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САША\СПК\ДОКУМЕНТЫ СПК АПК\Отчеты\Отчет 2021\Отчет итоговый\"/>
    </mc:Choice>
  </mc:AlternateContent>
  <bookViews>
    <workbookView xWindow="0" yWindow="0" windowWidth="13590" windowHeight="13245" tabRatio="907"/>
  </bookViews>
  <sheets>
    <sheet name="2000-2020" sheetId="84" r:id="rId1"/>
    <sheet name="СЗФО" sheetId="25" r:id="rId2"/>
    <sheet name="ЦФО" sheetId="26" r:id="rId3"/>
    <sheet name="ПФО" sheetId="28" r:id="rId4"/>
    <sheet name="ЮФО" sheetId="27" r:id="rId5"/>
    <sheet name="СКФО" sheetId="29" r:id="rId6"/>
    <sheet name="УФО" sheetId="30" r:id="rId7"/>
    <sheet name="СФО" sheetId="31" r:id="rId8"/>
    <sheet name="ДФО" sheetId="32" r:id="rId9"/>
    <sheet name="РФ" sheetId="33" r:id="rId10"/>
    <sheet name="Рук. и спец." sheetId="133" r:id="rId11"/>
    <sheet name="Руководители" sheetId="87" r:id="rId12"/>
    <sheet name="Зам. рук." sheetId="88" r:id="rId13"/>
    <sheet name="Гл.спец" sheetId="134" r:id="rId14"/>
    <sheet name="Гл.агрон." sheetId="89" r:id="rId15"/>
    <sheet name="Гл. зоот." sheetId="91" r:id="rId16"/>
    <sheet name="Гл.ветвр." sheetId="92" r:id="rId17"/>
    <sheet name="Гл. инж." sheetId="93" r:id="rId18"/>
    <sheet name="Гл. энерг." sheetId="94" r:id="rId19"/>
    <sheet name="Гл.мелиор" sheetId="95" r:id="rId20"/>
    <sheet name="Гл. экон." sheetId="96" r:id="rId21"/>
    <sheet name="Гл.бухг." sheetId="97" r:id="rId22"/>
    <sheet name="Др. гл.спец." sheetId="98" r:id="rId23"/>
    <sheet name="Агрослужба" sheetId="99" r:id="rId24"/>
    <sheet name="Зоот.служба" sheetId="100" r:id="rId25"/>
    <sheet name="Ветслужба" sheetId="101" r:id="rId26"/>
    <sheet name="Инж-техн. служба" sheetId="112" r:id="rId27"/>
    <sheet name="Служба энергоснаб." sheetId="111" r:id="rId28"/>
    <sheet name="Мелиорационная служба" sheetId="131" r:id="rId29"/>
    <sheet name="Эконом.служба" sheetId="110" r:id="rId30"/>
    <sheet name="Бухгалт.служба" sheetId="109" r:id="rId31"/>
    <sheet name="Рук.ср.зв." sheetId="107" r:id="rId32"/>
    <sheet name="Кадр. служба" sheetId="108" r:id="rId33"/>
    <sheet name="Др. рук." sheetId="106" r:id="rId34"/>
    <sheet name="ОТиТБ" sheetId="105" r:id="rId35"/>
    <sheet name="Юридич.служба" sheetId="103" r:id="rId36"/>
    <sheet name="МарКомСнаб служба" sheetId="104" r:id="rId37"/>
    <sheet name="Строй служба" sheetId="102" r:id="rId38"/>
    <sheet name="Землеустр. служба" sheetId="113" r:id="rId39"/>
    <sheet name="ИТ служба" sheetId="114" r:id="rId40"/>
    <sheet name="Спец." sheetId="135" r:id="rId41"/>
    <sheet name="Агрономы" sheetId="116" r:id="rId42"/>
    <sheet name="Зоотехники" sheetId="117" r:id="rId43"/>
    <sheet name="Ветеринары" sheetId="118" r:id="rId44"/>
    <sheet name="Воспр.стада" sheetId="119" r:id="rId45"/>
    <sheet name="Инж-техн." sheetId="120" r:id="rId46"/>
    <sheet name="Энерг.электр." sheetId="121" r:id="rId47"/>
    <sheet name="Мелиораторы" sheetId="122" r:id="rId48"/>
    <sheet name="Экономисты" sheetId="123" r:id="rId49"/>
    <sheet name="Бухгалтеры" sheetId="124" r:id="rId50"/>
    <sheet name="Экологи" sheetId="125" r:id="rId51"/>
    <sheet name="Др. специал." sheetId="126" r:id="rId52"/>
    <sheet name="КФО" sheetId="136" r:id="rId53"/>
  </sheets>
  <definedNames>
    <definedName name="_xlnm.Print_Titles" localSheetId="0">'2000-2020'!$3:$7</definedName>
    <definedName name="_xlnm.Print_Titles" localSheetId="41">Агрономы!$2:$7</definedName>
    <definedName name="_xlnm.Print_Titles" localSheetId="23">Агрослужба!$2:$7</definedName>
    <definedName name="_xlnm.Print_Titles" localSheetId="30">Бухгалт.служба!$2:$7</definedName>
    <definedName name="_xlnm.Print_Titles" localSheetId="49">Бухгалтеры!$2:$7</definedName>
    <definedName name="_xlnm.Print_Titles" localSheetId="43">Ветеринары!$2:$7</definedName>
    <definedName name="_xlnm.Print_Titles" localSheetId="25">Ветслужба!$2:$7</definedName>
    <definedName name="_xlnm.Print_Titles" localSheetId="44">Воспр.стада!$2:$7</definedName>
    <definedName name="_xlnm.Print_Titles" localSheetId="15">'Гл. зоот.'!$2:$7</definedName>
    <definedName name="_xlnm.Print_Titles" localSheetId="17">'Гл. инж.'!$2:$7</definedName>
    <definedName name="_xlnm.Print_Titles" localSheetId="20">'Гл. экон.'!$2:$7</definedName>
    <definedName name="_xlnm.Print_Titles" localSheetId="18">'Гл. энерг.'!$2:$7</definedName>
    <definedName name="_xlnm.Print_Titles" localSheetId="14">Гл.агрон.!$2:$7</definedName>
    <definedName name="_xlnm.Print_Titles" localSheetId="21">Гл.бухг.!$2:$7</definedName>
    <definedName name="_xlnm.Print_Titles" localSheetId="16">Гл.ветвр.!$2:$7</definedName>
    <definedName name="_xlnm.Print_Titles" localSheetId="19">Гл.мелиор!$2:$7</definedName>
    <definedName name="_xlnm.Print_Titles" localSheetId="13">Гл.спец!$2:$7</definedName>
    <definedName name="_xlnm.Print_Titles" localSheetId="22">'Др. гл.спец.'!$2:$7</definedName>
    <definedName name="_xlnm.Print_Titles" localSheetId="33">'Др. рук.'!$2:$7</definedName>
    <definedName name="_xlnm.Print_Titles" localSheetId="51">'Др. специал.'!$2:$7</definedName>
    <definedName name="_xlnm.Print_Titles" localSheetId="8">ДФО!$2:$6</definedName>
    <definedName name="_xlnm.Print_Titles" localSheetId="12">'Зам. рук.'!$2:$7</definedName>
    <definedName name="_xlnm.Print_Titles" localSheetId="38">'Землеустр. служба'!$2:$7</definedName>
    <definedName name="_xlnm.Print_Titles" localSheetId="24">Зоот.служба!$2:$7</definedName>
    <definedName name="_xlnm.Print_Titles" localSheetId="42">Зоотехники!$2:$7</definedName>
    <definedName name="_xlnm.Print_Titles" localSheetId="45">'Инж-техн.'!$2:$7</definedName>
    <definedName name="_xlnm.Print_Titles" localSheetId="26">'Инж-техн. служба'!$2:$7</definedName>
    <definedName name="_xlnm.Print_Titles" localSheetId="39">'ИТ служба'!$2:$7</definedName>
    <definedName name="_xlnm.Print_Titles" localSheetId="32">'Кадр. служба'!$2:$7</definedName>
    <definedName name="_xlnm.Print_Titles" localSheetId="52">КФО!$2:$6</definedName>
    <definedName name="_xlnm.Print_Titles" localSheetId="36">'МарКомСнаб служба'!$2:$7</definedName>
    <definedName name="_xlnm.Print_Titles" localSheetId="47">Мелиораторы!$2:$7</definedName>
    <definedName name="_xlnm.Print_Titles" localSheetId="28">'Мелиорационная служба'!$2:$7</definedName>
    <definedName name="_xlnm.Print_Titles" localSheetId="34">ОТиТБ!$2:$7</definedName>
    <definedName name="_xlnm.Print_Titles" localSheetId="3">ПФО!$2:$6</definedName>
    <definedName name="_xlnm.Print_Titles" localSheetId="10">'Рук. и спец.'!$2:$7</definedName>
    <definedName name="_xlnm.Print_Titles" localSheetId="31">Рук.ср.зв.!$2:$7</definedName>
    <definedName name="_xlnm.Print_Titles" localSheetId="11">Руководители!$2:$7</definedName>
    <definedName name="_xlnm.Print_Titles" localSheetId="9">РФ!$2:$6</definedName>
    <definedName name="_xlnm.Print_Titles" localSheetId="1">СЗФО!$2:$6</definedName>
    <definedName name="_xlnm.Print_Titles" localSheetId="5">СКФО!$2:$6</definedName>
    <definedName name="_xlnm.Print_Titles" localSheetId="27">'Служба энергоснаб.'!$2:$7</definedName>
    <definedName name="_xlnm.Print_Titles" localSheetId="40">Спец.!$2:$7</definedName>
    <definedName name="_xlnm.Print_Titles" localSheetId="37">'Строй служба'!$2:$7</definedName>
    <definedName name="_xlnm.Print_Titles" localSheetId="7">СФО!$2:$6</definedName>
    <definedName name="_xlnm.Print_Titles" localSheetId="6">УФО!$2:$6</definedName>
    <definedName name="_xlnm.Print_Titles" localSheetId="2">ЦФО!$2:$6</definedName>
    <definedName name="_xlnm.Print_Titles" localSheetId="50">Экологи!$2:$7</definedName>
    <definedName name="_xlnm.Print_Titles" localSheetId="29">Эконом.служба!$2:$7</definedName>
    <definedName name="_xlnm.Print_Titles" localSheetId="48">Экономисты!$2:$7</definedName>
    <definedName name="_xlnm.Print_Titles" localSheetId="46">Энерг.электр.!$2:$7</definedName>
    <definedName name="_xlnm.Print_Titles" localSheetId="35">Юридич.служба!$2:$7</definedName>
    <definedName name="_xlnm.Print_Titles" localSheetId="4">ЮФО!$2:$6</definedName>
    <definedName name="_xlnm.Print_Area" localSheetId="0">'2000-2020'!$A$1:$AA$548</definedName>
  </definedNames>
  <calcPr calcId="162913"/>
</workbook>
</file>

<file path=xl/calcChain.xml><?xml version="1.0" encoding="utf-8"?>
<calcChain xmlns="http://schemas.openxmlformats.org/spreadsheetml/2006/main">
  <c r="M26" i="126" l="1"/>
  <c r="C26" i="126"/>
  <c r="Y31" i="126" l="1"/>
  <c r="U31" i="126"/>
  <c r="S31" i="126"/>
  <c r="M31" i="126"/>
  <c r="K31" i="126"/>
  <c r="F31" i="126"/>
  <c r="D31" i="126"/>
  <c r="C31" i="126"/>
  <c r="Y31" i="106"/>
  <c r="K31" i="106"/>
  <c r="F31" i="106"/>
  <c r="D31" i="106"/>
  <c r="C31" i="106"/>
  <c r="O92" i="116" l="1"/>
  <c r="K71" i="104" l="1"/>
  <c r="D71" i="104"/>
  <c r="C71" i="104"/>
  <c r="AF101" i="109" l="1"/>
  <c r="AD101" i="109"/>
  <c r="AA101" i="109"/>
  <c r="Y101" i="109"/>
  <c r="W101" i="109"/>
  <c r="U101" i="109"/>
  <c r="S101" i="109"/>
  <c r="Q101" i="109"/>
  <c r="M101" i="109"/>
  <c r="K101" i="109"/>
  <c r="F101" i="109"/>
  <c r="D101" i="109"/>
  <c r="C101" i="109"/>
  <c r="AF100" i="109"/>
  <c r="AD100" i="109"/>
  <c r="AA100" i="109"/>
  <c r="Y100" i="109"/>
  <c r="W100" i="109"/>
  <c r="U100" i="109"/>
  <c r="S100" i="109"/>
  <c r="Q100" i="109"/>
  <c r="M100" i="109"/>
  <c r="K100" i="109"/>
  <c r="F100" i="109"/>
  <c r="D100" i="109"/>
  <c r="C100" i="109"/>
  <c r="AF99" i="109"/>
  <c r="AD99" i="109"/>
  <c r="AA99" i="109"/>
  <c r="Y99" i="109"/>
  <c r="W99" i="109"/>
  <c r="U99" i="109"/>
  <c r="S99" i="109"/>
  <c r="Q99" i="109"/>
  <c r="M99" i="109"/>
  <c r="K99" i="109"/>
  <c r="F99" i="109"/>
  <c r="D99" i="109"/>
  <c r="AE99" i="109" s="1"/>
  <c r="C99" i="109"/>
  <c r="AF98" i="109"/>
  <c r="AD98" i="109"/>
  <c r="AA98" i="109"/>
  <c r="Y98" i="109"/>
  <c r="AC98" i="109" s="1"/>
  <c r="W98" i="109"/>
  <c r="U98" i="109"/>
  <c r="S98" i="109"/>
  <c r="Q98" i="109"/>
  <c r="M98" i="109"/>
  <c r="K98" i="109"/>
  <c r="F98" i="109"/>
  <c r="D98" i="109"/>
  <c r="Z98" i="109" s="1"/>
  <c r="C98" i="109"/>
  <c r="AF97" i="109"/>
  <c r="AD97" i="109"/>
  <c r="AA97" i="109"/>
  <c r="Y97" i="109"/>
  <c r="W97" i="109"/>
  <c r="U97" i="109"/>
  <c r="S97" i="109"/>
  <c r="Q97" i="109"/>
  <c r="M97" i="109"/>
  <c r="K97" i="109"/>
  <c r="F97" i="109"/>
  <c r="D97" i="109"/>
  <c r="C97" i="109"/>
  <c r="AF96" i="109"/>
  <c r="AD96" i="109"/>
  <c r="AA96" i="109"/>
  <c r="Y96" i="109"/>
  <c r="W96" i="109"/>
  <c r="U96" i="109"/>
  <c r="S96" i="109"/>
  <c r="Q96" i="109"/>
  <c r="M96" i="109"/>
  <c r="K96" i="109"/>
  <c r="F96" i="109"/>
  <c r="D96" i="109"/>
  <c r="C96" i="109"/>
  <c r="AF95" i="109"/>
  <c r="AD95" i="109"/>
  <c r="AA95" i="109"/>
  <c r="Y95" i="109"/>
  <c r="W95" i="109"/>
  <c r="U95" i="109"/>
  <c r="S95" i="109"/>
  <c r="Q95" i="109"/>
  <c r="M95" i="109"/>
  <c r="K95" i="109"/>
  <c r="F95" i="109"/>
  <c r="D95" i="109"/>
  <c r="AE95" i="109" s="1"/>
  <c r="C95" i="109"/>
  <c r="AF94" i="109"/>
  <c r="AD94" i="109"/>
  <c r="AA94" i="109"/>
  <c r="Y94" i="109"/>
  <c r="W94" i="109"/>
  <c r="U94" i="109"/>
  <c r="S94" i="109"/>
  <c r="Q94" i="109"/>
  <c r="M94" i="109"/>
  <c r="K94" i="109"/>
  <c r="F94" i="109"/>
  <c r="D94" i="109"/>
  <c r="Z94" i="109" s="1"/>
  <c r="C94" i="109"/>
  <c r="AF93" i="109"/>
  <c r="AD93" i="109"/>
  <c r="AA93" i="109"/>
  <c r="Y93" i="109"/>
  <c r="AC93" i="109" s="1"/>
  <c r="W93" i="109"/>
  <c r="U93" i="109"/>
  <c r="S93" i="109"/>
  <c r="Q93" i="109"/>
  <c r="M93" i="109"/>
  <c r="K93" i="109"/>
  <c r="F93" i="109"/>
  <c r="D93" i="109"/>
  <c r="AB93" i="109" s="1"/>
  <c r="C93" i="109"/>
  <c r="AF92" i="109"/>
  <c r="AD92" i="109"/>
  <c r="AA92" i="109"/>
  <c r="Y92" i="109"/>
  <c r="W92" i="109"/>
  <c r="U92" i="109"/>
  <c r="S92" i="109"/>
  <c r="Q92" i="109"/>
  <c r="M92" i="109"/>
  <c r="K92" i="109"/>
  <c r="F92" i="109"/>
  <c r="D92" i="109"/>
  <c r="C92" i="109"/>
  <c r="AF91" i="109"/>
  <c r="AD91" i="109"/>
  <c r="AA91" i="109"/>
  <c r="Y91" i="109"/>
  <c r="AC91" i="109" s="1"/>
  <c r="W91" i="109"/>
  <c r="U91" i="109"/>
  <c r="S91" i="109"/>
  <c r="Q91" i="109"/>
  <c r="M91" i="109"/>
  <c r="K91" i="109"/>
  <c r="F91" i="109"/>
  <c r="D91" i="109"/>
  <c r="C91" i="109"/>
  <c r="AF89" i="109"/>
  <c r="AD89" i="109"/>
  <c r="AA89" i="109"/>
  <c r="Y89" i="109"/>
  <c r="W89" i="109"/>
  <c r="U89" i="109"/>
  <c r="S89" i="109"/>
  <c r="Q89" i="109"/>
  <c r="M89" i="109"/>
  <c r="K89" i="109"/>
  <c r="F89" i="109"/>
  <c r="D89" i="109"/>
  <c r="C89" i="109"/>
  <c r="AF88" i="109"/>
  <c r="AD88" i="109"/>
  <c r="AA88" i="109"/>
  <c r="Y88" i="109"/>
  <c r="W88" i="109"/>
  <c r="U88" i="109"/>
  <c r="S88" i="109"/>
  <c r="Q88" i="109"/>
  <c r="M88" i="109"/>
  <c r="K88" i="109"/>
  <c r="F88" i="109"/>
  <c r="D88" i="109"/>
  <c r="AB88" i="109" s="1"/>
  <c r="C88" i="109"/>
  <c r="AF87" i="109"/>
  <c r="AD87" i="109"/>
  <c r="AA87" i="109"/>
  <c r="Y87" i="109"/>
  <c r="W87" i="109"/>
  <c r="U87" i="109"/>
  <c r="S87" i="109"/>
  <c r="Q87" i="109"/>
  <c r="M87" i="109"/>
  <c r="K87" i="109"/>
  <c r="F87" i="109"/>
  <c r="D87" i="109"/>
  <c r="C87" i="109"/>
  <c r="AF86" i="109"/>
  <c r="AD86" i="109"/>
  <c r="AA86" i="109"/>
  <c r="Y86" i="109"/>
  <c r="W86" i="109"/>
  <c r="U86" i="109"/>
  <c r="S86" i="109"/>
  <c r="Q86" i="109"/>
  <c r="M86" i="109"/>
  <c r="K86" i="109"/>
  <c r="F86" i="109"/>
  <c r="D86" i="109"/>
  <c r="C86" i="109"/>
  <c r="AF85" i="109"/>
  <c r="AD85" i="109"/>
  <c r="AA85" i="109"/>
  <c r="Y85" i="109"/>
  <c r="W85" i="109"/>
  <c r="U85" i="109"/>
  <c r="S85" i="109"/>
  <c r="Q85" i="109"/>
  <c r="M85" i="109"/>
  <c r="K85" i="109"/>
  <c r="F85" i="109"/>
  <c r="D85" i="109"/>
  <c r="C85" i="109"/>
  <c r="AF84" i="109"/>
  <c r="AD84" i="109"/>
  <c r="AA84" i="109"/>
  <c r="Y84" i="109"/>
  <c r="W84" i="109"/>
  <c r="U84" i="109"/>
  <c r="S84" i="109"/>
  <c r="Q84" i="109"/>
  <c r="M84" i="109"/>
  <c r="K84" i="109"/>
  <c r="F84" i="109"/>
  <c r="D84" i="109"/>
  <c r="C84" i="109"/>
  <c r="AF83" i="109"/>
  <c r="AD83" i="109"/>
  <c r="AA83" i="109"/>
  <c r="Y83" i="109"/>
  <c r="AC83" i="109" s="1"/>
  <c r="W83" i="109"/>
  <c r="U83" i="109"/>
  <c r="S83" i="109"/>
  <c r="Q83" i="109"/>
  <c r="M83" i="109"/>
  <c r="K83" i="109"/>
  <c r="F83" i="109"/>
  <c r="D83" i="109"/>
  <c r="C83" i="109"/>
  <c r="AF82" i="109"/>
  <c r="AD82" i="109"/>
  <c r="AA82" i="109"/>
  <c r="Y82" i="109"/>
  <c r="W82" i="109"/>
  <c r="U82" i="109"/>
  <c r="S82" i="109"/>
  <c r="Q82" i="109"/>
  <c r="M82" i="109"/>
  <c r="K82" i="109"/>
  <c r="F82" i="109"/>
  <c r="D82" i="109"/>
  <c r="Z82" i="109" s="1"/>
  <c r="C82" i="109"/>
  <c r="AF81" i="109"/>
  <c r="AD81" i="109"/>
  <c r="AA81" i="109"/>
  <c r="Y81" i="109"/>
  <c r="AC81" i="109" s="1"/>
  <c r="W81" i="109"/>
  <c r="U81" i="109"/>
  <c r="S81" i="109"/>
  <c r="Q81" i="109"/>
  <c r="M81" i="109"/>
  <c r="K81" i="109"/>
  <c r="F81" i="109"/>
  <c r="D81" i="109"/>
  <c r="AB81" i="109" s="1"/>
  <c r="C81" i="109"/>
  <c r="AF101" i="110"/>
  <c r="AD101" i="110"/>
  <c r="AA101" i="110"/>
  <c r="Y101" i="110"/>
  <c r="W101" i="110"/>
  <c r="U101" i="110"/>
  <c r="S101" i="110"/>
  <c r="Q101" i="110"/>
  <c r="M101" i="110"/>
  <c r="K101" i="110"/>
  <c r="F101" i="110"/>
  <c r="D101" i="110"/>
  <c r="C101" i="110"/>
  <c r="E101" i="110" s="1"/>
  <c r="AF100" i="110"/>
  <c r="AD100" i="110"/>
  <c r="AA100" i="110"/>
  <c r="Y100" i="110"/>
  <c r="AC100" i="110" s="1"/>
  <c r="W100" i="110"/>
  <c r="U100" i="110"/>
  <c r="S100" i="110"/>
  <c r="Q100" i="110"/>
  <c r="M100" i="110"/>
  <c r="K100" i="110"/>
  <c r="F100" i="110"/>
  <c r="D100" i="110"/>
  <c r="C100" i="110"/>
  <c r="AF99" i="110"/>
  <c r="AD99" i="110"/>
  <c r="AA99" i="110"/>
  <c r="Y99" i="110"/>
  <c r="W99" i="110"/>
  <c r="U99" i="110"/>
  <c r="S99" i="110"/>
  <c r="Q99" i="110"/>
  <c r="M99" i="110"/>
  <c r="K99" i="110"/>
  <c r="F99" i="110"/>
  <c r="D99" i="110"/>
  <c r="C99" i="110"/>
  <c r="AF98" i="110"/>
  <c r="AD98" i="110"/>
  <c r="AA98" i="110"/>
  <c r="Y98" i="110"/>
  <c r="AC98" i="110" s="1"/>
  <c r="W98" i="110"/>
  <c r="U98" i="110"/>
  <c r="S98" i="110"/>
  <c r="Q98" i="110"/>
  <c r="M98" i="110"/>
  <c r="K98" i="110"/>
  <c r="F98" i="110"/>
  <c r="D98" i="110"/>
  <c r="C98" i="110"/>
  <c r="AF97" i="110"/>
  <c r="AD97" i="110"/>
  <c r="AA97" i="110"/>
  <c r="Y97" i="110"/>
  <c r="W97" i="110"/>
  <c r="U97" i="110"/>
  <c r="S97" i="110"/>
  <c r="Q97" i="110"/>
  <c r="M97" i="110"/>
  <c r="K97" i="110"/>
  <c r="F97" i="110"/>
  <c r="D97" i="110"/>
  <c r="C97" i="110"/>
  <c r="AF96" i="110"/>
  <c r="AD96" i="110"/>
  <c r="AA96" i="110"/>
  <c r="Y96" i="110"/>
  <c r="AC96" i="110" s="1"/>
  <c r="W96" i="110"/>
  <c r="U96" i="110"/>
  <c r="S96" i="110"/>
  <c r="Q96" i="110"/>
  <c r="M96" i="110"/>
  <c r="K96" i="110"/>
  <c r="F96" i="110"/>
  <c r="D96" i="110"/>
  <c r="C96" i="110"/>
  <c r="AF95" i="110"/>
  <c r="AD95" i="110"/>
  <c r="AA95" i="110"/>
  <c r="Y95" i="110"/>
  <c r="W95" i="110"/>
  <c r="U95" i="110"/>
  <c r="S95" i="110"/>
  <c r="Q95" i="110"/>
  <c r="M95" i="110"/>
  <c r="K95" i="110"/>
  <c r="F95" i="110"/>
  <c r="D95" i="110"/>
  <c r="AE95" i="110" s="1"/>
  <c r="C95" i="110"/>
  <c r="AF94" i="110"/>
  <c r="AD94" i="110"/>
  <c r="AA94" i="110"/>
  <c r="Y94" i="110"/>
  <c r="W94" i="110"/>
  <c r="U94" i="110"/>
  <c r="S94" i="110"/>
  <c r="Q94" i="110"/>
  <c r="M94" i="110"/>
  <c r="K94" i="110"/>
  <c r="F94" i="110"/>
  <c r="D94" i="110"/>
  <c r="Z94" i="110" s="1"/>
  <c r="C94" i="110"/>
  <c r="AF93" i="110"/>
  <c r="AD93" i="110"/>
  <c r="AA93" i="110"/>
  <c r="Y93" i="110"/>
  <c r="AC93" i="110" s="1"/>
  <c r="W93" i="110"/>
  <c r="U93" i="110"/>
  <c r="S93" i="110"/>
  <c r="Q93" i="110"/>
  <c r="M93" i="110"/>
  <c r="K93" i="110"/>
  <c r="F93" i="110"/>
  <c r="D93" i="110"/>
  <c r="C93" i="110"/>
  <c r="AF92" i="110"/>
  <c r="AD92" i="110"/>
  <c r="AA92" i="110"/>
  <c r="Y92" i="110"/>
  <c r="W92" i="110"/>
  <c r="U92" i="110"/>
  <c r="S92" i="110"/>
  <c r="Q92" i="110"/>
  <c r="M92" i="110"/>
  <c r="K92" i="110"/>
  <c r="F92" i="110"/>
  <c r="D92" i="110"/>
  <c r="C92" i="110"/>
  <c r="AF91" i="110"/>
  <c r="AD91" i="110"/>
  <c r="AA91" i="110"/>
  <c r="Y91" i="110"/>
  <c r="W91" i="110"/>
  <c r="U91" i="110"/>
  <c r="S91" i="110"/>
  <c r="Q91" i="110"/>
  <c r="M91" i="110"/>
  <c r="K91" i="110"/>
  <c r="F91" i="110"/>
  <c r="D91" i="110"/>
  <c r="AE91" i="110" s="1"/>
  <c r="C91" i="110"/>
  <c r="AF89" i="110"/>
  <c r="AD89" i="110"/>
  <c r="AA89" i="110"/>
  <c r="Y89" i="110"/>
  <c r="W89" i="110"/>
  <c r="U89" i="110"/>
  <c r="S89" i="110"/>
  <c r="Q89" i="110"/>
  <c r="M89" i="110"/>
  <c r="K89" i="110"/>
  <c r="F89" i="110"/>
  <c r="D89" i="110"/>
  <c r="Z89" i="110" s="1"/>
  <c r="C89" i="110"/>
  <c r="AF88" i="110"/>
  <c r="AD88" i="110"/>
  <c r="AA88" i="110"/>
  <c r="Y88" i="110"/>
  <c r="W88" i="110"/>
  <c r="U88" i="110"/>
  <c r="S88" i="110"/>
  <c r="Q88" i="110"/>
  <c r="M88" i="110"/>
  <c r="K88" i="110"/>
  <c r="F88" i="110"/>
  <c r="D88" i="110"/>
  <c r="C88" i="110"/>
  <c r="AF87" i="110"/>
  <c r="AD87" i="110"/>
  <c r="AA87" i="110"/>
  <c r="Y87" i="110"/>
  <c r="W87" i="110"/>
  <c r="U87" i="110"/>
  <c r="S87" i="110"/>
  <c r="Q87" i="110"/>
  <c r="M87" i="110"/>
  <c r="K87" i="110"/>
  <c r="F87" i="110"/>
  <c r="D87" i="110"/>
  <c r="AE87" i="110" s="1"/>
  <c r="C87" i="110"/>
  <c r="AF86" i="110"/>
  <c r="AD86" i="110"/>
  <c r="AA86" i="110"/>
  <c r="Y86" i="110"/>
  <c r="W86" i="110"/>
  <c r="U86" i="110"/>
  <c r="S86" i="110"/>
  <c r="Q86" i="110"/>
  <c r="M86" i="110"/>
  <c r="K86" i="110"/>
  <c r="F86" i="110"/>
  <c r="D86" i="110"/>
  <c r="C86" i="110"/>
  <c r="AF85" i="110"/>
  <c r="AD85" i="110"/>
  <c r="AA85" i="110"/>
  <c r="Y85" i="110"/>
  <c r="W85" i="110"/>
  <c r="U85" i="110"/>
  <c r="S85" i="110"/>
  <c r="Q85" i="110"/>
  <c r="M85" i="110"/>
  <c r="K85" i="110"/>
  <c r="F85" i="110"/>
  <c r="D85" i="110"/>
  <c r="C85" i="110"/>
  <c r="AF84" i="110"/>
  <c r="AD84" i="110"/>
  <c r="AA84" i="110"/>
  <c r="Y84" i="110"/>
  <c r="W84" i="110"/>
  <c r="U84" i="110"/>
  <c r="S84" i="110"/>
  <c r="Q84" i="110"/>
  <c r="M84" i="110"/>
  <c r="K84" i="110"/>
  <c r="F84" i="110"/>
  <c r="D84" i="110"/>
  <c r="C84" i="110"/>
  <c r="AF83" i="110"/>
  <c r="AD83" i="110"/>
  <c r="AA83" i="110"/>
  <c r="Y83" i="110"/>
  <c r="W83" i="110"/>
  <c r="U83" i="110"/>
  <c r="S83" i="110"/>
  <c r="Q83" i="110"/>
  <c r="M83" i="110"/>
  <c r="K83" i="110"/>
  <c r="F83" i="110"/>
  <c r="D83" i="110"/>
  <c r="C83" i="110"/>
  <c r="AF82" i="110"/>
  <c r="AD82" i="110"/>
  <c r="AA82" i="110"/>
  <c r="Y82" i="110"/>
  <c r="W82" i="110"/>
  <c r="U82" i="110"/>
  <c r="S82" i="110"/>
  <c r="Q82" i="110"/>
  <c r="M82" i="110"/>
  <c r="K82" i="110"/>
  <c r="F82" i="110"/>
  <c r="D82" i="110"/>
  <c r="C82" i="110"/>
  <c r="AF81" i="110"/>
  <c r="AD81" i="110"/>
  <c r="AA81" i="110"/>
  <c r="Y81" i="110"/>
  <c r="W81" i="110"/>
  <c r="U81" i="110"/>
  <c r="S81" i="110"/>
  <c r="Q81" i="110"/>
  <c r="M81" i="110"/>
  <c r="K81" i="110"/>
  <c r="F81" i="110"/>
  <c r="D81" i="110"/>
  <c r="C81" i="110"/>
  <c r="AF101" i="131"/>
  <c r="AD101" i="131"/>
  <c r="AA101" i="131"/>
  <c r="Y101" i="131"/>
  <c r="AC101" i="131" s="1"/>
  <c r="W101" i="131"/>
  <c r="U101" i="131"/>
  <c r="S101" i="131"/>
  <c r="Q101" i="131"/>
  <c r="M101" i="131"/>
  <c r="K101" i="131"/>
  <c r="F101" i="131"/>
  <c r="D101" i="131"/>
  <c r="AB101" i="131" s="1"/>
  <c r="C101" i="131"/>
  <c r="E101" i="131" s="1"/>
  <c r="AF100" i="131"/>
  <c r="AD100" i="131"/>
  <c r="AA100" i="131"/>
  <c r="Y100" i="131"/>
  <c r="AC100" i="131" s="1"/>
  <c r="W100" i="131"/>
  <c r="U100" i="131"/>
  <c r="S100" i="131"/>
  <c r="Q100" i="131"/>
  <c r="M100" i="131"/>
  <c r="K100" i="131"/>
  <c r="F100" i="131"/>
  <c r="D100" i="131"/>
  <c r="AB100" i="131" s="1"/>
  <c r="C100" i="131"/>
  <c r="J100" i="131" s="1"/>
  <c r="AF99" i="131"/>
  <c r="AD99" i="131"/>
  <c r="AA99" i="131"/>
  <c r="Y99" i="131"/>
  <c r="AC99" i="131" s="1"/>
  <c r="W99" i="131"/>
  <c r="U99" i="131"/>
  <c r="S99" i="131"/>
  <c r="Q99" i="131"/>
  <c r="M99" i="131"/>
  <c r="K99" i="131"/>
  <c r="F99" i="131"/>
  <c r="D99" i="131"/>
  <c r="AE99" i="131" s="1"/>
  <c r="C99" i="131"/>
  <c r="J99" i="131" s="1"/>
  <c r="AF98" i="131"/>
  <c r="AD98" i="131"/>
  <c r="AA98" i="131"/>
  <c r="Y98" i="131"/>
  <c r="AC98" i="131" s="1"/>
  <c r="W98" i="131"/>
  <c r="U98" i="131"/>
  <c r="S98" i="131"/>
  <c r="Q98" i="131"/>
  <c r="M98" i="131"/>
  <c r="K98" i="131"/>
  <c r="F98" i="131"/>
  <c r="D98" i="131"/>
  <c r="Z98" i="131" s="1"/>
  <c r="C98" i="131"/>
  <c r="AF97" i="131"/>
  <c r="AD97" i="131"/>
  <c r="AA97" i="131"/>
  <c r="Y97" i="131"/>
  <c r="AC97" i="131" s="1"/>
  <c r="W97" i="131"/>
  <c r="U97" i="131"/>
  <c r="S97" i="131"/>
  <c r="Q97" i="131"/>
  <c r="M97" i="131"/>
  <c r="K97" i="131"/>
  <c r="F97" i="131"/>
  <c r="D97" i="131"/>
  <c r="AB97" i="131" s="1"/>
  <c r="C97" i="131"/>
  <c r="E97" i="131" s="1"/>
  <c r="AF96" i="131"/>
  <c r="AD96" i="131"/>
  <c r="AA96" i="131"/>
  <c r="Y96" i="131"/>
  <c r="AC96" i="131" s="1"/>
  <c r="W96" i="131"/>
  <c r="U96" i="131"/>
  <c r="S96" i="131"/>
  <c r="Q96" i="131"/>
  <c r="M96" i="131"/>
  <c r="K96" i="131"/>
  <c r="F96" i="131"/>
  <c r="D96" i="131"/>
  <c r="AB96" i="131" s="1"/>
  <c r="C96" i="131"/>
  <c r="J96" i="131" s="1"/>
  <c r="AF95" i="131"/>
  <c r="AD95" i="131"/>
  <c r="AA95" i="131"/>
  <c r="Y95" i="131"/>
  <c r="AC95" i="131" s="1"/>
  <c r="W95" i="131"/>
  <c r="U95" i="131"/>
  <c r="S95" i="131"/>
  <c r="Q95" i="131"/>
  <c r="M95" i="131"/>
  <c r="K95" i="131"/>
  <c r="F95" i="131"/>
  <c r="D95" i="131"/>
  <c r="C95" i="131"/>
  <c r="AF94" i="131"/>
  <c r="AD94" i="131"/>
  <c r="AA94" i="131"/>
  <c r="Y94" i="131"/>
  <c r="AC94" i="131" s="1"/>
  <c r="W94" i="131"/>
  <c r="U94" i="131"/>
  <c r="S94" i="131"/>
  <c r="Q94" i="131"/>
  <c r="M94" i="131"/>
  <c r="K94" i="131"/>
  <c r="F94" i="131"/>
  <c r="D94" i="131"/>
  <c r="Z94" i="131" s="1"/>
  <c r="C94" i="131"/>
  <c r="AF93" i="131"/>
  <c r="AD93" i="131"/>
  <c r="AA93" i="131"/>
  <c r="Y93" i="131"/>
  <c r="AC93" i="131" s="1"/>
  <c r="W93" i="131"/>
  <c r="U93" i="131"/>
  <c r="S93" i="131"/>
  <c r="Q93" i="131"/>
  <c r="M93" i="131"/>
  <c r="K93" i="131"/>
  <c r="F93" i="131"/>
  <c r="D93" i="131"/>
  <c r="AG93" i="131" s="1"/>
  <c r="C93" i="131"/>
  <c r="AF92" i="131"/>
  <c r="AD92" i="131"/>
  <c r="AA92" i="131"/>
  <c r="Y92" i="131"/>
  <c r="AC92" i="131" s="1"/>
  <c r="W92" i="131"/>
  <c r="U92" i="131"/>
  <c r="S92" i="131"/>
  <c r="Q92" i="131"/>
  <c r="M92" i="131"/>
  <c r="K92" i="131"/>
  <c r="F92" i="131"/>
  <c r="D92" i="131"/>
  <c r="C92" i="131"/>
  <c r="AF91" i="131"/>
  <c r="AD91" i="131"/>
  <c r="AA91" i="131"/>
  <c r="Y91" i="131"/>
  <c r="AC91" i="131" s="1"/>
  <c r="W91" i="131"/>
  <c r="U91" i="131"/>
  <c r="S91" i="131"/>
  <c r="Q91" i="131"/>
  <c r="M91" i="131"/>
  <c r="K91" i="131"/>
  <c r="F91" i="131"/>
  <c r="D91" i="131"/>
  <c r="AE91" i="131" s="1"/>
  <c r="C91" i="131"/>
  <c r="J91" i="131" s="1"/>
  <c r="AF89" i="131"/>
  <c r="AD89" i="131"/>
  <c r="AA89" i="131"/>
  <c r="Y89" i="131"/>
  <c r="AC89" i="131" s="1"/>
  <c r="W89" i="131"/>
  <c r="U89" i="131"/>
  <c r="S89" i="131"/>
  <c r="Q89" i="131"/>
  <c r="M89" i="131"/>
  <c r="K89" i="131"/>
  <c r="F89" i="131"/>
  <c r="D89" i="131"/>
  <c r="AG89" i="131" s="1"/>
  <c r="C89" i="131"/>
  <c r="E89" i="131" s="1"/>
  <c r="AF88" i="131"/>
  <c r="AD88" i="131"/>
  <c r="AA88" i="131"/>
  <c r="Y88" i="131"/>
  <c r="AC88" i="131" s="1"/>
  <c r="W88" i="131"/>
  <c r="U88" i="131"/>
  <c r="S88" i="131"/>
  <c r="Q88" i="131"/>
  <c r="M88" i="131"/>
  <c r="K88" i="131"/>
  <c r="F88" i="131"/>
  <c r="D88" i="131"/>
  <c r="G88" i="131" s="1"/>
  <c r="C88" i="131"/>
  <c r="AF87" i="131"/>
  <c r="AD87" i="131"/>
  <c r="AA87" i="131"/>
  <c r="Y87" i="131"/>
  <c r="AC87" i="131" s="1"/>
  <c r="W87" i="131"/>
  <c r="U87" i="131"/>
  <c r="S87" i="131"/>
  <c r="Q87" i="131"/>
  <c r="M87" i="131"/>
  <c r="K87" i="131"/>
  <c r="F87" i="131"/>
  <c r="D87" i="131"/>
  <c r="C87" i="131"/>
  <c r="AF86" i="131"/>
  <c r="AD86" i="131"/>
  <c r="AA86" i="131"/>
  <c r="Y86" i="131"/>
  <c r="AC86" i="131" s="1"/>
  <c r="W86" i="131"/>
  <c r="U86" i="131"/>
  <c r="S86" i="131"/>
  <c r="Q86" i="131"/>
  <c r="M86" i="131"/>
  <c r="K86" i="131"/>
  <c r="F86" i="131"/>
  <c r="D86" i="131"/>
  <c r="C86" i="131"/>
  <c r="AF85" i="131"/>
  <c r="AD85" i="131"/>
  <c r="AA85" i="131"/>
  <c r="Y85" i="131"/>
  <c r="AC85" i="131" s="1"/>
  <c r="W85" i="131"/>
  <c r="U85" i="131"/>
  <c r="S85" i="131"/>
  <c r="Q85" i="131"/>
  <c r="M85" i="131"/>
  <c r="K85" i="131"/>
  <c r="F85" i="131"/>
  <c r="D85" i="131"/>
  <c r="AG85" i="131" s="1"/>
  <c r="C85" i="131"/>
  <c r="E85" i="131" s="1"/>
  <c r="AF84" i="131"/>
  <c r="AD84" i="131"/>
  <c r="AA84" i="131"/>
  <c r="Y84" i="131"/>
  <c r="W84" i="131"/>
  <c r="U84" i="131"/>
  <c r="S84" i="131"/>
  <c r="Q84" i="131"/>
  <c r="M84" i="131"/>
  <c r="K84" i="131"/>
  <c r="F84" i="131"/>
  <c r="D84" i="131"/>
  <c r="AG84" i="131" s="1"/>
  <c r="C84" i="131"/>
  <c r="AF83" i="131"/>
  <c r="AD83" i="131"/>
  <c r="AA83" i="131"/>
  <c r="Y83" i="131"/>
  <c r="AC83" i="131" s="1"/>
  <c r="W83" i="131"/>
  <c r="U83" i="131"/>
  <c r="S83" i="131"/>
  <c r="Q83" i="131"/>
  <c r="M83" i="131"/>
  <c r="K83" i="131"/>
  <c r="F83" i="131"/>
  <c r="D83" i="131"/>
  <c r="C83" i="131"/>
  <c r="AF82" i="131"/>
  <c r="AD82" i="131"/>
  <c r="AA82" i="131"/>
  <c r="Y82" i="131"/>
  <c r="AC82" i="131" s="1"/>
  <c r="W82" i="131"/>
  <c r="U82" i="131"/>
  <c r="S82" i="131"/>
  <c r="Q82" i="131"/>
  <c r="M82" i="131"/>
  <c r="K82" i="131"/>
  <c r="F82" i="131"/>
  <c r="D82" i="131"/>
  <c r="Z82" i="131" s="1"/>
  <c r="C82" i="131"/>
  <c r="J82" i="131" s="1"/>
  <c r="AF81" i="131"/>
  <c r="AD81" i="131"/>
  <c r="AA81" i="131"/>
  <c r="Y81" i="131"/>
  <c r="W81" i="131"/>
  <c r="U81" i="131"/>
  <c r="S81" i="131"/>
  <c r="Q81" i="131"/>
  <c r="M81" i="131"/>
  <c r="K81" i="131"/>
  <c r="F81" i="131"/>
  <c r="D81" i="131"/>
  <c r="C81" i="131"/>
  <c r="AN101" i="111"/>
  <c r="AL101" i="111"/>
  <c r="AI101" i="111"/>
  <c r="AA101" i="111"/>
  <c r="Y101" i="111"/>
  <c r="W101" i="111"/>
  <c r="Z101" i="111" s="1"/>
  <c r="U101" i="111"/>
  <c r="S101" i="111"/>
  <c r="K101" i="111"/>
  <c r="M101" i="111" s="1"/>
  <c r="AN100" i="111"/>
  <c r="AL100" i="111"/>
  <c r="AI100" i="111"/>
  <c r="AA100" i="111"/>
  <c r="Y100" i="111"/>
  <c r="W100" i="111"/>
  <c r="Z100" i="111" s="1"/>
  <c r="U100" i="111"/>
  <c r="S100" i="111"/>
  <c r="K100" i="111"/>
  <c r="R100" i="111" s="1"/>
  <c r="AN99" i="111"/>
  <c r="AL99" i="111"/>
  <c r="AI99" i="111"/>
  <c r="AA99" i="111"/>
  <c r="Y99" i="111"/>
  <c r="W99" i="111"/>
  <c r="Z99" i="111" s="1"/>
  <c r="U99" i="111"/>
  <c r="S99" i="111"/>
  <c r="K99" i="111"/>
  <c r="AN98" i="111"/>
  <c r="AL98" i="111"/>
  <c r="AI98" i="111"/>
  <c r="AA98" i="111"/>
  <c r="Y98" i="111"/>
  <c r="W98" i="111"/>
  <c r="Z98" i="111" s="1"/>
  <c r="U98" i="111"/>
  <c r="S98" i="111"/>
  <c r="K98" i="111"/>
  <c r="R98" i="111" s="1"/>
  <c r="AN97" i="111"/>
  <c r="AL97" i="111"/>
  <c r="AI97" i="111"/>
  <c r="AA97" i="111"/>
  <c r="Y97" i="111"/>
  <c r="W97" i="111"/>
  <c r="Z97" i="111" s="1"/>
  <c r="U97" i="111"/>
  <c r="S97" i="111"/>
  <c r="K97" i="111"/>
  <c r="AN96" i="111"/>
  <c r="AL96" i="111"/>
  <c r="AI96" i="111"/>
  <c r="AA96" i="111"/>
  <c r="Y96" i="111"/>
  <c r="W96" i="111"/>
  <c r="U96" i="111"/>
  <c r="S96" i="111"/>
  <c r="K96" i="111"/>
  <c r="AN95" i="111"/>
  <c r="AL95" i="111"/>
  <c r="AI95" i="111"/>
  <c r="AA95" i="111"/>
  <c r="Y95" i="111"/>
  <c r="W95" i="111"/>
  <c r="U95" i="111"/>
  <c r="S95" i="111"/>
  <c r="K95" i="111"/>
  <c r="AN94" i="111"/>
  <c r="AL94" i="111"/>
  <c r="AI94" i="111"/>
  <c r="AA94" i="111"/>
  <c r="Y94" i="111"/>
  <c r="W94" i="111"/>
  <c r="U94" i="111"/>
  <c r="S94" i="111"/>
  <c r="K94" i="111"/>
  <c r="AN93" i="111"/>
  <c r="AL93" i="111"/>
  <c r="AI93" i="111"/>
  <c r="AA93" i="111"/>
  <c r="Y93" i="111"/>
  <c r="W93" i="111"/>
  <c r="Z93" i="111" s="1"/>
  <c r="U93" i="111"/>
  <c r="S93" i="111"/>
  <c r="K93" i="111"/>
  <c r="AN92" i="111"/>
  <c r="AL92" i="111"/>
  <c r="AI92" i="111"/>
  <c r="AA92" i="111"/>
  <c r="Y92" i="111"/>
  <c r="W92" i="111"/>
  <c r="Z92" i="111" s="1"/>
  <c r="U92" i="111"/>
  <c r="S92" i="111"/>
  <c r="K92" i="111"/>
  <c r="AN91" i="111"/>
  <c r="AL91" i="111"/>
  <c r="AI91" i="111"/>
  <c r="AA91" i="111"/>
  <c r="Y91" i="111"/>
  <c r="W91" i="111"/>
  <c r="Z91" i="111" s="1"/>
  <c r="U91" i="111"/>
  <c r="S91" i="111"/>
  <c r="K91" i="111"/>
  <c r="R91" i="111" s="1"/>
  <c r="AF89" i="111"/>
  <c r="AD89" i="111"/>
  <c r="AA89" i="111"/>
  <c r="Y89" i="111"/>
  <c r="W89" i="111"/>
  <c r="U89" i="111"/>
  <c r="S89" i="111"/>
  <c r="Q89" i="111"/>
  <c r="M89" i="111"/>
  <c r="K89" i="111"/>
  <c r="F89" i="111"/>
  <c r="D89" i="111"/>
  <c r="AG89" i="111" s="1"/>
  <c r="C89" i="111"/>
  <c r="AF88" i="111"/>
  <c r="AD88" i="111"/>
  <c r="AA88" i="111"/>
  <c r="Y88" i="111"/>
  <c r="W88" i="111"/>
  <c r="U88" i="111"/>
  <c r="S88" i="111"/>
  <c r="Q88" i="111"/>
  <c r="M88" i="111"/>
  <c r="K88" i="111"/>
  <c r="F88" i="111"/>
  <c r="G88" i="111" s="1"/>
  <c r="D88" i="111"/>
  <c r="C88" i="111"/>
  <c r="E88" i="111" s="1"/>
  <c r="AF87" i="111"/>
  <c r="AD87" i="111"/>
  <c r="AA87" i="111"/>
  <c r="Y87" i="111"/>
  <c r="W87" i="111"/>
  <c r="U87" i="111"/>
  <c r="S87" i="111"/>
  <c r="Q87" i="111"/>
  <c r="M87" i="111"/>
  <c r="K87" i="111"/>
  <c r="F87" i="111"/>
  <c r="D87" i="111"/>
  <c r="AE87" i="111" s="1"/>
  <c r="C87" i="111"/>
  <c r="AF86" i="111"/>
  <c r="AD86" i="111"/>
  <c r="AA86" i="111"/>
  <c r="Y86" i="111"/>
  <c r="W86" i="111"/>
  <c r="U86" i="111"/>
  <c r="S86" i="111"/>
  <c r="Q86" i="111"/>
  <c r="M86" i="111"/>
  <c r="K86" i="111"/>
  <c r="F86" i="111"/>
  <c r="D86" i="111"/>
  <c r="Z86" i="111" s="1"/>
  <c r="C86" i="111"/>
  <c r="AF85" i="111"/>
  <c r="AD85" i="111"/>
  <c r="AA85" i="111"/>
  <c r="Y85" i="111"/>
  <c r="W85" i="111"/>
  <c r="U85" i="111"/>
  <c r="S85" i="111"/>
  <c r="Q85" i="111"/>
  <c r="M85" i="111"/>
  <c r="K85" i="111"/>
  <c r="F85" i="111"/>
  <c r="D85" i="111"/>
  <c r="C85" i="111"/>
  <c r="AF84" i="111"/>
  <c r="AE84" i="111"/>
  <c r="AD84" i="111"/>
  <c r="AA84" i="111"/>
  <c r="Y84" i="111"/>
  <c r="W84" i="111"/>
  <c r="U84" i="111"/>
  <c r="S84" i="111"/>
  <c r="Q84" i="111"/>
  <c r="M84" i="111"/>
  <c r="K84" i="111"/>
  <c r="F84" i="111"/>
  <c r="D84" i="111"/>
  <c r="AG84" i="111" s="1"/>
  <c r="C84" i="111"/>
  <c r="AF83" i="111"/>
  <c r="AD83" i="111"/>
  <c r="AA83" i="111"/>
  <c r="Y83" i="111"/>
  <c r="W83" i="111"/>
  <c r="U83" i="111"/>
  <c r="S83" i="111"/>
  <c r="Q83" i="111"/>
  <c r="M83" i="111"/>
  <c r="K83" i="111"/>
  <c r="F83" i="111"/>
  <c r="D83" i="111"/>
  <c r="AE83" i="111" s="1"/>
  <c r="C83" i="111"/>
  <c r="AF82" i="111"/>
  <c r="AD82" i="111"/>
  <c r="AA82" i="111"/>
  <c r="Y82" i="111"/>
  <c r="AC82" i="111" s="1"/>
  <c r="W82" i="111"/>
  <c r="U82" i="111"/>
  <c r="S82" i="111"/>
  <c r="Q82" i="111"/>
  <c r="M82" i="111"/>
  <c r="K82" i="111"/>
  <c r="F82" i="111"/>
  <c r="D82" i="111"/>
  <c r="Z82" i="111" s="1"/>
  <c r="C82" i="111"/>
  <c r="J82" i="111" s="1"/>
  <c r="AF81" i="111"/>
  <c r="AD81" i="111"/>
  <c r="AA81" i="111"/>
  <c r="Y81" i="111"/>
  <c r="AC81" i="111" s="1"/>
  <c r="W81" i="111"/>
  <c r="U81" i="111"/>
  <c r="S81" i="111"/>
  <c r="Q81" i="111"/>
  <c r="M81" i="111"/>
  <c r="K81" i="111"/>
  <c r="F81" i="111"/>
  <c r="D81" i="111"/>
  <c r="C81" i="111"/>
  <c r="AF101" i="112"/>
  <c r="AD101" i="112"/>
  <c r="AA101" i="112"/>
  <c r="Y101" i="112"/>
  <c r="AC101" i="112" s="1"/>
  <c r="W101" i="112"/>
  <c r="U101" i="112"/>
  <c r="S101" i="112"/>
  <c r="Q101" i="112"/>
  <c r="M101" i="112"/>
  <c r="K101" i="112"/>
  <c r="F101" i="112"/>
  <c r="G101" i="112" s="1"/>
  <c r="D101" i="112"/>
  <c r="N101" i="112" s="1"/>
  <c r="C101" i="112"/>
  <c r="AF100" i="112"/>
  <c r="AD100" i="112"/>
  <c r="AA100" i="112"/>
  <c r="Y100" i="112"/>
  <c r="W100" i="112"/>
  <c r="U100" i="112"/>
  <c r="S100" i="112"/>
  <c r="Q100" i="112"/>
  <c r="M100" i="112"/>
  <c r="K100" i="112"/>
  <c r="F100" i="112"/>
  <c r="D100" i="112"/>
  <c r="AB100" i="112" s="1"/>
  <c r="C100" i="112"/>
  <c r="AF99" i="112"/>
  <c r="AD99" i="112"/>
  <c r="AA99" i="112"/>
  <c r="Y99" i="112"/>
  <c r="W99" i="112"/>
  <c r="U99" i="112"/>
  <c r="S99" i="112"/>
  <c r="Q99" i="112"/>
  <c r="M99" i="112"/>
  <c r="K99" i="112"/>
  <c r="F99" i="112"/>
  <c r="D99" i="112"/>
  <c r="C99" i="112"/>
  <c r="AF98" i="112"/>
  <c r="AD98" i="112"/>
  <c r="AA98" i="112"/>
  <c r="Y98" i="112"/>
  <c r="AC98" i="112" s="1"/>
  <c r="W98" i="112"/>
  <c r="U98" i="112"/>
  <c r="S98" i="112"/>
  <c r="Q98" i="112"/>
  <c r="M98" i="112"/>
  <c r="K98" i="112"/>
  <c r="F98" i="112"/>
  <c r="D98" i="112"/>
  <c r="C98" i="112"/>
  <c r="AF97" i="112"/>
  <c r="AD97" i="112"/>
  <c r="AA97" i="112"/>
  <c r="Y97" i="112"/>
  <c r="W97" i="112"/>
  <c r="U97" i="112"/>
  <c r="S97" i="112"/>
  <c r="Q97" i="112"/>
  <c r="M97" i="112"/>
  <c r="K97" i="112"/>
  <c r="F97" i="112"/>
  <c r="D97" i="112"/>
  <c r="AG97" i="112" s="1"/>
  <c r="C97" i="112"/>
  <c r="AF96" i="112"/>
  <c r="AD96" i="112"/>
  <c r="AA96" i="112"/>
  <c r="Y96" i="112"/>
  <c r="W96" i="112"/>
  <c r="U96" i="112"/>
  <c r="S96" i="112"/>
  <c r="Q96" i="112"/>
  <c r="M96" i="112"/>
  <c r="K96" i="112"/>
  <c r="F96" i="112"/>
  <c r="D96" i="112"/>
  <c r="AB96" i="112" s="1"/>
  <c r="C96" i="112"/>
  <c r="AF95" i="112"/>
  <c r="AD95" i="112"/>
  <c r="AA95" i="112"/>
  <c r="Y95" i="112"/>
  <c r="W95" i="112"/>
  <c r="U95" i="112"/>
  <c r="S95" i="112"/>
  <c r="Q95" i="112"/>
  <c r="M95" i="112"/>
  <c r="K95" i="112"/>
  <c r="F95" i="112"/>
  <c r="D95" i="112"/>
  <c r="AE95" i="112" s="1"/>
  <c r="C95" i="112"/>
  <c r="AF94" i="112"/>
  <c r="AD94" i="112"/>
  <c r="AA94" i="112"/>
  <c r="Y94" i="112"/>
  <c r="W94" i="112"/>
  <c r="U94" i="112"/>
  <c r="S94" i="112"/>
  <c r="Q94" i="112"/>
  <c r="M94" i="112"/>
  <c r="K94" i="112"/>
  <c r="F94" i="112"/>
  <c r="D94" i="112"/>
  <c r="Z94" i="112" s="1"/>
  <c r="C94" i="112"/>
  <c r="AF93" i="112"/>
  <c r="AD93" i="112"/>
  <c r="AA93" i="112"/>
  <c r="Y93" i="112"/>
  <c r="W93" i="112"/>
  <c r="U93" i="112"/>
  <c r="S93" i="112"/>
  <c r="Q93" i="112"/>
  <c r="M93" i="112"/>
  <c r="K93" i="112"/>
  <c r="F93" i="112"/>
  <c r="D93" i="112"/>
  <c r="C93" i="112"/>
  <c r="E93" i="112" s="1"/>
  <c r="AG92" i="112"/>
  <c r="AF92" i="112"/>
  <c r="AD92" i="112"/>
  <c r="AA92" i="112"/>
  <c r="Y92" i="112"/>
  <c r="W92" i="112"/>
  <c r="U92" i="112"/>
  <c r="S92" i="112"/>
  <c r="Q92" i="112"/>
  <c r="M92" i="112"/>
  <c r="K92" i="112"/>
  <c r="F92" i="112"/>
  <c r="D92" i="112"/>
  <c r="AE92" i="112" s="1"/>
  <c r="C92" i="112"/>
  <c r="E92" i="112" s="1"/>
  <c r="AF91" i="112"/>
  <c r="AD91" i="112"/>
  <c r="AA91" i="112"/>
  <c r="Y91" i="112"/>
  <c r="AC91" i="112" s="1"/>
  <c r="W91" i="112"/>
  <c r="U91" i="112"/>
  <c r="S91" i="112"/>
  <c r="Q91" i="112"/>
  <c r="M91" i="112"/>
  <c r="K91" i="112"/>
  <c r="F91" i="112"/>
  <c r="D91" i="112"/>
  <c r="C91" i="112"/>
  <c r="AF89" i="112"/>
  <c r="AD89" i="112"/>
  <c r="AA89" i="112"/>
  <c r="Y89" i="112"/>
  <c r="W89" i="112"/>
  <c r="U89" i="112"/>
  <c r="S89" i="112"/>
  <c r="Q89" i="112"/>
  <c r="M89" i="112"/>
  <c r="K89" i="112"/>
  <c r="F89" i="112"/>
  <c r="D89" i="112"/>
  <c r="C89" i="112"/>
  <c r="AF88" i="112"/>
  <c r="AD88" i="112"/>
  <c r="AA88" i="112"/>
  <c r="Y88" i="112"/>
  <c r="AC88" i="112" s="1"/>
  <c r="W88" i="112"/>
  <c r="U88" i="112"/>
  <c r="S88" i="112"/>
  <c r="Q88" i="112"/>
  <c r="M88" i="112"/>
  <c r="K88" i="112"/>
  <c r="F88" i="112"/>
  <c r="D88" i="112"/>
  <c r="AB88" i="112" s="1"/>
  <c r="C88" i="112"/>
  <c r="AF87" i="112"/>
  <c r="AD87" i="112"/>
  <c r="AA87" i="112"/>
  <c r="Y87" i="112"/>
  <c r="W87" i="112"/>
  <c r="U87" i="112"/>
  <c r="S87" i="112"/>
  <c r="Q87" i="112"/>
  <c r="M87" i="112"/>
  <c r="K87" i="112"/>
  <c r="F87" i="112"/>
  <c r="D87" i="112"/>
  <c r="AE87" i="112" s="1"/>
  <c r="C87" i="112"/>
  <c r="AF86" i="112"/>
  <c r="AD86" i="112"/>
  <c r="AA86" i="112"/>
  <c r="Y86" i="112"/>
  <c r="W86" i="112"/>
  <c r="U86" i="112"/>
  <c r="S86" i="112"/>
  <c r="Q86" i="112"/>
  <c r="M86" i="112"/>
  <c r="K86" i="112"/>
  <c r="F86" i="112"/>
  <c r="D86" i="112"/>
  <c r="Z86" i="112" s="1"/>
  <c r="C86" i="112"/>
  <c r="AF85" i="112"/>
  <c r="AD85" i="112"/>
  <c r="AA85" i="112"/>
  <c r="Y85" i="112"/>
  <c r="AC85" i="112" s="1"/>
  <c r="W85" i="112"/>
  <c r="U85" i="112"/>
  <c r="S85" i="112"/>
  <c r="Q85" i="112"/>
  <c r="M85" i="112"/>
  <c r="K85" i="112"/>
  <c r="F85" i="112"/>
  <c r="D85" i="112"/>
  <c r="AB85" i="112" s="1"/>
  <c r="C85" i="112"/>
  <c r="AF84" i="112"/>
  <c r="AD84" i="112"/>
  <c r="AA84" i="112"/>
  <c r="Y84" i="112"/>
  <c r="AC84" i="112" s="1"/>
  <c r="W84" i="112"/>
  <c r="U84" i="112"/>
  <c r="S84" i="112"/>
  <c r="Q84" i="112"/>
  <c r="M84" i="112"/>
  <c r="K84" i="112"/>
  <c r="F84" i="112"/>
  <c r="D84" i="112"/>
  <c r="C84" i="112"/>
  <c r="AF83" i="112"/>
  <c r="AD83" i="112"/>
  <c r="AA83" i="112"/>
  <c r="Y83" i="112"/>
  <c r="W83" i="112"/>
  <c r="U83" i="112"/>
  <c r="S83" i="112"/>
  <c r="Q83" i="112"/>
  <c r="M83" i="112"/>
  <c r="K83" i="112"/>
  <c r="F83" i="112"/>
  <c r="D83" i="112"/>
  <c r="AE83" i="112" s="1"/>
  <c r="C83" i="112"/>
  <c r="AF82" i="112"/>
  <c r="AD82" i="112"/>
  <c r="AA82" i="112"/>
  <c r="Y82" i="112"/>
  <c r="W82" i="112"/>
  <c r="U82" i="112"/>
  <c r="S82" i="112"/>
  <c r="Q82" i="112"/>
  <c r="M82" i="112"/>
  <c r="K82" i="112"/>
  <c r="F82" i="112"/>
  <c r="D82" i="112"/>
  <c r="Z82" i="112" s="1"/>
  <c r="C82" i="112"/>
  <c r="AF81" i="112"/>
  <c r="AD81" i="112"/>
  <c r="AA81" i="112"/>
  <c r="Y81" i="112"/>
  <c r="W81" i="112"/>
  <c r="U81" i="112"/>
  <c r="S81" i="112"/>
  <c r="Q81" i="112"/>
  <c r="M81" i="112"/>
  <c r="K81" i="112"/>
  <c r="F81" i="112"/>
  <c r="D81" i="112"/>
  <c r="C81" i="112"/>
  <c r="AF101" i="101"/>
  <c r="AD101" i="101"/>
  <c r="AA101" i="101"/>
  <c r="Y101" i="101"/>
  <c r="W101" i="101"/>
  <c r="U101" i="101"/>
  <c r="S101" i="101"/>
  <c r="Q101" i="101"/>
  <c r="M101" i="101"/>
  <c r="K101" i="101"/>
  <c r="F101" i="101"/>
  <c r="D101" i="101"/>
  <c r="C101" i="101"/>
  <c r="AF100" i="101"/>
  <c r="AD100" i="101"/>
  <c r="AA100" i="101"/>
  <c r="Y100" i="101"/>
  <c r="AC100" i="101" s="1"/>
  <c r="W100" i="101"/>
  <c r="U100" i="101"/>
  <c r="S100" i="101"/>
  <c r="Q100" i="101"/>
  <c r="M100" i="101"/>
  <c r="K100" i="101"/>
  <c r="F100" i="101"/>
  <c r="D100" i="101"/>
  <c r="AB100" i="101" s="1"/>
  <c r="C100" i="101"/>
  <c r="J100" i="101" s="1"/>
  <c r="AF99" i="101"/>
  <c r="AD99" i="101"/>
  <c r="AA99" i="101"/>
  <c r="Y99" i="101"/>
  <c r="W99" i="101"/>
  <c r="U99" i="101"/>
  <c r="S99" i="101"/>
  <c r="Q99" i="101"/>
  <c r="M99" i="101"/>
  <c r="K99" i="101"/>
  <c r="F99" i="101"/>
  <c r="D99" i="101"/>
  <c r="AE99" i="101" s="1"/>
  <c r="C99" i="101"/>
  <c r="AF98" i="101"/>
  <c r="AD98" i="101"/>
  <c r="AA98" i="101"/>
  <c r="Y98" i="101"/>
  <c r="AC98" i="101" s="1"/>
  <c r="W98" i="101"/>
  <c r="U98" i="101"/>
  <c r="S98" i="101"/>
  <c r="Q98" i="101"/>
  <c r="M98" i="101"/>
  <c r="K98" i="101"/>
  <c r="F98" i="101"/>
  <c r="D98" i="101"/>
  <c r="Z98" i="101" s="1"/>
  <c r="C98" i="101"/>
  <c r="AF97" i="101"/>
  <c r="AD97" i="101"/>
  <c r="AA97" i="101"/>
  <c r="Y97" i="101"/>
  <c r="W97" i="101"/>
  <c r="U97" i="101"/>
  <c r="S97" i="101"/>
  <c r="Q97" i="101"/>
  <c r="M97" i="101"/>
  <c r="K97" i="101"/>
  <c r="F97" i="101"/>
  <c r="D97" i="101"/>
  <c r="C97" i="101"/>
  <c r="AF96" i="101"/>
  <c r="AD96" i="101"/>
  <c r="AA96" i="101"/>
  <c r="Y96" i="101"/>
  <c r="AC96" i="101" s="1"/>
  <c r="W96" i="101"/>
  <c r="U96" i="101"/>
  <c r="S96" i="101"/>
  <c r="Q96" i="101"/>
  <c r="M96" i="101"/>
  <c r="K96" i="101"/>
  <c r="F96" i="101"/>
  <c r="D96" i="101"/>
  <c r="AB96" i="101" s="1"/>
  <c r="C96" i="101"/>
  <c r="AF95" i="101"/>
  <c r="AD95" i="101"/>
  <c r="AA95" i="101"/>
  <c r="Y95" i="101"/>
  <c r="W95" i="101"/>
  <c r="U95" i="101"/>
  <c r="S95" i="101"/>
  <c r="Q95" i="101"/>
  <c r="M95" i="101"/>
  <c r="K95" i="101"/>
  <c r="F95" i="101"/>
  <c r="D95" i="101"/>
  <c r="AE95" i="101" s="1"/>
  <c r="C95" i="101"/>
  <c r="AF94" i="101"/>
  <c r="AD94" i="101"/>
  <c r="AA94" i="101"/>
  <c r="Y94" i="101"/>
  <c r="AC94" i="101" s="1"/>
  <c r="W94" i="101"/>
  <c r="U94" i="101"/>
  <c r="S94" i="101"/>
  <c r="Q94" i="101"/>
  <c r="M94" i="101"/>
  <c r="N94" i="101" s="1"/>
  <c r="K94" i="101"/>
  <c r="F94" i="101"/>
  <c r="D94" i="101"/>
  <c r="C94" i="101"/>
  <c r="AF93" i="101"/>
  <c r="AD93" i="101"/>
  <c r="AA93" i="101"/>
  <c r="Y93" i="101"/>
  <c r="AC93" i="101" s="1"/>
  <c r="W93" i="101"/>
  <c r="U93" i="101"/>
  <c r="S93" i="101"/>
  <c r="Q93" i="101"/>
  <c r="M93" i="101"/>
  <c r="K93" i="101"/>
  <c r="F93" i="101"/>
  <c r="D93" i="101"/>
  <c r="C93" i="101"/>
  <c r="AF92" i="101"/>
  <c r="AE92" i="101"/>
  <c r="AD92" i="101"/>
  <c r="AA92" i="101"/>
  <c r="Y92" i="101"/>
  <c r="W92" i="101"/>
  <c r="U92" i="101"/>
  <c r="S92" i="101"/>
  <c r="Q92" i="101"/>
  <c r="M92" i="101"/>
  <c r="K92" i="101"/>
  <c r="F92" i="101"/>
  <c r="D92" i="101"/>
  <c r="AG92" i="101" s="1"/>
  <c r="C92" i="101"/>
  <c r="AF91" i="101"/>
  <c r="AD91" i="101"/>
  <c r="AA91" i="101"/>
  <c r="Y91" i="101"/>
  <c r="W91" i="101"/>
  <c r="U91" i="101"/>
  <c r="S91" i="101"/>
  <c r="Q91" i="101"/>
  <c r="M91" i="101"/>
  <c r="N91" i="101" s="1"/>
  <c r="K91" i="101"/>
  <c r="F91" i="101"/>
  <c r="D91" i="101"/>
  <c r="C91" i="101"/>
  <c r="AF89" i="101"/>
  <c r="AD89" i="101"/>
  <c r="AA89" i="101"/>
  <c r="Y89" i="101"/>
  <c r="W89" i="101"/>
  <c r="U89" i="101"/>
  <c r="S89" i="101"/>
  <c r="Q89" i="101"/>
  <c r="M89" i="101"/>
  <c r="K89" i="101"/>
  <c r="F89" i="101"/>
  <c r="D89" i="101"/>
  <c r="C89" i="101"/>
  <c r="AF88" i="101"/>
  <c r="AD88" i="101"/>
  <c r="AA88" i="101"/>
  <c r="Y88" i="101"/>
  <c r="W88" i="101"/>
  <c r="U88" i="101"/>
  <c r="S88" i="101"/>
  <c r="Q88" i="101"/>
  <c r="M88" i="101"/>
  <c r="K88" i="101"/>
  <c r="F88" i="101"/>
  <c r="D88" i="101"/>
  <c r="C88" i="101"/>
  <c r="AF87" i="101"/>
  <c r="AD87" i="101"/>
  <c r="AA87" i="101"/>
  <c r="Y87" i="101"/>
  <c r="W87" i="101"/>
  <c r="U87" i="101"/>
  <c r="S87" i="101"/>
  <c r="Q87" i="101"/>
  <c r="M87" i="101"/>
  <c r="K87" i="101"/>
  <c r="F87" i="101"/>
  <c r="D87" i="101"/>
  <c r="Z87" i="101" s="1"/>
  <c r="C87" i="101"/>
  <c r="AF86" i="101"/>
  <c r="AD86" i="101"/>
  <c r="AA86" i="101"/>
  <c r="Y86" i="101"/>
  <c r="W86" i="101"/>
  <c r="U86" i="101"/>
  <c r="S86" i="101"/>
  <c r="Q86" i="101"/>
  <c r="M86" i="101"/>
  <c r="K86" i="101"/>
  <c r="F86" i="101"/>
  <c r="D86" i="101"/>
  <c r="C86" i="101"/>
  <c r="AF85" i="101"/>
  <c r="AG85" i="101" s="1"/>
  <c r="AD85" i="101"/>
  <c r="AA85" i="101"/>
  <c r="Y85" i="101"/>
  <c r="W85" i="101"/>
  <c r="U85" i="101"/>
  <c r="S85" i="101"/>
  <c r="Q85" i="101"/>
  <c r="M85" i="101"/>
  <c r="K85" i="101"/>
  <c r="F85" i="101"/>
  <c r="D85" i="101"/>
  <c r="C85" i="101"/>
  <c r="E85" i="101" s="1"/>
  <c r="AF84" i="101"/>
  <c r="AD84" i="101"/>
  <c r="AA84" i="101"/>
  <c r="Y84" i="101"/>
  <c r="W84" i="101"/>
  <c r="U84" i="101"/>
  <c r="S84" i="101"/>
  <c r="Q84" i="101"/>
  <c r="M84" i="101"/>
  <c r="K84" i="101"/>
  <c r="F84" i="101"/>
  <c r="D84" i="101"/>
  <c r="C84" i="101"/>
  <c r="AF83" i="101"/>
  <c r="AD83" i="101"/>
  <c r="AA83" i="101"/>
  <c r="Y83" i="101"/>
  <c r="W83" i="101"/>
  <c r="U83" i="101"/>
  <c r="S83" i="101"/>
  <c r="Q83" i="101"/>
  <c r="M83" i="101"/>
  <c r="K83" i="101"/>
  <c r="F83" i="101"/>
  <c r="D83" i="101"/>
  <c r="C83" i="101"/>
  <c r="AF82" i="101"/>
  <c r="AD82" i="101"/>
  <c r="AA82" i="101"/>
  <c r="Y82" i="101"/>
  <c r="W82" i="101"/>
  <c r="U82" i="101"/>
  <c r="S82" i="101"/>
  <c r="Q82" i="101"/>
  <c r="M82" i="101"/>
  <c r="K82" i="101"/>
  <c r="F82" i="101"/>
  <c r="D82" i="101"/>
  <c r="C82" i="101"/>
  <c r="AF81" i="101"/>
  <c r="AD81" i="101"/>
  <c r="AE81" i="101" s="1"/>
  <c r="AA81" i="101"/>
  <c r="Y81" i="101"/>
  <c r="W81" i="101"/>
  <c r="U81" i="101"/>
  <c r="S81" i="101"/>
  <c r="Q81" i="101"/>
  <c r="M81" i="101"/>
  <c r="N81" i="101" s="1"/>
  <c r="K81" i="101"/>
  <c r="F81" i="101"/>
  <c r="D81" i="101"/>
  <c r="AG81" i="101" s="1"/>
  <c r="C81" i="101"/>
  <c r="E81" i="101" s="1"/>
  <c r="AF101" i="100"/>
  <c r="AD101" i="100"/>
  <c r="AA101" i="100"/>
  <c r="Y101" i="100"/>
  <c r="W101" i="100"/>
  <c r="U101" i="100"/>
  <c r="S101" i="100"/>
  <c r="Q101" i="100"/>
  <c r="M101" i="100"/>
  <c r="K101" i="100"/>
  <c r="F101" i="100"/>
  <c r="D101" i="100"/>
  <c r="C101" i="100"/>
  <c r="E101" i="100" s="1"/>
  <c r="AF100" i="100"/>
  <c r="AD100" i="100"/>
  <c r="AA100" i="100"/>
  <c r="Y100" i="100"/>
  <c r="AC100" i="100" s="1"/>
  <c r="W100" i="100"/>
  <c r="U100" i="100"/>
  <c r="S100" i="100"/>
  <c r="Q100" i="100"/>
  <c r="M100" i="100"/>
  <c r="K100" i="100"/>
  <c r="F100" i="100"/>
  <c r="D100" i="100"/>
  <c r="C100" i="100"/>
  <c r="AF99" i="100"/>
  <c r="AD99" i="100"/>
  <c r="AA99" i="100"/>
  <c r="Y99" i="100"/>
  <c r="AC99" i="100" s="1"/>
  <c r="W99" i="100"/>
  <c r="U99" i="100"/>
  <c r="S99" i="100"/>
  <c r="Q99" i="100"/>
  <c r="M99" i="100"/>
  <c r="K99" i="100"/>
  <c r="F99" i="100"/>
  <c r="D99" i="100"/>
  <c r="C99" i="100"/>
  <c r="AF98" i="100"/>
  <c r="AD98" i="100"/>
  <c r="AA98" i="100"/>
  <c r="Y98" i="100"/>
  <c r="AC98" i="100" s="1"/>
  <c r="W98" i="100"/>
  <c r="U98" i="100"/>
  <c r="S98" i="100"/>
  <c r="Q98" i="100"/>
  <c r="M98" i="100"/>
  <c r="K98" i="100"/>
  <c r="F98" i="100"/>
  <c r="D98" i="100"/>
  <c r="C98" i="100"/>
  <c r="AF97" i="100"/>
  <c r="AD97" i="100"/>
  <c r="AA97" i="100"/>
  <c r="Y97" i="100"/>
  <c r="W97" i="100"/>
  <c r="U97" i="100"/>
  <c r="S97" i="100"/>
  <c r="Q97" i="100"/>
  <c r="M97" i="100"/>
  <c r="K97" i="100"/>
  <c r="F97" i="100"/>
  <c r="D97" i="100"/>
  <c r="AB97" i="100" s="1"/>
  <c r="C97" i="100"/>
  <c r="AF96" i="100"/>
  <c r="AD96" i="100"/>
  <c r="AA96" i="100"/>
  <c r="Y96" i="100"/>
  <c r="W96" i="100"/>
  <c r="U96" i="100"/>
  <c r="S96" i="100"/>
  <c r="Q96" i="100"/>
  <c r="M96" i="100"/>
  <c r="K96" i="100"/>
  <c r="F96" i="100"/>
  <c r="D96" i="100"/>
  <c r="C96" i="100"/>
  <c r="AF95" i="100"/>
  <c r="AD95" i="100"/>
  <c r="AA95" i="100"/>
  <c r="Y95" i="100"/>
  <c r="W95" i="100"/>
  <c r="U95" i="100"/>
  <c r="S95" i="100"/>
  <c r="Q95" i="100"/>
  <c r="M95" i="100"/>
  <c r="K95" i="100"/>
  <c r="F95" i="100"/>
  <c r="D95" i="100"/>
  <c r="AE95" i="100" s="1"/>
  <c r="C95" i="100"/>
  <c r="AF94" i="100"/>
  <c r="AD94" i="100"/>
  <c r="AA94" i="100"/>
  <c r="Y94" i="100"/>
  <c r="W94" i="100"/>
  <c r="U94" i="100"/>
  <c r="S94" i="100"/>
  <c r="Q94" i="100"/>
  <c r="M94" i="100"/>
  <c r="K94" i="100"/>
  <c r="F94" i="100"/>
  <c r="D94" i="100"/>
  <c r="Z94" i="100" s="1"/>
  <c r="C94" i="100"/>
  <c r="AF93" i="100"/>
  <c r="AD93" i="100"/>
  <c r="AE93" i="100" s="1"/>
  <c r="AA93" i="100"/>
  <c r="Y93" i="100"/>
  <c r="W93" i="100"/>
  <c r="U93" i="100"/>
  <c r="S93" i="100"/>
  <c r="Q93" i="100"/>
  <c r="M93" i="100"/>
  <c r="K93" i="100"/>
  <c r="F93" i="100"/>
  <c r="D93" i="100"/>
  <c r="C93" i="100"/>
  <c r="E93" i="100" s="1"/>
  <c r="AF92" i="100"/>
  <c r="AD92" i="100"/>
  <c r="AA92" i="100"/>
  <c r="Y92" i="100"/>
  <c r="AC92" i="100" s="1"/>
  <c r="W92" i="100"/>
  <c r="U92" i="100"/>
  <c r="S92" i="100"/>
  <c r="Q92" i="100"/>
  <c r="M92" i="100"/>
  <c r="K92" i="100"/>
  <c r="F92" i="100"/>
  <c r="D92" i="100"/>
  <c r="AB92" i="100" s="1"/>
  <c r="C92" i="100"/>
  <c r="AF91" i="100"/>
  <c r="AD91" i="100"/>
  <c r="AA91" i="100"/>
  <c r="Y91" i="100"/>
  <c r="W91" i="100"/>
  <c r="U91" i="100"/>
  <c r="S91" i="100"/>
  <c r="Q91" i="100"/>
  <c r="M91" i="100"/>
  <c r="K91" i="100"/>
  <c r="F91" i="100"/>
  <c r="D91" i="100"/>
  <c r="C91" i="100"/>
  <c r="AF89" i="100"/>
  <c r="AD89" i="100"/>
  <c r="AA89" i="100"/>
  <c r="Y89" i="100"/>
  <c r="W89" i="100"/>
  <c r="U89" i="100"/>
  <c r="S89" i="100"/>
  <c r="Q89" i="100"/>
  <c r="M89" i="100"/>
  <c r="K89" i="100"/>
  <c r="F89" i="100"/>
  <c r="D89" i="100"/>
  <c r="C89" i="100"/>
  <c r="AF88" i="100"/>
  <c r="AD88" i="100"/>
  <c r="AA88" i="100"/>
  <c r="Y88" i="100"/>
  <c r="AC88" i="100" s="1"/>
  <c r="W88" i="100"/>
  <c r="U88" i="100"/>
  <c r="S88" i="100"/>
  <c r="Q88" i="100"/>
  <c r="M88" i="100"/>
  <c r="K88" i="100"/>
  <c r="F88" i="100"/>
  <c r="D88" i="100"/>
  <c r="AB88" i="100" s="1"/>
  <c r="C88" i="100"/>
  <c r="AF87" i="100"/>
  <c r="AD87" i="100"/>
  <c r="AA87" i="100"/>
  <c r="Y87" i="100"/>
  <c r="W87" i="100"/>
  <c r="U87" i="100"/>
  <c r="S87" i="100"/>
  <c r="Q87" i="100"/>
  <c r="M87" i="100"/>
  <c r="K87" i="100"/>
  <c r="F87" i="100"/>
  <c r="D87" i="100"/>
  <c r="AE87" i="100" s="1"/>
  <c r="C87" i="100"/>
  <c r="AF86" i="100"/>
  <c r="AD86" i="100"/>
  <c r="AA86" i="100"/>
  <c r="Y86" i="100"/>
  <c r="AC86" i="100" s="1"/>
  <c r="W86" i="100"/>
  <c r="U86" i="100"/>
  <c r="S86" i="100"/>
  <c r="Q86" i="100"/>
  <c r="M86" i="100"/>
  <c r="K86" i="100"/>
  <c r="F86" i="100"/>
  <c r="D86" i="100"/>
  <c r="Z86" i="100" s="1"/>
  <c r="C86" i="100"/>
  <c r="AF85" i="100"/>
  <c r="AD85" i="100"/>
  <c r="AA85" i="100"/>
  <c r="Y85" i="100"/>
  <c r="W85" i="100"/>
  <c r="U85" i="100"/>
  <c r="S85" i="100"/>
  <c r="Q85" i="100"/>
  <c r="M85" i="100"/>
  <c r="K85" i="100"/>
  <c r="F85" i="100"/>
  <c r="D85" i="100"/>
  <c r="AB85" i="100" s="1"/>
  <c r="C85" i="100"/>
  <c r="AF84" i="100"/>
  <c r="AD84" i="100"/>
  <c r="AA84" i="100"/>
  <c r="Y84" i="100"/>
  <c r="W84" i="100"/>
  <c r="U84" i="100"/>
  <c r="S84" i="100"/>
  <c r="Q84" i="100"/>
  <c r="M84" i="100"/>
  <c r="K84" i="100"/>
  <c r="F84" i="100"/>
  <c r="D84" i="100"/>
  <c r="C84" i="100"/>
  <c r="AF83" i="100"/>
  <c r="AD83" i="100"/>
  <c r="AA83" i="100"/>
  <c r="Y83" i="100"/>
  <c r="AC83" i="100" s="1"/>
  <c r="W83" i="100"/>
  <c r="U83" i="100"/>
  <c r="S83" i="100"/>
  <c r="Q83" i="100"/>
  <c r="M83" i="100"/>
  <c r="K83" i="100"/>
  <c r="F83" i="100"/>
  <c r="D83" i="100"/>
  <c r="AE83" i="100" s="1"/>
  <c r="C83" i="100"/>
  <c r="AF82" i="100"/>
  <c r="AD82" i="100"/>
  <c r="AA82" i="100"/>
  <c r="Y82" i="100"/>
  <c r="W82" i="100"/>
  <c r="U82" i="100"/>
  <c r="S82" i="100"/>
  <c r="Q82" i="100"/>
  <c r="M82" i="100"/>
  <c r="K82" i="100"/>
  <c r="F82" i="100"/>
  <c r="D82" i="100"/>
  <c r="Z82" i="100" s="1"/>
  <c r="C82" i="100"/>
  <c r="AF81" i="100"/>
  <c r="AD81" i="100"/>
  <c r="AA81" i="100"/>
  <c r="Y81" i="100"/>
  <c r="AC81" i="100" s="1"/>
  <c r="W81" i="100"/>
  <c r="U81" i="100"/>
  <c r="S81" i="100"/>
  <c r="Q81" i="100"/>
  <c r="M81" i="100"/>
  <c r="K81" i="100"/>
  <c r="F81" i="100"/>
  <c r="D81" i="100"/>
  <c r="AB81" i="100" s="1"/>
  <c r="C81" i="100"/>
  <c r="AF101" i="99"/>
  <c r="AD101" i="99"/>
  <c r="AA101" i="99"/>
  <c r="Y101" i="99"/>
  <c r="AC101" i="99" s="1"/>
  <c r="W101" i="99"/>
  <c r="U101" i="99"/>
  <c r="S101" i="99"/>
  <c r="Q101" i="99"/>
  <c r="M101" i="99"/>
  <c r="K101" i="99"/>
  <c r="F101" i="99"/>
  <c r="D101" i="99"/>
  <c r="AG101" i="99" s="1"/>
  <c r="C101" i="99"/>
  <c r="AF100" i="99"/>
  <c r="AD100" i="99"/>
  <c r="AA100" i="99"/>
  <c r="Y100" i="99"/>
  <c r="W100" i="99"/>
  <c r="U100" i="99"/>
  <c r="S100" i="99"/>
  <c r="Q100" i="99"/>
  <c r="M100" i="99"/>
  <c r="K100" i="99"/>
  <c r="F100" i="99"/>
  <c r="D100" i="99"/>
  <c r="AG100" i="99" s="1"/>
  <c r="C100" i="99"/>
  <c r="AF99" i="99"/>
  <c r="AD99" i="99"/>
  <c r="AA99" i="99"/>
  <c r="Y99" i="99"/>
  <c r="W99" i="99"/>
  <c r="U99" i="99"/>
  <c r="S99" i="99"/>
  <c r="Q99" i="99"/>
  <c r="M99" i="99"/>
  <c r="K99" i="99"/>
  <c r="F99" i="99"/>
  <c r="D99" i="99"/>
  <c r="AE99" i="99" s="1"/>
  <c r="C99" i="99"/>
  <c r="AF98" i="99"/>
  <c r="AD98" i="99"/>
  <c r="AA98" i="99"/>
  <c r="Y98" i="99"/>
  <c r="AC98" i="99" s="1"/>
  <c r="W98" i="99"/>
  <c r="U98" i="99"/>
  <c r="S98" i="99"/>
  <c r="Q98" i="99"/>
  <c r="M98" i="99"/>
  <c r="K98" i="99"/>
  <c r="F98" i="99"/>
  <c r="D98" i="99"/>
  <c r="C98" i="99"/>
  <c r="AF97" i="99"/>
  <c r="AD97" i="99"/>
  <c r="AA97" i="99"/>
  <c r="Y97" i="99"/>
  <c r="AC97" i="99" s="1"/>
  <c r="W97" i="99"/>
  <c r="U97" i="99"/>
  <c r="S97" i="99"/>
  <c r="Q97" i="99"/>
  <c r="M97" i="99"/>
  <c r="K97" i="99"/>
  <c r="F97" i="99"/>
  <c r="D97" i="99"/>
  <c r="C97" i="99"/>
  <c r="AF96" i="99"/>
  <c r="AD96" i="99"/>
  <c r="AA96" i="99"/>
  <c r="Y96" i="99"/>
  <c r="AC96" i="99" s="1"/>
  <c r="W96" i="99"/>
  <c r="U96" i="99"/>
  <c r="S96" i="99"/>
  <c r="Q96" i="99"/>
  <c r="M96" i="99"/>
  <c r="K96" i="99"/>
  <c r="F96" i="99"/>
  <c r="D96" i="99"/>
  <c r="AB96" i="99" s="1"/>
  <c r="C96" i="99"/>
  <c r="AF95" i="99"/>
  <c r="AD95" i="99"/>
  <c r="AA95" i="99"/>
  <c r="Y95" i="99"/>
  <c r="W95" i="99"/>
  <c r="U95" i="99"/>
  <c r="S95" i="99"/>
  <c r="Q95" i="99"/>
  <c r="M95" i="99"/>
  <c r="K95" i="99"/>
  <c r="F95" i="99"/>
  <c r="D95" i="99"/>
  <c r="AE95" i="99" s="1"/>
  <c r="C95" i="99"/>
  <c r="AF94" i="99"/>
  <c r="AD94" i="99"/>
  <c r="AA94" i="99"/>
  <c r="Y94" i="99"/>
  <c r="AC94" i="99" s="1"/>
  <c r="W94" i="99"/>
  <c r="U94" i="99"/>
  <c r="S94" i="99"/>
  <c r="Q94" i="99"/>
  <c r="M94" i="99"/>
  <c r="K94" i="99"/>
  <c r="F94" i="99"/>
  <c r="D94" i="99"/>
  <c r="C94" i="99"/>
  <c r="AF93" i="99"/>
  <c r="AD93" i="99"/>
  <c r="AA93" i="99"/>
  <c r="Y93" i="99"/>
  <c r="AC93" i="99" s="1"/>
  <c r="W93" i="99"/>
  <c r="U93" i="99"/>
  <c r="S93" i="99"/>
  <c r="Q93" i="99"/>
  <c r="M93" i="99"/>
  <c r="K93" i="99"/>
  <c r="F93" i="99"/>
  <c r="D93" i="99"/>
  <c r="C93" i="99"/>
  <c r="E93" i="99" s="1"/>
  <c r="AF92" i="99"/>
  <c r="AE92" i="99"/>
  <c r="AD92" i="99"/>
  <c r="AA92" i="99"/>
  <c r="Y92" i="99"/>
  <c r="W92" i="99"/>
  <c r="U92" i="99"/>
  <c r="S92" i="99"/>
  <c r="Q92" i="99"/>
  <c r="M92" i="99"/>
  <c r="K92" i="99"/>
  <c r="F92" i="99"/>
  <c r="D92" i="99"/>
  <c r="AG92" i="99" s="1"/>
  <c r="C92" i="99"/>
  <c r="AF91" i="99"/>
  <c r="AD91" i="99"/>
  <c r="AA91" i="99"/>
  <c r="Y91" i="99"/>
  <c r="W91" i="99"/>
  <c r="U91" i="99"/>
  <c r="S91" i="99"/>
  <c r="Q91" i="99"/>
  <c r="M91" i="99"/>
  <c r="K91" i="99"/>
  <c r="F91" i="99"/>
  <c r="D91" i="99"/>
  <c r="Z91" i="99" s="1"/>
  <c r="C91" i="99"/>
  <c r="AF89" i="99"/>
  <c r="AD89" i="99"/>
  <c r="AA89" i="99"/>
  <c r="Y89" i="99"/>
  <c r="W89" i="99"/>
  <c r="U89" i="99"/>
  <c r="S89" i="99"/>
  <c r="Q89" i="99"/>
  <c r="M89" i="99"/>
  <c r="K89" i="99"/>
  <c r="F89" i="99"/>
  <c r="D89" i="99"/>
  <c r="C89" i="99"/>
  <c r="AF88" i="99"/>
  <c r="AD88" i="99"/>
  <c r="AA88" i="99"/>
  <c r="Y88" i="99"/>
  <c r="W88" i="99"/>
  <c r="U88" i="99"/>
  <c r="S88" i="99"/>
  <c r="Q88" i="99"/>
  <c r="M88" i="99"/>
  <c r="K88" i="99"/>
  <c r="F88" i="99"/>
  <c r="D88" i="99"/>
  <c r="C88" i="99"/>
  <c r="AF87" i="99"/>
  <c r="AD87" i="99"/>
  <c r="AA87" i="99"/>
  <c r="Y87" i="99"/>
  <c r="W87" i="99"/>
  <c r="U87" i="99"/>
  <c r="S87" i="99"/>
  <c r="Q87" i="99"/>
  <c r="M87" i="99"/>
  <c r="K87" i="99"/>
  <c r="F87" i="99"/>
  <c r="D87" i="99"/>
  <c r="AG87" i="99" s="1"/>
  <c r="C87" i="99"/>
  <c r="AF86" i="99"/>
  <c r="AD86" i="99"/>
  <c r="AA86" i="99"/>
  <c r="Y86" i="99"/>
  <c r="AC86" i="99" s="1"/>
  <c r="W86" i="99"/>
  <c r="U86" i="99"/>
  <c r="S86" i="99"/>
  <c r="Q86" i="99"/>
  <c r="M86" i="99"/>
  <c r="K86" i="99"/>
  <c r="F86" i="99"/>
  <c r="D86" i="99"/>
  <c r="AB86" i="99" s="1"/>
  <c r="C86" i="99"/>
  <c r="AF85" i="99"/>
  <c r="AD85" i="99"/>
  <c r="AA85" i="99"/>
  <c r="Y85" i="99"/>
  <c r="W85" i="99"/>
  <c r="U85" i="99"/>
  <c r="S85" i="99"/>
  <c r="Q85" i="99"/>
  <c r="M85" i="99"/>
  <c r="K85" i="99"/>
  <c r="F85" i="99"/>
  <c r="D85" i="99"/>
  <c r="AE85" i="99" s="1"/>
  <c r="C85" i="99"/>
  <c r="AF84" i="99"/>
  <c r="AD84" i="99"/>
  <c r="AA84" i="99"/>
  <c r="Y84" i="99"/>
  <c r="W84" i="99"/>
  <c r="U84" i="99"/>
  <c r="S84" i="99"/>
  <c r="Q84" i="99"/>
  <c r="M84" i="99"/>
  <c r="K84" i="99"/>
  <c r="F84" i="99"/>
  <c r="D84" i="99"/>
  <c r="Z84" i="99" s="1"/>
  <c r="C84" i="99"/>
  <c r="AF83" i="99"/>
  <c r="AD83" i="99"/>
  <c r="AA83" i="99"/>
  <c r="Y83" i="99"/>
  <c r="W83" i="99"/>
  <c r="U83" i="99"/>
  <c r="S83" i="99"/>
  <c r="Q83" i="99"/>
  <c r="M83" i="99"/>
  <c r="K83" i="99"/>
  <c r="F83" i="99"/>
  <c r="D83" i="99"/>
  <c r="C83" i="99"/>
  <c r="E83" i="99" s="1"/>
  <c r="AF82" i="99"/>
  <c r="AD82" i="99"/>
  <c r="AA82" i="99"/>
  <c r="Y82" i="99"/>
  <c r="AC82" i="99" s="1"/>
  <c r="W82" i="99"/>
  <c r="U82" i="99"/>
  <c r="S82" i="99"/>
  <c r="Q82" i="99"/>
  <c r="M82" i="99"/>
  <c r="K82" i="99"/>
  <c r="F82" i="99"/>
  <c r="D82" i="99"/>
  <c r="AB82" i="99" s="1"/>
  <c r="C82" i="99"/>
  <c r="AF81" i="99"/>
  <c r="AD81" i="99"/>
  <c r="AA81" i="99"/>
  <c r="Y81" i="99"/>
  <c r="AC81" i="99" s="1"/>
  <c r="W81" i="99"/>
  <c r="U81" i="99"/>
  <c r="S81" i="99"/>
  <c r="Q81" i="99"/>
  <c r="M81" i="99"/>
  <c r="K81" i="99"/>
  <c r="F81" i="99"/>
  <c r="D81" i="99"/>
  <c r="AE81" i="99" s="1"/>
  <c r="C81" i="99"/>
  <c r="AF101" i="135"/>
  <c r="AD101" i="135"/>
  <c r="AA101" i="135"/>
  <c r="Y101" i="135"/>
  <c r="W101" i="135"/>
  <c r="U101" i="135"/>
  <c r="S101" i="135"/>
  <c r="Q101" i="135"/>
  <c r="M101" i="135"/>
  <c r="K101" i="135"/>
  <c r="F101" i="135"/>
  <c r="D101" i="135"/>
  <c r="C101" i="135"/>
  <c r="AF100" i="135"/>
  <c r="AD100" i="135"/>
  <c r="AA100" i="135"/>
  <c r="Y100" i="135"/>
  <c r="W100" i="135"/>
  <c r="U100" i="135"/>
  <c r="S100" i="135"/>
  <c r="Q100" i="135"/>
  <c r="M100" i="135"/>
  <c r="K100" i="135"/>
  <c r="F100" i="135"/>
  <c r="D100" i="135"/>
  <c r="C100" i="135"/>
  <c r="AF99" i="135"/>
  <c r="AD99" i="135"/>
  <c r="AA99" i="135"/>
  <c r="Y99" i="135"/>
  <c r="W99" i="135"/>
  <c r="U99" i="135"/>
  <c r="S99" i="135"/>
  <c r="Q99" i="135"/>
  <c r="M99" i="135"/>
  <c r="K99" i="135"/>
  <c r="F99" i="135"/>
  <c r="D99" i="135"/>
  <c r="AE99" i="135" s="1"/>
  <c r="C99" i="135"/>
  <c r="AF98" i="135"/>
  <c r="AD98" i="135"/>
  <c r="AA98" i="135"/>
  <c r="Y98" i="135"/>
  <c r="AC98" i="135" s="1"/>
  <c r="W98" i="135"/>
  <c r="U98" i="135"/>
  <c r="S98" i="135"/>
  <c r="Q98" i="135"/>
  <c r="M98" i="135"/>
  <c r="K98" i="135"/>
  <c r="F98" i="135"/>
  <c r="D98" i="135"/>
  <c r="Z98" i="135" s="1"/>
  <c r="C98" i="135"/>
  <c r="AF97" i="135"/>
  <c r="AD97" i="135"/>
  <c r="AA97" i="135"/>
  <c r="Y97" i="135"/>
  <c r="W97" i="135"/>
  <c r="U97" i="135"/>
  <c r="S97" i="135"/>
  <c r="Q97" i="135"/>
  <c r="M97" i="135"/>
  <c r="K97" i="135"/>
  <c r="F97" i="135"/>
  <c r="D97" i="135"/>
  <c r="C97" i="135"/>
  <c r="AF96" i="135"/>
  <c r="AD96" i="135"/>
  <c r="AA96" i="135"/>
  <c r="Y96" i="135"/>
  <c r="W96" i="135"/>
  <c r="U96" i="135"/>
  <c r="S96" i="135"/>
  <c r="Q96" i="135"/>
  <c r="M96" i="135"/>
  <c r="K96" i="135"/>
  <c r="F96" i="135"/>
  <c r="D96" i="135"/>
  <c r="C96" i="135"/>
  <c r="AF95" i="135"/>
  <c r="AD95" i="135"/>
  <c r="AA95" i="135"/>
  <c r="Y95" i="135"/>
  <c r="W95" i="135"/>
  <c r="U95" i="135"/>
  <c r="S95" i="135"/>
  <c r="Q95" i="135"/>
  <c r="M95" i="135"/>
  <c r="K95" i="135"/>
  <c r="F95" i="135"/>
  <c r="D95" i="135"/>
  <c r="C95" i="135"/>
  <c r="AF94" i="135"/>
  <c r="AD94" i="135"/>
  <c r="AA94" i="135"/>
  <c r="Y94" i="135"/>
  <c r="W94" i="135"/>
  <c r="U94" i="135"/>
  <c r="S94" i="135"/>
  <c r="Q94" i="135"/>
  <c r="M94" i="135"/>
  <c r="K94" i="135"/>
  <c r="F94" i="135"/>
  <c r="D94" i="135"/>
  <c r="C94" i="135"/>
  <c r="AF93" i="135"/>
  <c r="AD93" i="135"/>
  <c r="AA93" i="135"/>
  <c r="Y93" i="135"/>
  <c r="W93" i="135"/>
  <c r="U93" i="135"/>
  <c r="S93" i="135"/>
  <c r="Q93" i="135"/>
  <c r="M93" i="135"/>
  <c r="K93" i="135"/>
  <c r="F93" i="135"/>
  <c r="D93" i="135"/>
  <c r="C93" i="135"/>
  <c r="AF92" i="135"/>
  <c r="AD92" i="135"/>
  <c r="AA92" i="135"/>
  <c r="Y92" i="135"/>
  <c r="W92" i="135"/>
  <c r="U92" i="135"/>
  <c r="S92" i="135"/>
  <c r="Q92" i="135"/>
  <c r="M92" i="135"/>
  <c r="K92" i="135"/>
  <c r="F92" i="135"/>
  <c r="D92" i="135"/>
  <c r="C92" i="135"/>
  <c r="AF91" i="135"/>
  <c r="AD91" i="135"/>
  <c r="AA91" i="135"/>
  <c r="Y91" i="135"/>
  <c r="W91" i="135"/>
  <c r="U91" i="135"/>
  <c r="S91" i="135"/>
  <c r="Q91" i="135"/>
  <c r="M91" i="135"/>
  <c r="K91" i="135"/>
  <c r="F91" i="135"/>
  <c r="D91" i="135"/>
  <c r="C91" i="135"/>
  <c r="AF89" i="135"/>
  <c r="AD89" i="135"/>
  <c r="AA89" i="135"/>
  <c r="Y89" i="135"/>
  <c r="W89" i="135"/>
  <c r="U89" i="135"/>
  <c r="S89" i="135"/>
  <c r="Q89" i="135"/>
  <c r="M89" i="135"/>
  <c r="K89" i="135"/>
  <c r="F89" i="135"/>
  <c r="D89" i="135"/>
  <c r="C89" i="135"/>
  <c r="AF88" i="135"/>
  <c r="AD88" i="135"/>
  <c r="AA88" i="135"/>
  <c r="Y88" i="135"/>
  <c r="W88" i="135"/>
  <c r="U88" i="135"/>
  <c r="S88" i="135"/>
  <c r="Q88" i="135"/>
  <c r="M88" i="135"/>
  <c r="K88" i="135"/>
  <c r="F88" i="135"/>
  <c r="D88" i="135"/>
  <c r="C88" i="135"/>
  <c r="AF87" i="135"/>
  <c r="AD87" i="135"/>
  <c r="AA87" i="135"/>
  <c r="Y87" i="135"/>
  <c r="AC87" i="135" s="1"/>
  <c r="W87" i="135"/>
  <c r="U87" i="135"/>
  <c r="S87" i="135"/>
  <c r="Q87" i="135"/>
  <c r="M87" i="135"/>
  <c r="K87" i="135"/>
  <c r="F87" i="135"/>
  <c r="D87" i="135"/>
  <c r="AE87" i="135" s="1"/>
  <c r="C87" i="135"/>
  <c r="AF86" i="135"/>
  <c r="AD86" i="135"/>
  <c r="AA86" i="135"/>
  <c r="Y86" i="135"/>
  <c r="W86" i="135"/>
  <c r="U86" i="135"/>
  <c r="S86" i="135"/>
  <c r="Q86" i="135"/>
  <c r="M86" i="135"/>
  <c r="K86" i="135"/>
  <c r="F86" i="135"/>
  <c r="D86" i="135"/>
  <c r="Z86" i="135" s="1"/>
  <c r="C86" i="135"/>
  <c r="AF85" i="135"/>
  <c r="AD85" i="135"/>
  <c r="AA85" i="135"/>
  <c r="Y85" i="135"/>
  <c r="W85" i="135"/>
  <c r="U85" i="135"/>
  <c r="S85" i="135"/>
  <c r="Q85" i="135"/>
  <c r="M85" i="135"/>
  <c r="K85" i="135"/>
  <c r="F85" i="135"/>
  <c r="D85" i="135"/>
  <c r="C85" i="135"/>
  <c r="AF84" i="135"/>
  <c r="AD84" i="135"/>
  <c r="AA84" i="135"/>
  <c r="Y84" i="135"/>
  <c r="W84" i="135"/>
  <c r="U84" i="135"/>
  <c r="S84" i="135"/>
  <c r="Q84" i="135"/>
  <c r="M84" i="135"/>
  <c r="K84" i="135"/>
  <c r="F84" i="135"/>
  <c r="D84" i="135"/>
  <c r="C84" i="135"/>
  <c r="AF83" i="135"/>
  <c r="AD83" i="135"/>
  <c r="AA83" i="135"/>
  <c r="Y83" i="135"/>
  <c r="W83" i="135"/>
  <c r="U83" i="135"/>
  <c r="S83" i="135"/>
  <c r="Q83" i="135"/>
  <c r="M83" i="135"/>
  <c r="K83" i="135"/>
  <c r="F83" i="135"/>
  <c r="D83" i="135"/>
  <c r="AE83" i="135" s="1"/>
  <c r="C83" i="135"/>
  <c r="AF82" i="135"/>
  <c r="AD82" i="135"/>
  <c r="AA82" i="135"/>
  <c r="Y82" i="135"/>
  <c r="W82" i="135"/>
  <c r="U82" i="135"/>
  <c r="S82" i="135"/>
  <c r="Q82" i="135"/>
  <c r="M82" i="135"/>
  <c r="K82" i="135"/>
  <c r="F82" i="135"/>
  <c r="D82" i="135"/>
  <c r="C82" i="135"/>
  <c r="AF81" i="135"/>
  <c r="AD81" i="135"/>
  <c r="AA81" i="135"/>
  <c r="Y81" i="135"/>
  <c r="W81" i="135"/>
  <c r="U81" i="135"/>
  <c r="S81" i="135"/>
  <c r="Q81" i="135"/>
  <c r="M81" i="135"/>
  <c r="K81" i="135"/>
  <c r="F81" i="135"/>
  <c r="D81" i="135"/>
  <c r="C81" i="135"/>
  <c r="AG101" i="126"/>
  <c r="AE101" i="126"/>
  <c r="AC101" i="126"/>
  <c r="AB101" i="126"/>
  <c r="Z101" i="126"/>
  <c r="X101" i="126"/>
  <c r="V101" i="126"/>
  <c r="T101" i="126"/>
  <c r="N101" i="126"/>
  <c r="L101" i="126"/>
  <c r="H101" i="126"/>
  <c r="O101" i="126" s="1"/>
  <c r="R101" i="126" s="1"/>
  <c r="G101" i="126"/>
  <c r="E101" i="126"/>
  <c r="AG100" i="126"/>
  <c r="AE100" i="126"/>
  <c r="AC100" i="126"/>
  <c r="AB100" i="126"/>
  <c r="Z100" i="126"/>
  <c r="X100" i="126"/>
  <c r="V100" i="126"/>
  <c r="T100" i="126"/>
  <c r="N100" i="126"/>
  <c r="L100" i="126"/>
  <c r="H100" i="126"/>
  <c r="O100" i="126" s="1"/>
  <c r="R100" i="126" s="1"/>
  <c r="G100" i="126"/>
  <c r="E100" i="126"/>
  <c r="AG99" i="126"/>
  <c r="AE99" i="126"/>
  <c r="AC99" i="126"/>
  <c r="AB99" i="126"/>
  <c r="Z99" i="126"/>
  <c r="X99" i="126"/>
  <c r="V99" i="126"/>
  <c r="T99" i="126"/>
  <c r="N99" i="126"/>
  <c r="L99" i="126"/>
  <c r="H99" i="126"/>
  <c r="O99" i="126" s="1"/>
  <c r="R99" i="126" s="1"/>
  <c r="G99" i="126"/>
  <c r="E99" i="126"/>
  <c r="AG98" i="126"/>
  <c r="AE98" i="126"/>
  <c r="AC98" i="126"/>
  <c r="AB98" i="126"/>
  <c r="Z98" i="126"/>
  <c r="X98" i="126"/>
  <c r="V98" i="126"/>
  <c r="T98" i="126"/>
  <c r="N98" i="126"/>
  <c r="L98" i="126"/>
  <c r="H98" i="126"/>
  <c r="J98" i="126" s="1"/>
  <c r="G98" i="126"/>
  <c r="E98" i="126"/>
  <c r="AG97" i="126"/>
  <c r="AE97" i="126"/>
  <c r="AC97" i="126"/>
  <c r="AB97" i="126"/>
  <c r="Z97" i="126"/>
  <c r="X97" i="126"/>
  <c r="V97" i="126"/>
  <c r="T97" i="126"/>
  <c r="N97" i="126"/>
  <c r="L97" i="126"/>
  <c r="H97" i="126"/>
  <c r="O97" i="126" s="1"/>
  <c r="R97" i="126" s="1"/>
  <c r="G97" i="126"/>
  <c r="E97" i="126"/>
  <c r="AG96" i="126"/>
  <c r="AE96" i="126"/>
  <c r="AC96" i="126"/>
  <c r="AB96" i="126"/>
  <c r="Z96" i="126"/>
  <c r="X96" i="126"/>
  <c r="V96" i="126"/>
  <c r="T96" i="126"/>
  <c r="N96" i="126"/>
  <c r="L96" i="126"/>
  <c r="H96" i="126"/>
  <c r="O96" i="126" s="1"/>
  <c r="R96" i="126" s="1"/>
  <c r="G96" i="126"/>
  <c r="E96" i="126"/>
  <c r="AG95" i="126"/>
  <c r="AE95" i="126"/>
  <c r="AC95" i="126"/>
  <c r="AB95" i="126"/>
  <c r="Z95" i="126"/>
  <c r="X95" i="126"/>
  <c r="V95" i="126"/>
  <c r="T95" i="126"/>
  <c r="N95" i="126"/>
  <c r="L95" i="126"/>
  <c r="H95" i="126"/>
  <c r="O95" i="126" s="1"/>
  <c r="R95" i="126" s="1"/>
  <c r="G95" i="126"/>
  <c r="E95" i="126"/>
  <c r="AG94" i="126"/>
  <c r="AE94" i="126"/>
  <c r="AC94" i="126"/>
  <c r="AB94" i="126"/>
  <c r="Z94" i="126"/>
  <c r="X94" i="126"/>
  <c r="V94" i="126"/>
  <c r="T94" i="126"/>
  <c r="N94" i="126"/>
  <c r="L94" i="126"/>
  <c r="H94" i="126"/>
  <c r="J94" i="126" s="1"/>
  <c r="G94" i="126"/>
  <c r="E94" i="126"/>
  <c r="AG93" i="126"/>
  <c r="AE93" i="126"/>
  <c r="AC93" i="126"/>
  <c r="AB93" i="126"/>
  <c r="Z93" i="126"/>
  <c r="X93" i="126"/>
  <c r="V93" i="126"/>
  <c r="T93" i="126"/>
  <c r="N93" i="126"/>
  <c r="L93" i="126"/>
  <c r="H93" i="126"/>
  <c r="O93" i="126" s="1"/>
  <c r="R93" i="126" s="1"/>
  <c r="G93" i="126"/>
  <c r="E93" i="126"/>
  <c r="AG92" i="126"/>
  <c r="AE92" i="126"/>
  <c r="AC92" i="126"/>
  <c r="AB92" i="126"/>
  <c r="Z92" i="126"/>
  <c r="X92" i="126"/>
  <c r="V92" i="126"/>
  <c r="T92" i="126"/>
  <c r="N92" i="126"/>
  <c r="L92" i="126"/>
  <c r="H92" i="126"/>
  <c r="O92" i="126" s="1"/>
  <c r="R92" i="126" s="1"/>
  <c r="G92" i="126"/>
  <c r="E92" i="126"/>
  <c r="AG91" i="126"/>
  <c r="AE91" i="126"/>
  <c r="AC91" i="126"/>
  <c r="AB91" i="126"/>
  <c r="Z91" i="126"/>
  <c r="X91" i="126"/>
  <c r="V91" i="126"/>
  <c r="T91" i="126"/>
  <c r="N91" i="126"/>
  <c r="L91" i="126"/>
  <c r="H91" i="126"/>
  <c r="O91" i="126" s="1"/>
  <c r="P91" i="126" s="1"/>
  <c r="G91" i="126"/>
  <c r="E91" i="126"/>
  <c r="AF90" i="126"/>
  <c r="AD90" i="126"/>
  <c r="AA90" i="126"/>
  <c r="Y90" i="126"/>
  <c r="W90" i="126"/>
  <c r="U90" i="126"/>
  <c r="S90" i="126"/>
  <c r="Q90" i="126"/>
  <c r="M90" i="126"/>
  <c r="K90" i="126"/>
  <c r="F90" i="126"/>
  <c r="D90" i="126"/>
  <c r="C90" i="126"/>
  <c r="AG89" i="126"/>
  <c r="AE89" i="126"/>
  <c r="AC89" i="126"/>
  <c r="AB89" i="126"/>
  <c r="Z89" i="126"/>
  <c r="X89" i="126"/>
  <c r="V89" i="126"/>
  <c r="T89" i="126"/>
  <c r="N89" i="126"/>
  <c r="L89" i="126"/>
  <c r="H89" i="126"/>
  <c r="O89" i="126" s="1"/>
  <c r="R89" i="126" s="1"/>
  <c r="G89" i="126"/>
  <c r="E89" i="126"/>
  <c r="AG88" i="126"/>
  <c r="AE88" i="126"/>
  <c r="AC88" i="126"/>
  <c r="AB88" i="126"/>
  <c r="Z88" i="126"/>
  <c r="X88" i="126"/>
  <c r="V88" i="126"/>
  <c r="T88" i="126"/>
  <c r="P88" i="126"/>
  <c r="N88" i="126"/>
  <c r="L88" i="126"/>
  <c r="I88" i="126"/>
  <c r="H88" i="126"/>
  <c r="O88" i="126" s="1"/>
  <c r="R88" i="126" s="1"/>
  <c r="G88" i="126"/>
  <c r="E88" i="126"/>
  <c r="AG87" i="126"/>
  <c r="AE87" i="126"/>
  <c r="AC87" i="126"/>
  <c r="AB87" i="126"/>
  <c r="Z87" i="126"/>
  <c r="X87" i="126"/>
  <c r="V87" i="126"/>
  <c r="T87" i="126"/>
  <c r="N87" i="126"/>
  <c r="L87" i="126"/>
  <c r="H87" i="126"/>
  <c r="O87" i="126" s="1"/>
  <c r="R87" i="126" s="1"/>
  <c r="G87" i="126"/>
  <c r="E87" i="126"/>
  <c r="AG86" i="126"/>
  <c r="AE86" i="126"/>
  <c r="AC86" i="126"/>
  <c r="AB86" i="126"/>
  <c r="Z86" i="126"/>
  <c r="X86" i="126"/>
  <c r="V86" i="126"/>
  <c r="T86" i="126"/>
  <c r="N86" i="126"/>
  <c r="L86" i="126"/>
  <c r="H86" i="126"/>
  <c r="J86" i="126" s="1"/>
  <c r="G86" i="126"/>
  <c r="E86" i="126"/>
  <c r="AG85" i="126"/>
  <c r="AE85" i="126"/>
  <c r="AC85" i="126"/>
  <c r="AB85" i="126"/>
  <c r="Z85" i="126"/>
  <c r="X85" i="126"/>
  <c r="V85" i="126"/>
  <c r="T85" i="126"/>
  <c r="N85" i="126"/>
  <c r="L85" i="126"/>
  <c r="H85" i="126"/>
  <c r="O85" i="126" s="1"/>
  <c r="R85" i="126" s="1"/>
  <c r="G85" i="126"/>
  <c r="E85" i="126"/>
  <c r="AG84" i="126"/>
  <c r="AE84" i="126"/>
  <c r="AC84" i="126"/>
  <c r="AB84" i="126"/>
  <c r="Z84" i="126"/>
  <c r="X84" i="126"/>
  <c r="V84" i="126"/>
  <c r="T84" i="126"/>
  <c r="N84" i="126"/>
  <c r="L84" i="126"/>
  <c r="H84" i="126"/>
  <c r="O84" i="126" s="1"/>
  <c r="R84" i="126" s="1"/>
  <c r="G84" i="126"/>
  <c r="E84" i="126"/>
  <c r="AG83" i="126"/>
  <c r="AE83" i="126"/>
  <c r="AC83" i="126"/>
  <c r="AB83" i="126"/>
  <c r="Z83" i="126"/>
  <c r="X83" i="126"/>
  <c r="V83" i="126"/>
  <c r="T83" i="126"/>
  <c r="N83" i="126"/>
  <c r="L83" i="126"/>
  <c r="H83" i="126"/>
  <c r="O83" i="126" s="1"/>
  <c r="R83" i="126" s="1"/>
  <c r="G83" i="126"/>
  <c r="E83" i="126"/>
  <c r="AG82" i="126"/>
  <c r="AE82" i="126"/>
  <c r="AC82" i="126"/>
  <c r="AB82" i="126"/>
  <c r="Z82" i="126"/>
  <c r="X82" i="126"/>
  <c r="V82" i="126"/>
  <c r="T82" i="126"/>
  <c r="N82" i="126"/>
  <c r="L82" i="126"/>
  <c r="H82" i="126"/>
  <c r="J82" i="126" s="1"/>
  <c r="G82" i="126"/>
  <c r="E82" i="126"/>
  <c r="AG81" i="126"/>
  <c r="AE81" i="126"/>
  <c r="AC81" i="126"/>
  <c r="AB81" i="126"/>
  <c r="Z81" i="126"/>
  <c r="X81" i="126"/>
  <c r="V81" i="126"/>
  <c r="T81" i="126"/>
  <c r="N81" i="126"/>
  <c r="L81" i="126"/>
  <c r="H81" i="126"/>
  <c r="O81" i="126" s="1"/>
  <c r="R81" i="126" s="1"/>
  <c r="G81" i="126"/>
  <c r="E81" i="126"/>
  <c r="A81" i="126"/>
  <c r="A82" i="126" s="1"/>
  <c r="A83" i="126" s="1"/>
  <c r="A84" i="126" s="1"/>
  <c r="A85" i="126" s="1"/>
  <c r="A86" i="126" s="1"/>
  <c r="A87" i="126" s="1"/>
  <c r="A88" i="126" s="1"/>
  <c r="A89" i="126" s="1"/>
  <c r="A91" i="126" s="1"/>
  <c r="A92" i="126" s="1"/>
  <c r="A93" i="126" s="1"/>
  <c r="A94" i="126" s="1"/>
  <c r="A95" i="126" s="1"/>
  <c r="A96" i="126" s="1"/>
  <c r="A97" i="126" s="1"/>
  <c r="A98" i="126" s="1"/>
  <c r="A99" i="126" s="1"/>
  <c r="A100" i="126" s="1"/>
  <c r="A101" i="126" s="1"/>
  <c r="AG80" i="126"/>
  <c r="AE80" i="126"/>
  <c r="AC80" i="126"/>
  <c r="AB80" i="126"/>
  <c r="Z80" i="126"/>
  <c r="X80" i="126"/>
  <c r="V80" i="126"/>
  <c r="T80" i="126"/>
  <c r="N80" i="126"/>
  <c r="L80" i="126"/>
  <c r="H80" i="126"/>
  <c r="O80" i="126" s="1"/>
  <c r="R80" i="126" s="1"/>
  <c r="G80" i="126"/>
  <c r="E80" i="126"/>
  <c r="AG101" i="125"/>
  <c r="AE101" i="125"/>
  <c r="AC101" i="125"/>
  <c r="AB101" i="125"/>
  <c r="Z101" i="125"/>
  <c r="X101" i="125"/>
  <c r="V101" i="125"/>
  <c r="T101" i="125"/>
  <c r="P101" i="125"/>
  <c r="N101" i="125"/>
  <c r="L101" i="125"/>
  <c r="J101" i="125"/>
  <c r="I101" i="125"/>
  <c r="H101" i="125"/>
  <c r="O101" i="125" s="1"/>
  <c r="R101" i="125" s="1"/>
  <c r="G101" i="125"/>
  <c r="E101" i="125"/>
  <c r="AG100" i="125"/>
  <c r="AE100" i="125"/>
  <c r="AC100" i="125"/>
  <c r="AB100" i="125"/>
  <c r="Z100" i="125"/>
  <c r="X100" i="125"/>
  <c r="V100" i="125"/>
  <c r="T100" i="125"/>
  <c r="P100" i="125"/>
  <c r="N100" i="125"/>
  <c r="L100" i="125"/>
  <c r="J100" i="125"/>
  <c r="I100" i="125"/>
  <c r="H100" i="125"/>
  <c r="O100" i="125" s="1"/>
  <c r="R100" i="125" s="1"/>
  <c r="G100" i="125"/>
  <c r="E100" i="125"/>
  <c r="AG99" i="125"/>
  <c r="AE99" i="125"/>
  <c r="AC99" i="125"/>
  <c r="AB99" i="125"/>
  <c r="Z99" i="125"/>
  <c r="X99" i="125"/>
  <c r="V99" i="125"/>
  <c r="T99" i="125"/>
  <c r="N99" i="125"/>
  <c r="L99" i="125"/>
  <c r="H99" i="125"/>
  <c r="O99" i="125" s="1"/>
  <c r="R99" i="125" s="1"/>
  <c r="G99" i="125"/>
  <c r="E99" i="125"/>
  <c r="AG98" i="125"/>
  <c r="AE98" i="125"/>
  <c r="AC98" i="125"/>
  <c r="AB98" i="125"/>
  <c r="Z98" i="125"/>
  <c r="X98" i="125"/>
  <c r="V98" i="125"/>
  <c r="T98" i="125"/>
  <c r="P98" i="125"/>
  <c r="N98" i="125"/>
  <c r="L98" i="125"/>
  <c r="J98" i="125"/>
  <c r="I98" i="125"/>
  <c r="H98" i="125"/>
  <c r="O98" i="125" s="1"/>
  <c r="R98" i="125" s="1"/>
  <c r="G98" i="125"/>
  <c r="E98" i="125"/>
  <c r="AG97" i="125"/>
  <c r="AE97" i="125"/>
  <c r="AC97" i="125"/>
  <c r="AB97" i="125"/>
  <c r="Z97" i="125"/>
  <c r="X97" i="125"/>
  <c r="V97" i="125"/>
  <c r="T97" i="125"/>
  <c r="N97" i="125"/>
  <c r="L97" i="125"/>
  <c r="H97" i="125"/>
  <c r="O97" i="125" s="1"/>
  <c r="R97" i="125" s="1"/>
  <c r="G97" i="125"/>
  <c r="E97" i="125"/>
  <c r="AG96" i="125"/>
  <c r="AE96" i="125"/>
  <c r="AC96" i="125"/>
  <c r="AB96" i="125"/>
  <c r="Z96" i="125"/>
  <c r="X96" i="125"/>
  <c r="V96" i="125"/>
  <c r="T96" i="125"/>
  <c r="P96" i="125"/>
  <c r="N96" i="125"/>
  <c r="L96" i="125"/>
  <c r="J96" i="125"/>
  <c r="I96" i="125"/>
  <c r="H96" i="125"/>
  <c r="O96" i="125" s="1"/>
  <c r="R96" i="125" s="1"/>
  <c r="G96" i="125"/>
  <c r="E96" i="125"/>
  <c r="AG95" i="125"/>
  <c r="AE95" i="125"/>
  <c r="AC95" i="125"/>
  <c r="AB95" i="125"/>
  <c r="Z95" i="125"/>
  <c r="X95" i="125"/>
  <c r="V95" i="125"/>
  <c r="T95" i="125"/>
  <c r="N95" i="125"/>
  <c r="L95" i="125"/>
  <c r="H95" i="125"/>
  <c r="O95" i="125" s="1"/>
  <c r="R95" i="125" s="1"/>
  <c r="G95" i="125"/>
  <c r="E95" i="125"/>
  <c r="AG94" i="125"/>
  <c r="AE94" i="125"/>
  <c r="AC94" i="125"/>
  <c r="AB94" i="125"/>
  <c r="Z94" i="125"/>
  <c r="X94" i="125"/>
  <c r="V94" i="125"/>
  <c r="T94" i="125"/>
  <c r="P94" i="125"/>
  <c r="O94" i="125"/>
  <c r="R94" i="125" s="1"/>
  <c r="N94" i="125"/>
  <c r="L94" i="125"/>
  <c r="J94" i="125"/>
  <c r="I94" i="125"/>
  <c r="H94" i="125"/>
  <c r="G94" i="125"/>
  <c r="E94" i="125"/>
  <c r="AG93" i="125"/>
  <c r="AE93" i="125"/>
  <c r="AC93" i="125"/>
  <c r="AB93" i="125"/>
  <c r="Z93" i="125"/>
  <c r="X93" i="125"/>
  <c r="V93" i="125"/>
  <c r="T93" i="125"/>
  <c r="N93" i="125"/>
  <c r="L93" i="125"/>
  <c r="H93" i="125"/>
  <c r="O93" i="125" s="1"/>
  <c r="R93" i="125" s="1"/>
  <c r="G93" i="125"/>
  <c r="E93" i="125"/>
  <c r="AG92" i="125"/>
  <c r="AE92" i="125"/>
  <c r="AC92" i="125"/>
  <c r="AB92" i="125"/>
  <c r="Z92" i="125"/>
  <c r="X92" i="125"/>
  <c r="V92" i="125"/>
  <c r="T92" i="125"/>
  <c r="P92" i="125"/>
  <c r="O92" i="125"/>
  <c r="R92" i="125" s="1"/>
  <c r="N92" i="125"/>
  <c r="L92" i="125"/>
  <c r="J92" i="125"/>
  <c r="I92" i="125"/>
  <c r="H92" i="125"/>
  <c r="G92" i="125"/>
  <c r="E92" i="125"/>
  <c r="AG91" i="125"/>
  <c r="AE91" i="125"/>
  <c r="AC91" i="125"/>
  <c r="AB91" i="125"/>
  <c r="Z91" i="125"/>
  <c r="X91" i="125"/>
  <c r="V91" i="125"/>
  <c r="T91" i="125"/>
  <c r="P91" i="125"/>
  <c r="N91" i="125"/>
  <c r="L91" i="125"/>
  <c r="J91" i="125"/>
  <c r="I91" i="125"/>
  <c r="H91" i="125"/>
  <c r="O91" i="125" s="1"/>
  <c r="G91" i="125"/>
  <c r="E91" i="125"/>
  <c r="AF90" i="125"/>
  <c r="AD90" i="125"/>
  <c r="AA90" i="125"/>
  <c r="Y90" i="125"/>
  <c r="W90" i="125"/>
  <c r="U90" i="125"/>
  <c r="S90" i="125"/>
  <c r="Q90" i="125"/>
  <c r="M90" i="125"/>
  <c r="K90" i="125"/>
  <c r="F90" i="125"/>
  <c r="D90" i="125"/>
  <c r="Z90" i="125" s="1"/>
  <c r="C90" i="125"/>
  <c r="AG89" i="125"/>
  <c r="AE89" i="125"/>
  <c r="AC89" i="125"/>
  <c r="AB89" i="125"/>
  <c r="Z89" i="125"/>
  <c r="X89" i="125"/>
  <c r="V89" i="125"/>
  <c r="T89" i="125"/>
  <c r="N89" i="125"/>
  <c r="L89" i="125"/>
  <c r="H89" i="125"/>
  <c r="O89" i="125" s="1"/>
  <c r="R89" i="125" s="1"/>
  <c r="G89" i="125"/>
  <c r="E89" i="125"/>
  <c r="AG88" i="125"/>
  <c r="AE88" i="125"/>
  <c r="AC88" i="125"/>
  <c r="AB88" i="125"/>
  <c r="Z88" i="125"/>
  <c r="X88" i="125"/>
  <c r="V88" i="125"/>
  <c r="T88" i="125"/>
  <c r="N88" i="125"/>
  <c r="L88" i="125"/>
  <c r="H88" i="125"/>
  <c r="J88" i="125" s="1"/>
  <c r="G88" i="125"/>
  <c r="E88" i="125"/>
  <c r="AG87" i="125"/>
  <c r="AE87" i="125"/>
  <c r="AC87" i="125"/>
  <c r="AB87" i="125"/>
  <c r="Z87" i="125"/>
  <c r="X87" i="125"/>
  <c r="V87" i="125"/>
  <c r="T87" i="125"/>
  <c r="N87" i="125"/>
  <c r="L87" i="125"/>
  <c r="I87" i="125"/>
  <c r="H87" i="125"/>
  <c r="O87" i="125" s="1"/>
  <c r="R87" i="125" s="1"/>
  <c r="G87" i="125"/>
  <c r="E87" i="125"/>
  <c r="AG86" i="125"/>
  <c r="AE86" i="125"/>
  <c r="AC86" i="125"/>
  <c r="AB86" i="125"/>
  <c r="Z86" i="125"/>
  <c r="X86" i="125"/>
  <c r="V86" i="125"/>
  <c r="T86" i="125"/>
  <c r="N86" i="125"/>
  <c r="L86" i="125"/>
  <c r="H86" i="125"/>
  <c r="J86" i="125" s="1"/>
  <c r="G86" i="125"/>
  <c r="E86" i="125"/>
  <c r="AG85" i="125"/>
  <c r="AE85" i="125"/>
  <c r="AC85" i="125"/>
  <c r="AB85" i="125"/>
  <c r="Z85" i="125"/>
  <c r="X85" i="125"/>
  <c r="V85" i="125"/>
  <c r="T85" i="125"/>
  <c r="N85" i="125"/>
  <c r="L85" i="125"/>
  <c r="H85" i="125"/>
  <c r="O85" i="125" s="1"/>
  <c r="R85" i="125" s="1"/>
  <c r="G85" i="125"/>
  <c r="E85" i="125"/>
  <c r="AG84" i="125"/>
  <c r="AE84" i="125"/>
  <c r="AC84" i="125"/>
  <c r="AB84" i="125"/>
  <c r="Z84" i="125"/>
  <c r="X84" i="125"/>
  <c r="V84" i="125"/>
  <c r="T84" i="125"/>
  <c r="N84" i="125"/>
  <c r="L84" i="125"/>
  <c r="H84" i="125"/>
  <c r="J84" i="125" s="1"/>
  <c r="G84" i="125"/>
  <c r="E84" i="125"/>
  <c r="AG83" i="125"/>
  <c r="AE83" i="125"/>
  <c r="AC83" i="125"/>
  <c r="AB83" i="125"/>
  <c r="Z83" i="125"/>
  <c r="X83" i="125"/>
  <c r="V83" i="125"/>
  <c r="T83" i="125"/>
  <c r="N83" i="125"/>
  <c r="L83" i="125"/>
  <c r="H83" i="125"/>
  <c r="O83" i="125" s="1"/>
  <c r="R83" i="125" s="1"/>
  <c r="G83" i="125"/>
  <c r="E83" i="125"/>
  <c r="AG82" i="125"/>
  <c r="AE82" i="125"/>
  <c r="AC82" i="125"/>
  <c r="AB82" i="125"/>
  <c r="Z82" i="125"/>
  <c r="X82" i="125"/>
  <c r="V82" i="125"/>
  <c r="T82" i="125"/>
  <c r="P82" i="125"/>
  <c r="N82" i="125"/>
  <c r="L82" i="125"/>
  <c r="J82" i="125"/>
  <c r="I82" i="125"/>
  <c r="H82" i="125"/>
  <c r="O82" i="125" s="1"/>
  <c r="R82" i="125" s="1"/>
  <c r="G82" i="125"/>
  <c r="E82" i="125"/>
  <c r="A82" i="125"/>
  <c r="A83" i="125" s="1"/>
  <c r="A84" i="125" s="1"/>
  <c r="A85" i="125" s="1"/>
  <c r="A86" i="125" s="1"/>
  <c r="A87" i="125" s="1"/>
  <c r="A88" i="125" s="1"/>
  <c r="A89" i="125" s="1"/>
  <c r="A91" i="125" s="1"/>
  <c r="A92" i="125" s="1"/>
  <c r="A93" i="125" s="1"/>
  <c r="A94" i="125" s="1"/>
  <c r="A95" i="125" s="1"/>
  <c r="A96" i="125" s="1"/>
  <c r="A97" i="125" s="1"/>
  <c r="A98" i="125" s="1"/>
  <c r="A99" i="125" s="1"/>
  <c r="A100" i="125" s="1"/>
  <c r="A101" i="125" s="1"/>
  <c r="AG81" i="125"/>
  <c r="AE81" i="125"/>
  <c r="AC81" i="125"/>
  <c r="AB81" i="125"/>
  <c r="Z81" i="125"/>
  <c r="X81" i="125"/>
  <c r="V81" i="125"/>
  <c r="T81" i="125"/>
  <c r="P81" i="125"/>
  <c r="N81" i="125"/>
  <c r="L81" i="125"/>
  <c r="J81" i="125"/>
  <c r="I81" i="125"/>
  <c r="H81" i="125"/>
  <c r="O81" i="125" s="1"/>
  <c r="R81" i="125" s="1"/>
  <c r="G81" i="125"/>
  <c r="E81" i="125"/>
  <c r="A81" i="125"/>
  <c r="AG80" i="125"/>
  <c r="AE80" i="125"/>
  <c r="AC80" i="125"/>
  <c r="AB80" i="125"/>
  <c r="Z80" i="125"/>
  <c r="X80" i="125"/>
  <c r="V80" i="125"/>
  <c r="T80" i="125"/>
  <c r="N80" i="125"/>
  <c r="L80" i="125"/>
  <c r="H80" i="125"/>
  <c r="J80" i="125" s="1"/>
  <c r="G80" i="125"/>
  <c r="E80" i="125"/>
  <c r="AG101" i="124"/>
  <c r="AE101" i="124"/>
  <c r="AC101" i="124"/>
  <c r="AB101" i="124"/>
  <c r="Z101" i="124"/>
  <c r="X101" i="124"/>
  <c r="V101" i="124"/>
  <c r="T101" i="124"/>
  <c r="N101" i="124"/>
  <c r="L101" i="124"/>
  <c r="H101" i="124"/>
  <c r="O101" i="124" s="1"/>
  <c r="R101" i="124" s="1"/>
  <c r="G101" i="124"/>
  <c r="E101" i="124"/>
  <c r="AG100" i="124"/>
  <c r="AE100" i="124"/>
  <c r="AC100" i="124"/>
  <c r="AB100" i="124"/>
  <c r="Z100" i="124"/>
  <c r="X100" i="124"/>
  <c r="V100" i="124"/>
  <c r="T100" i="124"/>
  <c r="N100" i="124"/>
  <c r="L100" i="124"/>
  <c r="I100" i="124"/>
  <c r="H100" i="124"/>
  <c r="O100" i="124" s="1"/>
  <c r="R100" i="124" s="1"/>
  <c r="G100" i="124"/>
  <c r="E100" i="124"/>
  <c r="AG99" i="124"/>
  <c r="AE99" i="124"/>
  <c r="AC99" i="124"/>
  <c r="AB99" i="124"/>
  <c r="Z99" i="124"/>
  <c r="X99" i="124"/>
  <c r="V99" i="124"/>
  <c r="T99" i="124"/>
  <c r="N99" i="124"/>
  <c r="L99" i="124"/>
  <c r="H99" i="124"/>
  <c r="O99" i="124" s="1"/>
  <c r="G99" i="124"/>
  <c r="E99" i="124"/>
  <c r="AG98" i="124"/>
  <c r="AE98" i="124"/>
  <c r="AC98" i="124"/>
  <c r="AB98" i="124"/>
  <c r="Z98" i="124"/>
  <c r="X98" i="124"/>
  <c r="V98" i="124"/>
  <c r="T98" i="124"/>
  <c r="N98" i="124"/>
  <c r="L98" i="124"/>
  <c r="H98" i="124"/>
  <c r="J98" i="124" s="1"/>
  <c r="G98" i="124"/>
  <c r="E98" i="124"/>
  <c r="AG97" i="124"/>
  <c r="AE97" i="124"/>
  <c r="AC97" i="124"/>
  <c r="AB97" i="124"/>
  <c r="Z97" i="124"/>
  <c r="X97" i="124"/>
  <c r="V97" i="124"/>
  <c r="T97" i="124"/>
  <c r="N97" i="124"/>
  <c r="L97" i="124"/>
  <c r="H97" i="124"/>
  <c r="O97" i="124" s="1"/>
  <c r="R97" i="124" s="1"/>
  <c r="G97" i="124"/>
  <c r="E97" i="124"/>
  <c r="AG96" i="124"/>
  <c r="AE96" i="124"/>
  <c r="AC96" i="124"/>
  <c r="AB96" i="124"/>
  <c r="Z96" i="124"/>
  <c r="X96" i="124"/>
  <c r="V96" i="124"/>
  <c r="T96" i="124"/>
  <c r="N96" i="124"/>
  <c r="L96" i="124"/>
  <c r="H96" i="124"/>
  <c r="O96" i="124" s="1"/>
  <c r="R96" i="124" s="1"/>
  <c r="G96" i="124"/>
  <c r="E96" i="124"/>
  <c r="AG95" i="124"/>
  <c r="AE95" i="124"/>
  <c r="AC95" i="124"/>
  <c r="AB95" i="124"/>
  <c r="Z95" i="124"/>
  <c r="X95" i="124"/>
  <c r="V95" i="124"/>
  <c r="T95" i="124"/>
  <c r="N95" i="124"/>
  <c r="L95" i="124"/>
  <c r="I95" i="124"/>
  <c r="H95" i="124"/>
  <c r="J95" i="124" s="1"/>
  <c r="G95" i="124"/>
  <c r="E95" i="124"/>
  <c r="AG94" i="124"/>
  <c r="AE94" i="124"/>
  <c r="AC94" i="124"/>
  <c r="AB94" i="124"/>
  <c r="Z94" i="124"/>
  <c r="X94" i="124"/>
  <c r="V94" i="124"/>
  <c r="T94" i="124"/>
  <c r="N94" i="124"/>
  <c r="L94" i="124"/>
  <c r="H94" i="124"/>
  <c r="J94" i="124" s="1"/>
  <c r="G94" i="124"/>
  <c r="E94" i="124"/>
  <c r="AG93" i="124"/>
  <c r="AE93" i="124"/>
  <c r="AC93" i="124"/>
  <c r="AB93" i="124"/>
  <c r="Z93" i="124"/>
  <c r="X93" i="124"/>
  <c r="V93" i="124"/>
  <c r="T93" i="124"/>
  <c r="N93" i="124"/>
  <c r="L93" i="124"/>
  <c r="I93" i="124"/>
  <c r="H93" i="124"/>
  <c r="O93" i="124" s="1"/>
  <c r="R93" i="124" s="1"/>
  <c r="G93" i="124"/>
  <c r="E93" i="124"/>
  <c r="AG92" i="124"/>
  <c r="AE92" i="124"/>
  <c r="AC92" i="124"/>
  <c r="AB92" i="124"/>
  <c r="Z92" i="124"/>
  <c r="X92" i="124"/>
  <c r="V92" i="124"/>
  <c r="T92" i="124"/>
  <c r="N92" i="124"/>
  <c r="L92" i="124"/>
  <c r="H92" i="124"/>
  <c r="O92" i="124" s="1"/>
  <c r="P92" i="124" s="1"/>
  <c r="G92" i="124"/>
  <c r="E92" i="124"/>
  <c r="AG91" i="124"/>
  <c r="AE91" i="124"/>
  <c r="AC91" i="124"/>
  <c r="AB91" i="124"/>
  <c r="Z91" i="124"/>
  <c r="X91" i="124"/>
  <c r="V91" i="124"/>
  <c r="T91" i="124"/>
  <c r="N91" i="124"/>
  <c r="L91" i="124"/>
  <c r="H91" i="124"/>
  <c r="J91" i="124" s="1"/>
  <c r="G91" i="124"/>
  <c r="E91" i="124"/>
  <c r="AF90" i="124"/>
  <c r="AD90" i="124"/>
  <c r="AA90" i="124"/>
  <c r="Y90" i="124"/>
  <c r="W90" i="124"/>
  <c r="U90" i="124"/>
  <c r="S90" i="124"/>
  <c r="Q90" i="124"/>
  <c r="M90" i="124"/>
  <c r="K90" i="124"/>
  <c r="F90" i="124"/>
  <c r="D90" i="124"/>
  <c r="C90" i="124"/>
  <c r="AG89" i="124"/>
  <c r="AE89" i="124"/>
  <c r="AC89" i="124"/>
  <c r="AB89" i="124"/>
  <c r="Z89" i="124"/>
  <c r="X89" i="124"/>
  <c r="V89" i="124"/>
  <c r="T89" i="124"/>
  <c r="N89" i="124"/>
  <c r="L89" i="124"/>
  <c r="H89" i="124"/>
  <c r="O89" i="124" s="1"/>
  <c r="R89" i="124" s="1"/>
  <c r="G89" i="124"/>
  <c r="E89" i="124"/>
  <c r="AG88" i="124"/>
  <c r="AE88" i="124"/>
  <c r="AC88" i="124"/>
  <c r="AB88" i="124"/>
  <c r="Z88" i="124"/>
  <c r="X88" i="124"/>
  <c r="V88" i="124"/>
  <c r="T88" i="124"/>
  <c r="N88" i="124"/>
  <c r="L88" i="124"/>
  <c r="H88" i="124"/>
  <c r="O88" i="124" s="1"/>
  <c r="R88" i="124" s="1"/>
  <c r="G88" i="124"/>
  <c r="E88" i="124"/>
  <c r="AG87" i="124"/>
  <c r="AE87" i="124"/>
  <c r="AC87" i="124"/>
  <c r="AB87" i="124"/>
  <c r="Z87" i="124"/>
  <c r="X87" i="124"/>
  <c r="V87" i="124"/>
  <c r="T87" i="124"/>
  <c r="N87" i="124"/>
  <c r="L87" i="124"/>
  <c r="H87" i="124"/>
  <c r="J87" i="124" s="1"/>
  <c r="G87" i="124"/>
  <c r="E87" i="124"/>
  <c r="AG86" i="124"/>
  <c r="AE86" i="124"/>
  <c r="AC86" i="124"/>
  <c r="AB86" i="124"/>
  <c r="Z86" i="124"/>
  <c r="X86" i="124"/>
  <c r="V86" i="124"/>
  <c r="T86" i="124"/>
  <c r="N86" i="124"/>
  <c r="L86" i="124"/>
  <c r="H86" i="124"/>
  <c r="J86" i="124" s="1"/>
  <c r="G86" i="124"/>
  <c r="E86" i="124"/>
  <c r="AG85" i="124"/>
  <c r="AE85" i="124"/>
  <c r="AC85" i="124"/>
  <c r="AB85" i="124"/>
  <c r="Z85" i="124"/>
  <c r="X85" i="124"/>
  <c r="V85" i="124"/>
  <c r="T85" i="124"/>
  <c r="N85" i="124"/>
  <c r="L85" i="124"/>
  <c r="H85" i="124"/>
  <c r="O85" i="124" s="1"/>
  <c r="R85" i="124" s="1"/>
  <c r="G85" i="124"/>
  <c r="E85" i="124"/>
  <c r="AG84" i="124"/>
  <c r="AE84" i="124"/>
  <c r="AC84" i="124"/>
  <c r="AB84" i="124"/>
  <c r="Z84" i="124"/>
  <c r="X84" i="124"/>
  <c r="V84" i="124"/>
  <c r="T84" i="124"/>
  <c r="N84" i="124"/>
  <c r="L84" i="124"/>
  <c r="H84" i="124"/>
  <c r="O84" i="124" s="1"/>
  <c r="R84" i="124" s="1"/>
  <c r="G84" i="124"/>
  <c r="E84" i="124"/>
  <c r="AG83" i="124"/>
  <c r="AE83" i="124"/>
  <c r="AC83" i="124"/>
  <c r="AB83" i="124"/>
  <c r="Z83" i="124"/>
  <c r="X83" i="124"/>
  <c r="V83" i="124"/>
  <c r="T83" i="124"/>
  <c r="N83" i="124"/>
  <c r="L83" i="124"/>
  <c r="H83" i="124"/>
  <c r="J83" i="124" s="1"/>
  <c r="G83" i="124"/>
  <c r="E83" i="124"/>
  <c r="AG82" i="124"/>
  <c r="AE82" i="124"/>
  <c r="AC82" i="124"/>
  <c r="AB82" i="124"/>
  <c r="Z82" i="124"/>
  <c r="X82" i="124"/>
  <c r="V82" i="124"/>
  <c r="T82" i="124"/>
  <c r="N82" i="124"/>
  <c r="L82" i="124"/>
  <c r="H82" i="124"/>
  <c r="J82" i="124" s="1"/>
  <c r="G82" i="124"/>
  <c r="E82" i="124"/>
  <c r="A82" i="124"/>
  <c r="A83" i="124" s="1"/>
  <c r="A84" i="124" s="1"/>
  <c r="A85" i="124" s="1"/>
  <c r="A86" i="124" s="1"/>
  <c r="A87" i="124" s="1"/>
  <c r="A88" i="124" s="1"/>
  <c r="A89" i="124" s="1"/>
  <c r="A91" i="124" s="1"/>
  <c r="A92" i="124" s="1"/>
  <c r="A93" i="124" s="1"/>
  <c r="A94" i="124" s="1"/>
  <c r="A95" i="124" s="1"/>
  <c r="A96" i="124" s="1"/>
  <c r="A97" i="124" s="1"/>
  <c r="A98" i="124" s="1"/>
  <c r="A99" i="124" s="1"/>
  <c r="A100" i="124" s="1"/>
  <c r="A101" i="124" s="1"/>
  <c r="AG81" i="124"/>
  <c r="AE81" i="124"/>
  <c r="AC81" i="124"/>
  <c r="AB81" i="124"/>
  <c r="Z81" i="124"/>
  <c r="X81" i="124"/>
  <c r="V81" i="124"/>
  <c r="T81" i="124"/>
  <c r="N81" i="124"/>
  <c r="L81" i="124"/>
  <c r="H81" i="124"/>
  <c r="O81" i="124" s="1"/>
  <c r="R81" i="124" s="1"/>
  <c r="G81" i="124"/>
  <c r="E81" i="124"/>
  <c r="A81" i="124"/>
  <c r="AG80" i="124"/>
  <c r="AE80" i="124"/>
  <c r="AC80" i="124"/>
  <c r="AB80" i="124"/>
  <c r="Z80" i="124"/>
  <c r="X80" i="124"/>
  <c r="V80" i="124"/>
  <c r="T80" i="124"/>
  <c r="N80" i="124"/>
  <c r="L80" i="124"/>
  <c r="H80" i="124"/>
  <c r="O80" i="124" s="1"/>
  <c r="R80" i="124" s="1"/>
  <c r="G80" i="124"/>
  <c r="E80" i="124"/>
  <c r="AG101" i="123"/>
  <c r="AE101" i="123"/>
  <c r="AC101" i="123"/>
  <c r="AB101" i="123"/>
  <c r="Z101" i="123"/>
  <c r="X101" i="123"/>
  <c r="V101" i="123"/>
  <c r="T101" i="123"/>
  <c r="N101" i="123"/>
  <c r="L101" i="123"/>
  <c r="J101" i="123"/>
  <c r="H101" i="123"/>
  <c r="O101" i="123" s="1"/>
  <c r="R101" i="123" s="1"/>
  <c r="G101" i="123"/>
  <c r="E101" i="123"/>
  <c r="AG100" i="123"/>
  <c r="AE100" i="123"/>
  <c r="AC100" i="123"/>
  <c r="AB100" i="123"/>
  <c r="Z100" i="123"/>
  <c r="X100" i="123"/>
  <c r="V100" i="123"/>
  <c r="T100" i="123"/>
  <c r="N100" i="123"/>
  <c r="L100" i="123"/>
  <c r="H100" i="123"/>
  <c r="O100" i="123" s="1"/>
  <c r="R100" i="123" s="1"/>
  <c r="G100" i="123"/>
  <c r="E100" i="123"/>
  <c r="AG99" i="123"/>
  <c r="AE99" i="123"/>
  <c r="AC99" i="123"/>
  <c r="AB99" i="123"/>
  <c r="Z99" i="123"/>
  <c r="X99" i="123"/>
  <c r="V99" i="123"/>
  <c r="T99" i="123"/>
  <c r="N99" i="123"/>
  <c r="L99" i="123"/>
  <c r="I99" i="123"/>
  <c r="H99" i="123"/>
  <c r="J99" i="123" s="1"/>
  <c r="G99" i="123"/>
  <c r="E99" i="123"/>
  <c r="AG98" i="123"/>
  <c r="AE98" i="123"/>
  <c r="AC98" i="123"/>
  <c r="AB98" i="123"/>
  <c r="Z98" i="123"/>
  <c r="X98" i="123"/>
  <c r="V98" i="123"/>
  <c r="T98" i="123"/>
  <c r="P98" i="123"/>
  <c r="N98" i="123"/>
  <c r="L98" i="123"/>
  <c r="I98" i="123"/>
  <c r="H98" i="123"/>
  <c r="J98" i="123" s="1"/>
  <c r="G98" i="123"/>
  <c r="E98" i="123"/>
  <c r="AG97" i="123"/>
  <c r="AE97" i="123"/>
  <c r="AC97" i="123"/>
  <c r="AB97" i="123"/>
  <c r="Z97" i="123"/>
  <c r="X97" i="123"/>
  <c r="V97" i="123"/>
  <c r="T97" i="123"/>
  <c r="N97" i="123"/>
  <c r="L97" i="123"/>
  <c r="H97" i="123"/>
  <c r="O97" i="123" s="1"/>
  <c r="R97" i="123" s="1"/>
  <c r="G97" i="123"/>
  <c r="E97" i="123"/>
  <c r="AG96" i="123"/>
  <c r="AE96" i="123"/>
  <c r="AC96" i="123"/>
  <c r="AB96" i="123"/>
  <c r="Z96" i="123"/>
  <c r="X96" i="123"/>
  <c r="V96" i="123"/>
  <c r="T96" i="123"/>
  <c r="P96" i="123"/>
  <c r="N96" i="123"/>
  <c r="L96" i="123"/>
  <c r="I96" i="123"/>
  <c r="H96" i="123"/>
  <c r="O96" i="123" s="1"/>
  <c r="R96" i="123" s="1"/>
  <c r="G96" i="123"/>
  <c r="E96" i="123"/>
  <c r="AG95" i="123"/>
  <c r="AE95" i="123"/>
  <c r="AC95" i="123"/>
  <c r="AB95" i="123"/>
  <c r="Z95" i="123"/>
  <c r="X95" i="123"/>
  <c r="V95" i="123"/>
  <c r="T95" i="123"/>
  <c r="N95" i="123"/>
  <c r="L95" i="123"/>
  <c r="I95" i="123"/>
  <c r="H95" i="123"/>
  <c r="J95" i="123" s="1"/>
  <c r="G95" i="123"/>
  <c r="E95" i="123"/>
  <c r="AG94" i="123"/>
  <c r="AE94" i="123"/>
  <c r="AC94" i="123"/>
  <c r="AB94" i="123"/>
  <c r="Z94" i="123"/>
  <c r="X94" i="123"/>
  <c r="V94" i="123"/>
  <c r="T94" i="123"/>
  <c r="N94" i="123"/>
  <c r="L94" i="123"/>
  <c r="H94" i="123"/>
  <c r="J94" i="123" s="1"/>
  <c r="G94" i="123"/>
  <c r="E94" i="123"/>
  <c r="AG93" i="123"/>
  <c r="AE93" i="123"/>
  <c r="AC93" i="123"/>
  <c r="AB93" i="123"/>
  <c r="Z93" i="123"/>
  <c r="X93" i="123"/>
  <c r="V93" i="123"/>
  <c r="T93" i="123"/>
  <c r="N93" i="123"/>
  <c r="L93" i="123"/>
  <c r="I93" i="123"/>
  <c r="H93" i="123"/>
  <c r="O93" i="123" s="1"/>
  <c r="R93" i="123" s="1"/>
  <c r="G93" i="123"/>
  <c r="E93" i="123"/>
  <c r="AG92" i="123"/>
  <c r="AE92" i="123"/>
  <c r="AC92" i="123"/>
  <c r="AB92" i="123"/>
  <c r="Z92" i="123"/>
  <c r="X92" i="123"/>
  <c r="V92" i="123"/>
  <c r="T92" i="123"/>
  <c r="N92" i="123"/>
  <c r="L92" i="123"/>
  <c r="H92" i="123"/>
  <c r="O92" i="123" s="1"/>
  <c r="P92" i="123" s="1"/>
  <c r="G92" i="123"/>
  <c r="E92" i="123"/>
  <c r="AG91" i="123"/>
  <c r="AE91" i="123"/>
  <c r="AC91" i="123"/>
  <c r="AB91" i="123"/>
  <c r="Z91" i="123"/>
  <c r="X91" i="123"/>
  <c r="V91" i="123"/>
  <c r="T91" i="123"/>
  <c r="N91" i="123"/>
  <c r="L91" i="123"/>
  <c r="I91" i="123"/>
  <c r="H91" i="123"/>
  <c r="J91" i="123" s="1"/>
  <c r="G91" i="123"/>
  <c r="E91" i="123"/>
  <c r="AF90" i="123"/>
  <c r="AD90" i="123"/>
  <c r="AA90" i="123"/>
  <c r="Y90" i="123"/>
  <c r="W90" i="123"/>
  <c r="U90" i="123"/>
  <c r="S90" i="123"/>
  <c r="Q90" i="123"/>
  <c r="M90" i="123"/>
  <c r="K90" i="123"/>
  <c r="F90" i="123"/>
  <c r="D90" i="123"/>
  <c r="C90" i="123"/>
  <c r="AG89" i="123"/>
  <c r="AE89" i="123"/>
  <c r="AC89" i="123"/>
  <c r="AB89" i="123"/>
  <c r="Z89" i="123"/>
  <c r="X89" i="123"/>
  <c r="V89" i="123"/>
  <c r="T89" i="123"/>
  <c r="N89" i="123"/>
  <c r="L89" i="123"/>
  <c r="H89" i="123"/>
  <c r="O89" i="123" s="1"/>
  <c r="R89" i="123" s="1"/>
  <c r="G89" i="123"/>
  <c r="E89" i="123"/>
  <c r="AG88" i="123"/>
  <c r="AE88" i="123"/>
  <c r="AC88" i="123"/>
  <c r="AB88" i="123"/>
  <c r="Z88" i="123"/>
  <c r="X88" i="123"/>
  <c r="V88" i="123"/>
  <c r="T88" i="123"/>
  <c r="N88" i="123"/>
  <c r="L88" i="123"/>
  <c r="H88" i="123"/>
  <c r="O88" i="123" s="1"/>
  <c r="R88" i="123" s="1"/>
  <c r="G88" i="123"/>
  <c r="E88" i="123"/>
  <c r="AG87" i="123"/>
  <c r="AE87" i="123"/>
  <c r="AC87" i="123"/>
  <c r="AB87" i="123"/>
  <c r="Z87" i="123"/>
  <c r="X87" i="123"/>
  <c r="V87" i="123"/>
  <c r="T87" i="123"/>
  <c r="N87" i="123"/>
  <c r="L87" i="123"/>
  <c r="I87" i="123"/>
  <c r="H87" i="123"/>
  <c r="J87" i="123" s="1"/>
  <c r="G87" i="123"/>
  <c r="E87" i="123"/>
  <c r="AG86" i="123"/>
  <c r="AE86" i="123"/>
  <c r="AC86" i="123"/>
  <c r="AB86" i="123"/>
  <c r="Z86" i="123"/>
  <c r="X86" i="123"/>
  <c r="V86" i="123"/>
  <c r="T86" i="123"/>
  <c r="N86" i="123"/>
  <c r="L86" i="123"/>
  <c r="H86" i="123"/>
  <c r="J86" i="123" s="1"/>
  <c r="G86" i="123"/>
  <c r="E86" i="123"/>
  <c r="AG85" i="123"/>
  <c r="AE85" i="123"/>
  <c r="AC85" i="123"/>
  <c r="AB85" i="123"/>
  <c r="Z85" i="123"/>
  <c r="X85" i="123"/>
  <c r="V85" i="123"/>
  <c r="T85" i="123"/>
  <c r="N85" i="123"/>
  <c r="L85" i="123"/>
  <c r="H85" i="123"/>
  <c r="O85" i="123" s="1"/>
  <c r="R85" i="123" s="1"/>
  <c r="G85" i="123"/>
  <c r="E85" i="123"/>
  <c r="AG84" i="123"/>
  <c r="AE84" i="123"/>
  <c r="AC84" i="123"/>
  <c r="AB84" i="123"/>
  <c r="Z84" i="123"/>
  <c r="X84" i="123"/>
  <c r="V84" i="123"/>
  <c r="T84" i="123"/>
  <c r="N84" i="123"/>
  <c r="L84" i="123"/>
  <c r="H84" i="123"/>
  <c r="O84" i="123" s="1"/>
  <c r="R84" i="123" s="1"/>
  <c r="G84" i="123"/>
  <c r="E84" i="123"/>
  <c r="AG83" i="123"/>
  <c r="AE83" i="123"/>
  <c r="AC83" i="123"/>
  <c r="AB83" i="123"/>
  <c r="Z83" i="123"/>
  <c r="X83" i="123"/>
  <c r="V83" i="123"/>
  <c r="T83" i="123"/>
  <c r="N83" i="123"/>
  <c r="L83" i="123"/>
  <c r="I83" i="123"/>
  <c r="H83" i="123"/>
  <c r="J83" i="123" s="1"/>
  <c r="G83" i="123"/>
  <c r="E83" i="123"/>
  <c r="AG82" i="123"/>
  <c r="AE82" i="123"/>
  <c r="AC82" i="123"/>
  <c r="AB82" i="123"/>
  <c r="Z82" i="123"/>
  <c r="X82" i="123"/>
  <c r="V82" i="123"/>
  <c r="T82" i="123"/>
  <c r="N82" i="123"/>
  <c r="L82" i="123"/>
  <c r="H82" i="123"/>
  <c r="J82" i="123" s="1"/>
  <c r="G82" i="123"/>
  <c r="E82" i="123"/>
  <c r="AG81" i="123"/>
  <c r="AE81" i="123"/>
  <c r="AC81" i="123"/>
  <c r="AB81" i="123"/>
  <c r="Z81" i="123"/>
  <c r="X81" i="123"/>
  <c r="V81" i="123"/>
  <c r="T81" i="123"/>
  <c r="N81" i="123"/>
  <c r="L81" i="123"/>
  <c r="H81" i="123"/>
  <c r="O81" i="123" s="1"/>
  <c r="R81" i="123" s="1"/>
  <c r="G81" i="123"/>
  <c r="E81" i="123"/>
  <c r="A81" i="123"/>
  <c r="A82" i="123" s="1"/>
  <c r="A83" i="123" s="1"/>
  <c r="A84" i="123" s="1"/>
  <c r="A85" i="123" s="1"/>
  <c r="A86" i="123" s="1"/>
  <c r="A87" i="123" s="1"/>
  <c r="A88" i="123" s="1"/>
  <c r="A89" i="123" s="1"/>
  <c r="A91" i="123" s="1"/>
  <c r="A92" i="123" s="1"/>
  <c r="A93" i="123" s="1"/>
  <c r="A94" i="123" s="1"/>
  <c r="A95" i="123" s="1"/>
  <c r="A96" i="123" s="1"/>
  <c r="A97" i="123" s="1"/>
  <c r="A98" i="123" s="1"/>
  <c r="A99" i="123" s="1"/>
  <c r="A100" i="123" s="1"/>
  <c r="A101" i="123" s="1"/>
  <c r="AG80" i="123"/>
  <c r="AE80" i="123"/>
  <c r="AC80" i="123"/>
  <c r="AB80" i="123"/>
  <c r="Z80" i="123"/>
  <c r="X80" i="123"/>
  <c r="V80" i="123"/>
  <c r="T80" i="123"/>
  <c r="N80" i="123"/>
  <c r="L80" i="123"/>
  <c r="H80" i="123"/>
  <c r="O80" i="123" s="1"/>
  <c r="R80" i="123" s="1"/>
  <c r="G80" i="123"/>
  <c r="E80" i="123"/>
  <c r="AG101" i="122"/>
  <c r="AE101" i="122"/>
  <c r="AC101" i="122"/>
  <c r="AB101" i="122"/>
  <c r="Z101" i="122"/>
  <c r="X101" i="122"/>
  <c r="V101" i="122"/>
  <c r="T101" i="122"/>
  <c r="P101" i="122"/>
  <c r="N101" i="122"/>
  <c r="L101" i="122"/>
  <c r="J101" i="122"/>
  <c r="I101" i="122"/>
  <c r="H101" i="122"/>
  <c r="O101" i="122" s="1"/>
  <c r="R101" i="122" s="1"/>
  <c r="G101" i="122"/>
  <c r="E101" i="122"/>
  <c r="AG100" i="122"/>
  <c r="AE100" i="122"/>
  <c r="AC100" i="122"/>
  <c r="AB100" i="122"/>
  <c r="Z100" i="122"/>
  <c r="X100" i="122"/>
  <c r="V100" i="122"/>
  <c r="T100" i="122"/>
  <c r="P100" i="122"/>
  <c r="N100" i="122"/>
  <c r="L100" i="122"/>
  <c r="J100" i="122"/>
  <c r="I100" i="122"/>
  <c r="H100" i="122"/>
  <c r="O100" i="122" s="1"/>
  <c r="R100" i="122" s="1"/>
  <c r="G100" i="122"/>
  <c r="E100" i="122"/>
  <c r="AG99" i="122"/>
  <c r="AE99" i="122"/>
  <c r="AC99" i="122"/>
  <c r="AB99" i="122"/>
  <c r="Z99" i="122"/>
  <c r="X99" i="122"/>
  <c r="V99" i="122"/>
  <c r="T99" i="122"/>
  <c r="P99" i="122"/>
  <c r="N99" i="122"/>
  <c r="L99" i="122"/>
  <c r="J99" i="122"/>
  <c r="I99" i="122"/>
  <c r="H99" i="122"/>
  <c r="O99" i="122" s="1"/>
  <c r="R99" i="122" s="1"/>
  <c r="G99" i="122"/>
  <c r="E99" i="122"/>
  <c r="AG98" i="122"/>
  <c r="AE98" i="122"/>
  <c r="AC98" i="122"/>
  <c r="AB98" i="122"/>
  <c r="Z98" i="122"/>
  <c r="X98" i="122"/>
  <c r="V98" i="122"/>
  <c r="T98" i="122"/>
  <c r="P98" i="122"/>
  <c r="N98" i="122"/>
  <c r="L98" i="122"/>
  <c r="I98" i="122"/>
  <c r="H98" i="122"/>
  <c r="J98" i="122" s="1"/>
  <c r="G98" i="122"/>
  <c r="E98" i="122"/>
  <c r="AG97" i="122"/>
  <c r="AE97" i="122"/>
  <c r="AC97" i="122"/>
  <c r="AB97" i="122"/>
  <c r="Z97" i="122"/>
  <c r="X97" i="122"/>
  <c r="V97" i="122"/>
  <c r="T97" i="122"/>
  <c r="P97" i="122"/>
  <c r="N97" i="122"/>
  <c r="L97" i="122"/>
  <c r="J97" i="122"/>
  <c r="I97" i="122"/>
  <c r="H97" i="122"/>
  <c r="O97" i="122" s="1"/>
  <c r="R97" i="122" s="1"/>
  <c r="G97" i="122"/>
  <c r="E97" i="122"/>
  <c r="AG96" i="122"/>
  <c r="AE96" i="122"/>
  <c r="AC96" i="122"/>
  <c r="AB96" i="122"/>
  <c r="Z96" i="122"/>
  <c r="X96" i="122"/>
  <c r="V96" i="122"/>
  <c r="T96" i="122"/>
  <c r="P96" i="122"/>
  <c r="N96" i="122"/>
  <c r="L96" i="122"/>
  <c r="J96" i="122"/>
  <c r="I96" i="122"/>
  <c r="H96" i="122"/>
  <c r="O96" i="122" s="1"/>
  <c r="R96" i="122" s="1"/>
  <c r="G96" i="122"/>
  <c r="E96" i="122"/>
  <c r="AG95" i="122"/>
  <c r="AE95" i="122"/>
  <c r="AC95" i="122"/>
  <c r="AB95" i="122"/>
  <c r="Z95" i="122"/>
  <c r="X95" i="122"/>
  <c r="V95" i="122"/>
  <c r="T95" i="122"/>
  <c r="N95" i="122"/>
  <c r="L95" i="122"/>
  <c r="H95" i="122"/>
  <c r="O95" i="122" s="1"/>
  <c r="R95" i="122" s="1"/>
  <c r="G95" i="122"/>
  <c r="E95" i="122"/>
  <c r="AG94" i="122"/>
  <c r="AE94" i="122"/>
  <c r="AC94" i="122"/>
  <c r="AB94" i="122"/>
  <c r="Z94" i="122"/>
  <c r="X94" i="122"/>
  <c r="V94" i="122"/>
  <c r="T94" i="122"/>
  <c r="N94" i="122"/>
  <c r="L94" i="122"/>
  <c r="H94" i="122"/>
  <c r="J94" i="122" s="1"/>
  <c r="G94" i="122"/>
  <c r="E94" i="122"/>
  <c r="AG93" i="122"/>
  <c r="AE93" i="122"/>
  <c r="AC93" i="122"/>
  <c r="AB93" i="122"/>
  <c r="Z93" i="122"/>
  <c r="X93" i="122"/>
  <c r="V93" i="122"/>
  <c r="T93" i="122"/>
  <c r="N93" i="122"/>
  <c r="L93" i="122"/>
  <c r="H93" i="122"/>
  <c r="O93" i="122" s="1"/>
  <c r="R93" i="122" s="1"/>
  <c r="G93" i="122"/>
  <c r="E93" i="122"/>
  <c r="AG92" i="122"/>
  <c r="AE92" i="122"/>
  <c r="AC92" i="122"/>
  <c r="AB92" i="122"/>
  <c r="Z92" i="122"/>
  <c r="X92" i="122"/>
  <c r="V92" i="122"/>
  <c r="T92" i="122"/>
  <c r="N92" i="122"/>
  <c r="L92" i="122"/>
  <c r="H92" i="122"/>
  <c r="O92" i="122" s="1"/>
  <c r="R92" i="122" s="1"/>
  <c r="G92" i="122"/>
  <c r="E92" i="122"/>
  <c r="AG91" i="122"/>
  <c r="AE91" i="122"/>
  <c r="AC91" i="122"/>
  <c r="AB91" i="122"/>
  <c r="Z91" i="122"/>
  <c r="X91" i="122"/>
  <c r="V91" i="122"/>
  <c r="T91" i="122"/>
  <c r="P91" i="122"/>
  <c r="N91" i="122"/>
  <c r="L91" i="122"/>
  <c r="J91" i="122"/>
  <c r="I91" i="122"/>
  <c r="H91" i="122"/>
  <c r="O91" i="122" s="1"/>
  <c r="G91" i="122"/>
  <c r="E91" i="122"/>
  <c r="AF90" i="122"/>
  <c r="AD90" i="122"/>
  <c r="AA90" i="122"/>
  <c r="Y90" i="122"/>
  <c r="W90" i="122"/>
  <c r="U90" i="122"/>
  <c r="S90" i="122"/>
  <c r="Q90" i="122"/>
  <c r="M90" i="122"/>
  <c r="K90" i="122"/>
  <c r="F90" i="122"/>
  <c r="D90" i="122"/>
  <c r="Z90" i="122" s="1"/>
  <c r="C90" i="122"/>
  <c r="AG89" i="122"/>
  <c r="AE89" i="122"/>
  <c r="AC89" i="122"/>
  <c r="AB89" i="122"/>
  <c r="Z89" i="122"/>
  <c r="X89" i="122"/>
  <c r="V89" i="122"/>
  <c r="T89" i="122"/>
  <c r="P89" i="122"/>
  <c r="N89" i="122"/>
  <c r="L89" i="122"/>
  <c r="J89" i="122"/>
  <c r="I89" i="122"/>
  <c r="H89" i="122"/>
  <c r="O89" i="122" s="1"/>
  <c r="R89" i="122" s="1"/>
  <c r="G89" i="122"/>
  <c r="E89" i="122"/>
  <c r="AG88" i="122"/>
  <c r="AE88" i="122"/>
  <c r="AC88" i="122"/>
  <c r="AB88" i="122"/>
  <c r="Z88" i="122"/>
  <c r="X88" i="122"/>
  <c r="V88" i="122"/>
  <c r="T88" i="122"/>
  <c r="N88" i="122"/>
  <c r="L88" i="122"/>
  <c r="I88" i="122"/>
  <c r="H88" i="122"/>
  <c r="O88" i="122" s="1"/>
  <c r="R88" i="122" s="1"/>
  <c r="G88" i="122"/>
  <c r="E88" i="122"/>
  <c r="AG87" i="122"/>
  <c r="AE87" i="122"/>
  <c r="AC87" i="122"/>
  <c r="AB87" i="122"/>
  <c r="Z87" i="122"/>
  <c r="X87" i="122"/>
  <c r="V87" i="122"/>
  <c r="T87" i="122"/>
  <c r="N87" i="122"/>
  <c r="L87" i="122"/>
  <c r="H87" i="122"/>
  <c r="O87" i="122" s="1"/>
  <c r="R87" i="122" s="1"/>
  <c r="G87" i="122"/>
  <c r="E87" i="122"/>
  <c r="AG86" i="122"/>
  <c r="AE86" i="122"/>
  <c r="AC86" i="122"/>
  <c r="AB86" i="122"/>
  <c r="Z86" i="122"/>
  <c r="X86" i="122"/>
  <c r="V86" i="122"/>
  <c r="T86" i="122"/>
  <c r="N86" i="122"/>
  <c r="L86" i="122"/>
  <c r="H86" i="122"/>
  <c r="J86" i="122" s="1"/>
  <c r="G86" i="122"/>
  <c r="E86" i="122"/>
  <c r="AG85" i="122"/>
  <c r="AE85" i="122"/>
  <c r="AC85" i="122"/>
  <c r="AB85" i="122"/>
  <c r="Z85" i="122"/>
  <c r="X85" i="122"/>
  <c r="V85" i="122"/>
  <c r="T85" i="122"/>
  <c r="P85" i="122"/>
  <c r="N85" i="122"/>
  <c r="L85" i="122"/>
  <c r="J85" i="122"/>
  <c r="I85" i="122"/>
  <c r="H85" i="122"/>
  <c r="O85" i="122" s="1"/>
  <c r="R85" i="122" s="1"/>
  <c r="G85" i="122"/>
  <c r="E85" i="122"/>
  <c r="AG84" i="122"/>
  <c r="AE84" i="122"/>
  <c r="AC84" i="122"/>
  <c r="AB84" i="122"/>
  <c r="Z84" i="122"/>
  <c r="X84" i="122"/>
  <c r="V84" i="122"/>
  <c r="T84" i="122"/>
  <c r="N84" i="122"/>
  <c r="L84" i="122"/>
  <c r="H84" i="122"/>
  <c r="O84" i="122" s="1"/>
  <c r="R84" i="122" s="1"/>
  <c r="G84" i="122"/>
  <c r="E84" i="122"/>
  <c r="AG83" i="122"/>
  <c r="AE83" i="122"/>
  <c r="AC83" i="122"/>
  <c r="AB83" i="122"/>
  <c r="Z83" i="122"/>
  <c r="X83" i="122"/>
  <c r="V83" i="122"/>
  <c r="T83" i="122"/>
  <c r="N83" i="122"/>
  <c r="L83" i="122"/>
  <c r="H83" i="122"/>
  <c r="O83" i="122" s="1"/>
  <c r="R83" i="122" s="1"/>
  <c r="G83" i="122"/>
  <c r="E83" i="122"/>
  <c r="AG82" i="122"/>
  <c r="AE82" i="122"/>
  <c r="AC82" i="122"/>
  <c r="AB82" i="122"/>
  <c r="Z82" i="122"/>
  <c r="X82" i="122"/>
  <c r="V82" i="122"/>
  <c r="T82" i="122"/>
  <c r="P82" i="122"/>
  <c r="O82" i="122"/>
  <c r="R82" i="122" s="1"/>
  <c r="N82" i="122"/>
  <c r="L82" i="122"/>
  <c r="J82" i="122"/>
  <c r="I82" i="122"/>
  <c r="H82" i="122"/>
  <c r="G82" i="122"/>
  <c r="E82" i="122"/>
  <c r="AG81" i="122"/>
  <c r="AE81" i="122"/>
  <c r="AC81" i="122"/>
  <c r="AB81" i="122"/>
  <c r="Z81" i="122"/>
  <c r="X81" i="122"/>
  <c r="V81" i="122"/>
  <c r="T81" i="122"/>
  <c r="P81" i="122"/>
  <c r="N81" i="122"/>
  <c r="L81" i="122"/>
  <c r="J81" i="122"/>
  <c r="I81" i="122"/>
  <c r="H81" i="122"/>
  <c r="O81" i="122" s="1"/>
  <c r="R81" i="122" s="1"/>
  <c r="G81" i="122"/>
  <c r="E81" i="122"/>
  <c r="A81" i="122"/>
  <c r="A82" i="122" s="1"/>
  <c r="A83" i="122" s="1"/>
  <c r="A84" i="122" s="1"/>
  <c r="A85" i="122" s="1"/>
  <c r="A86" i="122" s="1"/>
  <c r="A87" i="122" s="1"/>
  <c r="A88" i="122" s="1"/>
  <c r="A89" i="122" s="1"/>
  <c r="A91" i="122" s="1"/>
  <c r="A92" i="122" s="1"/>
  <c r="A93" i="122" s="1"/>
  <c r="A94" i="122" s="1"/>
  <c r="A95" i="122" s="1"/>
  <c r="A96" i="122" s="1"/>
  <c r="A97" i="122" s="1"/>
  <c r="A98" i="122" s="1"/>
  <c r="A99" i="122" s="1"/>
  <c r="A100" i="122" s="1"/>
  <c r="A101" i="122" s="1"/>
  <c r="AG80" i="122"/>
  <c r="AE80" i="122"/>
  <c r="AC80" i="122"/>
  <c r="AB80" i="122"/>
  <c r="Z80" i="122"/>
  <c r="X80" i="122"/>
  <c r="V80" i="122"/>
  <c r="T80" i="122"/>
  <c r="P80" i="122"/>
  <c r="N80" i="122"/>
  <c r="L80" i="122"/>
  <c r="J80" i="122"/>
  <c r="I80" i="122"/>
  <c r="H80" i="122"/>
  <c r="O80" i="122" s="1"/>
  <c r="R80" i="122" s="1"/>
  <c r="G80" i="122"/>
  <c r="E80" i="122"/>
  <c r="AG101" i="121"/>
  <c r="AE101" i="121"/>
  <c r="AC101" i="121"/>
  <c r="AB101" i="121"/>
  <c r="Z101" i="121"/>
  <c r="X101" i="121"/>
  <c r="V101" i="121"/>
  <c r="T101" i="121"/>
  <c r="P101" i="121"/>
  <c r="N101" i="121"/>
  <c r="L101" i="121"/>
  <c r="J101" i="121"/>
  <c r="I101" i="121"/>
  <c r="H101" i="121"/>
  <c r="O101" i="121" s="1"/>
  <c r="R101" i="121" s="1"/>
  <c r="G101" i="121"/>
  <c r="E101" i="121"/>
  <c r="AG100" i="121"/>
  <c r="AE100" i="121"/>
  <c r="AC100" i="121"/>
  <c r="AB100" i="121"/>
  <c r="Z100" i="121"/>
  <c r="X100" i="121"/>
  <c r="V100" i="121"/>
  <c r="T100" i="121"/>
  <c r="P100" i="121"/>
  <c r="N100" i="121"/>
  <c r="L100" i="121"/>
  <c r="J100" i="121"/>
  <c r="I100" i="121"/>
  <c r="H100" i="121"/>
  <c r="O100" i="121" s="1"/>
  <c r="R100" i="121" s="1"/>
  <c r="G100" i="121"/>
  <c r="E100" i="121"/>
  <c r="AG99" i="121"/>
  <c r="AE99" i="121"/>
  <c r="AC99" i="121"/>
  <c r="AB99" i="121"/>
  <c r="Z99" i="121"/>
  <c r="X99" i="121"/>
  <c r="V99" i="121"/>
  <c r="T99" i="121"/>
  <c r="N99" i="121"/>
  <c r="L99" i="121"/>
  <c r="H99" i="121"/>
  <c r="J99" i="121" s="1"/>
  <c r="G99" i="121"/>
  <c r="E99" i="121"/>
  <c r="AG98" i="121"/>
  <c r="AE98" i="121"/>
  <c r="AC98" i="121"/>
  <c r="AB98" i="121"/>
  <c r="Z98" i="121"/>
  <c r="X98" i="121"/>
  <c r="V98" i="121"/>
  <c r="T98" i="121"/>
  <c r="P98" i="121"/>
  <c r="O98" i="121"/>
  <c r="R98" i="121" s="1"/>
  <c r="N98" i="121"/>
  <c r="L98" i="121"/>
  <c r="J98" i="121"/>
  <c r="I98" i="121"/>
  <c r="H98" i="121"/>
  <c r="G98" i="121"/>
  <c r="E98" i="121"/>
  <c r="AG97" i="121"/>
  <c r="AE97" i="121"/>
  <c r="AC97" i="121"/>
  <c r="AB97" i="121"/>
  <c r="Z97" i="121"/>
  <c r="X97" i="121"/>
  <c r="V97" i="121"/>
  <c r="T97" i="121"/>
  <c r="N97" i="121"/>
  <c r="L97" i="121"/>
  <c r="H97" i="121"/>
  <c r="O97" i="121" s="1"/>
  <c r="R97" i="121" s="1"/>
  <c r="G97" i="121"/>
  <c r="E97" i="121"/>
  <c r="AG96" i="121"/>
  <c r="AE96" i="121"/>
  <c r="AC96" i="121"/>
  <c r="AB96" i="121"/>
  <c r="Z96" i="121"/>
  <c r="X96" i="121"/>
  <c r="V96" i="121"/>
  <c r="T96" i="121"/>
  <c r="N96" i="121"/>
  <c r="L96" i="121"/>
  <c r="H96" i="121"/>
  <c r="O96" i="121" s="1"/>
  <c r="R96" i="121" s="1"/>
  <c r="G96" i="121"/>
  <c r="E96" i="121"/>
  <c r="AG95" i="121"/>
  <c r="AE95" i="121"/>
  <c r="AC95" i="121"/>
  <c r="AB95" i="121"/>
  <c r="Z95" i="121"/>
  <c r="X95" i="121"/>
  <c r="V95" i="121"/>
  <c r="T95" i="121"/>
  <c r="N95" i="121"/>
  <c r="L95" i="121"/>
  <c r="H95" i="121"/>
  <c r="J95" i="121" s="1"/>
  <c r="G95" i="121"/>
  <c r="E95" i="121"/>
  <c r="AG94" i="121"/>
  <c r="AE94" i="121"/>
  <c r="AC94" i="121"/>
  <c r="AB94" i="121"/>
  <c r="Z94" i="121"/>
  <c r="X94" i="121"/>
  <c r="V94" i="121"/>
  <c r="T94" i="121"/>
  <c r="N94" i="121"/>
  <c r="L94" i="121"/>
  <c r="H94" i="121"/>
  <c r="J94" i="121" s="1"/>
  <c r="G94" i="121"/>
  <c r="E94" i="121"/>
  <c r="AG93" i="121"/>
  <c r="AE93" i="121"/>
  <c r="AC93" i="121"/>
  <c r="AB93" i="121"/>
  <c r="Z93" i="121"/>
  <c r="X93" i="121"/>
  <c r="V93" i="121"/>
  <c r="T93" i="121"/>
  <c r="N93" i="121"/>
  <c r="L93" i="121"/>
  <c r="H93" i="121"/>
  <c r="O93" i="121" s="1"/>
  <c r="R93" i="121" s="1"/>
  <c r="G93" i="121"/>
  <c r="E93" i="121"/>
  <c r="AG92" i="121"/>
  <c r="AE92" i="121"/>
  <c r="AC92" i="121"/>
  <c r="AB92" i="121"/>
  <c r="Z92" i="121"/>
  <c r="X92" i="121"/>
  <c r="V92" i="121"/>
  <c r="T92" i="121"/>
  <c r="N92" i="121"/>
  <c r="L92" i="121"/>
  <c r="H92" i="121"/>
  <c r="O92" i="121" s="1"/>
  <c r="P92" i="121" s="1"/>
  <c r="G92" i="121"/>
  <c r="E92" i="121"/>
  <c r="AG91" i="121"/>
  <c r="AE91" i="121"/>
  <c r="AC91" i="121"/>
  <c r="AB91" i="121"/>
  <c r="Z91" i="121"/>
  <c r="X91" i="121"/>
  <c r="V91" i="121"/>
  <c r="T91" i="121"/>
  <c r="P91" i="121"/>
  <c r="N91" i="121"/>
  <c r="L91" i="121"/>
  <c r="J91" i="121"/>
  <c r="I91" i="121"/>
  <c r="H91" i="121"/>
  <c r="O91" i="121" s="1"/>
  <c r="R91" i="121" s="1"/>
  <c r="G91" i="121"/>
  <c r="E91" i="121"/>
  <c r="AF90" i="121"/>
  <c r="AD90" i="121"/>
  <c r="AA90" i="121"/>
  <c r="Y90" i="121"/>
  <c r="W90" i="121"/>
  <c r="U90" i="121"/>
  <c r="S90" i="121"/>
  <c r="Q90" i="121"/>
  <c r="M90" i="121"/>
  <c r="K90" i="121"/>
  <c r="F90" i="121"/>
  <c r="D90" i="121"/>
  <c r="C90" i="121"/>
  <c r="AG89" i="121"/>
  <c r="AE89" i="121"/>
  <c r="AC89" i="121"/>
  <c r="AB89" i="121"/>
  <c r="Z89" i="121"/>
  <c r="X89" i="121"/>
  <c r="V89" i="121"/>
  <c r="T89" i="121"/>
  <c r="N89" i="121"/>
  <c r="L89" i="121"/>
  <c r="H89" i="121"/>
  <c r="O89" i="121" s="1"/>
  <c r="R89" i="121" s="1"/>
  <c r="G89" i="121"/>
  <c r="E89" i="121"/>
  <c r="AG88" i="121"/>
  <c r="AE88" i="121"/>
  <c r="AC88" i="121"/>
  <c r="AB88" i="121"/>
  <c r="Z88" i="121"/>
  <c r="X88" i="121"/>
  <c r="V88" i="121"/>
  <c r="T88" i="121"/>
  <c r="N88" i="121"/>
  <c r="L88" i="121"/>
  <c r="I88" i="121"/>
  <c r="H88" i="121"/>
  <c r="O88" i="121" s="1"/>
  <c r="R88" i="121" s="1"/>
  <c r="G88" i="121"/>
  <c r="E88" i="121"/>
  <c r="AG87" i="121"/>
  <c r="AE87" i="121"/>
  <c r="AC87" i="121"/>
  <c r="AB87" i="121"/>
  <c r="Z87" i="121"/>
  <c r="X87" i="121"/>
  <c r="V87" i="121"/>
  <c r="T87" i="121"/>
  <c r="N87" i="121"/>
  <c r="L87" i="121"/>
  <c r="H87" i="121"/>
  <c r="J87" i="121" s="1"/>
  <c r="G87" i="121"/>
  <c r="E87" i="121"/>
  <c r="AG86" i="121"/>
  <c r="AE86" i="121"/>
  <c r="AC86" i="121"/>
  <c r="AB86" i="121"/>
  <c r="Z86" i="121"/>
  <c r="X86" i="121"/>
  <c r="V86" i="121"/>
  <c r="T86" i="121"/>
  <c r="N86" i="121"/>
  <c r="L86" i="121"/>
  <c r="H86" i="121"/>
  <c r="J86" i="121" s="1"/>
  <c r="G86" i="121"/>
  <c r="E86" i="121"/>
  <c r="AG85" i="121"/>
  <c r="AE85" i="121"/>
  <c r="AC85" i="121"/>
  <c r="AB85" i="121"/>
  <c r="Z85" i="121"/>
  <c r="X85" i="121"/>
  <c r="V85" i="121"/>
  <c r="T85" i="121"/>
  <c r="N85" i="121"/>
  <c r="L85" i="121"/>
  <c r="H85" i="121"/>
  <c r="O85" i="121" s="1"/>
  <c r="R85" i="121" s="1"/>
  <c r="G85" i="121"/>
  <c r="E85" i="121"/>
  <c r="AG84" i="121"/>
  <c r="AE84" i="121"/>
  <c r="AC84" i="121"/>
  <c r="AB84" i="121"/>
  <c r="Z84" i="121"/>
  <c r="X84" i="121"/>
  <c r="V84" i="121"/>
  <c r="T84" i="121"/>
  <c r="N84" i="121"/>
  <c r="L84" i="121"/>
  <c r="H84" i="121"/>
  <c r="O84" i="121" s="1"/>
  <c r="R84" i="121" s="1"/>
  <c r="G84" i="121"/>
  <c r="E84" i="121"/>
  <c r="AG83" i="121"/>
  <c r="AE83" i="121"/>
  <c r="AC83" i="121"/>
  <c r="AB83" i="121"/>
  <c r="Z83" i="121"/>
  <c r="X83" i="121"/>
  <c r="V83" i="121"/>
  <c r="T83" i="121"/>
  <c r="N83" i="121"/>
  <c r="L83" i="121"/>
  <c r="H83" i="121"/>
  <c r="J83" i="121" s="1"/>
  <c r="G83" i="121"/>
  <c r="E83" i="121"/>
  <c r="AG82" i="121"/>
  <c r="AE82" i="121"/>
  <c r="AC82" i="121"/>
  <c r="AB82" i="121"/>
  <c r="Z82" i="121"/>
  <c r="X82" i="121"/>
  <c r="V82" i="121"/>
  <c r="T82" i="121"/>
  <c r="P82" i="121"/>
  <c r="N82" i="121"/>
  <c r="L82" i="121"/>
  <c r="J82" i="121"/>
  <c r="I82" i="121"/>
  <c r="H82" i="121"/>
  <c r="O82" i="121" s="1"/>
  <c r="R82" i="121" s="1"/>
  <c r="G82" i="121"/>
  <c r="E82" i="121"/>
  <c r="A82" i="121"/>
  <c r="A83" i="121" s="1"/>
  <c r="A84" i="121" s="1"/>
  <c r="A85" i="121" s="1"/>
  <c r="A86" i="121" s="1"/>
  <c r="A87" i="121" s="1"/>
  <c r="A88" i="121" s="1"/>
  <c r="A89" i="121" s="1"/>
  <c r="A91" i="121" s="1"/>
  <c r="A92" i="121" s="1"/>
  <c r="A93" i="121" s="1"/>
  <c r="A94" i="121" s="1"/>
  <c r="A95" i="121" s="1"/>
  <c r="A96" i="121" s="1"/>
  <c r="A97" i="121" s="1"/>
  <c r="A98" i="121" s="1"/>
  <c r="A99" i="121" s="1"/>
  <c r="A100" i="121" s="1"/>
  <c r="A101" i="121" s="1"/>
  <c r="AG81" i="121"/>
  <c r="AE81" i="121"/>
  <c r="AC81" i="121"/>
  <c r="AB81" i="121"/>
  <c r="Z81" i="121"/>
  <c r="X81" i="121"/>
  <c r="V81" i="121"/>
  <c r="T81" i="121"/>
  <c r="N81" i="121"/>
  <c r="L81" i="121"/>
  <c r="H81" i="121"/>
  <c r="O81" i="121" s="1"/>
  <c r="R81" i="121" s="1"/>
  <c r="G81" i="121"/>
  <c r="E81" i="121"/>
  <c r="A81" i="121"/>
  <c r="AG80" i="121"/>
  <c r="AE80" i="121"/>
  <c r="AC80" i="121"/>
  <c r="AB80" i="121"/>
  <c r="Z80" i="121"/>
  <c r="X80" i="121"/>
  <c r="V80" i="121"/>
  <c r="T80" i="121"/>
  <c r="N80" i="121"/>
  <c r="L80" i="121"/>
  <c r="H80" i="121"/>
  <c r="O80" i="121" s="1"/>
  <c r="R80" i="121" s="1"/>
  <c r="G80" i="121"/>
  <c r="E80" i="121"/>
  <c r="AG101" i="120"/>
  <c r="AE101" i="120"/>
  <c r="AC101" i="120"/>
  <c r="AB101" i="120"/>
  <c r="Z101" i="120"/>
  <c r="X101" i="120"/>
  <c r="V101" i="120"/>
  <c r="T101" i="120"/>
  <c r="N101" i="120"/>
  <c r="L101" i="120"/>
  <c r="H101" i="120"/>
  <c r="O101" i="120" s="1"/>
  <c r="R101" i="120" s="1"/>
  <c r="G101" i="120"/>
  <c r="E101" i="120"/>
  <c r="AG100" i="120"/>
  <c r="AE100" i="120"/>
  <c r="AC100" i="120"/>
  <c r="AB100" i="120"/>
  <c r="Z100" i="120"/>
  <c r="X100" i="120"/>
  <c r="V100" i="120"/>
  <c r="T100" i="120"/>
  <c r="N100" i="120"/>
  <c r="L100" i="120"/>
  <c r="H100" i="120"/>
  <c r="O100" i="120" s="1"/>
  <c r="R100" i="120" s="1"/>
  <c r="G100" i="120"/>
  <c r="E100" i="120"/>
  <c r="AG99" i="120"/>
  <c r="AE99" i="120"/>
  <c r="AC99" i="120"/>
  <c r="AB99" i="120"/>
  <c r="Z99" i="120"/>
  <c r="X99" i="120"/>
  <c r="V99" i="120"/>
  <c r="T99" i="120"/>
  <c r="N99" i="120"/>
  <c r="L99" i="120"/>
  <c r="H99" i="120"/>
  <c r="J99" i="120" s="1"/>
  <c r="G99" i="120"/>
  <c r="E99" i="120"/>
  <c r="AG98" i="120"/>
  <c r="AE98" i="120"/>
  <c r="AC98" i="120"/>
  <c r="AB98" i="120"/>
  <c r="Z98" i="120"/>
  <c r="X98" i="120"/>
  <c r="V98" i="120"/>
  <c r="T98" i="120"/>
  <c r="N98" i="120"/>
  <c r="L98" i="120"/>
  <c r="H98" i="120"/>
  <c r="J98" i="120" s="1"/>
  <c r="G98" i="120"/>
  <c r="E98" i="120"/>
  <c r="AG97" i="120"/>
  <c r="AE97" i="120"/>
  <c r="AC97" i="120"/>
  <c r="AB97" i="120"/>
  <c r="Z97" i="120"/>
  <c r="X97" i="120"/>
  <c r="V97" i="120"/>
  <c r="T97" i="120"/>
  <c r="N97" i="120"/>
  <c r="L97" i="120"/>
  <c r="H97" i="120"/>
  <c r="O97" i="120" s="1"/>
  <c r="R97" i="120" s="1"/>
  <c r="G97" i="120"/>
  <c r="E97" i="120"/>
  <c r="AG96" i="120"/>
  <c r="AE96" i="120"/>
  <c r="AC96" i="120"/>
  <c r="AB96" i="120"/>
  <c r="Z96" i="120"/>
  <c r="X96" i="120"/>
  <c r="V96" i="120"/>
  <c r="T96" i="120"/>
  <c r="N96" i="120"/>
  <c r="L96" i="120"/>
  <c r="H96" i="120"/>
  <c r="O96" i="120" s="1"/>
  <c r="R96" i="120" s="1"/>
  <c r="G96" i="120"/>
  <c r="E96" i="120"/>
  <c r="AG95" i="120"/>
  <c r="AE95" i="120"/>
  <c r="AC95" i="120"/>
  <c r="AB95" i="120"/>
  <c r="Z95" i="120"/>
  <c r="X95" i="120"/>
  <c r="V95" i="120"/>
  <c r="T95" i="120"/>
  <c r="N95" i="120"/>
  <c r="L95" i="120"/>
  <c r="H95" i="120"/>
  <c r="J95" i="120" s="1"/>
  <c r="G95" i="120"/>
  <c r="E95" i="120"/>
  <c r="AG94" i="120"/>
  <c r="AE94" i="120"/>
  <c r="AC94" i="120"/>
  <c r="AB94" i="120"/>
  <c r="Z94" i="120"/>
  <c r="X94" i="120"/>
  <c r="V94" i="120"/>
  <c r="T94" i="120"/>
  <c r="N94" i="120"/>
  <c r="L94" i="120"/>
  <c r="H94" i="120"/>
  <c r="O94" i="120" s="1"/>
  <c r="G94" i="120"/>
  <c r="E94" i="120"/>
  <c r="AG93" i="120"/>
  <c r="AE93" i="120"/>
  <c r="AC93" i="120"/>
  <c r="AB93" i="120"/>
  <c r="Z93" i="120"/>
  <c r="X93" i="120"/>
  <c r="V93" i="120"/>
  <c r="T93" i="120"/>
  <c r="N93" i="120"/>
  <c r="L93" i="120"/>
  <c r="H93" i="120"/>
  <c r="O93" i="120" s="1"/>
  <c r="R93" i="120" s="1"/>
  <c r="G93" i="120"/>
  <c r="E93" i="120"/>
  <c r="AG92" i="120"/>
  <c r="AE92" i="120"/>
  <c r="AC92" i="120"/>
  <c r="AB92" i="120"/>
  <c r="Z92" i="120"/>
  <c r="X92" i="120"/>
  <c r="V92" i="120"/>
  <c r="T92" i="120"/>
  <c r="N92" i="120"/>
  <c r="L92" i="120"/>
  <c r="H92" i="120"/>
  <c r="O92" i="120" s="1"/>
  <c r="P92" i="120" s="1"/>
  <c r="G92" i="120"/>
  <c r="E92" i="120"/>
  <c r="AG91" i="120"/>
  <c r="AE91" i="120"/>
  <c r="AC91" i="120"/>
  <c r="AB91" i="120"/>
  <c r="Z91" i="120"/>
  <c r="X91" i="120"/>
  <c r="V91" i="120"/>
  <c r="T91" i="120"/>
  <c r="N91" i="120"/>
  <c r="L91" i="120"/>
  <c r="H91" i="120"/>
  <c r="J91" i="120" s="1"/>
  <c r="G91" i="120"/>
  <c r="E91" i="120"/>
  <c r="AF90" i="120"/>
  <c r="AD90" i="120"/>
  <c r="AA90" i="120"/>
  <c r="Y90" i="120"/>
  <c r="W90" i="120"/>
  <c r="U90" i="120"/>
  <c r="S90" i="120"/>
  <c r="Q90" i="120"/>
  <c r="M90" i="120"/>
  <c r="K90" i="120"/>
  <c r="F90" i="120"/>
  <c r="D90" i="120"/>
  <c r="C90" i="120"/>
  <c r="AG89" i="120"/>
  <c r="AE89" i="120"/>
  <c r="AC89" i="120"/>
  <c r="AB89" i="120"/>
  <c r="Z89" i="120"/>
  <c r="X89" i="120"/>
  <c r="V89" i="120"/>
  <c r="T89" i="120"/>
  <c r="N89" i="120"/>
  <c r="L89" i="120"/>
  <c r="H89" i="120"/>
  <c r="O89" i="120" s="1"/>
  <c r="R89" i="120" s="1"/>
  <c r="G89" i="120"/>
  <c r="E89" i="120"/>
  <c r="AG88" i="120"/>
  <c r="AE88" i="120"/>
  <c r="AC88" i="120"/>
  <c r="AB88" i="120"/>
  <c r="Z88" i="120"/>
  <c r="X88" i="120"/>
  <c r="V88" i="120"/>
  <c r="T88" i="120"/>
  <c r="N88" i="120"/>
  <c r="L88" i="120"/>
  <c r="H88" i="120"/>
  <c r="O88" i="120" s="1"/>
  <c r="R88" i="120" s="1"/>
  <c r="G88" i="120"/>
  <c r="E88" i="120"/>
  <c r="AG87" i="120"/>
  <c r="AE87" i="120"/>
  <c r="AC87" i="120"/>
  <c r="AB87" i="120"/>
  <c r="Z87" i="120"/>
  <c r="X87" i="120"/>
  <c r="V87" i="120"/>
  <c r="T87" i="120"/>
  <c r="N87" i="120"/>
  <c r="L87" i="120"/>
  <c r="H87" i="120"/>
  <c r="J87" i="120" s="1"/>
  <c r="G87" i="120"/>
  <c r="E87" i="120"/>
  <c r="AG86" i="120"/>
  <c r="AE86" i="120"/>
  <c r="AC86" i="120"/>
  <c r="AB86" i="120"/>
  <c r="Z86" i="120"/>
  <c r="X86" i="120"/>
  <c r="V86" i="120"/>
  <c r="T86" i="120"/>
  <c r="N86" i="120"/>
  <c r="L86" i="120"/>
  <c r="I86" i="120"/>
  <c r="H86" i="120"/>
  <c r="J86" i="120" s="1"/>
  <c r="G86" i="120"/>
  <c r="E86" i="120"/>
  <c r="AG85" i="120"/>
  <c r="AE85" i="120"/>
  <c r="AC85" i="120"/>
  <c r="AB85" i="120"/>
  <c r="Z85" i="120"/>
  <c r="X85" i="120"/>
  <c r="V85" i="120"/>
  <c r="T85" i="120"/>
  <c r="N85" i="120"/>
  <c r="L85" i="120"/>
  <c r="H85" i="120"/>
  <c r="O85" i="120" s="1"/>
  <c r="R85" i="120" s="1"/>
  <c r="G85" i="120"/>
  <c r="E85" i="120"/>
  <c r="AG84" i="120"/>
  <c r="AE84" i="120"/>
  <c r="AC84" i="120"/>
  <c r="AB84" i="120"/>
  <c r="Z84" i="120"/>
  <c r="X84" i="120"/>
  <c r="V84" i="120"/>
  <c r="T84" i="120"/>
  <c r="N84" i="120"/>
  <c r="L84" i="120"/>
  <c r="H84" i="120"/>
  <c r="O84" i="120" s="1"/>
  <c r="R84" i="120" s="1"/>
  <c r="G84" i="120"/>
  <c r="E84" i="120"/>
  <c r="AG83" i="120"/>
  <c r="AE83" i="120"/>
  <c r="AC83" i="120"/>
  <c r="AB83" i="120"/>
  <c r="Z83" i="120"/>
  <c r="X83" i="120"/>
  <c r="V83" i="120"/>
  <c r="T83" i="120"/>
  <c r="N83" i="120"/>
  <c r="L83" i="120"/>
  <c r="H83" i="120"/>
  <c r="J83" i="120" s="1"/>
  <c r="G83" i="120"/>
  <c r="E83" i="120"/>
  <c r="AG82" i="120"/>
  <c r="AE82" i="120"/>
  <c r="AC82" i="120"/>
  <c r="AB82" i="120"/>
  <c r="Z82" i="120"/>
  <c r="X82" i="120"/>
  <c r="V82" i="120"/>
  <c r="T82" i="120"/>
  <c r="P82" i="120"/>
  <c r="N82" i="120"/>
  <c r="L82" i="120"/>
  <c r="I82" i="120"/>
  <c r="H82" i="120"/>
  <c r="J82" i="120" s="1"/>
  <c r="G82" i="120"/>
  <c r="E82" i="120"/>
  <c r="A82" i="120"/>
  <c r="A83" i="120" s="1"/>
  <c r="A84" i="120" s="1"/>
  <c r="A85" i="120" s="1"/>
  <c r="A86" i="120" s="1"/>
  <c r="A87" i="120" s="1"/>
  <c r="A88" i="120" s="1"/>
  <c r="A89" i="120" s="1"/>
  <c r="A91" i="120" s="1"/>
  <c r="A92" i="120" s="1"/>
  <c r="A93" i="120" s="1"/>
  <c r="A94" i="120" s="1"/>
  <c r="A95" i="120" s="1"/>
  <c r="A96" i="120" s="1"/>
  <c r="A97" i="120" s="1"/>
  <c r="A98" i="120" s="1"/>
  <c r="A99" i="120" s="1"/>
  <c r="A100" i="120" s="1"/>
  <c r="A101" i="120" s="1"/>
  <c r="AG81" i="120"/>
  <c r="AE81" i="120"/>
  <c r="AC81" i="120"/>
  <c r="AB81" i="120"/>
  <c r="Z81" i="120"/>
  <c r="X81" i="120"/>
  <c r="V81" i="120"/>
  <c r="T81" i="120"/>
  <c r="N81" i="120"/>
  <c r="L81" i="120"/>
  <c r="H81" i="120"/>
  <c r="O81" i="120" s="1"/>
  <c r="R81" i="120" s="1"/>
  <c r="G81" i="120"/>
  <c r="E81" i="120"/>
  <c r="A81" i="120"/>
  <c r="AG80" i="120"/>
  <c r="AE80" i="120"/>
  <c r="AC80" i="120"/>
  <c r="AB80" i="120"/>
  <c r="Z80" i="120"/>
  <c r="X80" i="120"/>
  <c r="V80" i="120"/>
  <c r="T80" i="120"/>
  <c r="N80" i="120"/>
  <c r="L80" i="120"/>
  <c r="H80" i="120"/>
  <c r="O80" i="120" s="1"/>
  <c r="R80" i="120" s="1"/>
  <c r="G80" i="120"/>
  <c r="E80" i="120"/>
  <c r="AG101" i="119"/>
  <c r="AE101" i="119"/>
  <c r="AC101" i="119"/>
  <c r="AB101" i="119"/>
  <c r="Z101" i="119"/>
  <c r="X101" i="119"/>
  <c r="V101" i="119"/>
  <c r="T101" i="119"/>
  <c r="P101" i="119"/>
  <c r="N101" i="119"/>
  <c r="L101" i="119"/>
  <c r="J101" i="119"/>
  <c r="I101" i="119"/>
  <c r="H101" i="119"/>
  <c r="O101" i="119" s="1"/>
  <c r="R101" i="119" s="1"/>
  <c r="G101" i="119"/>
  <c r="E101" i="119"/>
  <c r="AG100" i="119"/>
  <c r="AE100" i="119"/>
  <c r="AC100" i="119"/>
  <c r="AB100" i="119"/>
  <c r="Z100" i="119"/>
  <c r="X100" i="119"/>
  <c r="V100" i="119"/>
  <c r="T100" i="119"/>
  <c r="P100" i="119"/>
  <c r="N100" i="119"/>
  <c r="L100" i="119"/>
  <c r="J100" i="119"/>
  <c r="I100" i="119"/>
  <c r="H100" i="119"/>
  <c r="O100" i="119" s="1"/>
  <c r="R100" i="119" s="1"/>
  <c r="G100" i="119"/>
  <c r="E100" i="119"/>
  <c r="AG99" i="119"/>
  <c r="AE99" i="119"/>
  <c r="AC99" i="119"/>
  <c r="AB99" i="119"/>
  <c r="Z99" i="119"/>
  <c r="X99" i="119"/>
  <c r="V99" i="119"/>
  <c r="T99" i="119"/>
  <c r="N99" i="119"/>
  <c r="L99" i="119"/>
  <c r="H99" i="119"/>
  <c r="O99" i="119" s="1"/>
  <c r="R99" i="119" s="1"/>
  <c r="G99" i="119"/>
  <c r="E99" i="119"/>
  <c r="AG98" i="119"/>
  <c r="AE98" i="119"/>
  <c r="AC98" i="119"/>
  <c r="AB98" i="119"/>
  <c r="Z98" i="119"/>
  <c r="X98" i="119"/>
  <c r="V98" i="119"/>
  <c r="T98" i="119"/>
  <c r="N98" i="119"/>
  <c r="L98" i="119"/>
  <c r="H98" i="119"/>
  <c r="O98" i="119" s="1"/>
  <c r="R98" i="119" s="1"/>
  <c r="G98" i="119"/>
  <c r="E98" i="119"/>
  <c r="AG97" i="119"/>
  <c r="AE97" i="119"/>
  <c r="AC97" i="119"/>
  <c r="AB97" i="119"/>
  <c r="Z97" i="119"/>
  <c r="X97" i="119"/>
  <c r="V97" i="119"/>
  <c r="T97" i="119"/>
  <c r="N97" i="119"/>
  <c r="L97" i="119"/>
  <c r="H97" i="119"/>
  <c r="O97" i="119" s="1"/>
  <c r="R97" i="119" s="1"/>
  <c r="G97" i="119"/>
  <c r="E97" i="119"/>
  <c r="AG96" i="119"/>
  <c r="AE96" i="119"/>
  <c r="AC96" i="119"/>
  <c r="AB96" i="119"/>
  <c r="Z96" i="119"/>
  <c r="X96" i="119"/>
  <c r="V96" i="119"/>
  <c r="T96" i="119"/>
  <c r="N96" i="119"/>
  <c r="L96" i="119"/>
  <c r="H96" i="119"/>
  <c r="O96" i="119" s="1"/>
  <c r="G96" i="119"/>
  <c r="E96" i="119"/>
  <c r="AG95" i="119"/>
  <c r="AE95" i="119"/>
  <c r="AC95" i="119"/>
  <c r="AB95" i="119"/>
  <c r="Z95" i="119"/>
  <c r="X95" i="119"/>
  <c r="V95" i="119"/>
  <c r="T95" i="119"/>
  <c r="N95" i="119"/>
  <c r="L95" i="119"/>
  <c r="H95" i="119"/>
  <c r="O95" i="119" s="1"/>
  <c r="R95" i="119" s="1"/>
  <c r="G95" i="119"/>
  <c r="E95" i="119"/>
  <c r="AG94" i="119"/>
  <c r="AE94" i="119"/>
  <c r="AC94" i="119"/>
  <c r="AB94" i="119"/>
  <c r="Z94" i="119"/>
  <c r="X94" i="119"/>
  <c r="V94" i="119"/>
  <c r="T94" i="119"/>
  <c r="N94" i="119"/>
  <c r="L94" i="119"/>
  <c r="H94" i="119"/>
  <c r="O94" i="119" s="1"/>
  <c r="R94" i="119" s="1"/>
  <c r="G94" i="119"/>
  <c r="E94" i="119"/>
  <c r="AG93" i="119"/>
  <c r="AE93" i="119"/>
  <c r="AC93" i="119"/>
  <c r="AB93" i="119"/>
  <c r="Z93" i="119"/>
  <c r="X93" i="119"/>
  <c r="V93" i="119"/>
  <c r="T93" i="119"/>
  <c r="N93" i="119"/>
  <c r="L93" i="119"/>
  <c r="H93" i="119"/>
  <c r="O93" i="119" s="1"/>
  <c r="R93" i="119" s="1"/>
  <c r="G93" i="119"/>
  <c r="E93" i="119"/>
  <c r="AG92" i="119"/>
  <c r="AE92" i="119"/>
  <c r="AC92" i="119"/>
  <c r="AB92" i="119"/>
  <c r="Z92" i="119"/>
  <c r="X92" i="119"/>
  <c r="V92" i="119"/>
  <c r="T92" i="119"/>
  <c r="N92" i="119"/>
  <c r="L92" i="119"/>
  <c r="H92" i="119"/>
  <c r="O92" i="119" s="1"/>
  <c r="G92" i="119"/>
  <c r="E92" i="119"/>
  <c r="AG91" i="119"/>
  <c r="AE91" i="119"/>
  <c r="AC91" i="119"/>
  <c r="AB91" i="119"/>
  <c r="Z91" i="119"/>
  <c r="X91" i="119"/>
  <c r="V91" i="119"/>
  <c r="T91" i="119"/>
  <c r="N91" i="119"/>
  <c r="L91" i="119"/>
  <c r="J91" i="119"/>
  <c r="H91" i="119"/>
  <c r="O91" i="119" s="1"/>
  <c r="P91" i="119" s="1"/>
  <c r="G91" i="119"/>
  <c r="E91" i="119"/>
  <c r="AF90" i="119"/>
  <c r="AD90" i="119"/>
  <c r="AA90" i="119"/>
  <c r="Y90" i="119"/>
  <c r="W90" i="119"/>
  <c r="U90" i="119"/>
  <c r="S90" i="119"/>
  <c r="Q90" i="119"/>
  <c r="M90" i="119"/>
  <c r="K90" i="119"/>
  <c r="F90" i="119"/>
  <c r="D90" i="119"/>
  <c r="C90" i="119"/>
  <c r="AG89" i="119"/>
  <c r="AE89" i="119"/>
  <c r="AC89" i="119"/>
  <c r="AB89" i="119"/>
  <c r="Z89" i="119"/>
  <c r="X89" i="119"/>
  <c r="V89" i="119"/>
  <c r="T89" i="119"/>
  <c r="N89" i="119"/>
  <c r="L89" i="119"/>
  <c r="H89" i="119"/>
  <c r="O89" i="119" s="1"/>
  <c r="R89" i="119" s="1"/>
  <c r="G89" i="119"/>
  <c r="E89" i="119"/>
  <c r="AG88" i="119"/>
  <c r="AE88" i="119"/>
  <c r="AC88" i="119"/>
  <c r="AB88" i="119"/>
  <c r="Z88" i="119"/>
  <c r="X88" i="119"/>
  <c r="V88" i="119"/>
  <c r="T88" i="119"/>
  <c r="O88" i="119"/>
  <c r="R88" i="119" s="1"/>
  <c r="N88" i="119"/>
  <c r="L88" i="119"/>
  <c r="I88" i="119"/>
  <c r="H88" i="119"/>
  <c r="J88" i="119" s="1"/>
  <c r="G88" i="119"/>
  <c r="E88" i="119"/>
  <c r="AG87" i="119"/>
  <c r="AE87" i="119"/>
  <c r="AC87" i="119"/>
  <c r="AB87" i="119"/>
  <c r="Z87" i="119"/>
  <c r="X87" i="119"/>
  <c r="V87" i="119"/>
  <c r="T87" i="119"/>
  <c r="N87" i="119"/>
  <c r="L87" i="119"/>
  <c r="H87" i="119"/>
  <c r="O87" i="119" s="1"/>
  <c r="R87" i="119" s="1"/>
  <c r="G87" i="119"/>
  <c r="E87" i="119"/>
  <c r="AG86" i="119"/>
  <c r="AE86" i="119"/>
  <c r="AC86" i="119"/>
  <c r="AB86" i="119"/>
  <c r="Z86" i="119"/>
  <c r="X86" i="119"/>
  <c r="V86" i="119"/>
  <c r="T86" i="119"/>
  <c r="N86" i="119"/>
  <c r="L86" i="119"/>
  <c r="H86" i="119"/>
  <c r="O86" i="119" s="1"/>
  <c r="R86" i="119" s="1"/>
  <c r="G86" i="119"/>
  <c r="E86" i="119"/>
  <c r="AG85" i="119"/>
  <c r="AE85" i="119"/>
  <c r="AC85" i="119"/>
  <c r="AB85" i="119"/>
  <c r="Z85" i="119"/>
  <c r="X85" i="119"/>
  <c r="V85" i="119"/>
  <c r="T85" i="119"/>
  <c r="N85" i="119"/>
  <c r="L85" i="119"/>
  <c r="H85" i="119"/>
  <c r="O85" i="119" s="1"/>
  <c r="R85" i="119" s="1"/>
  <c r="G85" i="119"/>
  <c r="E85" i="119"/>
  <c r="AG84" i="119"/>
  <c r="AE84" i="119"/>
  <c r="AC84" i="119"/>
  <c r="AB84" i="119"/>
  <c r="Z84" i="119"/>
  <c r="X84" i="119"/>
  <c r="V84" i="119"/>
  <c r="T84" i="119"/>
  <c r="N84" i="119"/>
  <c r="L84" i="119"/>
  <c r="H84" i="119"/>
  <c r="O84" i="119" s="1"/>
  <c r="R84" i="119" s="1"/>
  <c r="G84" i="119"/>
  <c r="E84" i="119"/>
  <c r="AG83" i="119"/>
  <c r="AE83" i="119"/>
  <c r="AC83" i="119"/>
  <c r="AB83" i="119"/>
  <c r="Z83" i="119"/>
  <c r="X83" i="119"/>
  <c r="V83" i="119"/>
  <c r="T83" i="119"/>
  <c r="N83" i="119"/>
  <c r="L83" i="119"/>
  <c r="H83" i="119"/>
  <c r="O83" i="119" s="1"/>
  <c r="R83" i="119" s="1"/>
  <c r="G83" i="119"/>
  <c r="E83" i="119"/>
  <c r="AG82" i="119"/>
  <c r="AE82" i="119"/>
  <c r="AC82" i="119"/>
  <c r="AB82" i="119"/>
  <c r="Z82" i="119"/>
  <c r="X82" i="119"/>
  <c r="V82" i="119"/>
  <c r="T82" i="119"/>
  <c r="P82" i="119"/>
  <c r="N82" i="119"/>
  <c r="L82" i="119"/>
  <c r="J82" i="119"/>
  <c r="I82" i="119"/>
  <c r="H82" i="119"/>
  <c r="O82" i="119" s="1"/>
  <c r="R82" i="119" s="1"/>
  <c r="G82" i="119"/>
  <c r="E82" i="119"/>
  <c r="A82" i="119"/>
  <c r="A83" i="119" s="1"/>
  <c r="A84" i="119" s="1"/>
  <c r="A85" i="119" s="1"/>
  <c r="A86" i="119" s="1"/>
  <c r="A87" i="119" s="1"/>
  <c r="A88" i="119" s="1"/>
  <c r="A89" i="119" s="1"/>
  <c r="A91" i="119" s="1"/>
  <c r="A92" i="119" s="1"/>
  <c r="A93" i="119" s="1"/>
  <c r="A94" i="119" s="1"/>
  <c r="A95" i="119" s="1"/>
  <c r="A96" i="119" s="1"/>
  <c r="A97" i="119" s="1"/>
  <c r="A98" i="119" s="1"/>
  <c r="A99" i="119" s="1"/>
  <c r="A100" i="119" s="1"/>
  <c r="A101" i="119" s="1"/>
  <c r="AG81" i="119"/>
  <c r="AE81" i="119"/>
  <c r="AC81" i="119"/>
  <c r="AB81" i="119"/>
  <c r="Z81" i="119"/>
  <c r="X81" i="119"/>
  <c r="V81" i="119"/>
  <c r="T81" i="119"/>
  <c r="N81" i="119"/>
  <c r="L81" i="119"/>
  <c r="H81" i="119"/>
  <c r="O81" i="119" s="1"/>
  <c r="R81" i="119" s="1"/>
  <c r="G81" i="119"/>
  <c r="E81" i="119"/>
  <c r="A81" i="119"/>
  <c r="AG80" i="119"/>
  <c r="AE80" i="119"/>
  <c r="AC80" i="119"/>
  <c r="AB80" i="119"/>
  <c r="Z80" i="119"/>
  <c r="X80" i="119"/>
  <c r="V80" i="119"/>
  <c r="T80" i="119"/>
  <c r="N80" i="119"/>
  <c r="L80" i="119"/>
  <c r="H80" i="119"/>
  <c r="J80" i="119" s="1"/>
  <c r="G80" i="119"/>
  <c r="E80" i="119"/>
  <c r="AG101" i="118"/>
  <c r="AE101" i="118"/>
  <c r="AC101" i="118"/>
  <c r="AB101" i="118"/>
  <c r="Z101" i="118"/>
  <c r="X101" i="118"/>
  <c r="V101" i="118"/>
  <c r="T101" i="118"/>
  <c r="N101" i="118"/>
  <c r="L101" i="118"/>
  <c r="H101" i="118"/>
  <c r="O101" i="118" s="1"/>
  <c r="R101" i="118" s="1"/>
  <c r="G101" i="118"/>
  <c r="E101" i="118"/>
  <c r="AG100" i="118"/>
  <c r="AE100" i="118"/>
  <c r="AC100" i="118"/>
  <c r="AB100" i="118"/>
  <c r="Z100" i="118"/>
  <c r="X100" i="118"/>
  <c r="V100" i="118"/>
  <c r="T100" i="118"/>
  <c r="P100" i="118"/>
  <c r="N100" i="118"/>
  <c r="L100" i="118"/>
  <c r="J100" i="118"/>
  <c r="I100" i="118"/>
  <c r="H100" i="118"/>
  <c r="O100" i="118" s="1"/>
  <c r="R100" i="118" s="1"/>
  <c r="G100" i="118"/>
  <c r="E100" i="118"/>
  <c r="AG99" i="118"/>
  <c r="AE99" i="118"/>
  <c r="AC99" i="118"/>
  <c r="AB99" i="118"/>
  <c r="Z99" i="118"/>
  <c r="X99" i="118"/>
  <c r="V99" i="118"/>
  <c r="T99" i="118"/>
  <c r="N99" i="118"/>
  <c r="L99" i="118"/>
  <c r="H99" i="118"/>
  <c r="O99" i="118" s="1"/>
  <c r="R99" i="118" s="1"/>
  <c r="G99" i="118"/>
  <c r="E99" i="118"/>
  <c r="AG98" i="118"/>
  <c r="AE98" i="118"/>
  <c r="AC98" i="118"/>
  <c r="AB98" i="118"/>
  <c r="Z98" i="118"/>
  <c r="X98" i="118"/>
  <c r="V98" i="118"/>
  <c r="T98" i="118"/>
  <c r="N98" i="118"/>
  <c r="L98" i="118"/>
  <c r="H98" i="118"/>
  <c r="O98" i="118" s="1"/>
  <c r="G98" i="118"/>
  <c r="E98" i="118"/>
  <c r="AG97" i="118"/>
  <c r="AE97" i="118"/>
  <c r="AC97" i="118"/>
  <c r="AB97" i="118"/>
  <c r="Z97" i="118"/>
  <c r="X97" i="118"/>
  <c r="V97" i="118"/>
  <c r="T97" i="118"/>
  <c r="N97" i="118"/>
  <c r="L97" i="118"/>
  <c r="H97" i="118"/>
  <c r="O97" i="118" s="1"/>
  <c r="R97" i="118" s="1"/>
  <c r="G97" i="118"/>
  <c r="E97" i="118"/>
  <c r="AG96" i="118"/>
  <c r="AE96" i="118"/>
  <c r="AC96" i="118"/>
  <c r="AB96" i="118"/>
  <c r="Z96" i="118"/>
  <c r="X96" i="118"/>
  <c r="V96" i="118"/>
  <c r="T96" i="118"/>
  <c r="N96" i="118"/>
  <c r="L96" i="118"/>
  <c r="H96" i="118"/>
  <c r="O96" i="118" s="1"/>
  <c r="R96" i="118" s="1"/>
  <c r="G96" i="118"/>
  <c r="E96" i="118"/>
  <c r="AG95" i="118"/>
  <c r="AE95" i="118"/>
  <c r="AC95" i="118"/>
  <c r="AB95" i="118"/>
  <c r="Z95" i="118"/>
  <c r="X95" i="118"/>
  <c r="V95" i="118"/>
  <c r="T95" i="118"/>
  <c r="N95" i="118"/>
  <c r="L95" i="118"/>
  <c r="H95" i="118"/>
  <c r="O95" i="118" s="1"/>
  <c r="R95" i="118" s="1"/>
  <c r="G95" i="118"/>
  <c r="E95" i="118"/>
  <c r="AG94" i="118"/>
  <c r="AE94" i="118"/>
  <c r="AC94" i="118"/>
  <c r="AB94" i="118"/>
  <c r="Z94" i="118"/>
  <c r="X94" i="118"/>
  <c r="V94" i="118"/>
  <c r="T94" i="118"/>
  <c r="N94" i="118"/>
  <c r="L94" i="118"/>
  <c r="H94" i="118"/>
  <c r="O94" i="118" s="1"/>
  <c r="G94" i="118"/>
  <c r="E94" i="118"/>
  <c r="AG93" i="118"/>
  <c r="AE93" i="118"/>
  <c r="AC93" i="118"/>
  <c r="AB93" i="118"/>
  <c r="Z93" i="118"/>
  <c r="X93" i="118"/>
  <c r="V93" i="118"/>
  <c r="T93" i="118"/>
  <c r="N93" i="118"/>
  <c r="L93" i="118"/>
  <c r="H93" i="118"/>
  <c r="O93" i="118" s="1"/>
  <c r="R93" i="118" s="1"/>
  <c r="G93" i="118"/>
  <c r="E93" i="118"/>
  <c r="AG92" i="118"/>
  <c r="AE92" i="118"/>
  <c r="AC92" i="118"/>
  <c r="AB92" i="118"/>
  <c r="Z92" i="118"/>
  <c r="X92" i="118"/>
  <c r="V92" i="118"/>
  <c r="T92" i="118"/>
  <c r="N92" i="118"/>
  <c r="L92" i="118"/>
  <c r="H92" i="118"/>
  <c r="O92" i="118" s="1"/>
  <c r="R92" i="118" s="1"/>
  <c r="G92" i="118"/>
  <c r="E92" i="118"/>
  <c r="AG91" i="118"/>
  <c r="AE91" i="118"/>
  <c r="AC91" i="118"/>
  <c r="AB91" i="118"/>
  <c r="Z91" i="118"/>
  <c r="X91" i="118"/>
  <c r="V91" i="118"/>
  <c r="T91" i="118"/>
  <c r="N91" i="118"/>
  <c r="L91" i="118"/>
  <c r="J91" i="118"/>
  <c r="H91" i="118"/>
  <c r="O91" i="118" s="1"/>
  <c r="P91" i="118" s="1"/>
  <c r="G91" i="118"/>
  <c r="E91" i="118"/>
  <c r="AF90" i="118"/>
  <c r="AD90" i="118"/>
  <c r="AA90" i="118"/>
  <c r="Y90" i="118"/>
  <c r="W90" i="118"/>
  <c r="U90" i="118"/>
  <c r="S90" i="118"/>
  <c r="Q90" i="118"/>
  <c r="M90" i="118"/>
  <c r="K90" i="118"/>
  <c r="F90" i="118"/>
  <c r="D90" i="118"/>
  <c r="C90" i="118"/>
  <c r="AG89" i="118"/>
  <c r="AE89" i="118"/>
  <c r="AC89" i="118"/>
  <c r="AB89" i="118"/>
  <c r="Z89" i="118"/>
  <c r="X89" i="118"/>
  <c r="V89" i="118"/>
  <c r="T89" i="118"/>
  <c r="N89" i="118"/>
  <c r="L89" i="118"/>
  <c r="H89" i="118"/>
  <c r="O89" i="118" s="1"/>
  <c r="R89" i="118" s="1"/>
  <c r="G89" i="118"/>
  <c r="E89" i="118"/>
  <c r="AG88" i="118"/>
  <c r="AE88" i="118"/>
  <c r="AC88" i="118"/>
  <c r="AB88" i="118"/>
  <c r="Z88" i="118"/>
  <c r="X88" i="118"/>
  <c r="V88" i="118"/>
  <c r="T88" i="118"/>
  <c r="N88" i="118"/>
  <c r="L88" i="118"/>
  <c r="H88" i="118"/>
  <c r="O88" i="118" s="1"/>
  <c r="R88" i="118" s="1"/>
  <c r="G88" i="118"/>
  <c r="E88" i="118"/>
  <c r="AG87" i="118"/>
  <c r="AE87" i="118"/>
  <c r="AC87" i="118"/>
  <c r="AB87" i="118"/>
  <c r="Z87" i="118"/>
  <c r="X87" i="118"/>
  <c r="V87" i="118"/>
  <c r="T87" i="118"/>
  <c r="N87" i="118"/>
  <c r="L87" i="118"/>
  <c r="H87" i="118"/>
  <c r="O87" i="118" s="1"/>
  <c r="R87" i="118" s="1"/>
  <c r="G87" i="118"/>
  <c r="E87" i="118"/>
  <c r="AG86" i="118"/>
  <c r="AE86" i="118"/>
  <c r="AC86" i="118"/>
  <c r="AB86" i="118"/>
  <c r="Z86" i="118"/>
  <c r="X86" i="118"/>
  <c r="V86" i="118"/>
  <c r="T86" i="118"/>
  <c r="N86" i="118"/>
  <c r="L86" i="118"/>
  <c r="J86" i="118"/>
  <c r="H86" i="118"/>
  <c r="O86" i="118" s="1"/>
  <c r="G86" i="118"/>
  <c r="E86" i="118"/>
  <c r="AG85" i="118"/>
  <c r="AE85" i="118"/>
  <c r="AC85" i="118"/>
  <c r="AB85" i="118"/>
  <c r="Z85" i="118"/>
  <c r="X85" i="118"/>
  <c r="V85" i="118"/>
  <c r="T85" i="118"/>
  <c r="N85" i="118"/>
  <c r="L85" i="118"/>
  <c r="H85" i="118"/>
  <c r="O85" i="118" s="1"/>
  <c r="R85" i="118" s="1"/>
  <c r="G85" i="118"/>
  <c r="E85" i="118"/>
  <c r="AG84" i="118"/>
  <c r="AE84" i="118"/>
  <c r="AC84" i="118"/>
  <c r="AB84" i="118"/>
  <c r="Z84" i="118"/>
  <c r="X84" i="118"/>
  <c r="V84" i="118"/>
  <c r="T84" i="118"/>
  <c r="N84" i="118"/>
  <c r="L84" i="118"/>
  <c r="H84" i="118"/>
  <c r="O84" i="118" s="1"/>
  <c r="R84" i="118" s="1"/>
  <c r="G84" i="118"/>
  <c r="E84" i="118"/>
  <c r="AG83" i="118"/>
  <c r="AE83" i="118"/>
  <c r="AC83" i="118"/>
  <c r="AB83" i="118"/>
  <c r="Z83" i="118"/>
  <c r="X83" i="118"/>
  <c r="V83" i="118"/>
  <c r="T83" i="118"/>
  <c r="N83" i="118"/>
  <c r="L83" i="118"/>
  <c r="H83" i="118"/>
  <c r="O83" i="118" s="1"/>
  <c r="R83" i="118" s="1"/>
  <c r="G83" i="118"/>
  <c r="E83" i="118"/>
  <c r="AG82" i="118"/>
  <c r="AE82" i="118"/>
  <c r="AC82" i="118"/>
  <c r="AB82" i="118"/>
  <c r="Z82" i="118"/>
  <c r="X82" i="118"/>
  <c r="V82" i="118"/>
  <c r="T82" i="118"/>
  <c r="N82" i="118"/>
  <c r="L82" i="118"/>
  <c r="H82" i="118"/>
  <c r="O82" i="118" s="1"/>
  <c r="G82" i="118"/>
  <c r="E82" i="118"/>
  <c r="AG81" i="118"/>
  <c r="AE81" i="118"/>
  <c r="AC81" i="118"/>
  <c r="AB81" i="118"/>
  <c r="Z81" i="118"/>
  <c r="X81" i="118"/>
  <c r="V81" i="118"/>
  <c r="T81" i="118"/>
  <c r="N81" i="118"/>
  <c r="L81" i="118"/>
  <c r="H81" i="118"/>
  <c r="O81" i="118" s="1"/>
  <c r="R81" i="118" s="1"/>
  <c r="G81" i="118"/>
  <c r="E81" i="118"/>
  <c r="A81" i="118"/>
  <c r="A82" i="118" s="1"/>
  <c r="A83" i="118" s="1"/>
  <c r="A84" i="118" s="1"/>
  <c r="A85" i="118" s="1"/>
  <c r="A86" i="118" s="1"/>
  <c r="A87" i="118" s="1"/>
  <c r="A88" i="118" s="1"/>
  <c r="A89" i="118" s="1"/>
  <c r="A91" i="118" s="1"/>
  <c r="A92" i="118" s="1"/>
  <c r="A93" i="118" s="1"/>
  <c r="A94" i="118" s="1"/>
  <c r="A95" i="118" s="1"/>
  <c r="A96" i="118" s="1"/>
  <c r="A97" i="118" s="1"/>
  <c r="A98" i="118" s="1"/>
  <c r="A99" i="118" s="1"/>
  <c r="A100" i="118" s="1"/>
  <c r="A101" i="118" s="1"/>
  <c r="AG80" i="118"/>
  <c r="AE80" i="118"/>
  <c r="AC80" i="118"/>
  <c r="AB80" i="118"/>
  <c r="Z80" i="118"/>
  <c r="X80" i="118"/>
  <c r="V80" i="118"/>
  <c r="T80" i="118"/>
  <c r="N80" i="118"/>
  <c r="L80" i="118"/>
  <c r="H80" i="118"/>
  <c r="O80" i="118" s="1"/>
  <c r="R80" i="118" s="1"/>
  <c r="G80" i="118"/>
  <c r="E80" i="118"/>
  <c r="AG101" i="117"/>
  <c r="AE101" i="117"/>
  <c r="AC101" i="117"/>
  <c r="AB101" i="117"/>
  <c r="Z101" i="117"/>
  <c r="X101" i="117"/>
  <c r="V101" i="117"/>
  <c r="T101" i="117"/>
  <c r="N101" i="117"/>
  <c r="L101" i="117"/>
  <c r="H101" i="117"/>
  <c r="O101" i="117" s="1"/>
  <c r="R101" i="117" s="1"/>
  <c r="G101" i="117"/>
  <c r="E101" i="117"/>
  <c r="AG100" i="117"/>
  <c r="AE100" i="117"/>
  <c r="AC100" i="117"/>
  <c r="AB100" i="117"/>
  <c r="Z100" i="117"/>
  <c r="X100" i="117"/>
  <c r="V100" i="117"/>
  <c r="T100" i="117"/>
  <c r="N100" i="117"/>
  <c r="L100" i="117"/>
  <c r="H100" i="117"/>
  <c r="O100" i="117" s="1"/>
  <c r="R100" i="117" s="1"/>
  <c r="G100" i="117"/>
  <c r="E100" i="117"/>
  <c r="AG99" i="117"/>
  <c r="AE99" i="117"/>
  <c r="AC99" i="117"/>
  <c r="AB99" i="117"/>
  <c r="Z99" i="117"/>
  <c r="X99" i="117"/>
  <c r="V99" i="117"/>
  <c r="T99" i="117"/>
  <c r="N99" i="117"/>
  <c r="L99" i="117"/>
  <c r="H99" i="117"/>
  <c r="O99" i="117" s="1"/>
  <c r="R99" i="117" s="1"/>
  <c r="G99" i="117"/>
  <c r="E99" i="117"/>
  <c r="AG98" i="117"/>
  <c r="AE98" i="117"/>
  <c r="AC98" i="117"/>
  <c r="AB98" i="117"/>
  <c r="Z98" i="117"/>
  <c r="X98" i="117"/>
  <c r="V98" i="117"/>
  <c r="T98" i="117"/>
  <c r="P98" i="117"/>
  <c r="O98" i="117"/>
  <c r="R98" i="117" s="1"/>
  <c r="N98" i="117"/>
  <c r="L98" i="117"/>
  <c r="J98" i="117"/>
  <c r="I98" i="117"/>
  <c r="H98" i="117"/>
  <c r="G98" i="117"/>
  <c r="E98" i="117"/>
  <c r="AG97" i="117"/>
  <c r="AE97" i="117"/>
  <c r="AC97" i="117"/>
  <c r="AB97" i="117"/>
  <c r="Z97" i="117"/>
  <c r="X97" i="117"/>
  <c r="V97" i="117"/>
  <c r="T97" i="117"/>
  <c r="N97" i="117"/>
  <c r="L97" i="117"/>
  <c r="H97" i="117"/>
  <c r="O97" i="117" s="1"/>
  <c r="R97" i="117" s="1"/>
  <c r="G97" i="117"/>
  <c r="E97" i="117"/>
  <c r="AG96" i="117"/>
  <c r="AE96" i="117"/>
  <c r="AC96" i="117"/>
  <c r="AB96" i="117"/>
  <c r="Z96" i="117"/>
  <c r="X96" i="117"/>
  <c r="V96" i="117"/>
  <c r="T96" i="117"/>
  <c r="N96" i="117"/>
  <c r="L96" i="117"/>
  <c r="H96" i="117"/>
  <c r="O96" i="117" s="1"/>
  <c r="G96" i="117"/>
  <c r="E96" i="117"/>
  <c r="AG95" i="117"/>
  <c r="AE95" i="117"/>
  <c r="AC95" i="117"/>
  <c r="AB95" i="117"/>
  <c r="Z95" i="117"/>
  <c r="X95" i="117"/>
  <c r="V95" i="117"/>
  <c r="T95" i="117"/>
  <c r="N95" i="117"/>
  <c r="L95" i="117"/>
  <c r="H95" i="117"/>
  <c r="O95" i="117" s="1"/>
  <c r="R95" i="117" s="1"/>
  <c r="G95" i="117"/>
  <c r="E95" i="117"/>
  <c r="AG94" i="117"/>
  <c r="AE94" i="117"/>
  <c r="AC94" i="117"/>
  <c r="AB94" i="117"/>
  <c r="Z94" i="117"/>
  <c r="X94" i="117"/>
  <c r="V94" i="117"/>
  <c r="T94" i="117"/>
  <c r="N94" i="117"/>
  <c r="L94" i="117"/>
  <c r="I94" i="117"/>
  <c r="H94" i="117"/>
  <c r="J94" i="117" s="1"/>
  <c r="G94" i="117"/>
  <c r="E94" i="117"/>
  <c r="AG93" i="117"/>
  <c r="AE93" i="117"/>
  <c r="AC93" i="117"/>
  <c r="AB93" i="117"/>
  <c r="Z93" i="117"/>
  <c r="X93" i="117"/>
  <c r="V93" i="117"/>
  <c r="T93" i="117"/>
  <c r="N93" i="117"/>
  <c r="L93" i="117"/>
  <c r="H93" i="117"/>
  <c r="O93" i="117" s="1"/>
  <c r="R93" i="117" s="1"/>
  <c r="G93" i="117"/>
  <c r="E93" i="117"/>
  <c r="AG92" i="117"/>
  <c r="AE92" i="117"/>
  <c r="AC92" i="117"/>
  <c r="AB92" i="117"/>
  <c r="Z92" i="117"/>
  <c r="X92" i="117"/>
  <c r="V92" i="117"/>
  <c r="T92" i="117"/>
  <c r="N92" i="117"/>
  <c r="L92" i="117"/>
  <c r="H92" i="117"/>
  <c r="O92" i="117" s="1"/>
  <c r="G92" i="117"/>
  <c r="E92" i="117"/>
  <c r="AG91" i="117"/>
  <c r="AE91" i="117"/>
  <c r="AC91" i="117"/>
  <c r="AB91" i="117"/>
  <c r="Z91" i="117"/>
  <c r="X91" i="117"/>
  <c r="V91" i="117"/>
  <c r="T91" i="117"/>
  <c r="N91" i="117"/>
  <c r="L91" i="117"/>
  <c r="H91" i="117"/>
  <c r="O91" i="117" s="1"/>
  <c r="P91" i="117" s="1"/>
  <c r="G91" i="117"/>
  <c r="E91" i="117"/>
  <c r="AF90" i="117"/>
  <c r="AD90" i="117"/>
  <c r="AA90" i="117"/>
  <c r="Y90" i="117"/>
  <c r="W90" i="117"/>
  <c r="U90" i="117"/>
  <c r="S90" i="117"/>
  <c r="Q90" i="117"/>
  <c r="M90" i="117"/>
  <c r="K90" i="117"/>
  <c r="F90" i="117"/>
  <c r="D90" i="117"/>
  <c r="C90" i="117"/>
  <c r="AG89" i="117"/>
  <c r="AE89" i="117"/>
  <c r="AC89" i="117"/>
  <c r="AB89" i="117"/>
  <c r="Z89" i="117"/>
  <c r="X89" i="117"/>
  <c r="V89" i="117"/>
  <c r="T89" i="117"/>
  <c r="N89" i="117"/>
  <c r="L89" i="117"/>
  <c r="J89" i="117"/>
  <c r="H89" i="117"/>
  <c r="O89" i="117" s="1"/>
  <c r="R89" i="117" s="1"/>
  <c r="G89" i="117"/>
  <c r="E89" i="117"/>
  <c r="AG88" i="117"/>
  <c r="AE88" i="117"/>
  <c r="AC88" i="117"/>
  <c r="AB88" i="117"/>
  <c r="Z88" i="117"/>
  <c r="X88" i="117"/>
  <c r="V88" i="117"/>
  <c r="T88" i="117"/>
  <c r="N88" i="117"/>
  <c r="L88" i="117"/>
  <c r="H88" i="117"/>
  <c r="O88" i="117" s="1"/>
  <c r="R88" i="117" s="1"/>
  <c r="G88" i="117"/>
  <c r="E88" i="117"/>
  <c r="AG87" i="117"/>
  <c r="AE87" i="117"/>
  <c r="AC87" i="117"/>
  <c r="AB87" i="117"/>
  <c r="Z87" i="117"/>
  <c r="X87" i="117"/>
  <c r="V87" i="117"/>
  <c r="T87" i="117"/>
  <c r="N87" i="117"/>
  <c r="L87" i="117"/>
  <c r="H87" i="117"/>
  <c r="O87" i="117" s="1"/>
  <c r="R87" i="117" s="1"/>
  <c r="G87" i="117"/>
  <c r="E87" i="117"/>
  <c r="AG86" i="117"/>
  <c r="AE86" i="117"/>
  <c r="AC86" i="117"/>
  <c r="AB86" i="117"/>
  <c r="Z86" i="117"/>
  <c r="X86" i="117"/>
  <c r="V86" i="117"/>
  <c r="T86" i="117"/>
  <c r="N86" i="117"/>
  <c r="L86" i="117"/>
  <c r="H86" i="117"/>
  <c r="J86" i="117" s="1"/>
  <c r="G86" i="117"/>
  <c r="E86" i="117"/>
  <c r="AG85" i="117"/>
  <c r="AE85" i="117"/>
  <c r="AC85" i="117"/>
  <c r="AB85" i="117"/>
  <c r="Z85" i="117"/>
  <c r="X85" i="117"/>
  <c r="V85" i="117"/>
  <c r="T85" i="117"/>
  <c r="N85" i="117"/>
  <c r="L85" i="117"/>
  <c r="H85" i="117"/>
  <c r="O85" i="117" s="1"/>
  <c r="R85" i="117" s="1"/>
  <c r="G85" i="117"/>
  <c r="E85" i="117"/>
  <c r="AG84" i="117"/>
  <c r="AE84" i="117"/>
  <c r="AC84" i="117"/>
  <c r="AB84" i="117"/>
  <c r="Z84" i="117"/>
  <c r="X84" i="117"/>
  <c r="V84" i="117"/>
  <c r="T84" i="117"/>
  <c r="N84" i="117"/>
  <c r="L84" i="117"/>
  <c r="I84" i="117"/>
  <c r="H84" i="117"/>
  <c r="J84" i="117" s="1"/>
  <c r="G84" i="117"/>
  <c r="E84" i="117"/>
  <c r="AG83" i="117"/>
  <c r="AE83" i="117"/>
  <c r="AC83" i="117"/>
  <c r="AB83" i="117"/>
  <c r="Z83" i="117"/>
  <c r="X83" i="117"/>
  <c r="V83" i="117"/>
  <c r="T83" i="117"/>
  <c r="N83" i="117"/>
  <c r="L83" i="117"/>
  <c r="H83" i="117"/>
  <c r="O83" i="117" s="1"/>
  <c r="R83" i="117" s="1"/>
  <c r="G83" i="117"/>
  <c r="E83" i="117"/>
  <c r="AG82" i="117"/>
  <c r="AE82" i="117"/>
  <c r="AC82" i="117"/>
  <c r="AB82" i="117"/>
  <c r="Z82" i="117"/>
  <c r="X82" i="117"/>
  <c r="V82" i="117"/>
  <c r="T82" i="117"/>
  <c r="N82" i="117"/>
  <c r="L82" i="117"/>
  <c r="I82" i="117"/>
  <c r="H82" i="117"/>
  <c r="J82" i="117" s="1"/>
  <c r="G82" i="117"/>
  <c r="E82" i="117"/>
  <c r="AG81" i="117"/>
  <c r="AE81" i="117"/>
  <c r="AC81" i="117"/>
  <c r="AB81" i="117"/>
  <c r="Z81" i="117"/>
  <c r="X81" i="117"/>
  <c r="V81" i="117"/>
  <c r="T81" i="117"/>
  <c r="N81" i="117"/>
  <c r="L81" i="117"/>
  <c r="H81" i="117"/>
  <c r="O81" i="117" s="1"/>
  <c r="R81" i="117" s="1"/>
  <c r="G81" i="117"/>
  <c r="E81" i="117"/>
  <c r="A81" i="117"/>
  <c r="A82" i="117" s="1"/>
  <c r="A83" i="117" s="1"/>
  <c r="A84" i="117" s="1"/>
  <c r="A85" i="117" s="1"/>
  <c r="A86" i="117" s="1"/>
  <c r="A87" i="117" s="1"/>
  <c r="A88" i="117" s="1"/>
  <c r="A89" i="117" s="1"/>
  <c r="A91" i="117" s="1"/>
  <c r="A92" i="117" s="1"/>
  <c r="A93" i="117" s="1"/>
  <c r="A94" i="117" s="1"/>
  <c r="A95" i="117" s="1"/>
  <c r="A96" i="117" s="1"/>
  <c r="A97" i="117" s="1"/>
  <c r="A98" i="117" s="1"/>
  <c r="A99" i="117" s="1"/>
  <c r="A100" i="117" s="1"/>
  <c r="A101" i="117" s="1"/>
  <c r="AG80" i="117"/>
  <c r="AE80" i="117"/>
  <c r="AC80" i="117"/>
  <c r="AB80" i="117"/>
  <c r="Z80" i="117"/>
  <c r="X80" i="117"/>
  <c r="V80" i="117"/>
  <c r="T80" i="117"/>
  <c r="N80" i="117"/>
  <c r="L80" i="117"/>
  <c r="H80" i="117"/>
  <c r="J80" i="117" s="1"/>
  <c r="G80" i="117"/>
  <c r="E80" i="117"/>
  <c r="AG93" i="116"/>
  <c r="AE93" i="116"/>
  <c r="AC93" i="116"/>
  <c r="AB93" i="116"/>
  <c r="Z93" i="116"/>
  <c r="X93" i="116"/>
  <c r="V93" i="116"/>
  <c r="T93" i="116"/>
  <c r="N93" i="116"/>
  <c r="L93" i="116"/>
  <c r="H93" i="116"/>
  <c r="O93" i="116" s="1"/>
  <c r="R93" i="116" s="1"/>
  <c r="G93" i="116"/>
  <c r="E93" i="116"/>
  <c r="AG92" i="116"/>
  <c r="AE92" i="116"/>
  <c r="AC92" i="116"/>
  <c r="AB92" i="116"/>
  <c r="Z92" i="116"/>
  <c r="X92" i="116"/>
  <c r="V92" i="116"/>
  <c r="T92" i="116"/>
  <c r="N92" i="116"/>
  <c r="L92" i="116"/>
  <c r="H92" i="116"/>
  <c r="R92" i="116" s="1"/>
  <c r="G92" i="116"/>
  <c r="E92" i="116"/>
  <c r="A81" i="116"/>
  <c r="A82" i="116" s="1"/>
  <c r="A83" i="116" s="1"/>
  <c r="A84" i="116" s="1"/>
  <c r="A85" i="116" s="1"/>
  <c r="A86" i="116" s="1"/>
  <c r="A87" i="116" s="1"/>
  <c r="A88" i="116" s="1"/>
  <c r="A89" i="116" s="1"/>
  <c r="A91" i="116" s="1"/>
  <c r="A92" i="116" s="1"/>
  <c r="A93" i="116" s="1"/>
  <c r="A94" i="116" s="1"/>
  <c r="A95" i="116" s="1"/>
  <c r="A96" i="116" s="1"/>
  <c r="A97" i="116" s="1"/>
  <c r="A98" i="116" s="1"/>
  <c r="A99" i="116" s="1"/>
  <c r="A100" i="116" s="1"/>
  <c r="A101" i="116" s="1"/>
  <c r="I89" i="119" l="1"/>
  <c r="J101" i="120"/>
  <c r="I95" i="121"/>
  <c r="I81" i="124"/>
  <c r="I84" i="124"/>
  <c r="I88" i="124"/>
  <c r="I97" i="125"/>
  <c r="Z94" i="135"/>
  <c r="V85" i="100"/>
  <c r="Z98" i="100"/>
  <c r="N85" i="101"/>
  <c r="AB84" i="112"/>
  <c r="E96" i="112"/>
  <c r="AE101" i="112"/>
  <c r="Z86" i="131"/>
  <c r="E91" i="131"/>
  <c r="AE95" i="131"/>
  <c r="Z98" i="110"/>
  <c r="N101" i="110"/>
  <c r="AE83" i="109"/>
  <c r="G101" i="109"/>
  <c r="J89" i="119"/>
  <c r="I83" i="120"/>
  <c r="I87" i="120"/>
  <c r="I91" i="120"/>
  <c r="I86" i="121"/>
  <c r="J89" i="121"/>
  <c r="J88" i="124"/>
  <c r="I91" i="126"/>
  <c r="AE95" i="135"/>
  <c r="AC91" i="100"/>
  <c r="V93" i="100"/>
  <c r="AC97" i="100"/>
  <c r="AE99" i="100"/>
  <c r="Z83" i="101"/>
  <c r="E84" i="101"/>
  <c r="AE85" i="101"/>
  <c r="E91" i="101"/>
  <c r="V96" i="112"/>
  <c r="E97" i="112"/>
  <c r="AC100" i="112"/>
  <c r="AE83" i="131"/>
  <c r="E84" i="131"/>
  <c r="AE84" i="131"/>
  <c r="AE87" i="131"/>
  <c r="AB92" i="131"/>
  <c r="E93" i="131"/>
  <c r="AE93" i="131"/>
  <c r="Z86" i="110"/>
  <c r="AC91" i="110"/>
  <c r="AE99" i="110"/>
  <c r="AC88" i="109"/>
  <c r="AE91" i="109"/>
  <c r="AC101" i="109"/>
  <c r="P101" i="126"/>
  <c r="AB98" i="99"/>
  <c r="N85" i="100"/>
  <c r="V91" i="101"/>
  <c r="J101" i="131"/>
  <c r="AB100" i="110"/>
  <c r="AB85" i="109"/>
  <c r="I99" i="118"/>
  <c r="I88" i="120"/>
  <c r="I87" i="121"/>
  <c r="I93" i="121"/>
  <c r="I99" i="121"/>
  <c r="I92" i="123"/>
  <c r="I82" i="124"/>
  <c r="I86" i="124"/>
  <c r="J89" i="124"/>
  <c r="Z90" i="124"/>
  <c r="P97" i="125"/>
  <c r="AG83" i="99"/>
  <c r="Z88" i="99"/>
  <c r="AB101" i="99"/>
  <c r="V101" i="100"/>
  <c r="Z98" i="112"/>
  <c r="Z82" i="110"/>
  <c r="Z86" i="109"/>
  <c r="I92" i="116"/>
  <c r="I95" i="118"/>
  <c r="I80" i="119"/>
  <c r="P89" i="119"/>
  <c r="I95" i="119"/>
  <c r="I83" i="122"/>
  <c r="I84" i="123"/>
  <c r="Z90" i="123"/>
  <c r="Z90" i="126"/>
  <c r="E85" i="100"/>
  <c r="AC94" i="100"/>
  <c r="G101" i="100"/>
  <c r="AG97" i="101"/>
  <c r="AC101" i="101"/>
  <c r="N92" i="112"/>
  <c r="AC97" i="112"/>
  <c r="AE99" i="112"/>
  <c r="E100" i="112"/>
  <c r="E83" i="111"/>
  <c r="E87" i="111"/>
  <c r="Z95" i="111"/>
  <c r="AC81" i="110"/>
  <c r="AE83" i="110"/>
  <c r="AC85" i="109"/>
  <c r="AE87" i="109"/>
  <c r="E101" i="109"/>
  <c r="I81" i="126"/>
  <c r="J81" i="126"/>
  <c r="P81" i="126"/>
  <c r="J81" i="124"/>
  <c r="P81" i="124"/>
  <c r="I81" i="123"/>
  <c r="J81" i="123"/>
  <c r="P81" i="123"/>
  <c r="E81" i="110"/>
  <c r="N81" i="110"/>
  <c r="V81" i="110"/>
  <c r="AG81" i="131"/>
  <c r="AC81" i="131"/>
  <c r="AG81" i="111"/>
  <c r="I81" i="121"/>
  <c r="P81" i="121"/>
  <c r="J81" i="121"/>
  <c r="E81" i="111"/>
  <c r="Z81" i="111"/>
  <c r="AB81" i="112"/>
  <c r="AC81" i="112"/>
  <c r="I81" i="120"/>
  <c r="P81" i="120"/>
  <c r="J81" i="120"/>
  <c r="I81" i="119"/>
  <c r="P81" i="119"/>
  <c r="J81" i="119"/>
  <c r="P81" i="118"/>
  <c r="I81" i="118"/>
  <c r="J81" i="118"/>
  <c r="V81" i="101"/>
  <c r="AG81" i="135"/>
  <c r="AC81" i="135"/>
  <c r="I81" i="117"/>
  <c r="J81" i="117"/>
  <c r="P81" i="117"/>
  <c r="E81" i="135"/>
  <c r="N81" i="135"/>
  <c r="V81" i="135"/>
  <c r="AE81" i="135"/>
  <c r="G81" i="135"/>
  <c r="Z81" i="135"/>
  <c r="E81" i="109"/>
  <c r="N81" i="109"/>
  <c r="V81" i="109"/>
  <c r="AE81" i="109"/>
  <c r="AG81" i="109"/>
  <c r="G81" i="109"/>
  <c r="Z81" i="109"/>
  <c r="AB81" i="110"/>
  <c r="G81" i="110"/>
  <c r="Z81" i="110"/>
  <c r="AE81" i="110"/>
  <c r="AG81" i="110"/>
  <c r="E81" i="131"/>
  <c r="N81" i="131"/>
  <c r="V81" i="131"/>
  <c r="AE81" i="131"/>
  <c r="G81" i="131"/>
  <c r="Z81" i="131"/>
  <c r="N81" i="111"/>
  <c r="V81" i="111"/>
  <c r="E81" i="112"/>
  <c r="N81" i="112"/>
  <c r="V81" i="112"/>
  <c r="AE81" i="112"/>
  <c r="AG81" i="112"/>
  <c r="G81" i="112"/>
  <c r="Z81" i="112"/>
  <c r="AB81" i="101"/>
  <c r="AC81" i="101"/>
  <c r="G81" i="101"/>
  <c r="Z81" i="101"/>
  <c r="E81" i="100"/>
  <c r="N81" i="100"/>
  <c r="V81" i="100"/>
  <c r="AE81" i="100"/>
  <c r="AG81" i="100"/>
  <c r="G81" i="100"/>
  <c r="Z81" i="100"/>
  <c r="E81" i="99"/>
  <c r="I99" i="126"/>
  <c r="P99" i="126"/>
  <c r="J99" i="126"/>
  <c r="I99" i="125"/>
  <c r="J99" i="125"/>
  <c r="P99" i="125"/>
  <c r="R99" i="124"/>
  <c r="P99" i="124"/>
  <c r="J99" i="124"/>
  <c r="I99" i="124"/>
  <c r="AC99" i="135"/>
  <c r="O99" i="123"/>
  <c r="R99" i="123" s="1"/>
  <c r="O99" i="121"/>
  <c r="R99" i="121" s="1"/>
  <c r="AC99" i="112"/>
  <c r="I99" i="120"/>
  <c r="O99" i="120"/>
  <c r="I99" i="119"/>
  <c r="J99" i="119"/>
  <c r="P99" i="119"/>
  <c r="P99" i="118"/>
  <c r="J99" i="118"/>
  <c r="E99" i="101"/>
  <c r="N99" i="101"/>
  <c r="V99" i="101"/>
  <c r="I99" i="117"/>
  <c r="J99" i="117"/>
  <c r="P99" i="117"/>
  <c r="AC99" i="99"/>
  <c r="E99" i="135"/>
  <c r="AC99" i="109"/>
  <c r="E99" i="109"/>
  <c r="AC99" i="110"/>
  <c r="E99" i="110"/>
  <c r="E99" i="131"/>
  <c r="E99" i="112"/>
  <c r="AC99" i="101"/>
  <c r="Z99" i="101"/>
  <c r="E99" i="100"/>
  <c r="E99" i="99"/>
  <c r="N99" i="99"/>
  <c r="V99" i="99"/>
  <c r="Z99" i="99"/>
  <c r="J97" i="125"/>
  <c r="I97" i="124"/>
  <c r="I97" i="123"/>
  <c r="Z97" i="112"/>
  <c r="E97" i="100"/>
  <c r="E97" i="99"/>
  <c r="I101" i="126"/>
  <c r="J101" i="126"/>
  <c r="I101" i="124"/>
  <c r="J101" i="124"/>
  <c r="P101" i="124"/>
  <c r="AC101" i="110"/>
  <c r="I101" i="123"/>
  <c r="P101" i="123"/>
  <c r="G101" i="110"/>
  <c r="V101" i="110"/>
  <c r="I101" i="120"/>
  <c r="P101" i="120"/>
  <c r="AC101" i="135"/>
  <c r="I101" i="118"/>
  <c r="J101" i="118"/>
  <c r="P101" i="118"/>
  <c r="AE101" i="135"/>
  <c r="N101" i="135"/>
  <c r="E101" i="101"/>
  <c r="AG101" i="135"/>
  <c r="AB101" i="100"/>
  <c r="AC101" i="100"/>
  <c r="I101" i="117"/>
  <c r="J101" i="117"/>
  <c r="G101" i="135"/>
  <c r="P101" i="117"/>
  <c r="AG101" i="100"/>
  <c r="E101" i="135"/>
  <c r="Z101" i="135"/>
  <c r="E101" i="99"/>
  <c r="V101" i="135"/>
  <c r="AB101" i="109"/>
  <c r="N101" i="109"/>
  <c r="AE101" i="109"/>
  <c r="Z101" i="109"/>
  <c r="V101" i="109"/>
  <c r="AG101" i="109"/>
  <c r="AG101" i="110"/>
  <c r="AE101" i="110"/>
  <c r="Z101" i="110"/>
  <c r="I101" i="131"/>
  <c r="N101" i="131"/>
  <c r="AE101" i="131"/>
  <c r="Z101" i="131"/>
  <c r="G101" i="131"/>
  <c r="V101" i="131"/>
  <c r="AG101" i="131"/>
  <c r="R101" i="111"/>
  <c r="AG101" i="112"/>
  <c r="E101" i="112"/>
  <c r="Z101" i="112"/>
  <c r="V101" i="112"/>
  <c r="AG101" i="101"/>
  <c r="Z101" i="100"/>
  <c r="N101" i="100"/>
  <c r="AE101" i="100"/>
  <c r="J91" i="126"/>
  <c r="I91" i="124"/>
  <c r="O91" i="124"/>
  <c r="R91" i="124" s="1"/>
  <c r="O91" i="123"/>
  <c r="M91" i="111"/>
  <c r="AE91" i="112"/>
  <c r="O91" i="120"/>
  <c r="R91" i="120" s="1"/>
  <c r="I91" i="119"/>
  <c r="AC91" i="135"/>
  <c r="I91" i="118"/>
  <c r="I91" i="117"/>
  <c r="J91" i="117"/>
  <c r="AE91" i="135"/>
  <c r="AC91" i="99"/>
  <c r="E91" i="135"/>
  <c r="E91" i="109"/>
  <c r="E91" i="110"/>
  <c r="E91" i="112"/>
  <c r="AE91" i="101"/>
  <c r="AC91" i="101"/>
  <c r="Z91" i="101"/>
  <c r="AE91" i="100"/>
  <c r="E91" i="100"/>
  <c r="AE91" i="99"/>
  <c r="E91" i="99"/>
  <c r="V91" i="99"/>
  <c r="N91" i="99"/>
  <c r="J89" i="126"/>
  <c r="I89" i="126"/>
  <c r="P89" i="126"/>
  <c r="P89" i="125"/>
  <c r="I89" i="125"/>
  <c r="J89" i="125"/>
  <c r="I89" i="124"/>
  <c r="P89" i="124"/>
  <c r="G89" i="109"/>
  <c r="AE89" i="109"/>
  <c r="E89" i="109"/>
  <c r="N89" i="109"/>
  <c r="I89" i="123"/>
  <c r="P89" i="123"/>
  <c r="J89" i="123"/>
  <c r="J89" i="131"/>
  <c r="I89" i="121"/>
  <c r="P89" i="121"/>
  <c r="V89" i="111"/>
  <c r="E89" i="111"/>
  <c r="J89" i="120"/>
  <c r="I89" i="120"/>
  <c r="P89" i="120"/>
  <c r="G89" i="112"/>
  <c r="V89" i="112"/>
  <c r="E89" i="112"/>
  <c r="N89" i="112"/>
  <c r="AG89" i="112"/>
  <c r="AB89" i="101"/>
  <c r="AC89" i="101"/>
  <c r="I89" i="118"/>
  <c r="J89" i="118"/>
  <c r="Z89" i="101"/>
  <c r="P89" i="118"/>
  <c r="AC89" i="135"/>
  <c r="AC89" i="100"/>
  <c r="I89" i="117"/>
  <c r="P89" i="117"/>
  <c r="G89" i="100"/>
  <c r="V89" i="100"/>
  <c r="G89" i="135"/>
  <c r="V89" i="135"/>
  <c r="AG89" i="135"/>
  <c r="Z89" i="135"/>
  <c r="E89" i="135"/>
  <c r="N89" i="135"/>
  <c r="AE89" i="135"/>
  <c r="AB89" i="109"/>
  <c r="AC89" i="109"/>
  <c r="Z89" i="109"/>
  <c r="V89" i="109"/>
  <c r="AG89" i="109"/>
  <c r="AB89" i="110"/>
  <c r="AC89" i="110"/>
  <c r="G89" i="110"/>
  <c r="V89" i="110"/>
  <c r="AG89" i="110"/>
  <c r="E89" i="110"/>
  <c r="N89" i="110"/>
  <c r="AE89" i="110"/>
  <c r="Z89" i="131"/>
  <c r="V89" i="131"/>
  <c r="G89" i="131"/>
  <c r="N89" i="131"/>
  <c r="AE89" i="131"/>
  <c r="AC89" i="111"/>
  <c r="N89" i="111"/>
  <c r="Z89" i="111"/>
  <c r="AB89" i="112"/>
  <c r="AC89" i="112"/>
  <c r="AE89" i="112"/>
  <c r="Z89" i="112"/>
  <c r="G89" i="101"/>
  <c r="V89" i="101"/>
  <c r="AG89" i="101"/>
  <c r="E89" i="101"/>
  <c r="N89" i="101"/>
  <c r="AE89" i="101"/>
  <c r="AG89" i="100"/>
  <c r="Z89" i="100"/>
  <c r="E89" i="100"/>
  <c r="N89" i="100"/>
  <c r="AE89" i="100"/>
  <c r="AE89" i="99"/>
  <c r="AC89" i="99"/>
  <c r="E89" i="99"/>
  <c r="J88" i="126"/>
  <c r="I88" i="125"/>
  <c r="O88" i="125"/>
  <c r="R88" i="125" s="1"/>
  <c r="P88" i="124"/>
  <c r="V88" i="109"/>
  <c r="AB88" i="110"/>
  <c r="AC88" i="110"/>
  <c r="I88" i="123"/>
  <c r="J88" i="123"/>
  <c r="P88" i="123"/>
  <c r="J88" i="122"/>
  <c r="P88" i="122"/>
  <c r="N88" i="131"/>
  <c r="AB88" i="111"/>
  <c r="AC88" i="111"/>
  <c r="J88" i="121"/>
  <c r="V88" i="135"/>
  <c r="P88" i="121"/>
  <c r="AG88" i="111"/>
  <c r="P88" i="120"/>
  <c r="J88" i="120"/>
  <c r="AB88" i="135"/>
  <c r="P88" i="119"/>
  <c r="I88" i="118"/>
  <c r="P88" i="118"/>
  <c r="J88" i="118"/>
  <c r="E88" i="135"/>
  <c r="AG88" i="135"/>
  <c r="Z88" i="135"/>
  <c r="J88" i="117"/>
  <c r="I88" i="117"/>
  <c r="P88" i="117"/>
  <c r="AG88" i="100"/>
  <c r="AC88" i="99"/>
  <c r="AC88" i="135"/>
  <c r="N88" i="135"/>
  <c r="G88" i="99"/>
  <c r="AE88" i="99"/>
  <c r="N88" i="109"/>
  <c r="E88" i="109"/>
  <c r="Z88" i="109"/>
  <c r="AG88" i="109"/>
  <c r="V88" i="110"/>
  <c r="N88" i="110"/>
  <c r="Z88" i="110"/>
  <c r="AG88" i="110"/>
  <c r="E88" i="110"/>
  <c r="AB88" i="131"/>
  <c r="Z88" i="131"/>
  <c r="AG88" i="131"/>
  <c r="V88" i="131"/>
  <c r="E88" i="131"/>
  <c r="V88" i="112"/>
  <c r="N88" i="112"/>
  <c r="Z88" i="112"/>
  <c r="AG88" i="112"/>
  <c r="E88" i="112"/>
  <c r="AE88" i="101"/>
  <c r="AC88" i="101"/>
  <c r="E88" i="101"/>
  <c r="Z88" i="100"/>
  <c r="N88" i="100"/>
  <c r="V88" i="100"/>
  <c r="E88" i="100"/>
  <c r="I95" i="126"/>
  <c r="P95" i="126"/>
  <c r="J95" i="126"/>
  <c r="AC90" i="125"/>
  <c r="I95" i="125"/>
  <c r="P95" i="125"/>
  <c r="J95" i="125"/>
  <c r="O95" i="124"/>
  <c r="P95" i="124" s="1"/>
  <c r="O95" i="123"/>
  <c r="P95" i="123" s="1"/>
  <c r="I95" i="122"/>
  <c r="P95" i="122"/>
  <c r="J95" i="122"/>
  <c r="O95" i="121"/>
  <c r="P95" i="121" s="1"/>
  <c r="I95" i="120"/>
  <c r="O95" i="120"/>
  <c r="R95" i="120" s="1"/>
  <c r="P95" i="120"/>
  <c r="P95" i="119"/>
  <c r="J95" i="119"/>
  <c r="AC95" i="101"/>
  <c r="J95" i="118"/>
  <c r="P95" i="118"/>
  <c r="J95" i="117"/>
  <c r="I95" i="117"/>
  <c r="P95" i="117"/>
  <c r="AC95" i="135"/>
  <c r="AC95" i="99"/>
  <c r="E95" i="135"/>
  <c r="AC95" i="109"/>
  <c r="E95" i="109"/>
  <c r="AC95" i="110"/>
  <c r="E95" i="110"/>
  <c r="E95" i="131"/>
  <c r="AC95" i="112"/>
  <c r="E95" i="112"/>
  <c r="E95" i="101"/>
  <c r="N95" i="101"/>
  <c r="V95" i="101"/>
  <c r="Z95" i="101"/>
  <c r="AC95" i="100"/>
  <c r="E95" i="100"/>
  <c r="E95" i="99"/>
  <c r="N95" i="99"/>
  <c r="V95" i="99"/>
  <c r="Z95" i="99"/>
  <c r="I100" i="126"/>
  <c r="P100" i="126"/>
  <c r="J100" i="126"/>
  <c r="P100" i="124"/>
  <c r="J100" i="124"/>
  <c r="AC90" i="123"/>
  <c r="I100" i="123"/>
  <c r="P100" i="123"/>
  <c r="J100" i="123"/>
  <c r="I100" i="120"/>
  <c r="P100" i="120"/>
  <c r="J100" i="120"/>
  <c r="N100" i="112"/>
  <c r="V100" i="112"/>
  <c r="AE100" i="101"/>
  <c r="AG100" i="101"/>
  <c r="AB100" i="100"/>
  <c r="J100" i="117"/>
  <c r="I100" i="117"/>
  <c r="P100" i="117"/>
  <c r="AB100" i="135"/>
  <c r="AC100" i="135"/>
  <c r="N100" i="135"/>
  <c r="V100" i="135"/>
  <c r="AE100" i="99"/>
  <c r="G100" i="135"/>
  <c r="Z100" i="135"/>
  <c r="AG100" i="135"/>
  <c r="E100" i="135"/>
  <c r="AB100" i="109"/>
  <c r="AC100" i="109"/>
  <c r="N100" i="109"/>
  <c r="V100" i="109"/>
  <c r="Z100" i="109"/>
  <c r="AG100" i="109"/>
  <c r="E100" i="109"/>
  <c r="Z100" i="110"/>
  <c r="AG100" i="110"/>
  <c r="N100" i="110"/>
  <c r="V100" i="110"/>
  <c r="E100" i="110"/>
  <c r="I100" i="131"/>
  <c r="Z100" i="131"/>
  <c r="AG100" i="131"/>
  <c r="N100" i="131"/>
  <c r="V100" i="131"/>
  <c r="E100" i="131"/>
  <c r="M100" i="111"/>
  <c r="G100" i="112"/>
  <c r="Z100" i="112"/>
  <c r="AG100" i="112"/>
  <c r="G100" i="101"/>
  <c r="I100" i="101"/>
  <c r="Z100" i="100"/>
  <c r="AG100" i="100"/>
  <c r="N100" i="100"/>
  <c r="V100" i="100"/>
  <c r="E100" i="100"/>
  <c r="AB100" i="99"/>
  <c r="AC100" i="99"/>
  <c r="G100" i="99"/>
  <c r="I96" i="126"/>
  <c r="J96" i="126"/>
  <c r="P96" i="126"/>
  <c r="AB96" i="109"/>
  <c r="I96" i="124"/>
  <c r="J96" i="124"/>
  <c r="P96" i="124"/>
  <c r="J96" i="123"/>
  <c r="I96" i="131"/>
  <c r="Z96" i="131"/>
  <c r="AG96" i="131"/>
  <c r="I96" i="121"/>
  <c r="J96" i="121"/>
  <c r="P96" i="121"/>
  <c r="AB96" i="135"/>
  <c r="AC96" i="135"/>
  <c r="I96" i="120"/>
  <c r="J96" i="120"/>
  <c r="P96" i="120"/>
  <c r="N96" i="112"/>
  <c r="AE96" i="112"/>
  <c r="AG96" i="112"/>
  <c r="R96" i="119"/>
  <c r="P96" i="119"/>
  <c r="J96" i="119"/>
  <c r="I96" i="119"/>
  <c r="I96" i="118"/>
  <c r="J96" i="118"/>
  <c r="P96" i="118"/>
  <c r="AB96" i="100"/>
  <c r="AC96" i="100"/>
  <c r="R96" i="117"/>
  <c r="P96" i="117"/>
  <c r="J96" i="117"/>
  <c r="I96" i="117"/>
  <c r="E96" i="135"/>
  <c r="N96" i="135"/>
  <c r="V96" i="135"/>
  <c r="G96" i="135"/>
  <c r="Z96" i="135"/>
  <c r="AG96" i="135"/>
  <c r="AG96" i="99"/>
  <c r="AE96" i="99"/>
  <c r="AC96" i="109"/>
  <c r="Z96" i="109"/>
  <c r="AG96" i="109"/>
  <c r="N96" i="109"/>
  <c r="V96" i="109"/>
  <c r="E96" i="109"/>
  <c r="AB96" i="110"/>
  <c r="Z96" i="110"/>
  <c r="N96" i="110"/>
  <c r="V96" i="110"/>
  <c r="AG96" i="110"/>
  <c r="E96" i="110"/>
  <c r="N96" i="131"/>
  <c r="V96" i="131"/>
  <c r="E96" i="131"/>
  <c r="Z96" i="111"/>
  <c r="AC96" i="112"/>
  <c r="G96" i="112"/>
  <c r="Z96" i="112"/>
  <c r="AE96" i="101"/>
  <c r="AG96" i="101"/>
  <c r="G96" i="101"/>
  <c r="N96" i="100"/>
  <c r="V96" i="100"/>
  <c r="Z96" i="100"/>
  <c r="AG96" i="100"/>
  <c r="E96" i="100"/>
  <c r="G96" i="99"/>
  <c r="I93" i="126"/>
  <c r="P93" i="126"/>
  <c r="J93" i="126"/>
  <c r="I93" i="125"/>
  <c r="P93" i="125"/>
  <c r="J93" i="125"/>
  <c r="J93" i="124"/>
  <c r="P93" i="124"/>
  <c r="AB93" i="110"/>
  <c r="P93" i="123"/>
  <c r="J93" i="123"/>
  <c r="AB93" i="131"/>
  <c r="J93" i="122"/>
  <c r="I93" i="122"/>
  <c r="P93" i="122"/>
  <c r="N93" i="131"/>
  <c r="V93" i="131"/>
  <c r="P93" i="121"/>
  <c r="J93" i="121"/>
  <c r="AC93" i="112"/>
  <c r="J93" i="120"/>
  <c r="I93" i="120"/>
  <c r="P93" i="120"/>
  <c r="I93" i="119"/>
  <c r="J93" i="119"/>
  <c r="P93" i="119"/>
  <c r="AC93" i="135"/>
  <c r="P93" i="118"/>
  <c r="I93" i="118"/>
  <c r="J93" i="118"/>
  <c r="AG93" i="135"/>
  <c r="AB93" i="100"/>
  <c r="AC93" i="100"/>
  <c r="J93" i="117"/>
  <c r="I93" i="117"/>
  <c r="P93" i="117"/>
  <c r="N93" i="100"/>
  <c r="AG93" i="100"/>
  <c r="J93" i="116"/>
  <c r="I93" i="116"/>
  <c r="H93" i="135"/>
  <c r="J93" i="135" s="1"/>
  <c r="P93" i="116"/>
  <c r="E93" i="135"/>
  <c r="O93" i="135"/>
  <c r="R93" i="135" s="1"/>
  <c r="Z93" i="135"/>
  <c r="G93" i="135"/>
  <c r="N93" i="135"/>
  <c r="V93" i="135"/>
  <c r="AE93" i="135"/>
  <c r="E93" i="109"/>
  <c r="N93" i="109"/>
  <c r="V93" i="109"/>
  <c r="AE93" i="109"/>
  <c r="AG93" i="109"/>
  <c r="G93" i="109"/>
  <c r="Z93" i="109"/>
  <c r="E93" i="110"/>
  <c r="N93" i="110"/>
  <c r="V93" i="110"/>
  <c r="AE93" i="110"/>
  <c r="AG93" i="110"/>
  <c r="G93" i="110"/>
  <c r="Z93" i="110"/>
  <c r="G93" i="131"/>
  <c r="Z93" i="131"/>
  <c r="AG93" i="112"/>
  <c r="Z93" i="112"/>
  <c r="G93" i="112"/>
  <c r="N93" i="112"/>
  <c r="V93" i="112"/>
  <c r="AE93" i="112"/>
  <c r="AG93" i="101"/>
  <c r="E93" i="101"/>
  <c r="G93" i="100"/>
  <c r="Z93" i="100"/>
  <c r="AG93" i="99"/>
  <c r="I80" i="126"/>
  <c r="J80" i="126"/>
  <c r="P80" i="126"/>
  <c r="O80" i="125"/>
  <c r="R80" i="125" s="1"/>
  <c r="I80" i="125"/>
  <c r="J80" i="124"/>
  <c r="I80" i="124"/>
  <c r="P80" i="124"/>
  <c r="I80" i="123"/>
  <c r="J80" i="123"/>
  <c r="P80" i="123"/>
  <c r="I80" i="121"/>
  <c r="P80" i="121"/>
  <c r="J80" i="121"/>
  <c r="P80" i="120"/>
  <c r="I80" i="120"/>
  <c r="J80" i="120"/>
  <c r="O80" i="119"/>
  <c r="R80" i="119" s="1"/>
  <c r="P80" i="118"/>
  <c r="I80" i="118"/>
  <c r="J80" i="118"/>
  <c r="O80" i="117"/>
  <c r="R80" i="117" s="1"/>
  <c r="I80" i="117"/>
  <c r="I98" i="126"/>
  <c r="O98" i="126"/>
  <c r="R98" i="126" s="1"/>
  <c r="P98" i="126"/>
  <c r="I98" i="124"/>
  <c r="O98" i="124"/>
  <c r="O98" i="123"/>
  <c r="R98" i="123" s="1"/>
  <c r="O98" i="122"/>
  <c r="R98" i="122" s="1"/>
  <c r="I98" i="120"/>
  <c r="O98" i="120"/>
  <c r="R98" i="120" s="1"/>
  <c r="P98" i="119"/>
  <c r="I98" i="119"/>
  <c r="J98" i="119"/>
  <c r="R98" i="118"/>
  <c r="P98" i="118"/>
  <c r="J98" i="118"/>
  <c r="I98" i="118"/>
  <c r="G98" i="135"/>
  <c r="AE98" i="135"/>
  <c r="G98" i="109"/>
  <c r="AE98" i="109"/>
  <c r="G98" i="110"/>
  <c r="AE98" i="110"/>
  <c r="G98" i="131"/>
  <c r="AE98" i="131"/>
  <c r="G98" i="112"/>
  <c r="AE98" i="112"/>
  <c r="AE98" i="101"/>
  <c r="AG98" i="101"/>
  <c r="G98" i="101"/>
  <c r="E98" i="101"/>
  <c r="G98" i="100"/>
  <c r="AE98" i="100"/>
  <c r="N98" i="99"/>
  <c r="Z98" i="99"/>
  <c r="G98" i="99"/>
  <c r="V98" i="99"/>
  <c r="AE98" i="99"/>
  <c r="AG98" i="99"/>
  <c r="E98" i="99"/>
  <c r="AC90" i="126"/>
  <c r="I97" i="126"/>
  <c r="J97" i="126"/>
  <c r="P97" i="126"/>
  <c r="AB97" i="109"/>
  <c r="AC97" i="109"/>
  <c r="P97" i="124"/>
  <c r="J97" i="124"/>
  <c r="AB97" i="110"/>
  <c r="AC97" i="110"/>
  <c r="J97" i="123"/>
  <c r="P97" i="123"/>
  <c r="P97" i="121"/>
  <c r="I97" i="121"/>
  <c r="J97" i="121"/>
  <c r="AC90" i="120"/>
  <c r="I97" i="120"/>
  <c r="J97" i="120"/>
  <c r="P97" i="120"/>
  <c r="AB90" i="119"/>
  <c r="AC90" i="119"/>
  <c r="I97" i="119"/>
  <c r="J97" i="119"/>
  <c r="P97" i="119"/>
  <c r="AC90" i="118"/>
  <c r="AC97" i="101"/>
  <c r="P97" i="118"/>
  <c r="I97" i="118"/>
  <c r="J97" i="118"/>
  <c r="E97" i="101"/>
  <c r="AG97" i="135"/>
  <c r="AB90" i="117"/>
  <c r="AC90" i="117"/>
  <c r="AC97" i="135"/>
  <c r="J97" i="117"/>
  <c r="I97" i="117"/>
  <c r="P97" i="117"/>
  <c r="Z90" i="117"/>
  <c r="N97" i="100"/>
  <c r="AG97" i="99"/>
  <c r="E97" i="135"/>
  <c r="Z97" i="135"/>
  <c r="G97" i="135"/>
  <c r="N97" i="135"/>
  <c r="V97" i="135"/>
  <c r="AE97" i="135"/>
  <c r="G97" i="109"/>
  <c r="Z97" i="109"/>
  <c r="E97" i="109"/>
  <c r="N97" i="109"/>
  <c r="V97" i="109"/>
  <c r="AE97" i="109"/>
  <c r="AG97" i="109"/>
  <c r="E97" i="110"/>
  <c r="N97" i="110"/>
  <c r="V97" i="110"/>
  <c r="AE97" i="110"/>
  <c r="AG97" i="110"/>
  <c r="G97" i="110"/>
  <c r="Z97" i="110"/>
  <c r="N97" i="131"/>
  <c r="V97" i="131"/>
  <c r="AE97" i="131"/>
  <c r="AG97" i="131"/>
  <c r="G97" i="131"/>
  <c r="I97" i="131"/>
  <c r="Z97" i="131"/>
  <c r="J97" i="131"/>
  <c r="G97" i="112"/>
  <c r="N97" i="112"/>
  <c r="V97" i="112"/>
  <c r="AE97" i="112"/>
  <c r="G97" i="100"/>
  <c r="Z97" i="100"/>
  <c r="V97" i="100"/>
  <c r="AE97" i="100"/>
  <c r="AG97" i="100"/>
  <c r="I94" i="126"/>
  <c r="O94" i="126"/>
  <c r="R94" i="126" s="1"/>
  <c r="P94" i="126"/>
  <c r="AC90" i="124"/>
  <c r="I94" i="124"/>
  <c r="O94" i="124"/>
  <c r="R94" i="124" s="1"/>
  <c r="AC94" i="110"/>
  <c r="I94" i="123"/>
  <c r="O94" i="123"/>
  <c r="AC90" i="122"/>
  <c r="I94" i="122"/>
  <c r="O94" i="122"/>
  <c r="I94" i="121"/>
  <c r="O94" i="121"/>
  <c r="R94" i="120"/>
  <c r="P94" i="120"/>
  <c r="J94" i="120"/>
  <c r="I94" i="120"/>
  <c r="I94" i="119"/>
  <c r="J94" i="119"/>
  <c r="Z90" i="119"/>
  <c r="P94" i="119"/>
  <c r="AC94" i="135"/>
  <c r="Z90" i="118"/>
  <c r="R94" i="118"/>
  <c r="P94" i="118"/>
  <c r="J94" i="118"/>
  <c r="I94" i="118"/>
  <c r="O94" i="117"/>
  <c r="P94" i="117" s="1"/>
  <c r="G94" i="135"/>
  <c r="AE94" i="135"/>
  <c r="AC94" i="109"/>
  <c r="G94" i="109"/>
  <c r="AE94" i="109"/>
  <c r="G94" i="110"/>
  <c r="AE94" i="110"/>
  <c r="G94" i="131"/>
  <c r="AE94" i="131"/>
  <c r="Z94" i="111"/>
  <c r="AC94" i="112"/>
  <c r="G94" i="112"/>
  <c r="AE94" i="112"/>
  <c r="AB94" i="101"/>
  <c r="Z94" i="101"/>
  <c r="G94" i="101"/>
  <c r="V94" i="101"/>
  <c r="AE94" i="101"/>
  <c r="AG94" i="101"/>
  <c r="E94" i="101"/>
  <c r="G94" i="100"/>
  <c r="AE94" i="100"/>
  <c r="AB94" i="99"/>
  <c r="N94" i="99"/>
  <c r="Z94" i="99"/>
  <c r="G94" i="99"/>
  <c r="V94" i="99"/>
  <c r="AE94" i="99"/>
  <c r="AG94" i="99"/>
  <c r="E94" i="99"/>
  <c r="I92" i="126"/>
  <c r="P92" i="126"/>
  <c r="J92" i="126"/>
  <c r="G90" i="126"/>
  <c r="AE90" i="126"/>
  <c r="AE90" i="125"/>
  <c r="AG90" i="125"/>
  <c r="G90" i="125"/>
  <c r="I92" i="124"/>
  <c r="J92" i="124"/>
  <c r="G90" i="124"/>
  <c r="AE90" i="124"/>
  <c r="AB92" i="110"/>
  <c r="J92" i="123"/>
  <c r="G90" i="123"/>
  <c r="AE90" i="123"/>
  <c r="AG92" i="110"/>
  <c r="I92" i="122"/>
  <c r="P92" i="122"/>
  <c r="J92" i="122"/>
  <c r="G90" i="122"/>
  <c r="AE90" i="122"/>
  <c r="AC90" i="121"/>
  <c r="AB92" i="135"/>
  <c r="AC92" i="135"/>
  <c r="Z90" i="121"/>
  <c r="I92" i="121"/>
  <c r="J92" i="121"/>
  <c r="G90" i="121"/>
  <c r="AE90" i="121"/>
  <c r="Z90" i="120"/>
  <c r="I92" i="120"/>
  <c r="J92" i="120"/>
  <c r="G90" i="120"/>
  <c r="AE90" i="120"/>
  <c r="V92" i="112"/>
  <c r="R92" i="119"/>
  <c r="P92" i="119"/>
  <c r="J92" i="119"/>
  <c r="I92" i="119"/>
  <c r="G90" i="119"/>
  <c r="N90" i="119"/>
  <c r="V90" i="119"/>
  <c r="AE90" i="119"/>
  <c r="AG90" i="119"/>
  <c r="E90" i="119"/>
  <c r="P92" i="118"/>
  <c r="I92" i="118"/>
  <c r="J92" i="118"/>
  <c r="G90" i="118"/>
  <c r="AE90" i="118"/>
  <c r="R92" i="117"/>
  <c r="P92" i="117"/>
  <c r="J92" i="117"/>
  <c r="I92" i="117"/>
  <c r="G90" i="117"/>
  <c r="N90" i="117"/>
  <c r="V90" i="117"/>
  <c r="AE90" i="117"/>
  <c r="AG90" i="117"/>
  <c r="E92" i="135"/>
  <c r="N92" i="135"/>
  <c r="V92" i="135"/>
  <c r="E90" i="117"/>
  <c r="J92" i="116"/>
  <c r="H92" i="135"/>
  <c r="I92" i="135" s="1"/>
  <c r="P92" i="116"/>
  <c r="G92" i="135"/>
  <c r="O92" i="135"/>
  <c r="R92" i="135" s="1"/>
  <c r="Z92" i="135"/>
  <c r="AG92" i="135"/>
  <c r="AB92" i="109"/>
  <c r="AC92" i="109"/>
  <c r="N92" i="109"/>
  <c r="V92" i="109"/>
  <c r="Z92" i="109"/>
  <c r="AG92" i="109"/>
  <c r="E92" i="109"/>
  <c r="AC92" i="110"/>
  <c r="Z92" i="110"/>
  <c r="N92" i="110"/>
  <c r="V92" i="110"/>
  <c r="E92" i="110"/>
  <c r="Z92" i="131"/>
  <c r="AG92" i="131"/>
  <c r="N92" i="131"/>
  <c r="V92" i="131"/>
  <c r="E92" i="131"/>
  <c r="AB92" i="112"/>
  <c r="AC92" i="112"/>
  <c r="G92" i="112"/>
  <c r="Z92" i="112"/>
  <c r="AB92" i="101"/>
  <c r="AC92" i="101"/>
  <c r="G92" i="101"/>
  <c r="Z92" i="100"/>
  <c r="AG92" i="100"/>
  <c r="N92" i="100"/>
  <c r="V92" i="100"/>
  <c r="E92" i="100"/>
  <c r="AB92" i="99"/>
  <c r="AC92" i="99"/>
  <c r="G92" i="99"/>
  <c r="I87" i="126"/>
  <c r="J87" i="126"/>
  <c r="P87" i="126"/>
  <c r="J87" i="125"/>
  <c r="P87" i="125"/>
  <c r="I87" i="124"/>
  <c r="O87" i="124"/>
  <c r="O87" i="123"/>
  <c r="R87" i="123" s="1"/>
  <c r="I87" i="122"/>
  <c r="J87" i="122"/>
  <c r="P87" i="122"/>
  <c r="AC87" i="111"/>
  <c r="O87" i="121"/>
  <c r="R87" i="121" s="1"/>
  <c r="AC87" i="112"/>
  <c r="O87" i="120"/>
  <c r="R87" i="120" s="1"/>
  <c r="J87" i="119"/>
  <c r="I87" i="119"/>
  <c r="P87" i="119"/>
  <c r="P87" i="118"/>
  <c r="I87" i="118"/>
  <c r="J87" i="118"/>
  <c r="I87" i="117"/>
  <c r="J87" i="117"/>
  <c r="P87" i="117"/>
  <c r="E87" i="99"/>
  <c r="N87" i="99"/>
  <c r="AE87" i="99"/>
  <c r="V87" i="99"/>
  <c r="E87" i="135"/>
  <c r="AC87" i="109"/>
  <c r="E87" i="109"/>
  <c r="AC87" i="110"/>
  <c r="E87" i="110"/>
  <c r="E87" i="131"/>
  <c r="E87" i="112"/>
  <c r="AC87" i="101"/>
  <c r="G87" i="101"/>
  <c r="AE87" i="101"/>
  <c r="AC87" i="100"/>
  <c r="E87" i="100"/>
  <c r="AB87" i="99"/>
  <c r="AC87" i="99"/>
  <c r="G87" i="99"/>
  <c r="Z87" i="99"/>
  <c r="I86" i="126"/>
  <c r="O86" i="126"/>
  <c r="I86" i="125"/>
  <c r="O86" i="125"/>
  <c r="O86" i="124"/>
  <c r="R86" i="124" s="1"/>
  <c r="I86" i="123"/>
  <c r="O86" i="123"/>
  <c r="R86" i="123" s="1"/>
  <c r="P86" i="123"/>
  <c r="I86" i="122"/>
  <c r="O86" i="122"/>
  <c r="R86" i="122" s="1"/>
  <c r="P86" i="122"/>
  <c r="O86" i="121"/>
  <c r="R86" i="121" s="1"/>
  <c r="AE86" i="111"/>
  <c r="AG86" i="111"/>
  <c r="AC86" i="112"/>
  <c r="O86" i="120"/>
  <c r="R86" i="120" s="1"/>
  <c r="I86" i="119"/>
  <c r="J86" i="119"/>
  <c r="P86" i="119"/>
  <c r="AG86" i="101"/>
  <c r="AC86" i="101"/>
  <c r="R86" i="118"/>
  <c r="P86" i="118"/>
  <c r="I86" i="118"/>
  <c r="O86" i="117"/>
  <c r="P86" i="117" s="1"/>
  <c r="I86" i="117"/>
  <c r="R86" i="117"/>
  <c r="AC86" i="135"/>
  <c r="G86" i="135"/>
  <c r="AE86" i="135"/>
  <c r="AC86" i="109"/>
  <c r="G86" i="109"/>
  <c r="AE86" i="109"/>
  <c r="AC86" i="110"/>
  <c r="G86" i="110"/>
  <c r="AE86" i="110"/>
  <c r="G86" i="131"/>
  <c r="AE86" i="131"/>
  <c r="AC86" i="111"/>
  <c r="G86" i="111"/>
  <c r="G86" i="112"/>
  <c r="AE86" i="112"/>
  <c r="E86" i="101"/>
  <c r="Z86" i="101"/>
  <c r="G86" i="101"/>
  <c r="N86" i="101"/>
  <c r="V86" i="101"/>
  <c r="AE86" i="101"/>
  <c r="G86" i="100"/>
  <c r="AE86" i="100"/>
  <c r="Z86" i="99"/>
  <c r="AG86" i="99"/>
  <c r="N86" i="99"/>
  <c r="V86" i="99"/>
  <c r="E86" i="99"/>
  <c r="I84" i="126"/>
  <c r="J84" i="126"/>
  <c r="P84" i="126"/>
  <c r="I84" i="125"/>
  <c r="O84" i="125"/>
  <c r="R84" i="125" s="1"/>
  <c r="AB84" i="109"/>
  <c r="J84" i="124"/>
  <c r="P84" i="124"/>
  <c r="J84" i="123"/>
  <c r="P84" i="123"/>
  <c r="AB84" i="131"/>
  <c r="AC84" i="131"/>
  <c r="I84" i="122"/>
  <c r="J84" i="122"/>
  <c r="P84" i="122"/>
  <c r="N84" i="131"/>
  <c r="V84" i="131"/>
  <c r="I84" i="121"/>
  <c r="J84" i="121"/>
  <c r="P84" i="121"/>
  <c r="I84" i="120"/>
  <c r="J84" i="120"/>
  <c r="P84" i="120"/>
  <c r="Z84" i="112"/>
  <c r="AG84" i="112"/>
  <c r="J84" i="119"/>
  <c r="I84" i="119"/>
  <c r="P84" i="119"/>
  <c r="AC84" i="101"/>
  <c r="I84" i="118"/>
  <c r="J84" i="118"/>
  <c r="P84" i="118"/>
  <c r="AB84" i="135"/>
  <c r="AC84" i="135"/>
  <c r="AB84" i="100"/>
  <c r="AC84" i="100"/>
  <c r="O84" i="117"/>
  <c r="R84" i="117" s="1"/>
  <c r="AG84" i="100"/>
  <c r="Z84" i="135"/>
  <c r="AG84" i="135"/>
  <c r="N84" i="135"/>
  <c r="V84" i="135"/>
  <c r="E84" i="135"/>
  <c r="AC84" i="109"/>
  <c r="N84" i="109"/>
  <c r="V84" i="109"/>
  <c r="Z84" i="109"/>
  <c r="AG84" i="109"/>
  <c r="E84" i="109"/>
  <c r="AB84" i="110"/>
  <c r="AC84" i="110"/>
  <c r="Z84" i="110"/>
  <c r="N84" i="110"/>
  <c r="V84" i="110"/>
  <c r="AG84" i="110"/>
  <c r="E84" i="110"/>
  <c r="G84" i="131"/>
  <c r="Z84" i="131"/>
  <c r="AB84" i="111"/>
  <c r="AC84" i="111"/>
  <c r="G84" i="111"/>
  <c r="E84" i="111"/>
  <c r="N84" i="112"/>
  <c r="V84" i="112"/>
  <c r="E84" i="112"/>
  <c r="Z84" i="100"/>
  <c r="N84" i="100"/>
  <c r="V84" i="100"/>
  <c r="E84" i="100"/>
  <c r="AC84" i="99"/>
  <c r="G84" i="99"/>
  <c r="AE84" i="99"/>
  <c r="I83" i="126"/>
  <c r="J83" i="126"/>
  <c r="P83" i="126"/>
  <c r="I83" i="125"/>
  <c r="J83" i="125"/>
  <c r="P83" i="125"/>
  <c r="I83" i="124"/>
  <c r="O83" i="124"/>
  <c r="R83" i="124" s="1"/>
  <c r="P83" i="124"/>
  <c r="AC83" i="135"/>
  <c r="O83" i="123"/>
  <c r="R83" i="123" s="1"/>
  <c r="P83" i="122"/>
  <c r="J83" i="122"/>
  <c r="E83" i="131"/>
  <c r="AC83" i="111"/>
  <c r="I83" i="121"/>
  <c r="O83" i="121"/>
  <c r="P83" i="121" s="1"/>
  <c r="R83" i="121"/>
  <c r="O83" i="120"/>
  <c r="P83" i="120" s="1"/>
  <c r="P83" i="119"/>
  <c r="I83" i="119"/>
  <c r="J83" i="119"/>
  <c r="AC82" i="135"/>
  <c r="I83" i="118"/>
  <c r="J83" i="118"/>
  <c r="P83" i="118"/>
  <c r="I83" i="117"/>
  <c r="J83" i="117"/>
  <c r="P83" i="117"/>
  <c r="AB83" i="99"/>
  <c r="AC83" i="99"/>
  <c r="N83" i="99"/>
  <c r="V83" i="99"/>
  <c r="AE83" i="99"/>
  <c r="E83" i="135"/>
  <c r="E83" i="109"/>
  <c r="AC83" i="110"/>
  <c r="E83" i="110"/>
  <c r="N82" i="111"/>
  <c r="G82" i="111"/>
  <c r="I82" i="111"/>
  <c r="AE82" i="111"/>
  <c r="AG82" i="111"/>
  <c r="AC83" i="112"/>
  <c r="E83" i="112"/>
  <c r="AC83" i="101"/>
  <c r="G83" i="101"/>
  <c r="AE83" i="101"/>
  <c r="E83" i="100"/>
  <c r="G83" i="99"/>
  <c r="Z83" i="99"/>
  <c r="I85" i="126"/>
  <c r="J85" i="126"/>
  <c r="P85" i="126"/>
  <c r="I85" i="125"/>
  <c r="J85" i="125"/>
  <c r="P85" i="125"/>
  <c r="I85" i="124"/>
  <c r="P85" i="124"/>
  <c r="J85" i="124"/>
  <c r="AB85" i="110"/>
  <c r="AC85" i="110"/>
  <c r="I85" i="123"/>
  <c r="P85" i="123"/>
  <c r="J85" i="123"/>
  <c r="AG85" i="111"/>
  <c r="AC85" i="111"/>
  <c r="I85" i="121"/>
  <c r="P85" i="121"/>
  <c r="J85" i="121"/>
  <c r="I85" i="120"/>
  <c r="J85" i="120"/>
  <c r="P85" i="120"/>
  <c r="P85" i="119"/>
  <c r="I85" i="119"/>
  <c r="J85" i="119"/>
  <c r="AG85" i="135"/>
  <c r="P85" i="118"/>
  <c r="I85" i="118"/>
  <c r="J85" i="118"/>
  <c r="E85" i="135"/>
  <c r="N85" i="135"/>
  <c r="AE85" i="135"/>
  <c r="V85" i="101"/>
  <c r="I85" i="117"/>
  <c r="J85" i="117"/>
  <c r="P85" i="117"/>
  <c r="V85" i="135"/>
  <c r="AE85" i="100"/>
  <c r="AG85" i="100"/>
  <c r="AC85" i="135"/>
  <c r="G85" i="135"/>
  <c r="Z85" i="135"/>
  <c r="E85" i="109"/>
  <c r="N85" i="109"/>
  <c r="V85" i="109"/>
  <c r="AE85" i="109"/>
  <c r="AG85" i="109"/>
  <c r="G85" i="109"/>
  <c r="Z85" i="109"/>
  <c r="E85" i="110"/>
  <c r="N85" i="110"/>
  <c r="V85" i="110"/>
  <c r="AE85" i="110"/>
  <c r="AG85" i="110"/>
  <c r="G85" i="110"/>
  <c r="Z85" i="110"/>
  <c r="Z85" i="131"/>
  <c r="G85" i="131"/>
  <c r="N85" i="131"/>
  <c r="V85" i="131"/>
  <c r="AE85" i="131"/>
  <c r="J85" i="131"/>
  <c r="E85" i="111"/>
  <c r="N85" i="111"/>
  <c r="V85" i="111"/>
  <c r="Z85" i="111"/>
  <c r="E85" i="112"/>
  <c r="N85" i="112"/>
  <c r="V85" i="112"/>
  <c r="AE85" i="112"/>
  <c r="AG85" i="112"/>
  <c r="G85" i="112"/>
  <c r="Z85" i="112"/>
  <c r="AB85" i="101"/>
  <c r="AC85" i="101"/>
  <c r="G85" i="101"/>
  <c r="Z85" i="101"/>
  <c r="AC85" i="100"/>
  <c r="G85" i="100"/>
  <c r="Z85" i="100"/>
  <c r="AC85" i="99"/>
  <c r="E85" i="99"/>
  <c r="I82" i="126"/>
  <c r="O82" i="126"/>
  <c r="R82" i="126" s="1"/>
  <c r="AC82" i="109"/>
  <c r="O82" i="124"/>
  <c r="R82" i="124" s="1"/>
  <c r="AC82" i="110"/>
  <c r="I82" i="123"/>
  <c r="O82" i="123"/>
  <c r="O82" i="120"/>
  <c r="R82" i="120" s="1"/>
  <c r="R82" i="118"/>
  <c r="P82" i="118"/>
  <c r="J82" i="118"/>
  <c r="I82" i="118"/>
  <c r="AC82" i="100"/>
  <c r="O82" i="117"/>
  <c r="R82" i="117" s="1"/>
  <c r="Z82" i="135"/>
  <c r="Z82" i="99"/>
  <c r="AG82" i="99"/>
  <c r="G82" i="135"/>
  <c r="AE82" i="135"/>
  <c r="G82" i="109"/>
  <c r="AE82" i="109"/>
  <c r="G82" i="110"/>
  <c r="AE82" i="110"/>
  <c r="G82" i="131"/>
  <c r="AE82" i="131"/>
  <c r="AC82" i="112"/>
  <c r="G82" i="112"/>
  <c r="AE82" i="112"/>
  <c r="AG82" i="101"/>
  <c r="AC82" i="101"/>
  <c r="E82" i="101"/>
  <c r="N82" i="101"/>
  <c r="V82" i="101"/>
  <c r="AE82" i="101"/>
  <c r="G82" i="101"/>
  <c r="Z82" i="101"/>
  <c r="G82" i="100"/>
  <c r="AE82" i="100"/>
  <c r="N82" i="99"/>
  <c r="V82" i="99"/>
  <c r="E82" i="99"/>
  <c r="X91" i="109"/>
  <c r="AB91" i="109"/>
  <c r="X95" i="109"/>
  <c r="AB95" i="109"/>
  <c r="L99" i="109"/>
  <c r="X99" i="109"/>
  <c r="T94" i="109"/>
  <c r="X94" i="109"/>
  <c r="AB94" i="109"/>
  <c r="AG95" i="109"/>
  <c r="L98" i="109"/>
  <c r="T98" i="109"/>
  <c r="X98" i="109"/>
  <c r="AB98" i="109"/>
  <c r="AG99" i="109"/>
  <c r="N91" i="109"/>
  <c r="V91" i="109"/>
  <c r="Z91" i="109"/>
  <c r="G92" i="109"/>
  <c r="AE92" i="109"/>
  <c r="L93" i="109"/>
  <c r="T93" i="109"/>
  <c r="X93" i="109"/>
  <c r="E94" i="109"/>
  <c r="AG94" i="109"/>
  <c r="N95" i="109"/>
  <c r="V95" i="109"/>
  <c r="Z95" i="109"/>
  <c r="G96" i="109"/>
  <c r="AE96" i="109"/>
  <c r="L97" i="109"/>
  <c r="T97" i="109"/>
  <c r="X97" i="109"/>
  <c r="E98" i="109"/>
  <c r="AG98" i="109"/>
  <c r="N99" i="109"/>
  <c r="V99" i="109"/>
  <c r="Z99" i="109"/>
  <c r="G100" i="109"/>
  <c r="AE100" i="109"/>
  <c r="L101" i="109"/>
  <c r="T101" i="109"/>
  <c r="X101" i="109"/>
  <c r="L91" i="109"/>
  <c r="T91" i="109"/>
  <c r="L95" i="109"/>
  <c r="T95" i="109"/>
  <c r="T99" i="109"/>
  <c r="AB99" i="109"/>
  <c r="AG91" i="109"/>
  <c r="L94" i="109"/>
  <c r="G91" i="109"/>
  <c r="L92" i="109"/>
  <c r="T92" i="109"/>
  <c r="X92" i="109"/>
  <c r="N94" i="109"/>
  <c r="V94" i="109"/>
  <c r="G95" i="109"/>
  <c r="L96" i="109"/>
  <c r="T96" i="109"/>
  <c r="X96" i="109"/>
  <c r="N98" i="109"/>
  <c r="V98" i="109"/>
  <c r="G99" i="109"/>
  <c r="L100" i="109"/>
  <c r="T100" i="109"/>
  <c r="X100" i="109"/>
  <c r="L83" i="109"/>
  <c r="T83" i="109"/>
  <c r="X83" i="109"/>
  <c r="AB83" i="109"/>
  <c r="L87" i="109"/>
  <c r="T87" i="109"/>
  <c r="AB87" i="109"/>
  <c r="L82" i="109"/>
  <c r="T82" i="109"/>
  <c r="X82" i="109"/>
  <c r="AB82" i="109"/>
  <c r="AG83" i="109"/>
  <c r="L86" i="109"/>
  <c r="T86" i="109"/>
  <c r="X86" i="109"/>
  <c r="AB86" i="109"/>
  <c r="AG87" i="109"/>
  <c r="L81" i="109"/>
  <c r="T81" i="109"/>
  <c r="X81" i="109"/>
  <c r="E82" i="109"/>
  <c r="AG82" i="109"/>
  <c r="N83" i="109"/>
  <c r="V83" i="109"/>
  <c r="Z83" i="109"/>
  <c r="G84" i="109"/>
  <c r="AE84" i="109"/>
  <c r="L85" i="109"/>
  <c r="T85" i="109"/>
  <c r="X85" i="109"/>
  <c r="E86" i="109"/>
  <c r="AG86" i="109"/>
  <c r="N87" i="109"/>
  <c r="V87" i="109"/>
  <c r="Z87" i="109"/>
  <c r="G88" i="109"/>
  <c r="AE88" i="109"/>
  <c r="L89" i="109"/>
  <c r="T89" i="109"/>
  <c r="X89" i="109"/>
  <c r="X87" i="109"/>
  <c r="N82" i="109"/>
  <c r="V82" i="109"/>
  <c r="G83" i="109"/>
  <c r="L84" i="109"/>
  <c r="T84" i="109"/>
  <c r="X84" i="109"/>
  <c r="N86" i="109"/>
  <c r="V86" i="109"/>
  <c r="G87" i="109"/>
  <c r="L88" i="109"/>
  <c r="T88" i="109"/>
  <c r="X88" i="109"/>
  <c r="L91" i="110"/>
  <c r="T91" i="110"/>
  <c r="X91" i="110"/>
  <c r="AB91" i="110"/>
  <c r="X95" i="110"/>
  <c r="AB95" i="110"/>
  <c r="X99" i="110"/>
  <c r="AB99" i="110"/>
  <c r="AG91" i="110"/>
  <c r="L94" i="110"/>
  <c r="T94" i="110"/>
  <c r="N91" i="110"/>
  <c r="V91" i="110"/>
  <c r="Z91" i="110"/>
  <c r="G92" i="110"/>
  <c r="AE92" i="110"/>
  <c r="L93" i="110"/>
  <c r="T93" i="110"/>
  <c r="X93" i="110"/>
  <c r="E94" i="110"/>
  <c r="AG94" i="110"/>
  <c r="N95" i="110"/>
  <c r="V95" i="110"/>
  <c r="Z95" i="110"/>
  <c r="G96" i="110"/>
  <c r="AE96" i="110"/>
  <c r="L97" i="110"/>
  <c r="T97" i="110"/>
  <c r="X97" i="110"/>
  <c r="E98" i="110"/>
  <c r="AG98" i="110"/>
  <c r="N99" i="110"/>
  <c r="V99" i="110"/>
  <c r="Z99" i="110"/>
  <c r="G100" i="110"/>
  <c r="AE100" i="110"/>
  <c r="L101" i="110"/>
  <c r="T101" i="110"/>
  <c r="X101" i="110"/>
  <c r="AB101" i="110"/>
  <c r="L95" i="110"/>
  <c r="T95" i="110"/>
  <c r="L99" i="110"/>
  <c r="T99" i="110"/>
  <c r="X94" i="110"/>
  <c r="AB94" i="110"/>
  <c r="AG95" i="110"/>
  <c r="L98" i="110"/>
  <c r="T98" i="110"/>
  <c r="X98" i="110"/>
  <c r="AB98" i="110"/>
  <c r="AG99" i="110"/>
  <c r="G91" i="110"/>
  <c r="L92" i="110"/>
  <c r="T92" i="110"/>
  <c r="X92" i="110"/>
  <c r="N94" i="110"/>
  <c r="V94" i="110"/>
  <c r="G95" i="110"/>
  <c r="L96" i="110"/>
  <c r="T96" i="110"/>
  <c r="X96" i="110"/>
  <c r="N98" i="110"/>
  <c r="V98" i="110"/>
  <c r="G99" i="110"/>
  <c r="L100" i="110"/>
  <c r="T100" i="110"/>
  <c r="X100" i="110"/>
  <c r="L83" i="110"/>
  <c r="T83" i="110"/>
  <c r="AB83" i="110"/>
  <c r="L87" i="110"/>
  <c r="T87" i="110"/>
  <c r="X87" i="110"/>
  <c r="AB87" i="110"/>
  <c r="L82" i="110"/>
  <c r="T82" i="110"/>
  <c r="X82" i="110"/>
  <c r="AB82" i="110"/>
  <c r="AG83" i="110"/>
  <c r="L86" i="110"/>
  <c r="T86" i="110"/>
  <c r="X86" i="110"/>
  <c r="AB86" i="110"/>
  <c r="AG87" i="110"/>
  <c r="L81" i="110"/>
  <c r="T81" i="110"/>
  <c r="X81" i="110"/>
  <c r="E82" i="110"/>
  <c r="AG82" i="110"/>
  <c r="N83" i="110"/>
  <c r="V83" i="110"/>
  <c r="Z83" i="110"/>
  <c r="G84" i="110"/>
  <c r="AE84" i="110"/>
  <c r="L85" i="110"/>
  <c r="T85" i="110"/>
  <c r="X85" i="110"/>
  <c r="E86" i="110"/>
  <c r="AG86" i="110"/>
  <c r="N87" i="110"/>
  <c r="V87" i="110"/>
  <c r="Z87" i="110"/>
  <c r="G88" i="110"/>
  <c r="AE88" i="110"/>
  <c r="L89" i="110"/>
  <c r="T89" i="110"/>
  <c r="X89" i="110"/>
  <c r="X83" i="110"/>
  <c r="N82" i="110"/>
  <c r="V82" i="110"/>
  <c r="G83" i="110"/>
  <c r="L84" i="110"/>
  <c r="T84" i="110"/>
  <c r="X84" i="110"/>
  <c r="N86" i="110"/>
  <c r="V86" i="110"/>
  <c r="G87" i="110"/>
  <c r="L88" i="110"/>
  <c r="T88" i="110"/>
  <c r="X88" i="110"/>
  <c r="P91" i="131"/>
  <c r="X91" i="131"/>
  <c r="AB91" i="131"/>
  <c r="T95" i="131"/>
  <c r="L99" i="131"/>
  <c r="T99" i="131"/>
  <c r="AG91" i="131"/>
  <c r="T94" i="131"/>
  <c r="AG95" i="131"/>
  <c r="L98" i="131"/>
  <c r="P98" i="131"/>
  <c r="T98" i="131"/>
  <c r="X98" i="131"/>
  <c r="AB98" i="131"/>
  <c r="I99" i="131"/>
  <c r="AG99" i="131"/>
  <c r="N91" i="131"/>
  <c r="V91" i="131"/>
  <c r="Z91" i="131"/>
  <c r="G92" i="131"/>
  <c r="AE92" i="131"/>
  <c r="L93" i="131"/>
  <c r="T93" i="131"/>
  <c r="X93" i="131"/>
  <c r="E94" i="131"/>
  <c r="AG94" i="131"/>
  <c r="N95" i="131"/>
  <c r="V95" i="131"/>
  <c r="Z95" i="131"/>
  <c r="G96" i="131"/>
  <c r="AE96" i="131"/>
  <c r="L97" i="131"/>
  <c r="P97" i="131"/>
  <c r="T97" i="131"/>
  <c r="X97" i="131"/>
  <c r="E98" i="131"/>
  <c r="I98" i="131"/>
  <c r="AG98" i="131"/>
  <c r="N99" i="131"/>
  <c r="V99" i="131"/>
  <c r="Z99" i="131"/>
  <c r="G100" i="131"/>
  <c r="AE100" i="131"/>
  <c r="L101" i="131"/>
  <c r="P101" i="131"/>
  <c r="T101" i="131"/>
  <c r="X101" i="131"/>
  <c r="L91" i="131"/>
  <c r="T91" i="131"/>
  <c r="L95" i="131"/>
  <c r="X95" i="131"/>
  <c r="AB95" i="131"/>
  <c r="P99" i="131"/>
  <c r="X99" i="131"/>
  <c r="AB99" i="131"/>
  <c r="I91" i="131"/>
  <c r="L94" i="131"/>
  <c r="X94" i="131"/>
  <c r="AB94" i="131"/>
  <c r="G91" i="131"/>
  <c r="L92" i="131"/>
  <c r="T92" i="131"/>
  <c r="X92" i="131"/>
  <c r="N94" i="131"/>
  <c r="V94" i="131"/>
  <c r="G95" i="131"/>
  <c r="L96" i="131"/>
  <c r="P96" i="131"/>
  <c r="T96" i="131"/>
  <c r="X96" i="131"/>
  <c r="N98" i="131"/>
  <c r="V98" i="131"/>
  <c r="G99" i="131"/>
  <c r="L100" i="131"/>
  <c r="P100" i="131"/>
  <c r="T100" i="131"/>
  <c r="X100" i="131"/>
  <c r="X83" i="131"/>
  <c r="AB83" i="131"/>
  <c r="L87" i="131"/>
  <c r="T87" i="131"/>
  <c r="P82" i="131"/>
  <c r="X82" i="131"/>
  <c r="AB82" i="131"/>
  <c r="AG83" i="131"/>
  <c r="L86" i="131"/>
  <c r="T86" i="131"/>
  <c r="X86" i="131"/>
  <c r="AB86" i="131"/>
  <c r="AG87" i="131"/>
  <c r="L81" i="131"/>
  <c r="T81" i="131"/>
  <c r="X81" i="131"/>
  <c r="AB81" i="131"/>
  <c r="E82" i="131"/>
  <c r="I82" i="131"/>
  <c r="AG82" i="131"/>
  <c r="N83" i="131"/>
  <c r="V83" i="131"/>
  <c r="Z83" i="131"/>
  <c r="L85" i="131"/>
  <c r="P85" i="131"/>
  <c r="T85" i="131"/>
  <c r="X85" i="131"/>
  <c r="AB85" i="131"/>
  <c r="E86" i="131"/>
  <c r="AG86" i="131"/>
  <c r="N87" i="131"/>
  <c r="V87" i="131"/>
  <c r="Z87" i="131"/>
  <c r="AE88" i="131"/>
  <c r="L89" i="131"/>
  <c r="P89" i="131"/>
  <c r="T89" i="131"/>
  <c r="X89" i="131"/>
  <c r="AB89" i="131"/>
  <c r="L83" i="131"/>
  <c r="T83" i="131"/>
  <c r="X87" i="131"/>
  <c r="AB87" i="131"/>
  <c r="L82" i="131"/>
  <c r="T82" i="131"/>
  <c r="N82" i="131"/>
  <c r="V82" i="131"/>
  <c r="G83" i="131"/>
  <c r="L84" i="131"/>
  <c r="T84" i="131"/>
  <c r="X84" i="131"/>
  <c r="I85" i="131"/>
  <c r="N86" i="131"/>
  <c r="V86" i="131"/>
  <c r="G87" i="131"/>
  <c r="L88" i="131"/>
  <c r="T88" i="131"/>
  <c r="X88" i="131"/>
  <c r="I89" i="131"/>
  <c r="M98" i="111"/>
  <c r="L83" i="111"/>
  <c r="T83" i="111"/>
  <c r="X83" i="111"/>
  <c r="AB83" i="111"/>
  <c r="L87" i="111"/>
  <c r="T87" i="111"/>
  <c r="X87" i="111"/>
  <c r="AB87" i="111"/>
  <c r="G81" i="111"/>
  <c r="AE81" i="111"/>
  <c r="L82" i="111"/>
  <c r="P82" i="111"/>
  <c r="T82" i="111"/>
  <c r="X82" i="111"/>
  <c r="AB82" i="111"/>
  <c r="AG83" i="111"/>
  <c r="N84" i="111"/>
  <c r="V84" i="111"/>
  <c r="Z84" i="111"/>
  <c r="G85" i="111"/>
  <c r="AE85" i="111"/>
  <c r="L86" i="111"/>
  <c r="T86" i="111"/>
  <c r="X86" i="111"/>
  <c r="AB86" i="111"/>
  <c r="AG87" i="111"/>
  <c r="N88" i="111"/>
  <c r="V88" i="111"/>
  <c r="Z88" i="111"/>
  <c r="G89" i="111"/>
  <c r="AE89" i="111"/>
  <c r="L81" i="111"/>
  <c r="T81" i="111"/>
  <c r="X81" i="111"/>
  <c r="AB81" i="111"/>
  <c r="E82" i="111"/>
  <c r="N83" i="111"/>
  <c r="V83" i="111"/>
  <c r="Z83" i="111"/>
  <c r="L85" i="111"/>
  <c r="T85" i="111"/>
  <c r="X85" i="111"/>
  <c r="AB85" i="111"/>
  <c r="E86" i="111"/>
  <c r="N87" i="111"/>
  <c r="V87" i="111"/>
  <c r="Z87" i="111"/>
  <c r="AE88" i="111"/>
  <c r="L89" i="111"/>
  <c r="T89" i="111"/>
  <c r="X89" i="111"/>
  <c r="AB89" i="111"/>
  <c r="V82" i="111"/>
  <c r="G83" i="111"/>
  <c r="L84" i="111"/>
  <c r="T84" i="111"/>
  <c r="X84" i="111"/>
  <c r="N86" i="111"/>
  <c r="V86" i="111"/>
  <c r="G87" i="111"/>
  <c r="L88" i="111"/>
  <c r="T88" i="111"/>
  <c r="X88" i="111"/>
  <c r="L91" i="112"/>
  <c r="T91" i="112"/>
  <c r="X91" i="112"/>
  <c r="AB91" i="112"/>
  <c r="L95" i="112"/>
  <c r="T95" i="112"/>
  <c r="X99" i="112"/>
  <c r="AG91" i="112"/>
  <c r="L94" i="112"/>
  <c r="T94" i="112"/>
  <c r="L98" i="112"/>
  <c r="T98" i="112"/>
  <c r="N91" i="112"/>
  <c r="V91" i="112"/>
  <c r="Z91" i="112"/>
  <c r="L93" i="112"/>
  <c r="T93" i="112"/>
  <c r="X93" i="112"/>
  <c r="AB93" i="112"/>
  <c r="E94" i="112"/>
  <c r="AG94" i="112"/>
  <c r="N95" i="112"/>
  <c r="V95" i="112"/>
  <c r="Z95" i="112"/>
  <c r="L97" i="112"/>
  <c r="T97" i="112"/>
  <c r="X97" i="112"/>
  <c r="AB97" i="112"/>
  <c r="E98" i="112"/>
  <c r="AG98" i="112"/>
  <c r="N99" i="112"/>
  <c r="V99" i="112"/>
  <c r="Z99" i="112"/>
  <c r="AE100" i="112"/>
  <c r="L101" i="112"/>
  <c r="T101" i="112"/>
  <c r="X101" i="112"/>
  <c r="AB101" i="112"/>
  <c r="X95" i="112"/>
  <c r="AB95" i="112"/>
  <c r="L99" i="112"/>
  <c r="T99" i="112"/>
  <c r="AB99" i="112"/>
  <c r="X94" i="112"/>
  <c r="AB94" i="112"/>
  <c r="AG95" i="112"/>
  <c r="X98" i="112"/>
  <c r="AB98" i="112"/>
  <c r="AG99" i="112"/>
  <c r="G91" i="112"/>
  <c r="L92" i="112"/>
  <c r="T92" i="112"/>
  <c r="X92" i="112"/>
  <c r="N94" i="112"/>
  <c r="V94" i="112"/>
  <c r="G95" i="112"/>
  <c r="L96" i="112"/>
  <c r="T96" i="112"/>
  <c r="X96" i="112"/>
  <c r="N98" i="112"/>
  <c r="V98" i="112"/>
  <c r="G99" i="112"/>
  <c r="L100" i="112"/>
  <c r="T100" i="112"/>
  <c r="X100" i="112"/>
  <c r="L83" i="112"/>
  <c r="T83" i="112"/>
  <c r="X83" i="112"/>
  <c r="AB83" i="112"/>
  <c r="L87" i="112"/>
  <c r="T87" i="112"/>
  <c r="X87" i="112"/>
  <c r="AB87" i="112"/>
  <c r="L82" i="112"/>
  <c r="T82" i="112"/>
  <c r="X82" i="112"/>
  <c r="AB82" i="112"/>
  <c r="AG83" i="112"/>
  <c r="L86" i="112"/>
  <c r="T86" i="112"/>
  <c r="X86" i="112"/>
  <c r="AB86" i="112"/>
  <c r="AG87" i="112"/>
  <c r="L81" i="112"/>
  <c r="T81" i="112"/>
  <c r="X81" i="112"/>
  <c r="E82" i="112"/>
  <c r="AG82" i="112"/>
  <c r="N83" i="112"/>
  <c r="V83" i="112"/>
  <c r="Z83" i="112"/>
  <c r="G84" i="112"/>
  <c r="AE84" i="112"/>
  <c r="L85" i="112"/>
  <c r="T85" i="112"/>
  <c r="X85" i="112"/>
  <c r="E86" i="112"/>
  <c r="AG86" i="112"/>
  <c r="N87" i="112"/>
  <c r="V87" i="112"/>
  <c r="Z87" i="112"/>
  <c r="G88" i="112"/>
  <c r="AE88" i="112"/>
  <c r="L89" i="112"/>
  <c r="T89" i="112"/>
  <c r="X89" i="112"/>
  <c r="N82" i="112"/>
  <c r="V82" i="112"/>
  <c r="G83" i="112"/>
  <c r="L84" i="112"/>
  <c r="T84" i="112"/>
  <c r="X84" i="112"/>
  <c r="N86" i="112"/>
  <c r="V86" i="112"/>
  <c r="G87" i="112"/>
  <c r="L88" i="112"/>
  <c r="T88" i="112"/>
  <c r="X88" i="112"/>
  <c r="L91" i="101"/>
  <c r="T91" i="101"/>
  <c r="X91" i="101"/>
  <c r="AB91" i="101"/>
  <c r="E92" i="101"/>
  <c r="N93" i="101"/>
  <c r="V93" i="101"/>
  <c r="Z93" i="101"/>
  <c r="L95" i="101"/>
  <c r="T95" i="101"/>
  <c r="X95" i="101"/>
  <c r="AB95" i="101"/>
  <c r="E96" i="101"/>
  <c r="N97" i="101"/>
  <c r="V97" i="101"/>
  <c r="Z97" i="101"/>
  <c r="L99" i="101"/>
  <c r="T99" i="101"/>
  <c r="X99" i="101"/>
  <c r="AB99" i="101"/>
  <c r="E100" i="101"/>
  <c r="N101" i="101"/>
  <c r="V101" i="101"/>
  <c r="Z101" i="101"/>
  <c r="AG91" i="101"/>
  <c r="N92" i="101"/>
  <c r="V92" i="101"/>
  <c r="Z92" i="101"/>
  <c r="G93" i="101"/>
  <c r="AE93" i="101"/>
  <c r="L94" i="101"/>
  <c r="T94" i="101"/>
  <c r="X94" i="101"/>
  <c r="AG95" i="101"/>
  <c r="N96" i="101"/>
  <c r="V96" i="101"/>
  <c r="Z96" i="101"/>
  <c r="G97" i="101"/>
  <c r="AE97" i="101"/>
  <c r="L98" i="101"/>
  <c r="T98" i="101"/>
  <c r="X98" i="101"/>
  <c r="AB98" i="101"/>
  <c r="AG99" i="101"/>
  <c r="N100" i="101"/>
  <c r="V100" i="101"/>
  <c r="Z100" i="101"/>
  <c r="G101" i="101"/>
  <c r="AE101" i="101"/>
  <c r="L93" i="101"/>
  <c r="T93" i="101"/>
  <c r="X93" i="101"/>
  <c r="AB93" i="101"/>
  <c r="L97" i="101"/>
  <c r="T97" i="101"/>
  <c r="X97" i="101"/>
  <c r="AB97" i="101"/>
  <c r="L101" i="101"/>
  <c r="T101" i="101"/>
  <c r="X101" i="101"/>
  <c r="AB101" i="101"/>
  <c r="G91" i="101"/>
  <c r="L92" i="101"/>
  <c r="T92" i="101"/>
  <c r="X92" i="101"/>
  <c r="G95" i="101"/>
  <c r="L96" i="101"/>
  <c r="T96" i="101"/>
  <c r="X96" i="101"/>
  <c r="N98" i="101"/>
  <c r="V98" i="101"/>
  <c r="G99" i="101"/>
  <c r="L100" i="101"/>
  <c r="P100" i="101"/>
  <c r="T100" i="101"/>
  <c r="X100" i="101"/>
  <c r="AE84" i="101"/>
  <c r="G84" i="101"/>
  <c r="Z84" i="101"/>
  <c r="V84" i="101"/>
  <c r="N84" i="101"/>
  <c r="AG84" i="101"/>
  <c r="AB84" i="101"/>
  <c r="E83" i="101"/>
  <c r="L84" i="101"/>
  <c r="X84" i="101"/>
  <c r="T84" i="101"/>
  <c r="L88" i="101"/>
  <c r="T88" i="101"/>
  <c r="X88" i="101"/>
  <c r="AB88" i="101"/>
  <c r="L83" i="101"/>
  <c r="T83" i="101"/>
  <c r="X83" i="101"/>
  <c r="AB83" i="101"/>
  <c r="L87" i="101"/>
  <c r="T87" i="101"/>
  <c r="X87" i="101"/>
  <c r="AB87" i="101"/>
  <c r="AG88" i="101"/>
  <c r="L82" i="101"/>
  <c r="T82" i="101"/>
  <c r="X82" i="101"/>
  <c r="AB82" i="101"/>
  <c r="AG83" i="101"/>
  <c r="L86" i="101"/>
  <c r="T86" i="101"/>
  <c r="X86" i="101"/>
  <c r="AB86" i="101"/>
  <c r="E87" i="101"/>
  <c r="AG87" i="101"/>
  <c r="N88" i="101"/>
  <c r="V88" i="101"/>
  <c r="Z88" i="101"/>
  <c r="L81" i="101"/>
  <c r="T81" i="101"/>
  <c r="X81" i="101"/>
  <c r="N83" i="101"/>
  <c r="V83" i="101"/>
  <c r="L85" i="101"/>
  <c r="T85" i="101"/>
  <c r="X85" i="101"/>
  <c r="N87" i="101"/>
  <c r="V87" i="101"/>
  <c r="G88" i="101"/>
  <c r="L89" i="101"/>
  <c r="T89" i="101"/>
  <c r="X89" i="101"/>
  <c r="X91" i="100"/>
  <c r="AB91" i="100"/>
  <c r="L95" i="100"/>
  <c r="T95" i="100"/>
  <c r="X95" i="100"/>
  <c r="AB95" i="100"/>
  <c r="L99" i="100"/>
  <c r="T99" i="100"/>
  <c r="X99" i="100"/>
  <c r="AB99" i="100"/>
  <c r="AG91" i="100"/>
  <c r="L94" i="100"/>
  <c r="T94" i="100"/>
  <c r="X94" i="100"/>
  <c r="AB94" i="100"/>
  <c r="AG95" i="100"/>
  <c r="L98" i="100"/>
  <c r="T98" i="100"/>
  <c r="X98" i="100"/>
  <c r="AB98" i="100"/>
  <c r="AG99" i="100"/>
  <c r="N91" i="100"/>
  <c r="V91" i="100"/>
  <c r="Z91" i="100"/>
  <c r="G92" i="100"/>
  <c r="AE92" i="100"/>
  <c r="L93" i="100"/>
  <c r="T93" i="100"/>
  <c r="X93" i="100"/>
  <c r="E94" i="100"/>
  <c r="AG94" i="100"/>
  <c r="N95" i="100"/>
  <c r="V95" i="100"/>
  <c r="Z95" i="100"/>
  <c r="G96" i="100"/>
  <c r="AE96" i="100"/>
  <c r="L97" i="100"/>
  <c r="T97" i="100"/>
  <c r="X97" i="100"/>
  <c r="E98" i="100"/>
  <c r="AG98" i="100"/>
  <c r="N99" i="100"/>
  <c r="V99" i="100"/>
  <c r="Z99" i="100"/>
  <c r="G100" i="100"/>
  <c r="AE100" i="100"/>
  <c r="L101" i="100"/>
  <c r="T101" i="100"/>
  <c r="X101" i="100"/>
  <c r="L91" i="100"/>
  <c r="T91" i="100"/>
  <c r="G91" i="100"/>
  <c r="L92" i="100"/>
  <c r="T92" i="100"/>
  <c r="X92" i="100"/>
  <c r="N94" i="100"/>
  <c r="V94" i="100"/>
  <c r="G95" i="100"/>
  <c r="L96" i="100"/>
  <c r="T96" i="100"/>
  <c r="X96" i="100"/>
  <c r="N98" i="100"/>
  <c r="V98" i="100"/>
  <c r="G99" i="100"/>
  <c r="L100" i="100"/>
  <c r="T100" i="100"/>
  <c r="X100" i="100"/>
  <c r="L83" i="100"/>
  <c r="T83" i="100"/>
  <c r="X83" i="100"/>
  <c r="AB83" i="100"/>
  <c r="L87" i="100"/>
  <c r="T87" i="100"/>
  <c r="AG83" i="100"/>
  <c r="L86" i="100"/>
  <c r="T86" i="100"/>
  <c r="X86" i="100"/>
  <c r="AB86" i="100"/>
  <c r="AG87" i="100"/>
  <c r="L81" i="100"/>
  <c r="T81" i="100"/>
  <c r="X81" i="100"/>
  <c r="E82" i="100"/>
  <c r="AG82" i="100"/>
  <c r="N83" i="100"/>
  <c r="V83" i="100"/>
  <c r="Z83" i="100"/>
  <c r="G84" i="100"/>
  <c r="AE84" i="100"/>
  <c r="L85" i="100"/>
  <c r="T85" i="100"/>
  <c r="X85" i="100"/>
  <c r="E86" i="100"/>
  <c r="AG86" i="100"/>
  <c r="N87" i="100"/>
  <c r="V87" i="100"/>
  <c r="Z87" i="100"/>
  <c r="G88" i="100"/>
  <c r="AE88" i="100"/>
  <c r="L89" i="100"/>
  <c r="T89" i="100"/>
  <c r="X89" i="100"/>
  <c r="AB89" i="100"/>
  <c r="X87" i="100"/>
  <c r="AB87" i="100"/>
  <c r="L82" i="100"/>
  <c r="T82" i="100"/>
  <c r="X82" i="100"/>
  <c r="AB82" i="100"/>
  <c r="N82" i="100"/>
  <c r="V82" i="100"/>
  <c r="G83" i="100"/>
  <c r="L84" i="100"/>
  <c r="T84" i="100"/>
  <c r="X84" i="100"/>
  <c r="N86" i="100"/>
  <c r="V86" i="100"/>
  <c r="G87" i="100"/>
  <c r="L88" i="100"/>
  <c r="T88" i="100"/>
  <c r="X88" i="100"/>
  <c r="L91" i="99"/>
  <c r="T91" i="99"/>
  <c r="X91" i="99"/>
  <c r="AB91" i="99"/>
  <c r="E92" i="99"/>
  <c r="N93" i="99"/>
  <c r="V93" i="99"/>
  <c r="Z93" i="99"/>
  <c r="L95" i="99"/>
  <c r="T95" i="99"/>
  <c r="X95" i="99"/>
  <c r="AB95" i="99"/>
  <c r="E96" i="99"/>
  <c r="N97" i="99"/>
  <c r="V97" i="99"/>
  <c r="Z97" i="99"/>
  <c r="L99" i="99"/>
  <c r="T99" i="99"/>
  <c r="X99" i="99"/>
  <c r="AB99" i="99"/>
  <c r="E100" i="99"/>
  <c r="N101" i="99"/>
  <c r="V101" i="99"/>
  <c r="Z101" i="99"/>
  <c r="AG91" i="99"/>
  <c r="N92" i="99"/>
  <c r="V92" i="99"/>
  <c r="Z92" i="99"/>
  <c r="G93" i="99"/>
  <c r="AE93" i="99"/>
  <c r="L94" i="99"/>
  <c r="T94" i="99"/>
  <c r="X94" i="99"/>
  <c r="AG95" i="99"/>
  <c r="N96" i="99"/>
  <c r="V96" i="99"/>
  <c r="Z96" i="99"/>
  <c r="G97" i="99"/>
  <c r="AE97" i="99"/>
  <c r="L98" i="99"/>
  <c r="T98" i="99"/>
  <c r="X98" i="99"/>
  <c r="AG99" i="99"/>
  <c r="N100" i="99"/>
  <c r="V100" i="99"/>
  <c r="Z100" i="99"/>
  <c r="G101" i="99"/>
  <c r="AE101" i="99"/>
  <c r="L93" i="99"/>
  <c r="T93" i="99"/>
  <c r="X93" i="99"/>
  <c r="AB93" i="99"/>
  <c r="L97" i="99"/>
  <c r="T97" i="99"/>
  <c r="X97" i="99"/>
  <c r="AB97" i="99"/>
  <c r="L101" i="99"/>
  <c r="P101" i="99"/>
  <c r="T101" i="99"/>
  <c r="X101" i="99"/>
  <c r="G91" i="99"/>
  <c r="L92" i="99"/>
  <c r="T92" i="99"/>
  <c r="X92" i="99"/>
  <c r="G95" i="99"/>
  <c r="L96" i="99"/>
  <c r="T96" i="99"/>
  <c r="X96" i="99"/>
  <c r="G99" i="99"/>
  <c r="L100" i="99"/>
  <c r="T100" i="99"/>
  <c r="X100" i="99"/>
  <c r="I101" i="99"/>
  <c r="L81" i="99"/>
  <c r="T81" i="99"/>
  <c r="L85" i="99"/>
  <c r="T85" i="99"/>
  <c r="AB89" i="99"/>
  <c r="L84" i="99"/>
  <c r="X84" i="99"/>
  <c r="AG85" i="99"/>
  <c r="L88" i="99"/>
  <c r="T88" i="99"/>
  <c r="X88" i="99"/>
  <c r="AB88" i="99"/>
  <c r="AG89" i="99"/>
  <c r="N81" i="99"/>
  <c r="V81" i="99"/>
  <c r="Z81" i="99"/>
  <c r="G82" i="99"/>
  <c r="AE82" i="99"/>
  <c r="L83" i="99"/>
  <c r="T83" i="99"/>
  <c r="X83" i="99"/>
  <c r="E84" i="99"/>
  <c r="AG84" i="99"/>
  <c r="N85" i="99"/>
  <c r="V85" i="99"/>
  <c r="Z85" i="99"/>
  <c r="G86" i="99"/>
  <c r="AE86" i="99"/>
  <c r="L87" i="99"/>
  <c r="T87" i="99"/>
  <c r="X87" i="99"/>
  <c r="E88" i="99"/>
  <c r="AG88" i="99"/>
  <c r="N89" i="99"/>
  <c r="V89" i="99"/>
  <c r="Z89" i="99"/>
  <c r="X81" i="99"/>
  <c r="AB81" i="99"/>
  <c r="X85" i="99"/>
  <c r="AB85" i="99"/>
  <c r="L89" i="99"/>
  <c r="T89" i="99"/>
  <c r="X89" i="99"/>
  <c r="AG81" i="99"/>
  <c r="T84" i="99"/>
  <c r="AB84" i="99"/>
  <c r="G81" i="99"/>
  <c r="L82" i="99"/>
  <c r="T82" i="99"/>
  <c r="X82" i="99"/>
  <c r="N84" i="99"/>
  <c r="V84" i="99"/>
  <c r="G85" i="99"/>
  <c r="L86" i="99"/>
  <c r="T86" i="99"/>
  <c r="X86" i="99"/>
  <c r="N88" i="99"/>
  <c r="V88" i="99"/>
  <c r="G89" i="99"/>
  <c r="L95" i="135"/>
  <c r="T95" i="135"/>
  <c r="X95" i="135"/>
  <c r="AB95" i="135"/>
  <c r="AG95" i="135"/>
  <c r="AG99" i="135"/>
  <c r="N91" i="135"/>
  <c r="V91" i="135"/>
  <c r="Z91" i="135"/>
  <c r="AE92" i="135"/>
  <c r="L93" i="135"/>
  <c r="P93" i="135"/>
  <c r="T93" i="135"/>
  <c r="X93" i="135"/>
  <c r="AB93" i="135"/>
  <c r="E94" i="135"/>
  <c r="AG94" i="135"/>
  <c r="N95" i="135"/>
  <c r="V95" i="135"/>
  <c r="Z95" i="135"/>
  <c r="AE96" i="135"/>
  <c r="L97" i="135"/>
  <c r="T97" i="135"/>
  <c r="X97" i="135"/>
  <c r="AB97" i="135"/>
  <c r="E98" i="135"/>
  <c r="AG98" i="135"/>
  <c r="N99" i="135"/>
  <c r="V99" i="135"/>
  <c r="Z99" i="135"/>
  <c r="AE100" i="135"/>
  <c r="L101" i="135"/>
  <c r="T101" i="135"/>
  <c r="X101" i="135"/>
  <c r="AB101" i="135"/>
  <c r="L91" i="135"/>
  <c r="T91" i="135"/>
  <c r="X91" i="135"/>
  <c r="AB91" i="135"/>
  <c r="L99" i="135"/>
  <c r="T99" i="135"/>
  <c r="X99" i="135"/>
  <c r="AB99" i="135"/>
  <c r="AG91" i="135"/>
  <c r="L94" i="135"/>
  <c r="T94" i="135"/>
  <c r="X94" i="135"/>
  <c r="AB94" i="135"/>
  <c r="L98" i="135"/>
  <c r="T98" i="135"/>
  <c r="X98" i="135"/>
  <c r="AB98" i="135"/>
  <c r="G91" i="135"/>
  <c r="L92" i="135"/>
  <c r="P92" i="135"/>
  <c r="T92" i="135"/>
  <c r="X92" i="135"/>
  <c r="I93" i="135"/>
  <c r="N94" i="135"/>
  <c r="V94" i="135"/>
  <c r="G95" i="135"/>
  <c r="L96" i="135"/>
  <c r="T96" i="135"/>
  <c r="X96" i="135"/>
  <c r="N98" i="135"/>
  <c r="V98" i="135"/>
  <c r="G99" i="135"/>
  <c r="L100" i="135"/>
  <c r="T100" i="135"/>
  <c r="X100" i="135"/>
  <c r="L83" i="135"/>
  <c r="T83" i="135"/>
  <c r="X87" i="135"/>
  <c r="X82" i="135"/>
  <c r="AB82" i="135"/>
  <c r="L86" i="135"/>
  <c r="T86" i="135"/>
  <c r="X86" i="135"/>
  <c r="AB86" i="135"/>
  <c r="AG87" i="135"/>
  <c r="L81" i="135"/>
  <c r="T81" i="135"/>
  <c r="X81" i="135"/>
  <c r="AB81" i="135"/>
  <c r="E82" i="135"/>
  <c r="AG82" i="135"/>
  <c r="N83" i="135"/>
  <c r="V83" i="135"/>
  <c r="Z83" i="135"/>
  <c r="G84" i="135"/>
  <c r="AE84" i="135"/>
  <c r="L85" i="135"/>
  <c r="T85" i="135"/>
  <c r="X85" i="135"/>
  <c r="AB85" i="135"/>
  <c r="E86" i="135"/>
  <c r="AG86" i="135"/>
  <c r="N87" i="135"/>
  <c r="V87" i="135"/>
  <c r="Z87" i="135"/>
  <c r="G88" i="135"/>
  <c r="AE88" i="135"/>
  <c r="L89" i="135"/>
  <c r="T89" i="135"/>
  <c r="X89" i="135"/>
  <c r="AB89" i="135"/>
  <c r="X83" i="135"/>
  <c r="AB83" i="135"/>
  <c r="L87" i="135"/>
  <c r="T87" i="135"/>
  <c r="AB87" i="135"/>
  <c r="L82" i="135"/>
  <c r="T82" i="135"/>
  <c r="AG83" i="135"/>
  <c r="N82" i="135"/>
  <c r="V82" i="135"/>
  <c r="G83" i="135"/>
  <c r="L84" i="135"/>
  <c r="T84" i="135"/>
  <c r="X84" i="135"/>
  <c r="N86" i="135"/>
  <c r="V86" i="135"/>
  <c r="G87" i="135"/>
  <c r="L88" i="135"/>
  <c r="T88" i="135"/>
  <c r="X88" i="135"/>
  <c r="R91" i="126"/>
  <c r="O90" i="126"/>
  <c r="R90" i="126" s="1"/>
  <c r="L90" i="126"/>
  <c r="X90" i="126"/>
  <c r="AB90" i="126"/>
  <c r="E90" i="126"/>
  <c r="AG90" i="126"/>
  <c r="H90" i="126"/>
  <c r="J90" i="126" s="1"/>
  <c r="T90" i="126"/>
  <c r="N90" i="126"/>
  <c r="V90" i="126"/>
  <c r="R91" i="125"/>
  <c r="O90" i="125"/>
  <c r="R90" i="125" s="1"/>
  <c r="H90" i="125"/>
  <c r="J90" i="125" s="1"/>
  <c r="L90" i="125"/>
  <c r="T90" i="125"/>
  <c r="X90" i="125"/>
  <c r="AB90" i="125"/>
  <c r="E90" i="125"/>
  <c r="N90" i="125"/>
  <c r="V90" i="125"/>
  <c r="R92" i="124"/>
  <c r="O90" i="124"/>
  <c r="R90" i="124" s="1"/>
  <c r="H90" i="124"/>
  <c r="J90" i="124" s="1"/>
  <c r="L90" i="124"/>
  <c r="T90" i="124"/>
  <c r="X90" i="124"/>
  <c r="AB90" i="124"/>
  <c r="E90" i="124"/>
  <c r="AG90" i="124"/>
  <c r="N90" i="124"/>
  <c r="V90" i="124"/>
  <c r="R92" i="123"/>
  <c r="H90" i="123"/>
  <c r="J90" i="123" s="1"/>
  <c r="L90" i="123"/>
  <c r="T90" i="123"/>
  <c r="X90" i="123"/>
  <c r="AB90" i="123"/>
  <c r="E90" i="123"/>
  <c r="AG90" i="123"/>
  <c r="N90" i="123"/>
  <c r="V90" i="123"/>
  <c r="R91" i="122"/>
  <c r="O90" i="122"/>
  <c r="R90" i="122" s="1"/>
  <c r="H90" i="122"/>
  <c r="J90" i="122" s="1"/>
  <c r="L90" i="122"/>
  <c r="T90" i="122"/>
  <c r="X90" i="122"/>
  <c r="AB90" i="122"/>
  <c r="E90" i="122"/>
  <c r="AG90" i="122"/>
  <c r="N90" i="122"/>
  <c r="V90" i="122"/>
  <c r="R92" i="121"/>
  <c r="O90" i="121"/>
  <c r="R90" i="121" s="1"/>
  <c r="H90" i="121"/>
  <c r="J90" i="121" s="1"/>
  <c r="L90" i="121"/>
  <c r="T90" i="121"/>
  <c r="X90" i="121"/>
  <c r="AB90" i="121"/>
  <c r="E90" i="121"/>
  <c r="AG90" i="121"/>
  <c r="N90" i="121"/>
  <c r="V90" i="121"/>
  <c r="R92" i="120"/>
  <c r="O90" i="120"/>
  <c r="R90" i="120" s="1"/>
  <c r="L90" i="120"/>
  <c r="T90" i="120"/>
  <c r="E90" i="120"/>
  <c r="AG90" i="120"/>
  <c r="H90" i="120"/>
  <c r="J90" i="120" s="1"/>
  <c r="X90" i="120"/>
  <c r="AB90" i="120"/>
  <c r="N90" i="120"/>
  <c r="V90" i="120"/>
  <c r="R91" i="119"/>
  <c r="O90" i="119"/>
  <c r="R90" i="119" s="1"/>
  <c r="H90" i="119"/>
  <c r="I90" i="119" s="1"/>
  <c r="L90" i="119"/>
  <c r="T90" i="119"/>
  <c r="X90" i="119"/>
  <c r="R91" i="118"/>
  <c r="O90" i="118"/>
  <c r="R90" i="118" s="1"/>
  <c r="H90" i="118"/>
  <c r="J90" i="118" s="1"/>
  <c r="L90" i="118"/>
  <c r="T90" i="118"/>
  <c r="X90" i="118"/>
  <c r="AB90" i="118"/>
  <c r="E90" i="118"/>
  <c r="AG90" i="118"/>
  <c r="N90" i="118"/>
  <c r="V90" i="118"/>
  <c r="R91" i="117"/>
  <c r="O90" i="117"/>
  <c r="R90" i="117" s="1"/>
  <c r="H90" i="117"/>
  <c r="I90" i="117" s="1"/>
  <c r="L90" i="117"/>
  <c r="T90" i="117"/>
  <c r="X90" i="117"/>
  <c r="P80" i="117" l="1"/>
  <c r="R83" i="120"/>
  <c r="P80" i="125"/>
  <c r="R94" i="117"/>
  <c r="P94" i="124"/>
  <c r="P98" i="120"/>
  <c r="P82" i="126"/>
  <c r="P84" i="125"/>
  <c r="O90" i="123"/>
  <c r="R90" i="123" s="1"/>
  <c r="P99" i="123"/>
  <c r="P99" i="121"/>
  <c r="R99" i="120"/>
  <c r="P99" i="120"/>
  <c r="I90" i="122"/>
  <c r="I90" i="121"/>
  <c r="I90" i="118"/>
  <c r="P91" i="124"/>
  <c r="I90" i="124"/>
  <c r="P91" i="123"/>
  <c r="R91" i="123"/>
  <c r="P91" i="120"/>
  <c r="P88" i="125"/>
  <c r="R95" i="124"/>
  <c r="R95" i="123"/>
  <c r="R95" i="121"/>
  <c r="P90" i="126"/>
  <c r="I90" i="125"/>
  <c r="P90" i="125"/>
  <c r="P80" i="119"/>
  <c r="R98" i="124"/>
  <c r="P98" i="124"/>
  <c r="R94" i="123"/>
  <c r="P94" i="123"/>
  <c r="R94" i="122"/>
  <c r="P94" i="122"/>
  <c r="R94" i="121"/>
  <c r="P94" i="121"/>
  <c r="I90" i="126"/>
  <c r="P90" i="124"/>
  <c r="I90" i="123"/>
  <c r="P90" i="122"/>
  <c r="P90" i="121"/>
  <c r="I90" i="120"/>
  <c r="P90" i="120"/>
  <c r="J90" i="119"/>
  <c r="P90" i="119"/>
  <c r="P90" i="118"/>
  <c r="J92" i="135"/>
  <c r="P90" i="117"/>
  <c r="J90" i="117"/>
  <c r="R87" i="124"/>
  <c r="P87" i="124"/>
  <c r="P87" i="123"/>
  <c r="P87" i="121"/>
  <c r="P87" i="120"/>
  <c r="R86" i="126"/>
  <c r="P86" i="126"/>
  <c r="R86" i="125"/>
  <c r="P86" i="125"/>
  <c r="P86" i="124"/>
  <c r="P86" i="121"/>
  <c r="P86" i="120"/>
  <c r="P84" i="117"/>
  <c r="P83" i="123"/>
  <c r="P82" i="124"/>
  <c r="R82" i="123"/>
  <c r="P82" i="123"/>
  <c r="P82" i="117"/>
  <c r="H10" i="122"/>
  <c r="H94" i="116"/>
  <c r="H94" i="135" s="1"/>
  <c r="H10" i="107"/>
  <c r="C78" i="112"/>
  <c r="H86" i="89"/>
  <c r="H95" i="88"/>
  <c r="AF80" i="135"/>
  <c r="AD80" i="135"/>
  <c r="AA80" i="135"/>
  <c r="Y80" i="135"/>
  <c r="W80" i="135"/>
  <c r="U80" i="135"/>
  <c r="S80" i="135"/>
  <c r="Q80" i="135"/>
  <c r="M80" i="135"/>
  <c r="K80" i="135"/>
  <c r="F80" i="135"/>
  <c r="D80" i="135"/>
  <c r="C80" i="135"/>
  <c r="AF80" i="109"/>
  <c r="AD80" i="109"/>
  <c r="AA80" i="109"/>
  <c r="Y80" i="109"/>
  <c r="W80" i="109"/>
  <c r="U80" i="109"/>
  <c r="S80" i="109"/>
  <c r="Q80" i="109"/>
  <c r="M80" i="109"/>
  <c r="K80" i="109"/>
  <c r="F80" i="109"/>
  <c r="D80" i="109"/>
  <c r="AE80" i="109" s="1"/>
  <c r="C80" i="109"/>
  <c r="AF80" i="110"/>
  <c r="AD80" i="110"/>
  <c r="AA80" i="110"/>
  <c r="Y80" i="110"/>
  <c r="AC80" i="110" s="1"/>
  <c r="W80" i="110"/>
  <c r="U80" i="110"/>
  <c r="S80" i="110"/>
  <c r="Q80" i="110"/>
  <c r="M80" i="110"/>
  <c r="K80" i="110"/>
  <c r="F80" i="110"/>
  <c r="D80" i="110"/>
  <c r="C80" i="110"/>
  <c r="AF80" i="131"/>
  <c r="AD80" i="131"/>
  <c r="AA80" i="131"/>
  <c r="Y80" i="131"/>
  <c r="AC80" i="131" s="1"/>
  <c r="W80" i="131"/>
  <c r="U80" i="131"/>
  <c r="S80" i="131"/>
  <c r="Q80" i="131"/>
  <c r="M80" i="131"/>
  <c r="K80" i="131"/>
  <c r="F80" i="131"/>
  <c r="D80" i="131"/>
  <c r="AE80" i="131" s="1"/>
  <c r="C80" i="131"/>
  <c r="E80" i="131" s="1"/>
  <c r="AF80" i="111"/>
  <c r="AD80" i="111"/>
  <c r="AA80" i="111"/>
  <c r="Y80" i="111"/>
  <c r="W80" i="111"/>
  <c r="U80" i="111"/>
  <c r="S80" i="111"/>
  <c r="Q80" i="111"/>
  <c r="M80" i="111"/>
  <c r="K80" i="111"/>
  <c r="F80" i="111"/>
  <c r="D80" i="111"/>
  <c r="C80" i="111"/>
  <c r="F100" i="111"/>
  <c r="D100" i="111"/>
  <c r="C100" i="111"/>
  <c r="J100" i="111" s="1"/>
  <c r="F99" i="111"/>
  <c r="D99" i="111"/>
  <c r="C99" i="111"/>
  <c r="F98" i="111"/>
  <c r="D98" i="111"/>
  <c r="C98" i="111"/>
  <c r="F97" i="111"/>
  <c r="D97" i="111"/>
  <c r="C97" i="111"/>
  <c r="F96" i="111"/>
  <c r="D96" i="111"/>
  <c r="C96" i="111"/>
  <c r="F95" i="111"/>
  <c r="D95" i="111"/>
  <c r="C95" i="111"/>
  <c r="F94" i="111"/>
  <c r="D94" i="111"/>
  <c r="C94" i="111"/>
  <c r="F93" i="111"/>
  <c r="D93" i="111"/>
  <c r="C93" i="111"/>
  <c r="E93" i="111" s="1"/>
  <c r="F91" i="111"/>
  <c r="D91" i="111"/>
  <c r="C91" i="111"/>
  <c r="E91" i="111" s="1"/>
  <c r="AF80" i="112"/>
  <c r="AD80" i="112"/>
  <c r="AA80" i="112"/>
  <c r="Y80" i="112"/>
  <c r="AC80" i="112" s="1"/>
  <c r="W80" i="112"/>
  <c r="U80" i="112"/>
  <c r="S80" i="112"/>
  <c r="Q80" i="112"/>
  <c r="M80" i="112"/>
  <c r="K80" i="112"/>
  <c r="F80" i="112"/>
  <c r="D80" i="112"/>
  <c r="C80" i="112"/>
  <c r="AF80" i="101"/>
  <c r="AD80" i="101"/>
  <c r="AA80" i="101"/>
  <c r="Y80" i="101"/>
  <c r="W80" i="101"/>
  <c r="U80" i="101"/>
  <c r="S80" i="101"/>
  <c r="Q80" i="101"/>
  <c r="M80" i="101"/>
  <c r="K80" i="101"/>
  <c r="F80" i="101"/>
  <c r="D80" i="101"/>
  <c r="C80" i="101"/>
  <c r="AF80" i="100"/>
  <c r="AD80" i="100"/>
  <c r="AA80" i="100"/>
  <c r="Y80" i="100"/>
  <c r="W80" i="100"/>
  <c r="U80" i="100"/>
  <c r="S80" i="100"/>
  <c r="Q80" i="100"/>
  <c r="M80" i="100"/>
  <c r="K80" i="100"/>
  <c r="F80" i="100"/>
  <c r="D80" i="100"/>
  <c r="C80" i="100"/>
  <c r="AF80" i="99"/>
  <c r="AD80" i="99"/>
  <c r="AA80" i="99"/>
  <c r="Y80" i="99"/>
  <c r="AC80" i="99" s="1"/>
  <c r="W80" i="99"/>
  <c r="U80" i="99"/>
  <c r="S80" i="99"/>
  <c r="Q80" i="99"/>
  <c r="M80" i="99"/>
  <c r="K80" i="99"/>
  <c r="F80" i="99"/>
  <c r="D80" i="99"/>
  <c r="C80" i="99"/>
  <c r="AF89" i="134"/>
  <c r="AD89" i="134"/>
  <c r="AA89" i="134"/>
  <c r="Y89" i="134"/>
  <c r="W89" i="134"/>
  <c r="U89" i="134"/>
  <c r="S89" i="134"/>
  <c r="Q89" i="134"/>
  <c r="M89" i="134"/>
  <c r="K89" i="134"/>
  <c r="F89" i="134"/>
  <c r="D89" i="134"/>
  <c r="C89" i="134"/>
  <c r="AF88" i="134"/>
  <c r="AD88" i="134"/>
  <c r="AA88" i="134"/>
  <c r="Y88" i="134"/>
  <c r="W88" i="134"/>
  <c r="U88" i="134"/>
  <c r="S88" i="134"/>
  <c r="Q88" i="134"/>
  <c r="M88" i="134"/>
  <c r="K88" i="134"/>
  <c r="F88" i="134"/>
  <c r="D88" i="134"/>
  <c r="C88" i="134"/>
  <c r="AF87" i="134"/>
  <c r="AD87" i="134"/>
  <c r="AA87" i="134"/>
  <c r="Y87" i="134"/>
  <c r="W87" i="134"/>
  <c r="U87" i="134"/>
  <c r="S87" i="134"/>
  <c r="Q87" i="134"/>
  <c r="M87" i="134"/>
  <c r="K87" i="134"/>
  <c r="F87" i="134"/>
  <c r="D87" i="134"/>
  <c r="C87" i="134"/>
  <c r="AF86" i="134"/>
  <c r="AD86" i="134"/>
  <c r="AA86" i="134"/>
  <c r="Y86" i="134"/>
  <c r="W86" i="134"/>
  <c r="U86" i="134"/>
  <c r="S86" i="134"/>
  <c r="Q86" i="134"/>
  <c r="M86" i="134"/>
  <c r="K86" i="134"/>
  <c r="F86" i="134"/>
  <c r="D86" i="134"/>
  <c r="Z86" i="134" s="1"/>
  <c r="C86" i="134"/>
  <c r="AF85" i="134"/>
  <c r="AD85" i="134"/>
  <c r="AA85" i="134"/>
  <c r="Y85" i="134"/>
  <c r="W85" i="134"/>
  <c r="U85" i="134"/>
  <c r="S85" i="134"/>
  <c r="Q85" i="134"/>
  <c r="M85" i="134"/>
  <c r="K85" i="134"/>
  <c r="F85" i="134"/>
  <c r="D85" i="134"/>
  <c r="C85" i="134"/>
  <c r="AF84" i="134"/>
  <c r="AD84" i="134"/>
  <c r="AA84" i="134"/>
  <c r="Y84" i="134"/>
  <c r="W84" i="134"/>
  <c r="U84" i="134"/>
  <c r="S84" i="134"/>
  <c r="Q84" i="134"/>
  <c r="M84" i="134"/>
  <c r="K84" i="134"/>
  <c r="F84" i="134"/>
  <c r="D84" i="134"/>
  <c r="C84" i="134"/>
  <c r="AF83" i="134"/>
  <c r="AD83" i="134"/>
  <c r="AA83" i="134"/>
  <c r="Y83" i="134"/>
  <c r="W83" i="134"/>
  <c r="U83" i="134"/>
  <c r="S83" i="134"/>
  <c r="Q83" i="134"/>
  <c r="M83" i="134"/>
  <c r="K83" i="134"/>
  <c r="F83" i="134"/>
  <c r="D83" i="134"/>
  <c r="C83" i="134"/>
  <c r="AF82" i="134"/>
  <c r="AD82" i="134"/>
  <c r="AA82" i="134"/>
  <c r="Y82" i="134"/>
  <c r="W82" i="134"/>
  <c r="U82" i="134"/>
  <c r="S82" i="134"/>
  <c r="Q82" i="134"/>
  <c r="M82" i="134"/>
  <c r="K82" i="134"/>
  <c r="F82" i="134"/>
  <c r="D82" i="134"/>
  <c r="C82" i="134"/>
  <c r="AF81" i="134"/>
  <c r="AD81" i="134"/>
  <c r="AA81" i="134"/>
  <c r="Y81" i="134"/>
  <c r="W81" i="134"/>
  <c r="U81" i="134"/>
  <c r="S81" i="134"/>
  <c r="Q81" i="134"/>
  <c r="M81" i="134"/>
  <c r="K81" i="134"/>
  <c r="F81" i="134"/>
  <c r="D81" i="134"/>
  <c r="C81" i="134"/>
  <c r="AF80" i="134"/>
  <c r="AD80" i="134"/>
  <c r="AA80" i="134"/>
  <c r="Y80" i="134"/>
  <c r="W80" i="134"/>
  <c r="U80" i="134"/>
  <c r="S80" i="134"/>
  <c r="Q80" i="134"/>
  <c r="M80" i="134"/>
  <c r="K80" i="134"/>
  <c r="F80" i="134"/>
  <c r="D80" i="134"/>
  <c r="C80" i="134"/>
  <c r="AF100" i="134"/>
  <c r="AD100" i="134"/>
  <c r="AA100" i="134"/>
  <c r="Y100" i="134"/>
  <c r="W100" i="134"/>
  <c r="U100" i="134"/>
  <c r="S100" i="134"/>
  <c r="Q100" i="134"/>
  <c r="M100" i="134"/>
  <c r="K100" i="134"/>
  <c r="F100" i="134"/>
  <c r="D100" i="134"/>
  <c r="C100" i="134"/>
  <c r="AF99" i="134"/>
  <c r="AD99" i="134"/>
  <c r="AA99" i="134"/>
  <c r="Y99" i="134"/>
  <c r="W99" i="134"/>
  <c r="U99" i="134"/>
  <c r="S99" i="134"/>
  <c r="Q99" i="134"/>
  <c r="M99" i="134"/>
  <c r="K99" i="134"/>
  <c r="F99" i="134"/>
  <c r="D99" i="134"/>
  <c r="C99" i="134"/>
  <c r="AF98" i="134"/>
  <c r="AD98" i="134"/>
  <c r="AA98" i="134"/>
  <c r="Y98" i="134"/>
  <c r="AC98" i="134" s="1"/>
  <c r="W98" i="134"/>
  <c r="U98" i="134"/>
  <c r="S98" i="134"/>
  <c r="Q98" i="134"/>
  <c r="M98" i="134"/>
  <c r="K98" i="134"/>
  <c r="F98" i="134"/>
  <c r="D98" i="134"/>
  <c r="C98" i="134"/>
  <c r="AF97" i="134"/>
  <c r="AD97" i="134"/>
  <c r="AA97" i="134"/>
  <c r="Y97" i="134"/>
  <c r="W97" i="134"/>
  <c r="U97" i="134"/>
  <c r="S97" i="134"/>
  <c r="Q97" i="134"/>
  <c r="M97" i="134"/>
  <c r="K97" i="134"/>
  <c r="F97" i="134"/>
  <c r="D97" i="134"/>
  <c r="C97" i="134"/>
  <c r="AF96" i="134"/>
  <c r="AD96" i="134"/>
  <c r="AA96" i="134"/>
  <c r="Y96" i="134"/>
  <c r="W96" i="134"/>
  <c r="U96" i="134"/>
  <c r="S96" i="134"/>
  <c r="Q96" i="134"/>
  <c r="M96" i="134"/>
  <c r="K96" i="134"/>
  <c r="F96" i="134"/>
  <c r="D96" i="134"/>
  <c r="C96" i="134"/>
  <c r="AF95" i="134"/>
  <c r="AD95" i="134"/>
  <c r="AA95" i="134"/>
  <c r="Y95" i="134"/>
  <c r="W95" i="134"/>
  <c r="U95" i="134"/>
  <c r="S95" i="134"/>
  <c r="Q95" i="134"/>
  <c r="M95" i="134"/>
  <c r="K95" i="134"/>
  <c r="F95" i="134"/>
  <c r="D95" i="134"/>
  <c r="C95" i="134"/>
  <c r="AF94" i="134"/>
  <c r="AD94" i="134"/>
  <c r="AA94" i="134"/>
  <c r="Y94" i="134"/>
  <c r="W94" i="134"/>
  <c r="U94" i="134"/>
  <c r="S94" i="134"/>
  <c r="Q94" i="134"/>
  <c r="M94" i="134"/>
  <c r="K94" i="134"/>
  <c r="F94" i="134"/>
  <c r="D94" i="134"/>
  <c r="C94" i="134"/>
  <c r="AF93" i="134"/>
  <c r="AD93" i="134"/>
  <c r="AA93" i="134"/>
  <c r="Y93" i="134"/>
  <c r="W93" i="134"/>
  <c r="U93" i="134"/>
  <c r="S93" i="134"/>
  <c r="Q93" i="134"/>
  <c r="M93" i="134"/>
  <c r="K93" i="134"/>
  <c r="F93" i="134"/>
  <c r="D93" i="134"/>
  <c r="C93" i="134"/>
  <c r="AF92" i="134"/>
  <c r="AD92" i="134"/>
  <c r="AA92" i="134"/>
  <c r="Y92" i="134"/>
  <c r="W92" i="134"/>
  <c r="U92" i="134"/>
  <c r="S92" i="134"/>
  <c r="Q92" i="134"/>
  <c r="M92" i="134"/>
  <c r="K92" i="134"/>
  <c r="F92" i="134"/>
  <c r="D92" i="134"/>
  <c r="C92" i="134"/>
  <c r="AF91" i="134"/>
  <c r="AD91" i="134"/>
  <c r="AA91" i="134"/>
  <c r="Y91" i="134"/>
  <c r="W91" i="134"/>
  <c r="U91" i="134"/>
  <c r="S91" i="134"/>
  <c r="Q91" i="134"/>
  <c r="M91" i="134"/>
  <c r="K91" i="134"/>
  <c r="F91" i="134"/>
  <c r="D91" i="134"/>
  <c r="C91" i="134"/>
  <c r="AE80" i="111" l="1"/>
  <c r="AE80" i="110"/>
  <c r="AC81" i="134"/>
  <c r="AB81" i="134"/>
  <c r="G81" i="134"/>
  <c r="V81" i="134"/>
  <c r="E81" i="134"/>
  <c r="Z81" i="134"/>
  <c r="AG81" i="134"/>
  <c r="P90" i="123"/>
  <c r="AB99" i="134"/>
  <c r="G99" i="134"/>
  <c r="AE99" i="134"/>
  <c r="AG99" i="134"/>
  <c r="AC91" i="134"/>
  <c r="AB91" i="134"/>
  <c r="AC89" i="134"/>
  <c r="AG89" i="134"/>
  <c r="E89" i="134"/>
  <c r="AB88" i="134"/>
  <c r="AC88" i="134"/>
  <c r="E95" i="111"/>
  <c r="AC95" i="134"/>
  <c r="AB95" i="134"/>
  <c r="AB100" i="134"/>
  <c r="AC100" i="134"/>
  <c r="E100" i="134"/>
  <c r="AB96" i="134"/>
  <c r="AC96" i="134"/>
  <c r="E96" i="134"/>
  <c r="AB93" i="134"/>
  <c r="AC80" i="111"/>
  <c r="AB80" i="101"/>
  <c r="AC80" i="135"/>
  <c r="AC80" i="100"/>
  <c r="AC80" i="109"/>
  <c r="E80" i="109"/>
  <c r="AC80" i="134"/>
  <c r="AC80" i="101"/>
  <c r="E80" i="101"/>
  <c r="AB80" i="100"/>
  <c r="AB80" i="134"/>
  <c r="AB80" i="99"/>
  <c r="Z80" i="134"/>
  <c r="AG80" i="134"/>
  <c r="G80" i="99"/>
  <c r="E80" i="134"/>
  <c r="AE98" i="134"/>
  <c r="G98" i="111"/>
  <c r="E98" i="134"/>
  <c r="N98" i="134"/>
  <c r="Z98" i="134"/>
  <c r="AC97" i="134"/>
  <c r="E97" i="111"/>
  <c r="AB97" i="134"/>
  <c r="V97" i="134"/>
  <c r="G97" i="134"/>
  <c r="AG97" i="134"/>
  <c r="E97" i="134"/>
  <c r="J94" i="135"/>
  <c r="I94" i="135"/>
  <c r="AC94" i="134"/>
  <c r="AE94" i="134"/>
  <c r="E94" i="134"/>
  <c r="AB92" i="134"/>
  <c r="AC92" i="134"/>
  <c r="T92" i="134"/>
  <c r="E92" i="134"/>
  <c r="L92" i="134"/>
  <c r="T87" i="134"/>
  <c r="AC86" i="134"/>
  <c r="AB84" i="134"/>
  <c r="T83" i="134"/>
  <c r="AC83" i="134"/>
  <c r="E83" i="134"/>
  <c r="AB85" i="134"/>
  <c r="AC85" i="134"/>
  <c r="E85" i="134"/>
  <c r="Z82" i="134"/>
  <c r="AC82" i="134"/>
  <c r="G82" i="134"/>
  <c r="AE82" i="134"/>
  <c r="E80" i="110"/>
  <c r="AB80" i="131"/>
  <c r="G93" i="111"/>
  <c r="E99" i="111"/>
  <c r="G100" i="111"/>
  <c r="E96" i="111"/>
  <c r="Z80" i="100"/>
  <c r="AG80" i="100"/>
  <c r="E80" i="100"/>
  <c r="AG80" i="99"/>
  <c r="V80" i="99"/>
  <c r="AG91" i="134"/>
  <c r="N93" i="134"/>
  <c r="Z93" i="134"/>
  <c r="AE93" i="134"/>
  <c r="V94" i="134"/>
  <c r="N84" i="134"/>
  <c r="N85" i="134"/>
  <c r="AE85" i="134"/>
  <c r="N89" i="134"/>
  <c r="AE89" i="134"/>
  <c r="G91" i="134"/>
  <c r="E93" i="134"/>
  <c r="V93" i="134"/>
  <c r="AG95" i="134"/>
  <c r="V80" i="134"/>
  <c r="E84" i="134"/>
  <c r="Z84" i="134"/>
  <c r="Z85" i="134"/>
  <c r="AB87" i="134"/>
  <c r="N88" i="134"/>
  <c r="Z89" i="134"/>
  <c r="V80" i="100"/>
  <c r="AE91" i="134"/>
  <c r="AC93" i="134"/>
  <c r="AG93" i="134"/>
  <c r="N94" i="134"/>
  <c r="G95" i="134"/>
  <c r="N97" i="134"/>
  <c r="Z97" i="134"/>
  <c r="AE97" i="134"/>
  <c r="V98" i="134"/>
  <c r="T100" i="134"/>
  <c r="N81" i="134"/>
  <c r="AE81" i="134"/>
  <c r="V84" i="134"/>
  <c r="AG84" i="134"/>
  <c r="G85" i="134"/>
  <c r="V85" i="134"/>
  <c r="AG85" i="134"/>
  <c r="G86" i="134"/>
  <c r="AE86" i="134"/>
  <c r="E87" i="134"/>
  <c r="L87" i="134"/>
  <c r="X87" i="134"/>
  <c r="E88" i="134"/>
  <c r="Z88" i="134"/>
  <c r="AG88" i="134"/>
  <c r="G89" i="134"/>
  <c r="V89" i="134"/>
  <c r="E80" i="99"/>
  <c r="N80" i="99"/>
  <c r="AE80" i="99"/>
  <c r="G93" i="134"/>
  <c r="Z94" i="134"/>
  <c r="AE95" i="134"/>
  <c r="L100" i="134"/>
  <c r="N80" i="134"/>
  <c r="AC84" i="134"/>
  <c r="V88" i="134"/>
  <c r="Z80" i="99"/>
  <c r="N80" i="100"/>
  <c r="Z80" i="101"/>
  <c r="AE80" i="101"/>
  <c r="AB80" i="112"/>
  <c r="AE80" i="112"/>
  <c r="L80" i="112"/>
  <c r="T80" i="112"/>
  <c r="G80" i="101"/>
  <c r="V80" i="101"/>
  <c r="AG80" i="101"/>
  <c r="G80" i="112"/>
  <c r="N80" i="101"/>
  <c r="X80" i="112"/>
  <c r="J93" i="111"/>
  <c r="G94" i="111"/>
  <c r="G96" i="111"/>
  <c r="G97" i="111"/>
  <c r="E100" i="111"/>
  <c r="I100" i="111"/>
  <c r="E80" i="111"/>
  <c r="J80" i="131"/>
  <c r="E80" i="135"/>
  <c r="AE80" i="135"/>
  <c r="G80" i="135"/>
  <c r="Z80" i="135"/>
  <c r="V80" i="135"/>
  <c r="N80" i="135"/>
  <c r="AG80" i="135"/>
  <c r="L80" i="135"/>
  <c r="AB80" i="135"/>
  <c r="X80" i="135"/>
  <c r="T80" i="135"/>
  <c r="L80" i="109"/>
  <c r="X80" i="109"/>
  <c r="AB80" i="109"/>
  <c r="N80" i="109"/>
  <c r="V80" i="109"/>
  <c r="Z80" i="109"/>
  <c r="T80" i="109"/>
  <c r="AG80" i="109"/>
  <c r="G80" i="109"/>
  <c r="L80" i="110"/>
  <c r="T80" i="110"/>
  <c r="AB80" i="110"/>
  <c r="N80" i="110"/>
  <c r="V80" i="110"/>
  <c r="Z80" i="110"/>
  <c r="X80" i="110"/>
  <c r="AG80" i="110"/>
  <c r="G80" i="110"/>
  <c r="L80" i="131"/>
  <c r="P80" i="131"/>
  <c r="T80" i="131"/>
  <c r="X80" i="131"/>
  <c r="AG80" i="131"/>
  <c r="N80" i="131"/>
  <c r="V80" i="131"/>
  <c r="Z80" i="131"/>
  <c r="I80" i="131"/>
  <c r="G80" i="131"/>
  <c r="L80" i="111"/>
  <c r="X80" i="111"/>
  <c r="AB80" i="111"/>
  <c r="AG80" i="111"/>
  <c r="N80" i="111"/>
  <c r="V80" i="111"/>
  <c r="Z80" i="111"/>
  <c r="T80" i="111"/>
  <c r="G80" i="111"/>
  <c r="E94" i="111"/>
  <c r="E98" i="111"/>
  <c r="G91" i="111"/>
  <c r="I93" i="111"/>
  <c r="G95" i="111"/>
  <c r="G99" i="111"/>
  <c r="E80" i="112"/>
  <c r="Z80" i="112"/>
  <c r="V80" i="112"/>
  <c r="N80" i="112"/>
  <c r="AG80" i="112"/>
  <c r="L80" i="101"/>
  <c r="T80" i="101"/>
  <c r="X80" i="101"/>
  <c r="G80" i="100"/>
  <c r="AE80" i="100"/>
  <c r="L80" i="100"/>
  <c r="T80" i="100"/>
  <c r="X80" i="100"/>
  <c r="L80" i="99"/>
  <c r="T80" i="99"/>
  <c r="X80" i="99"/>
  <c r="E86" i="134"/>
  <c r="AE83" i="134"/>
  <c r="G83" i="134"/>
  <c r="AG83" i="134"/>
  <c r="Z83" i="134"/>
  <c r="V83" i="134"/>
  <c r="N83" i="134"/>
  <c r="L83" i="134"/>
  <c r="AB83" i="134"/>
  <c r="E82" i="134"/>
  <c r="X83" i="134"/>
  <c r="AE87" i="134"/>
  <c r="G87" i="134"/>
  <c r="AG87" i="134"/>
  <c r="Z87" i="134"/>
  <c r="V87" i="134"/>
  <c r="N87" i="134"/>
  <c r="L82" i="134"/>
  <c r="T82" i="134"/>
  <c r="X82" i="134"/>
  <c r="AB82" i="134"/>
  <c r="L86" i="134"/>
  <c r="T86" i="134"/>
  <c r="X86" i="134"/>
  <c r="AB86" i="134"/>
  <c r="G80" i="134"/>
  <c r="AE80" i="134"/>
  <c r="L81" i="134"/>
  <c r="T81" i="134"/>
  <c r="X81" i="134"/>
  <c r="AG82" i="134"/>
  <c r="G84" i="134"/>
  <c r="AE84" i="134"/>
  <c r="L85" i="134"/>
  <c r="T85" i="134"/>
  <c r="X85" i="134"/>
  <c r="AG86" i="134"/>
  <c r="G88" i="134"/>
  <c r="AE88" i="134"/>
  <c r="L89" i="134"/>
  <c r="T89" i="134"/>
  <c r="X89" i="134"/>
  <c r="AB89" i="134"/>
  <c r="AC87" i="134"/>
  <c r="L80" i="134"/>
  <c r="T80" i="134"/>
  <c r="X80" i="134"/>
  <c r="N82" i="134"/>
  <c r="V82" i="134"/>
  <c r="L84" i="134"/>
  <c r="T84" i="134"/>
  <c r="X84" i="134"/>
  <c r="N86" i="134"/>
  <c r="V86" i="134"/>
  <c r="L88" i="134"/>
  <c r="T88" i="134"/>
  <c r="X88" i="134"/>
  <c r="E95" i="134"/>
  <c r="AG96" i="134"/>
  <c r="AE96" i="134"/>
  <c r="G96" i="134"/>
  <c r="Z96" i="134"/>
  <c r="V96" i="134"/>
  <c r="N96" i="134"/>
  <c r="X96" i="134"/>
  <c r="T96" i="134"/>
  <c r="E91" i="134"/>
  <c r="AG92" i="134"/>
  <c r="AE92" i="134"/>
  <c r="G92" i="134"/>
  <c r="Z92" i="134"/>
  <c r="V92" i="134"/>
  <c r="N92" i="134"/>
  <c r="X92" i="134"/>
  <c r="L96" i="134"/>
  <c r="E99" i="134"/>
  <c r="AG100" i="134"/>
  <c r="AE100" i="134"/>
  <c r="G100" i="134"/>
  <c r="Z100" i="134"/>
  <c r="V100" i="134"/>
  <c r="N100" i="134"/>
  <c r="X100" i="134"/>
  <c r="L94" i="134"/>
  <c r="T94" i="134"/>
  <c r="X94" i="134"/>
  <c r="AB94" i="134"/>
  <c r="L98" i="134"/>
  <c r="T98" i="134"/>
  <c r="X98" i="134"/>
  <c r="AB98" i="134"/>
  <c r="AC99" i="134"/>
  <c r="N91" i="134"/>
  <c r="V91" i="134"/>
  <c r="Z91" i="134"/>
  <c r="L93" i="134"/>
  <c r="T93" i="134"/>
  <c r="X93" i="134"/>
  <c r="AG94" i="134"/>
  <c r="N95" i="134"/>
  <c r="V95" i="134"/>
  <c r="Z95" i="134"/>
  <c r="L97" i="134"/>
  <c r="T97" i="134"/>
  <c r="X97" i="134"/>
  <c r="AG98" i="134"/>
  <c r="N99" i="134"/>
  <c r="V99" i="134"/>
  <c r="Z99" i="134"/>
  <c r="L91" i="134"/>
  <c r="T91" i="134"/>
  <c r="X91" i="134"/>
  <c r="G94" i="134"/>
  <c r="L95" i="134"/>
  <c r="T95" i="134"/>
  <c r="X95" i="134"/>
  <c r="G98" i="134"/>
  <c r="L99" i="134"/>
  <c r="T99" i="134"/>
  <c r="X99" i="134"/>
  <c r="AF41" i="32" l="1"/>
  <c r="AF40" i="32"/>
  <c r="AF39" i="32"/>
  <c r="AF38" i="32"/>
  <c r="AF37" i="32"/>
  <c r="AF36" i="32"/>
  <c r="AF35" i="32"/>
  <c r="AF34" i="32"/>
  <c r="AF33" i="32"/>
  <c r="AF32" i="32"/>
  <c r="AF31" i="32"/>
  <c r="AD41" i="32"/>
  <c r="AD40" i="32"/>
  <c r="AD39" i="32"/>
  <c r="AD38" i="32"/>
  <c r="AD37" i="32"/>
  <c r="AD36" i="32"/>
  <c r="AD35" i="32"/>
  <c r="AD34" i="32"/>
  <c r="AD33" i="32"/>
  <c r="AD32" i="32"/>
  <c r="AD31" i="32"/>
  <c r="AA41" i="32"/>
  <c r="AA40" i="32"/>
  <c r="AA39" i="32"/>
  <c r="AA38" i="32"/>
  <c r="AA37" i="32"/>
  <c r="AA36" i="32"/>
  <c r="AA35" i="32"/>
  <c r="AA34" i="32"/>
  <c r="AA33" i="32"/>
  <c r="AA32" i="32"/>
  <c r="AA31" i="32"/>
  <c r="Y41" i="32"/>
  <c r="Y40" i="32"/>
  <c r="Y39" i="32"/>
  <c r="Y38" i="32"/>
  <c r="Y37" i="32"/>
  <c r="Y36" i="32"/>
  <c r="Y35" i="32"/>
  <c r="Y34" i="32"/>
  <c r="Y33" i="32"/>
  <c r="Y32" i="32"/>
  <c r="Y31" i="32"/>
  <c r="W41" i="32"/>
  <c r="W40" i="32"/>
  <c r="W39" i="32"/>
  <c r="W38" i="32"/>
  <c r="W37" i="32"/>
  <c r="W36" i="32"/>
  <c r="W35" i="32"/>
  <c r="W34" i="32"/>
  <c r="W33" i="32"/>
  <c r="W32" i="32"/>
  <c r="W31" i="32"/>
  <c r="U41" i="32"/>
  <c r="U40" i="32"/>
  <c r="U39" i="32"/>
  <c r="U38" i="32"/>
  <c r="U37" i="32"/>
  <c r="U36" i="32"/>
  <c r="U35" i="32"/>
  <c r="U34" i="32"/>
  <c r="U33" i="32"/>
  <c r="U32" i="32"/>
  <c r="U31" i="32"/>
  <c r="S41" i="32"/>
  <c r="S40" i="32"/>
  <c r="S39" i="32"/>
  <c r="S38" i="32"/>
  <c r="S37" i="32"/>
  <c r="S36" i="32"/>
  <c r="S35" i="32"/>
  <c r="S34" i="32"/>
  <c r="S33" i="32"/>
  <c r="S32" i="32"/>
  <c r="S31" i="32"/>
  <c r="Q41" i="32"/>
  <c r="Q40" i="32"/>
  <c r="Q39" i="32"/>
  <c r="Q38" i="32"/>
  <c r="Q37" i="32"/>
  <c r="Q36" i="32"/>
  <c r="Q35" i="32"/>
  <c r="Q34" i="32"/>
  <c r="Q33" i="32"/>
  <c r="Q32" i="32"/>
  <c r="Q31" i="32"/>
  <c r="M41" i="32"/>
  <c r="M40" i="32"/>
  <c r="M39" i="32"/>
  <c r="M38" i="32"/>
  <c r="M37" i="32"/>
  <c r="M36" i="32"/>
  <c r="M35" i="32"/>
  <c r="M34" i="32"/>
  <c r="M33" i="32"/>
  <c r="M32" i="32"/>
  <c r="M31" i="32"/>
  <c r="K41" i="32"/>
  <c r="K40" i="32"/>
  <c r="K39" i="32"/>
  <c r="K38" i="32"/>
  <c r="K37" i="32"/>
  <c r="K36" i="32"/>
  <c r="K35" i="32"/>
  <c r="K34" i="32"/>
  <c r="K33" i="32"/>
  <c r="K32" i="32"/>
  <c r="K31" i="32"/>
  <c r="F41" i="32"/>
  <c r="F40" i="32"/>
  <c r="F39" i="32"/>
  <c r="F38" i="32"/>
  <c r="F37" i="32"/>
  <c r="F36" i="32"/>
  <c r="F35" i="32"/>
  <c r="F34" i="32"/>
  <c r="F33" i="32"/>
  <c r="F32" i="32"/>
  <c r="F31" i="32"/>
  <c r="D41" i="32"/>
  <c r="D40" i="32"/>
  <c r="D39" i="32"/>
  <c r="D38" i="32"/>
  <c r="D37" i="32"/>
  <c r="D36" i="32"/>
  <c r="D35" i="32"/>
  <c r="D34" i="32"/>
  <c r="D33" i="32"/>
  <c r="D32" i="32"/>
  <c r="D31" i="32"/>
  <c r="C41" i="32"/>
  <c r="C40" i="32"/>
  <c r="C39" i="32"/>
  <c r="C38" i="32"/>
  <c r="C37" i="32"/>
  <c r="C36" i="32"/>
  <c r="C35" i="32"/>
  <c r="C34" i="32"/>
  <c r="C33" i="32"/>
  <c r="C32" i="32"/>
  <c r="C31" i="32"/>
  <c r="A81" i="112"/>
  <c r="A82" i="112" s="1"/>
  <c r="A83" i="112" s="1"/>
  <c r="A84" i="112" s="1"/>
  <c r="A85" i="112" s="1"/>
  <c r="A86" i="112" s="1"/>
  <c r="A87" i="112" s="1"/>
  <c r="A88" i="112" s="1"/>
  <c r="A89" i="112" s="1"/>
  <c r="A91" i="112" s="1"/>
  <c r="A92" i="112" s="1"/>
  <c r="A93" i="112" s="1"/>
  <c r="A94" i="112" s="1"/>
  <c r="A95" i="112" s="1"/>
  <c r="A96" i="112" s="1"/>
  <c r="A97" i="112" s="1"/>
  <c r="A98" i="112" s="1"/>
  <c r="A99" i="112" s="1"/>
  <c r="A100" i="112" s="1"/>
  <c r="A101" i="112" s="1"/>
  <c r="A81" i="109"/>
  <c r="A82" i="109" s="1"/>
  <c r="A83" i="109" s="1"/>
  <c r="A84" i="109" s="1"/>
  <c r="A85" i="109" s="1"/>
  <c r="A86" i="109" s="1"/>
  <c r="A87" i="109" s="1"/>
  <c r="A88" i="109" s="1"/>
  <c r="A89" i="109" s="1"/>
  <c r="A91" i="109" s="1"/>
  <c r="A92" i="109" s="1"/>
  <c r="A93" i="109" s="1"/>
  <c r="A94" i="109" s="1"/>
  <c r="A95" i="109" s="1"/>
  <c r="A96" i="109" s="1"/>
  <c r="A97" i="109" s="1"/>
  <c r="A98" i="109" s="1"/>
  <c r="A99" i="109" s="1"/>
  <c r="A100" i="109" s="1"/>
  <c r="A101" i="109" s="1"/>
  <c r="A81" i="110"/>
  <c r="A82" i="110" s="1"/>
  <c r="A83" i="110" s="1"/>
  <c r="A84" i="110" s="1"/>
  <c r="A85" i="110" s="1"/>
  <c r="A86" i="110" s="1"/>
  <c r="A87" i="110" s="1"/>
  <c r="A88" i="110" s="1"/>
  <c r="A89" i="110" s="1"/>
  <c r="A91" i="110" s="1"/>
  <c r="A92" i="110" s="1"/>
  <c r="A93" i="110" s="1"/>
  <c r="A94" i="110" s="1"/>
  <c r="A95" i="110" s="1"/>
  <c r="A96" i="110" s="1"/>
  <c r="A97" i="110" s="1"/>
  <c r="A98" i="110" s="1"/>
  <c r="A99" i="110" s="1"/>
  <c r="A100" i="110" s="1"/>
  <c r="A101" i="110" s="1"/>
  <c r="A81" i="131"/>
  <c r="A82" i="131" s="1"/>
  <c r="A83" i="131" s="1"/>
  <c r="A84" i="131" s="1"/>
  <c r="A85" i="131" s="1"/>
  <c r="A86" i="131" s="1"/>
  <c r="A87" i="131" s="1"/>
  <c r="A88" i="131" s="1"/>
  <c r="A89" i="131" s="1"/>
  <c r="A91" i="131" s="1"/>
  <c r="A92" i="131" s="1"/>
  <c r="A93" i="131" s="1"/>
  <c r="A94" i="131" s="1"/>
  <c r="A95" i="131" s="1"/>
  <c r="A96" i="131" s="1"/>
  <c r="A97" i="131" s="1"/>
  <c r="A98" i="131" s="1"/>
  <c r="A99" i="131" s="1"/>
  <c r="A100" i="131" s="1"/>
  <c r="A101" i="131" s="1"/>
  <c r="A81" i="111"/>
  <c r="A82" i="111" s="1"/>
  <c r="A83" i="111" s="1"/>
  <c r="A84" i="111" s="1"/>
  <c r="A85" i="111" s="1"/>
  <c r="A86" i="111" s="1"/>
  <c r="A87" i="111" s="1"/>
  <c r="A88" i="111" s="1"/>
  <c r="A89" i="111" s="1"/>
  <c r="A91" i="111" s="1"/>
  <c r="A92" i="111" s="1"/>
  <c r="A93" i="111" s="1"/>
  <c r="A94" i="111" s="1"/>
  <c r="A95" i="111" s="1"/>
  <c r="A96" i="111" s="1"/>
  <c r="A97" i="111" s="1"/>
  <c r="A98" i="111" s="1"/>
  <c r="A99" i="111" s="1"/>
  <c r="A100" i="111" s="1"/>
  <c r="A101" i="111" s="1"/>
  <c r="A81" i="101"/>
  <c r="A82" i="101" s="1"/>
  <c r="A83" i="101" s="1"/>
  <c r="A84" i="101" s="1"/>
  <c r="A85" i="101" s="1"/>
  <c r="A86" i="101" s="1"/>
  <c r="A87" i="101" s="1"/>
  <c r="A88" i="101" s="1"/>
  <c r="A89" i="101" s="1"/>
  <c r="A91" i="101" s="1"/>
  <c r="A92" i="101" s="1"/>
  <c r="A93" i="101" s="1"/>
  <c r="A94" i="101" s="1"/>
  <c r="A95" i="101" s="1"/>
  <c r="A96" i="101" s="1"/>
  <c r="A97" i="101" s="1"/>
  <c r="A98" i="101" s="1"/>
  <c r="A99" i="101" s="1"/>
  <c r="A100" i="101" s="1"/>
  <c r="A101" i="101" s="1"/>
  <c r="A81" i="100"/>
  <c r="A82" i="100" s="1"/>
  <c r="A83" i="100" s="1"/>
  <c r="A84" i="100" s="1"/>
  <c r="A85" i="100" s="1"/>
  <c r="A86" i="100" s="1"/>
  <c r="A87" i="100" s="1"/>
  <c r="A88" i="100" s="1"/>
  <c r="A89" i="100" s="1"/>
  <c r="A91" i="100" s="1"/>
  <c r="A92" i="100" s="1"/>
  <c r="A93" i="100" s="1"/>
  <c r="A94" i="100" s="1"/>
  <c r="A95" i="100" s="1"/>
  <c r="A96" i="100" s="1"/>
  <c r="A97" i="100" s="1"/>
  <c r="A98" i="100" s="1"/>
  <c r="A99" i="100" s="1"/>
  <c r="A100" i="100" s="1"/>
  <c r="A101" i="100" s="1"/>
  <c r="A81" i="99"/>
  <c r="A82" i="99" s="1"/>
  <c r="A83" i="99" s="1"/>
  <c r="A84" i="99" s="1"/>
  <c r="A85" i="99" s="1"/>
  <c r="A86" i="99" s="1"/>
  <c r="A87" i="99" s="1"/>
  <c r="A88" i="99" s="1"/>
  <c r="A89" i="99" s="1"/>
  <c r="A91" i="99" s="1"/>
  <c r="A92" i="99" s="1"/>
  <c r="A93" i="99" s="1"/>
  <c r="A94" i="99" s="1"/>
  <c r="A95" i="99" s="1"/>
  <c r="A96" i="99" s="1"/>
  <c r="A97" i="99" s="1"/>
  <c r="A98" i="99" s="1"/>
  <c r="A99" i="99" s="1"/>
  <c r="A100" i="99" s="1"/>
  <c r="A101" i="99" s="1"/>
  <c r="A81" i="134"/>
  <c r="A82" i="134" s="1"/>
  <c r="A83" i="134" s="1"/>
  <c r="A84" i="134" s="1"/>
  <c r="A85" i="134" s="1"/>
  <c r="A86" i="134" s="1"/>
  <c r="A87" i="134" s="1"/>
  <c r="A88" i="134" s="1"/>
  <c r="A89" i="134" s="1"/>
  <c r="A91" i="134" s="1"/>
  <c r="A92" i="134" s="1"/>
  <c r="A93" i="134" s="1"/>
  <c r="A94" i="134" s="1"/>
  <c r="A95" i="134" s="1"/>
  <c r="A96" i="134" s="1"/>
  <c r="A97" i="134" s="1"/>
  <c r="A98" i="134" s="1"/>
  <c r="A99" i="134" s="1"/>
  <c r="A100" i="134" s="1"/>
  <c r="A101" i="134" s="1"/>
  <c r="A81" i="135" l="1"/>
  <c r="A82" i="135" s="1"/>
  <c r="A83" i="135" s="1"/>
  <c r="A84" i="135" s="1"/>
  <c r="A85" i="135" s="1"/>
  <c r="A86" i="135" s="1"/>
  <c r="A87" i="135" s="1"/>
  <c r="A88" i="135" s="1"/>
  <c r="A89" i="135" s="1"/>
  <c r="A91" i="135" s="1"/>
  <c r="A92" i="135" s="1"/>
  <c r="A93" i="135" s="1"/>
  <c r="A94" i="135" s="1"/>
  <c r="A95" i="135" s="1"/>
  <c r="A96" i="135" s="1"/>
  <c r="A97" i="135" s="1"/>
  <c r="A98" i="135" s="1"/>
  <c r="A99" i="135" s="1"/>
  <c r="A100" i="135" s="1"/>
  <c r="A101" i="135" s="1"/>
  <c r="C10" i="135"/>
  <c r="D10" i="135"/>
  <c r="F10" i="135"/>
  <c r="K10" i="135"/>
  <c r="M10" i="135"/>
  <c r="Q10" i="135"/>
  <c r="S10" i="135"/>
  <c r="U10" i="135"/>
  <c r="W10" i="135"/>
  <c r="Y10" i="135"/>
  <c r="AA10" i="135"/>
  <c r="AD10" i="135"/>
  <c r="AF10" i="135"/>
  <c r="C11" i="135"/>
  <c r="D11" i="135"/>
  <c r="T11" i="135" s="1"/>
  <c r="F11" i="135"/>
  <c r="K11" i="135"/>
  <c r="M11" i="135"/>
  <c r="Q11" i="135"/>
  <c r="S11" i="135"/>
  <c r="U11" i="135"/>
  <c r="W11" i="135"/>
  <c r="Y11" i="135"/>
  <c r="AA11" i="135"/>
  <c r="AD11" i="135"/>
  <c r="AF11" i="135"/>
  <c r="C12" i="135"/>
  <c r="E12" i="135" s="1"/>
  <c r="D12" i="135"/>
  <c r="F12" i="135"/>
  <c r="K12" i="135"/>
  <c r="M12" i="135"/>
  <c r="Q12" i="135"/>
  <c r="S12" i="135"/>
  <c r="U12" i="135"/>
  <c r="W12" i="135"/>
  <c r="Y12" i="135"/>
  <c r="AA12" i="135"/>
  <c r="AD12" i="135"/>
  <c r="AF12" i="135"/>
  <c r="C13" i="135"/>
  <c r="D13" i="135"/>
  <c r="F13" i="135"/>
  <c r="K13" i="135"/>
  <c r="M13" i="135"/>
  <c r="Q13" i="135"/>
  <c r="S13" i="135"/>
  <c r="U13" i="135"/>
  <c r="V13" i="135" s="1"/>
  <c r="W13" i="135"/>
  <c r="Y13" i="135"/>
  <c r="AA13" i="135"/>
  <c r="AD13" i="135"/>
  <c r="AF13" i="135"/>
  <c r="C14" i="135"/>
  <c r="D14" i="135"/>
  <c r="F14" i="135"/>
  <c r="K14" i="135"/>
  <c r="M14" i="135"/>
  <c r="Q14" i="135"/>
  <c r="S14" i="135"/>
  <c r="U14" i="135"/>
  <c r="W14" i="135"/>
  <c r="Y14" i="135"/>
  <c r="AA14" i="135"/>
  <c r="AD14" i="135"/>
  <c r="AF14" i="135"/>
  <c r="C15" i="135"/>
  <c r="D15" i="135"/>
  <c r="F15" i="135"/>
  <c r="K15" i="135"/>
  <c r="M15" i="135"/>
  <c r="Q15" i="135"/>
  <c r="S15" i="135"/>
  <c r="U15" i="135"/>
  <c r="W15" i="135"/>
  <c r="Y15" i="135"/>
  <c r="AA15" i="135"/>
  <c r="AD15" i="135"/>
  <c r="AF15" i="135"/>
  <c r="C16" i="135"/>
  <c r="D16" i="135"/>
  <c r="F16" i="135"/>
  <c r="K16" i="135"/>
  <c r="M16" i="135"/>
  <c r="Q16" i="135"/>
  <c r="S16" i="135"/>
  <c r="U16" i="135"/>
  <c r="W16" i="135"/>
  <c r="Y16" i="135"/>
  <c r="AA16" i="135"/>
  <c r="AD16" i="135"/>
  <c r="AF16" i="135"/>
  <c r="C17" i="135"/>
  <c r="D17" i="135"/>
  <c r="F17" i="135"/>
  <c r="K17" i="135"/>
  <c r="M17" i="135"/>
  <c r="Q17" i="135"/>
  <c r="S17" i="135"/>
  <c r="U17" i="135"/>
  <c r="W17" i="135"/>
  <c r="Y17" i="135"/>
  <c r="AA17" i="135"/>
  <c r="AD17" i="135"/>
  <c r="AF17" i="135"/>
  <c r="C18" i="135"/>
  <c r="D18" i="135"/>
  <c r="F18" i="135"/>
  <c r="K18" i="135"/>
  <c r="M18" i="135"/>
  <c r="Q18" i="135"/>
  <c r="S18" i="135"/>
  <c r="U18" i="135"/>
  <c r="W18" i="135"/>
  <c r="Y18" i="135"/>
  <c r="AA18" i="135"/>
  <c r="AD18" i="135"/>
  <c r="AF18" i="135"/>
  <c r="C19" i="135"/>
  <c r="D19" i="135"/>
  <c r="F19" i="135"/>
  <c r="K19" i="135"/>
  <c r="M19" i="135"/>
  <c r="Q19" i="135"/>
  <c r="S19" i="135"/>
  <c r="U19" i="135"/>
  <c r="W19" i="135"/>
  <c r="Y19" i="135"/>
  <c r="AA19" i="135"/>
  <c r="AD19" i="135"/>
  <c r="AF19" i="135"/>
  <c r="C20" i="135"/>
  <c r="D20" i="135"/>
  <c r="F20" i="135"/>
  <c r="K20" i="135"/>
  <c r="M20" i="135"/>
  <c r="Q20" i="135"/>
  <c r="S20" i="135"/>
  <c r="U20" i="135"/>
  <c r="W20" i="135"/>
  <c r="Y20" i="135"/>
  <c r="AA20" i="135"/>
  <c r="AD20" i="135"/>
  <c r="AF20" i="135"/>
  <c r="C22" i="135"/>
  <c r="D22" i="135"/>
  <c r="F22" i="135"/>
  <c r="K22" i="135"/>
  <c r="M22" i="135"/>
  <c r="Q22" i="135"/>
  <c r="S22" i="135"/>
  <c r="U22" i="135"/>
  <c r="W22" i="135"/>
  <c r="Y22" i="135"/>
  <c r="AA22" i="135"/>
  <c r="AD22" i="135"/>
  <c r="AF22" i="135"/>
  <c r="C23" i="135"/>
  <c r="D23" i="135"/>
  <c r="F23" i="135"/>
  <c r="K23" i="135"/>
  <c r="M23" i="135"/>
  <c r="Q23" i="135"/>
  <c r="S23" i="135"/>
  <c r="U23" i="135"/>
  <c r="W23" i="135"/>
  <c r="Y23" i="135"/>
  <c r="AA23" i="135"/>
  <c r="AD23" i="135"/>
  <c r="AF23" i="135"/>
  <c r="C24" i="135"/>
  <c r="D24" i="135"/>
  <c r="F24" i="135"/>
  <c r="K24" i="135"/>
  <c r="M24" i="135"/>
  <c r="Q24" i="135"/>
  <c r="S24" i="135"/>
  <c r="U24" i="135"/>
  <c r="W24" i="135"/>
  <c r="Y24" i="135"/>
  <c r="AA24" i="135"/>
  <c r="AD24" i="135"/>
  <c r="AF24" i="135"/>
  <c r="C25" i="135"/>
  <c r="D25" i="135"/>
  <c r="F25" i="135"/>
  <c r="K25" i="135"/>
  <c r="M25" i="135"/>
  <c r="Q25" i="135"/>
  <c r="S25" i="135"/>
  <c r="U25" i="135"/>
  <c r="W25" i="135"/>
  <c r="Y25" i="135"/>
  <c r="AA25" i="135"/>
  <c r="AD25" i="135"/>
  <c r="AF25" i="135"/>
  <c r="C26" i="135"/>
  <c r="D26" i="135"/>
  <c r="F26" i="135"/>
  <c r="K26" i="135"/>
  <c r="M26" i="135"/>
  <c r="Q26" i="135"/>
  <c r="S26" i="135"/>
  <c r="U26" i="135"/>
  <c r="W26" i="135"/>
  <c r="Y26" i="135"/>
  <c r="AA26" i="135"/>
  <c r="AD26" i="135"/>
  <c r="AF26" i="135"/>
  <c r="C27" i="135"/>
  <c r="D27" i="135"/>
  <c r="F27" i="135"/>
  <c r="K27" i="135"/>
  <c r="M27" i="135"/>
  <c r="Q27" i="135"/>
  <c r="S27" i="135"/>
  <c r="U27" i="135"/>
  <c r="W27" i="135"/>
  <c r="Y27" i="135"/>
  <c r="AA27" i="135"/>
  <c r="AD27" i="135"/>
  <c r="AF27" i="135"/>
  <c r="C28" i="135"/>
  <c r="D28" i="135"/>
  <c r="F28" i="135"/>
  <c r="K28" i="135"/>
  <c r="M28" i="135"/>
  <c r="Q28" i="135"/>
  <c r="S28" i="135"/>
  <c r="U28" i="135"/>
  <c r="W28" i="135"/>
  <c r="Y28" i="135"/>
  <c r="AA28" i="135"/>
  <c r="AD28" i="135"/>
  <c r="AF28" i="135"/>
  <c r="C29" i="135"/>
  <c r="D29" i="135"/>
  <c r="F29" i="135"/>
  <c r="K29" i="135"/>
  <c r="M29" i="135"/>
  <c r="Q29" i="135"/>
  <c r="S29" i="135"/>
  <c r="U29" i="135"/>
  <c r="W29" i="135"/>
  <c r="Y29" i="135"/>
  <c r="AA29" i="135"/>
  <c r="AD29" i="135"/>
  <c r="AF29" i="135"/>
  <c r="C30" i="135"/>
  <c r="D30" i="135"/>
  <c r="F30" i="135"/>
  <c r="K30" i="135"/>
  <c r="M30" i="135"/>
  <c r="Q30" i="135"/>
  <c r="S30" i="135"/>
  <c r="U30" i="135"/>
  <c r="W30" i="135"/>
  <c r="Y30" i="135"/>
  <c r="AA30" i="135"/>
  <c r="AD30" i="135"/>
  <c r="AF30" i="135"/>
  <c r="C31" i="135"/>
  <c r="D31" i="135"/>
  <c r="F31" i="135"/>
  <c r="K31" i="135"/>
  <c r="M31" i="135"/>
  <c r="Q31" i="135"/>
  <c r="S31" i="135"/>
  <c r="U31" i="135"/>
  <c r="W31" i="135"/>
  <c r="Y31" i="135"/>
  <c r="AA31" i="135"/>
  <c r="AD31" i="135"/>
  <c r="AF31" i="135"/>
  <c r="C32" i="135"/>
  <c r="D32" i="135"/>
  <c r="F32" i="135"/>
  <c r="K32" i="135"/>
  <c r="M32" i="135"/>
  <c r="Q32" i="135"/>
  <c r="S32" i="135"/>
  <c r="U32" i="135"/>
  <c r="W32" i="135"/>
  <c r="Y32" i="135"/>
  <c r="AA32" i="135"/>
  <c r="AD32" i="135"/>
  <c r="AF32" i="135"/>
  <c r="C33" i="135"/>
  <c r="D33" i="135"/>
  <c r="F33" i="135"/>
  <c r="K33" i="135"/>
  <c r="M33" i="135"/>
  <c r="Q33" i="135"/>
  <c r="S33" i="135"/>
  <c r="U33" i="135"/>
  <c r="W33" i="135"/>
  <c r="Y33" i="135"/>
  <c r="AA33" i="135"/>
  <c r="AD33" i="135"/>
  <c r="AF33" i="135"/>
  <c r="C34" i="135"/>
  <c r="D34" i="135"/>
  <c r="F34" i="135"/>
  <c r="K34" i="135"/>
  <c r="M34" i="135"/>
  <c r="Q34" i="135"/>
  <c r="S34" i="135"/>
  <c r="U34" i="135"/>
  <c r="W34" i="135"/>
  <c r="Y34" i="135"/>
  <c r="AA34" i="135"/>
  <c r="AD34" i="135"/>
  <c r="AF34" i="135"/>
  <c r="C35" i="135"/>
  <c r="D35" i="135"/>
  <c r="F35" i="135"/>
  <c r="K35" i="135"/>
  <c r="M35" i="135"/>
  <c r="Q35" i="135"/>
  <c r="S35" i="135"/>
  <c r="U35" i="135"/>
  <c r="W35" i="135"/>
  <c r="Y35" i="135"/>
  <c r="AA35" i="135"/>
  <c r="AD35" i="135"/>
  <c r="AF35" i="135"/>
  <c r="C36" i="135"/>
  <c r="D36" i="135"/>
  <c r="F36" i="135"/>
  <c r="K36" i="135"/>
  <c r="M36" i="135"/>
  <c r="Q36" i="135"/>
  <c r="S36" i="135"/>
  <c r="U36" i="135"/>
  <c r="W36" i="135"/>
  <c r="Y36" i="135"/>
  <c r="AA36" i="135"/>
  <c r="AD36" i="135"/>
  <c r="AF36" i="135"/>
  <c r="C37" i="135"/>
  <c r="D37" i="135"/>
  <c r="F37" i="135"/>
  <c r="K37" i="135"/>
  <c r="M37" i="135"/>
  <c r="Q37" i="135"/>
  <c r="S37" i="135"/>
  <c r="U37" i="135"/>
  <c r="W37" i="135"/>
  <c r="Y37" i="135"/>
  <c r="AA37" i="135"/>
  <c r="AD37" i="135"/>
  <c r="AF37" i="135"/>
  <c r="C38" i="135"/>
  <c r="D38" i="135"/>
  <c r="F38" i="135"/>
  <c r="K38" i="135"/>
  <c r="M38" i="135"/>
  <c r="Q38" i="135"/>
  <c r="S38" i="135"/>
  <c r="U38" i="135"/>
  <c r="W38" i="135"/>
  <c r="Y38" i="135"/>
  <c r="AA38" i="135"/>
  <c r="AD38" i="135"/>
  <c r="AF38" i="135"/>
  <c r="C39" i="135"/>
  <c r="D39" i="135"/>
  <c r="F39" i="135"/>
  <c r="K39" i="135"/>
  <c r="M39" i="135"/>
  <c r="Q39" i="135"/>
  <c r="S39" i="135"/>
  <c r="U39" i="135"/>
  <c r="W39" i="135"/>
  <c r="Y39" i="135"/>
  <c r="AA39" i="135"/>
  <c r="AD39" i="135"/>
  <c r="AF39" i="135"/>
  <c r="C41" i="135"/>
  <c r="D41" i="135"/>
  <c r="F41" i="135"/>
  <c r="K41" i="135"/>
  <c r="M41" i="135"/>
  <c r="Q41" i="135"/>
  <c r="S41" i="135"/>
  <c r="U41" i="135"/>
  <c r="W41" i="135"/>
  <c r="Y41" i="135"/>
  <c r="AA41" i="135"/>
  <c r="AD41" i="135"/>
  <c r="AF41" i="135"/>
  <c r="C42" i="135"/>
  <c r="D42" i="135"/>
  <c r="F42" i="135"/>
  <c r="K42" i="135"/>
  <c r="M42" i="135"/>
  <c r="Q42" i="135"/>
  <c r="S42" i="135"/>
  <c r="U42" i="135"/>
  <c r="W42" i="135"/>
  <c r="Y42" i="135"/>
  <c r="AA42" i="135"/>
  <c r="AD42" i="135"/>
  <c r="AF42" i="135"/>
  <c r="C43" i="135"/>
  <c r="D43" i="135"/>
  <c r="F43" i="135"/>
  <c r="K43" i="135"/>
  <c r="M43" i="135"/>
  <c r="Q43" i="135"/>
  <c r="S43" i="135"/>
  <c r="U43" i="135"/>
  <c r="W43" i="135"/>
  <c r="Y43" i="135"/>
  <c r="AA43" i="135"/>
  <c r="AD43" i="135"/>
  <c r="AF43" i="135"/>
  <c r="C44" i="135"/>
  <c r="D44" i="135"/>
  <c r="F44" i="135"/>
  <c r="K44" i="135"/>
  <c r="M44" i="135"/>
  <c r="Q44" i="135"/>
  <c r="S44" i="135"/>
  <c r="U44" i="135"/>
  <c r="W44" i="135"/>
  <c r="Y44" i="135"/>
  <c r="AA44" i="135"/>
  <c r="AD44" i="135"/>
  <c r="AF44" i="135"/>
  <c r="C45" i="135"/>
  <c r="D45" i="135"/>
  <c r="F45" i="135"/>
  <c r="K45" i="135"/>
  <c r="M45" i="135"/>
  <c r="Q45" i="135"/>
  <c r="S45" i="135"/>
  <c r="U45" i="135"/>
  <c r="W45" i="135"/>
  <c r="Y45" i="135"/>
  <c r="AA45" i="135"/>
  <c r="AD45" i="135"/>
  <c r="AF45" i="135"/>
  <c r="C46" i="135"/>
  <c r="D46" i="135"/>
  <c r="F46" i="135"/>
  <c r="K46" i="135"/>
  <c r="M46" i="135"/>
  <c r="Q46" i="135"/>
  <c r="S46" i="135"/>
  <c r="U46" i="135"/>
  <c r="W46" i="135"/>
  <c r="Y46" i="135"/>
  <c r="AA46" i="135"/>
  <c r="AD46" i="135"/>
  <c r="AF46" i="135"/>
  <c r="C47" i="135"/>
  <c r="D47" i="135"/>
  <c r="F47" i="135"/>
  <c r="K47" i="135"/>
  <c r="M47" i="135"/>
  <c r="Q47" i="135"/>
  <c r="S47" i="135"/>
  <c r="U47" i="135"/>
  <c r="W47" i="135"/>
  <c r="Y47" i="135"/>
  <c r="AA47" i="135"/>
  <c r="AD47" i="135"/>
  <c r="AF47" i="135"/>
  <c r="C48" i="135"/>
  <c r="D48" i="135"/>
  <c r="F48" i="135"/>
  <c r="K48" i="135"/>
  <c r="M48" i="135"/>
  <c r="Q48" i="135"/>
  <c r="S48" i="135"/>
  <c r="U48" i="135"/>
  <c r="W48" i="135"/>
  <c r="Y48" i="135"/>
  <c r="AA48" i="135"/>
  <c r="AD48" i="135"/>
  <c r="AF48" i="135"/>
  <c r="C49" i="135"/>
  <c r="D49" i="135"/>
  <c r="F49" i="135"/>
  <c r="K49" i="135"/>
  <c r="M49" i="135"/>
  <c r="Q49" i="135"/>
  <c r="S49" i="135"/>
  <c r="U49" i="135"/>
  <c r="W49" i="135"/>
  <c r="Y49" i="135"/>
  <c r="AA49" i="135"/>
  <c r="AD49" i="135"/>
  <c r="AF49" i="135"/>
  <c r="C50" i="135"/>
  <c r="D50" i="135"/>
  <c r="F50" i="135"/>
  <c r="K50" i="135"/>
  <c r="M50" i="135"/>
  <c r="Q50" i="135"/>
  <c r="S50" i="135"/>
  <c r="U50" i="135"/>
  <c r="W50" i="135"/>
  <c r="Y50" i="135"/>
  <c r="AA50" i="135"/>
  <c r="AD50" i="135"/>
  <c r="AF50" i="135"/>
  <c r="C51" i="135"/>
  <c r="D51" i="135"/>
  <c r="F51" i="135"/>
  <c r="K51" i="135"/>
  <c r="M51" i="135"/>
  <c r="Q51" i="135"/>
  <c r="S51" i="135"/>
  <c r="U51" i="135"/>
  <c r="W51" i="135"/>
  <c r="Y51" i="135"/>
  <c r="AA51" i="135"/>
  <c r="AD51" i="135"/>
  <c r="AF51" i="135"/>
  <c r="C52" i="135"/>
  <c r="D52" i="135"/>
  <c r="F52" i="135"/>
  <c r="K52" i="135"/>
  <c r="M52" i="135"/>
  <c r="Q52" i="135"/>
  <c r="S52" i="135"/>
  <c r="U52" i="135"/>
  <c r="W52" i="135"/>
  <c r="Y52" i="135"/>
  <c r="AA52" i="135"/>
  <c r="AD52" i="135"/>
  <c r="AF52" i="135"/>
  <c r="C53" i="135"/>
  <c r="D53" i="135"/>
  <c r="F53" i="135"/>
  <c r="K53" i="135"/>
  <c r="M53" i="135"/>
  <c r="Q53" i="135"/>
  <c r="S53" i="135"/>
  <c r="U53" i="135"/>
  <c r="W53" i="135"/>
  <c r="Y53" i="135"/>
  <c r="AA53" i="135"/>
  <c r="AD53" i="135"/>
  <c r="AF53" i="135"/>
  <c r="C54" i="135"/>
  <c r="D54" i="135"/>
  <c r="F54" i="135"/>
  <c r="K54" i="135"/>
  <c r="M54" i="135"/>
  <c r="Q54" i="135"/>
  <c r="S54" i="135"/>
  <c r="U54" i="135"/>
  <c r="W54" i="135"/>
  <c r="Y54" i="135"/>
  <c r="AA54" i="135"/>
  <c r="AD54" i="135"/>
  <c r="AF54" i="135"/>
  <c r="C56" i="135"/>
  <c r="D56" i="135"/>
  <c r="F56" i="135"/>
  <c r="K56" i="135"/>
  <c r="M56" i="135"/>
  <c r="Q56" i="135"/>
  <c r="S56" i="135"/>
  <c r="U56" i="135"/>
  <c r="W56" i="135"/>
  <c r="Y56" i="135"/>
  <c r="AA56" i="135"/>
  <c r="AD56" i="135"/>
  <c r="AF56" i="135"/>
  <c r="C57" i="135"/>
  <c r="D57" i="135"/>
  <c r="F57" i="135"/>
  <c r="K57" i="135"/>
  <c r="M57" i="135"/>
  <c r="Q57" i="135"/>
  <c r="S57" i="135"/>
  <c r="U57" i="135"/>
  <c r="W57" i="135"/>
  <c r="Y57" i="135"/>
  <c r="AA57" i="135"/>
  <c r="AD57" i="135"/>
  <c r="AF57" i="135"/>
  <c r="C58" i="135"/>
  <c r="D58" i="135"/>
  <c r="F58" i="135"/>
  <c r="K58" i="135"/>
  <c r="M58" i="135"/>
  <c r="Q58" i="135"/>
  <c r="S58" i="135"/>
  <c r="U58" i="135"/>
  <c r="W58" i="135"/>
  <c r="Y58" i="135"/>
  <c r="AA58" i="135"/>
  <c r="AD58" i="135"/>
  <c r="AF58" i="135"/>
  <c r="C59" i="135"/>
  <c r="D59" i="135"/>
  <c r="F59" i="135"/>
  <c r="K59" i="135"/>
  <c r="M59" i="135"/>
  <c r="Q59" i="135"/>
  <c r="S59" i="135"/>
  <c r="U59" i="135"/>
  <c r="W59" i="135"/>
  <c r="Y59" i="135"/>
  <c r="AA59" i="135"/>
  <c r="AD59" i="135"/>
  <c r="AF59" i="135"/>
  <c r="C60" i="135"/>
  <c r="D60" i="135"/>
  <c r="F60" i="135"/>
  <c r="K60" i="135"/>
  <c r="M60" i="135"/>
  <c r="Q60" i="135"/>
  <c r="S60" i="135"/>
  <c r="U60" i="135"/>
  <c r="W60" i="135"/>
  <c r="Y60" i="135"/>
  <c r="AA60" i="135"/>
  <c r="AD60" i="135"/>
  <c r="AF60" i="135"/>
  <c r="C61" i="135"/>
  <c r="D61" i="135"/>
  <c r="F61" i="135"/>
  <c r="K61" i="135"/>
  <c r="M61" i="135"/>
  <c r="Q61" i="135"/>
  <c r="S61" i="135"/>
  <c r="U61" i="135"/>
  <c r="W61" i="135"/>
  <c r="Y61" i="135"/>
  <c r="AA61" i="135"/>
  <c r="AD61" i="135"/>
  <c r="AF61" i="135"/>
  <c r="C62" i="135"/>
  <c r="D62" i="135"/>
  <c r="F62" i="135"/>
  <c r="K62" i="135"/>
  <c r="M62" i="135"/>
  <c r="Q62" i="135"/>
  <c r="S62" i="135"/>
  <c r="U62" i="135"/>
  <c r="W62" i="135"/>
  <c r="Y62" i="135"/>
  <c r="AA62" i="135"/>
  <c r="AD62" i="135"/>
  <c r="AF62" i="135"/>
  <c r="C63" i="135"/>
  <c r="D63" i="135"/>
  <c r="F63" i="135"/>
  <c r="K63" i="135"/>
  <c r="M63" i="135"/>
  <c r="Q63" i="135"/>
  <c r="S63" i="135"/>
  <c r="U63" i="135"/>
  <c r="W63" i="135"/>
  <c r="Y63" i="135"/>
  <c r="AA63" i="135"/>
  <c r="AD63" i="135"/>
  <c r="AF63" i="135"/>
  <c r="C65" i="135"/>
  <c r="D65" i="135"/>
  <c r="F65" i="135"/>
  <c r="K65" i="135"/>
  <c r="M65" i="135"/>
  <c r="Q65" i="135"/>
  <c r="S65" i="135"/>
  <c r="U65" i="135"/>
  <c r="W65" i="135"/>
  <c r="Y65" i="135"/>
  <c r="AA65" i="135"/>
  <c r="AD65" i="135"/>
  <c r="AF65" i="135"/>
  <c r="C66" i="135"/>
  <c r="D66" i="135"/>
  <c r="F66" i="135"/>
  <c r="K66" i="135"/>
  <c r="M66" i="135"/>
  <c r="Q66" i="135"/>
  <c r="S66" i="135"/>
  <c r="U66" i="135"/>
  <c r="W66" i="135"/>
  <c r="Y66" i="135"/>
  <c r="AA66" i="135"/>
  <c r="AD66" i="135"/>
  <c r="AF66" i="135"/>
  <c r="C67" i="135"/>
  <c r="D67" i="135"/>
  <c r="F67" i="135"/>
  <c r="K67" i="135"/>
  <c r="M67" i="135"/>
  <c r="Q67" i="135"/>
  <c r="S67" i="135"/>
  <c r="U67" i="135"/>
  <c r="W67" i="135"/>
  <c r="Y67" i="135"/>
  <c r="AA67" i="135"/>
  <c r="AD67" i="135"/>
  <c r="AF67" i="135"/>
  <c r="C68" i="135"/>
  <c r="D68" i="135"/>
  <c r="F68" i="135"/>
  <c r="K68" i="135"/>
  <c r="M68" i="135"/>
  <c r="Q68" i="135"/>
  <c r="S68" i="135"/>
  <c r="U68" i="135"/>
  <c r="W68" i="135"/>
  <c r="Y68" i="135"/>
  <c r="AA68" i="135"/>
  <c r="AD68" i="135"/>
  <c r="AF68" i="135"/>
  <c r="C69" i="135"/>
  <c r="J69" i="135" s="1"/>
  <c r="D69" i="135"/>
  <c r="F69" i="135"/>
  <c r="K69" i="135"/>
  <c r="M69" i="135"/>
  <c r="Q69" i="135"/>
  <c r="S69" i="135"/>
  <c r="U69" i="135"/>
  <c r="W69" i="135"/>
  <c r="Y69" i="135"/>
  <c r="AC69" i="135" s="1"/>
  <c r="AA69" i="135"/>
  <c r="AD69" i="135"/>
  <c r="AF69" i="135"/>
  <c r="C70" i="135"/>
  <c r="D70" i="135"/>
  <c r="F70" i="135"/>
  <c r="K70" i="135"/>
  <c r="M70" i="135"/>
  <c r="Q70" i="135"/>
  <c r="S70" i="135"/>
  <c r="U70" i="135"/>
  <c r="W70" i="135"/>
  <c r="Y70" i="135"/>
  <c r="AA70" i="135"/>
  <c r="AD70" i="135"/>
  <c r="AF70" i="135"/>
  <c r="C71" i="135"/>
  <c r="D71" i="135"/>
  <c r="F71" i="135"/>
  <c r="K71" i="135"/>
  <c r="M71" i="135"/>
  <c r="Q71" i="135"/>
  <c r="S71" i="135"/>
  <c r="U71" i="135"/>
  <c r="W71" i="135"/>
  <c r="Y71" i="135"/>
  <c r="AA71" i="135"/>
  <c r="AD71" i="135"/>
  <c r="AF71" i="135"/>
  <c r="C73" i="135"/>
  <c r="D73" i="135"/>
  <c r="F73" i="135"/>
  <c r="K73" i="135"/>
  <c r="M73" i="135"/>
  <c r="Q73" i="135"/>
  <c r="S73" i="135"/>
  <c r="U73" i="135"/>
  <c r="W73" i="135"/>
  <c r="Y73" i="135"/>
  <c r="AA73" i="135"/>
  <c r="AD73" i="135"/>
  <c r="AF73" i="135"/>
  <c r="C74" i="135"/>
  <c r="D74" i="135"/>
  <c r="F74" i="135"/>
  <c r="K74" i="135"/>
  <c r="M74" i="135"/>
  <c r="Q74" i="135"/>
  <c r="S74" i="135"/>
  <c r="U74" i="135"/>
  <c r="W74" i="135"/>
  <c r="Y74" i="135"/>
  <c r="AA74" i="135"/>
  <c r="AD74" i="135"/>
  <c r="AF74" i="135"/>
  <c r="C75" i="135"/>
  <c r="D75" i="135"/>
  <c r="F75" i="135"/>
  <c r="K75" i="135"/>
  <c r="M75" i="135"/>
  <c r="Q75" i="135"/>
  <c r="S75" i="135"/>
  <c r="U75" i="135"/>
  <c r="W75" i="135"/>
  <c r="Y75" i="135"/>
  <c r="AA75" i="135"/>
  <c r="AD75" i="135"/>
  <c r="AF75" i="135"/>
  <c r="C76" i="135"/>
  <c r="D76" i="135"/>
  <c r="F76" i="135"/>
  <c r="K76" i="135"/>
  <c r="M76" i="135"/>
  <c r="Q76" i="135"/>
  <c r="S76" i="135"/>
  <c r="U76" i="135"/>
  <c r="W76" i="135"/>
  <c r="Y76" i="135"/>
  <c r="AA76" i="135"/>
  <c r="AD76" i="135"/>
  <c r="AF76" i="135"/>
  <c r="C77" i="135"/>
  <c r="D77" i="135"/>
  <c r="F77" i="135"/>
  <c r="K77" i="135"/>
  <c r="M77" i="135"/>
  <c r="Q77" i="135"/>
  <c r="S77" i="135"/>
  <c r="U77" i="135"/>
  <c r="W77" i="135"/>
  <c r="Y77" i="135"/>
  <c r="AA77" i="135"/>
  <c r="AD77" i="135"/>
  <c r="AF77" i="135"/>
  <c r="C78" i="135"/>
  <c r="D78" i="135"/>
  <c r="F78" i="135"/>
  <c r="K78" i="135"/>
  <c r="M78" i="135"/>
  <c r="Q78" i="135"/>
  <c r="S78" i="135"/>
  <c r="U78" i="135"/>
  <c r="W78" i="135"/>
  <c r="Y78" i="135"/>
  <c r="AA78" i="135"/>
  <c r="AD78" i="135"/>
  <c r="AF78" i="135"/>
  <c r="C9" i="116"/>
  <c r="D9" i="116"/>
  <c r="F9" i="116"/>
  <c r="K9" i="116"/>
  <c r="M9" i="116"/>
  <c r="Q9" i="116"/>
  <c r="S9" i="116"/>
  <c r="U9" i="116"/>
  <c r="W9" i="116"/>
  <c r="Y9" i="116"/>
  <c r="AA9" i="116"/>
  <c r="AD9" i="116"/>
  <c r="AF9" i="116"/>
  <c r="E10" i="116"/>
  <c r="G10" i="116"/>
  <c r="H10" i="116"/>
  <c r="J10" i="116" s="1"/>
  <c r="I10" i="116"/>
  <c r="L10" i="116"/>
  <c r="N10" i="116"/>
  <c r="T10" i="116"/>
  <c r="V10" i="116"/>
  <c r="X10" i="116"/>
  <c r="Z10" i="116"/>
  <c r="AB10" i="116"/>
  <c r="AC10" i="116"/>
  <c r="AE10" i="116"/>
  <c r="AG10" i="116"/>
  <c r="E11" i="116"/>
  <c r="G11" i="116"/>
  <c r="H11" i="116"/>
  <c r="I11" i="116" s="1"/>
  <c r="L11" i="116"/>
  <c r="N11" i="116"/>
  <c r="T11" i="116"/>
  <c r="V11" i="116"/>
  <c r="X11" i="116"/>
  <c r="Z11" i="116"/>
  <c r="AB11" i="116"/>
  <c r="AC11" i="116"/>
  <c r="AE11" i="116"/>
  <c r="AG11" i="116"/>
  <c r="E12" i="116"/>
  <c r="G12" i="116"/>
  <c r="H12" i="116"/>
  <c r="O12" i="116" s="1"/>
  <c r="R12" i="116" s="1"/>
  <c r="L12" i="116"/>
  <c r="N12" i="116"/>
  <c r="T12" i="116"/>
  <c r="V12" i="116"/>
  <c r="X12" i="116"/>
  <c r="Z12" i="116"/>
  <c r="AB12" i="116"/>
  <c r="AC12" i="116"/>
  <c r="AE12" i="116"/>
  <c r="AG12" i="116"/>
  <c r="E13" i="116"/>
  <c r="G13" i="116"/>
  <c r="H13" i="116"/>
  <c r="O13" i="116" s="1"/>
  <c r="R13" i="116" s="1"/>
  <c r="J13" i="116"/>
  <c r="L13" i="116"/>
  <c r="N13" i="116"/>
  <c r="T13" i="116"/>
  <c r="V13" i="116"/>
  <c r="X13" i="116"/>
  <c r="Z13" i="116"/>
  <c r="AB13" i="116"/>
  <c r="AC13" i="116"/>
  <c r="AE13" i="116"/>
  <c r="AG13" i="116"/>
  <c r="E14" i="116"/>
  <c r="G14" i="116"/>
  <c r="H14" i="116"/>
  <c r="O14" i="116" s="1"/>
  <c r="R14" i="116" s="1"/>
  <c r="J14" i="116"/>
  <c r="L14" i="116"/>
  <c r="N14" i="116"/>
  <c r="T14" i="116"/>
  <c r="V14" i="116"/>
  <c r="X14" i="116"/>
  <c r="Z14" i="116"/>
  <c r="AB14" i="116"/>
  <c r="AC14" i="116"/>
  <c r="AE14" i="116"/>
  <c r="AG14" i="116"/>
  <c r="E15" i="116"/>
  <c r="G15" i="116"/>
  <c r="H15" i="116"/>
  <c r="O15" i="116" s="1"/>
  <c r="P15" i="116" s="1"/>
  <c r="L15" i="116"/>
  <c r="N15" i="116"/>
  <c r="T15" i="116"/>
  <c r="V15" i="116"/>
  <c r="X15" i="116"/>
  <c r="Z15" i="116"/>
  <c r="AB15" i="116"/>
  <c r="AC15" i="116"/>
  <c r="AE15" i="116"/>
  <c r="AG15" i="116"/>
  <c r="E16" i="116"/>
  <c r="G16" i="116"/>
  <c r="H16" i="116"/>
  <c r="O16" i="116" s="1"/>
  <c r="R16" i="116" s="1"/>
  <c r="L16" i="116"/>
  <c r="N16" i="116"/>
  <c r="T16" i="116"/>
  <c r="V16" i="116"/>
  <c r="X16" i="116"/>
  <c r="Z16" i="116"/>
  <c r="AB16" i="116"/>
  <c r="AC16" i="116"/>
  <c r="AE16" i="116"/>
  <c r="AG16" i="116"/>
  <c r="E17" i="116"/>
  <c r="G17" i="116"/>
  <c r="H17" i="116"/>
  <c r="I17" i="116"/>
  <c r="J17" i="116"/>
  <c r="L17" i="116"/>
  <c r="N17" i="116"/>
  <c r="P17" i="116"/>
  <c r="T17" i="116"/>
  <c r="V17" i="116"/>
  <c r="X17" i="116"/>
  <c r="Z17" i="116"/>
  <c r="AB17" i="116"/>
  <c r="AC17" i="116"/>
  <c r="AE17" i="116"/>
  <c r="AG17" i="116"/>
  <c r="E18" i="116"/>
  <c r="G18" i="116"/>
  <c r="H18" i="116"/>
  <c r="O18" i="116" s="1"/>
  <c r="R18" i="116" s="1"/>
  <c r="J18" i="116"/>
  <c r="L18" i="116"/>
  <c r="N18" i="116"/>
  <c r="T18" i="116"/>
  <c r="V18" i="116"/>
  <c r="X18" i="116"/>
  <c r="Z18" i="116"/>
  <c r="AB18" i="116"/>
  <c r="AC18" i="116"/>
  <c r="AE18" i="116"/>
  <c r="AG18" i="116"/>
  <c r="E19" i="116"/>
  <c r="G19" i="116"/>
  <c r="H19" i="116"/>
  <c r="I19" i="116" s="1"/>
  <c r="J19" i="116"/>
  <c r="L19" i="116"/>
  <c r="N19" i="116"/>
  <c r="T19" i="116"/>
  <c r="V19" i="116"/>
  <c r="X19" i="116"/>
  <c r="Z19" i="116"/>
  <c r="AB19" i="116"/>
  <c r="AC19" i="116"/>
  <c r="AE19" i="116"/>
  <c r="AG19" i="116"/>
  <c r="E20" i="116"/>
  <c r="G20" i="116"/>
  <c r="H20" i="116"/>
  <c r="O20" i="116" s="1"/>
  <c r="R20" i="116" s="1"/>
  <c r="L20" i="116"/>
  <c r="N20" i="116"/>
  <c r="T20" i="116"/>
  <c r="V20" i="116"/>
  <c r="X20" i="116"/>
  <c r="Z20" i="116"/>
  <c r="AB20" i="116"/>
  <c r="AC20" i="116"/>
  <c r="AE20" i="116"/>
  <c r="AG20" i="116"/>
  <c r="C21" i="116"/>
  <c r="D21" i="116"/>
  <c r="F21" i="116"/>
  <c r="K21" i="116"/>
  <c r="M21" i="116"/>
  <c r="Q21" i="116"/>
  <c r="S21" i="116"/>
  <c r="U21" i="116"/>
  <c r="W21" i="116"/>
  <c r="Y21" i="116"/>
  <c r="AA21" i="116"/>
  <c r="AD21" i="116"/>
  <c r="AF21" i="116"/>
  <c r="E22" i="116"/>
  <c r="G22" i="116"/>
  <c r="H22" i="116"/>
  <c r="O22" i="116" s="1"/>
  <c r="P22" i="116" s="1"/>
  <c r="L22" i="116"/>
  <c r="N22" i="116"/>
  <c r="T22" i="116"/>
  <c r="V22" i="116"/>
  <c r="X22" i="116"/>
  <c r="Z22" i="116"/>
  <c r="AB22" i="116"/>
  <c r="AC22" i="116"/>
  <c r="AE22" i="116"/>
  <c r="AG22" i="116"/>
  <c r="E23" i="116"/>
  <c r="G23" i="116"/>
  <c r="H23" i="116"/>
  <c r="L23" i="116"/>
  <c r="N23" i="116"/>
  <c r="T23" i="116"/>
  <c r="V23" i="116"/>
  <c r="X23" i="116"/>
  <c r="Z23" i="116"/>
  <c r="AB23" i="116"/>
  <c r="AC23" i="116"/>
  <c r="AE23" i="116"/>
  <c r="AG23" i="116"/>
  <c r="E24" i="116"/>
  <c r="G24" i="116"/>
  <c r="H24" i="116"/>
  <c r="I24" i="116" s="1"/>
  <c r="J24" i="116"/>
  <c r="L24" i="116"/>
  <c r="N24" i="116"/>
  <c r="T24" i="116"/>
  <c r="V24" i="116"/>
  <c r="X24" i="116"/>
  <c r="Z24" i="116"/>
  <c r="AB24" i="116"/>
  <c r="AC24" i="116"/>
  <c r="AE24" i="116"/>
  <c r="AG24" i="116"/>
  <c r="E25" i="116"/>
  <c r="G25" i="116"/>
  <c r="H25" i="116"/>
  <c r="O25" i="116" s="1"/>
  <c r="R25" i="116" s="1"/>
  <c r="L25" i="116"/>
  <c r="N25" i="116"/>
  <c r="T25" i="116"/>
  <c r="V25" i="116"/>
  <c r="X25" i="116"/>
  <c r="Z25" i="116"/>
  <c r="AB25" i="116"/>
  <c r="AC25" i="116"/>
  <c r="AE25" i="116"/>
  <c r="AG25" i="116"/>
  <c r="E26" i="116"/>
  <c r="G26" i="116"/>
  <c r="H26" i="116"/>
  <c r="L26" i="116"/>
  <c r="N26" i="116"/>
  <c r="T26" i="116"/>
  <c r="V26" i="116"/>
  <c r="X26" i="116"/>
  <c r="Z26" i="116"/>
  <c r="AB26" i="116"/>
  <c r="AC26" i="116"/>
  <c r="AE26" i="116"/>
  <c r="AG26" i="116"/>
  <c r="E27" i="116"/>
  <c r="G27" i="116"/>
  <c r="H27" i="116"/>
  <c r="O27" i="116" s="1"/>
  <c r="R27" i="116" s="1"/>
  <c r="L27" i="116"/>
  <c r="N27" i="116"/>
  <c r="T27" i="116"/>
  <c r="V27" i="116"/>
  <c r="X27" i="116"/>
  <c r="Z27" i="116"/>
  <c r="AB27" i="116"/>
  <c r="AC27" i="116"/>
  <c r="AE27" i="116"/>
  <c r="AG27" i="116"/>
  <c r="E28" i="116"/>
  <c r="G28" i="116"/>
  <c r="H28" i="116"/>
  <c r="I28" i="116" s="1"/>
  <c r="J28" i="116"/>
  <c r="L28" i="116"/>
  <c r="N28" i="116"/>
  <c r="T28" i="116"/>
  <c r="V28" i="116"/>
  <c r="X28" i="116"/>
  <c r="Z28" i="116"/>
  <c r="AB28" i="116"/>
  <c r="AC28" i="116"/>
  <c r="AE28" i="116"/>
  <c r="AG28" i="116"/>
  <c r="E29" i="116"/>
  <c r="G29" i="116"/>
  <c r="H29" i="116"/>
  <c r="O29" i="116" s="1"/>
  <c r="R29" i="116" s="1"/>
  <c r="J29" i="116"/>
  <c r="L29" i="116"/>
  <c r="N29" i="116"/>
  <c r="T29" i="116"/>
  <c r="V29" i="116"/>
  <c r="X29" i="116"/>
  <c r="Z29" i="116"/>
  <c r="AB29" i="116"/>
  <c r="AC29" i="116"/>
  <c r="AE29" i="116"/>
  <c r="AG29" i="116"/>
  <c r="E30" i="116"/>
  <c r="G30" i="116"/>
  <c r="H30" i="116"/>
  <c r="O30" i="116" s="1"/>
  <c r="R30" i="116" s="1"/>
  <c r="L30" i="116"/>
  <c r="N30" i="116"/>
  <c r="T30" i="116"/>
  <c r="V30" i="116"/>
  <c r="X30" i="116"/>
  <c r="Z30" i="116"/>
  <c r="AB30" i="116"/>
  <c r="AC30" i="116"/>
  <c r="AE30" i="116"/>
  <c r="AG30" i="116"/>
  <c r="E31" i="116"/>
  <c r="G31" i="116"/>
  <c r="H31" i="116"/>
  <c r="O31" i="116" s="1"/>
  <c r="R31" i="116" s="1"/>
  <c r="J31" i="116"/>
  <c r="L31" i="116"/>
  <c r="N31" i="116"/>
  <c r="T31" i="116"/>
  <c r="V31" i="116"/>
  <c r="X31" i="116"/>
  <c r="Z31" i="116"/>
  <c r="AB31" i="116"/>
  <c r="AC31" i="116"/>
  <c r="AE31" i="116"/>
  <c r="AG31" i="116"/>
  <c r="E32" i="116"/>
  <c r="G32" i="116"/>
  <c r="H32" i="116"/>
  <c r="O32" i="116" s="1"/>
  <c r="P32" i="116" s="1"/>
  <c r="J32" i="116"/>
  <c r="L32" i="116"/>
  <c r="N32" i="116"/>
  <c r="T32" i="116"/>
  <c r="V32" i="116"/>
  <c r="X32" i="116"/>
  <c r="Z32" i="116"/>
  <c r="AB32" i="116"/>
  <c r="AC32" i="116"/>
  <c r="AE32" i="116"/>
  <c r="AG32" i="116"/>
  <c r="E33" i="116"/>
  <c r="G33" i="116"/>
  <c r="H33" i="116"/>
  <c r="O33" i="116" s="1"/>
  <c r="R33" i="116" s="1"/>
  <c r="L33" i="116"/>
  <c r="N33" i="116"/>
  <c r="T33" i="116"/>
  <c r="V33" i="116"/>
  <c r="X33" i="116"/>
  <c r="Z33" i="116"/>
  <c r="AB33" i="116"/>
  <c r="AC33" i="116"/>
  <c r="AE33" i="116"/>
  <c r="AG33" i="116"/>
  <c r="E34" i="116"/>
  <c r="G34" i="116"/>
  <c r="H34" i="116"/>
  <c r="O34" i="116" s="1"/>
  <c r="R34" i="116" s="1"/>
  <c r="J34" i="116"/>
  <c r="L34" i="116"/>
  <c r="N34" i="116"/>
  <c r="T34" i="116"/>
  <c r="V34" i="116"/>
  <c r="X34" i="116"/>
  <c r="Z34" i="116"/>
  <c r="AB34" i="116"/>
  <c r="AC34" i="116"/>
  <c r="AE34" i="116"/>
  <c r="AG34" i="116"/>
  <c r="E35" i="116"/>
  <c r="G35" i="116"/>
  <c r="H35" i="116"/>
  <c r="O35" i="116" s="1"/>
  <c r="R35" i="116" s="1"/>
  <c r="J35" i="116"/>
  <c r="L35" i="116"/>
  <c r="N35" i="116"/>
  <c r="T35" i="116"/>
  <c r="V35" i="116"/>
  <c r="X35" i="116"/>
  <c r="Z35" i="116"/>
  <c r="AB35" i="116"/>
  <c r="AC35" i="116"/>
  <c r="AE35" i="116"/>
  <c r="AG35" i="116"/>
  <c r="E36" i="116"/>
  <c r="G36" i="116"/>
  <c r="H36" i="116"/>
  <c r="O36" i="116" s="1"/>
  <c r="R36" i="116" s="1"/>
  <c r="L36" i="116"/>
  <c r="N36" i="116"/>
  <c r="T36" i="116"/>
  <c r="V36" i="116"/>
  <c r="X36" i="116"/>
  <c r="Z36" i="116"/>
  <c r="AB36" i="116"/>
  <c r="AC36" i="116"/>
  <c r="AE36" i="116"/>
  <c r="AG36" i="116"/>
  <c r="E37" i="116"/>
  <c r="G37" i="116"/>
  <c r="H37" i="116"/>
  <c r="O37" i="116" s="1"/>
  <c r="P37" i="116" s="1"/>
  <c r="J37" i="116"/>
  <c r="L37" i="116"/>
  <c r="N37" i="116"/>
  <c r="T37" i="116"/>
  <c r="V37" i="116"/>
  <c r="X37" i="116"/>
  <c r="Z37" i="116"/>
  <c r="AB37" i="116"/>
  <c r="AC37" i="116"/>
  <c r="AE37" i="116"/>
  <c r="AG37" i="116"/>
  <c r="E38" i="116"/>
  <c r="G38" i="116"/>
  <c r="H38" i="116"/>
  <c r="I38" i="116" s="1"/>
  <c r="L38" i="116"/>
  <c r="N38" i="116"/>
  <c r="T38" i="116"/>
  <c r="V38" i="116"/>
  <c r="X38" i="116"/>
  <c r="Z38" i="116"/>
  <c r="AB38" i="116"/>
  <c r="AC38" i="116"/>
  <c r="AE38" i="116"/>
  <c r="AG38" i="116"/>
  <c r="E39" i="116"/>
  <c r="G39" i="116"/>
  <c r="H39" i="116"/>
  <c r="O39" i="116" s="1"/>
  <c r="R39" i="116" s="1"/>
  <c r="L39" i="116"/>
  <c r="N39" i="116"/>
  <c r="T39" i="116"/>
  <c r="V39" i="116"/>
  <c r="X39" i="116"/>
  <c r="Z39" i="116"/>
  <c r="AB39" i="116"/>
  <c r="AC39" i="116"/>
  <c r="AE39" i="116"/>
  <c r="AG39" i="116"/>
  <c r="C40" i="116"/>
  <c r="D40" i="116"/>
  <c r="F40" i="116"/>
  <c r="K40" i="116"/>
  <c r="M40" i="116"/>
  <c r="Q40" i="116"/>
  <c r="S40" i="116"/>
  <c r="U40" i="116"/>
  <c r="W40" i="116"/>
  <c r="Y40" i="116"/>
  <c r="AA40" i="116"/>
  <c r="AD40" i="116"/>
  <c r="AF40" i="116"/>
  <c r="E41" i="116"/>
  <c r="G41" i="116"/>
  <c r="H41" i="116"/>
  <c r="I41" i="116" s="1"/>
  <c r="J41" i="116"/>
  <c r="L41" i="116"/>
  <c r="N41" i="116"/>
  <c r="T41" i="116"/>
  <c r="V41" i="116"/>
  <c r="X41" i="116"/>
  <c r="Z41" i="116"/>
  <c r="AB41" i="116"/>
  <c r="AC41" i="116"/>
  <c r="AE41" i="116"/>
  <c r="AG41" i="116"/>
  <c r="E42" i="116"/>
  <c r="G42" i="116"/>
  <c r="H42" i="116"/>
  <c r="I42" i="116" s="1"/>
  <c r="L42" i="116"/>
  <c r="N42" i="116"/>
  <c r="T42" i="116"/>
  <c r="V42" i="116"/>
  <c r="X42" i="116"/>
  <c r="Z42" i="116"/>
  <c r="AB42" i="116"/>
  <c r="AC42" i="116"/>
  <c r="AE42" i="116"/>
  <c r="AG42" i="116"/>
  <c r="E43" i="116"/>
  <c r="G43" i="116"/>
  <c r="H43" i="116"/>
  <c r="L43" i="116"/>
  <c r="N43" i="116"/>
  <c r="T43" i="116"/>
  <c r="V43" i="116"/>
  <c r="X43" i="116"/>
  <c r="Z43" i="116"/>
  <c r="AB43" i="116"/>
  <c r="AC43" i="116"/>
  <c r="AE43" i="116"/>
  <c r="AG43" i="116"/>
  <c r="E44" i="116"/>
  <c r="G44" i="116"/>
  <c r="H44" i="116"/>
  <c r="I44" i="116" s="1"/>
  <c r="J44" i="116"/>
  <c r="L44" i="116"/>
  <c r="N44" i="116"/>
  <c r="T44" i="116"/>
  <c r="V44" i="116"/>
  <c r="X44" i="116"/>
  <c r="Z44" i="116"/>
  <c r="AB44" i="116"/>
  <c r="AC44" i="116"/>
  <c r="AE44" i="116"/>
  <c r="AG44" i="116"/>
  <c r="E45" i="116"/>
  <c r="G45" i="116"/>
  <c r="H45" i="116"/>
  <c r="O45" i="116" s="1"/>
  <c r="R45" i="116" s="1"/>
  <c r="L45" i="116"/>
  <c r="N45" i="116"/>
  <c r="T45" i="116"/>
  <c r="V45" i="116"/>
  <c r="X45" i="116"/>
  <c r="Z45" i="116"/>
  <c r="AB45" i="116"/>
  <c r="AC45" i="116"/>
  <c r="AE45" i="116"/>
  <c r="AG45" i="116"/>
  <c r="E46" i="116"/>
  <c r="G46" i="116"/>
  <c r="H46" i="116"/>
  <c r="L46" i="116"/>
  <c r="N46" i="116"/>
  <c r="T46" i="116"/>
  <c r="V46" i="116"/>
  <c r="X46" i="116"/>
  <c r="Z46" i="116"/>
  <c r="AB46" i="116"/>
  <c r="AC46" i="116"/>
  <c r="AE46" i="116"/>
  <c r="AG46" i="116"/>
  <c r="E47" i="116"/>
  <c r="G47" i="116"/>
  <c r="H47" i="116"/>
  <c r="O47" i="116" s="1"/>
  <c r="R47" i="116" s="1"/>
  <c r="J47" i="116"/>
  <c r="L47" i="116"/>
  <c r="N47" i="116"/>
  <c r="T47" i="116"/>
  <c r="V47" i="116"/>
  <c r="X47" i="116"/>
  <c r="Z47" i="116"/>
  <c r="AB47" i="116"/>
  <c r="AC47" i="116"/>
  <c r="AE47" i="116"/>
  <c r="AG47" i="116"/>
  <c r="E48" i="116"/>
  <c r="G48" i="116"/>
  <c r="H48" i="116"/>
  <c r="I48" i="116" s="1"/>
  <c r="L48" i="116"/>
  <c r="N48" i="116"/>
  <c r="T48" i="116"/>
  <c r="V48" i="116"/>
  <c r="X48" i="116"/>
  <c r="Z48" i="116"/>
  <c r="AB48" i="116"/>
  <c r="AC48" i="116"/>
  <c r="AE48" i="116"/>
  <c r="AG48" i="116"/>
  <c r="E49" i="116"/>
  <c r="G49" i="116"/>
  <c r="H49" i="116"/>
  <c r="L49" i="116"/>
  <c r="N49" i="116"/>
  <c r="T49" i="116"/>
  <c r="V49" i="116"/>
  <c r="X49" i="116"/>
  <c r="Z49" i="116"/>
  <c r="AB49" i="116"/>
  <c r="AC49" i="116"/>
  <c r="AE49" i="116"/>
  <c r="AG49" i="116"/>
  <c r="E50" i="116"/>
  <c r="G50" i="116"/>
  <c r="H50" i="116"/>
  <c r="O50" i="116" s="1"/>
  <c r="R50" i="116" s="1"/>
  <c r="J50" i="116"/>
  <c r="L50" i="116"/>
  <c r="N50" i="116"/>
  <c r="T50" i="116"/>
  <c r="V50" i="116"/>
  <c r="X50" i="116"/>
  <c r="Z50" i="116"/>
  <c r="AB50" i="116"/>
  <c r="AC50" i="116"/>
  <c r="AE50" i="116"/>
  <c r="AG50" i="116"/>
  <c r="E51" i="116"/>
  <c r="G51" i="116"/>
  <c r="H51" i="116"/>
  <c r="O51" i="116" s="1"/>
  <c r="R51" i="116" s="1"/>
  <c r="L51" i="116"/>
  <c r="N51" i="116"/>
  <c r="T51" i="116"/>
  <c r="V51" i="116"/>
  <c r="X51" i="116"/>
  <c r="Z51" i="116"/>
  <c r="AB51" i="116"/>
  <c r="AC51" i="116"/>
  <c r="AE51" i="116"/>
  <c r="AG51" i="116"/>
  <c r="E52" i="116"/>
  <c r="G52" i="116"/>
  <c r="H52" i="116"/>
  <c r="L52" i="116"/>
  <c r="N52" i="116"/>
  <c r="T52" i="116"/>
  <c r="V52" i="116"/>
  <c r="X52" i="116"/>
  <c r="Z52" i="116"/>
  <c r="AB52" i="116"/>
  <c r="AC52" i="116"/>
  <c r="AE52" i="116"/>
  <c r="AG52" i="116"/>
  <c r="E53" i="116"/>
  <c r="G53" i="116"/>
  <c r="H53" i="116"/>
  <c r="O53" i="116" s="1"/>
  <c r="P53" i="116" s="1"/>
  <c r="J53" i="116"/>
  <c r="L53" i="116"/>
  <c r="N53" i="116"/>
  <c r="T53" i="116"/>
  <c r="V53" i="116"/>
  <c r="X53" i="116"/>
  <c r="Z53" i="116"/>
  <c r="AB53" i="116"/>
  <c r="AC53" i="116"/>
  <c r="AE53" i="116"/>
  <c r="AG53" i="116"/>
  <c r="E54" i="116"/>
  <c r="G54" i="116"/>
  <c r="H54" i="116"/>
  <c r="I54" i="116" s="1"/>
  <c r="L54" i="116"/>
  <c r="N54" i="116"/>
  <c r="T54" i="116"/>
  <c r="V54" i="116"/>
  <c r="X54" i="116"/>
  <c r="Z54" i="116"/>
  <c r="AB54" i="116"/>
  <c r="AC54" i="116"/>
  <c r="AE54" i="116"/>
  <c r="AG54" i="116"/>
  <c r="C55" i="116"/>
  <c r="D55" i="116"/>
  <c r="F55" i="116"/>
  <c r="K55" i="116"/>
  <c r="M55" i="116"/>
  <c r="Q55" i="116"/>
  <c r="S55" i="116"/>
  <c r="U55" i="116"/>
  <c r="W55" i="116"/>
  <c r="Y55" i="116"/>
  <c r="AA55" i="116"/>
  <c r="AD55" i="116"/>
  <c r="AF55" i="116"/>
  <c r="E56" i="116"/>
  <c r="G56" i="116"/>
  <c r="H56" i="116"/>
  <c r="O56" i="116" s="1"/>
  <c r="R56" i="116" s="1"/>
  <c r="L56" i="116"/>
  <c r="N56" i="116"/>
  <c r="T56" i="116"/>
  <c r="V56" i="116"/>
  <c r="X56" i="116"/>
  <c r="Z56" i="116"/>
  <c r="AB56" i="116"/>
  <c r="AC56" i="116"/>
  <c r="AE56" i="116"/>
  <c r="AG56" i="116"/>
  <c r="E57" i="116"/>
  <c r="G57" i="116"/>
  <c r="H57" i="116"/>
  <c r="O57" i="116" s="1"/>
  <c r="R57" i="116" s="1"/>
  <c r="I57" i="116"/>
  <c r="J57" i="116"/>
  <c r="L57" i="116"/>
  <c r="N57" i="116"/>
  <c r="P57" i="116"/>
  <c r="T57" i="116"/>
  <c r="V57" i="116"/>
  <c r="X57" i="116"/>
  <c r="Z57" i="116"/>
  <c r="AB57" i="116"/>
  <c r="AC57" i="116"/>
  <c r="AE57" i="116"/>
  <c r="AG57" i="116"/>
  <c r="E58" i="116"/>
  <c r="G58" i="116"/>
  <c r="H58" i="116"/>
  <c r="L58" i="116"/>
  <c r="N58" i="116"/>
  <c r="T58" i="116"/>
  <c r="V58" i="116"/>
  <c r="X58" i="116"/>
  <c r="Z58" i="116"/>
  <c r="AB58" i="116"/>
  <c r="AC58" i="116"/>
  <c r="AE58" i="116"/>
  <c r="AG58" i="116"/>
  <c r="E59" i="116"/>
  <c r="G59" i="116"/>
  <c r="H59" i="116"/>
  <c r="I59" i="116" s="1"/>
  <c r="J59" i="116"/>
  <c r="L59" i="116"/>
  <c r="N59" i="116"/>
  <c r="T59" i="116"/>
  <c r="V59" i="116"/>
  <c r="X59" i="116"/>
  <c r="Z59" i="116"/>
  <c r="AB59" i="116"/>
  <c r="AC59" i="116"/>
  <c r="AE59" i="116"/>
  <c r="AG59" i="116"/>
  <c r="E60" i="116"/>
  <c r="G60" i="116"/>
  <c r="H60" i="116"/>
  <c r="O60" i="116" s="1"/>
  <c r="P60" i="116" s="1"/>
  <c r="L60" i="116"/>
  <c r="N60" i="116"/>
  <c r="T60" i="116"/>
  <c r="V60" i="116"/>
  <c r="X60" i="116"/>
  <c r="Z60" i="116"/>
  <c r="AB60" i="116"/>
  <c r="AC60" i="116"/>
  <c r="AE60" i="116"/>
  <c r="AG60" i="116"/>
  <c r="E61" i="116"/>
  <c r="G61" i="116"/>
  <c r="H61" i="116"/>
  <c r="I61" i="116" s="1"/>
  <c r="L61" i="116"/>
  <c r="N61" i="116"/>
  <c r="T61" i="116"/>
  <c r="V61" i="116"/>
  <c r="X61" i="116"/>
  <c r="Z61" i="116"/>
  <c r="AB61" i="116"/>
  <c r="AC61" i="116"/>
  <c r="AE61" i="116"/>
  <c r="AG61" i="116"/>
  <c r="E62" i="116"/>
  <c r="G62" i="116"/>
  <c r="H62" i="116"/>
  <c r="O62" i="116" s="1"/>
  <c r="R62" i="116" s="1"/>
  <c r="L62" i="116"/>
  <c r="N62" i="116"/>
  <c r="T62" i="116"/>
  <c r="V62" i="116"/>
  <c r="X62" i="116"/>
  <c r="Z62" i="116"/>
  <c r="AB62" i="116"/>
  <c r="AC62" i="116"/>
  <c r="AE62" i="116"/>
  <c r="AG62" i="116"/>
  <c r="E63" i="116"/>
  <c r="G63" i="116"/>
  <c r="H63" i="116"/>
  <c r="O63" i="116" s="1"/>
  <c r="R63" i="116" s="1"/>
  <c r="J63" i="116"/>
  <c r="L63" i="116"/>
  <c r="N63" i="116"/>
  <c r="T63" i="116"/>
  <c r="V63" i="116"/>
  <c r="X63" i="116"/>
  <c r="Z63" i="116"/>
  <c r="AB63" i="116"/>
  <c r="AC63" i="116"/>
  <c r="AE63" i="116"/>
  <c r="AG63" i="116"/>
  <c r="C64" i="116"/>
  <c r="D64" i="116"/>
  <c r="F64" i="116"/>
  <c r="K64" i="116"/>
  <c r="M64" i="116"/>
  <c r="Q64" i="116"/>
  <c r="S64" i="116"/>
  <c r="U64" i="116"/>
  <c r="W64" i="116"/>
  <c r="Y64" i="116"/>
  <c r="AA64" i="116"/>
  <c r="AD64" i="116"/>
  <c r="AF64" i="116"/>
  <c r="E65" i="116"/>
  <c r="G65" i="116"/>
  <c r="H65" i="116"/>
  <c r="L65" i="116"/>
  <c r="N65" i="116"/>
  <c r="T65" i="116"/>
  <c r="V65" i="116"/>
  <c r="X65" i="116"/>
  <c r="Z65" i="116"/>
  <c r="AB65" i="116"/>
  <c r="AC65" i="116"/>
  <c r="AE65" i="116"/>
  <c r="AG65" i="116"/>
  <c r="E66" i="116"/>
  <c r="G66" i="116"/>
  <c r="H66" i="116"/>
  <c r="O66" i="116" s="1"/>
  <c r="R66" i="116" s="1"/>
  <c r="J66" i="116"/>
  <c r="L66" i="116"/>
  <c r="N66" i="116"/>
  <c r="T66" i="116"/>
  <c r="V66" i="116"/>
  <c r="X66" i="116"/>
  <c r="Z66" i="116"/>
  <c r="AB66" i="116"/>
  <c r="AC66" i="116"/>
  <c r="AE66" i="116"/>
  <c r="AG66" i="116"/>
  <c r="E67" i="116"/>
  <c r="G67" i="116"/>
  <c r="H67" i="116"/>
  <c r="I67" i="116" s="1"/>
  <c r="L67" i="116"/>
  <c r="N67" i="116"/>
  <c r="T67" i="116"/>
  <c r="V67" i="116"/>
  <c r="X67" i="116"/>
  <c r="Z67" i="116"/>
  <c r="AB67" i="116"/>
  <c r="AC67" i="116"/>
  <c r="AE67" i="116"/>
  <c r="AG67" i="116"/>
  <c r="E68" i="116"/>
  <c r="G68" i="116"/>
  <c r="H68" i="116"/>
  <c r="L68" i="116"/>
  <c r="N68" i="116"/>
  <c r="T68" i="116"/>
  <c r="V68" i="116"/>
  <c r="X68" i="116"/>
  <c r="Z68" i="116"/>
  <c r="AB68" i="116"/>
  <c r="AC68" i="116"/>
  <c r="AE68" i="116"/>
  <c r="AG68" i="116"/>
  <c r="E69" i="116"/>
  <c r="G69" i="116"/>
  <c r="H69" i="116"/>
  <c r="I69" i="116" s="1"/>
  <c r="J69" i="116"/>
  <c r="L69" i="116"/>
  <c r="N69" i="116"/>
  <c r="T69" i="116"/>
  <c r="V69" i="116"/>
  <c r="X69" i="116"/>
  <c r="Z69" i="116"/>
  <c r="AB69" i="116"/>
  <c r="AC69" i="116"/>
  <c r="AE69" i="116"/>
  <c r="AG69" i="116"/>
  <c r="E70" i="116"/>
  <c r="G70" i="116"/>
  <c r="H70" i="116"/>
  <c r="O70" i="116" s="1"/>
  <c r="R70" i="116" s="1"/>
  <c r="L70" i="116"/>
  <c r="N70" i="116"/>
  <c r="T70" i="116"/>
  <c r="V70" i="116"/>
  <c r="X70" i="116"/>
  <c r="Z70" i="116"/>
  <c r="AB70" i="116"/>
  <c r="AC70" i="116"/>
  <c r="AE70" i="116"/>
  <c r="AG70" i="116"/>
  <c r="E71" i="116"/>
  <c r="G71" i="116"/>
  <c r="H71" i="116"/>
  <c r="O71" i="116" s="1"/>
  <c r="R71" i="116" s="1"/>
  <c r="L71" i="116"/>
  <c r="N71" i="116"/>
  <c r="T71" i="116"/>
  <c r="V71" i="116"/>
  <c r="X71" i="116"/>
  <c r="Z71" i="116"/>
  <c r="AB71" i="116"/>
  <c r="AC71" i="116"/>
  <c r="AE71" i="116"/>
  <c r="AG71" i="116"/>
  <c r="C72" i="116"/>
  <c r="D72" i="116"/>
  <c r="F72" i="116"/>
  <c r="K72" i="116"/>
  <c r="M72" i="116"/>
  <c r="Q72" i="116"/>
  <c r="S72" i="116"/>
  <c r="U72" i="116"/>
  <c r="W72" i="116"/>
  <c r="Y72" i="116"/>
  <c r="AA72" i="116"/>
  <c r="AD72" i="116"/>
  <c r="AF72" i="116"/>
  <c r="E73" i="116"/>
  <c r="G73" i="116"/>
  <c r="H73" i="116"/>
  <c r="O73" i="116" s="1"/>
  <c r="R73" i="116" s="1"/>
  <c r="I73" i="116"/>
  <c r="J73" i="116"/>
  <c r="L73" i="116"/>
  <c r="N73" i="116"/>
  <c r="P73" i="116"/>
  <c r="T73" i="116"/>
  <c r="V73" i="116"/>
  <c r="X73" i="116"/>
  <c r="Z73" i="116"/>
  <c r="AB73" i="116"/>
  <c r="AC73" i="116"/>
  <c r="AE73" i="116"/>
  <c r="AG73" i="116"/>
  <c r="E74" i="116"/>
  <c r="G74" i="116"/>
  <c r="H74" i="116"/>
  <c r="L74" i="116"/>
  <c r="N74" i="116"/>
  <c r="T74" i="116"/>
  <c r="V74" i="116"/>
  <c r="X74" i="116"/>
  <c r="Z74" i="116"/>
  <c r="AB74" i="116"/>
  <c r="AC74" i="116"/>
  <c r="AE74" i="116"/>
  <c r="AG74" i="116"/>
  <c r="E75" i="116"/>
  <c r="G75" i="116"/>
  <c r="H75" i="116"/>
  <c r="O75" i="116" s="1"/>
  <c r="R75" i="116" s="1"/>
  <c r="J75" i="116"/>
  <c r="L75" i="116"/>
  <c r="N75" i="116"/>
  <c r="T75" i="116"/>
  <c r="V75" i="116"/>
  <c r="X75" i="116"/>
  <c r="Z75" i="116"/>
  <c r="AB75" i="116"/>
  <c r="AC75" i="116"/>
  <c r="AE75" i="116"/>
  <c r="AG75" i="116"/>
  <c r="E76" i="116"/>
  <c r="G76" i="116"/>
  <c r="H76" i="116"/>
  <c r="O76" i="116" s="1"/>
  <c r="R76" i="116" s="1"/>
  <c r="L76" i="116"/>
  <c r="N76" i="116"/>
  <c r="T76" i="116"/>
  <c r="V76" i="116"/>
  <c r="X76" i="116"/>
  <c r="Z76" i="116"/>
  <c r="AB76" i="116"/>
  <c r="AC76" i="116"/>
  <c r="AE76" i="116"/>
  <c r="AG76" i="116"/>
  <c r="E77" i="116"/>
  <c r="G77" i="116"/>
  <c r="H77" i="116"/>
  <c r="O77" i="116" s="1"/>
  <c r="R77" i="116" s="1"/>
  <c r="L77" i="116"/>
  <c r="N77" i="116"/>
  <c r="T77" i="116"/>
  <c r="V77" i="116"/>
  <c r="X77" i="116"/>
  <c r="Z77" i="116"/>
  <c r="AB77" i="116"/>
  <c r="AC77" i="116"/>
  <c r="AE77" i="116"/>
  <c r="AG77" i="116"/>
  <c r="E78" i="116"/>
  <c r="G78" i="116"/>
  <c r="H78" i="116"/>
  <c r="O78" i="116" s="1"/>
  <c r="R78" i="116" s="1"/>
  <c r="L78" i="116"/>
  <c r="N78" i="116"/>
  <c r="T78" i="116"/>
  <c r="V78" i="116"/>
  <c r="X78" i="116"/>
  <c r="Z78" i="116"/>
  <c r="AB78" i="116"/>
  <c r="AC78" i="116"/>
  <c r="AE78" i="116"/>
  <c r="AG78" i="116"/>
  <c r="C79" i="116"/>
  <c r="D79" i="116"/>
  <c r="F79" i="116"/>
  <c r="K79" i="116"/>
  <c r="M79" i="116"/>
  <c r="Q79" i="116"/>
  <c r="S79" i="116"/>
  <c r="U79" i="116"/>
  <c r="W79" i="116"/>
  <c r="Y79" i="116"/>
  <c r="AA79" i="116"/>
  <c r="AD79" i="116"/>
  <c r="AF79" i="116"/>
  <c r="E80" i="116"/>
  <c r="G80" i="116"/>
  <c r="H80" i="116"/>
  <c r="I80" i="116" s="1"/>
  <c r="L80" i="116"/>
  <c r="N80" i="116"/>
  <c r="T80" i="116"/>
  <c r="V80" i="116"/>
  <c r="X80" i="116"/>
  <c r="Z80" i="116"/>
  <c r="AB80" i="116"/>
  <c r="AC80" i="116"/>
  <c r="AE80" i="116"/>
  <c r="AG80" i="116"/>
  <c r="E81" i="116"/>
  <c r="G81" i="116"/>
  <c r="H81" i="116"/>
  <c r="I81" i="116" s="1"/>
  <c r="L81" i="116"/>
  <c r="N81" i="116"/>
  <c r="T81" i="116"/>
  <c r="V81" i="116"/>
  <c r="X81" i="116"/>
  <c r="Z81" i="116"/>
  <c r="AB81" i="116"/>
  <c r="AC81" i="116"/>
  <c r="AE81" i="116"/>
  <c r="AG81" i="116"/>
  <c r="E82" i="116"/>
  <c r="G82" i="116"/>
  <c r="H82" i="116"/>
  <c r="L82" i="116"/>
  <c r="N82" i="116"/>
  <c r="T82" i="116"/>
  <c r="V82" i="116"/>
  <c r="X82" i="116"/>
  <c r="Z82" i="116"/>
  <c r="AB82" i="116"/>
  <c r="AC82" i="116"/>
  <c r="AE82" i="116"/>
  <c r="AG82" i="116"/>
  <c r="E83" i="116"/>
  <c r="G83" i="116"/>
  <c r="H83" i="116"/>
  <c r="J83" i="116"/>
  <c r="L83" i="116"/>
  <c r="N83" i="116"/>
  <c r="T83" i="116"/>
  <c r="V83" i="116"/>
  <c r="X83" i="116"/>
  <c r="Z83" i="116"/>
  <c r="AB83" i="116"/>
  <c r="AC83" i="116"/>
  <c r="AE83" i="116"/>
  <c r="AG83" i="116"/>
  <c r="E84" i="116"/>
  <c r="G84" i="116"/>
  <c r="H84" i="116"/>
  <c r="H84" i="135" s="1"/>
  <c r="L84" i="116"/>
  <c r="N84" i="116"/>
  <c r="T84" i="116"/>
  <c r="V84" i="116"/>
  <c r="X84" i="116"/>
  <c r="Z84" i="116"/>
  <c r="AB84" i="116"/>
  <c r="AC84" i="116"/>
  <c r="AE84" i="116"/>
  <c r="AG84" i="116"/>
  <c r="E85" i="116"/>
  <c r="G85" i="116"/>
  <c r="H85" i="116"/>
  <c r="H85" i="135" s="1"/>
  <c r="L85" i="116"/>
  <c r="N85" i="116"/>
  <c r="T85" i="116"/>
  <c r="V85" i="116"/>
  <c r="X85" i="116"/>
  <c r="Z85" i="116"/>
  <c r="AB85" i="116"/>
  <c r="AC85" i="116"/>
  <c r="AE85" i="116"/>
  <c r="AG85" i="116"/>
  <c r="E86" i="116"/>
  <c r="G86" i="116"/>
  <c r="H86" i="116"/>
  <c r="I86" i="116" s="1"/>
  <c r="L86" i="116"/>
  <c r="N86" i="116"/>
  <c r="T86" i="116"/>
  <c r="V86" i="116"/>
  <c r="X86" i="116"/>
  <c r="Z86" i="116"/>
  <c r="AB86" i="116"/>
  <c r="AC86" i="116"/>
  <c r="AE86" i="116"/>
  <c r="AG86" i="116"/>
  <c r="E87" i="116"/>
  <c r="G87" i="116"/>
  <c r="H87" i="116"/>
  <c r="H87" i="135" s="1"/>
  <c r="I87" i="116"/>
  <c r="J87" i="116"/>
  <c r="L87" i="116"/>
  <c r="N87" i="116"/>
  <c r="T87" i="116"/>
  <c r="V87" i="116"/>
  <c r="X87" i="116"/>
  <c r="Z87" i="116"/>
  <c r="AB87" i="116"/>
  <c r="AC87" i="116"/>
  <c r="AE87" i="116"/>
  <c r="AG87" i="116"/>
  <c r="E88" i="116"/>
  <c r="G88" i="116"/>
  <c r="H88" i="116"/>
  <c r="I88" i="116"/>
  <c r="J88" i="116"/>
  <c r="L88" i="116"/>
  <c r="N88" i="116"/>
  <c r="T88" i="116"/>
  <c r="V88" i="116"/>
  <c r="X88" i="116"/>
  <c r="Z88" i="116"/>
  <c r="AB88" i="116"/>
  <c r="AC88" i="116"/>
  <c r="AE88" i="116"/>
  <c r="AG88" i="116"/>
  <c r="E89" i="116"/>
  <c r="G89" i="116"/>
  <c r="H89" i="116"/>
  <c r="H89" i="135" s="1"/>
  <c r="J89" i="116"/>
  <c r="L89" i="116"/>
  <c r="N89" i="116"/>
  <c r="T89" i="116"/>
  <c r="V89" i="116"/>
  <c r="X89" i="116"/>
  <c r="Z89" i="116"/>
  <c r="AB89" i="116"/>
  <c r="AC89" i="116"/>
  <c r="AE89" i="116"/>
  <c r="AG89" i="116"/>
  <c r="C90" i="116"/>
  <c r="D90" i="116"/>
  <c r="F90" i="116"/>
  <c r="K90" i="116"/>
  <c r="M90" i="116"/>
  <c r="Q90" i="116"/>
  <c r="S90" i="116"/>
  <c r="U90" i="116"/>
  <c r="W90" i="116"/>
  <c r="Y90" i="116"/>
  <c r="AA90" i="116"/>
  <c r="AD90" i="116"/>
  <c r="AF90" i="116"/>
  <c r="E91" i="116"/>
  <c r="G91" i="116"/>
  <c r="H91" i="116"/>
  <c r="H91" i="135" s="1"/>
  <c r="L91" i="116"/>
  <c r="N91" i="116"/>
  <c r="T91" i="116"/>
  <c r="V91" i="116"/>
  <c r="X91" i="116"/>
  <c r="Z91" i="116"/>
  <c r="AB91" i="116"/>
  <c r="AC91" i="116"/>
  <c r="AE91" i="116"/>
  <c r="AG91" i="116"/>
  <c r="E94" i="116"/>
  <c r="G94" i="116"/>
  <c r="I94" i="116"/>
  <c r="J94" i="116"/>
  <c r="L94" i="116"/>
  <c r="N94" i="116"/>
  <c r="T94" i="116"/>
  <c r="V94" i="116"/>
  <c r="X94" i="116"/>
  <c r="Z94" i="116"/>
  <c r="AB94" i="116"/>
  <c r="AC94" i="116"/>
  <c r="AE94" i="116"/>
  <c r="AG94" i="116"/>
  <c r="E95" i="116"/>
  <c r="G95" i="116"/>
  <c r="H95" i="116"/>
  <c r="I95" i="116"/>
  <c r="J95" i="116"/>
  <c r="L95" i="116"/>
  <c r="N95" i="116"/>
  <c r="T95" i="116"/>
  <c r="V95" i="116"/>
  <c r="X95" i="116"/>
  <c r="Z95" i="116"/>
  <c r="AB95" i="116"/>
  <c r="AC95" i="116"/>
  <c r="AE95" i="116"/>
  <c r="AG95" i="116"/>
  <c r="E96" i="116"/>
  <c r="G96" i="116"/>
  <c r="H96" i="116"/>
  <c r="H96" i="135" s="1"/>
  <c r="I96" i="116"/>
  <c r="J96" i="116"/>
  <c r="L96" i="116"/>
  <c r="N96" i="116"/>
  <c r="P96" i="116"/>
  <c r="T96" i="116"/>
  <c r="V96" i="116"/>
  <c r="X96" i="116"/>
  <c r="Z96" i="116"/>
  <c r="AB96" i="116"/>
  <c r="AC96" i="116"/>
  <c r="AE96" i="116"/>
  <c r="AG96" i="116"/>
  <c r="E97" i="116"/>
  <c r="G97" i="116"/>
  <c r="H97" i="116"/>
  <c r="J97" i="116"/>
  <c r="L97" i="116"/>
  <c r="N97" i="116"/>
  <c r="T97" i="116"/>
  <c r="V97" i="116"/>
  <c r="X97" i="116"/>
  <c r="Z97" i="116"/>
  <c r="AB97" i="116"/>
  <c r="AC97" i="116"/>
  <c r="AE97" i="116"/>
  <c r="AG97" i="116"/>
  <c r="E98" i="116"/>
  <c r="G98" i="116"/>
  <c r="H98" i="116"/>
  <c r="H98" i="135" s="1"/>
  <c r="I98" i="116"/>
  <c r="J98" i="116"/>
  <c r="L98" i="116"/>
  <c r="N98" i="116"/>
  <c r="T98" i="116"/>
  <c r="V98" i="116"/>
  <c r="X98" i="116"/>
  <c r="Z98" i="116"/>
  <c r="AB98" i="116"/>
  <c r="AC98" i="116"/>
  <c r="AE98" i="116"/>
  <c r="AG98" i="116"/>
  <c r="E99" i="116"/>
  <c r="G99" i="116"/>
  <c r="H99" i="116"/>
  <c r="I99" i="116" s="1"/>
  <c r="L99" i="116"/>
  <c r="N99" i="116"/>
  <c r="T99" i="116"/>
  <c r="V99" i="116"/>
  <c r="X99" i="116"/>
  <c r="Z99" i="116"/>
  <c r="AB99" i="116"/>
  <c r="AC99" i="116"/>
  <c r="AE99" i="116"/>
  <c r="AG99" i="116"/>
  <c r="E100" i="116"/>
  <c r="G100" i="116"/>
  <c r="H100" i="116"/>
  <c r="H100" i="135" s="1"/>
  <c r="L100" i="116"/>
  <c r="N100" i="116"/>
  <c r="T100" i="116"/>
  <c r="V100" i="116"/>
  <c r="X100" i="116"/>
  <c r="Z100" i="116"/>
  <c r="AB100" i="116"/>
  <c r="AC100" i="116"/>
  <c r="AE100" i="116"/>
  <c r="AG100" i="116"/>
  <c r="E101" i="116"/>
  <c r="G101" i="116"/>
  <c r="H101" i="116"/>
  <c r="H101" i="135" s="1"/>
  <c r="I101" i="116"/>
  <c r="J101" i="116"/>
  <c r="L101" i="116"/>
  <c r="N101" i="116"/>
  <c r="O101" i="116"/>
  <c r="P101" i="116"/>
  <c r="T101" i="116"/>
  <c r="V101" i="116"/>
  <c r="X101" i="116"/>
  <c r="Z101" i="116"/>
  <c r="AB101" i="116"/>
  <c r="AC101" i="116"/>
  <c r="AE101" i="116"/>
  <c r="AG101" i="116"/>
  <c r="C9" i="117"/>
  <c r="D9" i="117"/>
  <c r="F9" i="117"/>
  <c r="K9" i="117"/>
  <c r="M9" i="117"/>
  <c r="Q9" i="117"/>
  <c r="S9" i="117"/>
  <c r="U9" i="117"/>
  <c r="W9" i="117"/>
  <c r="Y9" i="117"/>
  <c r="AA9" i="117"/>
  <c r="AD9" i="117"/>
  <c r="AF9" i="117"/>
  <c r="E10" i="117"/>
  <c r="G10" i="117"/>
  <c r="H10" i="117"/>
  <c r="O10" i="117" s="1"/>
  <c r="P10" i="117" s="1"/>
  <c r="L10" i="117"/>
  <c r="N10" i="117"/>
  <c r="T10" i="117"/>
  <c r="V10" i="117"/>
  <c r="X10" i="117"/>
  <c r="Z10" i="117"/>
  <c r="AB10" i="117"/>
  <c r="AC10" i="117"/>
  <c r="AE10" i="117"/>
  <c r="AG10" i="117"/>
  <c r="E11" i="117"/>
  <c r="G11" i="117"/>
  <c r="H11" i="117"/>
  <c r="O11" i="117" s="1"/>
  <c r="R11" i="117" s="1"/>
  <c r="L11" i="117"/>
  <c r="N11" i="117"/>
  <c r="T11" i="117"/>
  <c r="V11" i="117"/>
  <c r="X11" i="117"/>
  <c r="Z11" i="117"/>
  <c r="AB11" i="117"/>
  <c r="AC11" i="117"/>
  <c r="AE11" i="117"/>
  <c r="AG11" i="117"/>
  <c r="E12" i="117"/>
  <c r="G12" i="117"/>
  <c r="H12" i="117"/>
  <c r="O12" i="117" s="1"/>
  <c r="R12" i="117" s="1"/>
  <c r="L12" i="117"/>
  <c r="N12" i="117"/>
  <c r="T12" i="117"/>
  <c r="V12" i="117"/>
  <c r="X12" i="117"/>
  <c r="Z12" i="117"/>
  <c r="AB12" i="117"/>
  <c r="AC12" i="117"/>
  <c r="AE12" i="117"/>
  <c r="AG12" i="117"/>
  <c r="E13" i="117"/>
  <c r="G13" i="117"/>
  <c r="H13" i="117"/>
  <c r="O13" i="117" s="1"/>
  <c r="R13" i="117" s="1"/>
  <c r="L13" i="117"/>
  <c r="N13" i="117"/>
  <c r="T13" i="117"/>
  <c r="V13" i="117"/>
  <c r="X13" i="117"/>
  <c r="Z13" i="117"/>
  <c r="AB13" i="117"/>
  <c r="AC13" i="117"/>
  <c r="AE13" i="117"/>
  <c r="AG13" i="117"/>
  <c r="E14" i="117"/>
  <c r="G14" i="117"/>
  <c r="H14" i="117"/>
  <c r="L14" i="117"/>
  <c r="N14" i="117"/>
  <c r="T14" i="117"/>
  <c r="V14" i="117"/>
  <c r="X14" i="117"/>
  <c r="Z14" i="117"/>
  <c r="AB14" i="117"/>
  <c r="AC14" i="117"/>
  <c r="AE14" i="117"/>
  <c r="AG14" i="117"/>
  <c r="E15" i="117"/>
  <c r="G15" i="117"/>
  <c r="H15" i="117"/>
  <c r="O15" i="117" s="1"/>
  <c r="R15" i="117" s="1"/>
  <c r="J15" i="117"/>
  <c r="L15" i="117"/>
  <c r="N15" i="117"/>
  <c r="T15" i="117"/>
  <c r="V15" i="117"/>
  <c r="X15" i="117"/>
  <c r="Z15" i="117"/>
  <c r="AB15" i="117"/>
  <c r="AC15" i="117"/>
  <c r="AE15" i="117"/>
  <c r="AG15" i="117"/>
  <c r="E16" i="117"/>
  <c r="G16" i="117"/>
  <c r="H16" i="117"/>
  <c r="O16" i="117" s="1"/>
  <c r="R16" i="117" s="1"/>
  <c r="L16" i="117"/>
  <c r="N16" i="117"/>
  <c r="T16" i="117"/>
  <c r="V16" i="117"/>
  <c r="X16" i="117"/>
  <c r="Z16" i="117"/>
  <c r="AB16" i="117"/>
  <c r="AC16" i="117"/>
  <c r="AE16" i="117"/>
  <c r="AG16" i="117"/>
  <c r="E17" i="117"/>
  <c r="G17" i="117"/>
  <c r="H17" i="117"/>
  <c r="O17" i="117" s="1"/>
  <c r="R17" i="117" s="1"/>
  <c r="J17" i="117"/>
  <c r="L17" i="117"/>
  <c r="N17" i="117"/>
  <c r="T17" i="117"/>
  <c r="V17" i="117"/>
  <c r="X17" i="117"/>
  <c r="Z17" i="117"/>
  <c r="AB17" i="117"/>
  <c r="AC17" i="117"/>
  <c r="AE17" i="117"/>
  <c r="AG17" i="117"/>
  <c r="E18" i="117"/>
  <c r="G18" i="117"/>
  <c r="H18" i="117"/>
  <c r="I18" i="117" s="1"/>
  <c r="L18" i="117"/>
  <c r="N18" i="117"/>
  <c r="T18" i="117"/>
  <c r="V18" i="117"/>
  <c r="X18" i="117"/>
  <c r="Z18" i="117"/>
  <c r="AB18" i="117"/>
  <c r="AC18" i="117"/>
  <c r="AE18" i="117"/>
  <c r="AG18" i="117"/>
  <c r="E19" i="117"/>
  <c r="G19" i="117"/>
  <c r="H19" i="117"/>
  <c r="O19" i="117" s="1"/>
  <c r="R19" i="117" s="1"/>
  <c r="I19" i="117"/>
  <c r="L19" i="117"/>
  <c r="N19" i="117"/>
  <c r="T19" i="117"/>
  <c r="V19" i="117"/>
  <c r="X19" i="117"/>
  <c r="Z19" i="117"/>
  <c r="AB19" i="117"/>
  <c r="AC19" i="117"/>
  <c r="AE19" i="117"/>
  <c r="AG19" i="117"/>
  <c r="E20" i="117"/>
  <c r="G20" i="117"/>
  <c r="H20" i="117"/>
  <c r="O20" i="117" s="1"/>
  <c r="R20" i="117" s="1"/>
  <c r="L20" i="117"/>
  <c r="N20" i="117"/>
  <c r="T20" i="117"/>
  <c r="V20" i="117"/>
  <c r="X20" i="117"/>
  <c r="Z20" i="117"/>
  <c r="AB20" i="117"/>
  <c r="AC20" i="117"/>
  <c r="AE20" i="117"/>
  <c r="AG20" i="117"/>
  <c r="C21" i="117"/>
  <c r="D21" i="117"/>
  <c r="F21" i="117"/>
  <c r="K21" i="117"/>
  <c r="M21" i="117"/>
  <c r="Q21" i="117"/>
  <c r="S21" i="117"/>
  <c r="U21" i="117"/>
  <c r="W21" i="117"/>
  <c r="Y21" i="117"/>
  <c r="AA21" i="117"/>
  <c r="AD21" i="117"/>
  <c r="AF21" i="117"/>
  <c r="E22" i="117"/>
  <c r="G22" i="117"/>
  <c r="H22" i="117"/>
  <c r="O22" i="117" s="1"/>
  <c r="P22" i="117" s="1"/>
  <c r="L22" i="117"/>
  <c r="N22" i="117"/>
  <c r="T22" i="117"/>
  <c r="V22" i="117"/>
  <c r="X22" i="117"/>
  <c r="Z22" i="117"/>
  <c r="AB22" i="117"/>
  <c r="AC22" i="117"/>
  <c r="AE22" i="117"/>
  <c r="AG22" i="117"/>
  <c r="E23" i="117"/>
  <c r="G23" i="117"/>
  <c r="H23" i="117"/>
  <c r="L23" i="117"/>
  <c r="N23" i="117"/>
  <c r="T23" i="117"/>
  <c r="V23" i="117"/>
  <c r="X23" i="117"/>
  <c r="Z23" i="117"/>
  <c r="AB23" i="117"/>
  <c r="AC23" i="117"/>
  <c r="AE23" i="117"/>
  <c r="AG23" i="117"/>
  <c r="E24" i="117"/>
  <c r="G24" i="117"/>
  <c r="H24" i="117"/>
  <c r="O24" i="117" s="1"/>
  <c r="R24" i="117" s="1"/>
  <c r="J24" i="117"/>
  <c r="L24" i="117"/>
  <c r="N24" i="117"/>
  <c r="T24" i="117"/>
  <c r="V24" i="117"/>
  <c r="X24" i="117"/>
  <c r="Z24" i="117"/>
  <c r="AB24" i="117"/>
  <c r="AC24" i="117"/>
  <c r="AE24" i="117"/>
  <c r="AG24" i="117"/>
  <c r="E25" i="117"/>
  <c r="G25" i="117"/>
  <c r="H25" i="117"/>
  <c r="O25" i="117" s="1"/>
  <c r="R25" i="117" s="1"/>
  <c r="L25" i="117"/>
  <c r="N25" i="117"/>
  <c r="T25" i="117"/>
  <c r="V25" i="117"/>
  <c r="X25" i="117"/>
  <c r="Z25" i="117"/>
  <c r="AB25" i="117"/>
  <c r="AC25" i="117"/>
  <c r="AE25" i="117"/>
  <c r="AG25" i="117"/>
  <c r="E26" i="117"/>
  <c r="G26" i="117"/>
  <c r="H26" i="117"/>
  <c r="L26" i="117"/>
  <c r="N26" i="117"/>
  <c r="T26" i="117"/>
  <c r="V26" i="117"/>
  <c r="X26" i="117"/>
  <c r="Z26" i="117"/>
  <c r="AB26" i="117"/>
  <c r="AC26" i="117"/>
  <c r="AE26" i="117"/>
  <c r="AG26" i="117"/>
  <c r="E27" i="117"/>
  <c r="G27" i="117"/>
  <c r="H27" i="117"/>
  <c r="O27" i="117" s="1"/>
  <c r="R27" i="117" s="1"/>
  <c r="I27" i="117"/>
  <c r="L27" i="117"/>
  <c r="N27" i="117"/>
  <c r="P27" i="117"/>
  <c r="T27" i="117"/>
  <c r="V27" i="117"/>
  <c r="X27" i="117"/>
  <c r="Z27" i="117"/>
  <c r="AB27" i="117"/>
  <c r="AC27" i="117"/>
  <c r="AE27" i="117"/>
  <c r="AG27" i="117"/>
  <c r="E28" i="117"/>
  <c r="G28" i="117"/>
  <c r="H28" i="117"/>
  <c r="O28" i="117" s="1"/>
  <c r="R28" i="117" s="1"/>
  <c r="J28" i="117"/>
  <c r="L28" i="117"/>
  <c r="N28" i="117"/>
  <c r="T28" i="117"/>
  <c r="V28" i="117"/>
  <c r="X28" i="117"/>
  <c r="Z28" i="117"/>
  <c r="AB28" i="117"/>
  <c r="AC28" i="117"/>
  <c r="AE28" i="117"/>
  <c r="AG28" i="117"/>
  <c r="E29" i="117"/>
  <c r="G29" i="117"/>
  <c r="H29" i="117"/>
  <c r="O29" i="117" s="1"/>
  <c r="R29" i="117" s="1"/>
  <c r="L29" i="117"/>
  <c r="N29" i="117"/>
  <c r="T29" i="117"/>
  <c r="V29" i="117"/>
  <c r="X29" i="117"/>
  <c r="Z29" i="117"/>
  <c r="AB29" i="117"/>
  <c r="AC29" i="117"/>
  <c r="AE29" i="117"/>
  <c r="AG29" i="117"/>
  <c r="E30" i="117"/>
  <c r="G30" i="117"/>
  <c r="H30" i="117"/>
  <c r="O30" i="117" s="1"/>
  <c r="R30" i="117" s="1"/>
  <c r="J30" i="117"/>
  <c r="L30" i="117"/>
  <c r="N30" i="117"/>
  <c r="T30" i="117"/>
  <c r="V30" i="117"/>
  <c r="X30" i="117"/>
  <c r="Z30" i="117"/>
  <c r="AB30" i="117"/>
  <c r="AC30" i="117"/>
  <c r="AE30" i="117"/>
  <c r="AG30" i="117"/>
  <c r="E31" i="117"/>
  <c r="G31" i="117"/>
  <c r="H31" i="117"/>
  <c r="O31" i="117" s="1"/>
  <c r="R31" i="117" s="1"/>
  <c r="J31" i="117"/>
  <c r="L31" i="117"/>
  <c r="N31" i="117"/>
  <c r="T31" i="117"/>
  <c r="V31" i="117"/>
  <c r="X31" i="117"/>
  <c r="Z31" i="117"/>
  <c r="AB31" i="117"/>
  <c r="AC31" i="117"/>
  <c r="AE31" i="117"/>
  <c r="AG31" i="117"/>
  <c r="E32" i="117"/>
  <c r="G32" i="117"/>
  <c r="H32" i="117"/>
  <c r="O32" i="117" s="1"/>
  <c r="R32" i="117" s="1"/>
  <c r="I32" i="117"/>
  <c r="J32" i="117"/>
  <c r="L32" i="117"/>
  <c r="N32" i="117"/>
  <c r="P32" i="117"/>
  <c r="T32" i="117"/>
  <c r="V32" i="117"/>
  <c r="X32" i="117"/>
  <c r="Z32" i="117"/>
  <c r="AB32" i="117"/>
  <c r="AC32" i="117"/>
  <c r="AE32" i="117"/>
  <c r="AG32" i="117"/>
  <c r="E33" i="117"/>
  <c r="G33" i="117"/>
  <c r="H33" i="117"/>
  <c r="O33" i="117" s="1"/>
  <c r="R33" i="117" s="1"/>
  <c r="L33" i="117"/>
  <c r="N33" i="117"/>
  <c r="T33" i="117"/>
  <c r="V33" i="117"/>
  <c r="X33" i="117"/>
  <c r="Z33" i="117"/>
  <c r="AB33" i="117"/>
  <c r="AC33" i="117"/>
  <c r="AE33" i="117"/>
  <c r="AG33" i="117"/>
  <c r="E34" i="117"/>
  <c r="G34" i="117"/>
  <c r="H34" i="117"/>
  <c r="L34" i="117"/>
  <c r="N34" i="117"/>
  <c r="T34" i="117"/>
  <c r="V34" i="117"/>
  <c r="X34" i="117"/>
  <c r="Z34" i="117"/>
  <c r="AB34" i="117"/>
  <c r="AC34" i="117"/>
  <c r="AE34" i="117"/>
  <c r="AG34" i="117"/>
  <c r="E35" i="117"/>
  <c r="G35" i="117"/>
  <c r="H35" i="117"/>
  <c r="O35" i="117" s="1"/>
  <c r="R35" i="117" s="1"/>
  <c r="J35" i="117"/>
  <c r="L35" i="117"/>
  <c r="N35" i="117"/>
  <c r="T35" i="117"/>
  <c r="V35" i="117"/>
  <c r="X35" i="117"/>
  <c r="Z35" i="117"/>
  <c r="AB35" i="117"/>
  <c r="AC35" i="117"/>
  <c r="AE35" i="117"/>
  <c r="AG35" i="117"/>
  <c r="E36" i="117"/>
  <c r="G36" i="117"/>
  <c r="H36" i="117"/>
  <c r="O36" i="117" s="1"/>
  <c r="R36" i="117" s="1"/>
  <c r="L36" i="117"/>
  <c r="N36" i="117"/>
  <c r="T36" i="117"/>
  <c r="V36" i="117"/>
  <c r="X36" i="117"/>
  <c r="Z36" i="117"/>
  <c r="AB36" i="117"/>
  <c r="AC36" i="117"/>
  <c r="AE36" i="117"/>
  <c r="AG36" i="117"/>
  <c r="E37" i="117"/>
  <c r="G37" i="117"/>
  <c r="H37" i="117"/>
  <c r="L37" i="117"/>
  <c r="N37" i="117"/>
  <c r="T37" i="117"/>
  <c r="V37" i="117"/>
  <c r="X37" i="117"/>
  <c r="Z37" i="117"/>
  <c r="AB37" i="117"/>
  <c r="AC37" i="117"/>
  <c r="AE37" i="117"/>
  <c r="AG37" i="117"/>
  <c r="E38" i="117"/>
  <c r="G38" i="117"/>
  <c r="H38" i="117"/>
  <c r="O38" i="117" s="1"/>
  <c r="R38" i="117" s="1"/>
  <c r="L38" i="117"/>
  <c r="N38" i="117"/>
  <c r="T38" i="117"/>
  <c r="V38" i="117"/>
  <c r="X38" i="117"/>
  <c r="Z38" i="117"/>
  <c r="AB38" i="117"/>
  <c r="AC38" i="117"/>
  <c r="AE38" i="117"/>
  <c r="AG38" i="117"/>
  <c r="E39" i="117"/>
  <c r="G39" i="117"/>
  <c r="H39" i="117"/>
  <c r="O39" i="117" s="1"/>
  <c r="R39" i="117" s="1"/>
  <c r="J39" i="117"/>
  <c r="L39" i="117"/>
  <c r="N39" i="117"/>
  <c r="T39" i="117"/>
  <c r="V39" i="117"/>
  <c r="X39" i="117"/>
  <c r="Z39" i="117"/>
  <c r="AB39" i="117"/>
  <c r="AC39" i="117"/>
  <c r="AE39" i="117"/>
  <c r="AG39" i="117"/>
  <c r="C40" i="117"/>
  <c r="D40" i="117"/>
  <c r="F40" i="117"/>
  <c r="K40" i="117"/>
  <c r="M40" i="117"/>
  <c r="Q40" i="117"/>
  <c r="S40" i="117"/>
  <c r="U40" i="117"/>
  <c r="W40" i="117"/>
  <c r="Y40" i="117"/>
  <c r="AA40" i="117"/>
  <c r="AD40" i="117"/>
  <c r="AF40" i="117"/>
  <c r="E41" i="117"/>
  <c r="G41" i="117"/>
  <c r="H41" i="117"/>
  <c r="L41" i="117"/>
  <c r="N41" i="117"/>
  <c r="T41" i="117"/>
  <c r="V41" i="117"/>
  <c r="X41" i="117"/>
  <c r="Z41" i="117"/>
  <c r="AB41" i="117"/>
  <c r="AC41" i="117"/>
  <c r="AE41" i="117"/>
  <c r="AG41" i="117"/>
  <c r="E42" i="117"/>
  <c r="G42" i="117"/>
  <c r="H42" i="117"/>
  <c r="O42" i="117" s="1"/>
  <c r="R42" i="117" s="1"/>
  <c r="J42" i="117"/>
  <c r="L42" i="117"/>
  <c r="N42" i="117"/>
  <c r="T42" i="117"/>
  <c r="V42" i="117"/>
  <c r="X42" i="117"/>
  <c r="Z42" i="117"/>
  <c r="AB42" i="117"/>
  <c r="AC42" i="117"/>
  <c r="AE42" i="117"/>
  <c r="AG42" i="117"/>
  <c r="E43" i="117"/>
  <c r="G43" i="117"/>
  <c r="H43" i="117"/>
  <c r="O43" i="117" s="1"/>
  <c r="R43" i="117" s="1"/>
  <c r="L43" i="117"/>
  <c r="N43" i="117"/>
  <c r="T43" i="117"/>
  <c r="V43" i="117"/>
  <c r="X43" i="117"/>
  <c r="Z43" i="117"/>
  <c r="AB43" i="117"/>
  <c r="AC43" i="117"/>
  <c r="AE43" i="117"/>
  <c r="AG43" i="117"/>
  <c r="E44" i="117"/>
  <c r="G44" i="117"/>
  <c r="H44" i="117"/>
  <c r="L44" i="117"/>
  <c r="N44" i="117"/>
  <c r="T44" i="117"/>
  <c r="V44" i="117"/>
  <c r="X44" i="117"/>
  <c r="Z44" i="117"/>
  <c r="AB44" i="117"/>
  <c r="AC44" i="117"/>
  <c r="AE44" i="117"/>
  <c r="AG44" i="117"/>
  <c r="E45" i="117"/>
  <c r="G45" i="117"/>
  <c r="H45" i="117"/>
  <c r="O45" i="117" s="1"/>
  <c r="R45" i="117" s="1"/>
  <c r="J45" i="117"/>
  <c r="L45" i="117"/>
  <c r="N45" i="117"/>
  <c r="T45" i="117"/>
  <c r="V45" i="117"/>
  <c r="X45" i="117"/>
  <c r="Z45" i="117"/>
  <c r="AB45" i="117"/>
  <c r="AC45" i="117"/>
  <c r="AE45" i="117"/>
  <c r="AG45" i="117"/>
  <c r="E46" i="117"/>
  <c r="G46" i="117"/>
  <c r="H46" i="117"/>
  <c r="O46" i="117" s="1"/>
  <c r="R46" i="117" s="1"/>
  <c r="L46" i="117"/>
  <c r="N46" i="117"/>
  <c r="T46" i="117"/>
  <c r="V46" i="117"/>
  <c r="X46" i="117"/>
  <c r="Z46" i="117"/>
  <c r="AB46" i="117"/>
  <c r="AC46" i="117"/>
  <c r="AE46" i="117"/>
  <c r="AG46" i="117"/>
  <c r="E47" i="117"/>
  <c r="G47" i="117"/>
  <c r="H47" i="117"/>
  <c r="L47" i="117"/>
  <c r="N47" i="117"/>
  <c r="T47" i="117"/>
  <c r="V47" i="117"/>
  <c r="X47" i="117"/>
  <c r="Z47" i="117"/>
  <c r="AB47" i="117"/>
  <c r="AC47" i="117"/>
  <c r="AE47" i="117"/>
  <c r="AG47" i="117"/>
  <c r="E48" i="117"/>
  <c r="G48" i="117"/>
  <c r="H48" i="117"/>
  <c r="I48" i="117" s="1"/>
  <c r="J48" i="117"/>
  <c r="L48" i="117"/>
  <c r="N48" i="117"/>
  <c r="T48" i="117"/>
  <c r="V48" i="117"/>
  <c r="X48" i="117"/>
  <c r="Z48" i="117"/>
  <c r="AB48" i="117"/>
  <c r="AC48" i="117"/>
  <c r="AE48" i="117"/>
  <c r="AG48" i="117"/>
  <c r="E49" i="117"/>
  <c r="G49" i="117"/>
  <c r="H49" i="117"/>
  <c r="O49" i="117" s="1"/>
  <c r="R49" i="117" s="1"/>
  <c r="L49" i="117"/>
  <c r="N49" i="117"/>
  <c r="T49" i="117"/>
  <c r="V49" i="117"/>
  <c r="X49" i="117"/>
  <c r="Z49" i="117"/>
  <c r="AB49" i="117"/>
  <c r="AC49" i="117"/>
  <c r="AE49" i="117"/>
  <c r="AG49" i="117"/>
  <c r="E50" i="117"/>
  <c r="G50" i="117"/>
  <c r="H50" i="117"/>
  <c r="L50" i="117"/>
  <c r="N50" i="117"/>
  <c r="T50" i="117"/>
  <c r="V50" i="117"/>
  <c r="X50" i="117"/>
  <c r="Z50" i="117"/>
  <c r="AB50" i="117"/>
  <c r="AC50" i="117"/>
  <c r="AE50" i="117"/>
  <c r="AG50" i="117"/>
  <c r="E51" i="117"/>
  <c r="G51" i="117"/>
  <c r="H51" i="117"/>
  <c r="O51" i="117" s="1"/>
  <c r="R51" i="117" s="1"/>
  <c r="J51" i="117"/>
  <c r="L51" i="117"/>
  <c r="N51" i="117"/>
  <c r="T51" i="117"/>
  <c r="V51" i="117"/>
  <c r="X51" i="117"/>
  <c r="Z51" i="117"/>
  <c r="AB51" i="117"/>
  <c r="AC51" i="117"/>
  <c r="AE51" i="117"/>
  <c r="AG51" i="117"/>
  <c r="E52" i="117"/>
  <c r="G52" i="117"/>
  <c r="H52" i="117"/>
  <c r="O52" i="117" s="1"/>
  <c r="R52" i="117" s="1"/>
  <c r="L52" i="117"/>
  <c r="N52" i="117"/>
  <c r="T52" i="117"/>
  <c r="V52" i="117"/>
  <c r="X52" i="117"/>
  <c r="Z52" i="117"/>
  <c r="AB52" i="117"/>
  <c r="AC52" i="117"/>
  <c r="AE52" i="117"/>
  <c r="AG52" i="117"/>
  <c r="E53" i="117"/>
  <c r="G53" i="117"/>
  <c r="H53" i="117"/>
  <c r="L53" i="117"/>
  <c r="N53" i="117"/>
  <c r="T53" i="117"/>
  <c r="V53" i="117"/>
  <c r="X53" i="117"/>
  <c r="Z53" i="117"/>
  <c r="AB53" i="117"/>
  <c r="AC53" i="117"/>
  <c r="AE53" i="117"/>
  <c r="AG53" i="117"/>
  <c r="E54" i="117"/>
  <c r="G54" i="117"/>
  <c r="H54" i="117"/>
  <c r="O54" i="117" s="1"/>
  <c r="R54" i="117" s="1"/>
  <c r="J54" i="117"/>
  <c r="L54" i="117"/>
  <c r="N54" i="117"/>
  <c r="T54" i="117"/>
  <c r="V54" i="117"/>
  <c r="X54" i="117"/>
  <c r="Z54" i="117"/>
  <c r="AB54" i="117"/>
  <c r="AC54" i="117"/>
  <c r="AE54" i="117"/>
  <c r="AG54" i="117"/>
  <c r="C55" i="117"/>
  <c r="D55" i="117"/>
  <c r="F55" i="117"/>
  <c r="K55" i="117"/>
  <c r="M55" i="117"/>
  <c r="Q55" i="117"/>
  <c r="S55" i="117"/>
  <c r="U55" i="117"/>
  <c r="W55" i="117"/>
  <c r="Y55" i="117"/>
  <c r="AA55" i="117"/>
  <c r="AD55" i="117"/>
  <c r="AF55" i="117"/>
  <c r="E56" i="117"/>
  <c r="G56" i="117"/>
  <c r="H56" i="117"/>
  <c r="O56" i="117" s="1"/>
  <c r="P56" i="117" s="1"/>
  <c r="J56" i="117"/>
  <c r="L56" i="117"/>
  <c r="N56" i="117"/>
  <c r="T56" i="117"/>
  <c r="V56" i="117"/>
  <c r="X56" i="117"/>
  <c r="Z56" i="117"/>
  <c r="AB56" i="117"/>
  <c r="AC56" i="117"/>
  <c r="AE56" i="117"/>
  <c r="AG56" i="117"/>
  <c r="E57" i="117"/>
  <c r="G57" i="117"/>
  <c r="H57" i="117"/>
  <c r="O57" i="117" s="1"/>
  <c r="R57" i="117" s="1"/>
  <c r="L57" i="117"/>
  <c r="N57" i="117"/>
  <c r="T57" i="117"/>
  <c r="V57" i="117"/>
  <c r="X57" i="117"/>
  <c r="Z57" i="117"/>
  <c r="AB57" i="117"/>
  <c r="AC57" i="117"/>
  <c r="AE57" i="117"/>
  <c r="AG57" i="117"/>
  <c r="E58" i="117"/>
  <c r="G58" i="117"/>
  <c r="H58" i="117"/>
  <c r="O58" i="117" s="1"/>
  <c r="R58" i="117" s="1"/>
  <c r="J58" i="117"/>
  <c r="L58" i="117"/>
  <c r="N58" i="117"/>
  <c r="T58" i="117"/>
  <c r="V58" i="117"/>
  <c r="X58" i="117"/>
  <c r="Z58" i="117"/>
  <c r="AB58" i="117"/>
  <c r="AC58" i="117"/>
  <c r="AE58" i="117"/>
  <c r="AG58" i="117"/>
  <c r="E59" i="117"/>
  <c r="G59" i="117"/>
  <c r="H59" i="117"/>
  <c r="O59" i="117" s="1"/>
  <c r="R59" i="117" s="1"/>
  <c r="I59" i="117"/>
  <c r="J59" i="117"/>
  <c r="L59" i="117"/>
  <c r="N59" i="117"/>
  <c r="P59" i="117"/>
  <c r="T59" i="117"/>
  <c r="V59" i="117"/>
  <c r="X59" i="117"/>
  <c r="Z59" i="117"/>
  <c r="AB59" i="117"/>
  <c r="AC59" i="117"/>
  <c r="AE59" i="117"/>
  <c r="AG59" i="117"/>
  <c r="E60" i="117"/>
  <c r="G60" i="117"/>
  <c r="H60" i="117"/>
  <c r="O60" i="117" s="1"/>
  <c r="R60" i="117" s="1"/>
  <c r="J60" i="117"/>
  <c r="L60" i="117"/>
  <c r="N60" i="117"/>
  <c r="T60" i="117"/>
  <c r="V60" i="117"/>
  <c r="X60" i="117"/>
  <c r="Z60" i="117"/>
  <c r="AB60" i="117"/>
  <c r="AC60" i="117"/>
  <c r="AE60" i="117"/>
  <c r="AG60" i="117"/>
  <c r="E61" i="117"/>
  <c r="G61" i="117"/>
  <c r="H61" i="117"/>
  <c r="O61" i="117" s="1"/>
  <c r="R61" i="117" s="1"/>
  <c r="L61" i="117"/>
  <c r="N61" i="117"/>
  <c r="T61" i="117"/>
  <c r="V61" i="117"/>
  <c r="X61" i="117"/>
  <c r="Z61" i="117"/>
  <c r="AB61" i="117"/>
  <c r="AC61" i="117"/>
  <c r="AE61" i="117"/>
  <c r="AG61" i="117"/>
  <c r="E62" i="117"/>
  <c r="G62" i="117"/>
  <c r="H62" i="117"/>
  <c r="L62" i="117"/>
  <c r="N62" i="117"/>
  <c r="T62" i="117"/>
  <c r="V62" i="117"/>
  <c r="X62" i="117"/>
  <c r="Z62" i="117"/>
  <c r="AB62" i="117"/>
  <c r="AC62" i="117"/>
  <c r="AE62" i="117"/>
  <c r="AG62" i="117"/>
  <c r="E63" i="117"/>
  <c r="G63" i="117"/>
  <c r="H63" i="117"/>
  <c r="O63" i="117" s="1"/>
  <c r="R63" i="117" s="1"/>
  <c r="J63" i="117"/>
  <c r="L63" i="117"/>
  <c r="N63" i="117"/>
  <c r="T63" i="117"/>
  <c r="V63" i="117"/>
  <c r="X63" i="117"/>
  <c r="Z63" i="117"/>
  <c r="AB63" i="117"/>
  <c r="AC63" i="117"/>
  <c r="AE63" i="117"/>
  <c r="AG63" i="117"/>
  <c r="C64" i="117"/>
  <c r="D64" i="117"/>
  <c r="F64" i="117"/>
  <c r="K64" i="117"/>
  <c r="M64" i="117"/>
  <c r="Q64" i="117"/>
  <c r="S64" i="117"/>
  <c r="U64" i="117"/>
  <c r="W64" i="117"/>
  <c r="Y64" i="117"/>
  <c r="AA64" i="117"/>
  <c r="AD64" i="117"/>
  <c r="AF64" i="117"/>
  <c r="E65" i="117"/>
  <c r="G65" i="117"/>
  <c r="H65" i="117"/>
  <c r="O65" i="117" s="1"/>
  <c r="P65" i="117" s="1"/>
  <c r="J65" i="117"/>
  <c r="L65" i="117"/>
  <c r="N65" i="117"/>
  <c r="T65" i="117"/>
  <c r="V65" i="117"/>
  <c r="X65" i="117"/>
  <c r="Z65" i="117"/>
  <c r="AB65" i="117"/>
  <c r="AC65" i="117"/>
  <c r="AE65" i="117"/>
  <c r="AG65" i="117"/>
  <c r="E66" i="117"/>
  <c r="G66" i="117"/>
  <c r="H66" i="117"/>
  <c r="O66" i="117" s="1"/>
  <c r="R66" i="117" s="1"/>
  <c r="L66" i="117"/>
  <c r="N66" i="117"/>
  <c r="T66" i="117"/>
  <c r="V66" i="117"/>
  <c r="X66" i="117"/>
  <c r="Z66" i="117"/>
  <c r="AB66" i="117"/>
  <c r="AC66" i="117"/>
  <c r="AE66" i="117"/>
  <c r="AG66" i="117"/>
  <c r="E67" i="117"/>
  <c r="G67" i="117"/>
  <c r="H67" i="117"/>
  <c r="O67" i="117" s="1"/>
  <c r="R67" i="117" s="1"/>
  <c r="J67" i="117"/>
  <c r="L67" i="117"/>
  <c r="N67" i="117"/>
  <c r="T67" i="117"/>
  <c r="V67" i="117"/>
  <c r="X67" i="117"/>
  <c r="Z67" i="117"/>
  <c r="AB67" i="117"/>
  <c r="AC67" i="117"/>
  <c r="AE67" i="117"/>
  <c r="AG67" i="117"/>
  <c r="E68" i="117"/>
  <c r="G68" i="117"/>
  <c r="H68" i="117"/>
  <c r="O68" i="117" s="1"/>
  <c r="R68" i="117" s="1"/>
  <c r="L68" i="117"/>
  <c r="N68" i="117"/>
  <c r="T68" i="117"/>
  <c r="V68" i="117"/>
  <c r="X68" i="117"/>
  <c r="Z68" i="117"/>
  <c r="AB68" i="117"/>
  <c r="AC68" i="117"/>
  <c r="AE68" i="117"/>
  <c r="AG68" i="117"/>
  <c r="E69" i="117"/>
  <c r="G69" i="117"/>
  <c r="H69" i="117"/>
  <c r="O69" i="117" s="1"/>
  <c r="R69" i="117" s="1"/>
  <c r="J69" i="117"/>
  <c r="L69" i="117"/>
  <c r="N69" i="117"/>
  <c r="T69" i="117"/>
  <c r="V69" i="117"/>
  <c r="X69" i="117"/>
  <c r="Z69" i="117"/>
  <c r="AB69" i="117"/>
  <c r="AC69" i="117"/>
  <c r="AE69" i="117"/>
  <c r="AG69" i="117"/>
  <c r="E70" i="117"/>
  <c r="G70" i="117"/>
  <c r="H70" i="117"/>
  <c r="O70" i="117" s="1"/>
  <c r="R70" i="117" s="1"/>
  <c r="J70" i="117"/>
  <c r="L70" i="117"/>
  <c r="N70" i="117"/>
  <c r="T70" i="117"/>
  <c r="V70" i="117"/>
  <c r="X70" i="117"/>
  <c r="Z70" i="117"/>
  <c r="AB70" i="117"/>
  <c r="AC70" i="117"/>
  <c r="AE70" i="117"/>
  <c r="AG70" i="117"/>
  <c r="E71" i="117"/>
  <c r="G71" i="117"/>
  <c r="H71" i="117"/>
  <c r="O71" i="117" s="1"/>
  <c r="R71" i="117" s="1"/>
  <c r="L71" i="117"/>
  <c r="N71" i="117"/>
  <c r="T71" i="117"/>
  <c r="V71" i="117"/>
  <c r="X71" i="117"/>
  <c r="Z71" i="117"/>
  <c r="AB71" i="117"/>
  <c r="AC71" i="117"/>
  <c r="AE71" i="117"/>
  <c r="AG71" i="117"/>
  <c r="C72" i="117"/>
  <c r="D72" i="117"/>
  <c r="F72" i="117"/>
  <c r="K72" i="117"/>
  <c r="M72" i="117"/>
  <c r="Q72" i="117"/>
  <c r="S72" i="117"/>
  <c r="U72" i="117"/>
  <c r="W72" i="117"/>
  <c r="Y72" i="117"/>
  <c r="AA72" i="117"/>
  <c r="AD72" i="117"/>
  <c r="AF72" i="117"/>
  <c r="E73" i="117"/>
  <c r="G73" i="117"/>
  <c r="H73" i="117"/>
  <c r="O73" i="117" s="1"/>
  <c r="P73" i="117" s="1"/>
  <c r="L73" i="117"/>
  <c r="N73" i="117"/>
  <c r="T73" i="117"/>
  <c r="V73" i="117"/>
  <c r="X73" i="117"/>
  <c r="Z73" i="117"/>
  <c r="AB73" i="117"/>
  <c r="AC73" i="117"/>
  <c r="AE73" i="117"/>
  <c r="AG73" i="117"/>
  <c r="E74" i="117"/>
  <c r="G74" i="117"/>
  <c r="H74" i="117"/>
  <c r="O74" i="117" s="1"/>
  <c r="R74" i="117" s="1"/>
  <c r="J74" i="117"/>
  <c r="L74" i="117"/>
  <c r="N74" i="117"/>
  <c r="T74" i="117"/>
  <c r="V74" i="117"/>
  <c r="X74" i="117"/>
  <c r="Z74" i="117"/>
  <c r="AB74" i="117"/>
  <c r="AC74" i="117"/>
  <c r="AE74" i="117"/>
  <c r="AG74" i="117"/>
  <c r="E75" i="117"/>
  <c r="G75" i="117"/>
  <c r="H75" i="117"/>
  <c r="O75" i="117" s="1"/>
  <c r="R75" i="117" s="1"/>
  <c r="J75" i="117"/>
  <c r="L75" i="117"/>
  <c r="N75" i="117"/>
  <c r="T75" i="117"/>
  <c r="V75" i="117"/>
  <c r="X75" i="117"/>
  <c r="Z75" i="117"/>
  <c r="AB75" i="117"/>
  <c r="AC75" i="117"/>
  <c r="AE75" i="117"/>
  <c r="AG75" i="117"/>
  <c r="E76" i="117"/>
  <c r="G76" i="117"/>
  <c r="H76" i="117"/>
  <c r="O76" i="117" s="1"/>
  <c r="R76" i="117" s="1"/>
  <c r="L76" i="117"/>
  <c r="N76" i="117"/>
  <c r="T76" i="117"/>
  <c r="V76" i="117"/>
  <c r="X76" i="117"/>
  <c r="Z76" i="117"/>
  <c r="AB76" i="117"/>
  <c r="AC76" i="117"/>
  <c r="AE76" i="117"/>
  <c r="AG76" i="117"/>
  <c r="E77" i="117"/>
  <c r="G77" i="117"/>
  <c r="H77" i="117"/>
  <c r="O77" i="117" s="1"/>
  <c r="R77" i="117" s="1"/>
  <c r="J77" i="117"/>
  <c r="L77" i="117"/>
  <c r="N77" i="117"/>
  <c r="T77" i="117"/>
  <c r="V77" i="117"/>
  <c r="X77" i="117"/>
  <c r="Z77" i="117"/>
  <c r="AB77" i="117"/>
  <c r="AC77" i="117"/>
  <c r="AE77" i="117"/>
  <c r="AG77" i="117"/>
  <c r="E78" i="117"/>
  <c r="G78" i="117"/>
  <c r="H78" i="117"/>
  <c r="O78" i="117" s="1"/>
  <c r="R78" i="117" s="1"/>
  <c r="J78" i="117"/>
  <c r="L78" i="117"/>
  <c r="N78" i="117"/>
  <c r="T78" i="117"/>
  <c r="V78" i="117"/>
  <c r="X78" i="117"/>
  <c r="Z78" i="117"/>
  <c r="AB78" i="117"/>
  <c r="AC78" i="117"/>
  <c r="AE78" i="117"/>
  <c r="AG78" i="117"/>
  <c r="C79" i="117"/>
  <c r="D79" i="117"/>
  <c r="F79" i="117"/>
  <c r="K79" i="117"/>
  <c r="M79" i="117"/>
  <c r="Q79" i="117"/>
  <c r="S79" i="117"/>
  <c r="U79" i="117"/>
  <c r="W79" i="117"/>
  <c r="Y79" i="117"/>
  <c r="AA79" i="117"/>
  <c r="AD79" i="117"/>
  <c r="AF79" i="117"/>
  <c r="H32" i="32"/>
  <c r="C9" i="118"/>
  <c r="D9" i="118"/>
  <c r="F9" i="118"/>
  <c r="K9" i="118"/>
  <c r="M9" i="118"/>
  <c r="Q9" i="118"/>
  <c r="S9" i="118"/>
  <c r="U9" i="118"/>
  <c r="W9" i="118"/>
  <c r="Y9" i="118"/>
  <c r="AA9" i="118"/>
  <c r="AD9" i="118"/>
  <c r="AF9" i="118"/>
  <c r="E10" i="118"/>
  <c r="G10" i="118"/>
  <c r="H10" i="118"/>
  <c r="I10" i="118" s="1"/>
  <c r="L10" i="118"/>
  <c r="N10" i="118"/>
  <c r="T10" i="118"/>
  <c r="V10" i="118"/>
  <c r="X10" i="118"/>
  <c r="Z10" i="118"/>
  <c r="AB10" i="118"/>
  <c r="AC10" i="118"/>
  <c r="AE10" i="118"/>
  <c r="AG10" i="118"/>
  <c r="E11" i="118"/>
  <c r="G11" i="118"/>
  <c r="H11" i="118"/>
  <c r="I11" i="118" s="1"/>
  <c r="L11" i="118"/>
  <c r="N11" i="118"/>
  <c r="T11" i="118"/>
  <c r="V11" i="118"/>
  <c r="X11" i="118"/>
  <c r="Z11" i="118"/>
  <c r="AB11" i="118"/>
  <c r="AC11" i="118"/>
  <c r="AE11" i="118"/>
  <c r="AG11" i="118"/>
  <c r="E12" i="118"/>
  <c r="G12" i="118"/>
  <c r="H12" i="118"/>
  <c r="O12" i="118" s="1"/>
  <c r="R12" i="118" s="1"/>
  <c r="L12" i="118"/>
  <c r="N12" i="118"/>
  <c r="T12" i="118"/>
  <c r="V12" i="118"/>
  <c r="X12" i="118"/>
  <c r="Z12" i="118"/>
  <c r="AB12" i="118"/>
  <c r="AC12" i="118"/>
  <c r="AE12" i="118"/>
  <c r="AG12" i="118"/>
  <c r="E13" i="118"/>
  <c r="G13" i="118"/>
  <c r="H13" i="118"/>
  <c r="O13" i="118" s="1"/>
  <c r="R13" i="118" s="1"/>
  <c r="L13" i="118"/>
  <c r="N13" i="118"/>
  <c r="T13" i="118"/>
  <c r="V13" i="118"/>
  <c r="X13" i="118"/>
  <c r="Z13" i="118"/>
  <c r="AB13" i="118"/>
  <c r="AC13" i="118"/>
  <c r="AE13" i="118"/>
  <c r="AG13" i="118"/>
  <c r="E14" i="118"/>
  <c r="G14" i="118"/>
  <c r="H14" i="118"/>
  <c r="L14" i="118"/>
  <c r="N14" i="118"/>
  <c r="T14" i="118"/>
  <c r="V14" i="118"/>
  <c r="X14" i="118"/>
  <c r="Z14" i="118"/>
  <c r="AB14" i="118"/>
  <c r="AC14" i="118"/>
  <c r="AE14" i="118"/>
  <c r="AG14" i="118"/>
  <c r="E15" i="118"/>
  <c r="G15" i="118"/>
  <c r="H15" i="118"/>
  <c r="O15" i="118" s="1"/>
  <c r="R15" i="118" s="1"/>
  <c r="J15" i="118"/>
  <c r="L15" i="118"/>
  <c r="N15" i="118"/>
  <c r="T15" i="118"/>
  <c r="V15" i="118"/>
  <c r="X15" i="118"/>
  <c r="Z15" i="118"/>
  <c r="AB15" i="118"/>
  <c r="AC15" i="118"/>
  <c r="AE15" i="118"/>
  <c r="AG15" i="118"/>
  <c r="E16" i="118"/>
  <c r="G16" i="118"/>
  <c r="H16" i="118"/>
  <c r="O16" i="118" s="1"/>
  <c r="R16" i="118" s="1"/>
  <c r="L16" i="118"/>
  <c r="N16" i="118"/>
  <c r="T16" i="118"/>
  <c r="V16" i="118"/>
  <c r="X16" i="118"/>
  <c r="Z16" i="118"/>
  <c r="AB16" i="118"/>
  <c r="AC16" i="118"/>
  <c r="AE16" i="118"/>
  <c r="AG16" i="118"/>
  <c r="E17" i="118"/>
  <c r="G17" i="118"/>
  <c r="H17" i="118"/>
  <c r="L17" i="118"/>
  <c r="N17" i="118"/>
  <c r="T17" i="118"/>
  <c r="V17" i="118"/>
  <c r="X17" i="118"/>
  <c r="Z17" i="118"/>
  <c r="AB17" i="118"/>
  <c r="AC17" i="118"/>
  <c r="AE17" i="118"/>
  <c r="AG17" i="118"/>
  <c r="E18" i="118"/>
  <c r="G18" i="118"/>
  <c r="H18" i="118"/>
  <c r="O18" i="118" s="1"/>
  <c r="R18" i="118" s="1"/>
  <c r="L18" i="118"/>
  <c r="N18" i="118"/>
  <c r="T18" i="118"/>
  <c r="V18" i="118"/>
  <c r="X18" i="118"/>
  <c r="Z18" i="118"/>
  <c r="AB18" i="118"/>
  <c r="AC18" i="118"/>
  <c r="AE18" i="118"/>
  <c r="AG18" i="118"/>
  <c r="E19" i="118"/>
  <c r="G19" i="118"/>
  <c r="H19" i="118"/>
  <c r="O19" i="118" s="1"/>
  <c r="R19" i="118" s="1"/>
  <c r="J19" i="118"/>
  <c r="L19" i="118"/>
  <c r="N19" i="118"/>
  <c r="T19" i="118"/>
  <c r="V19" i="118"/>
  <c r="X19" i="118"/>
  <c r="Z19" i="118"/>
  <c r="AB19" i="118"/>
  <c r="AC19" i="118"/>
  <c r="AE19" i="118"/>
  <c r="AG19" i="118"/>
  <c r="E20" i="118"/>
  <c r="G20" i="118"/>
  <c r="H20" i="118"/>
  <c r="O20" i="118" s="1"/>
  <c r="R20" i="118" s="1"/>
  <c r="L20" i="118"/>
  <c r="N20" i="118"/>
  <c r="T20" i="118"/>
  <c r="V20" i="118"/>
  <c r="X20" i="118"/>
  <c r="Z20" i="118"/>
  <c r="AB20" i="118"/>
  <c r="AC20" i="118"/>
  <c r="AE20" i="118"/>
  <c r="AG20" i="118"/>
  <c r="C21" i="118"/>
  <c r="D21" i="118"/>
  <c r="F21" i="118"/>
  <c r="K21" i="118"/>
  <c r="M21" i="118"/>
  <c r="Q21" i="118"/>
  <c r="S21" i="118"/>
  <c r="U21" i="118"/>
  <c r="W21" i="118"/>
  <c r="Y21" i="118"/>
  <c r="AA21" i="118"/>
  <c r="AD21" i="118"/>
  <c r="AF21" i="118"/>
  <c r="E22" i="118"/>
  <c r="G22" i="118"/>
  <c r="H22" i="118"/>
  <c r="I22" i="118" s="1"/>
  <c r="L22" i="118"/>
  <c r="N22" i="118"/>
  <c r="T22" i="118"/>
  <c r="V22" i="118"/>
  <c r="X22" i="118"/>
  <c r="Z22" i="118"/>
  <c r="AB22" i="118"/>
  <c r="AC22" i="118"/>
  <c r="AE22" i="118"/>
  <c r="AG22" i="118"/>
  <c r="E23" i="118"/>
  <c r="G23" i="118"/>
  <c r="H23" i="118"/>
  <c r="L23" i="118"/>
  <c r="N23" i="118"/>
  <c r="T23" i="118"/>
  <c r="V23" i="118"/>
  <c r="X23" i="118"/>
  <c r="Z23" i="118"/>
  <c r="AB23" i="118"/>
  <c r="AC23" i="118"/>
  <c r="AE23" i="118"/>
  <c r="AG23" i="118"/>
  <c r="E24" i="118"/>
  <c r="G24" i="118"/>
  <c r="H24" i="118"/>
  <c r="O24" i="118" s="1"/>
  <c r="R24" i="118" s="1"/>
  <c r="J24" i="118"/>
  <c r="L24" i="118"/>
  <c r="N24" i="118"/>
  <c r="P24" i="118"/>
  <c r="T24" i="118"/>
  <c r="V24" i="118"/>
  <c r="X24" i="118"/>
  <c r="Z24" i="118"/>
  <c r="AB24" i="118"/>
  <c r="AC24" i="118"/>
  <c r="AE24" i="118"/>
  <c r="AG24" i="118"/>
  <c r="E25" i="118"/>
  <c r="G25" i="118"/>
  <c r="H25" i="118"/>
  <c r="L25" i="118"/>
  <c r="N25" i="118"/>
  <c r="T25" i="118"/>
  <c r="V25" i="118"/>
  <c r="X25" i="118"/>
  <c r="Z25" i="118"/>
  <c r="AB25" i="118"/>
  <c r="AC25" i="118"/>
  <c r="AE25" i="118"/>
  <c r="AG25" i="118"/>
  <c r="E26" i="118"/>
  <c r="G26" i="118"/>
  <c r="H26" i="118"/>
  <c r="I26" i="118" s="1"/>
  <c r="L26" i="118"/>
  <c r="N26" i="118"/>
  <c r="T26" i="118"/>
  <c r="V26" i="118"/>
  <c r="X26" i="118"/>
  <c r="Z26" i="118"/>
  <c r="AB26" i="118"/>
  <c r="AC26" i="118"/>
  <c r="AE26" i="118"/>
  <c r="AG26" i="118"/>
  <c r="E27" i="118"/>
  <c r="G27" i="118"/>
  <c r="H27" i="118"/>
  <c r="O27" i="118" s="1"/>
  <c r="R27" i="118" s="1"/>
  <c r="L27" i="118"/>
  <c r="N27" i="118"/>
  <c r="T27" i="118"/>
  <c r="V27" i="118"/>
  <c r="X27" i="118"/>
  <c r="Z27" i="118"/>
  <c r="AB27" i="118"/>
  <c r="AC27" i="118"/>
  <c r="AE27" i="118"/>
  <c r="AG27" i="118"/>
  <c r="E28" i="118"/>
  <c r="G28" i="118"/>
  <c r="H28" i="118"/>
  <c r="O28" i="118" s="1"/>
  <c r="R28" i="118" s="1"/>
  <c r="J28" i="118"/>
  <c r="L28" i="118"/>
  <c r="N28" i="118"/>
  <c r="T28" i="118"/>
  <c r="V28" i="118"/>
  <c r="X28" i="118"/>
  <c r="Z28" i="118"/>
  <c r="AB28" i="118"/>
  <c r="AC28" i="118"/>
  <c r="AE28" i="118"/>
  <c r="AG28" i="118"/>
  <c r="E29" i="118"/>
  <c r="G29" i="118"/>
  <c r="H29" i="118"/>
  <c r="O29" i="118" s="1"/>
  <c r="R29" i="118" s="1"/>
  <c r="L29" i="118"/>
  <c r="N29" i="118"/>
  <c r="T29" i="118"/>
  <c r="V29" i="118"/>
  <c r="X29" i="118"/>
  <c r="Z29" i="118"/>
  <c r="AB29" i="118"/>
  <c r="AC29" i="118"/>
  <c r="AE29" i="118"/>
  <c r="AG29" i="118"/>
  <c r="E30" i="118"/>
  <c r="G30" i="118"/>
  <c r="H30" i="118"/>
  <c r="O30" i="118" s="1"/>
  <c r="R30" i="118" s="1"/>
  <c r="J30" i="118"/>
  <c r="L30" i="118"/>
  <c r="N30" i="118"/>
  <c r="T30" i="118"/>
  <c r="V30" i="118"/>
  <c r="X30" i="118"/>
  <c r="Z30" i="118"/>
  <c r="AB30" i="118"/>
  <c r="AC30" i="118"/>
  <c r="AE30" i="118"/>
  <c r="AG30" i="118"/>
  <c r="E31" i="118"/>
  <c r="G31" i="118"/>
  <c r="H31" i="118"/>
  <c r="O31" i="118" s="1"/>
  <c r="R31" i="118" s="1"/>
  <c r="J31" i="118"/>
  <c r="L31" i="118"/>
  <c r="N31" i="118"/>
  <c r="T31" i="118"/>
  <c r="V31" i="118"/>
  <c r="X31" i="118"/>
  <c r="Z31" i="118"/>
  <c r="AB31" i="118"/>
  <c r="AC31" i="118"/>
  <c r="AE31" i="118"/>
  <c r="AG31" i="118"/>
  <c r="E32" i="118"/>
  <c r="G32" i="118"/>
  <c r="H32" i="118"/>
  <c r="O32" i="118" s="1"/>
  <c r="R32" i="118" s="1"/>
  <c r="I32" i="118"/>
  <c r="J32" i="118"/>
  <c r="L32" i="118"/>
  <c r="N32" i="118"/>
  <c r="P32" i="118"/>
  <c r="T32" i="118"/>
  <c r="V32" i="118"/>
  <c r="X32" i="118"/>
  <c r="Z32" i="118"/>
  <c r="AB32" i="118"/>
  <c r="AC32" i="118"/>
  <c r="AE32" i="118"/>
  <c r="AG32" i="118"/>
  <c r="E33" i="118"/>
  <c r="G33" i="118"/>
  <c r="H33" i="118"/>
  <c r="O33" i="118" s="1"/>
  <c r="R33" i="118" s="1"/>
  <c r="J33" i="118"/>
  <c r="L33" i="118"/>
  <c r="N33" i="118"/>
  <c r="T33" i="118"/>
  <c r="V33" i="118"/>
  <c r="X33" i="118"/>
  <c r="Z33" i="118"/>
  <c r="AB33" i="118"/>
  <c r="AC33" i="118"/>
  <c r="AE33" i="118"/>
  <c r="AG33" i="118"/>
  <c r="E34" i="118"/>
  <c r="G34" i="118"/>
  <c r="H34" i="118"/>
  <c r="O34" i="118" s="1"/>
  <c r="R34" i="118" s="1"/>
  <c r="L34" i="118"/>
  <c r="N34" i="118"/>
  <c r="T34" i="118"/>
  <c r="V34" i="118"/>
  <c r="X34" i="118"/>
  <c r="Z34" i="118"/>
  <c r="AB34" i="118"/>
  <c r="AC34" i="118"/>
  <c r="AE34" i="118"/>
  <c r="AG34" i="118"/>
  <c r="E35" i="118"/>
  <c r="G35" i="118"/>
  <c r="H35" i="118"/>
  <c r="O35" i="118" s="1"/>
  <c r="R35" i="118" s="1"/>
  <c r="J35" i="118"/>
  <c r="L35" i="118"/>
  <c r="N35" i="118"/>
  <c r="T35" i="118"/>
  <c r="V35" i="118"/>
  <c r="X35" i="118"/>
  <c r="Z35" i="118"/>
  <c r="AB35" i="118"/>
  <c r="AC35" i="118"/>
  <c r="AE35" i="118"/>
  <c r="AG35" i="118"/>
  <c r="E36" i="118"/>
  <c r="G36" i="118"/>
  <c r="H36" i="118"/>
  <c r="O36" i="118" s="1"/>
  <c r="R36" i="118" s="1"/>
  <c r="J36" i="118"/>
  <c r="L36" i="118"/>
  <c r="N36" i="118"/>
  <c r="T36" i="118"/>
  <c r="V36" i="118"/>
  <c r="X36" i="118"/>
  <c r="Z36" i="118"/>
  <c r="AB36" i="118"/>
  <c r="AC36" i="118"/>
  <c r="AE36" i="118"/>
  <c r="AG36" i="118"/>
  <c r="E37" i="118"/>
  <c r="G37" i="118"/>
  <c r="H37" i="118"/>
  <c r="O37" i="118" s="1"/>
  <c r="R37" i="118" s="1"/>
  <c r="J37" i="118"/>
  <c r="L37" i="118"/>
  <c r="N37" i="118"/>
  <c r="T37" i="118"/>
  <c r="V37" i="118"/>
  <c r="X37" i="118"/>
  <c r="Z37" i="118"/>
  <c r="AB37" i="118"/>
  <c r="AC37" i="118"/>
  <c r="AE37" i="118"/>
  <c r="AG37" i="118"/>
  <c r="E38" i="118"/>
  <c r="G38" i="118"/>
  <c r="H38" i="118"/>
  <c r="O38" i="118" s="1"/>
  <c r="R38" i="118" s="1"/>
  <c r="I38" i="118"/>
  <c r="L38" i="118"/>
  <c r="N38" i="118"/>
  <c r="P38" i="118"/>
  <c r="T38" i="118"/>
  <c r="V38" i="118"/>
  <c r="X38" i="118"/>
  <c r="Z38" i="118"/>
  <c r="AB38" i="118"/>
  <c r="AC38" i="118"/>
  <c r="AE38" i="118"/>
  <c r="AG38" i="118"/>
  <c r="E39" i="118"/>
  <c r="G39" i="118"/>
  <c r="H39" i="118"/>
  <c r="O39" i="118" s="1"/>
  <c r="R39" i="118" s="1"/>
  <c r="L39" i="118"/>
  <c r="N39" i="118"/>
  <c r="T39" i="118"/>
  <c r="V39" i="118"/>
  <c r="X39" i="118"/>
  <c r="Z39" i="118"/>
  <c r="AB39" i="118"/>
  <c r="AC39" i="118"/>
  <c r="AE39" i="118"/>
  <c r="AG39" i="118"/>
  <c r="C40" i="118"/>
  <c r="D40" i="118"/>
  <c r="F40" i="118"/>
  <c r="K40" i="118"/>
  <c r="M40" i="118"/>
  <c r="Q40" i="118"/>
  <c r="S40" i="118"/>
  <c r="U40" i="118"/>
  <c r="W40" i="118"/>
  <c r="Y40" i="118"/>
  <c r="AA40" i="118"/>
  <c r="AD40" i="118"/>
  <c r="AF40" i="118"/>
  <c r="E41" i="118"/>
  <c r="G41" i="118"/>
  <c r="H41" i="118"/>
  <c r="I41" i="118" s="1"/>
  <c r="L41" i="118"/>
  <c r="N41" i="118"/>
  <c r="T41" i="118"/>
  <c r="V41" i="118"/>
  <c r="X41" i="118"/>
  <c r="Z41" i="118"/>
  <c r="AB41" i="118"/>
  <c r="AC41" i="118"/>
  <c r="AE41" i="118"/>
  <c r="AG41" i="118"/>
  <c r="E42" i="118"/>
  <c r="G42" i="118"/>
  <c r="H42" i="118"/>
  <c r="O42" i="118" s="1"/>
  <c r="R42" i="118" s="1"/>
  <c r="L42" i="118"/>
  <c r="N42" i="118"/>
  <c r="T42" i="118"/>
  <c r="V42" i="118"/>
  <c r="X42" i="118"/>
  <c r="Z42" i="118"/>
  <c r="AB42" i="118"/>
  <c r="AC42" i="118"/>
  <c r="AE42" i="118"/>
  <c r="AG42" i="118"/>
  <c r="E43" i="118"/>
  <c r="G43" i="118"/>
  <c r="H43" i="118"/>
  <c r="L43" i="118"/>
  <c r="N43" i="118"/>
  <c r="T43" i="118"/>
  <c r="V43" i="118"/>
  <c r="X43" i="118"/>
  <c r="Z43" i="118"/>
  <c r="AB43" i="118"/>
  <c r="AC43" i="118"/>
  <c r="AE43" i="118"/>
  <c r="AG43" i="118"/>
  <c r="E44" i="118"/>
  <c r="G44" i="118"/>
  <c r="H44" i="118"/>
  <c r="O44" i="118" s="1"/>
  <c r="R44" i="118" s="1"/>
  <c r="L44" i="118"/>
  <c r="N44" i="118"/>
  <c r="T44" i="118"/>
  <c r="V44" i="118"/>
  <c r="X44" i="118"/>
  <c r="Z44" i="118"/>
  <c r="AB44" i="118"/>
  <c r="AC44" i="118"/>
  <c r="AE44" i="118"/>
  <c r="AG44" i="118"/>
  <c r="E45" i="118"/>
  <c r="G45" i="118"/>
  <c r="H45" i="118"/>
  <c r="O45" i="118" s="1"/>
  <c r="R45" i="118" s="1"/>
  <c r="J45" i="118"/>
  <c r="L45" i="118"/>
  <c r="N45" i="118"/>
  <c r="T45" i="118"/>
  <c r="V45" i="118"/>
  <c r="X45" i="118"/>
  <c r="Z45" i="118"/>
  <c r="AB45" i="118"/>
  <c r="AC45" i="118"/>
  <c r="AE45" i="118"/>
  <c r="AG45" i="118"/>
  <c r="E46" i="118"/>
  <c r="G46" i="118"/>
  <c r="H46" i="118"/>
  <c r="O46" i="118" s="1"/>
  <c r="R46" i="118" s="1"/>
  <c r="L46" i="118"/>
  <c r="N46" i="118"/>
  <c r="T46" i="118"/>
  <c r="V46" i="118"/>
  <c r="X46" i="118"/>
  <c r="Z46" i="118"/>
  <c r="AB46" i="118"/>
  <c r="AC46" i="118"/>
  <c r="AE46" i="118"/>
  <c r="AG46" i="118"/>
  <c r="E47" i="118"/>
  <c r="G47" i="118"/>
  <c r="H47" i="118"/>
  <c r="O47" i="118" s="1"/>
  <c r="R47" i="118" s="1"/>
  <c r="L47" i="118"/>
  <c r="N47" i="118"/>
  <c r="T47" i="118"/>
  <c r="V47" i="118"/>
  <c r="X47" i="118"/>
  <c r="Z47" i="118"/>
  <c r="AB47" i="118"/>
  <c r="AC47" i="118"/>
  <c r="AE47" i="118"/>
  <c r="AG47" i="118"/>
  <c r="E48" i="118"/>
  <c r="G48" i="118"/>
  <c r="H48" i="118"/>
  <c r="L48" i="118"/>
  <c r="N48" i="118"/>
  <c r="T48" i="118"/>
  <c r="V48" i="118"/>
  <c r="X48" i="118"/>
  <c r="Z48" i="118"/>
  <c r="AB48" i="118"/>
  <c r="AC48" i="118"/>
  <c r="AE48" i="118"/>
  <c r="AG48" i="118"/>
  <c r="E49" i="118"/>
  <c r="G49" i="118"/>
  <c r="H49" i="118"/>
  <c r="O49" i="118" s="1"/>
  <c r="R49" i="118" s="1"/>
  <c r="L49" i="118"/>
  <c r="N49" i="118"/>
  <c r="T49" i="118"/>
  <c r="V49" i="118"/>
  <c r="X49" i="118"/>
  <c r="Z49" i="118"/>
  <c r="AB49" i="118"/>
  <c r="AC49" i="118"/>
  <c r="AE49" i="118"/>
  <c r="AG49" i="118"/>
  <c r="E50" i="118"/>
  <c r="G50" i="118"/>
  <c r="H50" i="118"/>
  <c r="O50" i="118" s="1"/>
  <c r="R50" i="118" s="1"/>
  <c r="L50" i="118"/>
  <c r="N50" i="118"/>
  <c r="T50" i="118"/>
  <c r="V50" i="118"/>
  <c r="X50" i="118"/>
  <c r="Z50" i="118"/>
  <c r="AB50" i="118"/>
  <c r="AC50" i="118"/>
  <c r="AE50" i="118"/>
  <c r="AG50" i="118"/>
  <c r="E51" i="118"/>
  <c r="G51" i="118"/>
  <c r="H51" i="118"/>
  <c r="L51" i="118"/>
  <c r="N51" i="118"/>
  <c r="T51" i="118"/>
  <c r="V51" i="118"/>
  <c r="X51" i="118"/>
  <c r="Z51" i="118"/>
  <c r="AB51" i="118"/>
  <c r="AC51" i="118"/>
  <c r="AE51" i="118"/>
  <c r="AG51" i="118"/>
  <c r="E52" i="118"/>
  <c r="G52" i="118"/>
  <c r="H52" i="118"/>
  <c r="O52" i="118" s="1"/>
  <c r="R52" i="118" s="1"/>
  <c r="L52" i="118"/>
  <c r="N52" i="118"/>
  <c r="T52" i="118"/>
  <c r="V52" i="118"/>
  <c r="X52" i="118"/>
  <c r="Z52" i="118"/>
  <c r="AB52" i="118"/>
  <c r="AC52" i="118"/>
  <c r="AE52" i="118"/>
  <c r="AG52" i="118"/>
  <c r="E53" i="118"/>
  <c r="G53" i="118"/>
  <c r="H53" i="118"/>
  <c r="O53" i="118" s="1"/>
  <c r="R53" i="118" s="1"/>
  <c r="L53" i="118"/>
  <c r="N53" i="118"/>
  <c r="T53" i="118"/>
  <c r="V53" i="118"/>
  <c r="X53" i="118"/>
  <c r="Z53" i="118"/>
  <c r="AB53" i="118"/>
  <c r="AC53" i="118"/>
  <c r="AE53" i="118"/>
  <c r="AG53" i="118"/>
  <c r="E54" i="118"/>
  <c r="G54" i="118"/>
  <c r="H54" i="118"/>
  <c r="O54" i="118" s="1"/>
  <c r="R54" i="118" s="1"/>
  <c r="L54" i="118"/>
  <c r="N54" i="118"/>
  <c r="T54" i="118"/>
  <c r="V54" i="118"/>
  <c r="X54" i="118"/>
  <c r="Z54" i="118"/>
  <c r="AB54" i="118"/>
  <c r="AC54" i="118"/>
  <c r="AE54" i="118"/>
  <c r="AG54" i="118"/>
  <c r="C55" i="118"/>
  <c r="D55" i="118"/>
  <c r="F55" i="118"/>
  <c r="K55" i="118"/>
  <c r="M55" i="118"/>
  <c r="Q55" i="118"/>
  <c r="S55" i="118"/>
  <c r="U55" i="118"/>
  <c r="W55" i="118"/>
  <c r="Y55" i="118"/>
  <c r="AA55" i="118"/>
  <c r="AD55" i="118"/>
  <c r="AF55" i="118"/>
  <c r="E56" i="118"/>
  <c r="G56" i="118"/>
  <c r="H56" i="118"/>
  <c r="O56" i="118" s="1"/>
  <c r="P56" i="118" s="1"/>
  <c r="L56" i="118"/>
  <c r="N56" i="118"/>
  <c r="T56" i="118"/>
  <c r="V56" i="118"/>
  <c r="X56" i="118"/>
  <c r="Z56" i="118"/>
  <c r="AB56" i="118"/>
  <c r="AC56" i="118"/>
  <c r="AE56" i="118"/>
  <c r="AG56" i="118"/>
  <c r="E57" i="118"/>
  <c r="G57" i="118"/>
  <c r="H57" i="118"/>
  <c r="O57" i="118" s="1"/>
  <c r="R57" i="118" s="1"/>
  <c r="L57" i="118"/>
  <c r="N57" i="118"/>
  <c r="T57" i="118"/>
  <c r="V57" i="118"/>
  <c r="X57" i="118"/>
  <c r="Z57" i="118"/>
  <c r="AB57" i="118"/>
  <c r="AC57" i="118"/>
  <c r="AE57" i="118"/>
  <c r="AG57" i="118"/>
  <c r="E58" i="118"/>
  <c r="G58" i="118"/>
  <c r="H58" i="118"/>
  <c r="L58" i="118"/>
  <c r="N58" i="118"/>
  <c r="T58" i="118"/>
  <c r="V58" i="118"/>
  <c r="X58" i="118"/>
  <c r="Z58" i="118"/>
  <c r="AB58" i="118"/>
  <c r="AC58" i="118"/>
  <c r="AE58" i="118"/>
  <c r="AG58" i="118"/>
  <c r="E59" i="118"/>
  <c r="G59" i="118"/>
  <c r="H59" i="118"/>
  <c r="O59" i="118" s="1"/>
  <c r="R59" i="118" s="1"/>
  <c r="I59" i="118"/>
  <c r="J59" i="118"/>
  <c r="L59" i="118"/>
  <c r="N59" i="118"/>
  <c r="P59" i="118"/>
  <c r="T59" i="118"/>
  <c r="V59" i="118"/>
  <c r="X59" i="118"/>
  <c r="Z59" i="118"/>
  <c r="AB59" i="118"/>
  <c r="AC59" i="118"/>
  <c r="AE59" i="118"/>
  <c r="AG59" i="118"/>
  <c r="E60" i="118"/>
  <c r="G60" i="118"/>
  <c r="H60" i="118"/>
  <c r="L60" i="118"/>
  <c r="N60" i="118"/>
  <c r="T60" i="118"/>
  <c r="V60" i="118"/>
  <c r="X60" i="118"/>
  <c r="Z60" i="118"/>
  <c r="AB60" i="118"/>
  <c r="AC60" i="118"/>
  <c r="AE60" i="118"/>
  <c r="AG60" i="118"/>
  <c r="E61" i="118"/>
  <c r="G61" i="118"/>
  <c r="H61" i="118"/>
  <c r="O61" i="118" s="1"/>
  <c r="R61" i="118" s="1"/>
  <c r="L61" i="118"/>
  <c r="N61" i="118"/>
  <c r="T61" i="118"/>
  <c r="V61" i="118"/>
  <c r="X61" i="118"/>
  <c r="Z61" i="118"/>
  <c r="AB61" i="118"/>
  <c r="AC61" i="118"/>
  <c r="AE61" i="118"/>
  <c r="AG61" i="118"/>
  <c r="E62" i="118"/>
  <c r="G62" i="118"/>
  <c r="H62" i="118"/>
  <c r="O62" i="118" s="1"/>
  <c r="R62" i="118" s="1"/>
  <c r="L62" i="118"/>
  <c r="N62" i="118"/>
  <c r="T62" i="118"/>
  <c r="V62" i="118"/>
  <c r="X62" i="118"/>
  <c r="Z62" i="118"/>
  <c r="AB62" i="118"/>
  <c r="AC62" i="118"/>
  <c r="AE62" i="118"/>
  <c r="AG62" i="118"/>
  <c r="E63" i="118"/>
  <c r="G63" i="118"/>
  <c r="H63" i="118"/>
  <c r="L63" i="118"/>
  <c r="N63" i="118"/>
  <c r="T63" i="118"/>
  <c r="V63" i="118"/>
  <c r="X63" i="118"/>
  <c r="Z63" i="118"/>
  <c r="AB63" i="118"/>
  <c r="AC63" i="118"/>
  <c r="AE63" i="118"/>
  <c r="AG63" i="118"/>
  <c r="C64" i="118"/>
  <c r="D64" i="118"/>
  <c r="F64" i="118"/>
  <c r="K64" i="118"/>
  <c r="M64" i="118"/>
  <c r="Q64" i="118"/>
  <c r="S64" i="118"/>
  <c r="U64" i="118"/>
  <c r="W64" i="118"/>
  <c r="Y64" i="118"/>
  <c r="AA64" i="118"/>
  <c r="AD64" i="118"/>
  <c r="AF64" i="118"/>
  <c r="E65" i="118"/>
  <c r="G65" i="118"/>
  <c r="H65" i="118"/>
  <c r="I65" i="118" s="1"/>
  <c r="J65" i="118"/>
  <c r="L65" i="118"/>
  <c r="N65" i="118"/>
  <c r="T65" i="118"/>
  <c r="V65" i="118"/>
  <c r="X65" i="118"/>
  <c r="Z65" i="118"/>
  <c r="AB65" i="118"/>
  <c r="AC65" i="118"/>
  <c r="AE65" i="118"/>
  <c r="AG65" i="118"/>
  <c r="E66" i="118"/>
  <c r="G66" i="118"/>
  <c r="H66" i="118"/>
  <c r="O66" i="118" s="1"/>
  <c r="R66" i="118" s="1"/>
  <c r="J66" i="118"/>
  <c r="L66" i="118"/>
  <c r="N66" i="118"/>
  <c r="T66" i="118"/>
  <c r="V66" i="118"/>
  <c r="X66" i="118"/>
  <c r="Z66" i="118"/>
  <c r="AB66" i="118"/>
  <c r="AC66" i="118"/>
  <c r="AE66" i="118"/>
  <c r="AG66" i="118"/>
  <c r="E67" i="118"/>
  <c r="G67" i="118"/>
  <c r="H67" i="118"/>
  <c r="O67" i="118" s="1"/>
  <c r="R67" i="118" s="1"/>
  <c r="J67" i="118"/>
  <c r="L67" i="118"/>
  <c r="N67" i="118"/>
  <c r="T67" i="118"/>
  <c r="V67" i="118"/>
  <c r="X67" i="118"/>
  <c r="Z67" i="118"/>
  <c r="AB67" i="118"/>
  <c r="AC67" i="118"/>
  <c r="AE67" i="118"/>
  <c r="AG67" i="118"/>
  <c r="E68" i="118"/>
  <c r="G68" i="118"/>
  <c r="H68" i="118"/>
  <c r="O68" i="118" s="1"/>
  <c r="R68" i="118" s="1"/>
  <c r="J68" i="118"/>
  <c r="L68" i="118"/>
  <c r="N68" i="118"/>
  <c r="T68" i="118"/>
  <c r="V68" i="118"/>
  <c r="X68" i="118"/>
  <c r="Z68" i="118"/>
  <c r="AB68" i="118"/>
  <c r="AC68" i="118"/>
  <c r="AE68" i="118"/>
  <c r="AG68" i="118"/>
  <c r="E69" i="118"/>
  <c r="G69" i="118"/>
  <c r="H69" i="118"/>
  <c r="O69" i="118" s="1"/>
  <c r="R69" i="118" s="1"/>
  <c r="J69" i="118"/>
  <c r="L69" i="118"/>
  <c r="N69" i="118"/>
  <c r="T69" i="118"/>
  <c r="V69" i="118"/>
  <c r="X69" i="118"/>
  <c r="Z69" i="118"/>
  <c r="AB69" i="118"/>
  <c r="AC69" i="118"/>
  <c r="AE69" i="118"/>
  <c r="AG69" i="118"/>
  <c r="E70" i="118"/>
  <c r="G70" i="118"/>
  <c r="H70" i="118"/>
  <c r="O70" i="118" s="1"/>
  <c r="R70" i="118" s="1"/>
  <c r="I70" i="118"/>
  <c r="J70" i="118"/>
  <c r="L70" i="118"/>
  <c r="N70" i="118"/>
  <c r="P70" i="118"/>
  <c r="T70" i="118"/>
  <c r="V70" i="118"/>
  <c r="X70" i="118"/>
  <c r="Z70" i="118"/>
  <c r="AB70" i="118"/>
  <c r="AC70" i="118"/>
  <c r="AE70" i="118"/>
  <c r="AG70" i="118"/>
  <c r="E71" i="118"/>
  <c r="G71" i="118"/>
  <c r="H71" i="118"/>
  <c r="O71" i="118" s="1"/>
  <c r="R71" i="118" s="1"/>
  <c r="J71" i="118"/>
  <c r="L71" i="118"/>
  <c r="N71" i="118"/>
  <c r="T71" i="118"/>
  <c r="V71" i="118"/>
  <c r="X71" i="118"/>
  <c r="Z71" i="118"/>
  <c r="AB71" i="118"/>
  <c r="AC71" i="118"/>
  <c r="AE71" i="118"/>
  <c r="AG71" i="118"/>
  <c r="C72" i="118"/>
  <c r="D72" i="118"/>
  <c r="F72" i="118"/>
  <c r="K72" i="118"/>
  <c r="M72" i="118"/>
  <c r="Q72" i="118"/>
  <c r="S72" i="118"/>
  <c r="U72" i="118"/>
  <c r="W72" i="118"/>
  <c r="Y72" i="118"/>
  <c r="AA72" i="118"/>
  <c r="AD72" i="118"/>
  <c r="AF72" i="118"/>
  <c r="E73" i="118"/>
  <c r="G73" i="118"/>
  <c r="H73" i="118"/>
  <c r="O73" i="118" s="1"/>
  <c r="P73" i="118" s="1"/>
  <c r="L73" i="118"/>
  <c r="N73" i="118"/>
  <c r="T73" i="118"/>
  <c r="V73" i="118"/>
  <c r="X73" i="118"/>
  <c r="Z73" i="118"/>
  <c r="AB73" i="118"/>
  <c r="AC73" i="118"/>
  <c r="AE73" i="118"/>
  <c r="AG73" i="118"/>
  <c r="E74" i="118"/>
  <c r="G74" i="118"/>
  <c r="H74" i="118"/>
  <c r="O74" i="118" s="1"/>
  <c r="R74" i="118" s="1"/>
  <c r="L74" i="118"/>
  <c r="N74" i="118"/>
  <c r="T74" i="118"/>
  <c r="V74" i="118"/>
  <c r="X74" i="118"/>
  <c r="Z74" i="118"/>
  <c r="AB74" i="118"/>
  <c r="AC74" i="118"/>
  <c r="AE74" i="118"/>
  <c r="AG74" i="118"/>
  <c r="E75" i="118"/>
  <c r="G75" i="118"/>
  <c r="H75" i="118"/>
  <c r="L75" i="118"/>
  <c r="N75" i="118"/>
  <c r="T75" i="118"/>
  <c r="V75" i="118"/>
  <c r="X75" i="118"/>
  <c r="Z75" i="118"/>
  <c r="AB75" i="118"/>
  <c r="AC75" i="118"/>
  <c r="AE75" i="118"/>
  <c r="AG75" i="118"/>
  <c r="E76" i="118"/>
  <c r="G76" i="118"/>
  <c r="H76" i="118"/>
  <c r="O76" i="118" s="1"/>
  <c r="R76" i="118" s="1"/>
  <c r="L76" i="118"/>
  <c r="N76" i="118"/>
  <c r="T76" i="118"/>
  <c r="V76" i="118"/>
  <c r="X76" i="118"/>
  <c r="Z76" i="118"/>
  <c r="AB76" i="118"/>
  <c r="AC76" i="118"/>
  <c r="AE76" i="118"/>
  <c r="AG76" i="118"/>
  <c r="E77" i="118"/>
  <c r="G77" i="118"/>
  <c r="H77" i="118"/>
  <c r="O77" i="118" s="1"/>
  <c r="R77" i="118" s="1"/>
  <c r="L77" i="118"/>
  <c r="N77" i="118"/>
  <c r="T77" i="118"/>
  <c r="V77" i="118"/>
  <c r="X77" i="118"/>
  <c r="Z77" i="118"/>
  <c r="AB77" i="118"/>
  <c r="AC77" i="118"/>
  <c r="AE77" i="118"/>
  <c r="AG77" i="118"/>
  <c r="E78" i="118"/>
  <c r="G78" i="118"/>
  <c r="H78" i="118"/>
  <c r="L78" i="118"/>
  <c r="N78" i="118"/>
  <c r="T78" i="118"/>
  <c r="V78" i="118"/>
  <c r="X78" i="118"/>
  <c r="Z78" i="118"/>
  <c r="AB78" i="118"/>
  <c r="AC78" i="118"/>
  <c r="AE78" i="118"/>
  <c r="AG78" i="118"/>
  <c r="C79" i="118"/>
  <c r="D79" i="118"/>
  <c r="F79" i="118"/>
  <c r="K79" i="118"/>
  <c r="M79" i="118"/>
  <c r="Q79" i="118"/>
  <c r="S79" i="118"/>
  <c r="U79" i="118"/>
  <c r="W79" i="118"/>
  <c r="Y79" i="118"/>
  <c r="AA79" i="118"/>
  <c r="AD79" i="118"/>
  <c r="AF79" i="118"/>
  <c r="H33" i="32"/>
  <c r="C9" i="119"/>
  <c r="D9" i="119"/>
  <c r="F9" i="119"/>
  <c r="K9" i="119"/>
  <c r="M9" i="119"/>
  <c r="Q9" i="119"/>
  <c r="S9" i="119"/>
  <c r="U9" i="119"/>
  <c r="W9" i="119"/>
  <c r="Y9" i="119"/>
  <c r="AA9" i="119"/>
  <c r="AD9" i="119"/>
  <c r="AF9" i="119"/>
  <c r="E10" i="119"/>
  <c r="G10" i="119"/>
  <c r="H10" i="119"/>
  <c r="I10" i="119" s="1"/>
  <c r="L10" i="119"/>
  <c r="N10" i="119"/>
  <c r="T10" i="119"/>
  <c r="V10" i="119"/>
  <c r="X10" i="119"/>
  <c r="Z10" i="119"/>
  <c r="AB10" i="119"/>
  <c r="AC10" i="119"/>
  <c r="AE10" i="119"/>
  <c r="AG10" i="119"/>
  <c r="E11" i="119"/>
  <c r="G11" i="119"/>
  <c r="H11" i="119"/>
  <c r="L11" i="119"/>
  <c r="N11" i="119"/>
  <c r="T11" i="119"/>
  <c r="V11" i="119"/>
  <c r="X11" i="119"/>
  <c r="Z11" i="119"/>
  <c r="AB11" i="119"/>
  <c r="AC11" i="119"/>
  <c r="AE11" i="119"/>
  <c r="AG11" i="119"/>
  <c r="E12" i="119"/>
  <c r="G12" i="119"/>
  <c r="H12" i="119"/>
  <c r="O12" i="119" s="1"/>
  <c r="R12" i="119" s="1"/>
  <c r="I12" i="119"/>
  <c r="J12" i="119"/>
  <c r="L12" i="119"/>
  <c r="N12" i="119"/>
  <c r="P12" i="119"/>
  <c r="T12" i="119"/>
  <c r="V12" i="119"/>
  <c r="X12" i="119"/>
  <c r="Z12" i="119"/>
  <c r="AB12" i="119"/>
  <c r="AC12" i="119"/>
  <c r="AE12" i="119"/>
  <c r="AG12" i="119"/>
  <c r="E13" i="119"/>
  <c r="G13" i="119"/>
  <c r="H13" i="119"/>
  <c r="O13" i="119" s="1"/>
  <c r="R13" i="119" s="1"/>
  <c r="L13" i="119"/>
  <c r="N13" i="119"/>
  <c r="T13" i="119"/>
  <c r="V13" i="119"/>
  <c r="X13" i="119"/>
  <c r="Z13" i="119"/>
  <c r="AB13" i="119"/>
  <c r="AC13" i="119"/>
  <c r="AE13" i="119"/>
  <c r="AG13" i="119"/>
  <c r="E14" i="119"/>
  <c r="G14" i="119"/>
  <c r="H14" i="119"/>
  <c r="O14" i="119" s="1"/>
  <c r="R14" i="119" s="1"/>
  <c r="L14" i="119"/>
  <c r="N14" i="119"/>
  <c r="T14" i="119"/>
  <c r="V14" i="119"/>
  <c r="X14" i="119"/>
  <c r="Z14" i="119"/>
  <c r="AB14" i="119"/>
  <c r="AC14" i="119"/>
  <c r="AE14" i="119"/>
  <c r="AG14" i="119"/>
  <c r="E15" i="119"/>
  <c r="G15" i="119"/>
  <c r="H15" i="119"/>
  <c r="O15" i="119" s="1"/>
  <c r="R15" i="119" s="1"/>
  <c r="L15" i="119"/>
  <c r="N15" i="119"/>
  <c r="T15" i="119"/>
  <c r="V15" i="119"/>
  <c r="X15" i="119"/>
  <c r="Z15" i="119"/>
  <c r="AB15" i="119"/>
  <c r="AC15" i="119"/>
  <c r="AE15" i="119"/>
  <c r="AG15" i="119"/>
  <c r="E16" i="119"/>
  <c r="G16" i="119"/>
  <c r="H16" i="119"/>
  <c r="L16" i="119"/>
  <c r="N16" i="119"/>
  <c r="T16" i="119"/>
  <c r="V16" i="119"/>
  <c r="X16" i="119"/>
  <c r="Z16" i="119"/>
  <c r="AB16" i="119"/>
  <c r="AC16" i="119"/>
  <c r="AE16" i="119"/>
  <c r="AG16" i="119"/>
  <c r="E17" i="119"/>
  <c r="G17" i="119"/>
  <c r="H17" i="119"/>
  <c r="O17" i="119" s="1"/>
  <c r="R17" i="119" s="1"/>
  <c r="L17" i="119"/>
  <c r="N17" i="119"/>
  <c r="T17" i="119"/>
  <c r="V17" i="119"/>
  <c r="X17" i="119"/>
  <c r="Z17" i="119"/>
  <c r="AB17" i="119"/>
  <c r="AC17" i="119"/>
  <c r="AE17" i="119"/>
  <c r="AG17" i="119"/>
  <c r="E18" i="119"/>
  <c r="G18" i="119"/>
  <c r="H18" i="119"/>
  <c r="O18" i="119" s="1"/>
  <c r="R18" i="119" s="1"/>
  <c r="L18" i="119"/>
  <c r="N18" i="119"/>
  <c r="T18" i="119"/>
  <c r="V18" i="119"/>
  <c r="X18" i="119"/>
  <c r="Z18" i="119"/>
  <c r="AB18" i="119"/>
  <c r="AC18" i="119"/>
  <c r="AE18" i="119"/>
  <c r="AG18" i="119"/>
  <c r="E19" i="119"/>
  <c r="G19" i="119"/>
  <c r="H19" i="119"/>
  <c r="L19" i="119"/>
  <c r="N19" i="119"/>
  <c r="T19" i="119"/>
  <c r="V19" i="119"/>
  <c r="X19" i="119"/>
  <c r="Z19" i="119"/>
  <c r="AB19" i="119"/>
  <c r="AC19" i="119"/>
  <c r="AE19" i="119"/>
  <c r="AG19" i="119"/>
  <c r="E20" i="119"/>
  <c r="G20" i="119"/>
  <c r="H20" i="119"/>
  <c r="O20" i="119" s="1"/>
  <c r="R20" i="119" s="1"/>
  <c r="L20" i="119"/>
  <c r="N20" i="119"/>
  <c r="T20" i="119"/>
  <c r="V20" i="119"/>
  <c r="X20" i="119"/>
  <c r="Z20" i="119"/>
  <c r="AB20" i="119"/>
  <c r="AC20" i="119"/>
  <c r="AE20" i="119"/>
  <c r="AG20" i="119"/>
  <c r="C21" i="119"/>
  <c r="D21" i="119"/>
  <c r="F21" i="119"/>
  <c r="K21" i="119"/>
  <c r="M21" i="119"/>
  <c r="Q21" i="119"/>
  <c r="S21" i="119"/>
  <c r="U21" i="119"/>
  <c r="W21" i="119"/>
  <c r="Y21" i="119"/>
  <c r="AA21" i="119"/>
  <c r="AD21" i="119"/>
  <c r="AF21" i="119"/>
  <c r="E22" i="119"/>
  <c r="G22" i="119"/>
  <c r="H22" i="119"/>
  <c r="I22" i="119" s="1"/>
  <c r="J22" i="119"/>
  <c r="L22" i="119"/>
  <c r="N22" i="119"/>
  <c r="T22" i="119"/>
  <c r="V22" i="119"/>
  <c r="X22" i="119"/>
  <c r="Z22" i="119"/>
  <c r="AB22" i="119"/>
  <c r="AC22" i="119"/>
  <c r="AE22" i="119"/>
  <c r="AG22" i="119"/>
  <c r="E23" i="119"/>
  <c r="G23" i="119"/>
  <c r="H23" i="119"/>
  <c r="O23" i="119" s="1"/>
  <c r="P23" i="119" s="1"/>
  <c r="I23" i="119"/>
  <c r="L23" i="119"/>
  <c r="N23" i="119"/>
  <c r="T23" i="119"/>
  <c r="V23" i="119"/>
  <c r="X23" i="119"/>
  <c r="Z23" i="119"/>
  <c r="AB23" i="119"/>
  <c r="AC23" i="119"/>
  <c r="AE23" i="119"/>
  <c r="AG23" i="119"/>
  <c r="E24" i="119"/>
  <c r="G24" i="119"/>
  <c r="H24" i="119"/>
  <c r="O24" i="119" s="1"/>
  <c r="R24" i="119" s="1"/>
  <c r="L24" i="119"/>
  <c r="N24" i="119"/>
  <c r="T24" i="119"/>
  <c r="V24" i="119"/>
  <c r="X24" i="119"/>
  <c r="Z24" i="119"/>
  <c r="AB24" i="119"/>
  <c r="AC24" i="119"/>
  <c r="AE24" i="119"/>
  <c r="AG24" i="119"/>
  <c r="E25" i="119"/>
  <c r="G25" i="119"/>
  <c r="H25" i="119"/>
  <c r="L25" i="119"/>
  <c r="N25" i="119"/>
  <c r="T25" i="119"/>
  <c r="V25" i="119"/>
  <c r="X25" i="119"/>
  <c r="Z25" i="119"/>
  <c r="AB25" i="119"/>
  <c r="AC25" i="119"/>
  <c r="AE25" i="119"/>
  <c r="AG25" i="119"/>
  <c r="E26" i="119"/>
  <c r="G26" i="119"/>
  <c r="H26" i="119"/>
  <c r="O26" i="119" s="1"/>
  <c r="R26" i="119" s="1"/>
  <c r="L26" i="119"/>
  <c r="N26" i="119"/>
  <c r="T26" i="119"/>
  <c r="V26" i="119"/>
  <c r="X26" i="119"/>
  <c r="Z26" i="119"/>
  <c r="AB26" i="119"/>
  <c r="AC26" i="119"/>
  <c r="AE26" i="119"/>
  <c r="AG26" i="119"/>
  <c r="E27" i="119"/>
  <c r="G27" i="119"/>
  <c r="H27" i="119"/>
  <c r="O27" i="119" s="1"/>
  <c r="R27" i="119" s="1"/>
  <c r="L27" i="119"/>
  <c r="N27" i="119"/>
  <c r="T27" i="119"/>
  <c r="V27" i="119"/>
  <c r="X27" i="119"/>
  <c r="Z27" i="119"/>
  <c r="AB27" i="119"/>
  <c r="AC27" i="119"/>
  <c r="AE27" i="119"/>
  <c r="AG27" i="119"/>
  <c r="E28" i="119"/>
  <c r="G28" i="119"/>
  <c r="H28" i="119"/>
  <c r="O28" i="119" s="1"/>
  <c r="R28" i="119" s="1"/>
  <c r="J28" i="119"/>
  <c r="L28" i="119"/>
  <c r="N28" i="119"/>
  <c r="T28" i="119"/>
  <c r="V28" i="119"/>
  <c r="X28" i="119"/>
  <c r="Z28" i="119"/>
  <c r="AB28" i="119"/>
  <c r="AC28" i="119"/>
  <c r="AE28" i="119"/>
  <c r="AG28" i="119"/>
  <c r="E29" i="119"/>
  <c r="G29" i="119"/>
  <c r="H29" i="119"/>
  <c r="O29" i="119" s="1"/>
  <c r="R29" i="119" s="1"/>
  <c r="J29" i="119"/>
  <c r="L29" i="119"/>
  <c r="N29" i="119"/>
  <c r="T29" i="119"/>
  <c r="V29" i="119"/>
  <c r="X29" i="119"/>
  <c r="Z29" i="119"/>
  <c r="AB29" i="119"/>
  <c r="AC29" i="119"/>
  <c r="AE29" i="119"/>
  <c r="AG29" i="119"/>
  <c r="E30" i="119"/>
  <c r="G30" i="119"/>
  <c r="H30" i="119"/>
  <c r="O30" i="119" s="1"/>
  <c r="R30" i="119" s="1"/>
  <c r="J30" i="119"/>
  <c r="L30" i="119"/>
  <c r="N30" i="119"/>
  <c r="T30" i="119"/>
  <c r="V30" i="119"/>
  <c r="X30" i="119"/>
  <c r="Z30" i="119"/>
  <c r="AB30" i="119"/>
  <c r="AC30" i="119"/>
  <c r="AE30" i="119"/>
  <c r="AG30" i="119"/>
  <c r="E31" i="119"/>
  <c r="G31" i="119"/>
  <c r="H31" i="119"/>
  <c r="O31" i="119" s="1"/>
  <c r="R31" i="119" s="1"/>
  <c r="I31" i="119"/>
  <c r="J31" i="119"/>
  <c r="L31" i="119"/>
  <c r="N31" i="119"/>
  <c r="P31" i="119"/>
  <c r="T31" i="119"/>
  <c r="V31" i="119"/>
  <c r="X31" i="119"/>
  <c r="Z31" i="119"/>
  <c r="AB31" i="119"/>
  <c r="AC31" i="119"/>
  <c r="AE31" i="119"/>
  <c r="AG31" i="119"/>
  <c r="E32" i="119"/>
  <c r="G32" i="119"/>
  <c r="H32" i="119"/>
  <c r="O32" i="119" s="1"/>
  <c r="R32" i="119" s="1"/>
  <c r="I32" i="119"/>
  <c r="J32" i="119"/>
  <c r="L32" i="119"/>
  <c r="N32" i="119"/>
  <c r="P32" i="119"/>
  <c r="T32" i="119"/>
  <c r="V32" i="119"/>
  <c r="X32" i="119"/>
  <c r="Z32" i="119"/>
  <c r="AB32" i="119"/>
  <c r="AC32" i="119"/>
  <c r="AE32" i="119"/>
  <c r="AG32" i="119"/>
  <c r="E33" i="119"/>
  <c r="G33" i="119"/>
  <c r="H33" i="119"/>
  <c r="O33" i="119" s="1"/>
  <c r="R33" i="119" s="1"/>
  <c r="J33" i="119"/>
  <c r="L33" i="119"/>
  <c r="N33" i="119"/>
  <c r="T33" i="119"/>
  <c r="V33" i="119"/>
  <c r="X33" i="119"/>
  <c r="Z33" i="119"/>
  <c r="AB33" i="119"/>
  <c r="AC33" i="119"/>
  <c r="AE33" i="119"/>
  <c r="AG33" i="119"/>
  <c r="E34" i="119"/>
  <c r="G34" i="119"/>
  <c r="H34" i="119"/>
  <c r="O34" i="119" s="1"/>
  <c r="R34" i="119" s="1"/>
  <c r="J34" i="119"/>
  <c r="L34" i="119"/>
  <c r="N34" i="119"/>
  <c r="T34" i="119"/>
  <c r="V34" i="119"/>
  <c r="X34" i="119"/>
  <c r="Z34" i="119"/>
  <c r="AB34" i="119"/>
  <c r="AC34" i="119"/>
  <c r="AE34" i="119"/>
  <c r="AG34" i="119"/>
  <c r="E35" i="119"/>
  <c r="G35" i="119"/>
  <c r="H35" i="119"/>
  <c r="O35" i="119" s="1"/>
  <c r="R35" i="119" s="1"/>
  <c r="J35" i="119"/>
  <c r="L35" i="119"/>
  <c r="N35" i="119"/>
  <c r="T35" i="119"/>
  <c r="V35" i="119"/>
  <c r="X35" i="119"/>
  <c r="Z35" i="119"/>
  <c r="AB35" i="119"/>
  <c r="AC35" i="119"/>
  <c r="AE35" i="119"/>
  <c r="AG35" i="119"/>
  <c r="E36" i="119"/>
  <c r="G36" i="119"/>
  <c r="H36" i="119"/>
  <c r="O36" i="119" s="1"/>
  <c r="R36" i="119" s="1"/>
  <c r="J36" i="119"/>
  <c r="L36" i="119"/>
  <c r="N36" i="119"/>
  <c r="T36" i="119"/>
  <c r="V36" i="119"/>
  <c r="X36" i="119"/>
  <c r="Z36" i="119"/>
  <c r="AB36" i="119"/>
  <c r="AC36" i="119"/>
  <c r="AE36" i="119"/>
  <c r="AG36" i="119"/>
  <c r="E37" i="119"/>
  <c r="G37" i="119"/>
  <c r="H37" i="119"/>
  <c r="O37" i="119" s="1"/>
  <c r="R37" i="119" s="1"/>
  <c r="J37" i="119"/>
  <c r="L37" i="119"/>
  <c r="N37" i="119"/>
  <c r="T37" i="119"/>
  <c r="V37" i="119"/>
  <c r="X37" i="119"/>
  <c r="Z37" i="119"/>
  <c r="AB37" i="119"/>
  <c r="AC37" i="119"/>
  <c r="AE37" i="119"/>
  <c r="AG37" i="119"/>
  <c r="E38" i="119"/>
  <c r="G38" i="119"/>
  <c r="H38" i="119"/>
  <c r="O38" i="119" s="1"/>
  <c r="R38" i="119" s="1"/>
  <c r="I38" i="119"/>
  <c r="L38" i="119"/>
  <c r="N38" i="119"/>
  <c r="P38" i="119"/>
  <c r="T38" i="119"/>
  <c r="V38" i="119"/>
  <c r="X38" i="119"/>
  <c r="Z38" i="119"/>
  <c r="AB38" i="119"/>
  <c r="AC38" i="119"/>
  <c r="AE38" i="119"/>
  <c r="AG38" i="119"/>
  <c r="E39" i="119"/>
  <c r="G39" i="119"/>
  <c r="H39" i="119"/>
  <c r="O39" i="119" s="1"/>
  <c r="R39" i="119" s="1"/>
  <c r="L39" i="119"/>
  <c r="N39" i="119"/>
  <c r="T39" i="119"/>
  <c r="V39" i="119"/>
  <c r="X39" i="119"/>
  <c r="Z39" i="119"/>
  <c r="AB39" i="119"/>
  <c r="AC39" i="119"/>
  <c r="AE39" i="119"/>
  <c r="AG39" i="119"/>
  <c r="C40" i="119"/>
  <c r="D40" i="119"/>
  <c r="F40" i="119"/>
  <c r="K40" i="119"/>
  <c r="M40" i="119"/>
  <c r="Q40" i="119"/>
  <c r="S40" i="119"/>
  <c r="U40" i="119"/>
  <c r="W40" i="119"/>
  <c r="Y40" i="119"/>
  <c r="AA40" i="119"/>
  <c r="AD40" i="119"/>
  <c r="AF40" i="119"/>
  <c r="E41" i="119"/>
  <c r="G41" i="119"/>
  <c r="H41" i="119"/>
  <c r="I41" i="119" s="1"/>
  <c r="J41" i="119"/>
  <c r="L41" i="119"/>
  <c r="N41" i="119"/>
  <c r="T41" i="119"/>
  <c r="V41" i="119"/>
  <c r="X41" i="119"/>
  <c r="Z41" i="119"/>
  <c r="AB41" i="119"/>
  <c r="AC41" i="119"/>
  <c r="AE41" i="119"/>
  <c r="AG41" i="119"/>
  <c r="E42" i="119"/>
  <c r="G42" i="119"/>
  <c r="H42" i="119"/>
  <c r="O42" i="119" s="1"/>
  <c r="R42" i="119" s="1"/>
  <c r="J42" i="119"/>
  <c r="L42" i="119"/>
  <c r="N42" i="119"/>
  <c r="T42" i="119"/>
  <c r="V42" i="119"/>
  <c r="X42" i="119"/>
  <c r="Z42" i="119"/>
  <c r="AB42" i="119"/>
  <c r="AC42" i="119"/>
  <c r="AE42" i="119"/>
  <c r="AG42" i="119"/>
  <c r="E43" i="119"/>
  <c r="G43" i="119"/>
  <c r="H43" i="119"/>
  <c r="O43" i="119" s="1"/>
  <c r="R43" i="119" s="1"/>
  <c r="J43" i="119"/>
  <c r="L43" i="119"/>
  <c r="N43" i="119"/>
  <c r="T43" i="119"/>
  <c r="V43" i="119"/>
  <c r="X43" i="119"/>
  <c r="Z43" i="119"/>
  <c r="AB43" i="119"/>
  <c r="AC43" i="119"/>
  <c r="AE43" i="119"/>
  <c r="AG43" i="119"/>
  <c r="E44" i="119"/>
  <c r="G44" i="119"/>
  <c r="H44" i="119"/>
  <c r="O44" i="119" s="1"/>
  <c r="R44" i="119" s="1"/>
  <c r="I44" i="119"/>
  <c r="J44" i="119"/>
  <c r="L44" i="119"/>
  <c r="N44" i="119"/>
  <c r="P44" i="119"/>
  <c r="T44" i="119"/>
  <c r="V44" i="119"/>
  <c r="X44" i="119"/>
  <c r="Z44" i="119"/>
  <c r="AB44" i="119"/>
  <c r="AC44" i="119"/>
  <c r="AE44" i="119"/>
  <c r="AG44" i="119"/>
  <c r="E45" i="119"/>
  <c r="G45" i="119"/>
  <c r="H45" i="119"/>
  <c r="O45" i="119" s="1"/>
  <c r="R45" i="119" s="1"/>
  <c r="J45" i="119"/>
  <c r="L45" i="119"/>
  <c r="N45" i="119"/>
  <c r="T45" i="119"/>
  <c r="V45" i="119"/>
  <c r="X45" i="119"/>
  <c r="Z45" i="119"/>
  <c r="AB45" i="119"/>
  <c r="AC45" i="119"/>
  <c r="AE45" i="119"/>
  <c r="AG45" i="119"/>
  <c r="E46" i="119"/>
  <c r="G46" i="119"/>
  <c r="H46" i="119"/>
  <c r="O46" i="119" s="1"/>
  <c r="R46" i="119" s="1"/>
  <c r="J46" i="119"/>
  <c r="L46" i="119"/>
  <c r="N46" i="119"/>
  <c r="T46" i="119"/>
  <c r="V46" i="119"/>
  <c r="X46" i="119"/>
  <c r="Z46" i="119"/>
  <c r="AB46" i="119"/>
  <c r="AC46" i="119"/>
  <c r="AE46" i="119"/>
  <c r="AG46" i="119"/>
  <c r="E47" i="119"/>
  <c r="G47" i="119"/>
  <c r="H47" i="119"/>
  <c r="O47" i="119" s="1"/>
  <c r="R47" i="119" s="1"/>
  <c r="J47" i="119"/>
  <c r="L47" i="119"/>
  <c r="N47" i="119"/>
  <c r="T47" i="119"/>
  <c r="V47" i="119"/>
  <c r="X47" i="119"/>
  <c r="Z47" i="119"/>
  <c r="AB47" i="119"/>
  <c r="AC47" i="119"/>
  <c r="AE47" i="119"/>
  <c r="AG47" i="119"/>
  <c r="E48" i="119"/>
  <c r="G48" i="119"/>
  <c r="H48" i="119"/>
  <c r="O48" i="119" s="1"/>
  <c r="R48" i="119" s="1"/>
  <c r="J48" i="119"/>
  <c r="L48" i="119"/>
  <c r="N48" i="119"/>
  <c r="T48" i="119"/>
  <c r="V48" i="119"/>
  <c r="X48" i="119"/>
  <c r="Z48" i="119"/>
  <c r="AB48" i="119"/>
  <c r="AC48" i="119"/>
  <c r="AE48" i="119"/>
  <c r="AG48" i="119"/>
  <c r="E49" i="119"/>
  <c r="G49" i="119"/>
  <c r="H49" i="119"/>
  <c r="O49" i="119" s="1"/>
  <c r="R49" i="119" s="1"/>
  <c r="J49" i="119"/>
  <c r="L49" i="119"/>
  <c r="N49" i="119"/>
  <c r="T49" i="119"/>
  <c r="V49" i="119"/>
  <c r="X49" i="119"/>
  <c r="Z49" i="119"/>
  <c r="AB49" i="119"/>
  <c r="AC49" i="119"/>
  <c r="AE49" i="119"/>
  <c r="AG49" i="119"/>
  <c r="E50" i="119"/>
  <c r="G50" i="119"/>
  <c r="H50" i="119"/>
  <c r="O50" i="119" s="1"/>
  <c r="R50" i="119" s="1"/>
  <c r="J50" i="119"/>
  <c r="L50" i="119"/>
  <c r="N50" i="119"/>
  <c r="T50" i="119"/>
  <c r="V50" i="119"/>
  <c r="X50" i="119"/>
  <c r="Z50" i="119"/>
  <c r="AB50" i="119"/>
  <c r="AC50" i="119"/>
  <c r="AE50" i="119"/>
  <c r="AG50" i="119"/>
  <c r="E51" i="119"/>
  <c r="G51" i="119"/>
  <c r="H51" i="119"/>
  <c r="O51" i="119" s="1"/>
  <c r="R51" i="119" s="1"/>
  <c r="J51" i="119"/>
  <c r="L51" i="119"/>
  <c r="N51" i="119"/>
  <c r="T51" i="119"/>
  <c r="V51" i="119"/>
  <c r="X51" i="119"/>
  <c r="Z51" i="119"/>
  <c r="AB51" i="119"/>
  <c r="AC51" i="119"/>
  <c r="AE51" i="119"/>
  <c r="AG51" i="119"/>
  <c r="E52" i="119"/>
  <c r="G52" i="119"/>
  <c r="H52" i="119"/>
  <c r="O52" i="119" s="1"/>
  <c r="R52" i="119" s="1"/>
  <c r="J52" i="119"/>
  <c r="L52" i="119"/>
  <c r="N52" i="119"/>
  <c r="T52" i="119"/>
  <c r="V52" i="119"/>
  <c r="X52" i="119"/>
  <c r="Z52" i="119"/>
  <c r="AB52" i="119"/>
  <c r="AC52" i="119"/>
  <c r="AE52" i="119"/>
  <c r="AG52" i="119"/>
  <c r="E53" i="119"/>
  <c r="G53" i="119"/>
  <c r="H53" i="119"/>
  <c r="O53" i="119" s="1"/>
  <c r="R53" i="119" s="1"/>
  <c r="J53" i="119"/>
  <c r="L53" i="119"/>
  <c r="N53" i="119"/>
  <c r="T53" i="119"/>
  <c r="V53" i="119"/>
  <c r="X53" i="119"/>
  <c r="Z53" i="119"/>
  <c r="AB53" i="119"/>
  <c r="AC53" i="119"/>
  <c r="AE53" i="119"/>
  <c r="AG53" i="119"/>
  <c r="E54" i="119"/>
  <c r="G54" i="119"/>
  <c r="H54" i="119"/>
  <c r="I54" i="119" s="1"/>
  <c r="L54" i="119"/>
  <c r="N54" i="119"/>
  <c r="T54" i="119"/>
  <c r="V54" i="119"/>
  <c r="X54" i="119"/>
  <c r="Z54" i="119"/>
  <c r="AB54" i="119"/>
  <c r="AC54" i="119"/>
  <c r="AE54" i="119"/>
  <c r="AG54" i="119"/>
  <c r="C55" i="119"/>
  <c r="D55" i="119"/>
  <c r="F55" i="119"/>
  <c r="K55" i="119"/>
  <c r="M55" i="119"/>
  <c r="Q55" i="119"/>
  <c r="S55" i="119"/>
  <c r="U55" i="119"/>
  <c r="W55" i="119"/>
  <c r="Y55" i="119"/>
  <c r="AA55" i="119"/>
  <c r="AD55" i="119"/>
  <c r="AF55" i="119"/>
  <c r="E56" i="119"/>
  <c r="G56" i="119"/>
  <c r="H56" i="119"/>
  <c r="I56" i="119"/>
  <c r="L56" i="119"/>
  <c r="N56" i="119"/>
  <c r="P56" i="119"/>
  <c r="T56" i="119"/>
  <c r="V56" i="119"/>
  <c r="X56" i="119"/>
  <c r="Z56" i="119"/>
  <c r="AB56" i="119"/>
  <c r="AC56" i="119"/>
  <c r="AE56" i="119"/>
  <c r="AG56" i="119"/>
  <c r="E57" i="119"/>
  <c r="G57" i="119"/>
  <c r="H57" i="119"/>
  <c r="O57" i="119" s="1"/>
  <c r="R57" i="119" s="1"/>
  <c r="L57" i="119"/>
  <c r="N57" i="119"/>
  <c r="T57" i="119"/>
  <c r="V57" i="119"/>
  <c r="X57" i="119"/>
  <c r="Z57" i="119"/>
  <c r="AB57" i="119"/>
  <c r="AC57" i="119"/>
  <c r="AE57" i="119"/>
  <c r="AG57" i="119"/>
  <c r="E58" i="119"/>
  <c r="G58" i="119"/>
  <c r="H58" i="119"/>
  <c r="O58" i="119" s="1"/>
  <c r="R58" i="119" s="1"/>
  <c r="L58" i="119"/>
  <c r="N58" i="119"/>
  <c r="T58" i="119"/>
  <c r="V58" i="119"/>
  <c r="X58" i="119"/>
  <c r="Z58" i="119"/>
  <c r="AB58" i="119"/>
  <c r="AC58" i="119"/>
  <c r="AE58" i="119"/>
  <c r="AG58" i="119"/>
  <c r="E59" i="119"/>
  <c r="G59" i="119"/>
  <c r="H59" i="119"/>
  <c r="O59" i="119" s="1"/>
  <c r="R59" i="119" s="1"/>
  <c r="I59" i="119"/>
  <c r="J59" i="119"/>
  <c r="L59" i="119"/>
  <c r="N59" i="119"/>
  <c r="P59" i="119"/>
  <c r="T59" i="119"/>
  <c r="V59" i="119"/>
  <c r="X59" i="119"/>
  <c r="Z59" i="119"/>
  <c r="AB59" i="119"/>
  <c r="AC59" i="119"/>
  <c r="AE59" i="119"/>
  <c r="AG59" i="119"/>
  <c r="E60" i="119"/>
  <c r="G60" i="119"/>
  <c r="H60" i="119"/>
  <c r="O60" i="119" s="1"/>
  <c r="R60" i="119" s="1"/>
  <c r="J60" i="119"/>
  <c r="L60" i="119"/>
  <c r="N60" i="119"/>
  <c r="T60" i="119"/>
  <c r="V60" i="119"/>
  <c r="X60" i="119"/>
  <c r="Z60" i="119"/>
  <c r="AB60" i="119"/>
  <c r="AC60" i="119"/>
  <c r="AE60" i="119"/>
  <c r="AG60" i="119"/>
  <c r="E61" i="119"/>
  <c r="G61" i="119"/>
  <c r="H61" i="119"/>
  <c r="O61" i="119" s="1"/>
  <c r="R61" i="119" s="1"/>
  <c r="L61" i="119"/>
  <c r="N61" i="119"/>
  <c r="T61" i="119"/>
  <c r="V61" i="119"/>
  <c r="X61" i="119"/>
  <c r="Z61" i="119"/>
  <c r="AB61" i="119"/>
  <c r="AC61" i="119"/>
  <c r="AE61" i="119"/>
  <c r="AG61" i="119"/>
  <c r="E62" i="119"/>
  <c r="G62" i="119"/>
  <c r="H62" i="119"/>
  <c r="O62" i="119" s="1"/>
  <c r="R62" i="119" s="1"/>
  <c r="L62" i="119"/>
  <c r="N62" i="119"/>
  <c r="T62" i="119"/>
  <c r="V62" i="119"/>
  <c r="X62" i="119"/>
  <c r="Z62" i="119"/>
  <c r="AB62" i="119"/>
  <c r="AC62" i="119"/>
  <c r="AE62" i="119"/>
  <c r="AG62" i="119"/>
  <c r="E63" i="119"/>
  <c r="G63" i="119"/>
  <c r="H63" i="119"/>
  <c r="O63" i="119" s="1"/>
  <c r="R63" i="119" s="1"/>
  <c r="J63" i="119"/>
  <c r="L63" i="119"/>
  <c r="N63" i="119"/>
  <c r="T63" i="119"/>
  <c r="V63" i="119"/>
  <c r="X63" i="119"/>
  <c r="Z63" i="119"/>
  <c r="AB63" i="119"/>
  <c r="AC63" i="119"/>
  <c r="AE63" i="119"/>
  <c r="AG63" i="119"/>
  <c r="C64" i="119"/>
  <c r="D64" i="119"/>
  <c r="F64" i="119"/>
  <c r="K64" i="119"/>
  <c r="M64" i="119"/>
  <c r="Q64" i="119"/>
  <c r="S64" i="119"/>
  <c r="U64" i="119"/>
  <c r="W64" i="119"/>
  <c r="Y64" i="119"/>
  <c r="AA64" i="119"/>
  <c r="AD64" i="119"/>
  <c r="AF64" i="119"/>
  <c r="E65" i="119"/>
  <c r="G65" i="119"/>
  <c r="H65" i="119"/>
  <c r="O65" i="119" s="1"/>
  <c r="P65" i="119" s="1"/>
  <c r="J65" i="119"/>
  <c r="L65" i="119"/>
  <c r="N65" i="119"/>
  <c r="T65" i="119"/>
  <c r="V65" i="119"/>
  <c r="X65" i="119"/>
  <c r="Z65" i="119"/>
  <c r="AB65" i="119"/>
  <c r="AC65" i="119"/>
  <c r="AE65" i="119"/>
  <c r="AG65" i="119"/>
  <c r="E66" i="119"/>
  <c r="G66" i="119"/>
  <c r="H66" i="119"/>
  <c r="O66" i="119" s="1"/>
  <c r="R66" i="119" s="1"/>
  <c r="I66" i="119"/>
  <c r="J66" i="119"/>
  <c r="L66" i="119"/>
  <c r="N66" i="119"/>
  <c r="P66" i="119"/>
  <c r="T66" i="119"/>
  <c r="V66" i="119"/>
  <c r="X66" i="119"/>
  <c r="Z66" i="119"/>
  <c r="AB66" i="119"/>
  <c r="AC66" i="119"/>
  <c r="AE66" i="119"/>
  <c r="AG66" i="119"/>
  <c r="E67" i="119"/>
  <c r="G67" i="119"/>
  <c r="H67" i="119"/>
  <c r="O67" i="119" s="1"/>
  <c r="R67" i="119" s="1"/>
  <c r="J67" i="119"/>
  <c r="L67" i="119"/>
  <c r="N67" i="119"/>
  <c r="T67" i="119"/>
  <c r="V67" i="119"/>
  <c r="X67" i="119"/>
  <c r="Z67" i="119"/>
  <c r="AB67" i="119"/>
  <c r="AC67" i="119"/>
  <c r="AE67" i="119"/>
  <c r="AG67" i="119"/>
  <c r="E68" i="119"/>
  <c r="G68" i="119"/>
  <c r="H68" i="119"/>
  <c r="O68" i="119" s="1"/>
  <c r="R68" i="119" s="1"/>
  <c r="I68" i="119"/>
  <c r="J68" i="119"/>
  <c r="L68" i="119"/>
  <c r="N68" i="119"/>
  <c r="T68" i="119"/>
  <c r="V68" i="119"/>
  <c r="X68" i="119"/>
  <c r="Z68" i="119"/>
  <c r="AB68" i="119"/>
  <c r="AC68" i="119"/>
  <c r="AE68" i="119"/>
  <c r="AG68" i="119"/>
  <c r="E69" i="119"/>
  <c r="G69" i="119"/>
  <c r="H69" i="119"/>
  <c r="O69" i="119" s="1"/>
  <c r="R69" i="119" s="1"/>
  <c r="I69" i="119"/>
  <c r="J69" i="119"/>
  <c r="L69" i="119"/>
  <c r="N69" i="119"/>
  <c r="P69" i="119"/>
  <c r="T69" i="119"/>
  <c r="V69" i="119"/>
  <c r="X69" i="119"/>
  <c r="Z69" i="119"/>
  <c r="AB69" i="119"/>
  <c r="AC69" i="119"/>
  <c r="AE69" i="119"/>
  <c r="AG69" i="119"/>
  <c r="E70" i="119"/>
  <c r="G70" i="119"/>
  <c r="H70" i="119"/>
  <c r="O70" i="119" s="1"/>
  <c r="R70" i="119" s="1"/>
  <c r="I70" i="119"/>
  <c r="J70" i="119"/>
  <c r="L70" i="119"/>
  <c r="N70" i="119"/>
  <c r="P70" i="119"/>
  <c r="T70" i="119"/>
  <c r="V70" i="119"/>
  <c r="X70" i="119"/>
  <c r="Z70" i="119"/>
  <c r="AB70" i="119"/>
  <c r="AC70" i="119"/>
  <c r="AE70" i="119"/>
  <c r="AG70" i="119"/>
  <c r="E71" i="119"/>
  <c r="G71" i="119"/>
  <c r="H71" i="119"/>
  <c r="O71" i="119" s="1"/>
  <c r="R71" i="119" s="1"/>
  <c r="I71" i="119"/>
  <c r="J71" i="119"/>
  <c r="L71" i="119"/>
  <c r="N71" i="119"/>
  <c r="P71" i="119"/>
  <c r="T71" i="119"/>
  <c r="V71" i="119"/>
  <c r="X71" i="119"/>
  <c r="Z71" i="119"/>
  <c r="AB71" i="119"/>
  <c r="AC71" i="119"/>
  <c r="AE71" i="119"/>
  <c r="AG71" i="119"/>
  <c r="C72" i="119"/>
  <c r="D72" i="119"/>
  <c r="F72" i="119"/>
  <c r="K72" i="119"/>
  <c r="M72" i="119"/>
  <c r="Q72" i="119"/>
  <c r="S72" i="119"/>
  <c r="U72" i="119"/>
  <c r="W72" i="119"/>
  <c r="Y72" i="119"/>
  <c r="AA72" i="119"/>
  <c r="AD72" i="119"/>
  <c r="AF72" i="119"/>
  <c r="E73" i="119"/>
  <c r="G73" i="119"/>
  <c r="H73" i="119"/>
  <c r="O73" i="119" s="1"/>
  <c r="P73" i="119" s="1"/>
  <c r="J73" i="119"/>
  <c r="L73" i="119"/>
  <c r="N73" i="119"/>
  <c r="T73" i="119"/>
  <c r="V73" i="119"/>
  <c r="X73" i="119"/>
  <c r="Z73" i="119"/>
  <c r="AB73" i="119"/>
  <c r="AC73" i="119"/>
  <c r="AE73" i="119"/>
  <c r="AG73" i="119"/>
  <c r="E74" i="119"/>
  <c r="G74" i="119"/>
  <c r="H74" i="119"/>
  <c r="O74" i="119" s="1"/>
  <c r="R74" i="119" s="1"/>
  <c r="J74" i="119"/>
  <c r="L74" i="119"/>
  <c r="N74" i="119"/>
  <c r="T74" i="119"/>
  <c r="V74" i="119"/>
  <c r="X74" i="119"/>
  <c r="Z74" i="119"/>
  <c r="AB74" i="119"/>
  <c r="AC74" i="119"/>
  <c r="AE74" i="119"/>
  <c r="AG74" i="119"/>
  <c r="E75" i="119"/>
  <c r="G75" i="119"/>
  <c r="H75" i="119"/>
  <c r="O75" i="119" s="1"/>
  <c r="R75" i="119" s="1"/>
  <c r="J75" i="119"/>
  <c r="L75" i="119"/>
  <c r="N75" i="119"/>
  <c r="T75" i="119"/>
  <c r="V75" i="119"/>
  <c r="X75" i="119"/>
  <c r="Z75" i="119"/>
  <c r="AB75" i="119"/>
  <c r="AC75" i="119"/>
  <c r="AE75" i="119"/>
  <c r="AG75" i="119"/>
  <c r="E76" i="119"/>
  <c r="G76" i="119"/>
  <c r="H76" i="119"/>
  <c r="O76" i="119" s="1"/>
  <c r="R76" i="119" s="1"/>
  <c r="L76" i="119"/>
  <c r="N76" i="119"/>
  <c r="T76" i="119"/>
  <c r="V76" i="119"/>
  <c r="X76" i="119"/>
  <c r="Z76" i="119"/>
  <c r="AB76" i="119"/>
  <c r="AC76" i="119"/>
  <c r="AE76" i="119"/>
  <c r="AG76" i="119"/>
  <c r="E77" i="119"/>
  <c r="G77" i="119"/>
  <c r="H77" i="119"/>
  <c r="O77" i="119" s="1"/>
  <c r="R77" i="119" s="1"/>
  <c r="I77" i="119"/>
  <c r="J77" i="119"/>
  <c r="L77" i="119"/>
  <c r="N77" i="119"/>
  <c r="P77" i="119"/>
  <c r="T77" i="119"/>
  <c r="V77" i="119"/>
  <c r="X77" i="119"/>
  <c r="Z77" i="119"/>
  <c r="AB77" i="119"/>
  <c r="AC77" i="119"/>
  <c r="AE77" i="119"/>
  <c r="AG77" i="119"/>
  <c r="E78" i="119"/>
  <c r="G78" i="119"/>
  <c r="H78" i="119"/>
  <c r="O78" i="119" s="1"/>
  <c r="R78" i="119" s="1"/>
  <c r="I78" i="119"/>
  <c r="J78" i="119"/>
  <c r="L78" i="119"/>
  <c r="N78" i="119"/>
  <c r="P78" i="119"/>
  <c r="T78" i="119"/>
  <c r="V78" i="119"/>
  <c r="X78" i="119"/>
  <c r="Z78" i="119"/>
  <c r="AB78" i="119"/>
  <c r="AC78" i="119"/>
  <c r="AE78" i="119"/>
  <c r="AG78" i="119"/>
  <c r="C79" i="119"/>
  <c r="D79" i="119"/>
  <c r="F79" i="119"/>
  <c r="K79" i="119"/>
  <c r="M79" i="119"/>
  <c r="Q79" i="119"/>
  <c r="S79" i="119"/>
  <c r="U79" i="119"/>
  <c r="W79" i="119"/>
  <c r="Y79" i="119"/>
  <c r="AA79" i="119"/>
  <c r="AD79" i="119"/>
  <c r="AF79" i="119"/>
  <c r="H34" i="32"/>
  <c r="C9" i="120"/>
  <c r="D9" i="120"/>
  <c r="F9" i="120"/>
  <c r="K9" i="120"/>
  <c r="M9" i="120"/>
  <c r="Q9" i="120"/>
  <c r="S9" i="120"/>
  <c r="U9" i="120"/>
  <c r="W9" i="120"/>
  <c r="Y9" i="120"/>
  <c r="AA9" i="120"/>
  <c r="AD9" i="120"/>
  <c r="AF9" i="120"/>
  <c r="E10" i="120"/>
  <c r="G10" i="120"/>
  <c r="H10" i="120"/>
  <c r="I10" i="120" s="1"/>
  <c r="L10" i="120"/>
  <c r="N10" i="120"/>
  <c r="T10" i="120"/>
  <c r="V10" i="120"/>
  <c r="X10" i="120"/>
  <c r="Z10" i="120"/>
  <c r="AB10" i="120"/>
  <c r="AC10" i="120"/>
  <c r="AE10" i="120"/>
  <c r="AG10" i="120"/>
  <c r="E11" i="120"/>
  <c r="G11" i="120"/>
  <c r="H11" i="120"/>
  <c r="O11" i="120" s="1"/>
  <c r="R11" i="120" s="1"/>
  <c r="L11" i="120"/>
  <c r="N11" i="120"/>
  <c r="T11" i="120"/>
  <c r="V11" i="120"/>
  <c r="X11" i="120"/>
  <c r="Z11" i="120"/>
  <c r="AB11" i="120"/>
  <c r="AC11" i="120"/>
  <c r="AE11" i="120"/>
  <c r="AG11" i="120"/>
  <c r="E12" i="120"/>
  <c r="G12" i="120"/>
  <c r="H12" i="120"/>
  <c r="L12" i="120"/>
  <c r="N12" i="120"/>
  <c r="T12" i="120"/>
  <c r="V12" i="120"/>
  <c r="X12" i="120"/>
  <c r="Z12" i="120"/>
  <c r="AB12" i="120"/>
  <c r="AC12" i="120"/>
  <c r="AE12" i="120"/>
  <c r="AG12" i="120"/>
  <c r="E13" i="120"/>
  <c r="G13" i="120"/>
  <c r="H13" i="120"/>
  <c r="O13" i="120" s="1"/>
  <c r="R13" i="120" s="1"/>
  <c r="J13" i="120"/>
  <c r="L13" i="120"/>
  <c r="N13" i="120"/>
  <c r="T13" i="120"/>
  <c r="V13" i="120"/>
  <c r="X13" i="120"/>
  <c r="Z13" i="120"/>
  <c r="AB13" i="120"/>
  <c r="AC13" i="120"/>
  <c r="AE13" i="120"/>
  <c r="AG13" i="120"/>
  <c r="E14" i="120"/>
  <c r="G14" i="120"/>
  <c r="H14" i="120"/>
  <c r="O14" i="120" s="1"/>
  <c r="R14" i="120" s="1"/>
  <c r="J14" i="120"/>
  <c r="L14" i="120"/>
  <c r="N14" i="120"/>
  <c r="T14" i="120"/>
  <c r="V14" i="120"/>
  <c r="X14" i="120"/>
  <c r="Z14" i="120"/>
  <c r="AB14" i="120"/>
  <c r="AC14" i="120"/>
  <c r="AE14" i="120"/>
  <c r="AG14" i="120"/>
  <c r="E15" i="120"/>
  <c r="G15" i="120"/>
  <c r="H15" i="120"/>
  <c r="I15" i="120" s="1"/>
  <c r="J15" i="120"/>
  <c r="L15" i="120"/>
  <c r="N15" i="120"/>
  <c r="T15" i="120"/>
  <c r="V15" i="120"/>
  <c r="X15" i="120"/>
  <c r="Z15" i="120"/>
  <c r="AB15" i="120"/>
  <c r="AC15" i="120"/>
  <c r="AE15" i="120"/>
  <c r="AG15" i="120"/>
  <c r="E16" i="120"/>
  <c r="G16" i="120"/>
  <c r="H16" i="120"/>
  <c r="O16" i="120" s="1"/>
  <c r="R16" i="120" s="1"/>
  <c r="J16" i="120"/>
  <c r="L16" i="120"/>
  <c r="N16" i="120"/>
  <c r="T16" i="120"/>
  <c r="V16" i="120"/>
  <c r="X16" i="120"/>
  <c r="Z16" i="120"/>
  <c r="AB16" i="120"/>
  <c r="AC16" i="120"/>
  <c r="AE16" i="120"/>
  <c r="AG16" i="120"/>
  <c r="E17" i="120"/>
  <c r="G17" i="120"/>
  <c r="H17" i="120"/>
  <c r="O17" i="120" s="1"/>
  <c r="R17" i="120" s="1"/>
  <c r="I17" i="120"/>
  <c r="L17" i="120"/>
  <c r="N17" i="120"/>
  <c r="P17" i="120"/>
  <c r="T17" i="120"/>
  <c r="V17" i="120"/>
  <c r="X17" i="120"/>
  <c r="Z17" i="120"/>
  <c r="AB17" i="120"/>
  <c r="AC17" i="120"/>
  <c r="AE17" i="120"/>
  <c r="AG17" i="120"/>
  <c r="E18" i="120"/>
  <c r="G18" i="120"/>
  <c r="H18" i="120"/>
  <c r="O18" i="120" s="1"/>
  <c r="R18" i="120" s="1"/>
  <c r="J18" i="120"/>
  <c r="L18" i="120"/>
  <c r="N18" i="120"/>
  <c r="T18" i="120"/>
  <c r="V18" i="120"/>
  <c r="X18" i="120"/>
  <c r="Z18" i="120"/>
  <c r="AB18" i="120"/>
  <c r="AC18" i="120"/>
  <c r="AE18" i="120"/>
  <c r="AG18" i="120"/>
  <c r="E19" i="120"/>
  <c r="G19" i="120"/>
  <c r="H19" i="120"/>
  <c r="O19" i="120" s="1"/>
  <c r="R19" i="120" s="1"/>
  <c r="J19" i="120"/>
  <c r="L19" i="120"/>
  <c r="N19" i="120"/>
  <c r="T19" i="120"/>
  <c r="V19" i="120"/>
  <c r="X19" i="120"/>
  <c r="Z19" i="120"/>
  <c r="AB19" i="120"/>
  <c r="AC19" i="120"/>
  <c r="AE19" i="120"/>
  <c r="AG19" i="120"/>
  <c r="E20" i="120"/>
  <c r="G20" i="120"/>
  <c r="H20" i="120"/>
  <c r="O20" i="120" s="1"/>
  <c r="R20" i="120" s="1"/>
  <c r="J20" i="120"/>
  <c r="L20" i="120"/>
  <c r="N20" i="120"/>
  <c r="T20" i="120"/>
  <c r="V20" i="120"/>
  <c r="X20" i="120"/>
  <c r="Z20" i="120"/>
  <c r="AB20" i="120"/>
  <c r="AC20" i="120"/>
  <c r="AE20" i="120"/>
  <c r="AG20" i="120"/>
  <c r="C21" i="120"/>
  <c r="D21" i="120"/>
  <c r="F21" i="120"/>
  <c r="K21" i="120"/>
  <c r="M21" i="120"/>
  <c r="Q21" i="120"/>
  <c r="S21" i="120"/>
  <c r="U21" i="120"/>
  <c r="W21" i="120"/>
  <c r="Y21" i="120"/>
  <c r="AA21" i="120"/>
  <c r="AD21" i="120"/>
  <c r="AF21" i="120"/>
  <c r="E22" i="120"/>
  <c r="G22" i="120"/>
  <c r="H22" i="120"/>
  <c r="O22" i="120" s="1"/>
  <c r="P22" i="120" s="1"/>
  <c r="J22" i="120"/>
  <c r="L22" i="120"/>
  <c r="N22" i="120"/>
  <c r="T22" i="120"/>
  <c r="V22" i="120"/>
  <c r="X22" i="120"/>
  <c r="Z22" i="120"/>
  <c r="AB22" i="120"/>
  <c r="AC22" i="120"/>
  <c r="AE22" i="120"/>
  <c r="AG22" i="120"/>
  <c r="E23" i="120"/>
  <c r="G23" i="120"/>
  <c r="H23" i="120"/>
  <c r="L23" i="120"/>
  <c r="N23" i="120"/>
  <c r="T23" i="120"/>
  <c r="V23" i="120"/>
  <c r="X23" i="120"/>
  <c r="Z23" i="120"/>
  <c r="AB23" i="120"/>
  <c r="AC23" i="120"/>
  <c r="AE23" i="120"/>
  <c r="AG23" i="120"/>
  <c r="E24" i="120"/>
  <c r="G24" i="120"/>
  <c r="H24" i="120"/>
  <c r="O24" i="120" s="1"/>
  <c r="R24" i="120" s="1"/>
  <c r="L24" i="120"/>
  <c r="N24" i="120"/>
  <c r="T24" i="120"/>
  <c r="V24" i="120"/>
  <c r="X24" i="120"/>
  <c r="Z24" i="120"/>
  <c r="AB24" i="120"/>
  <c r="AC24" i="120"/>
  <c r="AE24" i="120"/>
  <c r="AG24" i="120"/>
  <c r="E25" i="120"/>
  <c r="G25" i="120"/>
  <c r="H25" i="120"/>
  <c r="O25" i="120" s="1"/>
  <c r="R25" i="120" s="1"/>
  <c r="L25" i="120"/>
  <c r="N25" i="120"/>
  <c r="T25" i="120"/>
  <c r="V25" i="120"/>
  <c r="X25" i="120"/>
  <c r="Z25" i="120"/>
  <c r="AB25" i="120"/>
  <c r="AC25" i="120"/>
  <c r="AE25" i="120"/>
  <c r="AG25" i="120"/>
  <c r="E26" i="120"/>
  <c r="G26" i="120"/>
  <c r="H26" i="120"/>
  <c r="L26" i="120"/>
  <c r="N26" i="120"/>
  <c r="T26" i="120"/>
  <c r="V26" i="120"/>
  <c r="X26" i="120"/>
  <c r="Z26" i="120"/>
  <c r="AB26" i="120"/>
  <c r="AC26" i="120"/>
  <c r="AE26" i="120"/>
  <c r="AG26" i="120"/>
  <c r="E27" i="120"/>
  <c r="G27" i="120"/>
  <c r="H27" i="120"/>
  <c r="O27" i="120" s="1"/>
  <c r="R27" i="120" s="1"/>
  <c r="L27" i="120"/>
  <c r="N27" i="120"/>
  <c r="T27" i="120"/>
  <c r="V27" i="120"/>
  <c r="X27" i="120"/>
  <c r="Z27" i="120"/>
  <c r="AB27" i="120"/>
  <c r="AC27" i="120"/>
  <c r="AE27" i="120"/>
  <c r="AG27" i="120"/>
  <c r="E28" i="120"/>
  <c r="G28" i="120"/>
  <c r="H28" i="120"/>
  <c r="O28" i="120" s="1"/>
  <c r="R28" i="120" s="1"/>
  <c r="J28" i="120"/>
  <c r="L28" i="120"/>
  <c r="N28" i="120"/>
  <c r="T28" i="120"/>
  <c r="V28" i="120"/>
  <c r="X28" i="120"/>
  <c r="Z28" i="120"/>
  <c r="AB28" i="120"/>
  <c r="AC28" i="120"/>
  <c r="AE28" i="120"/>
  <c r="AG28" i="120"/>
  <c r="E29" i="120"/>
  <c r="G29" i="120"/>
  <c r="H29" i="120"/>
  <c r="O29" i="120" s="1"/>
  <c r="R29" i="120" s="1"/>
  <c r="J29" i="120"/>
  <c r="L29" i="120"/>
  <c r="N29" i="120"/>
  <c r="T29" i="120"/>
  <c r="V29" i="120"/>
  <c r="X29" i="120"/>
  <c r="Z29" i="120"/>
  <c r="AB29" i="120"/>
  <c r="AC29" i="120"/>
  <c r="AE29" i="120"/>
  <c r="AG29" i="120"/>
  <c r="E30" i="120"/>
  <c r="G30" i="120"/>
  <c r="H30" i="120"/>
  <c r="O30" i="120" s="1"/>
  <c r="R30" i="120" s="1"/>
  <c r="J30" i="120"/>
  <c r="L30" i="120"/>
  <c r="N30" i="120"/>
  <c r="T30" i="120"/>
  <c r="V30" i="120"/>
  <c r="X30" i="120"/>
  <c r="Z30" i="120"/>
  <c r="AB30" i="120"/>
  <c r="AC30" i="120"/>
  <c r="AE30" i="120"/>
  <c r="AG30" i="120"/>
  <c r="E31" i="120"/>
  <c r="G31" i="120"/>
  <c r="H31" i="120"/>
  <c r="O31" i="120" s="1"/>
  <c r="R31" i="120" s="1"/>
  <c r="L31" i="120"/>
  <c r="N31" i="120"/>
  <c r="T31" i="120"/>
  <c r="V31" i="120"/>
  <c r="X31" i="120"/>
  <c r="Z31" i="120"/>
  <c r="AB31" i="120"/>
  <c r="AC31" i="120"/>
  <c r="AE31" i="120"/>
  <c r="AG31" i="120"/>
  <c r="E32" i="120"/>
  <c r="G32" i="120"/>
  <c r="H32" i="120"/>
  <c r="O32" i="120" s="1"/>
  <c r="R32" i="120" s="1"/>
  <c r="J32" i="120"/>
  <c r="L32" i="120"/>
  <c r="N32" i="120"/>
  <c r="T32" i="120"/>
  <c r="V32" i="120"/>
  <c r="X32" i="120"/>
  <c r="Z32" i="120"/>
  <c r="AB32" i="120"/>
  <c r="AC32" i="120"/>
  <c r="AE32" i="120"/>
  <c r="AG32" i="120"/>
  <c r="E33" i="120"/>
  <c r="G33" i="120"/>
  <c r="H33" i="120"/>
  <c r="L33" i="120"/>
  <c r="N33" i="120"/>
  <c r="T33" i="120"/>
  <c r="V33" i="120"/>
  <c r="X33" i="120"/>
  <c r="Z33" i="120"/>
  <c r="AB33" i="120"/>
  <c r="AC33" i="120"/>
  <c r="AE33" i="120"/>
  <c r="AG33" i="120"/>
  <c r="E34" i="120"/>
  <c r="G34" i="120"/>
  <c r="H34" i="120"/>
  <c r="O34" i="120" s="1"/>
  <c r="R34" i="120" s="1"/>
  <c r="L34" i="120"/>
  <c r="N34" i="120"/>
  <c r="T34" i="120"/>
  <c r="V34" i="120"/>
  <c r="X34" i="120"/>
  <c r="Z34" i="120"/>
  <c r="AB34" i="120"/>
  <c r="AC34" i="120"/>
  <c r="AE34" i="120"/>
  <c r="AG34" i="120"/>
  <c r="E35" i="120"/>
  <c r="G35" i="120"/>
  <c r="H35" i="120"/>
  <c r="O35" i="120" s="1"/>
  <c r="R35" i="120" s="1"/>
  <c r="L35" i="120"/>
  <c r="N35" i="120"/>
  <c r="T35" i="120"/>
  <c r="V35" i="120"/>
  <c r="X35" i="120"/>
  <c r="Z35" i="120"/>
  <c r="AB35" i="120"/>
  <c r="AC35" i="120"/>
  <c r="AE35" i="120"/>
  <c r="AG35" i="120"/>
  <c r="E36" i="120"/>
  <c r="G36" i="120"/>
  <c r="H36" i="120"/>
  <c r="L36" i="120"/>
  <c r="N36" i="120"/>
  <c r="T36" i="120"/>
  <c r="V36" i="120"/>
  <c r="X36" i="120"/>
  <c r="Z36" i="120"/>
  <c r="AB36" i="120"/>
  <c r="AC36" i="120"/>
  <c r="AE36" i="120"/>
  <c r="AG36" i="120"/>
  <c r="E37" i="120"/>
  <c r="G37" i="120"/>
  <c r="H37" i="120"/>
  <c r="O37" i="120" s="1"/>
  <c r="R37" i="120" s="1"/>
  <c r="L37" i="120"/>
  <c r="N37" i="120"/>
  <c r="T37" i="120"/>
  <c r="V37" i="120"/>
  <c r="X37" i="120"/>
  <c r="Z37" i="120"/>
  <c r="AB37" i="120"/>
  <c r="AC37" i="120"/>
  <c r="AE37" i="120"/>
  <c r="AG37" i="120"/>
  <c r="E38" i="120"/>
  <c r="G38" i="120"/>
  <c r="H38" i="120"/>
  <c r="O38" i="120" s="1"/>
  <c r="R38" i="120" s="1"/>
  <c r="L38" i="120"/>
  <c r="N38" i="120"/>
  <c r="T38" i="120"/>
  <c r="V38" i="120"/>
  <c r="X38" i="120"/>
  <c r="Z38" i="120"/>
  <c r="AB38" i="120"/>
  <c r="AC38" i="120"/>
  <c r="AE38" i="120"/>
  <c r="AG38" i="120"/>
  <c r="E39" i="120"/>
  <c r="G39" i="120"/>
  <c r="H39" i="120"/>
  <c r="L39" i="120"/>
  <c r="N39" i="120"/>
  <c r="T39" i="120"/>
  <c r="V39" i="120"/>
  <c r="X39" i="120"/>
  <c r="Z39" i="120"/>
  <c r="AB39" i="120"/>
  <c r="AC39" i="120"/>
  <c r="AE39" i="120"/>
  <c r="AG39" i="120"/>
  <c r="C40" i="120"/>
  <c r="D40" i="120"/>
  <c r="F40" i="120"/>
  <c r="K40" i="120"/>
  <c r="M40" i="120"/>
  <c r="Q40" i="120"/>
  <c r="S40" i="120"/>
  <c r="U40" i="120"/>
  <c r="W40" i="120"/>
  <c r="Y40" i="120"/>
  <c r="AA40" i="120"/>
  <c r="AD40" i="120"/>
  <c r="AF40" i="120"/>
  <c r="E41" i="120"/>
  <c r="G41" i="120"/>
  <c r="H41" i="120"/>
  <c r="O41" i="120" s="1"/>
  <c r="P41" i="120" s="1"/>
  <c r="J41" i="120"/>
  <c r="L41" i="120"/>
  <c r="N41" i="120"/>
  <c r="T41" i="120"/>
  <c r="V41" i="120"/>
  <c r="X41" i="120"/>
  <c r="Z41" i="120"/>
  <c r="AB41" i="120"/>
  <c r="AC41" i="120"/>
  <c r="AE41" i="120"/>
  <c r="AG41" i="120"/>
  <c r="E42" i="120"/>
  <c r="G42" i="120"/>
  <c r="H42" i="120"/>
  <c r="O42" i="120" s="1"/>
  <c r="R42" i="120" s="1"/>
  <c r="J42" i="120"/>
  <c r="L42" i="120"/>
  <c r="N42" i="120"/>
  <c r="T42" i="120"/>
  <c r="V42" i="120"/>
  <c r="X42" i="120"/>
  <c r="Z42" i="120"/>
  <c r="AB42" i="120"/>
  <c r="AC42" i="120"/>
  <c r="AE42" i="120"/>
  <c r="AG42" i="120"/>
  <c r="E43" i="120"/>
  <c r="G43" i="120"/>
  <c r="H43" i="120"/>
  <c r="O43" i="120" s="1"/>
  <c r="R43" i="120" s="1"/>
  <c r="J43" i="120"/>
  <c r="L43" i="120"/>
  <c r="N43" i="120"/>
  <c r="T43" i="120"/>
  <c r="V43" i="120"/>
  <c r="X43" i="120"/>
  <c r="Z43" i="120"/>
  <c r="AB43" i="120"/>
  <c r="AC43" i="120"/>
  <c r="AE43" i="120"/>
  <c r="AG43" i="120"/>
  <c r="E44" i="120"/>
  <c r="G44" i="120"/>
  <c r="H44" i="120"/>
  <c r="O44" i="120" s="1"/>
  <c r="R44" i="120" s="1"/>
  <c r="J44" i="120"/>
  <c r="L44" i="120"/>
  <c r="N44" i="120"/>
  <c r="T44" i="120"/>
  <c r="V44" i="120"/>
  <c r="X44" i="120"/>
  <c r="Z44" i="120"/>
  <c r="AB44" i="120"/>
  <c r="AC44" i="120"/>
  <c r="AE44" i="120"/>
  <c r="AG44" i="120"/>
  <c r="E45" i="120"/>
  <c r="G45" i="120"/>
  <c r="H45" i="120"/>
  <c r="O45" i="120" s="1"/>
  <c r="R45" i="120" s="1"/>
  <c r="J45" i="120"/>
  <c r="L45" i="120"/>
  <c r="N45" i="120"/>
  <c r="T45" i="120"/>
  <c r="V45" i="120"/>
  <c r="X45" i="120"/>
  <c r="Z45" i="120"/>
  <c r="AB45" i="120"/>
  <c r="AC45" i="120"/>
  <c r="AE45" i="120"/>
  <c r="AG45" i="120"/>
  <c r="E46" i="120"/>
  <c r="G46" i="120"/>
  <c r="H46" i="120"/>
  <c r="O46" i="120" s="1"/>
  <c r="R46" i="120" s="1"/>
  <c r="J46" i="120"/>
  <c r="L46" i="120"/>
  <c r="N46" i="120"/>
  <c r="T46" i="120"/>
  <c r="V46" i="120"/>
  <c r="X46" i="120"/>
  <c r="Z46" i="120"/>
  <c r="AB46" i="120"/>
  <c r="AC46" i="120"/>
  <c r="AE46" i="120"/>
  <c r="AG46" i="120"/>
  <c r="E47" i="120"/>
  <c r="G47" i="120"/>
  <c r="H47" i="120"/>
  <c r="O47" i="120" s="1"/>
  <c r="R47" i="120" s="1"/>
  <c r="J47" i="120"/>
  <c r="L47" i="120"/>
  <c r="N47" i="120"/>
  <c r="T47" i="120"/>
  <c r="V47" i="120"/>
  <c r="X47" i="120"/>
  <c r="Z47" i="120"/>
  <c r="AB47" i="120"/>
  <c r="AC47" i="120"/>
  <c r="AE47" i="120"/>
  <c r="AG47" i="120"/>
  <c r="E48" i="120"/>
  <c r="G48" i="120"/>
  <c r="H48" i="120"/>
  <c r="I48" i="120" s="1"/>
  <c r="J48" i="120"/>
  <c r="L48" i="120"/>
  <c r="N48" i="120"/>
  <c r="T48" i="120"/>
  <c r="V48" i="120"/>
  <c r="X48" i="120"/>
  <c r="Z48" i="120"/>
  <c r="AB48" i="120"/>
  <c r="AC48" i="120"/>
  <c r="AE48" i="120"/>
  <c r="AG48" i="120"/>
  <c r="E49" i="120"/>
  <c r="G49" i="120"/>
  <c r="H49" i="120"/>
  <c r="O49" i="120" s="1"/>
  <c r="R49" i="120" s="1"/>
  <c r="J49" i="120"/>
  <c r="L49" i="120"/>
  <c r="N49" i="120"/>
  <c r="T49" i="120"/>
  <c r="V49" i="120"/>
  <c r="X49" i="120"/>
  <c r="Z49" i="120"/>
  <c r="AB49" i="120"/>
  <c r="AC49" i="120"/>
  <c r="AE49" i="120"/>
  <c r="AG49" i="120"/>
  <c r="E50" i="120"/>
  <c r="G50" i="120"/>
  <c r="H50" i="120"/>
  <c r="O50" i="120" s="1"/>
  <c r="R50" i="120" s="1"/>
  <c r="J50" i="120"/>
  <c r="L50" i="120"/>
  <c r="N50" i="120"/>
  <c r="T50" i="120"/>
  <c r="V50" i="120"/>
  <c r="X50" i="120"/>
  <c r="Z50" i="120"/>
  <c r="AB50" i="120"/>
  <c r="AC50" i="120"/>
  <c r="AE50" i="120"/>
  <c r="AG50" i="120"/>
  <c r="E51" i="120"/>
  <c r="G51" i="120"/>
  <c r="H51" i="120"/>
  <c r="O51" i="120" s="1"/>
  <c r="R51" i="120" s="1"/>
  <c r="J51" i="120"/>
  <c r="L51" i="120"/>
  <c r="N51" i="120"/>
  <c r="T51" i="120"/>
  <c r="V51" i="120"/>
  <c r="X51" i="120"/>
  <c r="Z51" i="120"/>
  <c r="AB51" i="120"/>
  <c r="AC51" i="120"/>
  <c r="AE51" i="120"/>
  <c r="AG51" i="120"/>
  <c r="E52" i="120"/>
  <c r="G52" i="120"/>
  <c r="H52" i="120"/>
  <c r="O52" i="120" s="1"/>
  <c r="R52" i="120" s="1"/>
  <c r="I52" i="120"/>
  <c r="L52" i="120"/>
  <c r="N52" i="120"/>
  <c r="T52" i="120"/>
  <c r="V52" i="120"/>
  <c r="X52" i="120"/>
  <c r="Z52" i="120"/>
  <c r="AB52" i="120"/>
  <c r="AC52" i="120"/>
  <c r="AE52" i="120"/>
  <c r="AG52" i="120"/>
  <c r="E53" i="120"/>
  <c r="G53" i="120"/>
  <c r="H53" i="120"/>
  <c r="O53" i="120" s="1"/>
  <c r="R53" i="120" s="1"/>
  <c r="L53" i="120"/>
  <c r="N53" i="120"/>
  <c r="T53" i="120"/>
  <c r="V53" i="120"/>
  <c r="X53" i="120"/>
  <c r="Z53" i="120"/>
  <c r="AB53" i="120"/>
  <c r="AC53" i="120"/>
  <c r="AE53" i="120"/>
  <c r="AG53" i="120"/>
  <c r="E54" i="120"/>
  <c r="G54" i="120"/>
  <c r="H54" i="120"/>
  <c r="O54" i="120" s="1"/>
  <c r="R54" i="120" s="1"/>
  <c r="J54" i="120"/>
  <c r="L54" i="120"/>
  <c r="N54" i="120"/>
  <c r="T54" i="120"/>
  <c r="V54" i="120"/>
  <c r="X54" i="120"/>
  <c r="Z54" i="120"/>
  <c r="AB54" i="120"/>
  <c r="AC54" i="120"/>
  <c r="AE54" i="120"/>
  <c r="AG54" i="120"/>
  <c r="C55" i="120"/>
  <c r="D55" i="120"/>
  <c r="F55" i="120"/>
  <c r="K55" i="120"/>
  <c r="M55" i="120"/>
  <c r="Q55" i="120"/>
  <c r="S55" i="120"/>
  <c r="U55" i="120"/>
  <c r="W55" i="120"/>
  <c r="Y55" i="120"/>
  <c r="AA55" i="120"/>
  <c r="AD55" i="120"/>
  <c r="AF55" i="120"/>
  <c r="E56" i="120"/>
  <c r="G56" i="120"/>
  <c r="H56" i="120"/>
  <c r="O56" i="120" s="1"/>
  <c r="P56" i="120" s="1"/>
  <c r="L56" i="120"/>
  <c r="N56" i="120"/>
  <c r="T56" i="120"/>
  <c r="V56" i="120"/>
  <c r="X56" i="120"/>
  <c r="Z56" i="120"/>
  <c r="AB56" i="120"/>
  <c r="AC56" i="120"/>
  <c r="AE56" i="120"/>
  <c r="AG56" i="120"/>
  <c r="E57" i="120"/>
  <c r="G57" i="120"/>
  <c r="H57" i="120"/>
  <c r="O57" i="120" s="1"/>
  <c r="R57" i="120" s="1"/>
  <c r="J57" i="120"/>
  <c r="L57" i="120"/>
  <c r="N57" i="120"/>
  <c r="T57" i="120"/>
  <c r="V57" i="120"/>
  <c r="X57" i="120"/>
  <c r="Z57" i="120"/>
  <c r="AB57" i="120"/>
  <c r="AC57" i="120"/>
  <c r="AE57" i="120"/>
  <c r="AG57" i="120"/>
  <c r="E58" i="120"/>
  <c r="G58" i="120"/>
  <c r="H58" i="120"/>
  <c r="L58" i="120"/>
  <c r="N58" i="120"/>
  <c r="T58" i="120"/>
  <c r="V58" i="120"/>
  <c r="X58" i="120"/>
  <c r="Z58" i="120"/>
  <c r="AB58" i="120"/>
  <c r="AC58" i="120"/>
  <c r="AE58" i="120"/>
  <c r="AG58" i="120"/>
  <c r="E59" i="120"/>
  <c r="G59" i="120"/>
  <c r="H59" i="120"/>
  <c r="O59" i="120" s="1"/>
  <c r="R59" i="120" s="1"/>
  <c r="L59" i="120"/>
  <c r="N59" i="120"/>
  <c r="T59" i="120"/>
  <c r="V59" i="120"/>
  <c r="X59" i="120"/>
  <c r="Z59" i="120"/>
  <c r="AB59" i="120"/>
  <c r="AC59" i="120"/>
  <c r="AE59" i="120"/>
  <c r="AG59" i="120"/>
  <c r="E60" i="120"/>
  <c r="G60" i="120"/>
  <c r="H60" i="120"/>
  <c r="O60" i="120" s="1"/>
  <c r="R60" i="120" s="1"/>
  <c r="J60" i="120"/>
  <c r="L60" i="120"/>
  <c r="N60" i="120"/>
  <c r="T60" i="120"/>
  <c r="V60" i="120"/>
  <c r="X60" i="120"/>
  <c r="Z60" i="120"/>
  <c r="AB60" i="120"/>
  <c r="AC60" i="120"/>
  <c r="AE60" i="120"/>
  <c r="AG60" i="120"/>
  <c r="E61" i="120"/>
  <c r="G61" i="120"/>
  <c r="H61" i="120"/>
  <c r="L61" i="120"/>
  <c r="N61" i="120"/>
  <c r="T61" i="120"/>
  <c r="V61" i="120"/>
  <c r="X61" i="120"/>
  <c r="Z61" i="120"/>
  <c r="AB61" i="120"/>
  <c r="AC61" i="120"/>
  <c r="AE61" i="120"/>
  <c r="AG61" i="120"/>
  <c r="E62" i="120"/>
  <c r="G62" i="120"/>
  <c r="H62" i="120"/>
  <c r="O62" i="120" s="1"/>
  <c r="R62" i="120" s="1"/>
  <c r="L62" i="120"/>
  <c r="N62" i="120"/>
  <c r="T62" i="120"/>
  <c r="V62" i="120"/>
  <c r="X62" i="120"/>
  <c r="Z62" i="120"/>
  <c r="AB62" i="120"/>
  <c r="AC62" i="120"/>
  <c r="AE62" i="120"/>
  <c r="AG62" i="120"/>
  <c r="E63" i="120"/>
  <c r="G63" i="120"/>
  <c r="H63" i="120"/>
  <c r="O63" i="120" s="1"/>
  <c r="R63" i="120" s="1"/>
  <c r="J63" i="120"/>
  <c r="L63" i="120"/>
  <c r="N63" i="120"/>
  <c r="T63" i="120"/>
  <c r="V63" i="120"/>
  <c r="X63" i="120"/>
  <c r="Z63" i="120"/>
  <c r="AB63" i="120"/>
  <c r="AC63" i="120"/>
  <c r="AE63" i="120"/>
  <c r="AG63" i="120"/>
  <c r="C64" i="120"/>
  <c r="D64" i="120"/>
  <c r="F64" i="120"/>
  <c r="K64" i="120"/>
  <c r="M64" i="120"/>
  <c r="Q64" i="120"/>
  <c r="S64" i="120"/>
  <c r="U64" i="120"/>
  <c r="W64" i="120"/>
  <c r="Y64" i="120"/>
  <c r="AA64" i="120"/>
  <c r="AD64" i="120"/>
  <c r="AF64" i="120"/>
  <c r="E65" i="120"/>
  <c r="G65" i="120"/>
  <c r="H65" i="120"/>
  <c r="O65" i="120" s="1"/>
  <c r="P65" i="120" s="1"/>
  <c r="J65" i="120"/>
  <c r="L65" i="120"/>
  <c r="N65" i="120"/>
  <c r="T65" i="120"/>
  <c r="V65" i="120"/>
  <c r="X65" i="120"/>
  <c r="Z65" i="120"/>
  <c r="AB65" i="120"/>
  <c r="AC65" i="120"/>
  <c r="AE65" i="120"/>
  <c r="AG65" i="120"/>
  <c r="E66" i="120"/>
  <c r="G66" i="120"/>
  <c r="H66" i="120"/>
  <c r="O66" i="120" s="1"/>
  <c r="R66" i="120" s="1"/>
  <c r="J66" i="120"/>
  <c r="L66" i="120"/>
  <c r="N66" i="120"/>
  <c r="T66" i="120"/>
  <c r="V66" i="120"/>
  <c r="X66" i="120"/>
  <c r="Z66" i="120"/>
  <c r="AB66" i="120"/>
  <c r="AC66" i="120"/>
  <c r="AE66" i="120"/>
  <c r="AG66" i="120"/>
  <c r="E67" i="120"/>
  <c r="G67" i="120"/>
  <c r="H67" i="120"/>
  <c r="O67" i="120" s="1"/>
  <c r="R67" i="120" s="1"/>
  <c r="J67" i="120"/>
  <c r="L67" i="120"/>
  <c r="N67" i="120"/>
  <c r="T67" i="120"/>
  <c r="V67" i="120"/>
  <c r="X67" i="120"/>
  <c r="Z67" i="120"/>
  <c r="AB67" i="120"/>
  <c r="AC67" i="120"/>
  <c r="AE67" i="120"/>
  <c r="AG67" i="120"/>
  <c r="E68" i="120"/>
  <c r="G68" i="120"/>
  <c r="H68" i="120"/>
  <c r="O68" i="120" s="1"/>
  <c r="R68" i="120" s="1"/>
  <c r="L68" i="120"/>
  <c r="N68" i="120"/>
  <c r="T68" i="120"/>
  <c r="V68" i="120"/>
  <c r="X68" i="120"/>
  <c r="Z68" i="120"/>
  <c r="AB68" i="120"/>
  <c r="AC68" i="120"/>
  <c r="AE68" i="120"/>
  <c r="AG68" i="120"/>
  <c r="E69" i="120"/>
  <c r="G69" i="120"/>
  <c r="H69" i="120"/>
  <c r="O69" i="120" s="1"/>
  <c r="R69" i="120" s="1"/>
  <c r="J69" i="120"/>
  <c r="L69" i="120"/>
  <c r="N69" i="120"/>
  <c r="T69" i="120"/>
  <c r="V69" i="120"/>
  <c r="X69" i="120"/>
  <c r="Z69" i="120"/>
  <c r="AB69" i="120"/>
  <c r="AC69" i="120"/>
  <c r="AE69" i="120"/>
  <c r="AG69" i="120"/>
  <c r="E70" i="120"/>
  <c r="G70" i="120"/>
  <c r="H70" i="120"/>
  <c r="O70" i="120" s="1"/>
  <c r="R70" i="120" s="1"/>
  <c r="I70" i="120"/>
  <c r="J70" i="120"/>
  <c r="L70" i="120"/>
  <c r="N70" i="120"/>
  <c r="P70" i="120"/>
  <c r="T70" i="120"/>
  <c r="V70" i="120"/>
  <c r="X70" i="120"/>
  <c r="Z70" i="120"/>
  <c r="AB70" i="120"/>
  <c r="AC70" i="120"/>
  <c r="AE70" i="120"/>
  <c r="AG70" i="120"/>
  <c r="E71" i="120"/>
  <c r="G71" i="120"/>
  <c r="H71" i="120"/>
  <c r="O71" i="120" s="1"/>
  <c r="R71" i="120" s="1"/>
  <c r="L71" i="120"/>
  <c r="N71" i="120"/>
  <c r="T71" i="120"/>
  <c r="V71" i="120"/>
  <c r="X71" i="120"/>
  <c r="Z71" i="120"/>
  <c r="AB71" i="120"/>
  <c r="AC71" i="120"/>
  <c r="AE71" i="120"/>
  <c r="AG71" i="120"/>
  <c r="C72" i="120"/>
  <c r="D72" i="120"/>
  <c r="F72" i="120"/>
  <c r="K72" i="120"/>
  <c r="M72" i="120"/>
  <c r="Q72" i="120"/>
  <c r="S72" i="120"/>
  <c r="U72" i="120"/>
  <c r="W72" i="120"/>
  <c r="Y72" i="120"/>
  <c r="AA72" i="120"/>
  <c r="AD72" i="120"/>
  <c r="AF72" i="120"/>
  <c r="E73" i="120"/>
  <c r="G73" i="120"/>
  <c r="H73" i="120"/>
  <c r="O73" i="120" s="1"/>
  <c r="P73" i="120" s="1"/>
  <c r="J73" i="120"/>
  <c r="L73" i="120"/>
  <c r="N73" i="120"/>
  <c r="T73" i="120"/>
  <c r="V73" i="120"/>
  <c r="X73" i="120"/>
  <c r="Z73" i="120"/>
  <c r="AB73" i="120"/>
  <c r="AC73" i="120"/>
  <c r="AE73" i="120"/>
  <c r="AG73" i="120"/>
  <c r="E74" i="120"/>
  <c r="G74" i="120"/>
  <c r="H74" i="120"/>
  <c r="O74" i="120" s="1"/>
  <c r="R74" i="120" s="1"/>
  <c r="J74" i="120"/>
  <c r="L74" i="120"/>
  <c r="N74" i="120"/>
  <c r="T74" i="120"/>
  <c r="V74" i="120"/>
  <c r="X74" i="120"/>
  <c r="Z74" i="120"/>
  <c r="AB74" i="120"/>
  <c r="AC74" i="120"/>
  <c r="AE74" i="120"/>
  <c r="AG74" i="120"/>
  <c r="E75" i="120"/>
  <c r="G75" i="120"/>
  <c r="H75" i="120"/>
  <c r="O75" i="120" s="1"/>
  <c r="R75" i="120" s="1"/>
  <c r="J75" i="120"/>
  <c r="L75" i="120"/>
  <c r="N75" i="120"/>
  <c r="T75" i="120"/>
  <c r="V75" i="120"/>
  <c r="X75" i="120"/>
  <c r="Z75" i="120"/>
  <c r="AB75" i="120"/>
  <c r="AC75" i="120"/>
  <c r="AE75" i="120"/>
  <c r="AG75" i="120"/>
  <c r="E76" i="120"/>
  <c r="G76" i="120"/>
  <c r="H76" i="120"/>
  <c r="O76" i="120" s="1"/>
  <c r="R76" i="120" s="1"/>
  <c r="J76" i="120"/>
  <c r="L76" i="120"/>
  <c r="N76" i="120"/>
  <c r="T76" i="120"/>
  <c r="V76" i="120"/>
  <c r="X76" i="120"/>
  <c r="Z76" i="120"/>
  <c r="AB76" i="120"/>
  <c r="AC76" i="120"/>
  <c r="AE76" i="120"/>
  <c r="AG76" i="120"/>
  <c r="E77" i="120"/>
  <c r="G77" i="120"/>
  <c r="H77" i="120"/>
  <c r="O77" i="120" s="1"/>
  <c r="R77" i="120" s="1"/>
  <c r="L77" i="120"/>
  <c r="N77" i="120"/>
  <c r="P77" i="120"/>
  <c r="T77" i="120"/>
  <c r="V77" i="120"/>
  <c r="X77" i="120"/>
  <c r="Z77" i="120"/>
  <c r="AB77" i="120"/>
  <c r="AC77" i="120"/>
  <c r="AE77" i="120"/>
  <c r="AG77" i="120"/>
  <c r="E78" i="120"/>
  <c r="G78" i="120"/>
  <c r="H78" i="120"/>
  <c r="O78" i="120" s="1"/>
  <c r="R78" i="120" s="1"/>
  <c r="J78" i="120"/>
  <c r="L78" i="120"/>
  <c r="N78" i="120"/>
  <c r="T78" i="120"/>
  <c r="V78" i="120"/>
  <c r="X78" i="120"/>
  <c r="Z78" i="120"/>
  <c r="AB78" i="120"/>
  <c r="AC78" i="120"/>
  <c r="AE78" i="120"/>
  <c r="AG78" i="120"/>
  <c r="C79" i="120"/>
  <c r="D79" i="120"/>
  <c r="F79" i="120"/>
  <c r="K79" i="120"/>
  <c r="M79" i="120"/>
  <c r="Q79" i="120"/>
  <c r="S79" i="120"/>
  <c r="U79" i="120"/>
  <c r="W79" i="120"/>
  <c r="Y79" i="120"/>
  <c r="AA79" i="120"/>
  <c r="AD79" i="120"/>
  <c r="AF79" i="120"/>
  <c r="H35" i="32"/>
  <c r="C9" i="121"/>
  <c r="D9" i="121"/>
  <c r="F9" i="121"/>
  <c r="K9" i="121"/>
  <c r="M9" i="121"/>
  <c r="Q9" i="121"/>
  <c r="S9" i="121"/>
  <c r="U9" i="121"/>
  <c r="W9" i="121"/>
  <c r="Y9" i="121"/>
  <c r="AA9" i="121"/>
  <c r="AD9" i="121"/>
  <c r="AF9" i="121"/>
  <c r="E10" i="121"/>
  <c r="G10" i="121"/>
  <c r="H10" i="121"/>
  <c r="J10" i="121" s="1"/>
  <c r="I10" i="121"/>
  <c r="L10" i="121"/>
  <c r="N10" i="121"/>
  <c r="T10" i="121"/>
  <c r="V10" i="121"/>
  <c r="X10" i="121"/>
  <c r="Z10" i="121"/>
  <c r="AB10" i="121"/>
  <c r="AC10" i="121"/>
  <c r="AE10" i="121"/>
  <c r="AG10" i="121"/>
  <c r="E11" i="121"/>
  <c r="G11" i="121"/>
  <c r="H11" i="121"/>
  <c r="L11" i="121"/>
  <c r="N11" i="121"/>
  <c r="T11" i="121"/>
  <c r="V11" i="121"/>
  <c r="X11" i="121"/>
  <c r="Z11" i="121"/>
  <c r="AB11" i="121"/>
  <c r="AC11" i="121"/>
  <c r="AE11" i="121"/>
  <c r="AG11" i="121"/>
  <c r="E12" i="121"/>
  <c r="G12" i="121"/>
  <c r="H12" i="121"/>
  <c r="O12" i="121" s="1"/>
  <c r="R12" i="121" s="1"/>
  <c r="L12" i="121"/>
  <c r="N12" i="121"/>
  <c r="T12" i="121"/>
  <c r="V12" i="121"/>
  <c r="X12" i="121"/>
  <c r="Z12" i="121"/>
  <c r="AB12" i="121"/>
  <c r="AC12" i="121"/>
  <c r="AE12" i="121"/>
  <c r="AG12" i="121"/>
  <c r="E13" i="121"/>
  <c r="G13" i="121"/>
  <c r="H13" i="121"/>
  <c r="O13" i="121" s="1"/>
  <c r="R13" i="121" s="1"/>
  <c r="J13" i="121"/>
  <c r="L13" i="121"/>
  <c r="N13" i="121"/>
  <c r="T13" i="121"/>
  <c r="V13" i="121"/>
  <c r="X13" i="121"/>
  <c r="Z13" i="121"/>
  <c r="AB13" i="121"/>
  <c r="AC13" i="121"/>
  <c r="AE13" i="121"/>
  <c r="AG13" i="121"/>
  <c r="E14" i="121"/>
  <c r="G14" i="121"/>
  <c r="H14" i="121"/>
  <c r="L14" i="121"/>
  <c r="N14" i="121"/>
  <c r="T14" i="121"/>
  <c r="V14" i="121"/>
  <c r="X14" i="121"/>
  <c r="Z14" i="121"/>
  <c r="AB14" i="121"/>
  <c r="AC14" i="121"/>
  <c r="AE14" i="121"/>
  <c r="AG14" i="121"/>
  <c r="E15" i="121"/>
  <c r="G15" i="121"/>
  <c r="H15" i="121"/>
  <c r="O15" i="121" s="1"/>
  <c r="R15" i="121" s="1"/>
  <c r="L15" i="121"/>
  <c r="N15" i="121"/>
  <c r="T15" i="121"/>
  <c r="V15" i="121"/>
  <c r="X15" i="121"/>
  <c r="Z15" i="121"/>
  <c r="AB15" i="121"/>
  <c r="AC15" i="121"/>
  <c r="AE15" i="121"/>
  <c r="AG15" i="121"/>
  <c r="E16" i="121"/>
  <c r="G16" i="121"/>
  <c r="H16" i="121"/>
  <c r="O16" i="121" s="1"/>
  <c r="R16" i="121" s="1"/>
  <c r="J16" i="121"/>
  <c r="L16" i="121"/>
  <c r="N16" i="121"/>
  <c r="T16" i="121"/>
  <c r="V16" i="121"/>
  <c r="X16" i="121"/>
  <c r="Z16" i="121"/>
  <c r="AB16" i="121"/>
  <c r="AC16" i="121"/>
  <c r="AE16" i="121"/>
  <c r="AG16" i="121"/>
  <c r="E17" i="121"/>
  <c r="G17" i="121"/>
  <c r="H17" i="121"/>
  <c r="O17" i="121" s="1"/>
  <c r="R17" i="121" s="1"/>
  <c r="J17" i="121"/>
  <c r="L17" i="121"/>
  <c r="N17" i="121"/>
  <c r="T17" i="121"/>
  <c r="V17" i="121"/>
  <c r="X17" i="121"/>
  <c r="Z17" i="121"/>
  <c r="AB17" i="121"/>
  <c r="AC17" i="121"/>
  <c r="AE17" i="121"/>
  <c r="AG17" i="121"/>
  <c r="E18" i="121"/>
  <c r="G18" i="121"/>
  <c r="H18" i="121"/>
  <c r="O18" i="121" s="1"/>
  <c r="R18" i="121" s="1"/>
  <c r="I18" i="121"/>
  <c r="J18" i="121"/>
  <c r="L18" i="121"/>
  <c r="N18" i="121"/>
  <c r="P18" i="121"/>
  <c r="T18" i="121"/>
  <c r="V18" i="121"/>
  <c r="X18" i="121"/>
  <c r="Z18" i="121"/>
  <c r="AB18" i="121"/>
  <c r="AC18" i="121"/>
  <c r="AE18" i="121"/>
  <c r="AG18" i="121"/>
  <c r="E19" i="121"/>
  <c r="G19" i="121"/>
  <c r="H19" i="121"/>
  <c r="O19" i="121" s="1"/>
  <c r="R19" i="121" s="1"/>
  <c r="J19" i="121"/>
  <c r="L19" i="121"/>
  <c r="N19" i="121"/>
  <c r="T19" i="121"/>
  <c r="V19" i="121"/>
  <c r="X19" i="121"/>
  <c r="Z19" i="121"/>
  <c r="AB19" i="121"/>
  <c r="AC19" i="121"/>
  <c r="AE19" i="121"/>
  <c r="AG19" i="121"/>
  <c r="E20" i="121"/>
  <c r="G20" i="121"/>
  <c r="H20" i="121"/>
  <c r="O20" i="121" s="1"/>
  <c r="R20" i="121" s="1"/>
  <c r="J20" i="121"/>
  <c r="L20" i="121"/>
  <c r="N20" i="121"/>
  <c r="T20" i="121"/>
  <c r="V20" i="121"/>
  <c r="X20" i="121"/>
  <c r="Z20" i="121"/>
  <c r="AB20" i="121"/>
  <c r="AC20" i="121"/>
  <c r="AE20" i="121"/>
  <c r="AG20" i="121"/>
  <c r="C21" i="121"/>
  <c r="D21" i="121"/>
  <c r="F21" i="121"/>
  <c r="K21" i="121"/>
  <c r="M21" i="121"/>
  <c r="Q21" i="121"/>
  <c r="S21" i="121"/>
  <c r="U21" i="121"/>
  <c r="W21" i="121"/>
  <c r="Y21" i="121"/>
  <c r="AA21" i="121"/>
  <c r="AD21" i="121"/>
  <c r="AF21" i="121"/>
  <c r="E22" i="121"/>
  <c r="G22" i="121"/>
  <c r="H22" i="121"/>
  <c r="L22" i="121"/>
  <c r="N22" i="121"/>
  <c r="T22" i="121"/>
  <c r="V22" i="121"/>
  <c r="X22" i="121"/>
  <c r="Z22" i="121"/>
  <c r="AB22" i="121"/>
  <c r="AC22" i="121"/>
  <c r="AE22" i="121"/>
  <c r="AG22" i="121"/>
  <c r="E23" i="121"/>
  <c r="G23" i="121"/>
  <c r="H23" i="121"/>
  <c r="O23" i="121" s="1"/>
  <c r="R23" i="121" s="1"/>
  <c r="L23" i="121"/>
  <c r="N23" i="121"/>
  <c r="T23" i="121"/>
  <c r="V23" i="121"/>
  <c r="X23" i="121"/>
  <c r="Z23" i="121"/>
  <c r="AB23" i="121"/>
  <c r="AC23" i="121"/>
  <c r="AE23" i="121"/>
  <c r="AG23" i="121"/>
  <c r="E24" i="121"/>
  <c r="G24" i="121"/>
  <c r="H24" i="121"/>
  <c r="O24" i="121" s="1"/>
  <c r="R24" i="121" s="1"/>
  <c r="J24" i="121"/>
  <c r="L24" i="121"/>
  <c r="N24" i="121"/>
  <c r="T24" i="121"/>
  <c r="V24" i="121"/>
  <c r="X24" i="121"/>
  <c r="Z24" i="121"/>
  <c r="AB24" i="121"/>
  <c r="AC24" i="121"/>
  <c r="AE24" i="121"/>
  <c r="AG24" i="121"/>
  <c r="E25" i="121"/>
  <c r="G25" i="121"/>
  <c r="H25" i="121"/>
  <c r="O25" i="121" s="1"/>
  <c r="R25" i="121" s="1"/>
  <c r="L25" i="121"/>
  <c r="N25" i="121"/>
  <c r="T25" i="121"/>
  <c r="V25" i="121"/>
  <c r="X25" i="121"/>
  <c r="Z25" i="121"/>
  <c r="AB25" i="121"/>
  <c r="AC25" i="121"/>
  <c r="AE25" i="121"/>
  <c r="AG25" i="121"/>
  <c r="E26" i="121"/>
  <c r="G26" i="121"/>
  <c r="H26" i="121"/>
  <c r="O26" i="121" s="1"/>
  <c r="R26" i="121" s="1"/>
  <c r="L26" i="121"/>
  <c r="N26" i="121"/>
  <c r="T26" i="121"/>
  <c r="V26" i="121"/>
  <c r="X26" i="121"/>
  <c r="Z26" i="121"/>
  <c r="AB26" i="121"/>
  <c r="AC26" i="121"/>
  <c r="AE26" i="121"/>
  <c r="AG26" i="121"/>
  <c r="E27" i="121"/>
  <c r="G27" i="121"/>
  <c r="H27" i="121"/>
  <c r="O27" i="121" s="1"/>
  <c r="R27" i="121" s="1"/>
  <c r="L27" i="121"/>
  <c r="N27" i="121"/>
  <c r="T27" i="121"/>
  <c r="V27" i="121"/>
  <c r="X27" i="121"/>
  <c r="Z27" i="121"/>
  <c r="AB27" i="121"/>
  <c r="AC27" i="121"/>
  <c r="AE27" i="121"/>
  <c r="AG27" i="121"/>
  <c r="E28" i="121"/>
  <c r="G28" i="121"/>
  <c r="H28" i="121"/>
  <c r="O28" i="121" s="1"/>
  <c r="R28" i="121" s="1"/>
  <c r="J28" i="121"/>
  <c r="L28" i="121"/>
  <c r="N28" i="121"/>
  <c r="T28" i="121"/>
  <c r="V28" i="121"/>
  <c r="X28" i="121"/>
  <c r="Z28" i="121"/>
  <c r="AB28" i="121"/>
  <c r="AC28" i="121"/>
  <c r="AE28" i="121"/>
  <c r="AG28" i="121"/>
  <c r="E29" i="121"/>
  <c r="G29" i="121"/>
  <c r="H29" i="121"/>
  <c r="O29" i="121" s="1"/>
  <c r="R29" i="121" s="1"/>
  <c r="J29" i="121"/>
  <c r="L29" i="121"/>
  <c r="N29" i="121"/>
  <c r="T29" i="121"/>
  <c r="V29" i="121"/>
  <c r="X29" i="121"/>
  <c r="Z29" i="121"/>
  <c r="AB29" i="121"/>
  <c r="AC29" i="121"/>
  <c r="AE29" i="121"/>
  <c r="AG29" i="121"/>
  <c r="E30" i="121"/>
  <c r="G30" i="121"/>
  <c r="H30" i="121"/>
  <c r="O30" i="121" s="1"/>
  <c r="R30" i="121" s="1"/>
  <c r="L30" i="121"/>
  <c r="N30" i="121"/>
  <c r="T30" i="121"/>
  <c r="V30" i="121"/>
  <c r="X30" i="121"/>
  <c r="Z30" i="121"/>
  <c r="AB30" i="121"/>
  <c r="AC30" i="121"/>
  <c r="AE30" i="121"/>
  <c r="AG30" i="121"/>
  <c r="E31" i="121"/>
  <c r="G31" i="121"/>
  <c r="H31" i="121"/>
  <c r="O31" i="121" s="1"/>
  <c r="R31" i="121" s="1"/>
  <c r="I31" i="121"/>
  <c r="J31" i="121"/>
  <c r="L31" i="121"/>
  <c r="N31" i="121"/>
  <c r="P31" i="121"/>
  <c r="T31" i="121"/>
  <c r="V31" i="121"/>
  <c r="X31" i="121"/>
  <c r="Z31" i="121"/>
  <c r="AB31" i="121"/>
  <c r="AC31" i="121"/>
  <c r="AE31" i="121"/>
  <c r="AG31" i="121"/>
  <c r="E32" i="121"/>
  <c r="G32" i="121"/>
  <c r="H32" i="121"/>
  <c r="O32" i="121" s="1"/>
  <c r="R32" i="121" s="1"/>
  <c r="I32" i="121"/>
  <c r="J32" i="121"/>
  <c r="L32" i="121"/>
  <c r="N32" i="121"/>
  <c r="P32" i="121"/>
  <c r="T32" i="121"/>
  <c r="V32" i="121"/>
  <c r="X32" i="121"/>
  <c r="Z32" i="121"/>
  <c r="AB32" i="121"/>
  <c r="AC32" i="121"/>
  <c r="AE32" i="121"/>
  <c r="AG32" i="121"/>
  <c r="E33" i="121"/>
  <c r="G33" i="121"/>
  <c r="H33" i="121"/>
  <c r="O33" i="121" s="1"/>
  <c r="R33" i="121" s="1"/>
  <c r="J33" i="121"/>
  <c r="L33" i="121"/>
  <c r="N33" i="121"/>
  <c r="T33" i="121"/>
  <c r="V33" i="121"/>
  <c r="X33" i="121"/>
  <c r="Z33" i="121"/>
  <c r="AB33" i="121"/>
  <c r="AC33" i="121"/>
  <c r="AE33" i="121"/>
  <c r="AG33" i="121"/>
  <c r="E34" i="121"/>
  <c r="G34" i="121"/>
  <c r="H34" i="121"/>
  <c r="O34" i="121" s="1"/>
  <c r="R34" i="121" s="1"/>
  <c r="L34" i="121"/>
  <c r="N34" i="121"/>
  <c r="T34" i="121"/>
  <c r="V34" i="121"/>
  <c r="X34" i="121"/>
  <c r="Z34" i="121"/>
  <c r="AB34" i="121"/>
  <c r="AC34" i="121"/>
  <c r="AE34" i="121"/>
  <c r="AG34" i="121"/>
  <c r="E35" i="121"/>
  <c r="G35" i="121"/>
  <c r="H35" i="121"/>
  <c r="O35" i="121" s="1"/>
  <c r="R35" i="121" s="1"/>
  <c r="J35" i="121"/>
  <c r="L35" i="121"/>
  <c r="N35" i="121"/>
  <c r="T35" i="121"/>
  <c r="V35" i="121"/>
  <c r="X35" i="121"/>
  <c r="Z35" i="121"/>
  <c r="AB35" i="121"/>
  <c r="AC35" i="121"/>
  <c r="AE35" i="121"/>
  <c r="AG35" i="121"/>
  <c r="E36" i="121"/>
  <c r="G36" i="121"/>
  <c r="H36" i="121"/>
  <c r="O36" i="121" s="1"/>
  <c r="R36" i="121" s="1"/>
  <c r="L36" i="121"/>
  <c r="N36" i="121"/>
  <c r="T36" i="121"/>
  <c r="V36" i="121"/>
  <c r="X36" i="121"/>
  <c r="Z36" i="121"/>
  <c r="AB36" i="121"/>
  <c r="AC36" i="121"/>
  <c r="AE36" i="121"/>
  <c r="AG36" i="121"/>
  <c r="E37" i="121"/>
  <c r="G37" i="121"/>
  <c r="H37" i="121"/>
  <c r="L37" i="121"/>
  <c r="N37" i="121"/>
  <c r="T37" i="121"/>
  <c r="V37" i="121"/>
  <c r="X37" i="121"/>
  <c r="Z37" i="121"/>
  <c r="AB37" i="121"/>
  <c r="AC37" i="121"/>
  <c r="AE37" i="121"/>
  <c r="AG37" i="121"/>
  <c r="E38" i="121"/>
  <c r="G38" i="121"/>
  <c r="H38" i="121"/>
  <c r="O38" i="121" s="1"/>
  <c r="R38" i="121" s="1"/>
  <c r="L38" i="121"/>
  <c r="N38" i="121"/>
  <c r="T38" i="121"/>
  <c r="V38" i="121"/>
  <c r="X38" i="121"/>
  <c r="Z38" i="121"/>
  <c r="AB38" i="121"/>
  <c r="AC38" i="121"/>
  <c r="AE38" i="121"/>
  <c r="AG38" i="121"/>
  <c r="E39" i="121"/>
  <c r="G39" i="121"/>
  <c r="H39" i="121"/>
  <c r="O39" i="121" s="1"/>
  <c r="R39" i="121" s="1"/>
  <c r="I39" i="121"/>
  <c r="J39" i="121"/>
  <c r="L39" i="121"/>
  <c r="N39" i="121"/>
  <c r="T39" i="121"/>
  <c r="V39" i="121"/>
  <c r="X39" i="121"/>
  <c r="Z39" i="121"/>
  <c r="AB39" i="121"/>
  <c r="AC39" i="121"/>
  <c r="AE39" i="121"/>
  <c r="AG39" i="121"/>
  <c r="C40" i="121"/>
  <c r="D40" i="121"/>
  <c r="F40" i="121"/>
  <c r="K40" i="121"/>
  <c r="M40" i="121"/>
  <c r="Q40" i="121"/>
  <c r="S40" i="121"/>
  <c r="U40" i="121"/>
  <c r="W40" i="121"/>
  <c r="Y40" i="121"/>
  <c r="AA40" i="121"/>
  <c r="AD40" i="121"/>
  <c r="AF40" i="121"/>
  <c r="E41" i="121"/>
  <c r="G41" i="121"/>
  <c r="H41" i="121"/>
  <c r="O41" i="121" s="1"/>
  <c r="R41" i="121" s="1"/>
  <c r="J41" i="121"/>
  <c r="L41" i="121"/>
  <c r="N41" i="121"/>
  <c r="T41" i="121"/>
  <c r="V41" i="121"/>
  <c r="X41" i="121"/>
  <c r="Z41" i="121"/>
  <c r="AB41" i="121"/>
  <c r="AC41" i="121"/>
  <c r="AE41" i="121"/>
  <c r="AG41" i="121"/>
  <c r="E42" i="121"/>
  <c r="G42" i="121"/>
  <c r="H42" i="121"/>
  <c r="O42" i="121" s="1"/>
  <c r="R42" i="121" s="1"/>
  <c r="J42" i="121"/>
  <c r="L42" i="121"/>
  <c r="N42" i="121"/>
  <c r="T42" i="121"/>
  <c r="V42" i="121"/>
  <c r="X42" i="121"/>
  <c r="Z42" i="121"/>
  <c r="AB42" i="121"/>
  <c r="AC42" i="121"/>
  <c r="AE42" i="121"/>
  <c r="AG42" i="121"/>
  <c r="E43" i="121"/>
  <c r="G43" i="121"/>
  <c r="H43" i="121"/>
  <c r="O43" i="121" s="1"/>
  <c r="R43" i="121" s="1"/>
  <c r="J43" i="121"/>
  <c r="L43" i="121"/>
  <c r="N43" i="121"/>
  <c r="T43" i="121"/>
  <c r="V43" i="121"/>
  <c r="X43" i="121"/>
  <c r="Z43" i="121"/>
  <c r="AB43" i="121"/>
  <c r="AC43" i="121"/>
  <c r="AE43" i="121"/>
  <c r="AG43" i="121"/>
  <c r="E44" i="121"/>
  <c r="G44" i="121"/>
  <c r="H44" i="121"/>
  <c r="O44" i="121" s="1"/>
  <c r="R44" i="121" s="1"/>
  <c r="I44" i="121"/>
  <c r="J44" i="121"/>
  <c r="L44" i="121"/>
  <c r="N44" i="121"/>
  <c r="P44" i="121"/>
  <c r="T44" i="121"/>
  <c r="V44" i="121"/>
  <c r="X44" i="121"/>
  <c r="Z44" i="121"/>
  <c r="AB44" i="121"/>
  <c r="AC44" i="121"/>
  <c r="AE44" i="121"/>
  <c r="AG44" i="121"/>
  <c r="E45" i="121"/>
  <c r="G45" i="121"/>
  <c r="H45" i="121"/>
  <c r="O45" i="121" s="1"/>
  <c r="R45" i="121" s="1"/>
  <c r="J45" i="121"/>
  <c r="L45" i="121"/>
  <c r="N45" i="121"/>
  <c r="T45" i="121"/>
  <c r="V45" i="121"/>
  <c r="X45" i="121"/>
  <c r="Z45" i="121"/>
  <c r="AB45" i="121"/>
  <c r="AC45" i="121"/>
  <c r="AE45" i="121"/>
  <c r="AG45" i="121"/>
  <c r="E46" i="121"/>
  <c r="G46" i="121"/>
  <c r="H46" i="121"/>
  <c r="O46" i="121" s="1"/>
  <c r="R46" i="121" s="1"/>
  <c r="L46" i="121"/>
  <c r="N46" i="121"/>
  <c r="T46" i="121"/>
  <c r="V46" i="121"/>
  <c r="X46" i="121"/>
  <c r="Z46" i="121"/>
  <c r="AB46" i="121"/>
  <c r="AC46" i="121"/>
  <c r="AE46" i="121"/>
  <c r="AG46" i="121"/>
  <c r="E47" i="121"/>
  <c r="G47" i="121"/>
  <c r="H47" i="121"/>
  <c r="O47" i="121" s="1"/>
  <c r="R47" i="121" s="1"/>
  <c r="J47" i="121"/>
  <c r="L47" i="121"/>
  <c r="N47" i="121"/>
  <c r="T47" i="121"/>
  <c r="V47" i="121"/>
  <c r="X47" i="121"/>
  <c r="Z47" i="121"/>
  <c r="AB47" i="121"/>
  <c r="AC47" i="121"/>
  <c r="AE47" i="121"/>
  <c r="AG47" i="121"/>
  <c r="E48" i="121"/>
  <c r="G48" i="121"/>
  <c r="H48" i="121"/>
  <c r="I48" i="121" s="1"/>
  <c r="J48" i="121"/>
  <c r="L48" i="121"/>
  <c r="N48" i="121"/>
  <c r="T48" i="121"/>
  <c r="V48" i="121"/>
  <c r="X48" i="121"/>
  <c r="Z48" i="121"/>
  <c r="AB48" i="121"/>
  <c r="AC48" i="121"/>
  <c r="AE48" i="121"/>
  <c r="AG48" i="121"/>
  <c r="E49" i="121"/>
  <c r="G49" i="121"/>
  <c r="H49" i="121"/>
  <c r="O49" i="121" s="1"/>
  <c r="R49" i="121" s="1"/>
  <c r="J49" i="121"/>
  <c r="L49" i="121"/>
  <c r="N49" i="121"/>
  <c r="T49" i="121"/>
  <c r="V49" i="121"/>
  <c r="X49" i="121"/>
  <c r="Z49" i="121"/>
  <c r="AB49" i="121"/>
  <c r="AC49" i="121"/>
  <c r="AE49" i="121"/>
  <c r="AG49" i="121"/>
  <c r="E50" i="121"/>
  <c r="G50" i="121"/>
  <c r="H50" i="121"/>
  <c r="O50" i="121" s="1"/>
  <c r="R50" i="121" s="1"/>
  <c r="J50" i="121"/>
  <c r="L50" i="121"/>
  <c r="N50" i="121"/>
  <c r="T50" i="121"/>
  <c r="V50" i="121"/>
  <c r="X50" i="121"/>
  <c r="Z50" i="121"/>
  <c r="AB50" i="121"/>
  <c r="AC50" i="121"/>
  <c r="AE50" i="121"/>
  <c r="AG50" i="121"/>
  <c r="E51" i="121"/>
  <c r="G51" i="121"/>
  <c r="H51" i="121"/>
  <c r="O51" i="121" s="1"/>
  <c r="R51" i="121" s="1"/>
  <c r="J51" i="121"/>
  <c r="L51" i="121"/>
  <c r="N51" i="121"/>
  <c r="T51" i="121"/>
  <c r="V51" i="121"/>
  <c r="X51" i="121"/>
  <c r="Z51" i="121"/>
  <c r="AB51" i="121"/>
  <c r="AC51" i="121"/>
  <c r="AE51" i="121"/>
  <c r="AG51" i="121"/>
  <c r="E52" i="121"/>
  <c r="G52" i="121"/>
  <c r="H52" i="121"/>
  <c r="I52" i="121" s="1"/>
  <c r="L52" i="121"/>
  <c r="N52" i="121"/>
  <c r="T52" i="121"/>
  <c r="V52" i="121"/>
  <c r="X52" i="121"/>
  <c r="Z52" i="121"/>
  <c r="AB52" i="121"/>
  <c r="AC52" i="121"/>
  <c r="AE52" i="121"/>
  <c r="AG52" i="121"/>
  <c r="E53" i="121"/>
  <c r="G53" i="121"/>
  <c r="H53" i="121"/>
  <c r="O53" i="121" s="1"/>
  <c r="R53" i="121" s="1"/>
  <c r="J53" i="121"/>
  <c r="L53" i="121"/>
  <c r="N53" i="121"/>
  <c r="T53" i="121"/>
  <c r="V53" i="121"/>
  <c r="X53" i="121"/>
  <c r="Z53" i="121"/>
  <c r="AB53" i="121"/>
  <c r="AC53" i="121"/>
  <c r="AE53" i="121"/>
  <c r="AG53" i="121"/>
  <c r="E54" i="121"/>
  <c r="G54" i="121"/>
  <c r="H54" i="121"/>
  <c r="O54" i="121" s="1"/>
  <c r="R54" i="121" s="1"/>
  <c r="J54" i="121"/>
  <c r="L54" i="121"/>
  <c r="N54" i="121"/>
  <c r="T54" i="121"/>
  <c r="V54" i="121"/>
  <c r="X54" i="121"/>
  <c r="Z54" i="121"/>
  <c r="AB54" i="121"/>
  <c r="AC54" i="121"/>
  <c r="AE54" i="121"/>
  <c r="AG54" i="121"/>
  <c r="C55" i="121"/>
  <c r="D55" i="121"/>
  <c r="F55" i="121"/>
  <c r="K55" i="121"/>
  <c r="M55" i="121"/>
  <c r="Q55" i="121"/>
  <c r="S55" i="121"/>
  <c r="U55" i="121"/>
  <c r="W55" i="121"/>
  <c r="Y55" i="121"/>
  <c r="AA55" i="121"/>
  <c r="AD55" i="121"/>
  <c r="AF55" i="121"/>
  <c r="E56" i="121"/>
  <c r="G56" i="121"/>
  <c r="H56" i="121"/>
  <c r="O56" i="121" s="1"/>
  <c r="P56" i="121" s="1"/>
  <c r="L56" i="121"/>
  <c r="N56" i="121"/>
  <c r="T56" i="121"/>
  <c r="V56" i="121"/>
  <c r="X56" i="121"/>
  <c r="Z56" i="121"/>
  <c r="AB56" i="121"/>
  <c r="AC56" i="121"/>
  <c r="AE56" i="121"/>
  <c r="AG56" i="121"/>
  <c r="E57" i="121"/>
  <c r="G57" i="121"/>
  <c r="H57" i="121"/>
  <c r="O57" i="121" s="1"/>
  <c r="R57" i="121" s="1"/>
  <c r="J57" i="121"/>
  <c r="L57" i="121"/>
  <c r="N57" i="121"/>
  <c r="T57" i="121"/>
  <c r="V57" i="121"/>
  <c r="X57" i="121"/>
  <c r="Z57" i="121"/>
  <c r="AB57" i="121"/>
  <c r="AC57" i="121"/>
  <c r="AE57" i="121"/>
  <c r="AG57" i="121"/>
  <c r="E58" i="121"/>
  <c r="G58" i="121"/>
  <c r="H58" i="121"/>
  <c r="L58" i="121"/>
  <c r="N58" i="121"/>
  <c r="T58" i="121"/>
  <c r="V58" i="121"/>
  <c r="X58" i="121"/>
  <c r="Z58" i="121"/>
  <c r="AB58" i="121"/>
  <c r="AC58" i="121"/>
  <c r="AE58" i="121"/>
  <c r="AG58" i="121"/>
  <c r="E59" i="121"/>
  <c r="G59" i="121"/>
  <c r="H59" i="121"/>
  <c r="O59" i="121" s="1"/>
  <c r="R59" i="121" s="1"/>
  <c r="L59" i="121"/>
  <c r="N59" i="121"/>
  <c r="T59" i="121"/>
  <c r="V59" i="121"/>
  <c r="X59" i="121"/>
  <c r="Z59" i="121"/>
  <c r="AB59" i="121"/>
  <c r="AC59" i="121"/>
  <c r="AE59" i="121"/>
  <c r="AG59" i="121"/>
  <c r="E60" i="121"/>
  <c r="G60" i="121"/>
  <c r="H60" i="121"/>
  <c r="O60" i="121" s="1"/>
  <c r="R60" i="121" s="1"/>
  <c r="J60" i="121"/>
  <c r="L60" i="121"/>
  <c r="N60" i="121"/>
  <c r="T60" i="121"/>
  <c r="V60" i="121"/>
  <c r="X60" i="121"/>
  <c r="Z60" i="121"/>
  <c r="AB60" i="121"/>
  <c r="AC60" i="121"/>
  <c r="AE60" i="121"/>
  <c r="AG60" i="121"/>
  <c r="E61" i="121"/>
  <c r="G61" i="121"/>
  <c r="H61" i="121"/>
  <c r="O61" i="121" s="1"/>
  <c r="R61" i="121" s="1"/>
  <c r="J61" i="121"/>
  <c r="L61" i="121"/>
  <c r="N61" i="121"/>
  <c r="T61" i="121"/>
  <c r="V61" i="121"/>
  <c r="X61" i="121"/>
  <c r="Z61" i="121"/>
  <c r="AB61" i="121"/>
  <c r="AC61" i="121"/>
  <c r="AE61" i="121"/>
  <c r="AG61" i="121"/>
  <c r="E62" i="121"/>
  <c r="G62" i="121"/>
  <c r="H62" i="121"/>
  <c r="O62" i="121" s="1"/>
  <c r="R62" i="121" s="1"/>
  <c r="J62" i="121"/>
  <c r="L62" i="121"/>
  <c r="N62" i="121"/>
  <c r="T62" i="121"/>
  <c r="V62" i="121"/>
  <c r="X62" i="121"/>
  <c r="Z62" i="121"/>
  <c r="AB62" i="121"/>
  <c r="AC62" i="121"/>
  <c r="AE62" i="121"/>
  <c r="AG62" i="121"/>
  <c r="E63" i="121"/>
  <c r="G63" i="121"/>
  <c r="H63" i="121"/>
  <c r="O63" i="121" s="1"/>
  <c r="R63" i="121" s="1"/>
  <c r="J63" i="121"/>
  <c r="L63" i="121"/>
  <c r="N63" i="121"/>
  <c r="T63" i="121"/>
  <c r="V63" i="121"/>
  <c r="X63" i="121"/>
  <c r="Z63" i="121"/>
  <c r="AB63" i="121"/>
  <c r="AC63" i="121"/>
  <c r="AE63" i="121"/>
  <c r="AG63" i="121"/>
  <c r="C64" i="121"/>
  <c r="D64" i="121"/>
  <c r="F64" i="121"/>
  <c r="K64" i="121"/>
  <c r="L64" i="121" s="1"/>
  <c r="M64" i="121"/>
  <c r="Q64" i="121"/>
  <c r="S64" i="121"/>
  <c r="U64" i="121"/>
  <c r="W64" i="121"/>
  <c r="Y64" i="121"/>
  <c r="AA64" i="121"/>
  <c r="AD64" i="121"/>
  <c r="AF64" i="121"/>
  <c r="E65" i="121"/>
  <c r="G65" i="121"/>
  <c r="H65" i="121"/>
  <c r="O65" i="121" s="1"/>
  <c r="R65" i="121" s="1"/>
  <c r="L65" i="121"/>
  <c r="N65" i="121"/>
  <c r="T65" i="121"/>
  <c r="V65" i="121"/>
  <c r="X65" i="121"/>
  <c r="Z65" i="121"/>
  <c r="AB65" i="121"/>
  <c r="AC65" i="121"/>
  <c r="AE65" i="121"/>
  <c r="AG65" i="121"/>
  <c r="E66" i="121"/>
  <c r="G66" i="121"/>
  <c r="H66" i="121"/>
  <c r="O66" i="121" s="1"/>
  <c r="R66" i="121" s="1"/>
  <c r="I66" i="121"/>
  <c r="J66" i="121"/>
  <c r="L66" i="121"/>
  <c r="N66" i="121"/>
  <c r="P66" i="121"/>
  <c r="T66" i="121"/>
  <c r="V66" i="121"/>
  <c r="X66" i="121"/>
  <c r="Z66" i="121"/>
  <c r="AB66" i="121"/>
  <c r="AC66" i="121"/>
  <c r="AE66" i="121"/>
  <c r="AG66" i="121"/>
  <c r="E67" i="121"/>
  <c r="G67" i="121"/>
  <c r="H67" i="121"/>
  <c r="O67" i="121" s="1"/>
  <c r="R67" i="121" s="1"/>
  <c r="J67" i="121"/>
  <c r="L67" i="121"/>
  <c r="N67" i="121"/>
  <c r="T67" i="121"/>
  <c r="V67" i="121"/>
  <c r="X67" i="121"/>
  <c r="Z67" i="121"/>
  <c r="AB67" i="121"/>
  <c r="AC67" i="121"/>
  <c r="AE67" i="121"/>
  <c r="AG67" i="121"/>
  <c r="E68" i="121"/>
  <c r="G68" i="121"/>
  <c r="H68" i="121"/>
  <c r="O68" i="121" s="1"/>
  <c r="R68" i="121" s="1"/>
  <c r="L68" i="121"/>
  <c r="N68" i="121"/>
  <c r="T68" i="121"/>
  <c r="V68" i="121"/>
  <c r="X68" i="121"/>
  <c r="Z68" i="121"/>
  <c r="AB68" i="121"/>
  <c r="AC68" i="121"/>
  <c r="AE68" i="121"/>
  <c r="AG68" i="121"/>
  <c r="E69" i="121"/>
  <c r="G69" i="121"/>
  <c r="H69" i="121"/>
  <c r="O69" i="121" s="1"/>
  <c r="R69" i="121" s="1"/>
  <c r="J69" i="121"/>
  <c r="L69" i="121"/>
  <c r="N69" i="121"/>
  <c r="T69" i="121"/>
  <c r="V69" i="121"/>
  <c r="X69" i="121"/>
  <c r="Z69" i="121"/>
  <c r="AB69" i="121"/>
  <c r="AC69" i="121"/>
  <c r="AE69" i="121"/>
  <c r="AG69" i="121"/>
  <c r="E70" i="121"/>
  <c r="G70" i="121"/>
  <c r="H70" i="121"/>
  <c r="O70" i="121" s="1"/>
  <c r="R70" i="121" s="1"/>
  <c r="I70" i="121"/>
  <c r="J70" i="121"/>
  <c r="L70" i="121"/>
  <c r="N70" i="121"/>
  <c r="P70" i="121"/>
  <c r="T70" i="121"/>
  <c r="V70" i="121"/>
  <c r="X70" i="121"/>
  <c r="Z70" i="121"/>
  <c r="AB70" i="121"/>
  <c r="AC70" i="121"/>
  <c r="AE70" i="121"/>
  <c r="AG70" i="121"/>
  <c r="E71" i="121"/>
  <c r="G71" i="121"/>
  <c r="H71" i="121"/>
  <c r="O71" i="121" s="1"/>
  <c r="R71" i="121" s="1"/>
  <c r="I71" i="121"/>
  <c r="J71" i="121"/>
  <c r="L71" i="121"/>
  <c r="N71" i="121"/>
  <c r="P71" i="121"/>
  <c r="T71" i="121"/>
  <c r="V71" i="121"/>
  <c r="X71" i="121"/>
  <c r="Z71" i="121"/>
  <c r="AB71" i="121"/>
  <c r="AC71" i="121"/>
  <c r="AE71" i="121"/>
  <c r="AG71" i="121"/>
  <c r="C72" i="121"/>
  <c r="D72" i="121"/>
  <c r="F72" i="121"/>
  <c r="K72" i="121"/>
  <c r="M72" i="121"/>
  <c r="Q72" i="121"/>
  <c r="S72" i="121"/>
  <c r="U72" i="121"/>
  <c r="W72" i="121"/>
  <c r="Y72" i="121"/>
  <c r="AA72" i="121"/>
  <c r="AD72" i="121"/>
  <c r="AF72" i="121"/>
  <c r="E73" i="121"/>
  <c r="G73" i="121"/>
  <c r="H73" i="121"/>
  <c r="O73" i="121" s="1"/>
  <c r="P73" i="121" s="1"/>
  <c r="L73" i="121"/>
  <c r="N73" i="121"/>
  <c r="T73" i="121"/>
  <c r="V73" i="121"/>
  <c r="X73" i="121"/>
  <c r="Z73" i="121"/>
  <c r="AB73" i="121"/>
  <c r="AC73" i="121"/>
  <c r="AE73" i="121"/>
  <c r="AG73" i="121"/>
  <c r="E74" i="121"/>
  <c r="G74" i="121"/>
  <c r="H74" i="121"/>
  <c r="O74" i="121" s="1"/>
  <c r="R74" i="121" s="1"/>
  <c r="J74" i="121"/>
  <c r="L74" i="121"/>
  <c r="N74" i="121"/>
  <c r="T74" i="121"/>
  <c r="V74" i="121"/>
  <c r="X74" i="121"/>
  <c r="Z74" i="121"/>
  <c r="AB74" i="121"/>
  <c r="AC74" i="121"/>
  <c r="AE74" i="121"/>
  <c r="AG74" i="121"/>
  <c r="E75" i="121"/>
  <c r="G75" i="121"/>
  <c r="H75" i="121"/>
  <c r="L75" i="121"/>
  <c r="N75" i="121"/>
  <c r="T75" i="121"/>
  <c r="V75" i="121"/>
  <c r="X75" i="121"/>
  <c r="Z75" i="121"/>
  <c r="AB75" i="121"/>
  <c r="AC75" i="121"/>
  <c r="AE75" i="121"/>
  <c r="AG75" i="121"/>
  <c r="E76" i="121"/>
  <c r="G76" i="121"/>
  <c r="H76" i="121"/>
  <c r="O76" i="121" s="1"/>
  <c r="R76" i="121" s="1"/>
  <c r="L76" i="121"/>
  <c r="N76" i="121"/>
  <c r="T76" i="121"/>
  <c r="V76" i="121"/>
  <c r="X76" i="121"/>
  <c r="Z76" i="121"/>
  <c r="AB76" i="121"/>
  <c r="AC76" i="121"/>
  <c r="AE76" i="121"/>
  <c r="AG76" i="121"/>
  <c r="E77" i="121"/>
  <c r="G77" i="121"/>
  <c r="H77" i="121"/>
  <c r="O77" i="121" s="1"/>
  <c r="R77" i="121" s="1"/>
  <c r="I77" i="121"/>
  <c r="J77" i="121"/>
  <c r="L77" i="121"/>
  <c r="N77" i="121"/>
  <c r="P77" i="121"/>
  <c r="T77" i="121"/>
  <c r="V77" i="121"/>
  <c r="X77" i="121"/>
  <c r="Z77" i="121"/>
  <c r="AB77" i="121"/>
  <c r="AC77" i="121"/>
  <c r="AE77" i="121"/>
  <c r="AG77" i="121"/>
  <c r="E78" i="121"/>
  <c r="G78" i="121"/>
  <c r="H78" i="121"/>
  <c r="O78" i="121" s="1"/>
  <c r="R78" i="121" s="1"/>
  <c r="L78" i="121"/>
  <c r="N78" i="121"/>
  <c r="T78" i="121"/>
  <c r="V78" i="121"/>
  <c r="X78" i="121"/>
  <c r="Z78" i="121"/>
  <c r="AB78" i="121"/>
  <c r="AC78" i="121"/>
  <c r="AE78" i="121"/>
  <c r="AG78" i="121"/>
  <c r="C79" i="121"/>
  <c r="D79" i="121"/>
  <c r="F79" i="121"/>
  <c r="K79" i="121"/>
  <c r="M79" i="121"/>
  <c r="Q79" i="121"/>
  <c r="S79" i="121"/>
  <c r="U79" i="121"/>
  <c r="W79" i="121"/>
  <c r="Y79" i="121"/>
  <c r="AA79" i="121"/>
  <c r="AD79" i="121"/>
  <c r="AF79" i="121"/>
  <c r="H36" i="32"/>
  <c r="C92" i="111"/>
  <c r="D92" i="111"/>
  <c r="F92" i="111"/>
  <c r="C9" i="122"/>
  <c r="D9" i="122"/>
  <c r="F9" i="122"/>
  <c r="K9" i="122"/>
  <c r="M9" i="122"/>
  <c r="Q9" i="122"/>
  <c r="S9" i="122"/>
  <c r="U9" i="122"/>
  <c r="W9" i="122"/>
  <c r="Y9" i="122"/>
  <c r="AA9" i="122"/>
  <c r="AD9" i="122"/>
  <c r="AF9" i="122"/>
  <c r="E10" i="122"/>
  <c r="G10" i="122"/>
  <c r="O10" i="122"/>
  <c r="R10" i="122" s="1"/>
  <c r="I10" i="122"/>
  <c r="J10" i="122"/>
  <c r="L10" i="122"/>
  <c r="N10" i="122"/>
  <c r="P10" i="122"/>
  <c r="T10" i="122"/>
  <c r="V10" i="122"/>
  <c r="X10" i="122"/>
  <c r="Z10" i="122"/>
  <c r="AB10" i="122"/>
  <c r="AC10" i="122"/>
  <c r="AE10" i="122"/>
  <c r="AG10" i="122"/>
  <c r="E11" i="122"/>
  <c r="G11" i="122"/>
  <c r="H11" i="122"/>
  <c r="O11" i="122" s="1"/>
  <c r="R11" i="122" s="1"/>
  <c r="I11" i="122"/>
  <c r="J11" i="122"/>
  <c r="L11" i="122"/>
  <c r="N11" i="122"/>
  <c r="P11" i="122"/>
  <c r="T11" i="122"/>
  <c r="V11" i="122"/>
  <c r="X11" i="122"/>
  <c r="Z11" i="122"/>
  <c r="AB11" i="122"/>
  <c r="AC11" i="122"/>
  <c r="AE11" i="122"/>
  <c r="AG11" i="122"/>
  <c r="E12" i="122"/>
  <c r="G12" i="122"/>
  <c r="H12" i="122"/>
  <c r="O12" i="122" s="1"/>
  <c r="R12" i="122" s="1"/>
  <c r="I12" i="122"/>
  <c r="J12" i="122"/>
  <c r="L12" i="122"/>
  <c r="N12" i="122"/>
  <c r="P12" i="122"/>
  <c r="T12" i="122"/>
  <c r="V12" i="122"/>
  <c r="X12" i="122"/>
  <c r="Z12" i="122"/>
  <c r="AB12" i="122"/>
  <c r="AC12" i="122"/>
  <c r="AE12" i="122"/>
  <c r="AG12" i="122"/>
  <c r="E13" i="122"/>
  <c r="G13" i="122"/>
  <c r="H13" i="122"/>
  <c r="O13" i="122" s="1"/>
  <c r="R13" i="122" s="1"/>
  <c r="J13" i="122"/>
  <c r="L13" i="122"/>
  <c r="N13" i="122"/>
  <c r="T13" i="122"/>
  <c r="V13" i="122"/>
  <c r="X13" i="122"/>
  <c r="Z13" i="122"/>
  <c r="AB13" i="122"/>
  <c r="AC13" i="122"/>
  <c r="AE13" i="122"/>
  <c r="AG13" i="122"/>
  <c r="E14" i="122"/>
  <c r="G14" i="122"/>
  <c r="H14" i="122"/>
  <c r="L14" i="122"/>
  <c r="N14" i="122"/>
  <c r="T14" i="122"/>
  <c r="V14" i="122"/>
  <c r="X14" i="122"/>
  <c r="Z14" i="122"/>
  <c r="AB14" i="122"/>
  <c r="AC14" i="122"/>
  <c r="AE14" i="122"/>
  <c r="AG14" i="122"/>
  <c r="E15" i="122"/>
  <c r="G15" i="122"/>
  <c r="H15" i="122"/>
  <c r="O15" i="122" s="1"/>
  <c r="R15" i="122" s="1"/>
  <c r="L15" i="122"/>
  <c r="N15" i="122"/>
  <c r="T15" i="122"/>
  <c r="V15" i="122"/>
  <c r="X15" i="122"/>
  <c r="Z15" i="122"/>
  <c r="AB15" i="122"/>
  <c r="AC15" i="122"/>
  <c r="AE15" i="122"/>
  <c r="AG15" i="122"/>
  <c r="E16" i="122"/>
  <c r="G16" i="122"/>
  <c r="H16" i="122"/>
  <c r="O16" i="122" s="1"/>
  <c r="R16" i="122" s="1"/>
  <c r="I16" i="122"/>
  <c r="J16" i="122"/>
  <c r="L16" i="122"/>
  <c r="N16" i="122"/>
  <c r="P16" i="122"/>
  <c r="T16" i="122"/>
  <c r="V16" i="122"/>
  <c r="X16" i="122"/>
  <c r="Z16" i="122"/>
  <c r="AB16" i="122"/>
  <c r="AC16" i="122"/>
  <c r="AE16" i="122"/>
  <c r="AG16" i="122"/>
  <c r="E17" i="122"/>
  <c r="G17" i="122"/>
  <c r="H17" i="122"/>
  <c r="O17" i="122" s="1"/>
  <c r="R17" i="122" s="1"/>
  <c r="I17" i="122"/>
  <c r="J17" i="122"/>
  <c r="L17" i="122"/>
  <c r="N17" i="122"/>
  <c r="P17" i="122"/>
  <c r="T17" i="122"/>
  <c r="V17" i="122"/>
  <c r="X17" i="122"/>
  <c r="Z17" i="122"/>
  <c r="AB17" i="122"/>
  <c r="AC17" i="122"/>
  <c r="AE17" i="122"/>
  <c r="AG17" i="122"/>
  <c r="E18" i="122"/>
  <c r="G18" i="122"/>
  <c r="H18" i="122"/>
  <c r="L18" i="122"/>
  <c r="N18" i="122"/>
  <c r="T18" i="122"/>
  <c r="V18" i="122"/>
  <c r="X18" i="122"/>
  <c r="Z18" i="122"/>
  <c r="AB18" i="122"/>
  <c r="AC18" i="122"/>
  <c r="AE18" i="122"/>
  <c r="AG18" i="122"/>
  <c r="E19" i="122"/>
  <c r="G19" i="122"/>
  <c r="H19" i="122"/>
  <c r="O19" i="122" s="1"/>
  <c r="R19" i="122" s="1"/>
  <c r="L19" i="122"/>
  <c r="N19" i="122"/>
  <c r="T19" i="122"/>
  <c r="V19" i="122"/>
  <c r="X19" i="122"/>
  <c r="Z19" i="122"/>
  <c r="AB19" i="122"/>
  <c r="AC19" i="122"/>
  <c r="AE19" i="122"/>
  <c r="AG19" i="122"/>
  <c r="E20" i="122"/>
  <c r="G20" i="122"/>
  <c r="H20" i="122"/>
  <c r="O20" i="122" s="1"/>
  <c r="R20" i="122" s="1"/>
  <c r="I20" i="122"/>
  <c r="J20" i="122"/>
  <c r="L20" i="122"/>
  <c r="N20" i="122"/>
  <c r="P20" i="122"/>
  <c r="T20" i="122"/>
  <c r="V20" i="122"/>
  <c r="X20" i="122"/>
  <c r="Z20" i="122"/>
  <c r="AB20" i="122"/>
  <c r="AC20" i="122"/>
  <c r="AE20" i="122"/>
  <c r="AG20" i="122"/>
  <c r="C21" i="122"/>
  <c r="D21" i="122"/>
  <c r="F21" i="122"/>
  <c r="K21" i="122"/>
  <c r="M21" i="122"/>
  <c r="Q21" i="122"/>
  <c r="S21" i="122"/>
  <c r="U21" i="122"/>
  <c r="W21" i="122"/>
  <c r="Y21" i="122"/>
  <c r="AA21" i="122"/>
  <c r="AD21" i="122"/>
  <c r="AF21" i="122"/>
  <c r="E22" i="122"/>
  <c r="G22" i="122"/>
  <c r="H22" i="122"/>
  <c r="O22" i="122" s="1"/>
  <c r="P22" i="122" s="1"/>
  <c r="J22" i="122"/>
  <c r="L22" i="122"/>
  <c r="N22" i="122"/>
  <c r="T22" i="122"/>
  <c r="V22" i="122"/>
  <c r="X22" i="122"/>
  <c r="Z22" i="122"/>
  <c r="AB22" i="122"/>
  <c r="AC22" i="122"/>
  <c r="AE22" i="122"/>
  <c r="AG22" i="122"/>
  <c r="E23" i="122"/>
  <c r="G23" i="122"/>
  <c r="H23" i="122"/>
  <c r="O23" i="122" s="1"/>
  <c r="R23" i="122" s="1"/>
  <c r="J23" i="122"/>
  <c r="L23" i="122"/>
  <c r="N23" i="122"/>
  <c r="T23" i="122"/>
  <c r="V23" i="122"/>
  <c r="X23" i="122"/>
  <c r="Z23" i="122"/>
  <c r="AB23" i="122"/>
  <c r="AC23" i="122"/>
  <c r="AE23" i="122"/>
  <c r="AG23" i="122"/>
  <c r="E24" i="122"/>
  <c r="G24" i="122"/>
  <c r="H24" i="122"/>
  <c r="O24" i="122" s="1"/>
  <c r="R24" i="122" s="1"/>
  <c r="J24" i="122"/>
  <c r="L24" i="122"/>
  <c r="N24" i="122"/>
  <c r="T24" i="122"/>
  <c r="V24" i="122"/>
  <c r="X24" i="122"/>
  <c r="Z24" i="122"/>
  <c r="AB24" i="122"/>
  <c r="AC24" i="122"/>
  <c r="AE24" i="122"/>
  <c r="AG24" i="122"/>
  <c r="E25" i="122"/>
  <c r="G25" i="122"/>
  <c r="H25" i="122"/>
  <c r="O25" i="122" s="1"/>
  <c r="R25" i="122" s="1"/>
  <c r="J25" i="122"/>
  <c r="L25" i="122"/>
  <c r="N25" i="122"/>
  <c r="T25" i="122"/>
  <c r="V25" i="122"/>
  <c r="X25" i="122"/>
  <c r="Z25" i="122"/>
  <c r="AB25" i="122"/>
  <c r="AC25" i="122"/>
  <c r="AE25" i="122"/>
  <c r="AG25" i="122"/>
  <c r="E26" i="122"/>
  <c r="G26" i="122"/>
  <c r="H26" i="122"/>
  <c r="O26" i="122" s="1"/>
  <c r="R26" i="122" s="1"/>
  <c r="I26" i="122"/>
  <c r="J26" i="122"/>
  <c r="L26" i="122"/>
  <c r="N26" i="122"/>
  <c r="P26" i="122"/>
  <c r="T26" i="122"/>
  <c r="V26" i="122"/>
  <c r="X26" i="122"/>
  <c r="Z26" i="122"/>
  <c r="AB26" i="122"/>
  <c r="AC26" i="122"/>
  <c r="AE26" i="122"/>
  <c r="AG26" i="122"/>
  <c r="E27" i="122"/>
  <c r="G27" i="122"/>
  <c r="H27" i="122"/>
  <c r="O27" i="122" s="1"/>
  <c r="R27" i="122" s="1"/>
  <c r="I27" i="122"/>
  <c r="J27" i="122"/>
  <c r="L27" i="122"/>
  <c r="N27" i="122"/>
  <c r="P27" i="122"/>
  <c r="T27" i="122"/>
  <c r="V27" i="122"/>
  <c r="X27" i="122"/>
  <c r="Z27" i="122"/>
  <c r="AB27" i="122"/>
  <c r="AC27" i="122"/>
  <c r="AE27" i="122"/>
  <c r="AG27" i="122"/>
  <c r="E28" i="122"/>
  <c r="G28" i="122"/>
  <c r="H28" i="122"/>
  <c r="O28" i="122" s="1"/>
  <c r="R28" i="122" s="1"/>
  <c r="I28" i="122"/>
  <c r="J28" i="122"/>
  <c r="L28" i="122"/>
  <c r="N28" i="122"/>
  <c r="P28" i="122"/>
  <c r="T28" i="122"/>
  <c r="V28" i="122"/>
  <c r="X28" i="122"/>
  <c r="Z28" i="122"/>
  <c r="AB28" i="122"/>
  <c r="AC28" i="122"/>
  <c r="AE28" i="122"/>
  <c r="AG28" i="122"/>
  <c r="E29" i="122"/>
  <c r="G29" i="122"/>
  <c r="H29" i="122"/>
  <c r="O29" i="122" s="1"/>
  <c r="R29" i="122" s="1"/>
  <c r="J29" i="122"/>
  <c r="L29" i="122"/>
  <c r="N29" i="122"/>
  <c r="T29" i="122"/>
  <c r="V29" i="122"/>
  <c r="X29" i="122"/>
  <c r="Z29" i="122"/>
  <c r="AB29" i="122"/>
  <c r="AC29" i="122"/>
  <c r="AE29" i="122"/>
  <c r="AG29" i="122"/>
  <c r="E30" i="122"/>
  <c r="G30" i="122"/>
  <c r="H30" i="122"/>
  <c r="O30" i="122" s="1"/>
  <c r="R30" i="122" s="1"/>
  <c r="I30" i="122"/>
  <c r="L30" i="122"/>
  <c r="N30" i="122"/>
  <c r="T30" i="122"/>
  <c r="V30" i="122"/>
  <c r="X30" i="122"/>
  <c r="Z30" i="122"/>
  <c r="AB30" i="122"/>
  <c r="AC30" i="122"/>
  <c r="AE30" i="122"/>
  <c r="AG30" i="122"/>
  <c r="E31" i="122"/>
  <c r="G31" i="122"/>
  <c r="H31" i="122"/>
  <c r="O31" i="122" s="1"/>
  <c r="R31" i="122" s="1"/>
  <c r="L31" i="122"/>
  <c r="N31" i="122"/>
  <c r="T31" i="122"/>
  <c r="V31" i="122"/>
  <c r="X31" i="122"/>
  <c r="Z31" i="122"/>
  <c r="AB31" i="122"/>
  <c r="AC31" i="122"/>
  <c r="AE31" i="122"/>
  <c r="AG31" i="122"/>
  <c r="E32" i="122"/>
  <c r="G32" i="122"/>
  <c r="H32" i="122"/>
  <c r="O32" i="122" s="1"/>
  <c r="R32" i="122" s="1"/>
  <c r="L32" i="122"/>
  <c r="N32" i="122"/>
  <c r="T32" i="122"/>
  <c r="V32" i="122"/>
  <c r="X32" i="122"/>
  <c r="Z32" i="122"/>
  <c r="AB32" i="122"/>
  <c r="AC32" i="122"/>
  <c r="AE32" i="122"/>
  <c r="AG32" i="122"/>
  <c r="E33" i="122"/>
  <c r="G33" i="122"/>
  <c r="H33" i="122"/>
  <c r="L33" i="122"/>
  <c r="N33" i="122"/>
  <c r="T33" i="122"/>
  <c r="V33" i="122"/>
  <c r="X33" i="122"/>
  <c r="Z33" i="122"/>
  <c r="AB33" i="122"/>
  <c r="AC33" i="122"/>
  <c r="AE33" i="122"/>
  <c r="AG33" i="122"/>
  <c r="E34" i="122"/>
  <c r="G34" i="122"/>
  <c r="H34" i="122"/>
  <c r="O34" i="122" s="1"/>
  <c r="R34" i="122" s="1"/>
  <c r="L34" i="122"/>
  <c r="N34" i="122"/>
  <c r="T34" i="122"/>
  <c r="V34" i="122"/>
  <c r="X34" i="122"/>
  <c r="Z34" i="122"/>
  <c r="AB34" i="122"/>
  <c r="AC34" i="122"/>
  <c r="AE34" i="122"/>
  <c r="AG34" i="122"/>
  <c r="E35" i="122"/>
  <c r="G35" i="122"/>
  <c r="H35" i="122"/>
  <c r="O35" i="122" s="1"/>
  <c r="R35" i="122" s="1"/>
  <c r="I35" i="122"/>
  <c r="J35" i="122"/>
  <c r="L35" i="122"/>
  <c r="N35" i="122"/>
  <c r="P35" i="122"/>
  <c r="T35" i="122"/>
  <c r="V35" i="122"/>
  <c r="X35" i="122"/>
  <c r="Z35" i="122"/>
  <c r="AB35" i="122"/>
  <c r="AC35" i="122"/>
  <c r="AE35" i="122"/>
  <c r="AG35" i="122"/>
  <c r="E36" i="122"/>
  <c r="G36" i="122"/>
  <c r="H36" i="122"/>
  <c r="O36" i="122" s="1"/>
  <c r="R36" i="122" s="1"/>
  <c r="L36" i="122"/>
  <c r="N36" i="122"/>
  <c r="T36" i="122"/>
  <c r="V36" i="122"/>
  <c r="X36" i="122"/>
  <c r="Z36" i="122"/>
  <c r="AB36" i="122"/>
  <c r="AC36" i="122"/>
  <c r="AE36" i="122"/>
  <c r="AG36" i="122"/>
  <c r="E37" i="122"/>
  <c r="G37" i="122"/>
  <c r="H37" i="122"/>
  <c r="O37" i="122" s="1"/>
  <c r="R37" i="122" s="1"/>
  <c r="J37" i="122"/>
  <c r="L37" i="122"/>
  <c r="N37" i="122"/>
  <c r="T37" i="122"/>
  <c r="V37" i="122"/>
  <c r="X37" i="122"/>
  <c r="Z37" i="122"/>
  <c r="AB37" i="122"/>
  <c r="AC37" i="122"/>
  <c r="AE37" i="122"/>
  <c r="AG37" i="122"/>
  <c r="E38" i="122"/>
  <c r="G38" i="122"/>
  <c r="H38" i="122"/>
  <c r="L38" i="122"/>
  <c r="N38" i="122"/>
  <c r="T38" i="122"/>
  <c r="V38" i="122"/>
  <c r="X38" i="122"/>
  <c r="Z38" i="122"/>
  <c r="AB38" i="122"/>
  <c r="AC38" i="122"/>
  <c r="AE38" i="122"/>
  <c r="AG38" i="122"/>
  <c r="E39" i="122"/>
  <c r="G39" i="122"/>
  <c r="H39" i="122"/>
  <c r="O39" i="122" s="1"/>
  <c r="R39" i="122" s="1"/>
  <c r="J39" i="122"/>
  <c r="L39" i="122"/>
  <c r="N39" i="122"/>
  <c r="T39" i="122"/>
  <c r="V39" i="122"/>
  <c r="X39" i="122"/>
  <c r="Z39" i="122"/>
  <c r="AB39" i="122"/>
  <c r="AC39" i="122"/>
  <c r="AE39" i="122"/>
  <c r="AG39" i="122"/>
  <c r="C40" i="122"/>
  <c r="D40" i="122"/>
  <c r="F40" i="122"/>
  <c r="K40" i="122"/>
  <c r="M40" i="122"/>
  <c r="Q40" i="122"/>
  <c r="S40" i="122"/>
  <c r="U40" i="122"/>
  <c r="W40" i="122"/>
  <c r="Y40" i="122"/>
  <c r="AA40" i="122"/>
  <c r="AD40" i="122"/>
  <c r="AF40" i="122"/>
  <c r="E41" i="122"/>
  <c r="G41" i="122"/>
  <c r="H41" i="122"/>
  <c r="L41" i="122"/>
  <c r="N41" i="122"/>
  <c r="T41" i="122"/>
  <c r="V41" i="122"/>
  <c r="X41" i="122"/>
  <c r="Z41" i="122"/>
  <c r="AB41" i="122"/>
  <c r="AC41" i="122"/>
  <c r="AE41" i="122"/>
  <c r="AG41" i="122"/>
  <c r="E42" i="122"/>
  <c r="G42" i="122"/>
  <c r="H42" i="122"/>
  <c r="O42" i="122" s="1"/>
  <c r="R42" i="122" s="1"/>
  <c r="L42" i="122"/>
  <c r="N42" i="122"/>
  <c r="T42" i="122"/>
  <c r="V42" i="122"/>
  <c r="X42" i="122"/>
  <c r="Z42" i="122"/>
  <c r="AB42" i="122"/>
  <c r="AC42" i="122"/>
  <c r="AE42" i="122"/>
  <c r="AG42" i="122"/>
  <c r="E43" i="122"/>
  <c r="G43" i="122"/>
  <c r="H43" i="122"/>
  <c r="I43" i="122" s="1"/>
  <c r="J43" i="122"/>
  <c r="L43" i="122"/>
  <c r="N43" i="122"/>
  <c r="T43" i="122"/>
  <c r="V43" i="122"/>
  <c r="X43" i="122"/>
  <c r="Z43" i="122"/>
  <c r="AB43" i="122"/>
  <c r="AC43" i="122"/>
  <c r="AE43" i="122"/>
  <c r="AG43" i="122"/>
  <c r="E44" i="122"/>
  <c r="G44" i="122"/>
  <c r="H44" i="122"/>
  <c r="L44" i="122"/>
  <c r="N44" i="122"/>
  <c r="T44" i="122"/>
  <c r="V44" i="122"/>
  <c r="X44" i="122"/>
  <c r="Z44" i="122"/>
  <c r="AB44" i="122"/>
  <c r="AC44" i="122"/>
  <c r="AE44" i="122"/>
  <c r="AG44" i="122"/>
  <c r="E45" i="122"/>
  <c r="G45" i="122"/>
  <c r="H45" i="122"/>
  <c r="O45" i="122" s="1"/>
  <c r="R45" i="122" s="1"/>
  <c r="L45" i="122"/>
  <c r="N45" i="122"/>
  <c r="T45" i="122"/>
  <c r="V45" i="122"/>
  <c r="X45" i="122"/>
  <c r="Z45" i="122"/>
  <c r="AB45" i="122"/>
  <c r="AC45" i="122"/>
  <c r="AE45" i="122"/>
  <c r="AG45" i="122"/>
  <c r="E46" i="122"/>
  <c r="G46" i="122"/>
  <c r="H46" i="122"/>
  <c r="O46" i="122" s="1"/>
  <c r="R46" i="122" s="1"/>
  <c r="J46" i="122"/>
  <c r="L46" i="122"/>
  <c r="N46" i="122"/>
  <c r="T46" i="122"/>
  <c r="V46" i="122"/>
  <c r="X46" i="122"/>
  <c r="Z46" i="122"/>
  <c r="AB46" i="122"/>
  <c r="AC46" i="122"/>
  <c r="AE46" i="122"/>
  <c r="AG46" i="122"/>
  <c r="E47" i="122"/>
  <c r="G47" i="122"/>
  <c r="H47" i="122"/>
  <c r="L47" i="122"/>
  <c r="N47" i="122"/>
  <c r="T47" i="122"/>
  <c r="V47" i="122"/>
  <c r="X47" i="122"/>
  <c r="Z47" i="122"/>
  <c r="AB47" i="122"/>
  <c r="AC47" i="122"/>
  <c r="AE47" i="122"/>
  <c r="AG47" i="122"/>
  <c r="E48" i="122"/>
  <c r="G48" i="122"/>
  <c r="H48" i="122"/>
  <c r="O48" i="122" s="1"/>
  <c r="R48" i="122" s="1"/>
  <c r="L48" i="122"/>
  <c r="N48" i="122"/>
  <c r="T48" i="122"/>
  <c r="V48" i="122"/>
  <c r="X48" i="122"/>
  <c r="Z48" i="122"/>
  <c r="AB48" i="122"/>
  <c r="AC48" i="122"/>
  <c r="AE48" i="122"/>
  <c r="AG48" i="122"/>
  <c r="E49" i="122"/>
  <c r="G49" i="122"/>
  <c r="H49" i="122"/>
  <c r="O49" i="122" s="1"/>
  <c r="R49" i="122" s="1"/>
  <c r="J49" i="122"/>
  <c r="L49" i="122"/>
  <c r="N49" i="122"/>
  <c r="T49" i="122"/>
  <c r="V49" i="122"/>
  <c r="X49" i="122"/>
  <c r="Z49" i="122"/>
  <c r="AB49" i="122"/>
  <c r="AC49" i="122"/>
  <c r="AE49" i="122"/>
  <c r="AG49" i="122"/>
  <c r="E50" i="122"/>
  <c r="G50" i="122"/>
  <c r="H50" i="122"/>
  <c r="L50" i="122"/>
  <c r="N50" i="122"/>
  <c r="T50" i="122"/>
  <c r="V50" i="122"/>
  <c r="X50" i="122"/>
  <c r="Z50" i="122"/>
  <c r="AB50" i="122"/>
  <c r="AC50" i="122"/>
  <c r="AE50" i="122"/>
  <c r="AG50" i="122"/>
  <c r="E51" i="122"/>
  <c r="G51" i="122"/>
  <c r="H51" i="122"/>
  <c r="O51" i="122" s="1"/>
  <c r="R51" i="122" s="1"/>
  <c r="I51" i="122"/>
  <c r="J51" i="122"/>
  <c r="L51" i="122"/>
  <c r="N51" i="122"/>
  <c r="P51" i="122"/>
  <c r="T51" i="122"/>
  <c r="V51" i="122"/>
  <c r="X51" i="122"/>
  <c r="Z51" i="122"/>
  <c r="AB51" i="122"/>
  <c r="AC51" i="122"/>
  <c r="AE51" i="122"/>
  <c r="AG51" i="122"/>
  <c r="E52" i="122"/>
  <c r="G52" i="122"/>
  <c r="H52" i="122"/>
  <c r="O52" i="122" s="1"/>
  <c r="R52" i="122" s="1"/>
  <c r="L52" i="122"/>
  <c r="N52" i="122"/>
  <c r="T52" i="122"/>
  <c r="V52" i="122"/>
  <c r="X52" i="122"/>
  <c r="Z52" i="122"/>
  <c r="AB52" i="122"/>
  <c r="AC52" i="122"/>
  <c r="AE52" i="122"/>
  <c r="AG52" i="122"/>
  <c r="E53" i="122"/>
  <c r="G53" i="122"/>
  <c r="H53" i="122"/>
  <c r="O53" i="122" s="1"/>
  <c r="R53" i="122" s="1"/>
  <c r="I53" i="122"/>
  <c r="L53" i="122"/>
  <c r="N53" i="122"/>
  <c r="P53" i="122"/>
  <c r="T53" i="122"/>
  <c r="V53" i="122"/>
  <c r="X53" i="122"/>
  <c r="Z53" i="122"/>
  <c r="AB53" i="122"/>
  <c r="AC53" i="122"/>
  <c r="AE53" i="122"/>
  <c r="AG53" i="122"/>
  <c r="E54" i="122"/>
  <c r="G54" i="122"/>
  <c r="H54" i="122"/>
  <c r="O54" i="122" s="1"/>
  <c r="R54" i="122" s="1"/>
  <c r="J54" i="122"/>
  <c r="L54" i="122"/>
  <c r="N54" i="122"/>
  <c r="T54" i="122"/>
  <c r="V54" i="122"/>
  <c r="X54" i="122"/>
  <c r="Z54" i="122"/>
  <c r="AB54" i="122"/>
  <c r="AC54" i="122"/>
  <c r="AE54" i="122"/>
  <c r="AG54" i="122"/>
  <c r="C55" i="122"/>
  <c r="D55" i="122"/>
  <c r="F55" i="122"/>
  <c r="K55" i="122"/>
  <c r="M55" i="122"/>
  <c r="Q55" i="122"/>
  <c r="S55" i="122"/>
  <c r="U55" i="122"/>
  <c r="W55" i="122"/>
  <c r="Y55" i="122"/>
  <c r="AA55" i="122"/>
  <c r="AD55" i="122"/>
  <c r="AF55" i="122"/>
  <c r="E56" i="122"/>
  <c r="G56" i="122"/>
  <c r="H56" i="122"/>
  <c r="O56" i="122" s="1"/>
  <c r="P56" i="122" s="1"/>
  <c r="L56" i="122"/>
  <c r="N56" i="122"/>
  <c r="T56" i="122"/>
  <c r="V56" i="122"/>
  <c r="X56" i="122"/>
  <c r="Z56" i="122"/>
  <c r="AB56" i="122"/>
  <c r="AC56" i="122"/>
  <c r="AE56" i="122"/>
  <c r="AG56" i="122"/>
  <c r="E57" i="122"/>
  <c r="G57" i="122"/>
  <c r="H57" i="122"/>
  <c r="O57" i="122" s="1"/>
  <c r="R57" i="122" s="1"/>
  <c r="J57" i="122"/>
  <c r="L57" i="122"/>
  <c r="N57" i="122"/>
  <c r="T57" i="122"/>
  <c r="V57" i="122"/>
  <c r="X57" i="122"/>
  <c r="Z57" i="122"/>
  <c r="AB57" i="122"/>
  <c r="AC57" i="122"/>
  <c r="AE57" i="122"/>
  <c r="AG57" i="122"/>
  <c r="E58" i="122"/>
  <c r="G58" i="122"/>
  <c r="H58" i="122"/>
  <c r="L58" i="122"/>
  <c r="N58" i="122"/>
  <c r="T58" i="122"/>
  <c r="V58" i="122"/>
  <c r="X58" i="122"/>
  <c r="Z58" i="122"/>
  <c r="AB58" i="122"/>
  <c r="AC58" i="122"/>
  <c r="AE58" i="122"/>
  <c r="AG58" i="122"/>
  <c r="E59" i="122"/>
  <c r="G59" i="122"/>
  <c r="H59" i="122"/>
  <c r="O59" i="122" s="1"/>
  <c r="R59" i="122" s="1"/>
  <c r="L59" i="122"/>
  <c r="N59" i="122"/>
  <c r="T59" i="122"/>
  <c r="V59" i="122"/>
  <c r="X59" i="122"/>
  <c r="Z59" i="122"/>
  <c r="AB59" i="122"/>
  <c r="AC59" i="122"/>
  <c r="AE59" i="122"/>
  <c r="AG59" i="122"/>
  <c r="E60" i="122"/>
  <c r="G60" i="122"/>
  <c r="H60" i="122"/>
  <c r="O60" i="122" s="1"/>
  <c r="R60" i="122" s="1"/>
  <c r="J60" i="122"/>
  <c r="L60" i="122"/>
  <c r="N60" i="122"/>
  <c r="T60" i="122"/>
  <c r="V60" i="122"/>
  <c r="X60" i="122"/>
  <c r="Z60" i="122"/>
  <c r="AB60" i="122"/>
  <c r="AC60" i="122"/>
  <c r="AE60" i="122"/>
  <c r="AG60" i="122"/>
  <c r="E61" i="122"/>
  <c r="G61" i="122"/>
  <c r="H61" i="122"/>
  <c r="L61" i="122"/>
  <c r="N61" i="122"/>
  <c r="T61" i="122"/>
  <c r="V61" i="122"/>
  <c r="X61" i="122"/>
  <c r="Z61" i="122"/>
  <c r="AB61" i="122"/>
  <c r="AC61" i="122"/>
  <c r="AE61" i="122"/>
  <c r="AG61" i="122"/>
  <c r="E62" i="122"/>
  <c r="G62" i="122"/>
  <c r="H62" i="122"/>
  <c r="O62" i="122" s="1"/>
  <c r="R62" i="122" s="1"/>
  <c r="L62" i="122"/>
  <c r="N62" i="122"/>
  <c r="T62" i="122"/>
  <c r="V62" i="122"/>
  <c r="X62" i="122"/>
  <c r="Z62" i="122"/>
  <c r="AB62" i="122"/>
  <c r="AC62" i="122"/>
  <c r="AE62" i="122"/>
  <c r="AG62" i="122"/>
  <c r="E63" i="122"/>
  <c r="G63" i="122"/>
  <c r="H63" i="122"/>
  <c r="O63" i="122" s="1"/>
  <c r="R63" i="122" s="1"/>
  <c r="J63" i="122"/>
  <c r="L63" i="122"/>
  <c r="N63" i="122"/>
  <c r="T63" i="122"/>
  <c r="V63" i="122"/>
  <c r="X63" i="122"/>
  <c r="Z63" i="122"/>
  <c r="AB63" i="122"/>
  <c r="AC63" i="122"/>
  <c r="AE63" i="122"/>
  <c r="AG63" i="122"/>
  <c r="C64" i="122"/>
  <c r="D64" i="122"/>
  <c r="F64" i="122"/>
  <c r="K64" i="122"/>
  <c r="M64" i="122"/>
  <c r="Q64" i="122"/>
  <c r="S64" i="122"/>
  <c r="U64" i="122"/>
  <c r="W64" i="122"/>
  <c r="Y64" i="122"/>
  <c r="AA64" i="122"/>
  <c r="AD64" i="122"/>
  <c r="AF64" i="122"/>
  <c r="E65" i="122"/>
  <c r="G65" i="122"/>
  <c r="H65" i="122"/>
  <c r="O65" i="122" s="1"/>
  <c r="P65" i="122" s="1"/>
  <c r="J65" i="122"/>
  <c r="L65" i="122"/>
  <c r="N65" i="122"/>
  <c r="T65" i="122"/>
  <c r="V65" i="122"/>
  <c r="X65" i="122"/>
  <c r="Z65" i="122"/>
  <c r="AB65" i="122"/>
  <c r="AC65" i="122"/>
  <c r="AE65" i="122"/>
  <c r="AG65" i="122"/>
  <c r="E66" i="122"/>
  <c r="G66" i="122"/>
  <c r="H66" i="122"/>
  <c r="O66" i="122" s="1"/>
  <c r="R66" i="122" s="1"/>
  <c r="J66" i="122"/>
  <c r="L66" i="122"/>
  <c r="N66" i="122"/>
  <c r="T66" i="122"/>
  <c r="V66" i="122"/>
  <c r="X66" i="122"/>
  <c r="Z66" i="122"/>
  <c r="AB66" i="122"/>
  <c r="AC66" i="122"/>
  <c r="AE66" i="122"/>
  <c r="AG66" i="122"/>
  <c r="E67" i="122"/>
  <c r="G67" i="122"/>
  <c r="H67" i="122"/>
  <c r="I67" i="122" s="1"/>
  <c r="J67" i="122"/>
  <c r="L67" i="122"/>
  <c r="N67" i="122"/>
  <c r="T67" i="122"/>
  <c r="V67" i="122"/>
  <c r="X67" i="122"/>
  <c r="Z67" i="122"/>
  <c r="AB67" i="122"/>
  <c r="AC67" i="122"/>
  <c r="AE67" i="122"/>
  <c r="AG67" i="122"/>
  <c r="E68" i="122"/>
  <c r="G68" i="122"/>
  <c r="H68" i="122"/>
  <c r="O68" i="122" s="1"/>
  <c r="R68" i="122" s="1"/>
  <c r="J68" i="122"/>
  <c r="L68" i="122"/>
  <c r="N68" i="122"/>
  <c r="T68" i="122"/>
  <c r="V68" i="122"/>
  <c r="X68" i="122"/>
  <c r="Z68" i="122"/>
  <c r="AB68" i="122"/>
  <c r="AC68" i="122"/>
  <c r="AE68" i="122"/>
  <c r="AG68" i="122"/>
  <c r="E69" i="122"/>
  <c r="G69" i="122"/>
  <c r="H69" i="122"/>
  <c r="O69" i="122" s="1"/>
  <c r="R69" i="122" s="1"/>
  <c r="I69" i="122"/>
  <c r="J69" i="122"/>
  <c r="L69" i="122"/>
  <c r="N69" i="122"/>
  <c r="P69" i="122"/>
  <c r="T69" i="122"/>
  <c r="V69" i="122"/>
  <c r="X69" i="122"/>
  <c r="Z69" i="122"/>
  <c r="AB69" i="122"/>
  <c r="AC69" i="122"/>
  <c r="AE69" i="122"/>
  <c r="AG69" i="122"/>
  <c r="E70" i="122"/>
  <c r="G70" i="122"/>
  <c r="H70" i="122"/>
  <c r="O70" i="122" s="1"/>
  <c r="R70" i="122" s="1"/>
  <c r="I70" i="122"/>
  <c r="J70" i="122"/>
  <c r="L70" i="122"/>
  <c r="N70" i="122"/>
  <c r="P70" i="122"/>
  <c r="T70" i="122"/>
  <c r="V70" i="122"/>
  <c r="X70" i="122"/>
  <c r="Z70" i="122"/>
  <c r="AB70" i="122"/>
  <c r="AC70" i="122"/>
  <c r="AE70" i="122"/>
  <c r="AG70" i="122"/>
  <c r="E71" i="122"/>
  <c r="G71" i="122"/>
  <c r="H71" i="122"/>
  <c r="O71" i="122" s="1"/>
  <c r="R71" i="122" s="1"/>
  <c r="J71" i="122"/>
  <c r="L71" i="122"/>
  <c r="N71" i="122"/>
  <c r="T71" i="122"/>
  <c r="V71" i="122"/>
  <c r="X71" i="122"/>
  <c r="Z71" i="122"/>
  <c r="AB71" i="122"/>
  <c r="AC71" i="122"/>
  <c r="AE71" i="122"/>
  <c r="AG71" i="122"/>
  <c r="C72" i="122"/>
  <c r="D72" i="122"/>
  <c r="F72" i="122"/>
  <c r="K72" i="122"/>
  <c r="M72" i="122"/>
  <c r="Q72" i="122"/>
  <c r="S72" i="122"/>
  <c r="U72" i="122"/>
  <c r="W72" i="122"/>
  <c r="Y72" i="122"/>
  <c r="AC72" i="122" s="1"/>
  <c r="AA72" i="122"/>
  <c r="AD72" i="122"/>
  <c r="AF72" i="122"/>
  <c r="E73" i="122"/>
  <c r="G73" i="122"/>
  <c r="H73" i="122"/>
  <c r="O73" i="122" s="1"/>
  <c r="I73" i="122"/>
  <c r="J73" i="122"/>
  <c r="L73" i="122"/>
  <c r="N73" i="122"/>
  <c r="P73" i="122"/>
  <c r="T73" i="122"/>
  <c r="V73" i="122"/>
  <c r="X73" i="122"/>
  <c r="Z73" i="122"/>
  <c r="AB73" i="122"/>
  <c r="AC73" i="122"/>
  <c r="AE73" i="122"/>
  <c r="AG73" i="122"/>
  <c r="E74" i="122"/>
  <c r="G74" i="122"/>
  <c r="H74" i="122"/>
  <c r="L74" i="122"/>
  <c r="N74" i="122"/>
  <c r="T74" i="122"/>
  <c r="V74" i="122"/>
  <c r="X74" i="122"/>
  <c r="Z74" i="122"/>
  <c r="AB74" i="122"/>
  <c r="AC74" i="122"/>
  <c r="AE74" i="122"/>
  <c r="AG74" i="122"/>
  <c r="E75" i="122"/>
  <c r="G75" i="122"/>
  <c r="H75" i="122"/>
  <c r="O75" i="122" s="1"/>
  <c r="R75" i="122" s="1"/>
  <c r="I75" i="122"/>
  <c r="J75" i="122"/>
  <c r="L75" i="122"/>
  <c r="N75" i="122"/>
  <c r="P75" i="122"/>
  <c r="T75" i="122"/>
  <c r="V75" i="122"/>
  <c r="X75" i="122"/>
  <c r="Z75" i="122"/>
  <c r="AB75" i="122"/>
  <c r="AC75" i="122"/>
  <c r="AE75" i="122"/>
  <c r="AG75" i="122"/>
  <c r="E76" i="122"/>
  <c r="G76" i="122"/>
  <c r="H76" i="122"/>
  <c r="L76" i="122"/>
  <c r="N76" i="122"/>
  <c r="T76" i="122"/>
  <c r="V76" i="122"/>
  <c r="X76" i="122"/>
  <c r="Z76" i="122"/>
  <c r="AB76" i="122"/>
  <c r="AC76" i="122"/>
  <c r="AE76" i="122"/>
  <c r="AG76" i="122"/>
  <c r="E77" i="122"/>
  <c r="G77" i="122"/>
  <c r="H77" i="122"/>
  <c r="O77" i="122" s="1"/>
  <c r="R77" i="122" s="1"/>
  <c r="I77" i="122"/>
  <c r="J77" i="122"/>
  <c r="L77" i="122"/>
  <c r="N77" i="122"/>
  <c r="P77" i="122"/>
  <c r="T77" i="122"/>
  <c r="V77" i="122"/>
  <c r="X77" i="122"/>
  <c r="Z77" i="122"/>
  <c r="AB77" i="122"/>
  <c r="AC77" i="122"/>
  <c r="AE77" i="122"/>
  <c r="AG77" i="122"/>
  <c r="E78" i="122"/>
  <c r="G78" i="122"/>
  <c r="H78" i="122"/>
  <c r="O78" i="122" s="1"/>
  <c r="R78" i="122" s="1"/>
  <c r="I78" i="122"/>
  <c r="J78" i="122"/>
  <c r="L78" i="122"/>
  <c r="N78" i="122"/>
  <c r="P78" i="122"/>
  <c r="T78" i="122"/>
  <c r="V78" i="122"/>
  <c r="X78" i="122"/>
  <c r="Z78" i="122"/>
  <c r="AB78" i="122"/>
  <c r="AC78" i="122"/>
  <c r="AE78" i="122"/>
  <c r="AG78" i="122"/>
  <c r="C79" i="122"/>
  <c r="D79" i="122"/>
  <c r="F79" i="122"/>
  <c r="K79" i="122"/>
  <c r="M79" i="122"/>
  <c r="Q79" i="122"/>
  <c r="S79" i="122"/>
  <c r="U79" i="122"/>
  <c r="W79" i="122"/>
  <c r="Y79" i="122"/>
  <c r="AA79" i="122"/>
  <c r="AD79" i="122"/>
  <c r="AF79" i="122"/>
  <c r="H37" i="32"/>
  <c r="O37" i="32"/>
  <c r="C9" i="123"/>
  <c r="D9" i="123"/>
  <c r="G9" i="123" s="1"/>
  <c r="F9" i="123"/>
  <c r="K9" i="123"/>
  <c r="M9" i="123"/>
  <c r="Q9" i="123"/>
  <c r="S9" i="123"/>
  <c r="U9" i="123"/>
  <c r="W9" i="123"/>
  <c r="Y9" i="123"/>
  <c r="AA9" i="123"/>
  <c r="AD9" i="123"/>
  <c r="AF9" i="123"/>
  <c r="E10" i="123"/>
  <c r="G10" i="123"/>
  <c r="H10" i="123"/>
  <c r="O10" i="123" s="1"/>
  <c r="R10" i="123" s="1"/>
  <c r="L10" i="123"/>
  <c r="N10" i="123"/>
  <c r="T10" i="123"/>
  <c r="V10" i="123"/>
  <c r="X10" i="123"/>
  <c r="Z10" i="123"/>
  <c r="AB10" i="123"/>
  <c r="AC10" i="123"/>
  <c r="AE10" i="123"/>
  <c r="AG10" i="123"/>
  <c r="E11" i="123"/>
  <c r="G11" i="123"/>
  <c r="H11" i="123"/>
  <c r="L11" i="123"/>
  <c r="N11" i="123"/>
  <c r="T11" i="123"/>
  <c r="V11" i="123"/>
  <c r="X11" i="123"/>
  <c r="Z11" i="123"/>
  <c r="AB11" i="123"/>
  <c r="AC11" i="123"/>
  <c r="AE11" i="123"/>
  <c r="AG11" i="123"/>
  <c r="E12" i="123"/>
  <c r="G12" i="123"/>
  <c r="H12" i="123"/>
  <c r="O12" i="123" s="1"/>
  <c r="R12" i="123" s="1"/>
  <c r="I12" i="123"/>
  <c r="J12" i="123"/>
  <c r="L12" i="123"/>
  <c r="N12" i="123"/>
  <c r="P12" i="123"/>
  <c r="T12" i="123"/>
  <c r="V12" i="123"/>
  <c r="X12" i="123"/>
  <c r="Z12" i="123"/>
  <c r="AB12" i="123"/>
  <c r="AC12" i="123"/>
  <c r="AE12" i="123"/>
  <c r="AG12" i="123"/>
  <c r="E13" i="123"/>
  <c r="G13" i="123"/>
  <c r="H13" i="123"/>
  <c r="O13" i="123" s="1"/>
  <c r="R13" i="123" s="1"/>
  <c r="J13" i="123"/>
  <c r="L13" i="123"/>
  <c r="N13" i="123"/>
  <c r="T13" i="123"/>
  <c r="V13" i="123"/>
  <c r="X13" i="123"/>
  <c r="Z13" i="123"/>
  <c r="AB13" i="123"/>
  <c r="AC13" i="123"/>
  <c r="AE13" i="123"/>
  <c r="AG13" i="123"/>
  <c r="E14" i="123"/>
  <c r="G14" i="123"/>
  <c r="H14" i="123"/>
  <c r="I14" i="123" s="1"/>
  <c r="J14" i="123"/>
  <c r="L14" i="123"/>
  <c r="N14" i="123"/>
  <c r="T14" i="123"/>
  <c r="V14" i="123"/>
  <c r="X14" i="123"/>
  <c r="Z14" i="123"/>
  <c r="AB14" i="123"/>
  <c r="AC14" i="123"/>
  <c r="AE14" i="123"/>
  <c r="AG14" i="123"/>
  <c r="E15" i="123"/>
  <c r="G15" i="123"/>
  <c r="H15" i="123"/>
  <c r="O15" i="123" s="1"/>
  <c r="R15" i="123" s="1"/>
  <c r="J15" i="123"/>
  <c r="L15" i="123"/>
  <c r="N15" i="123"/>
  <c r="T15" i="123"/>
  <c r="V15" i="123"/>
  <c r="X15" i="123"/>
  <c r="Z15" i="123"/>
  <c r="AB15" i="123"/>
  <c r="AC15" i="123"/>
  <c r="AE15" i="123"/>
  <c r="AG15" i="123"/>
  <c r="E16" i="123"/>
  <c r="G16" i="123"/>
  <c r="H16" i="123"/>
  <c r="O16" i="123" s="1"/>
  <c r="R16" i="123" s="1"/>
  <c r="J16" i="123"/>
  <c r="L16" i="123"/>
  <c r="N16" i="123"/>
  <c r="T16" i="123"/>
  <c r="V16" i="123"/>
  <c r="X16" i="123"/>
  <c r="Z16" i="123"/>
  <c r="AB16" i="123"/>
  <c r="AC16" i="123"/>
  <c r="AE16" i="123"/>
  <c r="AG16" i="123"/>
  <c r="E17" i="123"/>
  <c r="G17" i="123"/>
  <c r="H17" i="123"/>
  <c r="O17" i="123" s="1"/>
  <c r="R17" i="123" s="1"/>
  <c r="J17" i="123"/>
  <c r="L17" i="123"/>
  <c r="N17" i="123"/>
  <c r="T17" i="123"/>
  <c r="V17" i="123"/>
  <c r="X17" i="123"/>
  <c r="Z17" i="123"/>
  <c r="AB17" i="123"/>
  <c r="AC17" i="123"/>
  <c r="AE17" i="123"/>
  <c r="AG17" i="123"/>
  <c r="E18" i="123"/>
  <c r="G18" i="123"/>
  <c r="H18" i="123"/>
  <c r="O18" i="123" s="1"/>
  <c r="R18" i="123" s="1"/>
  <c r="J18" i="123"/>
  <c r="L18" i="123"/>
  <c r="N18" i="123"/>
  <c r="T18" i="123"/>
  <c r="V18" i="123"/>
  <c r="X18" i="123"/>
  <c r="Z18" i="123"/>
  <c r="AB18" i="123"/>
  <c r="AC18" i="123"/>
  <c r="AE18" i="123"/>
  <c r="AG18" i="123"/>
  <c r="E19" i="123"/>
  <c r="G19" i="123"/>
  <c r="H19" i="123"/>
  <c r="O19" i="123" s="1"/>
  <c r="R19" i="123" s="1"/>
  <c r="J19" i="123"/>
  <c r="L19" i="123"/>
  <c r="N19" i="123"/>
  <c r="T19" i="123"/>
  <c r="V19" i="123"/>
  <c r="X19" i="123"/>
  <c r="Z19" i="123"/>
  <c r="AB19" i="123"/>
  <c r="AC19" i="123"/>
  <c r="AE19" i="123"/>
  <c r="AG19" i="123"/>
  <c r="E20" i="123"/>
  <c r="G20" i="123"/>
  <c r="H20" i="123"/>
  <c r="O20" i="123" s="1"/>
  <c r="R20" i="123" s="1"/>
  <c r="J20" i="123"/>
  <c r="L20" i="123"/>
  <c r="N20" i="123"/>
  <c r="T20" i="123"/>
  <c r="V20" i="123"/>
  <c r="X20" i="123"/>
  <c r="Z20" i="123"/>
  <c r="AB20" i="123"/>
  <c r="AC20" i="123"/>
  <c r="AE20" i="123"/>
  <c r="AG20" i="123"/>
  <c r="C21" i="123"/>
  <c r="D21" i="123"/>
  <c r="F21" i="123"/>
  <c r="K21" i="123"/>
  <c r="M21" i="123"/>
  <c r="Q21" i="123"/>
  <c r="S21" i="123"/>
  <c r="U21" i="123"/>
  <c r="W21" i="123"/>
  <c r="Y21" i="123"/>
  <c r="AA21" i="123"/>
  <c r="AD21" i="123"/>
  <c r="AF21" i="123"/>
  <c r="E22" i="123"/>
  <c r="G22" i="123"/>
  <c r="H22" i="123"/>
  <c r="O22" i="123" s="1"/>
  <c r="P22" i="123" s="1"/>
  <c r="L22" i="123"/>
  <c r="N22" i="123"/>
  <c r="T22" i="123"/>
  <c r="V22" i="123"/>
  <c r="X22" i="123"/>
  <c r="Z22" i="123"/>
  <c r="AB22" i="123"/>
  <c r="AC22" i="123"/>
  <c r="AE22" i="123"/>
  <c r="AG22" i="123"/>
  <c r="E23" i="123"/>
  <c r="G23" i="123"/>
  <c r="H23" i="123"/>
  <c r="O23" i="123" s="1"/>
  <c r="R23" i="123" s="1"/>
  <c r="J23" i="123"/>
  <c r="L23" i="123"/>
  <c r="N23" i="123"/>
  <c r="T23" i="123"/>
  <c r="V23" i="123"/>
  <c r="X23" i="123"/>
  <c r="Z23" i="123"/>
  <c r="AB23" i="123"/>
  <c r="AC23" i="123"/>
  <c r="AE23" i="123"/>
  <c r="AG23" i="123"/>
  <c r="E24" i="123"/>
  <c r="G24" i="123"/>
  <c r="H24" i="123"/>
  <c r="O24" i="123" s="1"/>
  <c r="R24" i="123" s="1"/>
  <c r="J24" i="123"/>
  <c r="L24" i="123"/>
  <c r="N24" i="123"/>
  <c r="T24" i="123"/>
  <c r="V24" i="123"/>
  <c r="X24" i="123"/>
  <c r="Z24" i="123"/>
  <c r="AB24" i="123"/>
  <c r="AC24" i="123"/>
  <c r="AE24" i="123"/>
  <c r="AG24" i="123"/>
  <c r="E25" i="123"/>
  <c r="G25" i="123"/>
  <c r="H25" i="123"/>
  <c r="O25" i="123" s="1"/>
  <c r="R25" i="123" s="1"/>
  <c r="J25" i="123"/>
  <c r="L25" i="123"/>
  <c r="N25" i="123"/>
  <c r="T25" i="123"/>
  <c r="V25" i="123"/>
  <c r="X25" i="123"/>
  <c r="Z25" i="123"/>
  <c r="AB25" i="123"/>
  <c r="AC25" i="123"/>
  <c r="AE25" i="123"/>
  <c r="AG25" i="123"/>
  <c r="E26" i="123"/>
  <c r="G26" i="123"/>
  <c r="H26" i="123"/>
  <c r="O26" i="123" s="1"/>
  <c r="R26" i="123" s="1"/>
  <c r="J26" i="123"/>
  <c r="L26" i="123"/>
  <c r="N26" i="123"/>
  <c r="T26" i="123"/>
  <c r="V26" i="123"/>
  <c r="X26" i="123"/>
  <c r="Z26" i="123"/>
  <c r="AB26" i="123"/>
  <c r="AC26" i="123"/>
  <c r="AE26" i="123"/>
  <c r="AG26" i="123"/>
  <c r="E27" i="123"/>
  <c r="G27" i="123"/>
  <c r="H27" i="123"/>
  <c r="O27" i="123" s="1"/>
  <c r="R27" i="123" s="1"/>
  <c r="I27" i="123"/>
  <c r="L27" i="123"/>
  <c r="N27" i="123"/>
  <c r="P27" i="123"/>
  <c r="T27" i="123"/>
  <c r="V27" i="123"/>
  <c r="X27" i="123"/>
  <c r="Z27" i="123"/>
  <c r="AB27" i="123"/>
  <c r="AC27" i="123"/>
  <c r="AE27" i="123"/>
  <c r="AG27" i="123"/>
  <c r="E28" i="123"/>
  <c r="G28" i="123"/>
  <c r="H28" i="123"/>
  <c r="O28" i="123" s="1"/>
  <c r="R28" i="123" s="1"/>
  <c r="L28" i="123"/>
  <c r="N28" i="123"/>
  <c r="T28" i="123"/>
  <c r="V28" i="123"/>
  <c r="X28" i="123"/>
  <c r="Z28" i="123"/>
  <c r="AB28" i="123"/>
  <c r="AC28" i="123"/>
  <c r="AE28" i="123"/>
  <c r="AG28" i="123"/>
  <c r="E29" i="123"/>
  <c r="G29" i="123"/>
  <c r="H29" i="123"/>
  <c r="O29" i="123" s="1"/>
  <c r="R29" i="123" s="1"/>
  <c r="J29" i="123"/>
  <c r="L29" i="123"/>
  <c r="N29" i="123"/>
  <c r="T29" i="123"/>
  <c r="V29" i="123"/>
  <c r="X29" i="123"/>
  <c r="Z29" i="123"/>
  <c r="AB29" i="123"/>
  <c r="AC29" i="123"/>
  <c r="AE29" i="123"/>
  <c r="AG29" i="123"/>
  <c r="E30" i="123"/>
  <c r="G30" i="123"/>
  <c r="H30" i="123"/>
  <c r="O30" i="123" s="1"/>
  <c r="R30" i="123" s="1"/>
  <c r="J30" i="123"/>
  <c r="L30" i="123"/>
  <c r="N30" i="123"/>
  <c r="T30" i="123"/>
  <c r="V30" i="123"/>
  <c r="X30" i="123"/>
  <c r="Z30" i="123"/>
  <c r="AB30" i="123"/>
  <c r="AC30" i="123"/>
  <c r="AE30" i="123"/>
  <c r="AG30" i="123"/>
  <c r="E31" i="123"/>
  <c r="G31" i="123"/>
  <c r="H31" i="123"/>
  <c r="O31" i="123" s="1"/>
  <c r="R31" i="123" s="1"/>
  <c r="J31" i="123"/>
  <c r="L31" i="123"/>
  <c r="N31" i="123"/>
  <c r="T31" i="123"/>
  <c r="V31" i="123"/>
  <c r="X31" i="123"/>
  <c r="Z31" i="123"/>
  <c r="AB31" i="123"/>
  <c r="AC31" i="123"/>
  <c r="AE31" i="123"/>
  <c r="AG31" i="123"/>
  <c r="E32" i="123"/>
  <c r="G32" i="123"/>
  <c r="H32" i="123"/>
  <c r="O32" i="123" s="1"/>
  <c r="R32" i="123" s="1"/>
  <c r="J32" i="123"/>
  <c r="L32" i="123"/>
  <c r="N32" i="123"/>
  <c r="T32" i="123"/>
  <c r="V32" i="123"/>
  <c r="X32" i="123"/>
  <c r="Z32" i="123"/>
  <c r="AB32" i="123"/>
  <c r="AC32" i="123"/>
  <c r="AE32" i="123"/>
  <c r="AG32" i="123"/>
  <c r="E33" i="123"/>
  <c r="G33" i="123"/>
  <c r="H33" i="123"/>
  <c r="O33" i="123" s="1"/>
  <c r="R33" i="123" s="1"/>
  <c r="L33" i="123"/>
  <c r="N33" i="123"/>
  <c r="T33" i="123"/>
  <c r="V33" i="123"/>
  <c r="X33" i="123"/>
  <c r="Z33" i="123"/>
  <c r="AB33" i="123"/>
  <c r="AC33" i="123"/>
  <c r="AE33" i="123"/>
  <c r="AG33" i="123"/>
  <c r="E34" i="123"/>
  <c r="G34" i="123"/>
  <c r="H34" i="123"/>
  <c r="O34" i="123" s="1"/>
  <c r="R34" i="123" s="1"/>
  <c r="J34" i="123"/>
  <c r="L34" i="123"/>
  <c r="N34" i="123"/>
  <c r="T34" i="123"/>
  <c r="V34" i="123"/>
  <c r="X34" i="123"/>
  <c r="Z34" i="123"/>
  <c r="AB34" i="123"/>
  <c r="AC34" i="123"/>
  <c r="AE34" i="123"/>
  <c r="AG34" i="123"/>
  <c r="E35" i="123"/>
  <c r="G35" i="123"/>
  <c r="H35" i="123"/>
  <c r="L35" i="123"/>
  <c r="N35" i="123"/>
  <c r="T35" i="123"/>
  <c r="V35" i="123"/>
  <c r="X35" i="123"/>
  <c r="Z35" i="123"/>
  <c r="AB35" i="123"/>
  <c r="AC35" i="123"/>
  <c r="AE35" i="123"/>
  <c r="AG35" i="123"/>
  <c r="E36" i="123"/>
  <c r="G36" i="123"/>
  <c r="H36" i="123"/>
  <c r="O36" i="123" s="1"/>
  <c r="R36" i="123" s="1"/>
  <c r="L36" i="123"/>
  <c r="N36" i="123"/>
  <c r="T36" i="123"/>
  <c r="V36" i="123"/>
  <c r="X36" i="123"/>
  <c r="Z36" i="123"/>
  <c r="AB36" i="123"/>
  <c r="AC36" i="123"/>
  <c r="AE36" i="123"/>
  <c r="AG36" i="123"/>
  <c r="E37" i="123"/>
  <c r="G37" i="123"/>
  <c r="H37" i="123"/>
  <c r="O37" i="123" s="1"/>
  <c r="R37" i="123" s="1"/>
  <c r="J37" i="123"/>
  <c r="L37" i="123"/>
  <c r="N37" i="123"/>
  <c r="T37" i="123"/>
  <c r="V37" i="123"/>
  <c r="X37" i="123"/>
  <c r="Z37" i="123"/>
  <c r="AB37" i="123"/>
  <c r="AC37" i="123"/>
  <c r="AE37" i="123"/>
  <c r="AG37" i="123"/>
  <c r="E38" i="123"/>
  <c r="G38" i="123"/>
  <c r="H38" i="123"/>
  <c r="L38" i="123"/>
  <c r="N38" i="123"/>
  <c r="T38" i="123"/>
  <c r="V38" i="123"/>
  <c r="X38" i="123"/>
  <c r="Z38" i="123"/>
  <c r="AB38" i="123"/>
  <c r="AC38" i="123"/>
  <c r="AE38" i="123"/>
  <c r="AG38" i="123"/>
  <c r="E39" i="123"/>
  <c r="G39" i="123"/>
  <c r="H39" i="123"/>
  <c r="O39" i="123" s="1"/>
  <c r="R39" i="123" s="1"/>
  <c r="L39" i="123"/>
  <c r="N39" i="123"/>
  <c r="T39" i="123"/>
  <c r="V39" i="123"/>
  <c r="X39" i="123"/>
  <c r="Z39" i="123"/>
  <c r="AB39" i="123"/>
  <c r="AC39" i="123"/>
  <c r="AE39" i="123"/>
  <c r="AG39" i="123"/>
  <c r="C40" i="123"/>
  <c r="D40" i="123"/>
  <c r="F40" i="123"/>
  <c r="K40" i="123"/>
  <c r="M40" i="123"/>
  <c r="Q40" i="123"/>
  <c r="S40" i="123"/>
  <c r="U40" i="123"/>
  <c r="W40" i="123"/>
  <c r="Y40" i="123"/>
  <c r="AA40" i="123"/>
  <c r="AD40" i="123"/>
  <c r="AF40" i="123"/>
  <c r="E41" i="123"/>
  <c r="G41" i="123"/>
  <c r="H41" i="123"/>
  <c r="I41" i="123" s="1"/>
  <c r="J41" i="123"/>
  <c r="L41" i="123"/>
  <c r="N41" i="123"/>
  <c r="T41" i="123"/>
  <c r="V41" i="123"/>
  <c r="X41" i="123"/>
  <c r="Z41" i="123"/>
  <c r="AB41" i="123"/>
  <c r="AC41" i="123"/>
  <c r="AE41" i="123"/>
  <c r="AG41" i="123"/>
  <c r="E42" i="123"/>
  <c r="G42" i="123"/>
  <c r="H42" i="123"/>
  <c r="O42" i="123" s="1"/>
  <c r="P42" i="123" s="1"/>
  <c r="J42" i="123"/>
  <c r="L42" i="123"/>
  <c r="N42" i="123"/>
  <c r="T42" i="123"/>
  <c r="V42" i="123"/>
  <c r="X42" i="123"/>
  <c r="Z42" i="123"/>
  <c r="AB42" i="123"/>
  <c r="AC42" i="123"/>
  <c r="AE42" i="123"/>
  <c r="AG42" i="123"/>
  <c r="E43" i="123"/>
  <c r="G43" i="123"/>
  <c r="H43" i="123"/>
  <c r="O43" i="123" s="1"/>
  <c r="R43" i="123" s="1"/>
  <c r="J43" i="123"/>
  <c r="L43" i="123"/>
  <c r="N43" i="123"/>
  <c r="T43" i="123"/>
  <c r="V43" i="123"/>
  <c r="X43" i="123"/>
  <c r="Z43" i="123"/>
  <c r="AB43" i="123"/>
  <c r="AC43" i="123"/>
  <c r="AE43" i="123"/>
  <c r="AG43" i="123"/>
  <c r="E44" i="123"/>
  <c r="G44" i="123"/>
  <c r="H44" i="123"/>
  <c r="O44" i="123" s="1"/>
  <c r="R44" i="123" s="1"/>
  <c r="J44" i="123"/>
  <c r="L44" i="123"/>
  <c r="N44" i="123"/>
  <c r="T44" i="123"/>
  <c r="V44" i="123"/>
  <c r="X44" i="123"/>
  <c r="Z44" i="123"/>
  <c r="AB44" i="123"/>
  <c r="AC44" i="123"/>
  <c r="AE44" i="123"/>
  <c r="AG44" i="123"/>
  <c r="E45" i="123"/>
  <c r="G45" i="123"/>
  <c r="H45" i="123"/>
  <c r="O45" i="123" s="1"/>
  <c r="R45" i="123" s="1"/>
  <c r="J45" i="123"/>
  <c r="L45" i="123"/>
  <c r="N45" i="123"/>
  <c r="T45" i="123"/>
  <c r="V45" i="123"/>
  <c r="X45" i="123"/>
  <c r="Z45" i="123"/>
  <c r="AB45" i="123"/>
  <c r="AC45" i="123"/>
  <c r="AE45" i="123"/>
  <c r="AG45" i="123"/>
  <c r="E46" i="123"/>
  <c r="G46" i="123"/>
  <c r="H46" i="123"/>
  <c r="O46" i="123" s="1"/>
  <c r="R46" i="123" s="1"/>
  <c r="J46" i="123"/>
  <c r="L46" i="123"/>
  <c r="N46" i="123"/>
  <c r="T46" i="123"/>
  <c r="V46" i="123"/>
  <c r="X46" i="123"/>
  <c r="Z46" i="123"/>
  <c r="AB46" i="123"/>
  <c r="AC46" i="123"/>
  <c r="AE46" i="123"/>
  <c r="AG46" i="123"/>
  <c r="E47" i="123"/>
  <c r="G47" i="123"/>
  <c r="H47" i="123"/>
  <c r="O47" i="123" s="1"/>
  <c r="R47" i="123" s="1"/>
  <c r="I47" i="123"/>
  <c r="J47" i="123"/>
  <c r="L47" i="123"/>
  <c r="N47" i="123"/>
  <c r="T47" i="123"/>
  <c r="V47" i="123"/>
  <c r="X47" i="123"/>
  <c r="Z47" i="123"/>
  <c r="AB47" i="123"/>
  <c r="AC47" i="123"/>
  <c r="AE47" i="123"/>
  <c r="AG47" i="123"/>
  <c r="E48" i="123"/>
  <c r="G48" i="123"/>
  <c r="H48" i="123"/>
  <c r="O48" i="123" s="1"/>
  <c r="R48" i="123" s="1"/>
  <c r="J48" i="123"/>
  <c r="L48" i="123"/>
  <c r="N48" i="123"/>
  <c r="T48" i="123"/>
  <c r="V48" i="123"/>
  <c r="X48" i="123"/>
  <c r="Z48" i="123"/>
  <c r="AB48" i="123"/>
  <c r="AC48" i="123"/>
  <c r="AE48" i="123"/>
  <c r="AG48" i="123"/>
  <c r="E49" i="123"/>
  <c r="G49" i="123"/>
  <c r="H49" i="123"/>
  <c r="O49" i="123" s="1"/>
  <c r="R49" i="123" s="1"/>
  <c r="I49" i="123"/>
  <c r="J49" i="123"/>
  <c r="L49" i="123"/>
  <c r="N49" i="123"/>
  <c r="T49" i="123"/>
  <c r="V49" i="123"/>
  <c r="X49" i="123"/>
  <c r="Z49" i="123"/>
  <c r="AB49" i="123"/>
  <c r="AC49" i="123"/>
  <c r="AE49" i="123"/>
  <c r="AG49" i="123"/>
  <c r="E50" i="123"/>
  <c r="G50" i="123"/>
  <c r="H50" i="123"/>
  <c r="O50" i="123" s="1"/>
  <c r="R50" i="123" s="1"/>
  <c r="L50" i="123"/>
  <c r="N50" i="123"/>
  <c r="T50" i="123"/>
  <c r="V50" i="123"/>
  <c r="X50" i="123"/>
  <c r="Z50" i="123"/>
  <c r="AB50" i="123"/>
  <c r="AC50" i="123"/>
  <c r="AE50" i="123"/>
  <c r="AG50" i="123"/>
  <c r="E51" i="123"/>
  <c r="G51" i="123"/>
  <c r="H51" i="123"/>
  <c r="I51" i="123" s="1"/>
  <c r="J51" i="123"/>
  <c r="L51" i="123"/>
  <c r="N51" i="123"/>
  <c r="T51" i="123"/>
  <c r="V51" i="123"/>
  <c r="X51" i="123"/>
  <c r="Z51" i="123"/>
  <c r="AB51" i="123"/>
  <c r="AC51" i="123"/>
  <c r="AE51" i="123"/>
  <c r="AG51" i="123"/>
  <c r="E52" i="123"/>
  <c r="G52" i="123"/>
  <c r="H52" i="123"/>
  <c r="L52" i="123"/>
  <c r="N52" i="123"/>
  <c r="T52" i="123"/>
  <c r="V52" i="123"/>
  <c r="X52" i="123"/>
  <c r="Z52" i="123"/>
  <c r="AB52" i="123"/>
  <c r="AC52" i="123"/>
  <c r="AE52" i="123"/>
  <c r="AG52" i="123"/>
  <c r="E53" i="123"/>
  <c r="G53" i="123"/>
  <c r="H53" i="123"/>
  <c r="O53" i="123" s="1"/>
  <c r="R53" i="123" s="1"/>
  <c r="L53" i="123"/>
  <c r="N53" i="123"/>
  <c r="T53" i="123"/>
  <c r="V53" i="123"/>
  <c r="X53" i="123"/>
  <c r="Z53" i="123"/>
  <c r="AB53" i="123"/>
  <c r="AC53" i="123"/>
  <c r="AE53" i="123"/>
  <c r="AG53" i="123"/>
  <c r="E54" i="123"/>
  <c r="G54" i="123"/>
  <c r="H54" i="123"/>
  <c r="O54" i="123" s="1"/>
  <c r="R54" i="123" s="1"/>
  <c r="J54" i="123"/>
  <c r="L54" i="123"/>
  <c r="N54" i="123"/>
  <c r="T54" i="123"/>
  <c r="V54" i="123"/>
  <c r="X54" i="123"/>
  <c r="Z54" i="123"/>
  <c r="AB54" i="123"/>
  <c r="AC54" i="123"/>
  <c r="AE54" i="123"/>
  <c r="AG54" i="123"/>
  <c r="C55" i="123"/>
  <c r="D55" i="123"/>
  <c r="F55" i="123"/>
  <c r="K55" i="123"/>
  <c r="M55" i="123"/>
  <c r="Q55" i="123"/>
  <c r="S55" i="123"/>
  <c r="U55" i="123"/>
  <c r="V55" i="123" s="1"/>
  <c r="W55" i="123"/>
  <c r="Y55" i="123"/>
  <c r="AA55" i="123"/>
  <c r="AD55" i="123"/>
  <c r="AF55" i="123"/>
  <c r="E56" i="123"/>
  <c r="G56" i="123"/>
  <c r="H56" i="123"/>
  <c r="O56" i="123" s="1"/>
  <c r="P56" i="123" s="1"/>
  <c r="J56" i="123"/>
  <c r="L56" i="123"/>
  <c r="N56" i="123"/>
  <c r="T56" i="123"/>
  <c r="V56" i="123"/>
  <c r="X56" i="123"/>
  <c r="Z56" i="123"/>
  <c r="AB56" i="123"/>
  <c r="AC56" i="123"/>
  <c r="AE56" i="123"/>
  <c r="AG56" i="123"/>
  <c r="E57" i="123"/>
  <c r="G57" i="123"/>
  <c r="H57" i="123"/>
  <c r="O57" i="123" s="1"/>
  <c r="R57" i="123" s="1"/>
  <c r="J57" i="123"/>
  <c r="L57" i="123"/>
  <c r="N57" i="123"/>
  <c r="T57" i="123"/>
  <c r="V57" i="123"/>
  <c r="X57" i="123"/>
  <c r="Z57" i="123"/>
  <c r="AB57" i="123"/>
  <c r="AC57" i="123"/>
  <c r="AE57" i="123"/>
  <c r="AG57" i="123"/>
  <c r="E58" i="123"/>
  <c r="G58" i="123"/>
  <c r="H58" i="123"/>
  <c r="O58" i="123" s="1"/>
  <c r="P58" i="123" s="1"/>
  <c r="J58" i="123"/>
  <c r="L58" i="123"/>
  <c r="N58" i="123"/>
  <c r="T58" i="123"/>
  <c r="V58" i="123"/>
  <c r="X58" i="123"/>
  <c r="Z58" i="123"/>
  <c r="AB58" i="123"/>
  <c r="AC58" i="123"/>
  <c r="AE58" i="123"/>
  <c r="AG58" i="123"/>
  <c r="E59" i="123"/>
  <c r="G59" i="123"/>
  <c r="H59" i="123"/>
  <c r="O59" i="123" s="1"/>
  <c r="R59" i="123" s="1"/>
  <c r="J59" i="123"/>
  <c r="L59" i="123"/>
  <c r="N59" i="123"/>
  <c r="T59" i="123"/>
  <c r="V59" i="123"/>
  <c r="X59" i="123"/>
  <c r="Z59" i="123"/>
  <c r="AB59" i="123"/>
  <c r="AC59" i="123"/>
  <c r="AE59" i="123"/>
  <c r="AG59" i="123"/>
  <c r="E60" i="123"/>
  <c r="G60" i="123"/>
  <c r="H60" i="123"/>
  <c r="O60" i="123" s="1"/>
  <c r="R60" i="123" s="1"/>
  <c r="J60" i="123"/>
  <c r="L60" i="123"/>
  <c r="N60" i="123"/>
  <c r="T60" i="123"/>
  <c r="V60" i="123"/>
  <c r="X60" i="123"/>
  <c r="Z60" i="123"/>
  <c r="AB60" i="123"/>
  <c r="AC60" i="123"/>
  <c r="AE60" i="123"/>
  <c r="AG60" i="123"/>
  <c r="E61" i="123"/>
  <c r="G61" i="123"/>
  <c r="H61" i="123"/>
  <c r="O61" i="123" s="1"/>
  <c r="R61" i="123" s="1"/>
  <c r="J61" i="123"/>
  <c r="L61" i="123"/>
  <c r="N61" i="123"/>
  <c r="T61" i="123"/>
  <c r="V61" i="123"/>
  <c r="X61" i="123"/>
  <c r="Z61" i="123"/>
  <c r="AB61" i="123"/>
  <c r="AC61" i="123"/>
  <c r="AE61" i="123"/>
  <c r="AG61" i="123"/>
  <c r="E62" i="123"/>
  <c r="G62" i="123"/>
  <c r="H62" i="123"/>
  <c r="O62" i="123" s="1"/>
  <c r="R62" i="123" s="1"/>
  <c r="J62" i="123"/>
  <c r="L62" i="123"/>
  <c r="N62" i="123"/>
  <c r="T62" i="123"/>
  <c r="V62" i="123"/>
  <c r="X62" i="123"/>
  <c r="Z62" i="123"/>
  <c r="AB62" i="123"/>
  <c r="AC62" i="123"/>
  <c r="AE62" i="123"/>
  <c r="AG62" i="123"/>
  <c r="E63" i="123"/>
  <c r="G63" i="123"/>
  <c r="H63" i="123"/>
  <c r="O63" i="123" s="1"/>
  <c r="R63" i="123" s="1"/>
  <c r="J63" i="123"/>
  <c r="L63" i="123"/>
  <c r="N63" i="123"/>
  <c r="T63" i="123"/>
  <c r="V63" i="123"/>
  <c r="X63" i="123"/>
  <c r="Z63" i="123"/>
  <c r="AB63" i="123"/>
  <c r="AC63" i="123"/>
  <c r="AE63" i="123"/>
  <c r="AG63" i="123"/>
  <c r="C64" i="123"/>
  <c r="D64" i="123"/>
  <c r="F64" i="123"/>
  <c r="K64" i="123"/>
  <c r="M64" i="123"/>
  <c r="Q64" i="123"/>
  <c r="S64" i="123"/>
  <c r="U64" i="123"/>
  <c r="W64" i="123"/>
  <c r="Y64" i="123"/>
  <c r="AA64" i="123"/>
  <c r="AD64" i="123"/>
  <c r="AF64" i="123"/>
  <c r="E65" i="123"/>
  <c r="G65" i="123"/>
  <c r="H65" i="123"/>
  <c r="I65" i="123" s="1"/>
  <c r="L65" i="123"/>
  <c r="N65" i="123"/>
  <c r="T65" i="123"/>
  <c r="V65" i="123"/>
  <c r="X65" i="123"/>
  <c r="Z65" i="123"/>
  <c r="AB65" i="123"/>
  <c r="AC65" i="123"/>
  <c r="AE65" i="123"/>
  <c r="AG65" i="123"/>
  <c r="E66" i="123"/>
  <c r="G66" i="123"/>
  <c r="H66" i="123"/>
  <c r="O66" i="123" s="1"/>
  <c r="R66" i="123" s="1"/>
  <c r="J66" i="123"/>
  <c r="L66" i="123"/>
  <c r="N66" i="123"/>
  <c r="T66" i="123"/>
  <c r="V66" i="123"/>
  <c r="X66" i="123"/>
  <c r="Z66" i="123"/>
  <c r="AB66" i="123"/>
  <c r="AC66" i="123"/>
  <c r="AE66" i="123"/>
  <c r="AG66" i="123"/>
  <c r="E67" i="123"/>
  <c r="G67" i="123"/>
  <c r="H67" i="123"/>
  <c r="O67" i="123" s="1"/>
  <c r="R67" i="123" s="1"/>
  <c r="L67" i="123"/>
  <c r="N67" i="123"/>
  <c r="T67" i="123"/>
  <c r="V67" i="123"/>
  <c r="X67" i="123"/>
  <c r="Z67" i="123"/>
  <c r="AB67" i="123"/>
  <c r="AC67" i="123"/>
  <c r="AE67" i="123"/>
  <c r="AG67" i="123"/>
  <c r="E68" i="123"/>
  <c r="G68" i="123"/>
  <c r="H68" i="123"/>
  <c r="O68" i="123" s="1"/>
  <c r="R68" i="123" s="1"/>
  <c r="J68" i="123"/>
  <c r="L68" i="123"/>
  <c r="N68" i="123"/>
  <c r="T68" i="123"/>
  <c r="V68" i="123"/>
  <c r="X68" i="123"/>
  <c r="Z68" i="123"/>
  <c r="AB68" i="123"/>
  <c r="AC68" i="123"/>
  <c r="AE68" i="123"/>
  <c r="AG68" i="123"/>
  <c r="E69" i="123"/>
  <c r="G69" i="123"/>
  <c r="H69" i="123"/>
  <c r="O69" i="123" s="1"/>
  <c r="R69" i="123" s="1"/>
  <c r="I69" i="123"/>
  <c r="J69" i="123"/>
  <c r="L69" i="123"/>
  <c r="N69" i="123"/>
  <c r="P69" i="123"/>
  <c r="T69" i="123"/>
  <c r="V69" i="123"/>
  <c r="X69" i="123"/>
  <c r="Z69" i="123"/>
  <c r="AB69" i="123"/>
  <c r="AC69" i="123"/>
  <c r="AE69" i="123"/>
  <c r="AG69" i="123"/>
  <c r="E70" i="123"/>
  <c r="G70" i="123"/>
  <c r="H70" i="123"/>
  <c r="O70" i="123" s="1"/>
  <c r="R70" i="123" s="1"/>
  <c r="I70" i="123"/>
  <c r="J70" i="123"/>
  <c r="L70" i="123"/>
  <c r="N70" i="123"/>
  <c r="P70" i="123"/>
  <c r="T70" i="123"/>
  <c r="V70" i="123"/>
  <c r="X70" i="123"/>
  <c r="Z70" i="123"/>
  <c r="AB70" i="123"/>
  <c r="AC70" i="123"/>
  <c r="AE70" i="123"/>
  <c r="AG70" i="123"/>
  <c r="E71" i="123"/>
  <c r="G71" i="123"/>
  <c r="H71" i="123"/>
  <c r="O71" i="123" s="1"/>
  <c r="R71" i="123" s="1"/>
  <c r="L71" i="123"/>
  <c r="N71" i="123"/>
  <c r="T71" i="123"/>
  <c r="V71" i="123"/>
  <c r="X71" i="123"/>
  <c r="Z71" i="123"/>
  <c r="AB71" i="123"/>
  <c r="AC71" i="123"/>
  <c r="AE71" i="123"/>
  <c r="AG71" i="123"/>
  <c r="C72" i="123"/>
  <c r="D72" i="123"/>
  <c r="F72" i="123"/>
  <c r="K72" i="123"/>
  <c r="M72" i="123"/>
  <c r="Q72" i="123"/>
  <c r="S72" i="123"/>
  <c r="U72" i="123"/>
  <c r="W72" i="123"/>
  <c r="Y72" i="123"/>
  <c r="AA72" i="123"/>
  <c r="AD72" i="123"/>
  <c r="AF72" i="123"/>
  <c r="E73" i="123"/>
  <c r="G73" i="123"/>
  <c r="H73" i="123"/>
  <c r="O73" i="123" s="1"/>
  <c r="P73" i="123" s="1"/>
  <c r="J73" i="123"/>
  <c r="L73" i="123"/>
  <c r="N73" i="123"/>
  <c r="T73" i="123"/>
  <c r="V73" i="123"/>
  <c r="X73" i="123"/>
  <c r="Z73" i="123"/>
  <c r="AB73" i="123"/>
  <c r="AC73" i="123"/>
  <c r="AE73" i="123"/>
  <c r="AG73" i="123"/>
  <c r="E74" i="123"/>
  <c r="G74" i="123"/>
  <c r="H74" i="123"/>
  <c r="O74" i="123" s="1"/>
  <c r="R74" i="123" s="1"/>
  <c r="J74" i="123"/>
  <c r="L74" i="123"/>
  <c r="N74" i="123"/>
  <c r="T74" i="123"/>
  <c r="V74" i="123"/>
  <c r="X74" i="123"/>
  <c r="Z74" i="123"/>
  <c r="AB74" i="123"/>
  <c r="AC74" i="123"/>
  <c r="AE74" i="123"/>
  <c r="AG74" i="123"/>
  <c r="E75" i="123"/>
  <c r="G75" i="123"/>
  <c r="H75" i="123"/>
  <c r="O75" i="123" s="1"/>
  <c r="R75" i="123" s="1"/>
  <c r="J75" i="123"/>
  <c r="L75" i="123"/>
  <c r="N75" i="123"/>
  <c r="T75" i="123"/>
  <c r="V75" i="123"/>
  <c r="X75" i="123"/>
  <c r="Z75" i="123"/>
  <c r="AB75" i="123"/>
  <c r="AC75" i="123"/>
  <c r="AE75" i="123"/>
  <c r="AG75" i="123"/>
  <c r="E76" i="123"/>
  <c r="G76" i="123"/>
  <c r="H76" i="123"/>
  <c r="O76" i="123" s="1"/>
  <c r="R76" i="123" s="1"/>
  <c r="J76" i="123"/>
  <c r="L76" i="123"/>
  <c r="N76" i="123"/>
  <c r="T76" i="123"/>
  <c r="V76" i="123"/>
  <c r="X76" i="123"/>
  <c r="Z76" i="123"/>
  <c r="AB76" i="123"/>
  <c r="AC76" i="123"/>
  <c r="AE76" i="123"/>
  <c r="AG76" i="123"/>
  <c r="E77" i="123"/>
  <c r="G77" i="123"/>
  <c r="H77" i="123"/>
  <c r="O77" i="123" s="1"/>
  <c r="R77" i="123" s="1"/>
  <c r="J77" i="123"/>
  <c r="L77" i="123"/>
  <c r="N77" i="123"/>
  <c r="T77" i="123"/>
  <c r="V77" i="123"/>
  <c r="X77" i="123"/>
  <c r="Z77" i="123"/>
  <c r="AB77" i="123"/>
  <c r="AC77" i="123"/>
  <c r="AE77" i="123"/>
  <c r="AG77" i="123"/>
  <c r="E78" i="123"/>
  <c r="G78" i="123"/>
  <c r="H78" i="123"/>
  <c r="O78" i="123" s="1"/>
  <c r="R78" i="123" s="1"/>
  <c r="J78" i="123"/>
  <c r="L78" i="123"/>
  <c r="N78" i="123"/>
  <c r="T78" i="123"/>
  <c r="V78" i="123"/>
  <c r="X78" i="123"/>
  <c r="Z78" i="123"/>
  <c r="AB78" i="123"/>
  <c r="AC78" i="123"/>
  <c r="AE78" i="123"/>
  <c r="AG78" i="123"/>
  <c r="C79" i="123"/>
  <c r="D79" i="123"/>
  <c r="F79" i="123"/>
  <c r="K79" i="123"/>
  <c r="M79" i="123"/>
  <c r="Q79" i="123"/>
  <c r="S79" i="123"/>
  <c r="U79" i="123"/>
  <c r="W79" i="123"/>
  <c r="Y79" i="123"/>
  <c r="AA79" i="123"/>
  <c r="AD79" i="123"/>
  <c r="AF79" i="123"/>
  <c r="C9" i="124"/>
  <c r="D9" i="124"/>
  <c r="F9" i="124"/>
  <c r="K9" i="124"/>
  <c r="M9" i="124"/>
  <c r="Q9" i="124"/>
  <c r="S9" i="124"/>
  <c r="U9" i="124"/>
  <c r="W9" i="124"/>
  <c r="Y9" i="124"/>
  <c r="AA9" i="124"/>
  <c r="AD9" i="124"/>
  <c r="AF9" i="124"/>
  <c r="E10" i="124"/>
  <c r="G10" i="124"/>
  <c r="H10" i="124"/>
  <c r="J10" i="124" s="1"/>
  <c r="I10" i="124"/>
  <c r="L10" i="124"/>
  <c r="N10" i="124"/>
  <c r="T10" i="124"/>
  <c r="V10" i="124"/>
  <c r="X10" i="124"/>
  <c r="Z10" i="124"/>
  <c r="AB10" i="124"/>
  <c r="AC10" i="124"/>
  <c r="AE10" i="124"/>
  <c r="AG10" i="124"/>
  <c r="E11" i="124"/>
  <c r="G11" i="124"/>
  <c r="H11" i="124"/>
  <c r="O11" i="124" s="1"/>
  <c r="R11" i="124" s="1"/>
  <c r="L11" i="124"/>
  <c r="N11" i="124"/>
  <c r="T11" i="124"/>
  <c r="V11" i="124"/>
  <c r="X11" i="124"/>
  <c r="Z11" i="124"/>
  <c r="AB11" i="124"/>
  <c r="AC11" i="124"/>
  <c r="AE11" i="124"/>
  <c r="AG11" i="124"/>
  <c r="E12" i="124"/>
  <c r="G12" i="124"/>
  <c r="H12" i="124"/>
  <c r="O12" i="124" s="1"/>
  <c r="R12" i="124" s="1"/>
  <c r="J12" i="124"/>
  <c r="L12" i="124"/>
  <c r="N12" i="124"/>
  <c r="T12" i="124"/>
  <c r="V12" i="124"/>
  <c r="X12" i="124"/>
  <c r="Z12" i="124"/>
  <c r="AB12" i="124"/>
  <c r="AC12" i="124"/>
  <c r="AE12" i="124"/>
  <c r="AG12" i="124"/>
  <c r="E13" i="124"/>
  <c r="G13" i="124"/>
  <c r="H13" i="124"/>
  <c r="L13" i="124"/>
  <c r="N13" i="124"/>
  <c r="T13" i="124"/>
  <c r="V13" i="124"/>
  <c r="X13" i="124"/>
  <c r="Z13" i="124"/>
  <c r="AB13" i="124"/>
  <c r="AC13" i="124"/>
  <c r="AE13" i="124"/>
  <c r="AG13" i="124"/>
  <c r="E14" i="124"/>
  <c r="G14" i="124"/>
  <c r="H14" i="124"/>
  <c r="O14" i="124" s="1"/>
  <c r="R14" i="124" s="1"/>
  <c r="L14" i="124"/>
  <c r="N14" i="124"/>
  <c r="T14" i="124"/>
  <c r="V14" i="124"/>
  <c r="X14" i="124"/>
  <c r="Z14" i="124"/>
  <c r="AB14" i="124"/>
  <c r="AC14" i="124"/>
  <c r="AE14" i="124"/>
  <c r="AG14" i="124"/>
  <c r="E15" i="124"/>
  <c r="G15" i="124"/>
  <c r="H15" i="124"/>
  <c r="O15" i="124" s="1"/>
  <c r="R15" i="124" s="1"/>
  <c r="J15" i="124"/>
  <c r="L15" i="124"/>
  <c r="N15" i="124"/>
  <c r="T15" i="124"/>
  <c r="V15" i="124"/>
  <c r="X15" i="124"/>
  <c r="Z15" i="124"/>
  <c r="AB15" i="124"/>
  <c r="AC15" i="124"/>
  <c r="AE15" i="124"/>
  <c r="AG15" i="124"/>
  <c r="E16" i="124"/>
  <c r="G16" i="124"/>
  <c r="H16" i="124"/>
  <c r="O16" i="124" s="1"/>
  <c r="R16" i="124" s="1"/>
  <c r="L16" i="124"/>
  <c r="N16" i="124"/>
  <c r="T16" i="124"/>
  <c r="V16" i="124"/>
  <c r="X16" i="124"/>
  <c r="Z16" i="124"/>
  <c r="AB16" i="124"/>
  <c r="AC16" i="124"/>
  <c r="AE16" i="124"/>
  <c r="AG16" i="124"/>
  <c r="E17" i="124"/>
  <c r="G17" i="124"/>
  <c r="H17" i="124"/>
  <c r="O17" i="124" s="1"/>
  <c r="R17" i="124" s="1"/>
  <c r="J17" i="124"/>
  <c r="L17" i="124"/>
  <c r="N17" i="124"/>
  <c r="T17" i="124"/>
  <c r="V17" i="124"/>
  <c r="X17" i="124"/>
  <c r="Z17" i="124"/>
  <c r="AB17" i="124"/>
  <c r="AC17" i="124"/>
  <c r="AE17" i="124"/>
  <c r="AG17" i="124"/>
  <c r="E18" i="124"/>
  <c r="G18" i="124"/>
  <c r="H18" i="124"/>
  <c r="O18" i="124" s="1"/>
  <c r="R18" i="124" s="1"/>
  <c r="L18" i="124"/>
  <c r="N18" i="124"/>
  <c r="T18" i="124"/>
  <c r="V18" i="124"/>
  <c r="X18" i="124"/>
  <c r="Z18" i="124"/>
  <c r="AB18" i="124"/>
  <c r="AC18" i="124"/>
  <c r="AE18" i="124"/>
  <c r="AG18" i="124"/>
  <c r="E19" i="124"/>
  <c r="G19" i="124"/>
  <c r="H19" i="124"/>
  <c r="O19" i="124" s="1"/>
  <c r="R19" i="124" s="1"/>
  <c r="J19" i="124"/>
  <c r="L19" i="124"/>
  <c r="N19" i="124"/>
  <c r="T19" i="124"/>
  <c r="V19" i="124"/>
  <c r="X19" i="124"/>
  <c r="Z19" i="124"/>
  <c r="AB19" i="124"/>
  <c r="AC19" i="124"/>
  <c r="AE19" i="124"/>
  <c r="AG19" i="124"/>
  <c r="E20" i="124"/>
  <c r="G20" i="124"/>
  <c r="H20" i="124"/>
  <c r="O20" i="124" s="1"/>
  <c r="R20" i="124" s="1"/>
  <c r="J20" i="124"/>
  <c r="L20" i="124"/>
  <c r="N20" i="124"/>
  <c r="T20" i="124"/>
  <c r="V20" i="124"/>
  <c r="X20" i="124"/>
  <c r="Z20" i="124"/>
  <c r="AB20" i="124"/>
  <c r="AC20" i="124"/>
  <c r="AE20" i="124"/>
  <c r="AG20" i="124"/>
  <c r="C21" i="124"/>
  <c r="D21" i="124"/>
  <c r="F21" i="124"/>
  <c r="K21" i="124"/>
  <c r="M21" i="124"/>
  <c r="Q21" i="124"/>
  <c r="S21" i="124"/>
  <c r="U21" i="124"/>
  <c r="W21" i="124"/>
  <c r="Y21" i="124"/>
  <c r="AA21" i="124"/>
  <c r="AD21" i="124"/>
  <c r="AF21" i="124"/>
  <c r="E22" i="124"/>
  <c r="G22" i="124"/>
  <c r="H22" i="124"/>
  <c r="O22" i="124" s="1"/>
  <c r="R22" i="124" s="1"/>
  <c r="J22" i="124"/>
  <c r="L22" i="124"/>
  <c r="N22" i="124"/>
  <c r="T22" i="124"/>
  <c r="V22" i="124"/>
  <c r="X22" i="124"/>
  <c r="Z22" i="124"/>
  <c r="AB22" i="124"/>
  <c r="AC22" i="124"/>
  <c r="AE22" i="124"/>
  <c r="AG22" i="124"/>
  <c r="E23" i="124"/>
  <c r="G23" i="124"/>
  <c r="H23" i="124"/>
  <c r="L23" i="124"/>
  <c r="N23" i="124"/>
  <c r="T23" i="124"/>
  <c r="V23" i="124"/>
  <c r="X23" i="124"/>
  <c r="Z23" i="124"/>
  <c r="AB23" i="124"/>
  <c r="AC23" i="124"/>
  <c r="AE23" i="124"/>
  <c r="AG23" i="124"/>
  <c r="E24" i="124"/>
  <c r="G24" i="124"/>
  <c r="H24" i="124"/>
  <c r="O24" i="124" s="1"/>
  <c r="R24" i="124" s="1"/>
  <c r="L24" i="124"/>
  <c r="N24" i="124"/>
  <c r="T24" i="124"/>
  <c r="V24" i="124"/>
  <c r="X24" i="124"/>
  <c r="Z24" i="124"/>
  <c r="AB24" i="124"/>
  <c r="AC24" i="124"/>
  <c r="AE24" i="124"/>
  <c r="AG24" i="124"/>
  <c r="E25" i="124"/>
  <c r="G25" i="124"/>
  <c r="H25" i="124"/>
  <c r="O25" i="124" s="1"/>
  <c r="R25" i="124" s="1"/>
  <c r="J25" i="124"/>
  <c r="L25" i="124"/>
  <c r="N25" i="124"/>
  <c r="T25" i="124"/>
  <c r="V25" i="124"/>
  <c r="X25" i="124"/>
  <c r="Z25" i="124"/>
  <c r="AB25" i="124"/>
  <c r="AC25" i="124"/>
  <c r="AE25" i="124"/>
  <c r="AG25" i="124"/>
  <c r="E26" i="124"/>
  <c r="G26" i="124"/>
  <c r="H26" i="124"/>
  <c r="L26" i="124"/>
  <c r="N26" i="124"/>
  <c r="T26" i="124"/>
  <c r="V26" i="124"/>
  <c r="X26" i="124"/>
  <c r="Z26" i="124"/>
  <c r="AB26" i="124"/>
  <c r="AC26" i="124"/>
  <c r="AE26" i="124"/>
  <c r="AG26" i="124"/>
  <c r="E27" i="124"/>
  <c r="G27" i="124"/>
  <c r="H27" i="124"/>
  <c r="O27" i="124" s="1"/>
  <c r="R27" i="124" s="1"/>
  <c r="L27" i="124"/>
  <c r="N27" i="124"/>
  <c r="T27" i="124"/>
  <c r="V27" i="124"/>
  <c r="X27" i="124"/>
  <c r="Z27" i="124"/>
  <c r="AB27" i="124"/>
  <c r="AC27" i="124"/>
  <c r="AE27" i="124"/>
  <c r="AG27" i="124"/>
  <c r="E28" i="124"/>
  <c r="G28" i="124"/>
  <c r="H28" i="124"/>
  <c r="O28" i="124" s="1"/>
  <c r="R28" i="124" s="1"/>
  <c r="J28" i="124"/>
  <c r="L28" i="124"/>
  <c r="N28" i="124"/>
  <c r="T28" i="124"/>
  <c r="V28" i="124"/>
  <c r="X28" i="124"/>
  <c r="Z28" i="124"/>
  <c r="AB28" i="124"/>
  <c r="AC28" i="124"/>
  <c r="AE28" i="124"/>
  <c r="AG28" i="124"/>
  <c r="E29" i="124"/>
  <c r="G29" i="124"/>
  <c r="H29" i="124"/>
  <c r="L29" i="124"/>
  <c r="N29" i="124"/>
  <c r="T29" i="124"/>
  <c r="V29" i="124"/>
  <c r="X29" i="124"/>
  <c r="Z29" i="124"/>
  <c r="AB29" i="124"/>
  <c r="AC29" i="124"/>
  <c r="AE29" i="124"/>
  <c r="AG29" i="124"/>
  <c r="E30" i="124"/>
  <c r="G30" i="124"/>
  <c r="H30" i="124"/>
  <c r="O30" i="124" s="1"/>
  <c r="R30" i="124" s="1"/>
  <c r="L30" i="124"/>
  <c r="N30" i="124"/>
  <c r="T30" i="124"/>
  <c r="V30" i="124"/>
  <c r="X30" i="124"/>
  <c r="Z30" i="124"/>
  <c r="AB30" i="124"/>
  <c r="AC30" i="124"/>
  <c r="AE30" i="124"/>
  <c r="AG30" i="124"/>
  <c r="E31" i="124"/>
  <c r="G31" i="124"/>
  <c r="H31" i="124"/>
  <c r="O31" i="124" s="1"/>
  <c r="R31" i="124" s="1"/>
  <c r="J31" i="124"/>
  <c r="L31" i="124"/>
  <c r="N31" i="124"/>
  <c r="T31" i="124"/>
  <c r="V31" i="124"/>
  <c r="X31" i="124"/>
  <c r="Z31" i="124"/>
  <c r="AB31" i="124"/>
  <c r="AC31" i="124"/>
  <c r="AE31" i="124"/>
  <c r="AG31" i="124"/>
  <c r="E32" i="124"/>
  <c r="G32" i="124"/>
  <c r="H32" i="124"/>
  <c r="O32" i="124" s="1"/>
  <c r="R32" i="124" s="1"/>
  <c r="I32" i="124"/>
  <c r="J32" i="124"/>
  <c r="L32" i="124"/>
  <c r="N32" i="124"/>
  <c r="P32" i="124"/>
  <c r="T32" i="124"/>
  <c r="V32" i="124"/>
  <c r="X32" i="124"/>
  <c r="Z32" i="124"/>
  <c r="AB32" i="124"/>
  <c r="AC32" i="124"/>
  <c r="AE32" i="124"/>
  <c r="AG32" i="124"/>
  <c r="E33" i="124"/>
  <c r="G33" i="124"/>
  <c r="H33" i="124"/>
  <c r="O33" i="124" s="1"/>
  <c r="R33" i="124" s="1"/>
  <c r="L33" i="124"/>
  <c r="N33" i="124"/>
  <c r="T33" i="124"/>
  <c r="V33" i="124"/>
  <c r="X33" i="124"/>
  <c r="Z33" i="124"/>
  <c r="AB33" i="124"/>
  <c r="AC33" i="124"/>
  <c r="AE33" i="124"/>
  <c r="AG33" i="124"/>
  <c r="E34" i="124"/>
  <c r="G34" i="124"/>
  <c r="H34" i="124"/>
  <c r="O34" i="124" s="1"/>
  <c r="R34" i="124" s="1"/>
  <c r="J34" i="124"/>
  <c r="L34" i="124"/>
  <c r="N34" i="124"/>
  <c r="T34" i="124"/>
  <c r="V34" i="124"/>
  <c r="X34" i="124"/>
  <c r="Z34" i="124"/>
  <c r="AB34" i="124"/>
  <c r="AC34" i="124"/>
  <c r="AE34" i="124"/>
  <c r="AG34" i="124"/>
  <c r="E35" i="124"/>
  <c r="G35" i="124"/>
  <c r="H35" i="124"/>
  <c r="O35" i="124" s="1"/>
  <c r="R35" i="124" s="1"/>
  <c r="J35" i="124"/>
  <c r="L35" i="124"/>
  <c r="N35" i="124"/>
  <c r="T35" i="124"/>
  <c r="V35" i="124"/>
  <c r="X35" i="124"/>
  <c r="Z35" i="124"/>
  <c r="AB35" i="124"/>
  <c r="AC35" i="124"/>
  <c r="AE35" i="124"/>
  <c r="AG35" i="124"/>
  <c r="E36" i="124"/>
  <c r="G36" i="124"/>
  <c r="H36" i="124"/>
  <c r="O36" i="124" s="1"/>
  <c r="R36" i="124" s="1"/>
  <c r="J36" i="124"/>
  <c r="L36" i="124"/>
  <c r="N36" i="124"/>
  <c r="T36" i="124"/>
  <c r="V36" i="124"/>
  <c r="X36" i="124"/>
  <c r="Z36" i="124"/>
  <c r="AB36" i="124"/>
  <c r="AC36" i="124"/>
  <c r="AE36" i="124"/>
  <c r="AG36" i="124"/>
  <c r="E37" i="124"/>
  <c r="G37" i="124"/>
  <c r="H37" i="124"/>
  <c r="O37" i="124" s="1"/>
  <c r="R37" i="124" s="1"/>
  <c r="L37" i="124"/>
  <c r="N37" i="124"/>
  <c r="T37" i="124"/>
  <c r="V37" i="124"/>
  <c r="X37" i="124"/>
  <c r="Z37" i="124"/>
  <c r="AB37" i="124"/>
  <c r="AC37" i="124"/>
  <c r="AE37" i="124"/>
  <c r="AG37" i="124"/>
  <c r="E38" i="124"/>
  <c r="G38" i="124"/>
  <c r="H38" i="124"/>
  <c r="L38" i="124"/>
  <c r="N38" i="124"/>
  <c r="T38" i="124"/>
  <c r="V38" i="124"/>
  <c r="X38" i="124"/>
  <c r="Z38" i="124"/>
  <c r="AB38" i="124"/>
  <c r="AC38" i="124"/>
  <c r="AE38" i="124"/>
  <c r="AG38" i="124"/>
  <c r="E39" i="124"/>
  <c r="G39" i="124"/>
  <c r="H39" i="124"/>
  <c r="O39" i="124" s="1"/>
  <c r="R39" i="124" s="1"/>
  <c r="J39" i="124"/>
  <c r="L39" i="124"/>
  <c r="N39" i="124"/>
  <c r="T39" i="124"/>
  <c r="V39" i="124"/>
  <c r="X39" i="124"/>
  <c r="Z39" i="124"/>
  <c r="AB39" i="124"/>
  <c r="AC39" i="124"/>
  <c r="AE39" i="124"/>
  <c r="AG39" i="124"/>
  <c r="C40" i="124"/>
  <c r="D40" i="124"/>
  <c r="F40" i="124"/>
  <c r="K40" i="124"/>
  <c r="M40" i="124"/>
  <c r="Q40" i="124"/>
  <c r="S40" i="124"/>
  <c r="U40" i="124"/>
  <c r="W40" i="124"/>
  <c r="Y40" i="124"/>
  <c r="AA40" i="124"/>
  <c r="AD40" i="124"/>
  <c r="AF40" i="124"/>
  <c r="E41" i="124"/>
  <c r="G41" i="124"/>
  <c r="H41" i="124"/>
  <c r="L41" i="124"/>
  <c r="N41" i="124"/>
  <c r="T41" i="124"/>
  <c r="V41" i="124"/>
  <c r="X41" i="124"/>
  <c r="Z41" i="124"/>
  <c r="AB41" i="124"/>
  <c r="AC41" i="124"/>
  <c r="AE41" i="124"/>
  <c r="AG41" i="124"/>
  <c r="E42" i="124"/>
  <c r="G42" i="124"/>
  <c r="H42" i="124"/>
  <c r="O42" i="124" s="1"/>
  <c r="R42" i="124" s="1"/>
  <c r="L42" i="124"/>
  <c r="N42" i="124"/>
  <c r="T42" i="124"/>
  <c r="V42" i="124"/>
  <c r="X42" i="124"/>
  <c r="Z42" i="124"/>
  <c r="AB42" i="124"/>
  <c r="AC42" i="124"/>
  <c r="AE42" i="124"/>
  <c r="AG42" i="124"/>
  <c r="E43" i="124"/>
  <c r="G43" i="124"/>
  <c r="H43" i="124"/>
  <c r="O43" i="124" s="1"/>
  <c r="R43" i="124" s="1"/>
  <c r="L43" i="124"/>
  <c r="N43" i="124"/>
  <c r="T43" i="124"/>
  <c r="V43" i="124"/>
  <c r="X43" i="124"/>
  <c r="Z43" i="124"/>
  <c r="AB43" i="124"/>
  <c r="AC43" i="124"/>
  <c r="AE43" i="124"/>
  <c r="AG43" i="124"/>
  <c r="E44" i="124"/>
  <c r="G44" i="124"/>
  <c r="H44" i="124"/>
  <c r="O44" i="124" s="1"/>
  <c r="R44" i="124" s="1"/>
  <c r="J44" i="124"/>
  <c r="L44" i="124"/>
  <c r="N44" i="124"/>
  <c r="T44" i="124"/>
  <c r="V44" i="124"/>
  <c r="X44" i="124"/>
  <c r="Z44" i="124"/>
  <c r="AB44" i="124"/>
  <c r="AC44" i="124"/>
  <c r="AE44" i="124"/>
  <c r="AG44" i="124"/>
  <c r="E45" i="124"/>
  <c r="G45" i="124"/>
  <c r="H45" i="124"/>
  <c r="O45" i="124" s="1"/>
  <c r="R45" i="124" s="1"/>
  <c r="J45" i="124"/>
  <c r="L45" i="124"/>
  <c r="N45" i="124"/>
  <c r="T45" i="124"/>
  <c r="V45" i="124"/>
  <c r="X45" i="124"/>
  <c r="Z45" i="124"/>
  <c r="AB45" i="124"/>
  <c r="AC45" i="124"/>
  <c r="AE45" i="124"/>
  <c r="AG45" i="124"/>
  <c r="E46" i="124"/>
  <c r="G46" i="124"/>
  <c r="H46" i="124"/>
  <c r="I46" i="124" s="1"/>
  <c r="J46" i="124"/>
  <c r="L46" i="124"/>
  <c r="N46" i="124"/>
  <c r="T46" i="124"/>
  <c r="V46" i="124"/>
  <c r="X46" i="124"/>
  <c r="Z46" i="124"/>
  <c r="AB46" i="124"/>
  <c r="AC46" i="124"/>
  <c r="AE46" i="124"/>
  <c r="AG46" i="124"/>
  <c r="E47" i="124"/>
  <c r="G47" i="124"/>
  <c r="H47" i="124"/>
  <c r="O47" i="124" s="1"/>
  <c r="R47" i="124" s="1"/>
  <c r="J47" i="124"/>
  <c r="L47" i="124"/>
  <c r="N47" i="124"/>
  <c r="T47" i="124"/>
  <c r="V47" i="124"/>
  <c r="X47" i="124"/>
  <c r="Z47" i="124"/>
  <c r="AB47" i="124"/>
  <c r="AC47" i="124"/>
  <c r="AE47" i="124"/>
  <c r="AG47" i="124"/>
  <c r="E48" i="124"/>
  <c r="G48" i="124"/>
  <c r="H48" i="124"/>
  <c r="O48" i="124" s="1"/>
  <c r="R48" i="124" s="1"/>
  <c r="J48" i="124"/>
  <c r="L48" i="124"/>
  <c r="N48" i="124"/>
  <c r="T48" i="124"/>
  <c r="V48" i="124"/>
  <c r="X48" i="124"/>
  <c r="Z48" i="124"/>
  <c r="AB48" i="124"/>
  <c r="AC48" i="124"/>
  <c r="AE48" i="124"/>
  <c r="AG48" i="124"/>
  <c r="E49" i="124"/>
  <c r="G49" i="124"/>
  <c r="H49" i="124"/>
  <c r="O49" i="124" s="1"/>
  <c r="R49" i="124" s="1"/>
  <c r="J49" i="124"/>
  <c r="L49" i="124"/>
  <c r="N49" i="124"/>
  <c r="T49" i="124"/>
  <c r="V49" i="124"/>
  <c r="X49" i="124"/>
  <c r="Z49" i="124"/>
  <c r="AB49" i="124"/>
  <c r="AC49" i="124"/>
  <c r="AE49" i="124"/>
  <c r="AG49" i="124"/>
  <c r="E50" i="124"/>
  <c r="G50" i="124"/>
  <c r="H50" i="124"/>
  <c r="I50" i="124" s="1"/>
  <c r="J50" i="124"/>
  <c r="L50" i="124"/>
  <c r="N50" i="124"/>
  <c r="T50" i="124"/>
  <c r="V50" i="124"/>
  <c r="X50" i="124"/>
  <c r="Z50" i="124"/>
  <c r="AB50" i="124"/>
  <c r="AC50" i="124"/>
  <c r="AE50" i="124"/>
  <c r="AG50" i="124"/>
  <c r="E51" i="124"/>
  <c r="G51" i="124"/>
  <c r="H51" i="124"/>
  <c r="O51" i="124" s="1"/>
  <c r="R51" i="124" s="1"/>
  <c r="J51" i="124"/>
  <c r="L51" i="124"/>
  <c r="N51" i="124"/>
  <c r="T51" i="124"/>
  <c r="V51" i="124"/>
  <c r="X51" i="124"/>
  <c r="Z51" i="124"/>
  <c r="AB51" i="124"/>
  <c r="AC51" i="124"/>
  <c r="AE51" i="124"/>
  <c r="AG51" i="124"/>
  <c r="E52" i="124"/>
  <c r="G52" i="124"/>
  <c r="H52" i="124"/>
  <c r="O52" i="124" s="1"/>
  <c r="R52" i="124" s="1"/>
  <c r="L52" i="124"/>
  <c r="N52" i="124"/>
  <c r="T52" i="124"/>
  <c r="V52" i="124"/>
  <c r="X52" i="124"/>
  <c r="Z52" i="124"/>
  <c r="AB52" i="124"/>
  <c r="AC52" i="124"/>
  <c r="AE52" i="124"/>
  <c r="AG52" i="124"/>
  <c r="E53" i="124"/>
  <c r="G53" i="124"/>
  <c r="H53" i="124"/>
  <c r="O53" i="124" s="1"/>
  <c r="R53" i="124" s="1"/>
  <c r="J53" i="124"/>
  <c r="L53" i="124"/>
  <c r="N53" i="124"/>
  <c r="T53" i="124"/>
  <c r="V53" i="124"/>
  <c r="X53" i="124"/>
  <c r="Z53" i="124"/>
  <c r="AB53" i="124"/>
  <c r="AC53" i="124"/>
  <c r="AE53" i="124"/>
  <c r="AG53" i="124"/>
  <c r="E54" i="124"/>
  <c r="G54" i="124"/>
  <c r="H54" i="124"/>
  <c r="O54" i="124" s="1"/>
  <c r="R54" i="124" s="1"/>
  <c r="J54" i="124"/>
  <c r="L54" i="124"/>
  <c r="N54" i="124"/>
  <c r="T54" i="124"/>
  <c r="V54" i="124"/>
  <c r="X54" i="124"/>
  <c r="Z54" i="124"/>
  <c r="AB54" i="124"/>
  <c r="AC54" i="124"/>
  <c r="AE54" i="124"/>
  <c r="AG54" i="124"/>
  <c r="C55" i="124"/>
  <c r="D55" i="124"/>
  <c r="F55" i="124"/>
  <c r="K55" i="124"/>
  <c r="M55" i="124"/>
  <c r="Q55" i="124"/>
  <c r="S55" i="124"/>
  <c r="U55" i="124"/>
  <c r="W55" i="124"/>
  <c r="Y55" i="124"/>
  <c r="AA55" i="124"/>
  <c r="AD55" i="124"/>
  <c r="AF55" i="124"/>
  <c r="E56" i="124"/>
  <c r="G56" i="124"/>
  <c r="H56" i="124"/>
  <c r="O56" i="124" s="1"/>
  <c r="P56" i="124" s="1"/>
  <c r="J56" i="124"/>
  <c r="L56" i="124"/>
  <c r="N56" i="124"/>
  <c r="T56" i="124"/>
  <c r="V56" i="124"/>
  <c r="X56" i="124"/>
  <c r="Z56" i="124"/>
  <c r="AB56" i="124"/>
  <c r="AC56" i="124"/>
  <c r="AE56" i="124"/>
  <c r="AG56" i="124"/>
  <c r="E57" i="124"/>
  <c r="G57" i="124"/>
  <c r="H57" i="124"/>
  <c r="L57" i="124"/>
  <c r="N57" i="124"/>
  <c r="T57" i="124"/>
  <c r="V57" i="124"/>
  <c r="X57" i="124"/>
  <c r="Z57" i="124"/>
  <c r="AB57" i="124"/>
  <c r="AC57" i="124"/>
  <c r="AE57" i="124"/>
  <c r="AG57" i="124"/>
  <c r="E58" i="124"/>
  <c r="G58" i="124"/>
  <c r="H58" i="124"/>
  <c r="O58" i="124" s="1"/>
  <c r="R58" i="124" s="1"/>
  <c r="L58" i="124"/>
  <c r="N58" i="124"/>
  <c r="T58" i="124"/>
  <c r="V58" i="124"/>
  <c r="X58" i="124"/>
  <c r="Z58" i="124"/>
  <c r="AB58" i="124"/>
  <c r="AC58" i="124"/>
  <c r="AE58" i="124"/>
  <c r="AG58" i="124"/>
  <c r="E59" i="124"/>
  <c r="G59" i="124"/>
  <c r="H59" i="124"/>
  <c r="O59" i="124" s="1"/>
  <c r="R59" i="124" s="1"/>
  <c r="J59" i="124"/>
  <c r="L59" i="124"/>
  <c r="N59" i="124"/>
  <c r="T59" i="124"/>
  <c r="V59" i="124"/>
  <c r="X59" i="124"/>
  <c r="Z59" i="124"/>
  <c r="AB59" i="124"/>
  <c r="AC59" i="124"/>
  <c r="AE59" i="124"/>
  <c r="AG59" i="124"/>
  <c r="E60" i="124"/>
  <c r="G60" i="124"/>
  <c r="H60" i="124"/>
  <c r="L60" i="124"/>
  <c r="N60" i="124"/>
  <c r="T60" i="124"/>
  <c r="V60" i="124"/>
  <c r="X60" i="124"/>
  <c r="Z60" i="124"/>
  <c r="AB60" i="124"/>
  <c r="AC60" i="124"/>
  <c r="AE60" i="124"/>
  <c r="AG60" i="124"/>
  <c r="E61" i="124"/>
  <c r="G61" i="124"/>
  <c r="H61" i="124"/>
  <c r="I61" i="124" s="1"/>
  <c r="L61" i="124"/>
  <c r="N61" i="124"/>
  <c r="T61" i="124"/>
  <c r="V61" i="124"/>
  <c r="X61" i="124"/>
  <c r="Z61" i="124"/>
  <c r="AB61" i="124"/>
  <c r="AC61" i="124"/>
  <c r="AE61" i="124"/>
  <c r="AG61" i="124"/>
  <c r="E62" i="124"/>
  <c r="G62" i="124"/>
  <c r="H62" i="124"/>
  <c r="O62" i="124" s="1"/>
  <c r="R62" i="124" s="1"/>
  <c r="J62" i="124"/>
  <c r="L62" i="124"/>
  <c r="N62" i="124"/>
  <c r="T62" i="124"/>
  <c r="V62" i="124"/>
  <c r="X62" i="124"/>
  <c r="Z62" i="124"/>
  <c r="AB62" i="124"/>
  <c r="AC62" i="124"/>
  <c r="AE62" i="124"/>
  <c r="AG62" i="124"/>
  <c r="E63" i="124"/>
  <c r="G63" i="124"/>
  <c r="H63" i="124"/>
  <c r="L63" i="124"/>
  <c r="N63" i="124"/>
  <c r="T63" i="124"/>
  <c r="V63" i="124"/>
  <c r="X63" i="124"/>
  <c r="Z63" i="124"/>
  <c r="AB63" i="124"/>
  <c r="AC63" i="124"/>
  <c r="AE63" i="124"/>
  <c r="AG63" i="124"/>
  <c r="C64" i="124"/>
  <c r="D64" i="124"/>
  <c r="F64" i="124"/>
  <c r="K64" i="124"/>
  <c r="M64" i="124"/>
  <c r="Q64" i="124"/>
  <c r="S64" i="124"/>
  <c r="U64" i="124"/>
  <c r="W64" i="124"/>
  <c r="Y64" i="124"/>
  <c r="AA64" i="124"/>
  <c r="AD64" i="124"/>
  <c r="AF64" i="124"/>
  <c r="E65" i="124"/>
  <c r="G65" i="124"/>
  <c r="H65" i="124"/>
  <c r="I65" i="124" s="1"/>
  <c r="J65" i="124"/>
  <c r="L65" i="124"/>
  <c r="N65" i="124"/>
  <c r="T65" i="124"/>
  <c r="V65" i="124"/>
  <c r="X65" i="124"/>
  <c r="Z65" i="124"/>
  <c r="AB65" i="124"/>
  <c r="AC65" i="124"/>
  <c r="AE65" i="124"/>
  <c r="AG65" i="124"/>
  <c r="E66" i="124"/>
  <c r="G66" i="124"/>
  <c r="H66" i="124"/>
  <c r="O66" i="124" s="1"/>
  <c r="R66" i="124" s="1"/>
  <c r="J66" i="124"/>
  <c r="L66" i="124"/>
  <c r="N66" i="124"/>
  <c r="T66" i="124"/>
  <c r="V66" i="124"/>
  <c r="X66" i="124"/>
  <c r="Z66" i="124"/>
  <c r="AB66" i="124"/>
  <c r="AC66" i="124"/>
  <c r="AE66" i="124"/>
  <c r="AG66" i="124"/>
  <c r="E67" i="124"/>
  <c r="G67" i="124"/>
  <c r="H67" i="124"/>
  <c r="O67" i="124" s="1"/>
  <c r="R67" i="124" s="1"/>
  <c r="J67" i="124"/>
  <c r="L67" i="124"/>
  <c r="N67" i="124"/>
  <c r="T67" i="124"/>
  <c r="V67" i="124"/>
  <c r="X67" i="124"/>
  <c r="Z67" i="124"/>
  <c r="AB67" i="124"/>
  <c r="AC67" i="124"/>
  <c r="AE67" i="124"/>
  <c r="AG67" i="124"/>
  <c r="E68" i="124"/>
  <c r="G68" i="124"/>
  <c r="H68" i="124"/>
  <c r="O68" i="124" s="1"/>
  <c r="R68" i="124" s="1"/>
  <c r="J68" i="124"/>
  <c r="L68" i="124"/>
  <c r="N68" i="124"/>
  <c r="T68" i="124"/>
  <c r="V68" i="124"/>
  <c r="X68" i="124"/>
  <c r="Z68" i="124"/>
  <c r="AB68" i="124"/>
  <c r="AC68" i="124"/>
  <c r="AE68" i="124"/>
  <c r="AG68" i="124"/>
  <c r="E69" i="124"/>
  <c r="G69" i="124"/>
  <c r="H69" i="124"/>
  <c r="O69" i="124" s="1"/>
  <c r="R69" i="124" s="1"/>
  <c r="J69" i="124"/>
  <c r="L69" i="124"/>
  <c r="N69" i="124"/>
  <c r="T69" i="124"/>
  <c r="V69" i="124"/>
  <c r="X69" i="124"/>
  <c r="Z69" i="124"/>
  <c r="AB69" i="124"/>
  <c r="AC69" i="124"/>
  <c r="AE69" i="124"/>
  <c r="AG69" i="124"/>
  <c r="E70" i="124"/>
  <c r="G70" i="124"/>
  <c r="H70" i="124"/>
  <c r="O70" i="124" s="1"/>
  <c r="R70" i="124" s="1"/>
  <c r="L70" i="124"/>
  <c r="N70" i="124"/>
  <c r="T70" i="124"/>
  <c r="V70" i="124"/>
  <c r="X70" i="124"/>
  <c r="Z70" i="124"/>
  <c r="AB70" i="124"/>
  <c r="AC70" i="124"/>
  <c r="AE70" i="124"/>
  <c r="AG70" i="124"/>
  <c r="E71" i="124"/>
  <c r="G71" i="124"/>
  <c r="H71" i="124"/>
  <c r="I71" i="124" s="1"/>
  <c r="L71" i="124"/>
  <c r="N71" i="124"/>
  <c r="T71" i="124"/>
  <c r="V71" i="124"/>
  <c r="X71" i="124"/>
  <c r="Z71" i="124"/>
  <c r="AB71" i="124"/>
  <c r="AC71" i="124"/>
  <c r="AE71" i="124"/>
  <c r="AG71" i="124"/>
  <c r="C72" i="124"/>
  <c r="D72" i="124"/>
  <c r="F72" i="124"/>
  <c r="K72" i="124"/>
  <c r="M72" i="124"/>
  <c r="Q72" i="124"/>
  <c r="S72" i="124"/>
  <c r="U72" i="124"/>
  <c r="W72" i="124"/>
  <c r="Y72" i="124"/>
  <c r="AA72" i="124"/>
  <c r="AD72" i="124"/>
  <c r="AF72" i="124"/>
  <c r="E73" i="124"/>
  <c r="G73" i="124"/>
  <c r="H73" i="124"/>
  <c r="O73" i="124" s="1"/>
  <c r="P73" i="124" s="1"/>
  <c r="J73" i="124"/>
  <c r="L73" i="124"/>
  <c r="N73" i="124"/>
  <c r="T73" i="124"/>
  <c r="V73" i="124"/>
  <c r="X73" i="124"/>
  <c r="Z73" i="124"/>
  <c r="AB73" i="124"/>
  <c r="AC73" i="124"/>
  <c r="AE73" i="124"/>
  <c r="AG73" i="124"/>
  <c r="E74" i="124"/>
  <c r="G74" i="124"/>
  <c r="H74" i="124"/>
  <c r="O74" i="124" s="1"/>
  <c r="R74" i="124" s="1"/>
  <c r="J74" i="124"/>
  <c r="L74" i="124"/>
  <c r="N74" i="124"/>
  <c r="T74" i="124"/>
  <c r="V74" i="124"/>
  <c r="X74" i="124"/>
  <c r="Z74" i="124"/>
  <c r="AB74" i="124"/>
  <c r="AC74" i="124"/>
  <c r="AE74" i="124"/>
  <c r="AG74" i="124"/>
  <c r="E75" i="124"/>
  <c r="G75" i="124"/>
  <c r="H75" i="124"/>
  <c r="O75" i="124" s="1"/>
  <c r="R75" i="124" s="1"/>
  <c r="J75" i="124"/>
  <c r="L75" i="124"/>
  <c r="N75" i="124"/>
  <c r="T75" i="124"/>
  <c r="V75" i="124"/>
  <c r="X75" i="124"/>
  <c r="Z75" i="124"/>
  <c r="AB75" i="124"/>
  <c r="AC75" i="124"/>
  <c r="AE75" i="124"/>
  <c r="AG75" i="124"/>
  <c r="E76" i="124"/>
  <c r="G76" i="124"/>
  <c r="H76" i="124"/>
  <c r="I76" i="124"/>
  <c r="J76" i="124"/>
  <c r="L76" i="124"/>
  <c r="N76" i="124"/>
  <c r="O76" i="124"/>
  <c r="P76" i="124" s="1"/>
  <c r="T76" i="124"/>
  <c r="V76" i="124"/>
  <c r="X76" i="124"/>
  <c r="Z76" i="124"/>
  <c r="AB76" i="124"/>
  <c r="AC76" i="124"/>
  <c r="AE76" i="124"/>
  <c r="AG76" i="124"/>
  <c r="E77" i="124"/>
  <c r="G77" i="124"/>
  <c r="H77" i="124"/>
  <c r="O77" i="124" s="1"/>
  <c r="R77" i="124" s="1"/>
  <c r="J77" i="124"/>
  <c r="L77" i="124"/>
  <c r="N77" i="124"/>
  <c r="T77" i="124"/>
  <c r="V77" i="124"/>
  <c r="X77" i="124"/>
  <c r="Z77" i="124"/>
  <c r="AB77" i="124"/>
  <c r="AC77" i="124"/>
  <c r="AE77" i="124"/>
  <c r="AG77" i="124"/>
  <c r="E78" i="124"/>
  <c r="G78" i="124"/>
  <c r="H78" i="124"/>
  <c r="O78" i="124" s="1"/>
  <c r="R78" i="124" s="1"/>
  <c r="J78" i="124"/>
  <c r="L78" i="124"/>
  <c r="N78" i="124"/>
  <c r="T78" i="124"/>
  <c r="V78" i="124"/>
  <c r="X78" i="124"/>
  <c r="Z78" i="124"/>
  <c r="AB78" i="124"/>
  <c r="AC78" i="124"/>
  <c r="AE78" i="124"/>
  <c r="AG78" i="124"/>
  <c r="C79" i="124"/>
  <c r="D79" i="124"/>
  <c r="F79" i="124"/>
  <c r="K79" i="124"/>
  <c r="M79" i="124"/>
  <c r="Q79" i="124"/>
  <c r="S79" i="124"/>
  <c r="U79" i="124"/>
  <c r="W79" i="124"/>
  <c r="Y79" i="124"/>
  <c r="AA79" i="124"/>
  <c r="AD79" i="124"/>
  <c r="AF79" i="124"/>
  <c r="H39" i="32"/>
  <c r="C9" i="125"/>
  <c r="D9" i="125"/>
  <c r="F9" i="125"/>
  <c r="K9" i="125"/>
  <c r="M9" i="125"/>
  <c r="Q9" i="125"/>
  <c r="S9" i="125"/>
  <c r="U9" i="125"/>
  <c r="W9" i="125"/>
  <c r="Y9" i="125"/>
  <c r="AA9" i="125"/>
  <c r="AD9" i="125"/>
  <c r="AF9" i="125"/>
  <c r="E10" i="125"/>
  <c r="G10" i="125"/>
  <c r="H10" i="125"/>
  <c r="J10" i="125" s="1"/>
  <c r="I10" i="125"/>
  <c r="L10" i="125"/>
  <c r="N10" i="125"/>
  <c r="O10" i="125"/>
  <c r="R10" i="125" s="1"/>
  <c r="T10" i="125"/>
  <c r="V10" i="125"/>
  <c r="X10" i="125"/>
  <c r="Z10" i="125"/>
  <c r="AB10" i="125"/>
  <c r="AC10" i="125"/>
  <c r="AE10" i="125"/>
  <c r="AG10" i="125"/>
  <c r="E11" i="125"/>
  <c r="G11" i="125"/>
  <c r="H11" i="125"/>
  <c r="O11" i="125" s="1"/>
  <c r="R11" i="125" s="1"/>
  <c r="L11" i="125"/>
  <c r="N11" i="125"/>
  <c r="T11" i="125"/>
  <c r="V11" i="125"/>
  <c r="X11" i="125"/>
  <c r="Z11" i="125"/>
  <c r="AB11" i="125"/>
  <c r="AC11" i="125"/>
  <c r="AE11" i="125"/>
  <c r="AG11" i="125"/>
  <c r="E12" i="125"/>
  <c r="G12" i="125"/>
  <c r="H12" i="125"/>
  <c r="O12" i="125" s="1"/>
  <c r="R12" i="125" s="1"/>
  <c r="I12" i="125"/>
  <c r="L12" i="125"/>
  <c r="N12" i="125"/>
  <c r="P12" i="125"/>
  <c r="T12" i="125"/>
  <c r="V12" i="125"/>
  <c r="X12" i="125"/>
  <c r="Z12" i="125"/>
  <c r="AB12" i="125"/>
  <c r="AC12" i="125"/>
  <c r="AE12" i="125"/>
  <c r="AG12" i="125"/>
  <c r="E13" i="125"/>
  <c r="G13" i="125"/>
  <c r="H13" i="125"/>
  <c r="L13" i="125"/>
  <c r="N13" i="125"/>
  <c r="T13" i="125"/>
  <c r="V13" i="125"/>
  <c r="X13" i="125"/>
  <c r="Z13" i="125"/>
  <c r="AB13" i="125"/>
  <c r="AC13" i="125"/>
  <c r="AE13" i="125"/>
  <c r="AG13" i="125"/>
  <c r="E14" i="125"/>
  <c r="G14" i="125"/>
  <c r="H14" i="125"/>
  <c r="O14" i="125" s="1"/>
  <c r="R14" i="125" s="1"/>
  <c r="L14" i="125"/>
  <c r="N14" i="125"/>
  <c r="T14" i="125"/>
  <c r="V14" i="125"/>
  <c r="X14" i="125"/>
  <c r="Z14" i="125"/>
  <c r="AB14" i="125"/>
  <c r="AC14" i="125"/>
  <c r="AE14" i="125"/>
  <c r="AG14" i="125"/>
  <c r="E15" i="125"/>
  <c r="G15" i="125"/>
  <c r="H15" i="125"/>
  <c r="I15" i="125" s="1"/>
  <c r="L15" i="125"/>
  <c r="N15" i="125"/>
  <c r="T15" i="125"/>
  <c r="V15" i="125"/>
  <c r="X15" i="125"/>
  <c r="Z15" i="125"/>
  <c r="AB15" i="125"/>
  <c r="AC15" i="125"/>
  <c r="AE15" i="125"/>
  <c r="AG15" i="125"/>
  <c r="E16" i="125"/>
  <c r="G16" i="125"/>
  <c r="H16" i="125"/>
  <c r="O16" i="125" s="1"/>
  <c r="R16" i="125" s="1"/>
  <c r="L16" i="125"/>
  <c r="N16" i="125"/>
  <c r="T16" i="125"/>
  <c r="V16" i="125"/>
  <c r="X16" i="125"/>
  <c r="Z16" i="125"/>
  <c r="AB16" i="125"/>
  <c r="AC16" i="125"/>
  <c r="AE16" i="125"/>
  <c r="AG16" i="125"/>
  <c r="E17" i="125"/>
  <c r="G17" i="125"/>
  <c r="H17" i="125"/>
  <c r="O17" i="125" s="1"/>
  <c r="R17" i="125" s="1"/>
  <c r="J17" i="125"/>
  <c r="L17" i="125"/>
  <c r="N17" i="125"/>
  <c r="T17" i="125"/>
  <c r="V17" i="125"/>
  <c r="X17" i="125"/>
  <c r="Z17" i="125"/>
  <c r="AB17" i="125"/>
  <c r="AC17" i="125"/>
  <c r="AE17" i="125"/>
  <c r="AG17" i="125"/>
  <c r="E18" i="125"/>
  <c r="G18" i="125"/>
  <c r="H18" i="125"/>
  <c r="O18" i="125" s="1"/>
  <c r="R18" i="125" s="1"/>
  <c r="L18" i="125"/>
  <c r="N18" i="125"/>
  <c r="T18" i="125"/>
  <c r="V18" i="125"/>
  <c r="X18" i="125"/>
  <c r="Z18" i="125"/>
  <c r="AB18" i="125"/>
  <c r="AC18" i="125"/>
  <c r="AE18" i="125"/>
  <c r="AG18" i="125"/>
  <c r="E19" i="125"/>
  <c r="G19" i="125"/>
  <c r="H19" i="125"/>
  <c r="O19" i="125" s="1"/>
  <c r="R19" i="125" s="1"/>
  <c r="J19" i="125"/>
  <c r="L19" i="125"/>
  <c r="N19" i="125"/>
  <c r="T19" i="125"/>
  <c r="V19" i="125"/>
  <c r="X19" i="125"/>
  <c r="Z19" i="125"/>
  <c r="AB19" i="125"/>
  <c r="AC19" i="125"/>
  <c r="AE19" i="125"/>
  <c r="AG19" i="125"/>
  <c r="E20" i="125"/>
  <c r="G20" i="125"/>
  <c r="H20" i="125"/>
  <c r="O20" i="125" s="1"/>
  <c r="R20" i="125" s="1"/>
  <c r="J20" i="125"/>
  <c r="L20" i="125"/>
  <c r="N20" i="125"/>
  <c r="T20" i="125"/>
  <c r="V20" i="125"/>
  <c r="X20" i="125"/>
  <c r="Z20" i="125"/>
  <c r="AB20" i="125"/>
  <c r="AC20" i="125"/>
  <c r="AE20" i="125"/>
  <c r="AG20" i="125"/>
  <c r="C21" i="125"/>
  <c r="D21" i="125"/>
  <c r="F21" i="125"/>
  <c r="K21" i="125"/>
  <c r="M21" i="125"/>
  <c r="Q21" i="125"/>
  <c r="S21" i="125"/>
  <c r="U21" i="125"/>
  <c r="W21" i="125"/>
  <c r="Y21" i="125"/>
  <c r="AA21" i="125"/>
  <c r="AD21" i="125"/>
  <c r="AF21" i="125"/>
  <c r="E22" i="125"/>
  <c r="G22" i="125"/>
  <c r="H22" i="125"/>
  <c r="O22" i="125" s="1"/>
  <c r="P22" i="125" s="1"/>
  <c r="L22" i="125"/>
  <c r="N22" i="125"/>
  <c r="T22" i="125"/>
  <c r="V22" i="125"/>
  <c r="X22" i="125"/>
  <c r="Z22" i="125"/>
  <c r="AB22" i="125"/>
  <c r="AC22" i="125"/>
  <c r="AE22" i="125"/>
  <c r="AG22" i="125"/>
  <c r="E23" i="125"/>
  <c r="G23" i="125"/>
  <c r="H23" i="125"/>
  <c r="L23" i="125"/>
  <c r="N23" i="125"/>
  <c r="T23" i="125"/>
  <c r="V23" i="125"/>
  <c r="X23" i="125"/>
  <c r="Z23" i="125"/>
  <c r="AB23" i="125"/>
  <c r="AC23" i="125"/>
  <c r="AE23" i="125"/>
  <c r="AG23" i="125"/>
  <c r="E24" i="125"/>
  <c r="G24" i="125"/>
  <c r="H24" i="125"/>
  <c r="O24" i="125" s="1"/>
  <c r="R24" i="125" s="1"/>
  <c r="L24" i="125"/>
  <c r="N24" i="125"/>
  <c r="T24" i="125"/>
  <c r="V24" i="125"/>
  <c r="X24" i="125"/>
  <c r="Z24" i="125"/>
  <c r="AB24" i="125"/>
  <c r="AC24" i="125"/>
  <c r="AE24" i="125"/>
  <c r="AG24" i="125"/>
  <c r="E25" i="125"/>
  <c r="G25" i="125"/>
  <c r="H25" i="125"/>
  <c r="O25" i="125" s="1"/>
  <c r="R25" i="125" s="1"/>
  <c r="J25" i="125"/>
  <c r="L25" i="125"/>
  <c r="N25" i="125"/>
  <c r="T25" i="125"/>
  <c r="V25" i="125"/>
  <c r="X25" i="125"/>
  <c r="Z25" i="125"/>
  <c r="AB25" i="125"/>
  <c r="AC25" i="125"/>
  <c r="AE25" i="125"/>
  <c r="AG25" i="125"/>
  <c r="E26" i="125"/>
  <c r="G26" i="125"/>
  <c r="H26" i="125"/>
  <c r="O26" i="125" s="1"/>
  <c r="R26" i="125" s="1"/>
  <c r="L26" i="125"/>
  <c r="N26" i="125"/>
  <c r="T26" i="125"/>
  <c r="V26" i="125"/>
  <c r="X26" i="125"/>
  <c r="Z26" i="125"/>
  <c r="AB26" i="125"/>
  <c r="AC26" i="125"/>
  <c r="AE26" i="125"/>
  <c r="AG26" i="125"/>
  <c r="E27" i="125"/>
  <c r="G27" i="125"/>
  <c r="H27" i="125"/>
  <c r="O27" i="125" s="1"/>
  <c r="R27" i="125" s="1"/>
  <c r="L27" i="125"/>
  <c r="N27" i="125"/>
  <c r="P27" i="125"/>
  <c r="T27" i="125"/>
  <c r="V27" i="125"/>
  <c r="X27" i="125"/>
  <c r="Z27" i="125"/>
  <c r="AB27" i="125"/>
  <c r="AC27" i="125"/>
  <c r="AE27" i="125"/>
  <c r="AG27" i="125"/>
  <c r="E28" i="125"/>
  <c r="G28" i="125"/>
  <c r="H28" i="125"/>
  <c r="O28" i="125" s="1"/>
  <c r="R28" i="125" s="1"/>
  <c r="L28" i="125"/>
  <c r="N28" i="125"/>
  <c r="T28" i="125"/>
  <c r="V28" i="125"/>
  <c r="X28" i="125"/>
  <c r="Z28" i="125"/>
  <c r="AB28" i="125"/>
  <c r="AC28" i="125"/>
  <c r="AE28" i="125"/>
  <c r="AG28" i="125"/>
  <c r="E29" i="125"/>
  <c r="G29" i="125"/>
  <c r="H29" i="125"/>
  <c r="O29" i="125" s="1"/>
  <c r="R29" i="125" s="1"/>
  <c r="L29" i="125"/>
  <c r="N29" i="125"/>
  <c r="T29" i="125"/>
  <c r="V29" i="125"/>
  <c r="X29" i="125"/>
  <c r="Z29" i="125"/>
  <c r="AB29" i="125"/>
  <c r="AC29" i="125"/>
  <c r="AE29" i="125"/>
  <c r="AG29" i="125"/>
  <c r="E30" i="125"/>
  <c r="G30" i="125"/>
  <c r="H30" i="125"/>
  <c r="O30" i="125" s="1"/>
  <c r="R30" i="125" s="1"/>
  <c r="L30" i="125"/>
  <c r="N30" i="125"/>
  <c r="T30" i="125"/>
  <c r="V30" i="125"/>
  <c r="X30" i="125"/>
  <c r="Z30" i="125"/>
  <c r="AB30" i="125"/>
  <c r="AC30" i="125"/>
  <c r="AE30" i="125"/>
  <c r="AG30" i="125"/>
  <c r="E31" i="125"/>
  <c r="G31" i="125"/>
  <c r="H31" i="125"/>
  <c r="L31" i="125"/>
  <c r="N31" i="125"/>
  <c r="T31" i="125"/>
  <c r="V31" i="125"/>
  <c r="X31" i="125"/>
  <c r="Z31" i="125"/>
  <c r="AB31" i="125"/>
  <c r="AC31" i="125"/>
  <c r="AE31" i="125"/>
  <c r="AG31" i="125"/>
  <c r="E32" i="125"/>
  <c r="G32" i="125"/>
  <c r="H32" i="125"/>
  <c r="O32" i="125" s="1"/>
  <c r="R32" i="125" s="1"/>
  <c r="I32" i="125"/>
  <c r="J32" i="125"/>
  <c r="L32" i="125"/>
  <c r="N32" i="125"/>
  <c r="P32" i="125"/>
  <c r="T32" i="125"/>
  <c r="V32" i="125"/>
  <c r="X32" i="125"/>
  <c r="Z32" i="125"/>
  <c r="AB32" i="125"/>
  <c r="AC32" i="125"/>
  <c r="AE32" i="125"/>
  <c r="AG32" i="125"/>
  <c r="E33" i="125"/>
  <c r="G33" i="125"/>
  <c r="H33" i="125"/>
  <c r="L33" i="125"/>
  <c r="N33" i="125"/>
  <c r="T33" i="125"/>
  <c r="V33" i="125"/>
  <c r="X33" i="125"/>
  <c r="Z33" i="125"/>
  <c r="AB33" i="125"/>
  <c r="AC33" i="125"/>
  <c r="AE33" i="125"/>
  <c r="AG33" i="125"/>
  <c r="E34" i="125"/>
  <c r="G34" i="125"/>
  <c r="H34" i="125"/>
  <c r="O34" i="125" s="1"/>
  <c r="R34" i="125" s="1"/>
  <c r="L34" i="125"/>
  <c r="N34" i="125"/>
  <c r="T34" i="125"/>
  <c r="V34" i="125"/>
  <c r="X34" i="125"/>
  <c r="Z34" i="125"/>
  <c r="AB34" i="125"/>
  <c r="AC34" i="125"/>
  <c r="AE34" i="125"/>
  <c r="AG34" i="125"/>
  <c r="E35" i="125"/>
  <c r="G35" i="125"/>
  <c r="H35" i="125"/>
  <c r="O35" i="125" s="1"/>
  <c r="R35" i="125" s="1"/>
  <c r="L35" i="125"/>
  <c r="N35" i="125"/>
  <c r="T35" i="125"/>
  <c r="V35" i="125"/>
  <c r="X35" i="125"/>
  <c r="Z35" i="125"/>
  <c r="AB35" i="125"/>
  <c r="AC35" i="125"/>
  <c r="AE35" i="125"/>
  <c r="AG35" i="125"/>
  <c r="E36" i="125"/>
  <c r="G36" i="125"/>
  <c r="H36" i="125"/>
  <c r="L36" i="125"/>
  <c r="N36" i="125"/>
  <c r="T36" i="125"/>
  <c r="V36" i="125"/>
  <c r="X36" i="125"/>
  <c r="Z36" i="125"/>
  <c r="AB36" i="125"/>
  <c r="AC36" i="125"/>
  <c r="AE36" i="125"/>
  <c r="AG36" i="125"/>
  <c r="E37" i="125"/>
  <c r="G37" i="125"/>
  <c r="H37" i="125"/>
  <c r="O37" i="125" s="1"/>
  <c r="R37" i="125" s="1"/>
  <c r="L37" i="125"/>
  <c r="N37" i="125"/>
  <c r="T37" i="125"/>
  <c r="V37" i="125"/>
  <c r="X37" i="125"/>
  <c r="Z37" i="125"/>
  <c r="AB37" i="125"/>
  <c r="AC37" i="125"/>
  <c r="AE37" i="125"/>
  <c r="AG37" i="125"/>
  <c r="E38" i="125"/>
  <c r="G38" i="125"/>
  <c r="H38" i="125"/>
  <c r="O38" i="125" s="1"/>
  <c r="R38" i="125" s="1"/>
  <c r="L38" i="125"/>
  <c r="N38" i="125"/>
  <c r="P38" i="125"/>
  <c r="T38" i="125"/>
  <c r="V38" i="125"/>
  <c r="X38" i="125"/>
  <c r="Z38" i="125"/>
  <c r="AB38" i="125"/>
  <c r="AC38" i="125"/>
  <c r="AE38" i="125"/>
  <c r="AG38" i="125"/>
  <c r="E39" i="125"/>
  <c r="G39" i="125"/>
  <c r="H39" i="125"/>
  <c r="O39" i="125" s="1"/>
  <c r="R39" i="125" s="1"/>
  <c r="J39" i="125"/>
  <c r="L39" i="125"/>
  <c r="N39" i="125"/>
  <c r="T39" i="125"/>
  <c r="V39" i="125"/>
  <c r="X39" i="125"/>
  <c r="Z39" i="125"/>
  <c r="AB39" i="125"/>
  <c r="AC39" i="125"/>
  <c r="AE39" i="125"/>
  <c r="AG39" i="125"/>
  <c r="C40" i="125"/>
  <c r="D40" i="125"/>
  <c r="F40" i="125"/>
  <c r="K40" i="125"/>
  <c r="M40" i="125"/>
  <c r="Q40" i="125"/>
  <c r="S40" i="125"/>
  <c r="U40" i="125"/>
  <c r="W40" i="125"/>
  <c r="Y40" i="125"/>
  <c r="AA40" i="125"/>
  <c r="AD40" i="125"/>
  <c r="AF40" i="125"/>
  <c r="E41" i="125"/>
  <c r="G41" i="125"/>
  <c r="H41" i="125"/>
  <c r="I41" i="125" s="1"/>
  <c r="L41" i="125"/>
  <c r="N41" i="125"/>
  <c r="T41" i="125"/>
  <c r="V41" i="125"/>
  <c r="X41" i="125"/>
  <c r="Z41" i="125"/>
  <c r="AB41" i="125"/>
  <c r="AC41" i="125"/>
  <c r="AE41" i="125"/>
  <c r="AG41" i="125"/>
  <c r="E42" i="125"/>
  <c r="G42" i="125"/>
  <c r="H42" i="125"/>
  <c r="O42" i="125" s="1"/>
  <c r="R42" i="125" s="1"/>
  <c r="L42" i="125"/>
  <c r="N42" i="125"/>
  <c r="T42" i="125"/>
  <c r="V42" i="125"/>
  <c r="X42" i="125"/>
  <c r="Z42" i="125"/>
  <c r="AB42" i="125"/>
  <c r="AC42" i="125"/>
  <c r="AE42" i="125"/>
  <c r="AG42" i="125"/>
  <c r="E43" i="125"/>
  <c r="G43" i="125"/>
  <c r="H43" i="125"/>
  <c r="O43" i="125" s="1"/>
  <c r="R43" i="125" s="1"/>
  <c r="J43" i="125"/>
  <c r="L43" i="125"/>
  <c r="N43" i="125"/>
  <c r="T43" i="125"/>
  <c r="V43" i="125"/>
  <c r="X43" i="125"/>
  <c r="Z43" i="125"/>
  <c r="AB43" i="125"/>
  <c r="AC43" i="125"/>
  <c r="AE43" i="125"/>
  <c r="AG43" i="125"/>
  <c r="E44" i="125"/>
  <c r="G44" i="125"/>
  <c r="H44" i="125"/>
  <c r="O44" i="125" s="1"/>
  <c r="R44" i="125" s="1"/>
  <c r="L44" i="125"/>
  <c r="N44" i="125"/>
  <c r="T44" i="125"/>
  <c r="V44" i="125"/>
  <c r="X44" i="125"/>
  <c r="Z44" i="125"/>
  <c r="AB44" i="125"/>
  <c r="AC44" i="125"/>
  <c r="AE44" i="125"/>
  <c r="AG44" i="125"/>
  <c r="E45" i="125"/>
  <c r="G45" i="125"/>
  <c r="H45" i="125"/>
  <c r="O45" i="125" s="1"/>
  <c r="R45" i="125" s="1"/>
  <c r="L45" i="125"/>
  <c r="N45" i="125"/>
  <c r="T45" i="125"/>
  <c r="V45" i="125"/>
  <c r="X45" i="125"/>
  <c r="Z45" i="125"/>
  <c r="AB45" i="125"/>
  <c r="AC45" i="125"/>
  <c r="AE45" i="125"/>
  <c r="AG45" i="125"/>
  <c r="E46" i="125"/>
  <c r="G46" i="125"/>
  <c r="H46" i="125"/>
  <c r="O46" i="125" s="1"/>
  <c r="R46" i="125" s="1"/>
  <c r="L46" i="125"/>
  <c r="N46" i="125"/>
  <c r="T46" i="125"/>
  <c r="V46" i="125"/>
  <c r="X46" i="125"/>
  <c r="Z46" i="125"/>
  <c r="AB46" i="125"/>
  <c r="AC46" i="125"/>
  <c r="AE46" i="125"/>
  <c r="AG46" i="125"/>
  <c r="E47" i="125"/>
  <c r="G47" i="125"/>
  <c r="H47" i="125"/>
  <c r="O47" i="125" s="1"/>
  <c r="R47" i="125" s="1"/>
  <c r="J47" i="125"/>
  <c r="L47" i="125"/>
  <c r="N47" i="125"/>
  <c r="T47" i="125"/>
  <c r="V47" i="125"/>
  <c r="X47" i="125"/>
  <c r="Z47" i="125"/>
  <c r="AB47" i="125"/>
  <c r="AC47" i="125"/>
  <c r="AE47" i="125"/>
  <c r="AG47" i="125"/>
  <c r="E48" i="125"/>
  <c r="G48" i="125"/>
  <c r="H48" i="125"/>
  <c r="O48" i="125" s="1"/>
  <c r="R48" i="125" s="1"/>
  <c r="J48" i="125"/>
  <c r="L48" i="125"/>
  <c r="N48" i="125"/>
  <c r="T48" i="125"/>
  <c r="V48" i="125"/>
  <c r="X48" i="125"/>
  <c r="Z48" i="125"/>
  <c r="AB48" i="125"/>
  <c r="AC48" i="125"/>
  <c r="AE48" i="125"/>
  <c r="AG48" i="125"/>
  <c r="E49" i="125"/>
  <c r="G49" i="125"/>
  <c r="H49" i="125"/>
  <c r="O49" i="125" s="1"/>
  <c r="P49" i="125" s="1"/>
  <c r="J49" i="125"/>
  <c r="L49" i="125"/>
  <c r="N49" i="125"/>
  <c r="T49" i="125"/>
  <c r="V49" i="125"/>
  <c r="X49" i="125"/>
  <c r="Z49" i="125"/>
  <c r="AB49" i="125"/>
  <c r="AC49" i="125"/>
  <c r="AE49" i="125"/>
  <c r="AG49" i="125"/>
  <c r="E50" i="125"/>
  <c r="G50" i="125"/>
  <c r="H50" i="125"/>
  <c r="I50" i="125" s="1"/>
  <c r="L50" i="125"/>
  <c r="N50" i="125"/>
  <c r="T50" i="125"/>
  <c r="V50" i="125"/>
  <c r="X50" i="125"/>
  <c r="Z50" i="125"/>
  <c r="AB50" i="125"/>
  <c r="AC50" i="125"/>
  <c r="AE50" i="125"/>
  <c r="AG50" i="125"/>
  <c r="E51" i="125"/>
  <c r="G51" i="125"/>
  <c r="H51" i="125"/>
  <c r="O51" i="125" s="1"/>
  <c r="R51" i="125" s="1"/>
  <c r="L51" i="125"/>
  <c r="N51" i="125"/>
  <c r="T51" i="125"/>
  <c r="V51" i="125"/>
  <c r="X51" i="125"/>
  <c r="Z51" i="125"/>
  <c r="AB51" i="125"/>
  <c r="AC51" i="125"/>
  <c r="AE51" i="125"/>
  <c r="AG51" i="125"/>
  <c r="E52" i="125"/>
  <c r="G52" i="125"/>
  <c r="H52" i="125"/>
  <c r="O52" i="125" s="1"/>
  <c r="R52" i="125" s="1"/>
  <c r="J52" i="125"/>
  <c r="L52" i="125"/>
  <c r="N52" i="125"/>
  <c r="T52" i="125"/>
  <c r="V52" i="125"/>
  <c r="X52" i="125"/>
  <c r="Z52" i="125"/>
  <c r="AB52" i="125"/>
  <c r="AC52" i="125"/>
  <c r="AE52" i="125"/>
  <c r="AG52" i="125"/>
  <c r="E53" i="125"/>
  <c r="G53" i="125"/>
  <c r="H53" i="125"/>
  <c r="O53" i="125" s="1"/>
  <c r="R53" i="125" s="1"/>
  <c r="J53" i="125"/>
  <c r="L53" i="125"/>
  <c r="N53" i="125"/>
  <c r="T53" i="125"/>
  <c r="V53" i="125"/>
  <c r="X53" i="125"/>
  <c r="Z53" i="125"/>
  <c r="AB53" i="125"/>
  <c r="AC53" i="125"/>
  <c r="AE53" i="125"/>
  <c r="AG53" i="125"/>
  <c r="E54" i="125"/>
  <c r="G54" i="125"/>
  <c r="H54" i="125"/>
  <c r="O54" i="125" s="1"/>
  <c r="R54" i="125" s="1"/>
  <c r="J54" i="125"/>
  <c r="L54" i="125"/>
  <c r="N54" i="125"/>
  <c r="T54" i="125"/>
  <c r="V54" i="125"/>
  <c r="X54" i="125"/>
  <c r="Z54" i="125"/>
  <c r="AB54" i="125"/>
  <c r="AC54" i="125"/>
  <c r="AE54" i="125"/>
  <c r="AG54" i="125"/>
  <c r="C55" i="125"/>
  <c r="D55" i="125"/>
  <c r="F55" i="125"/>
  <c r="K55" i="125"/>
  <c r="M55" i="125"/>
  <c r="Q55" i="125"/>
  <c r="S55" i="125"/>
  <c r="U55" i="125"/>
  <c r="W55" i="125"/>
  <c r="Y55" i="125"/>
  <c r="AA55" i="125"/>
  <c r="AD55" i="125"/>
  <c r="AF55" i="125"/>
  <c r="E56" i="125"/>
  <c r="G56" i="125"/>
  <c r="H56" i="125"/>
  <c r="O56" i="125" s="1"/>
  <c r="P56" i="125" s="1"/>
  <c r="L56" i="125"/>
  <c r="N56" i="125"/>
  <c r="T56" i="125"/>
  <c r="V56" i="125"/>
  <c r="X56" i="125"/>
  <c r="Z56" i="125"/>
  <c r="AB56" i="125"/>
  <c r="AC56" i="125"/>
  <c r="AE56" i="125"/>
  <c r="AG56" i="125"/>
  <c r="E57" i="125"/>
  <c r="G57" i="125"/>
  <c r="H57" i="125"/>
  <c r="O57" i="125" s="1"/>
  <c r="R57" i="125" s="1"/>
  <c r="I57" i="125"/>
  <c r="J57" i="125"/>
  <c r="L57" i="125"/>
  <c r="N57" i="125"/>
  <c r="P57" i="125"/>
  <c r="T57" i="125"/>
  <c r="V57" i="125"/>
  <c r="X57" i="125"/>
  <c r="Z57" i="125"/>
  <c r="AB57" i="125"/>
  <c r="AC57" i="125"/>
  <c r="AE57" i="125"/>
  <c r="AG57" i="125"/>
  <c r="E58" i="125"/>
  <c r="G58" i="125"/>
  <c r="H58" i="125"/>
  <c r="O58" i="125" s="1"/>
  <c r="R58" i="125" s="1"/>
  <c r="L58" i="125"/>
  <c r="N58" i="125"/>
  <c r="T58" i="125"/>
  <c r="V58" i="125"/>
  <c r="X58" i="125"/>
  <c r="Z58" i="125"/>
  <c r="AB58" i="125"/>
  <c r="AC58" i="125"/>
  <c r="AE58" i="125"/>
  <c r="AG58" i="125"/>
  <c r="E59" i="125"/>
  <c r="G59" i="125"/>
  <c r="H59" i="125"/>
  <c r="O59" i="125" s="1"/>
  <c r="R59" i="125" s="1"/>
  <c r="J59" i="125"/>
  <c r="L59" i="125"/>
  <c r="N59" i="125"/>
  <c r="T59" i="125"/>
  <c r="V59" i="125"/>
  <c r="X59" i="125"/>
  <c r="Z59" i="125"/>
  <c r="AB59" i="125"/>
  <c r="AC59" i="125"/>
  <c r="AE59" i="125"/>
  <c r="AG59" i="125"/>
  <c r="E60" i="125"/>
  <c r="G60" i="125"/>
  <c r="H60" i="125"/>
  <c r="O60" i="125" s="1"/>
  <c r="R60" i="125" s="1"/>
  <c r="L60" i="125"/>
  <c r="N60" i="125"/>
  <c r="T60" i="125"/>
  <c r="V60" i="125"/>
  <c r="X60" i="125"/>
  <c r="Z60" i="125"/>
  <c r="AB60" i="125"/>
  <c r="AC60" i="125"/>
  <c r="AE60" i="125"/>
  <c r="AG60" i="125"/>
  <c r="E61" i="125"/>
  <c r="G61" i="125"/>
  <c r="H61" i="125"/>
  <c r="O61" i="125" s="1"/>
  <c r="R61" i="125" s="1"/>
  <c r="L61" i="125"/>
  <c r="N61" i="125"/>
  <c r="T61" i="125"/>
  <c r="V61" i="125"/>
  <c r="X61" i="125"/>
  <c r="Z61" i="125"/>
  <c r="AB61" i="125"/>
  <c r="AC61" i="125"/>
  <c r="AE61" i="125"/>
  <c r="AG61" i="125"/>
  <c r="E62" i="125"/>
  <c r="G62" i="125"/>
  <c r="H62" i="125"/>
  <c r="O62" i="125" s="1"/>
  <c r="R62" i="125" s="1"/>
  <c r="L62" i="125"/>
  <c r="N62" i="125"/>
  <c r="T62" i="125"/>
  <c r="V62" i="125"/>
  <c r="X62" i="125"/>
  <c r="Z62" i="125"/>
  <c r="AB62" i="125"/>
  <c r="AC62" i="125"/>
  <c r="AE62" i="125"/>
  <c r="AG62" i="125"/>
  <c r="E63" i="125"/>
  <c r="G63" i="125"/>
  <c r="H63" i="125"/>
  <c r="L63" i="125"/>
  <c r="N63" i="125"/>
  <c r="T63" i="125"/>
  <c r="V63" i="125"/>
  <c r="X63" i="125"/>
  <c r="Z63" i="125"/>
  <c r="AB63" i="125"/>
  <c r="AC63" i="125"/>
  <c r="AE63" i="125"/>
  <c r="AG63" i="125"/>
  <c r="C64" i="125"/>
  <c r="D64" i="125"/>
  <c r="F64" i="125"/>
  <c r="K64" i="125"/>
  <c r="M64" i="125"/>
  <c r="Q64" i="125"/>
  <c r="S64" i="125"/>
  <c r="U64" i="125"/>
  <c r="W64" i="125"/>
  <c r="Y64" i="125"/>
  <c r="AA64" i="125"/>
  <c r="AD64" i="125"/>
  <c r="AF64" i="125"/>
  <c r="E65" i="125"/>
  <c r="G65" i="125"/>
  <c r="H65" i="125"/>
  <c r="O65" i="125" s="1"/>
  <c r="I65" i="125"/>
  <c r="J65" i="125"/>
  <c r="L65" i="125"/>
  <c r="N65" i="125"/>
  <c r="P65" i="125"/>
  <c r="T65" i="125"/>
  <c r="V65" i="125"/>
  <c r="X65" i="125"/>
  <c r="Z65" i="125"/>
  <c r="AB65" i="125"/>
  <c r="AC65" i="125"/>
  <c r="AE65" i="125"/>
  <c r="AG65" i="125"/>
  <c r="E66" i="125"/>
  <c r="G66" i="125"/>
  <c r="H66" i="125"/>
  <c r="O66" i="125" s="1"/>
  <c r="R66" i="125" s="1"/>
  <c r="I66" i="125"/>
  <c r="J66" i="125"/>
  <c r="L66" i="125"/>
  <c r="N66" i="125"/>
  <c r="P66" i="125"/>
  <c r="T66" i="125"/>
  <c r="V66" i="125"/>
  <c r="X66" i="125"/>
  <c r="Z66" i="125"/>
  <c r="AB66" i="125"/>
  <c r="AC66" i="125"/>
  <c r="AE66" i="125"/>
  <c r="AG66" i="125"/>
  <c r="E67" i="125"/>
  <c r="G67" i="125"/>
  <c r="H67" i="125"/>
  <c r="O67" i="125" s="1"/>
  <c r="R67" i="125" s="1"/>
  <c r="J67" i="125"/>
  <c r="L67" i="125"/>
  <c r="N67" i="125"/>
  <c r="T67" i="125"/>
  <c r="V67" i="125"/>
  <c r="X67" i="125"/>
  <c r="Z67" i="125"/>
  <c r="AB67" i="125"/>
  <c r="AC67" i="125"/>
  <c r="AE67" i="125"/>
  <c r="AG67" i="125"/>
  <c r="E68" i="125"/>
  <c r="G68" i="125"/>
  <c r="H68" i="125"/>
  <c r="O68" i="125" s="1"/>
  <c r="R68" i="125" s="1"/>
  <c r="L68" i="125"/>
  <c r="N68" i="125"/>
  <c r="T68" i="125"/>
  <c r="V68" i="125"/>
  <c r="X68" i="125"/>
  <c r="Z68" i="125"/>
  <c r="AB68" i="125"/>
  <c r="AC68" i="125"/>
  <c r="AE68" i="125"/>
  <c r="AG68" i="125"/>
  <c r="E69" i="125"/>
  <c r="G69" i="125"/>
  <c r="H69" i="125"/>
  <c r="O69" i="125" s="1"/>
  <c r="R69" i="125" s="1"/>
  <c r="I69" i="125"/>
  <c r="J69" i="125"/>
  <c r="L69" i="125"/>
  <c r="N69" i="125"/>
  <c r="P69" i="125"/>
  <c r="T69" i="125"/>
  <c r="V69" i="125"/>
  <c r="X69" i="125"/>
  <c r="Z69" i="125"/>
  <c r="AB69" i="125"/>
  <c r="AC69" i="125"/>
  <c r="AE69" i="125"/>
  <c r="AG69" i="125"/>
  <c r="E70" i="125"/>
  <c r="G70" i="125"/>
  <c r="H70" i="125"/>
  <c r="O70" i="125" s="1"/>
  <c r="R70" i="125" s="1"/>
  <c r="I70" i="125"/>
  <c r="J70" i="125"/>
  <c r="L70" i="125"/>
  <c r="N70" i="125"/>
  <c r="P70" i="125"/>
  <c r="T70" i="125"/>
  <c r="V70" i="125"/>
  <c r="X70" i="125"/>
  <c r="Z70" i="125"/>
  <c r="AB70" i="125"/>
  <c r="AC70" i="125"/>
  <c r="AE70" i="125"/>
  <c r="AG70" i="125"/>
  <c r="E71" i="125"/>
  <c r="G71" i="125"/>
  <c r="H71" i="125"/>
  <c r="O71" i="125" s="1"/>
  <c r="R71" i="125" s="1"/>
  <c r="L71" i="125"/>
  <c r="N71" i="125"/>
  <c r="T71" i="125"/>
  <c r="V71" i="125"/>
  <c r="X71" i="125"/>
  <c r="Z71" i="125"/>
  <c r="AB71" i="125"/>
  <c r="AC71" i="125"/>
  <c r="AE71" i="125"/>
  <c r="AG71" i="125"/>
  <c r="C72" i="125"/>
  <c r="D72" i="125"/>
  <c r="F72" i="125"/>
  <c r="K72" i="125"/>
  <c r="M72" i="125"/>
  <c r="Q72" i="125"/>
  <c r="S72" i="125"/>
  <c r="U72" i="125"/>
  <c r="W72" i="125"/>
  <c r="Y72" i="125"/>
  <c r="AA72" i="125"/>
  <c r="AD72" i="125"/>
  <c r="AF72" i="125"/>
  <c r="E73" i="125"/>
  <c r="G73" i="125"/>
  <c r="H73" i="125"/>
  <c r="O73" i="125" s="1"/>
  <c r="P73" i="125" s="1"/>
  <c r="L73" i="125"/>
  <c r="N73" i="125"/>
  <c r="T73" i="125"/>
  <c r="V73" i="125"/>
  <c r="X73" i="125"/>
  <c r="Z73" i="125"/>
  <c r="AB73" i="125"/>
  <c r="AC73" i="125"/>
  <c r="AE73" i="125"/>
  <c r="AG73" i="125"/>
  <c r="E74" i="125"/>
  <c r="G74" i="125"/>
  <c r="H74" i="125"/>
  <c r="I74" i="125" s="1"/>
  <c r="J74" i="125"/>
  <c r="L74" i="125"/>
  <c r="N74" i="125"/>
  <c r="T74" i="125"/>
  <c r="V74" i="125"/>
  <c r="X74" i="125"/>
  <c r="Z74" i="125"/>
  <c r="AB74" i="125"/>
  <c r="AC74" i="125"/>
  <c r="AE74" i="125"/>
  <c r="AG74" i="125"/>
  <c r="E75" i="125"/>
  <c r="G75" i="125"/>
  <c r="H75" i="125"/>
  <c r="O75" i="125" s="1"/>
  <c r="R75" i="125" s="1"/>
  <c r="I75" i="125"/>
  <c r="J75" i="125"/>
  <c r="L75" i="125"/>
  <c r="N75" i="125"/>
  <c r="T75" i="125"/>
  <c r="V75" i="125"/>
  <c r="X75" i="125"/>
  <c r="Z75" i="125"/>
  <c r="AB75" i="125"/>
  <c r="AC75" i="125"/>
  <c r="AE75" i="125"/>
  <c r="AG75" i="125"/>
  <c r="E76" i="125"/>
  <c r="G76" i="125"/>
  <c r="H76" i="125"/>
  <c r="J76" i="125" s="1"/>
  <c r="L76" i="125"/>
  <c r="N76" i="125"/>
  <c r="T76" i="125"/>
  <c r="V76" i="125"/>
  <c r="X76" i="125"/>
  <c r="Z76" i="125"/>
  <c r="AB76" i="125"/>
  <c r="AC76" i="125"/>
  <c r="AE76" i="125"/>
  <c r="AG76" i="125"/>
  <c r="E77" i="125"/>
  <c r="G77" i="125"/>
  <c r="H77" i="125"/>
  <c r="O77" i="125" s="1"/>
  <c r="R77" i="125" s="1"/>
  <c r="L77" i="125"/>
  <c r="N77" i="125"/>
  <c r="T77" i="125"/>
  <c r="V77" i="125"/>
  <c r="X77" i="125"/>
  <c r="Z77" i="125"/>
  <c r="AB77" i="125"/>
  <c r="AC77" i="125"/>
  <c r="AE77" i="125"/>
  <c r="AG77" i="125"/>
  <c r="E78" i="125"/>
  <c r="G78" i="125"/>
  <c r="H78" i="125"/>
  <c r="O78" i="125" s="1"/>
  <c r="R78" i="125" s="1"/>
  <c r="L78" i="125"/>
  <c r="N78" i="125"/>
  <c r="T78" i="125"/>
  <c r="V78" i="125"/>
  <c r="X78" i="125"/>
  <c r="Z78" i="125"/>
  <c r="AB78" i="125"/>
  <c r="AC78" i="125"/>
  <c r="AE78" i="125"/>
  <c r="AG78" i="125"/>
  <c r="C79" i="125"/>
  <c r="D79" i="125"/>
  <c r="F79" i="125"/>
  <c r="K79" i="125"/>
  <c r="M79" i="125"/>
  <c r="Q79" i="125"/>
  <c r="S79" i="125"/>
  <c r="U79" i="125"/>
  <c r="W79" i="125"/>
  <c r="Y79" i="125"/>
  <c r="AA79" i="125"/>
  <c r="AD79" i="125"/>
  <c r="AF79" i="125"/>
  <c r="C9" i="126"/>
  <c r="D9" i="126"/>
  <c r="F9" i="126"/>
  <c r="K9" i="126"/>
  <c r="M9" i="126"/>
  <c r="Q9" i="126"/>
  <c r="S9" i="126"/>
  <c r="U9" i="126"/>
  <c r="W9" i="126"/>
  <c r="Y9" i="126"/>
  <c r="AA9" i="126"/>
  <c r="AD9" i="126"/>
  <c r="AF9" i="126"/>
  <c r="E10" i="126"/>
  <c r="G10" i="126"/>
  <c r="H10" i="126"/>
  <c r="J10" i="126" s="1"/>
  <c r="I10" i="126"/>
  <c r="L10" i="126"/>
  <c r="N10" i="126"/>
  <c r="T10" i="126"/>
  <c r="V10" i="126"/>
  <c r="X10" i="126"/>
  <c r="Z10" i="126"/>
  <c r="AB10" i="126"/>
  <c r="AC10" i="126"/>
  <c r="AE10" i="126"/>
  <c r="AG10" i="126"/>
  <c r="E11" i="126"/>
  <c r="G11" i="126"/>
  <c r="H11" i="126"/>
  <c r="I11" i="126" s="1"/>
  <c r="L11" i="126"/>
  <c r="N11" i="126"/>
  <c r="T11" i="126"/>
  <c r="V11" i="126"/>
  <c r="X11" i="126"/>
  <c r="Z11" i="126"/>
  <c r="AB11" i="126"/>
  <c r="AC11" i="126"/>
  <c r="AE11" i="126"/>
  <c r="AG11" i="126"/>
  <c r="E12" i="126"/>
  <c r="G12" i="126"/>
  <c r="H12" i="126"/>
  <c r="O12" i="126" s="1"/>
  <c r="R12" i="126" s="1"/>
  <c r="I12" i="126"/>
  <c r="J12" i="126"/>
  <c r="L12" i="126"/>
  <c r="N12" i="126"/>
  <c r="P12" i="126"/>
  <c r="T12" i="126"/>
  <c r="V12" i="126"/>
  <c r="X12" i="126"/>
  <c r="Z12" i="126"/>
  <c r="AB12" i="126"/>
  <c r="AC12" i="126"/>
  <c r="AE12" i="126"/>
  <c r="AG12" i="126"/>
  <c r="E13" i="126"/>
  <c r="G13" i="126"/>
  <c r="H13" i="126"/>
  <c r="O13" i="126" s="1"/>
  <c r="R13" i="126" s="1"/>
  <c r="L13" i="126"/>
  <c r="N13" i="126"/>
  <c r="T13" i="126"/>
  <c r="V13" i="126"/>
  <c r="X13" i="126"/>
  <c r="Z13" i="126"/>
  <c r="AB13" i="126"/>
  <c r="AC13" i="126"/>
  <c r="AE13" i="126"/>
  <c r="AG13" i="126"/>
  <c r="E14" i="126"/>
  <c r="G14" i="126"/>
  <c r="H14" i="126"/>
  <c r="O14" i="126" s="1"/>
  <c r="R14" i="126" s="1"/>
  <c r="J14" i="126"/>
  <c r="L14" i="126"/>
  <c r="N14" i="126"/>
  <c r="T14" i="126"/>
  <c r="V14" i="126"/>
  <c r="X14" i="126"/>
  <c r="Z14" i="126"/>
  <c r="AB14" i="126"/>
  <c r="AC14" i="126"/>
  <c r="AE14" i="126"/>
  <c r="AG14" i="126"/>
  <c r="E15" i="126"/>
  <c r="G15" i="126"/>
  <c r="H15" i="126"/>
  <c r="O15" i="126" s="1"/>
  <c r="R15" i="126" s="1"/>
  <c r="L15" i="126"/>
  <c r="N15" i="126"/>
  <c r="T15" i="126"/>
  <c r="V15" i="126"/>
  <c r="X15" i="126"/>
  <c r="Z15" i="126"/>
  <c r="AB15" i="126"/>
  <c r="AC15" i="126"/>
  <c r="AE15" i="126"/>
  <c r="AG15" i="126"/>
  <c r="E16" i="126"/>
  <c r="G16" i="126"/>
  <c r="H16" i="126"/>
  <c r="O16" i="126" s="1"/>
  <c r="R16" i="126" s="1"/>
  <c r="L16" i="126"/>
  <c r="N16" i="126"/>
  <c r="T16" i="126"/>
  <c r="V16" i="126"/>
  <c r="X16" i="126"/>
  <c r="Z16" i="126"/>
  <c r="AB16" i="126"/>
  <c r="AC16" i="126"/>
  <c r="AE16" i="126"/>
  <c r="AG16" i="126"/>
  <c r="E17" i="126"/>
  <c r="G17" i="126"/>
  <c r="H17" i="126"/>
  <c r="O17" i="126" s="1"/>
  <c r="R17" i="126" s="1"/>
  <c r="L17" i="126"/>
  <c r="N17" i="126"/>
  <c r="T17" i="126"/>
  <c r="V17" i="126"/>
  <c r="X17" i="126"/>
  <c r="Z17" i="126"/>
  <c r="AB17" i="126"/>
  <c r="AC17" i="126"/>
  <c r="AE17" i="126"/>
  <c r="AG17" i="126"/>
  <c r="E18" i="126"/>
  <c r="G18" i="126"/>
  <c r="H18" i="126"/>
  <c r="O18" i="126" s="1"/>
  <c r="R18" i="126" s="1"/>
  <c r="L18" i="126"/>
  <c r="N18" i="126"/>
  <c r="T18" i="126"/>
  <c r="V18" i="126"/>
  <c r="X18" i="126"/>
  <c r="Z18" i="126"/>
  <c r="AB18" i="126"/>
  <c r="AC18" i="126"/>
  <c r="AE18" i="126"/>
  <c r="AG18" i="126"/>
  <c r="E19" i="126"/>
  <c r="G19" i="126"/>
  <c r="H19" i="126"/>
  <c r="O19" i="126" s="1"/>
  <c r="R19" i="126" s="1"/>
  <c r="L19" i="126"/>
  <c r="N19" i="126"/>
  <c r="T19" i="126"/>
  <c r="V19" i="126"/>
  <c r="X19" i="126"/>
  <c r="Z19" i="126"/>
  <c r="AB19" i="126"/>
  <c r="AC19" i="126"/>
  <c r="AE19" i="126"/>
  <c r="AG19" i="126"/>
  <c r="E20" i="126"/>
  <c r="G20" i="126"/>
  <c r="H20" i="126"/>
  <c r="O20" i="126" s="1"/>
  <c r="R20" i="126" s="1"/>
  <c r="L20" i="126"/>
  <c r="N20" i="126"/>
  <c r="T20" i="126"/>
  <c r="V20" i="126"/>
  <c r="X20" i="126"/>
  <c r="Z20" i="126"/>
  <c r="AB20" i="126"/>
  <c r="AC20" i="126"/>
  <c r="AE20" i="126"/>
  <c r="AG20" i="126"/>
  <c r="C21" i="126"/>
  <c r="D21" i="126"/>
  <c r="F21" i="126"/>
  <c r="K21" i="126"/>
  <c r="M21" i="126"/>
  <c r="Q21" i="126"/>
  <c r="S21" i="126"/>
  <c r="U21" i="126"/>
  <c r="W21" i="126"/>
  <c r="Y21" i="126"/>
  <c r="AA21" i="126"/>
  <c r="AD21" i="126"/>
  <c r="AF21" i="126"/>
  <c r="E22" i="126"/>
  <c r="G22" i="126"/>
  <c r="H22" i="126"/>
  <c r="O22" i="126" s="1"/>
  <c r="P22" i="126" s="1"/>
  <c r="L22" i="126"/>
  <c r="N22" i="126"/>
  <c r="T22" i="126"/>
  <c r="V22" i="126"/>
  <c r="X22" i="126"/>
  <c r="Z22" i="126"/>
  <c r="AB22" i="126"/>
  <c r="AC22" i="126"/>
  <c r="AE22" i="126"/>
  <c r="AG22" i="126"/>
  <c r="E23" i="126"/>
  <c r="G23" i="126"/>
  <c r="H23" i="126"/>
  <c r="O23" i="126" s="1"/>
  <c r="R23" i="126" s="1"/>
  <c r="J23" i="126"/>
  <c r="L23" i="126"/>
  <c r="N23" i="126"/>
  <c r="T23" i="126"/>
  <c r="V23" i="126"/>
  <c r="X23" i="126"/>
  <c r="Z23" i="126"/>
  <c r="AB23" i="126"/>
  <c r="AC23" i="126"/>
  <c r="AE23" i="126"/>
  <c r="AG23" i="126"/>
  <c r="E24" i="126"/>
  <c r="G24" i="126"/>
  <c r="H24" i="126"/>
  <c r="I24" i="126" s="1"/>
  <c r="L24" i="126"/>
  <c r="N24" i="126"/>
  <c r="T24" i="126"/>
  <c r="V24" i="126"/>
  <c r="X24" i="126"/>
  <c r="Z24" i="126"/>
  <c r="AB24" i="126"/>
  <c r="AC24" i="126"/>
  <c r="AE24" i="126"/>
  <c r="AG24" i="126"/>
  <c r="E25" i="126"/>
  <c r="G25" i="126"/>
  <c r="H25" i="126"/>
  <c r="O25" i="126" s="1"/>
  <c r="R25" i="126" s="1"/>
  <c r="L25" i="126"/>
  <c r="N25" i="126"/>
  <c r="T25" i="126"/>
  <c r="V25" i="126"/>
  <c r="X25" i="126"/>
  <c r="Z25" i="126"/>
  <c r="AB25" i="126"/>
  <c r="AC25" i="126"/>
  <c r="AE25" i="126"/>
  <c r="AG25" i="126"/>
  <c r="E26" i="126"/>
  <c r="G26" i="126"/>
  <c r="H26" i="126"/>
  <c r="O26" i="126" s="1"/>
  <c r="R26" i="126" s="1"/>
  <c r="J26" i="126"/>
  <c r="L26" i="126"/>
  <c r="N26" i="126"/>
  <c r="T26" i="126"/>
  <c r="V26" i="126"/>
  <c r="X26" i="126"/>
  <c r="Z26" i="126"/>
  <c r="AB26" i="126"/>
  <c r="AC26" i="126"/>
  <c r="AE26" i="126"/>
  <c r="AG26" i="126"/>
  <c r="E27" i="126"/>
  <c r="G27" i="126"/>
  <c r="H27" i="126"/>
  <c r="O27" i="126" s="1"/>
  <c r="R27" i="126" s="1"/>
  <c r="L27" i="126"/>
  <c r="N27" i="126"/>
  <c r="T27" i="126"/>
  <c r="V27" i="126"/>
  <c r="X27" i="126"/>
  <c r="Z27" i="126"/>
  <c r="AB27" i="126"/>
  <c r="AC27" i="126"/>
  <c r="AE27" i="126"/>
  <c r="AG27" i="126"/>
  <c r="E28" i="126"/>
  <c r="G28" i="126"/>
  <c r="H28" i="126"/>
  <c r="O28" i="126" s="1"/>
  <c r="R28" i="126" s="1"/>
  <c r="L28" i="126"/>
  <c r="N28" i="126"/>
  <c r="T28" i="126"/>
  <c r="V28" i="126"/>
  <c r="X28" i="126"/>
  <c r="Z28" i="126"/>
  <c r="AB28" i="126"/>
  <c r="AC28" i="126"/>
  <c r="AE28" i="126"/>
  <c r="AG28" i="126"/>
  <c r="E29" i="126"/>
  <c r="G29" i="126"/>
  <c r="H29" i="126"/>
  <c r="O29" i="126" s="1"/>
  <c r="R29" i="126" s="1"/>
  <c r="L29" i="126"/>
  <c r="N29" i="126"/>
  <c r="T29" i="126"/>
  <c r="V29" i="126"/>
  <c r="X29" i="126"/>
  <c r="Z29" i="126"/>
  <c r="AB29" i="126"/>
  <c r="AC29" i="126"/>
  <c r="AE29" i="126"/>
  <c r="AG29" i="126"/>
  <c r="E30" i="126"/>
  <c r="G30" i="126"/>
  <c r="H30" i="126"/>
  <c r="O30" i="126" s="1"/>
  <c r="R30" i="126" s="1"/>
  <c r="J30" i="126"/>
  <c r="L30" i="126"/>
  <c r="N30" i="126"/>
  <c r="T30" i="126"/>
  <c r="V30" i="126"/>
  <c r="X30" i="126"/>
  <c r="Z30" i="126"/>
  <c r="AB30" i="126"/>
  <c r="AC30" i="126"/>
  <c r="AE30" i="126"/>
  <c r="AG30" i="126"/>
  <c r="E31" i="126"/>
  <c r="G31" i="126"/>
  <c r="H31" i="126"/>
  <c r="O31" i="126" s="1"/>
  <c r="R31" i="126" s="1"/>
  <c r="L31" i="126"/>
  <c r="N31" i="126"/>
  <c r="T31" i="126"/>
  <c r="V31" i="126"/>
  <c r="X31" i="126"/>
  <c r="Z31" i="126"/>
  <c r="AB31" i="126"/>
  <c r="AC31" i="126"/>
  <c r="AE31" i="126"/>
  <c r="AG31" i="126"/>
  <c r="E32" i="126"/>
  <c r="G32" i="126"/>
  <c r="H32" i="126"/>
  <c r="O32" i="126" s="1"/>
  <c r="R32" i="126" s="1"/>
  <c r="I32" i="126"/>
  <c r="J32" i="126"/>
  <c r="L32" i="126"/>
  <c r="N32" i="126"/>
  <c r="P32" i="126"/>
  <c r="T32" i="126"/>
  <c r="V32" i="126"/>
  <c r="X32" i="126"/>
  <c r="Z32" i="126"/>
  <c r="AB32" i="126"/>
  <c r="AC32" i="126"/>
  <c r="AE32" i="126"/>
  <c r="AG32" i="126"/>
  <c r="E33" i="126"/>
  <c r="G33" i="126"/>
  <c r="H33" i="126"/>
  <c r="O33" i="126" s="1"/>
  <c r="R33" i="126" s="1"/>
  <c r="L33" i="126"/>
  <c r="N33" i="126"/>
  <c r="T33" i="126"/>
  <c r="V33" i="126"/>
  <c r="X33" i="126"/>
  <c r="Z33" i="126"/>
  <c r="AB33" i="126"/>
  <c r="AC33" i="126"/>
  <c r="AE33" i="126"/>
  <c r="AG33" i="126"/>
  <c r="E34" i="126"/>
  <c r="G34" i="126"/>
  <c r="H34" i="126"/>
  <c r="O34" i="126" s="1"/>
  <c r="R34" i="126" s="1"/>
  <c r="L34" i="126"/>
  <c r="N34" i="126"/>
  <c r="T34" i="126"/>
  <c r="V34" i="126"/>
  <c r="X34" i="126"/>
  <c r="Z34" i="126"/>
  <c r="AB34" i="126"/>
  <c r="AC34" i="126"/>
  <c r="AE34" i="126"/>
  <c r="AG34" i="126"/>
  <c r="E35" i="126"/>
  <c r="G35" i="126"/>
  <c r="H35" i="126"/>
  <c r="O35" i="126" s="1"/>
  <c r="R35" i="126" s="1"/>
  <c r="L35" i="126"/>
  <c r="N35" i="126"/>
  <c r="T35" i="126"/>
  <c r="V35" i="126"/>
  <c r="X35" i="126"/>
  <c r="Z35" i="126"/>
  <c r="AB35" i="126"/>
  <c r="AC35" i="126"/>
  <c r="AE35" i="126"/>
  <c r="AG35" i="126"/>
  <c r="E36" i="126"/>
  <c r="G36" i="126"/>
  <c r="H36" i="126"/>
  <c r="O36" i="126" s="1"/>
  <c r="R36" i="126" s="1"/>
  <c r="J36" i="126"/>
  <c r="L36" i="126"/>
  <c r="N36" i="126"/>
  <c r="T36" i="126"/>
  <c r="V36" i="126"/>
  <c r="X36" i="126"/>
  <c r="Z36" i="126"/>
  <c r="AB36" i="126"/>
  <c r="AC36" i="126"/>
  <c r="AE36" i="126"/>
  <c r="AG36" i="126"/>
  <c r="E37" i="126"/>
  <c r="G37" i="126"/>
  <c r="H37" i="126"/>
  <c r="O37" i="126" s="1"/>
  <c r="R37" i="126" s="1"/>
  <c r="J37" i="126"/>
  <c r="L37" i="126"/>
  <c r="N37" i="126"/>
  <c r="P37" i="126"/>
  <c r="T37" i="126"/>
  <c r="V37" i="126"/>
  <c r="X37" i="126"/>
  <c r="Z37" i="126"/>
  <c r="AB37" i="126"/>
  <c r="AC37" i="126"/>
  <c r="AE37" i="126"/>
  <c r="AG37" i="126"/>
  <c r="E38" i="126"/>
  <c r="G38" i="126"/>
  <c r="H38" i="126"/>
  <c r="I38" i="126" s="1"/>
  <c r="L38" i="126"/>
  <c r="N38" i="126"/>
  <c r="T38" i="126"/>
  <c r="V38" i="126"/>
  <c r="X38" i="126"/>
  <c r="Z38" i="126"/>
  <c r="AB38" i="126"/>
  <c r="AC38" i="126"/>
  <c r="AE38" i="126"/>
  <c r="AG38" i="126"/>
  <c r="E39" i="126"/>
  <c r="G39" i="126"/>
  <c r="H39" i="126"/>
  <c r="O39" i="126" s="1"/>
  <c r="R39" i="126" s="1"/>
  <c r="L39" i="126"/>
  <c r="N39" i="126"/>
  <c r="T39" i="126"/>
  <c r="V39" i="126"/>
  <c r="X39" i="126"/>
  <c r="Z39" i="126"/>
  <c r="AB39" i="126"/>
  <c r="AC39" i="126"/>
  <c r="AE39" i="126"/>
  <c r="AG39" i="126"/>
  <c r="C40" i="126"/>
  <c r="D40" i="126"/>
  <c r="F40" i="126"/>
  <c r="K40" i="126"/>
  <c r="M40" i="126"/>
  <c r="Q40" i="126"/>
  <c r="S40" i="126"/>
  <c r="U40" i="126"/>
  <c r="W40" i="126"/>
  <c r="Y40" i="126"/>
  <c r="AA40" i="126"/>
  <c r="AD40" i="126"/>
  <c r="AF40" i="126"/>
  <c r="E41" i="126"/>
  <c r="G41" i="126"/>
  <c r="H41" i="126"/>
  <c r="I41" i="126" s="1"/>
  <c r="L41" i="126"/>
  <c r="N41" i="126"/>
  <c r="T41" i="126"/>
  <c r="V41" i="126"/>
  <c r="X41" i="126"/>
  <c r="Z41" i="126"/>
  <c r="AB41" i="126"/>
  <c r="AC41" i="126"/>
  <c r="AE41" i="126"/>
  <c r="AG41" i="126"/>
  <c r="E42" i="126"/>
  <c r="G42" i="126"/>
  <c r="H42" i="126"/>
  <c r="O42" i="126" s="1"/>
  <c r="R42" i="126" s="1"/>
  <c r="J42" i="126"/>
  <c r="L42" i="126"/>
  <c r="N42" i="126"/>
  <c r="T42" i="126"/>
  <c r="V42" i="126"/>
  <c r="X42" i="126"/>
  <c r="Z42" i="126"/>
  <c r="AB42" i="126"/>
  <c r="AC42" i="126"/>
  <c r="AE42" i="126"/>
  <c r="AG42" i="126"/>
  <c r="E43" i="126"/>
  <c r="G43" i="126"/>
  <c r="H43" i="126"/>
  <c r="O43" i="126" s="1"/>
  <c r="R43" i="126" s="1"/>
  <c r="L43" i="126"/>
  <c r="N43" i="126"/>
  <c r="T43" i="126"/>
  <c r="V43" i="126"/>
  <c r="X43" i="126"/>
  <c r="Z43" i="126"/>
  <c r="AB43" i="126"/>
  <c r="AC43" i="126"/>
  <c r="AE43" i="126"/>
  <c r="AG43" i="126"/>
  <c r="E44" i="126"/>
  <c r="G44" i="126"/>
  <c r="H44" i="126"/>
  <c r="O44" i="126" s="1"/>
  <c r="R44" i="126" s="1"/>
  <c r="L44" i="126"/>
  <c r="N44" i="126"/>
  <c r="T44" i="126"/>
  <c r="V44" i="126"/>
  <c r="X44" i="126"/>
  <c r="Z44" i="126"/>
  <c r="AB44" i="126"/>
  <c r="AC44" i="126"/>
  <c r="AE44" i="126"/>
  <c r="AG44" i="126"/>
  <c r="E45" i="126"/>
  <c r="G45" i="126"/>
  <c r="H45" i="126"/>
  <c r="O45" i="126" s="1"/>
  <c r="P45" i="126" s="1"/>
  <c r="J45" i="126"/>
  <c r="L45" i="126"/>
  <c r="N45" i="126"/>
  <c r="R45" i="126"/>
  <c r="T45" i="126"/>
  <c r="V45" i="126"/>
  <c r="X45" i="126"/>
  <c r="Z45" i="126"/>
  <c r="AB45" i="126"/>
  <c r="AC45" i="126"/>
  <c r="AE45" i="126"/>
  <c r="AG45" i="126"/>
  <c r="E46" i="126"/>
  <c r="G46" i="126"/>
  <c r="H46" i="126"/>
  <c r="I46" i="126" s="1"/>
  <c r="J46" i="126"/>
  <c r="L46" i="126"/>
  <c r="N46" i="126"/>
  <c r="T46" i="126"/>
  <c r="V46" i="126"/>
  <c r="X46" i="126"/>
  <c r="Z46" i="126"/>
  <c r="AB46" i="126"/>
  <c r="AC46" i="126"/>
  <c r="AE46" i="126"/>
  <c r="AG46" i="126"/>
  <c r="E47" i="126"/>
  <c r="G47" i="126"/>
  <c r="H47" i="126"/>
  <c r="O47" i="126" s="1"/>
  <c r="R47" i="126" s="1"/>
  <c r="L47" i="126"/>
  <c r="N47" i="126"/>
  <c r="T47" i="126"/>
  <c r="V47" i="126"/>
  <c r="X47" i="126"/>
  <c r="Z47" i="126"/>
  <c r="AB47" i="126"/>
  <c r="AC47" i="126"/>
  <c r="AE47" i="126"/>
  <c r="AG47" i="126"/>
  <c r="E48" i="126"/>
  <c r="G48" i="126"/>
  <c r="H48" i="126"/>
  <c r="O48" i="126" s="1"/>
  <c r="R48" i="126" s="1"/>
  <c r="L48" i="126"/>
  <c r="N48" i="126"/>
  <c r="T48" i="126"/>
  <c r="V48" i="126"/>
  <c r="X48" i="126"/>
  <c r="Z48" i="126"/>
  <c r="AB48" i="126"/>
  <c r="AC48" i="126"/>
  <c r="AE48" i="126"/>
  <c r="AG48" i="126"/>
  <c r="E49" i="126"/>
  <c r="G49" i="126"/>
  <c r="H49" i="126"/>
  <c r="O49" i="126" s="1"/>
  <c r="R49" i="126" s="1"/>
  <c r="J49" i="126"/>
  <c r="L49" i="126"/>
  <c r="N49" i="126"/>
  <c r="T49" i="126"/>
  <c r="V49" i="126"/>
  <c r="X49" i="126"/>
  <c r="Z49" i="126"/>
  <c r="AB49" i="126"/>
  <c r="AC49" i="126"/>
  <c r="AE49" i="126"/>
  <c r="AG49" i="126"/>
  <c r="E50" i="126"/>
  <c r="G50" i="126"/>
  <c r="H50" i="126"/>
  <c r="O50" i="126" s="1"/>
  <c r="R50" i="126" s="1"/>
  <c r="L50" i="126"/>
  <c r="N50" i="126"/>
  <c r="T50" i="126"/>
  <c r="V50" i="126"/>
  <c r="X50" i="126"/>
  <c r="Z50" i="126"/>
  <c r="AB50" i="126"/>
  <c r="AC50" i="126"/>
  <c r="AE50" i="126"/>
  <c r="AG50" i="126"/>
  <c r="E51" i="126"/>
  <c r="G51" i="126"/>
  <c r="H51" i="126"/>
  <c r="O51" i="126" s="1"/>
  <c r="R51" i="126" s="1"/>
  <c r="L51" i="126"/>
  <c r="N51" i="126"/>
  <c r="T51" i="126"/>
  <c r="V51" i="126"/>
  <c r="X51" i="126"/>
  <c r="Z51" i="126"/>
  <c r="AB51" i="126"/>
  <c r="AC51" i="126"/>
  <c r="AE51" i="126"/>
  <c r="AG51" i="126"/>
  <c r="E52" i="126"/>
  <c r="G52" i="126"/>
  <c r="H52" i="126"/>
  <c r="O52" i="126" s="1"/>
  <c r="R52" i="126" s="1"/>
  <c r="J52" i="126"/>
  <c r="L52" i="126"/>
  <c r="N52" i="126"/>
  <c r="T52" i="126"/>
  <c r="V52" i="126"/>
  <c r="X52" i="126"/>
  <c r="Z52" i="126"/>
  <c r="AB52" i="126"/>
  <c r="AC52" i="126"/>
  <c r="AE52" i="126"/>
  <c r="AG52" i="126"/>
  <c r="E53" i="126"/>
  <c r="G53" i="126"/>
  <c r="H53" i="126"/>
  <c r="O53" i="126" s="1"/>
  <c r="R53" i="126" s="1"/>
  <c r="L53" i="126"/>
  <c r="N53" i="126"/>
  <c r="T53" i="126"/>
  <c r="V53" i="126"/>
  <c r="X53" i="126"/>
  <c r="Z53" i="126"/>
  <c r="AB53" i="126"/>
  <c r="AC53" i="126"/>
  <c r="AE53" i="126"/>
  <c r="AG53" i="126"/>
  <c r="E54" i="126"/>
  <c r="G54" i="126"/>
  <c r="H54" i="126"/>
  <c r="O54" i="126" s="1"/>
  <c r="R54" i="126" s="1"/>
  <c r="L54" i="126"/>
  <c r="N54" i="126"/>
  <c r="T54" i="126"/>
  <c r="V54" i="126"/>
  <c r="X54" i="126"/>
  <c r="Z54" i="126"/>
  <c r="AB54" i="126"/>
  <c r="AC54" i="126"/>
  <c r="AE54" i="126"/>
  <c r="AG54" i="126"/>
  <c r="C55" i="126"/>
  <c r="D55" i="126"/>
  <c r="F55" i="126"/>
  <c r="K55" i="126"/>
  <c r="M55" i="126"/>
  <c r="Q55" i="126"/>
  <c r="S55" i="126"/>
  <c r="U55" i="126"/>
  <c r="W55" i="126"/>
  <c r="Y55" i="126"/>
  <c r="AA55" i="126"/>
  <c r="AD55" i="126"/>
  <c r="AF55" i="126"/>
  <c r="E56" i="126"/>
  <c r="G56" i="126"/>
  <c r="H56" i="126"/>
  <c r="O56" i="126" s="1"/>
  <c r="R56" i="126" s="1"/>
  <c r="J56" i="126"/>
  <c r="L56" i="126"/>
  <c r="N56" i="126"/>
  <c r="T56" i="126"/>
  <c r="V56" i="126"/>
  <c r="X56" i="126"/>
  <c r="Z56" i="126"/>
  <c r="AB56" i="126"/>
  <c r="AC56" i="126"/>
  <c r="AE56" i="126"/>
  <c r="AG56" i="126"/>
  <c r="E57" i="126"/>
  <c r="G57" i="126"/>
  <c r="H57" i="126"/>
  <c r="I57" i="126" s="1"/>
  <c r="L57" i="126"/>
  <c r="N57" i="126"/>
  <c r="T57" i="126"/>
  <c r="V57" i="126"/>
  <c r="X57" i="126"/>
  <c r="Z57" i="126"/>
  <c r="AB57" i="126"/>
  <c r="AC57" i="126"/>
  <c r="AE57" i="126"/>
  <c r="AG57" i="126"/>
  <c r="E58" i="126"/>
  <c r="G58" i="126"/>
  <c r="H58" i="126"/>
  <c r="O58" i="126" s="1"/>
  <c r="R58" i="126" s="1"/>
  <c r="L58" i="126"/>
  <c r="N58" i="126"/>
  <c r="T58" i="126"/>
  <c r="V58" i="126"/>
  <c r="X58" i="126"/>
  <c r="Z58" i="126"/>
  <c r="AB58" i="126"/>
  <c r="AC58" i="126"/>
  <c r="AE58" i="126"/>
  <c r="AG58" i="126"/>
  <c r="E59" i="126"/>
  <c r="G59" i="126"/>
  <c r="H59" i="126"/>
  <c r="O59" i="126" s="1"/>
  <c r="R59" i="126" s="1"/>
  <c r="J59" i="126"/>
  <c r="L59" i="126"/>
  <c r="N59" i="126"/>
  <c r="T59" i="126"/>
  <c r="V59" i="126"/>
  <c r="X59" i="126"/>
  <c r="Z59" i="126"/>
  <c r="AB59" i="126"/>
  <c r="AC59" i="126"/>
  <c r="AE59" i="126"/>
  <c r="AG59" i="126"/>
  <c r="E60" i="126"/>
  <c r="G60" i="126"/>
  <c r="H60" i="126"/>
  <c r="O60" i="126" s="1"/>
  <c r="R60" i="126" s="1"/>
  <c r="L60" i="126"/>
  <c r="N60" i="126"/>
  <c r="T60" i="126"/>
  <c r="V60" i="126"/>
  <c r="X60" i="126"/>
  <c r="Z60" i="126"/>
  <c r="AB60" i="126"/>
  <c r="AC60" i="126"/>
  <c r="AE60" i="126"/>
  <c r="AG60" i="126"/>
  <c r="E61" i="126"/>
  <c r="G61" i="126"/>
  <c r="H61" i="126"/>
  <c r="O61" i="126" s="1"/>
  <c r="R61" i="126" s="1"/>
  <c r="L61" i="126"/>
  <c r="N61" i="126"/>
  <c r="T61" i="126"/>
  <c r="V61" i="126"/>
  <c r="X61" i="126"/>
  <c r="Z61" i="126"/>
  <c r="AB61" i="126"/>
  <c r="AC61" i="126"/>
  <c r="AE61" i="126"/>
  <c r="AG61" i="126"/>
  <c r="E62" i="126"/>
  <c r="G62" i="126"/>
  <c r="H62" i="126"/>
  <c r="O62" i="126" s="1"/>
  <c r="R62" i="126" s="1"/>
  <c r="J62" i="126"/>
  <c r="L62" i="126"/>
  <c r="N62" i="126"/>
  <c r="T62" i="126"/>
  <c r="V62" i="126"/>
  <c r="X62" i="126"/>
  <c r="Z62" i="126"/>
  <c r="AB62" i="126"/>
  <c r="AC62" i="126"/>
  <c r="AE62" i="126"/>
  <c r="AG62" i="126"/>
  <c r="E63" i="126"/>
  <c r="G63" i="126"/>
  <c r="H63" i="126"/>
  <c r="O63" i="126" s="1"/>
  <c r="R63" i="126" s="1"/>
  <c r="L63" i="126"/>
  <c r="N63" i="126"/>
  <c r="T63" i="126"/>
  <c r="V63" i="126"/>
  <c r="X63" i="126"/>
  <c r="Z63" i="126"/>
  <c r="AB63" i="126"/>
  <c r="AC63" i="126"/>
  <c r="AE63" i="126"/>
  <c r="AG63" i="126"/>
  <c r="C64" i="126"/>
  <c r="D64" i="126"/>
  <c r="F64" i="126"/>
  <c r="K64" i="126"/>
  <c r="M64" i="126"/>
  <c r="Q64" i="126"/>
  <c r="S64" i="126"/>
  <c r="U64" i="126"/>
  <c r="W64" i="126"/>
  <c r="Y64" i="126"/>
  <c r="AA64" i="126"/>
  <c r="AD64" i="126"/>
  <c r="AF64" i="126"/>
  <c r="E65" i="126"/>
  <c r="G65" i="126"/>
  <c r="H65" i="126"/>
  <c r="O65" i="126" s="1"/>
  <c r="P65" i="126" s="1"/>
  <c r="L65" i="126"/>
  <c r="N65" i="126"/>
  <c r="T65" i="126"/>
  <c r="V65" i="126"/>
  <c r="X65" i="126"/>
  <c r="Z65" i="126"/>
  <c r="AB65" i="126"/>
  <c r="AC65" i="126"/>
  <c r="AE65" i="126"/>
  <c r="AG65" i="126"/>
  <c r="E66" i="126"/>
  <c r="G66" i="126"/>
  <c r="H66" i="126"/>
  <c r="O66" i="126" s="1"/>
  <c r="R66" i="126" s="1"/>
  <c r="I66" i="126"/>
  <c r="J66" i="126"/>
  <c r="L66" i="126"/>
  <c r="N66" i="126"/>
  <c r="P66" i="126"/>
  <c r="T66" i="126"/>
  <c r="V66" i="126"/>
  <c r="X66" i="126"/>
  <c r="Z66" i="126"/>
  <c r="AB66" i="126"/>
  <c r="AC66" i="126"/>
  <c r="AE66" i="126"/>
  <c r="AG66" i="126"/>
  <c r="E67" i="126"/>
  <c r="G67" i="126"/>
  <c r="H67" i="126"/>
  <c r="I67" i="126" s="1"/>
  <c r="L67" i="126"/>
  <c r="N67" i="126"/>
  <c r="T67" i="126"/>
  <c r="V67" i="126"/>
  <c r="X67" i="126"/>
  <c r="Z67" i="126"/>
  <c r="AB67" i="126"/>
  <c r="AC67" i="126"/>
  <c r="AE67" i="126"/>
  <c r="AG67" i="126"/>
  <c r="E68" i="126"/>
  <c r="G68" i="126"/>
  <c r="H68" i="126"/>
  <c r="O68" i="126" s="1"/>
  <c r="R68" i="126" s="1"/>
  <c r="J68" i="126"/>
  <c r="L68" i="126"/>
  <c r="N68" i="126"/>
  <c r="T68" i="126"/>
  <c r="V68" i="126"/>
  <c r="X68" i="126"/>
  <c r="Z68" i="126"/>
  <c r="AB68" i="126"/>
  <c r="AC68" i="126"/>
  <c r="AE68" i="126"/>
  <c r="AG68" i="126"/>
  <c r="E69" i="126"/>
  <c r="G69" i="126"/>
  <c r="H69" i="126"/>
  <c r="O69" i="126" s="1"/>
  <c r="R69" i="126" s="1"/>
  <c r="I69" i="126"/>
  <c r="J69" i="126"/>
  <c r="L69" i="126"/>
  <c r="N69" i="126"/>
  <c r="P69" i="126"/>
  <c r="T69" i="126"/>
  <c r="V69" i="126"/>
  <c r="X69" i="126"/>
  <c r="Z69" i="126"/>
  <c r="AB69" i="126"/>
  <c r="AC69" i="126"/>
  <c r="AE69" i="126"/>
  <c r="AG69" i="126"/>
  <c r="E70" i="126"/>
  <c r="G70" i="126"/>
  <c r="H70" i="126"/>
  <c r="O70" i="126" s="1"/>
  <c r="R70" i="126" s="1"/>
  <c r="J70" i="126"/>
  <c r="L70" i="126"/>
  <c r="N70" i="126"/>
  <c r="T70" i="126"/>
  <c r="V70" i="126"/>
  <c r="X70" i="126"/>
  <c r="Z70" i="126"/>
  <c r="AB70" i="126"/>
  <c r="AC70" i="126"/>
  <c r="AE70" i="126"/>
  <c r="AG70" i="126"/>
  <c r="E71" i="126"/>
  <c r="G71" i="126"/>
  <c r="H71" i="126"/>
  <c r="O71" i="126" s="1"/>
  <c r="R71" i="126" s="1"/>
  <c r="J71" i="126"/>
  <c r="L71" i="126"/>
  <c r="N71" i="126"/>
  <c r="T71" i="126"/>
  <c r="V71" i="126"/>
  <c r="X71" i="126"/>
  <c r="Z71" i="126"/>
  <c r="AB71" i="126"/>
  <c r="AC71" i="126"/>
  <c r="AE71" i="126"/>
  <c r="AG71" i="126"/>
  <c r="C72" i="126"/>
  <c r="D72" i="126"/>
  <c r="F72" i="126"/>
  <c r="K72" i="126"/>
  <c r="M72" i="126"/>
  <c r="Q72" i="126"/>
  <c r="S72" i="126"/>
  <c r="U72" i="126"/>
  <c r="W72" i="126"/>
  <c r="Y72" i="126"/>
  <c r="AA72" i="126"/>
  <c r="AD72" i="126"/>
  <c r="AF72" i="126"/>
  <c r="E73" i="126"/>
  <c r="G73" i="126"/>
  <c r="H73" i="126"/>
  <c r="O73" i="126" s="1"/>
  <c r="R73" i="126" s="1"/>
  <c r="J73" i="126"/>
  <c r="L73" i="126"/>
  <c r="N73" i="126"/>
  <c r="T73" i="126"/>
  <c r="V73" i="126"/>
  <c r="X73" i="126"/>
  <c r="Z73" i="126"/>
  <c r="AB73" i="126"/>
  <c r="AC73" i="126"/>
  <c r="AE73" i="126"/>
  <c r="AG73" i="126"/>
  <c r="E74" i="126"/>
  <c r="G74" i="126"/>
  <c r="H74" i="126"/>
  <c r="O74" i="126" s="1"/>
  <c r="R74" i="126" s="1"/>
  <c r="L74" i="126"/>
  <c r="N74" i="126"/>
  <c r="T74" i="126"/>
  <c r="V74" i="126"/>
  <c r="X74" i="126"/>
  <c r="Z74" i="126"/>
  <c r="AB74" i="126"/>
  <c r="AC74" i="126"/>
  <c r="AE74" i="126"/>
  <c r="AG74" i="126"/>
  <c r="E75" i="126"/>
  <c r="G75" i="126"/>
  <c r="H75" i="126"/>
  <c r="O75" i="126" s="1"/>
  <c r="R75" i="126" s="1"/>
  <c r="L75" i="126"/>
  <c r="N75" i="126"/>
  <c r="T75" i="126"/>
  <c r="V75" i="126"/>
  <c r="X75" i="126"/>
  <c r="Z75" i="126"/>
  <c r="AB75" i="126"/>
  <c r="AC75" i="126"/>
  <c r="AE75" i="126"/>
  <c r="AG75" i="126"/>
  <c r="E76" i="126"/>
  <c r="G76" i="126"/>
  <c r="H76" i="126"/>
  <c r="O76" i="126" s="1"/>
  <c r="R76" i="126" s="1"/>
  <c r="J76" i="126"/>
  <c r="L76" i="126"/>
  <c r="N76" i="126"/>
  <c r="T76" i="126"/>
  <c r="V76" i="126"/>
  <c r="X76" i="126"/>
  <c r="Z76" i="126"/>
  <c r="AB76" i="126"/>
  <c r="AC76" i="126"/>
  <c r="AE76" i="126"/>
  <c r="AG76" i="126"/>
  <c r="E77" i="126"/>
  <c r="G77" i="126"/>
  <c r="H77" i="126"/>
  <c r="O77" i="126" s="1"/>
  <c r="R77" i="126" s="1"/>
  <c r="L77" i="126"/>
  <c r="N77" i="126"/>
  <c r="T77" i="126"/>
  <c r="V77" i="126"/>
  <c r="X77" i="126"/>
  <c r="Z77" i="126"/>
  <c r="AB77" i="126"/>
  <c r="AC77" i="126"/>
  <c r="AE77" i="126"/>
  <c r="AG77" i="126"/>
  <c r="E78" i="126"/>
  <c r="G78" i="126"/>
  <c r="H78" i="126"/>
  <c r="O78" i="126" s="1"/>
  <c r="R78" i="126" s="1"/>
  <c r="L78" i="126"/>
  <c r="N78" i="126"/>
  <c r="T78" i="126"/>
  <c r="V78" i="126"/>
  <c r="X78" i="126"/>
  <c r="Z78" i="126"/>
  <c r="AB78" i="126"/>
  <c r="AC78" i="126"/>
  <c r="AE78" i="126"/>
  <c r="AG78" i="126"/>
  <c r="C79" i="126"/>
  <c r="D79" i="126"/>
  <c r="F79" i="126"/>
  <c r="K79" i="126"/>
  <c r="M79" i="126"/>
  <c r="Q79" i="126"/>
  <c r="S79" i="126"/>
  <c r="U79" i="126"/>
  <c r="W79" i="126"/>
  <c r="Y79" i="126"/>
  <c r="AA79" i="126"/>
  <c r="AD79" i="126"/>
  <c r="AF79" i="126"/>
  <c r="H41" i="32"/>
  <c r="O33" i="125" l="1"/>
  <c r="R33" i="125" s="1"/>
  <c r="J33" i="125"/>
  <c r="O63" i="118"/>
  <c r="R63" i="118" s="1"/>
  <c r="J63" i="118"/>
  <c r="O23" i="116"/>
  <c r="R23" i="116" s="1"/>
  <c r="J23" i="116"/>
  <c r="J77" i="126"/>
  <c r="J74" i="126"/>
  <c r="J63" i="126"/>
  <c r="J60" i="126"/>
  <c r="J57" i="126"/>
  <c r="J54" i="126"/>
  <c r="J43" i="126"/>
  <c r="I37" i="126"/>
  <c r="J34" i="126"/>
  <c r="I27" i="126"/>
  <c r="J24" i="126"/>
  <c r="J17" i="126"/>
  <c r="J78" i="125"/>
  <c r="O63" i="124"/>
  <c r="R63" i="124" s="1"/>
  <c r="J63" i="124"/>
  <c r="I13" i="124"/>
  <c r="J13" i="124"/>
  <c r="O61" i="122"/>
  <c r="R61" i="122" s="1"/>
  <c r="J61" i="122"/>
  <c r="O75" i="121"/>
  <c r="R75" i="121" s="1"/>
  <c r="J75" i="121"/>
  <c r="O23" i="120"/>
  <c r="R23" i="120" s="1"/>
  <c r="J23" i="120"/>
  <c r="J11" i="119"/>
  <c r="I11" i="119"/>
  <c r="O11" i="119"/>
  <c r="R11" i="119" s="1"/>
  <c r="O37" i="117"/>
  <c r="R37" i="117" s="1"/>
  <c r="J37" i="117"/>
  <c r="O23" i="117"/>
  <c r="R23" i="117" s="1"/>
  <c r="J23" i="117"/>
  <c r="O14" i="117"/>
  <c r="R14" i="117" s="1"/>
  <c r="J14" i="117"/>
  <c r="H82" i="135"/>
  <c r="I82" i="116"/>
  <c r="J82" i="116"/>
  <c r="O52" i="116"/>
  <c r="R52" i="116" s="1"/>
  <c r="J52" i="116"/>
  <c r="O43" i="116"/>
  <c r="R43" i="116" s="1"/>
  <c r="J43" i="116"/>
  <c r="O26" i="124"/>
  <c r="R26" i="124" s="1"/>
  <c r="J26" i="124"/>
  <c r="O48" i="118"/>
  <c r="R48" i="118" s="1"/>
  <c r="J48" i="118"/>
  <c r="O47" i="117"/>
  <c r="R47" i="117" s="1"/>
  <c r="J47" i="117"/>
  <c r="I54" i="126"/>
  <c r="J51" i="126"/>
  <c r="J48" i="126"/>
  <c r="J39" i="126"/>
  <c r="I34" i="126"/>
  <c r="J29" i="126"/>
  <c r="J20" i="126"/>
  <c r="J13" i="126"/>
  <c r="O29" i="124"/>
  <c r="R29" i="124" s="1"/>
  <c r="J29" i="124"/>
  <c r="O11" i="123"/>
  <c r="I11" i="123"/>
  <c r="O50" i="122"/>
  <c r="R50" i="122" s="1"/>
  <c r="J50" i="122"/>
  <c r="O41" i="122"/>
  <c r="P41" i="122" s="1"/>
  <c r="J41" i="122"/>
  <c r="O22" i="121"/>
  <c r="P22" i="121" s="1"/>
  <c r="J22" i="121"/>
  <c r="O58" i="120"/>
  <c r="R58" i="120" s="1"/>
  <c r="J58" i="120"/>
  <c r="O36" i="120"/>
  <c r="R36" i="120" s="1"/>
  <c r="J36" i="120"/>
  <c r="I19" i="119"/>
  <c r="J19" i="119"/>
  <c r="O58" i="118"/>
  <c r="R58" i="118" s="1"/>
  <c r="J58" i="118"/>
  <c r="O50" i="117"/>
  <c r="R50" i="117" s="1"/>
  <c r="J50" i="117"/>
  <c r="O41" i="117"/>
  <c r="P41" i="117" s="1"/>
  <c r="J41" i="117"/>
  <c r="O68" i="116"/>
  <c r="P68" i="116" s="1"/>
  <c r="J68" i="116"/>
  <c r="I26" i="116"/>
  <c r="J26" i="116"/>
  <c r="I41" i="124"/>
  <c r="J41" i="124"/>
  <c r="O38" i="123"/>
  <c r="R38" i="123" s="1"/>
  <c r="J38" i="123"/>
  <c r="O47" i="122"/>
  <c r="R47" i="122" s="1"/>
  <c r="J47" i="122"/>
  <c r="O38" i="122"/>
  <c r="I38" i="122"/>
  <c r="O25" i="119"/>
  <c r="R25" i="119" s="1"/>
  <c r="J25" i="119"/>
  <c r="O78" i="118"/>
  <c r="R78" i="118" s="1"/>
  <c r="J78" i="118"/>
  <c r="O43" i="118"/>
  <c r="R43" i="118" s="1"/>
  <c r="J43" i="118"/>
  <c r="O65" i="116"/>
  <c r="P65" i="116" s="1"/>
  <c r="J65" i="116"/>
  <c r="O36" i="125"/>
  <c r="R36" i="125" s="1"/>
  <c r="J36" i="125"/>
  <c r="O23" i="125"/>
  <c r="R23" i="125" s="1"/>
  <c r="J23" i="125"/>
  <c r="I57" i="124"/>
  <c r="J57" i="124"/>
  <c r="O74" i="122"/>
  <c r="R74" i="122" s="1"/>
  <c r="J74" i="122"/>
  <c r="O33" i="122"/>
  <c r="R33" i="122" s="1"/>
  <c r="J33" i="122"/>
  <c r="O11" i="121"/>
  <c r="I11" i="121"/>
  <c r="O75" i="118"/>
  <c r="R75" i="118" s="1"/>
  <c r="J75" i="118"/>
  <c r="O60" i="118"/>
  <c r="R60" i="118" s="1"/>
  <c r="J60" i="118"/>
  <c r="O51" i="118"/>
  <c r="R51" i="118" s="1"/>
  <c r="J51" i="118"/>
  <c r="O14" i="118"/>
  <c r="R14" i="118" s="1"/>
  <c r="J14" i="118"/>
  <c r="O26" i="117"/>
  <c r="R26" i="117" s="1"/>
  <c r="J26" i="117"/>
  <c r="O58" i="116"/>
  <c r="R58" i="116" s="1"/>
  <c r="J58" i="116"/>
  <c r="I46" i="116"/>
  <c r="J46" i="116"/>
  <c r="O25" i="118"/>
  <c r="R25" i="118" s="1"/>
  <c r="J25" i="118"/>
  <c r="J78" i="126"/>
  <c r="J67" i="126"/>
  <c r="J65" i="126"/>
  <c r="P54" i="126"/>
  <c r="J53" i="126"/>
  <c r="J50" i="126"/>
  <c r="J47" i="126"/>
  <c r="J33" i="126"/>
  <c r="J31" i="126"/>
  <c r="J28" i="126"/>
  <c r="P27" i="126"/>
  <c r="J15" i="126"/>
  <c r="J73" i="125"/>
  <c r="J68" i="125"/>
  <c r="O13" i="125"/>
  <c r="R13" i="125" s="1"/>
  <c r="J13" i="125"/>
  <c r="O38" i="124"/>
  <c r="I38" i="124"/>
  <c r="O23" i="124"/>
  <c r="R23" i="124" s="1"/>
  <c r="J23" i="124"/>
  <c r="O52" i="123"/>
  <c r="R52" i="123" s="1"/>
  <c r="J52" i="123"/>
  <c r="O35" i="123"/>
  <c r="R35" i="123" s="1"/>
  <c r="J35" i="123"/>
  <c r="O76" i="122"/>
  <c r="R76" i="122" s="1"/>
  <c r="J76" i="122"/>
  <c r="O44" i="122"/>
  <c r="R44" i="122" s="1"/>
  <c r="J44" i="122"/>
  <c r="O14" i="122"/>
  <c r="R14" i="122" s="1"/>
  <c r="J14" i="122"/>
  <c r="O58" i="121"/>
  <c r="R58" i="121" s="1"/>
  <c r="J58" i="121"/>
  <c r="O61" i="120"/>
  <c r="R61" i="120" s="1"/>
  <c r="J61" i="120"/>
  <c r="O26" i="120"/>
  <c r="R26" i="120" s="1"/>
  <c r="J26" i="120"/>
  <c r="O12" i="120"/>
  <c r="I12" i="120"/>
  <c r="O56" i="119"/>
  <c r="O56" i="135" s="1"/>
  <c r="R56" i="135" s="1"/>
  <c r="J56" i="119"/>
  <c r="O23" i="118"/>
  <c r="R23" i="118" s="1"/>
  <c r="J23" i="118"/>
  <c r="O53" i="117"/>
  <c r="R53" i="117" s="1"/>
  <c r="J53" i="117"/>
  <c r="O44" i="117"/>
  <c r="R44" i="117" s="1"/>
  <c r="J44" i="117"/>
  <c r="I74" i="116"/>
  <c r="J74" i="116"/>
  <c r="O18" i="122"/>
  <c r="R18" i="122" s="1"/>
  <c r="J18" i="122"/>
  <c r="O37" i="121"/>
  <c r="R37" i="121" s="1"/>
  <c r="J37" i="121"/>
  <c r="O62" i="117"/>
  <c r="R62" i="117" s="1"/>
  <c r="J62" i="117"/>
  <c r="I78" i="126"/>
  <c r="J75" i="126"/>
  <c r="J61" i="126"/>
  <c r="J58" i="126"/>
  <c r="J44" i="126"/>
  <c r="J41" i="126"/>
  <c r="J35" i="126"/>
  <c r="J25" i="126"/>
  <c r="J22" i="126"/>
  <c r="J18" i="126"/>
  <c r="O63" i="125"/>
  <c r="R63" i="125" s="1"/>
  <c r="J63" i="125"/>
  <c r="O31" i="125"/>
  <c r="R31" i="125" s="1"/>
  <c r="J31" i="125"/>
  <c r="O60" i="124"/>
  <c r="R60" i="124" s="1"/>
  <c r="J60" i="124"/>
  <c r="O58" i="122"/>
  <c r="R58" i="122" s="1"/>
  <c r="J58" i="122"/>
  <c r="O14" i="121"/>
  <c r="R14" i="121" s="1"/>
  <c r="J14" i="121"/>
  <c r="O39" i="120"/>
  <c r="R39" i="120" s="1"/>
  <c r="J39" i="120"/>
  <c r="O33" i="120"/>
  <c r="R33" i="120" s="1"/>
  <c r="J33" i="120"/>
  <c r="O16" i="119"/>
  <c r="R16" i="119" s="1"/>
  <c r="J16" i="119"/>
  <c r="O17" i="118"/>
  <c r="R17" i="118" s="1"/>
  <c r="J17" i="118"/>
  <c r="O34" i="117"/>
  <c r="R34" i="117" s="1"/>
  <c r="J34" i="117"/>
  <c r="O49" i="116"/>
  <c r="P49" i="116" s="1"/>
  <c r="J49" i="116"/>
  <c r="J62" i="125"/>
  <c r="J56" i="125"/>
  <c r="J45" i="125"/>
  <c r="J41" i="125"/>
  <c r="J38" i="125"/>
  <c r="J35" i="125"/>
  <c r="J30" i="125"/>
  <c r="I27" i="125"/>
  <c r="I25" i="125"/>
  <c r="J22" i="125"/>
  <c r="J15" i="125"/>
  <c r="J38" i="120"/>
  <c r="J35" i="120"/>
  <c r="J25" i="120"/>
  <c r="I11" i="120"/>
  <c r="J57" i="119"/>
  <c r="J24" i="119"/>
  <c r="J18" i="119"/>
  <c r="J15" i="119"/>
  <c r="J77" i="118"/>
  <c r="J74" i="118"/>
  <c r="J62" i="118"/>
  <c r="J57" i="118"/>
  <c r="J53" i="118"/>
  <c r="J50" i="118"/>
  <c r="J47" i="118"/>
  <c r="I45" i="118"/>
  <c r="J42" i="118"/>
  <c r="J22" i="118"/>
  <c r="I19" i="118"/>
  <c r="J16" i="118"/>
  <c r="J13" i="118"/>
  <c r="P12" i="118"/>
  <c r="J10" i="118"/>
  <c r="J71" i="117"/>
  <c r="J61" i="117"/>
  <c r="J52" i="117"/>
  <c r="J49" i="117"/>
  <c r="J46" i="117"/>
  <c r="J43" i="117"/>
  <c r="J36" i="117"/>
  <c r="J25" i="117"/>
  <c r="J22" i="117"/>
  <c r="J19" i="117"/>
  <c r="J13" i="117"/>
  <c r="P12" i="117"/>
  <c r="J10" i="117"/>
  <c r="J76" i="116"/>
  <c r="J70" i="116"/>
  <c r="J67" i="116"/>
  <c r="J60" i="116"/>
  <c r="J54" i="116"/>
  <c r="J51" i="116"/>
  <c r="J48" i="116"/>
  <c r="J45" i="116"/>
  <c r="J42" i="116"/>
  <c r="J25" i="116"/>
  <c r="J22" i="116"/>
  <c r="J18" i="125"/>
  <c r="J52" i="124"/>
  <c r="J18" i="124"/>
  <c r="P47" i="123"/>
  <c r="J10" i="123"/>
  <c r="J15" i="121"/>
  <c r="J54" i="119"/>
  <c r="J16" i="116"/>
  <c r="J37" i="125"/>
  <c r="J34" i="125"/>
  <c r="J29" i="125"/>
  <c r="J26" i="125"/>
  <c r="P25" i="125"/>
  <c r="J24" i="125"/>
  <c r="J14" i="125"/>
  <c r="J71" i="124"/>
  <c r="J61" i="124"/>
  <c r="J58" i="124"/>
  <c r="J42" i="124"/>
  <c r="J30" i="124"/>
  <c r="J27" i="124"/>
  <c r="J24" i="124"/>
  <c r="J14" i="124"/>
  <c r="J71" i="123"/>
  <c r="J53" i="123"/>
  <c r="J50" i="123"/>
  <c r="J39" i="123"/>
  <c r="J36" i="123"/>
  <c r="I10" i="123"/>
  <c r="J62" i="122"/>
  <c r="J59" i="122"/>
  <c r="J56" i="122"/>
  <c r="J53" i="122"/>
  <c r="J48" i="122"/>
  <c r="J45" i="122"/>
  <c r="J42" i="122"/>
  <c r="J36" i="122"/>
  <c r="J34" i="122"/>
  <c r="J30" i="122"/>
  <c r="J19" i="122"/>
  <c r="J15" i="122"/>
  <c r="J78" i="121"/>
  <c r="J76" i="121"/>
  <c r="J73" i="121"/>
  <c r="J56" i="121"/>
  <c r="J23" i="121"/>
  <c r="I15" i="121"/>
  <c r="J77" i="120"/>
  <c r="J71" i="120"/>
  <c r="J62" i="120"/>
  <c r="J59" i="120"/>
  <c r="J56" i="120"/>
  <c r="J52" i="120"/>
  <c r="J37" i="120"/>
  <c r="J34" i="120"/>
  <c r="J24" i="120"/>
  <c r="J10" i="120"/>
  <c r="J62" i="119"/>
  <c r="J39" i="119"/>
  <c r="J26" i="119"/>
  <c r="J23" i="119"/>
  <c r="J20" i="119"/>
  <c r="J17" i="119"/>
  <c r="J14" i="119"/>
  <c r="J76" i="118"/>
  <c r="J73" i="118"/>
  <c r="J61" i="118"/>
  <c r="J56" i="118"/>
  <c r="J52" i="118"/>
  <c r="J49" i="118"/>
  <c r="J46" i="118"/>
  <c r="P45" i="118"/>
  <c r="J44" i="118"/>
  <c r="J41" i="118"/>
  <c r="J26" i="118"/>
  <c r="I24" i="118"/>
  <c r="J18" i="118"/>
  <c r="J60" i="125"/>
  <c r="I11" i="125"/>
  <c r="J68" i="121"/>
  <c r="J52" i="121"/>
  <c r="J46" i="121"/>
  <c r="J34" i="121"/>
  <c r="J30" i="121"/>
  <c r="I77" i="120"/>
  <c r="J76" i="119"/>
  <c r="J34" i="118"/>
  <c r="J29" i="118"/>
  <c r="I12" i="118"/>
  <c r="J76" i="117"/>
  <c r="J73" i="117"/>
  <c r="J66" i="117"/>
  <c r="J29" i="117"/>
  <c r="J20" i="117"/>
  <c r="P19" i="117"/>
  <c r="J18" i="117"/>
  <c r="I12" i="117"/>
  <c r="J78" i="116"/>
  <c r="J62" i="116"/>
  <c r="J36" i="116"/>
  <c r="J33" i="116"/>
  <c r="J30" i="116"/>
  <c r="J20" i="116"/>
  <c r="J15" i="116"/>
  <c r="J12" i="116"/>
  <c r="P10" i="123"/>
  <c r="J17" i="120"/>
  <c r="J81" i="116"/>
  <c r="O81" i="116"/>
  <c r="O81" i="135" s="1"/>
  <c r="R81" i="135" s="1"/>
  <c r="H81" i="135"/>
  <c r="P81" i="116"/>
  <c r="J99" i="116"/>
  <c r="O99" i="116"/>
  <c r="O99" i="135" s="1"/>
  <c r="R99" i="135" s="1"/>
  <c r="H99" i="135"/>
  <c r="J16" i="126"/>
  <c r="I16" i="126"/>
  <c r="P16" i="126"/>
  <c r="J16" i="125"/>
  <c r="P16" i="125"/>
  <c r="I16" i="125"/>
  <c r="J16" i="124"/>
  <c r="P16" i="124"/>
  <c r="I16" i="124"/>
  <c r="I16" i="123"/>
  <c r="P16" i="123"/>
  <c r="I16" i="121"/>
  <c r="P16" i="121"/>
  <c r="I16" i="120"/>
  <c r="P16" i="120"/>
  <c r="P16" i="119"/>
  <c r="I16" i="119"/>
  <c r="P16" i="118"/>
  <c r="I16" i="118"/>
  <c r="AC16" i="135"/>
  <c r="J16" i="117"/>
  <c r="P16" i="117"/>
  <c r="I16" i="117"/>
  <c r="V16" i="135"/>
  <c r="I16" i="116"/>
  <c r="P16" i="116"/>
  <c r="O57" i="126"/>
  <c r="R57" i="126" s="1"/>
  <c r="O57" i="124"/>
  <c r="R57" i="124" s="1"/>
  <c r="P57" i="123"/>
  <c r="I57" i="123"/>
  <c r="I57" i="122"/>
  <c r="P57" i="122"/>
  <c r="I57" i="121"/>
  <c r="P57" i="121"/>
  <c r="P57" i="120"/>
  <c r="I57" i="120"/>
  <c r="I57" i="119"/>
  <c r="P57" i="119"/>
  <c r="I57" i="118"/>
  <c r="P57" i="118"/>
  <c r="AB57" i="135"/>
  <c r="J57" i="117"/>
  <c r="P57" i="117"/>
  <c r="I57" i="117"/>
  <c r="I20" i="126"/>
  <c r="P20" i="126"/>
  <c r="P20" i="125"/>
  <c r="I20" i="125"/>
  <c r="P20" i="124"/>
  <c r="I20" i="124"/>
  <c r="I20" i="123"/>
  <c r="P20" i="123"/>
  <c r="I20" i="121"/>
  <c r="P20" i="121"/>
  <c r="I20" i="120"/>
  <c r="P20" i="120"/>
  <c r="P20" i="119"/>
  <c r="I20" i="119"/>
  <c r="AC20" i="135"/>
  <c r="J20" i="118"/>
  <c r="P20" i="118"/>
  <c r="I20" i="118"/>
  <c r="P20" i="117"/>
  <c r="I20" i="117"/>
  <c r="V20" i="135"/>
  <c r="I20" i="116"/>
  <c r="P20" i="116"/>
  <c r="E20" i="135"/>
  <c r="P59" i="126"/>
  <c r="I59" i="126"/>
  <c r="I59" i="125"/>
  <c r="P59" i="125"/>
  <c r="I59" i="124"/>
  <c r="P59" i="124"/>
  <c r="P59" i="123"/>
  <c r="I59" i="123"/>
  <c r="I59" i="122"/>
  <c r="P59" i="122"/>
  <c r="J59" i="121"/>
  <c r="I59" i="121"/>
  <c r="P59" i="121"/>
  <c r="I59" i="120"/>
  <c r="P59" i="120"/>
  <c r="AC59" i="135"/>
  <c r="V59" i="135"/>
  <c r="O59" i="116"/>
  <c r="R59" i="116" s="1"/>
  <c r="E59" i="135"/>
  <c r="P43" i="126"/>
  <c r="I43" i="126"/>
  <c r="P43" i="125"/>
  <c r="I43" i="125"/>
  <c r="J43" i="124"/>
  <c r="I43" i="124"/>
  <c r="P43" i="124"/>
  <c r="I43" i="123"/>
  <c r="P43" i="123"/>
  <c r="O43" i="122"/>
  <c r="R43" i="122" s="1"/>
  <c r="P43" i="121"/>
  <c r="I43" i="121"/>
  <c r="P43" i="120"/>
  <c r="I43" i="120"/>
  <c r="P43" i="119"/>
  <c r="I43" i="119"/>
  <c r="I43" i="118"/>
  <c r="P43" i="118"/>
  <c r="I43" i="117"/>
  <c r="P43" i="117"/>
  <c r="AC43" i="135"/>
  <c r="N43" i="135"/>
  <c r="I43" i="116"/>
  <c r="P43" i="116"/>
  <c r="E43" i="135"/>
  <c r="J101" i="135"/>
  <c r="I101" i="135"/>
  <c r="R101" i="116"/>
  <c r="O101" i="135"/>
  <c r="J91" i="116"/>
  <c r="I91" i="116"/>
  <c r="J91" i="135"/>
  <c r="I91" i="135"/>
  <c r="N79" i="120"/>
  <c r="I89" i="116"/>
  <c r="J89" i="135"/>
  <c r="I89" i="135"/>
  <c r="H31" i="32"/>
  <c r="H88" i="135"/>
  <c r="J38" i="126"/>
  <c r="O38" i="126"/>
  <c r="O21" i="126" s="1"/>
  <c r="R21" i="126" s="1"/>
  <c r="I38" i="125"/>
  <c r="J38" i="124"/>
  <c r="P38" i="123"/>
  <c r="I38" i="123"/>
  <c r="J38" i="122"/>
  <c r="J38" i="121"/>
  <c r="I38" i="121"/>
  <c r="P38" i="121"/>
  <c r="P38" i="120"/>
  <c r="I38" i="120"/>
  <c r="J38" i="119"/>
  <c r="J38" i="118"/>
  <c r="N38" i="135"/>
  <c r="J38" i="117"/>
  <c r="I38" i="117"/>
  <c r="P38" i="117"/>
  <c r="AC38" i="135"/>
  <c r="J38" i="116"/>
  <c r="J27" i="126"/>
  <c r="J27" i="125"/>
  <c r="I27" i="124"/>
  <c r="P27" i="124"/>
  <c r="J27" i="123"/>
  <c r="J27" i="121"/>
  <c r="I27" i="121"/>
  <c r="P27" i="121"/>
  <c r="J27" i="120"/>
  <c r="P27" i="120"/>
  <c r="I27" i="120"/>
  <c r="I27" i="119"/>
  <c r="J27" i="119"/>
  <c r="P27" i="119"/>
  <c r="J27" i="118"/>
  <c r="I27" i="118"/>
  <c r="AG27" i="135"/>
  <c r="P27" i="118"/>
  <c r="N27" i="135"/>
  <c r="J27" i="117"/>
  <c r="AC27" i="135"/>
  <c r="J27" i="116"/>
  <c r="I27" i="116"/>
  <c r="P27" i="116"/>
  <c r="J12" i="125"/>
  <c r="I12" i="124"/>
  <c r="P12" i="124"/>
  <c r="J12" i="121"/>
  <c r="P12" i="121"/>
  <c r="I12" i="121"/>
  <c r="J12" i="120"/>
  <c r="J12" i="118"/>
  <c r="AC12" i="135"/>
  <c r="J12" i="117"/>
  <c r="P12" i="116"/>
  <c r="I12" i="116"/>
  <c r="L12" i="135"/>
  <c r="J11" i="126"/>
  <c r="O11" i="126"/>
  <c r="P11" i="125"/>
  <c r="J11" i="125"/>
  <c r="J11" i="124"/>
  <c r="P11" i="124"/>
  <c r="I11" i="124"/>
  <c r="J11" i="123"/>
  <c r="AC9" i="122"/>
  <c r="G9" i="122"/>
  <c r="J11" i="121"/>
  <c r="J11" i="120"/>
  <c r="P11" i="120"/>
  <c r="P11" i="119"/>
  <c r="J11" i="118"/>
  <c r="O11" i="118"/>
  <c r="J11" i="117"/>
  <c r="I11" i="117"/>
  <c r="P11" i="117"/>
  <c r="J11" i="116"/>
  <c r="P10" i="125"/>
  <c r="AC9" i="120"/>
  <c r="O10" i="120"/>
  <c r="O9" i="120" s="1"/>
  <c r="P9" i="120" s="1"/>
  <c r="G9" i="120"/>
  <c r="J10" i="119"/>
  <c r="AG9" i="119"/>
  <c r="AC10" i="135"/>
  <c r="N10" i="135"/>
  <c r="I10" i="117"/>
  <c r="AE9" i="117"/>
  <c r="E10" i="135"/>
  <c r="P13" i="126"/>
  <c r="I13" i="126"/>
  <c r="AG9" i="126"/>
  <c r="AB9" i="126"/>
  <c r="X9" i="126"/>
  <c r="T9" i="126"/>
  <c r="N9" i="126"/>
  <c r="G9" i="126"/>
  <c r="I13" i="125"/>
  <c r="AG9" i="125"/>
  <c r="O13" i="124"/>
  <c r="P13" i="123"/>
  <c r="I13" i="123"/>
  <c r="P13" i="122"/>
  <c r="I13" i="122"/>
  <c r="I13" i="121"/>
  <c r="P13" i="121"/>
  <c r="I13" i="120"/>
  <c r="P13" i="120"/>
  <c r="J13" i="119"/>
  <c r="I13" i="119"/>
  <c r="P13" i="119"/>
  <c r="P13" i="118"/>
  <c r="I13" i="118"/>
  <c r="I13" i="117"/>
  <c r="P13" i="117"/>
  <c r="N13" i="135"/>
  <c r="AC13" i="135"/>
  <c r="I13" i="116"/>
  <c r="G13" i="135"/>
  <c r="P13" i="116"/>
  <c r="I14" i="126"/>
  <c r="P14" i="126"/>
  <c r="I14" i="125"/>
  <c r="P14" i="125"/>
  <c r="P14" i="124"/>
  <c r="I14" i="124"/>
  <c r="O14" i="123"/>
  <c r="R14" i="123" s="1"/>
  <c r="P14" i="122"/>
  <c r="I14" i="122"/>
  <c r="I14" i="121"/>
  <c r="P14" i="121"/>
  <c r="I14" i="120"/>
  <c r="P14" i="120"/>
  <c r="V9" i="119"/>
  <c r="I14" i="119"/>
  <c r="P14" i="119"/>
  <c r="Z9" i="119"/>
  <c r="I14" i="118"/>
  <c r="P14" i="117"/>
  <c r="I14" i="117"/>
  <c r="AC14" i="135"/>
  <c r="P14" i="116"/>
  <c r="I14" i="116"/>
  <c r="L14" i="135"/>
  <c r="E14" i="135"/>
  <c r="I15" i="126"/>
  <c r="P15" i="126"/>
  <c r="Z9" i="126"/>
  <c r="V9" i="126"/>
  <c r="L9" i="126"/>
  <c r="AC9" i="125"/>
  <c r="O15" i="125"/>
  <c r="I15" i="124"/>
  <c r="P15" i="124"/>
  <c r="I15" i="123"/>
  <c r="P15" i="123"/>
  <c r="V9" i="123"/>
  <c r="P15" i="122"/>
  <c r="I15" i="122"/>
  <c r="AC9" i="121"/>
  <c r="P15" i="121"/>
  <c r="O15" i="120"/>
  <c r="P15" i="119"/>
  <c r="I15" i="119"/>
  <c r="P15" i="118"/>
  <c r="I15" i="118"/>
  <c r="AG9" i="118"/>
  <c r="I15" i="117"/>
  <c r="P15" i="117"/>
  <c r="AC15" i="135"/>
  <c r="I15" i="116"/>
  <c r="P17" i="126"/>
  <c r="I17" i="126"/>
  <c r="I17" i="125"/>
  <c r="P17" i="125"/>
  <c r="P17" i="124"/>
  <c r="I17" i="124"/>
  <c r="P17" i="123"/>
  <c r="I17" i="123"/>
  <c r="P17" i="121"/>
  <c r="I17" i="121"/>
  <c r="P17" i="119"/>
  <c r="I17" i="119"/>
  <c r="I17" i="118"/>
  <c r="L9" i="118"/>
  <c r="Z9" i="118"/>
  <c r="V9" i="118"/>
  <c r="AC17" i="135"/>
  <c r="V17" i="135"/>
  <c r="I17" i="117"/>
  <c r="P17" i="117"/>
  <c r="AC9" i="126"/>
  <c r="P18" i="126"/>
  <c r="I18" i="126"/>
  <c r="I18" i="125"/>
  <c r="P18" i="125"/>
  <c r="P18" i="124"/>
  <c r="I18" i="124"/>
  <c r="G9" i="124"/>
  <c r="P18" i="123"/>
  <c r="I18" i="123"/>
  <c r="P18" i="122"/>
  <c r="I18" i="122"/>
  <c r="P18" i="120"/>
  <c r="I18" i="120"/>
  <c r="P18" i="119"/>
  <c r="I18" i="119"/>
  <c r="P18" i="118"/>
  <c r="I18" i="118"/>
  <c r="O18" i="117"/>
  <c r="R18" i="117" s="1"/>
  <c r="AC18" i="135"/>
  <c r="P18" i="116"/>
  <c r="I18" i="116"/>
  <c r="L18" i="135"/>
  <c r="E18" i="135"/>
  <c r="AE9" i="126"/>
  <c r="J19" i="126"/>
  <c r="P19" i="126"/>
  <c r="I19" i="126"/>
  <c r="I19" i="125"/>
  <c r="L9" i="125"/>
  <c r="P19" i="125"/>
  <c r="AC9" i="124"/>
  <c r="P19" i="124"/>
  <c r="I19" i="124"/>
  <c r="AC9" i="123"/>
  <c r="P19" i="123"/>
  <c r="I19" i="123"/>
  <c r="P19" i="122"/>
  <c r="I19" i="122"/>
  <c r="P19" i="121"/>
  <c r="I19" i="121"/>
  <c r="L9" i="121"/>
  <c r="P19" i="120"/>
  <c r="I19" i="120"/>
  <c r="AE9" i="119"/>
  <c r="AC9" i="119"/>
  <c r="O19" i="119"/>
  <c r="R19" i="119" s="1"/>
  <c r="AE9" i="118"/>
  <c r="AC9" i="118"/>
  <c r="P19" i="118"/>
  <c r="AC9" i="117"/>
  <c r="N9" i="117"/>
  <c r="E9" i="117"/>
  <c r="AE19" i="135"/>
  <c r="AC9" i="116"/>
  <c r="AC19" i="135"/>
  <c r="O19" i="116"/>
  <c r="R19" i="116" s="1"/>
  <c r="AE9" i="116"/>
  <c r="I22" i="126"/>
  <c r="I22" i="125"/>
  <c r="P22" i="124"/>
  <c r="I22" i="124"/>
  <c r="J22" i="123"/>
  <c r="I22" i="123"/>
  <c r="I22" i="122"/>
  <c r="I22" i="121"/>
  <c r="I22" i="120"/>
  <c r="O22" i="119"/>
  <c r="R22" i="119" s="1"/>
  <c r="P22" i="119"/>
  <c r="O22" i="118"/>
  <c r="I22" i="117"/>
  <c r="AC22" i="135"/>
  <c r="Z22" i="135"/>
  <c r="I22" i="116"/>
  <c r="E22" i="135"/>
  <c r="I23" i="126"/>
  <c r="P23" i="126"/>
  <c r="I23" i="125"/>
  <c r="P23" i="125"/>
  <c r="P23" i="124"/>
  <c r="I23" i="124"/>
  <c r="P23" i="123"/>
  <c r="I23" i="123"/>
  <c r="I23" i="122"/>
  <c r="P23" i="122"/>
  <c r="I23" i="121"/>
  <c r="P23" i="121"/>
  <c r="I23" i="120"/>
  <c r="P23" i="120"/>
  <c r="I23" i="118"/>
  <c r="P23" i="118"/>
  <c r="P23" i="117"/>
  <c r="I23" i="117"/>
  <c r="I23" i="116"/>
  <c r="P23" i="116"/>
  <c r="O24" i="126"/>
  <c r="R24" i="126" s="1"/>
  <c r="P24" i="126"/>
  <c r="I24" i="125"/>
  <c r="P24" i="125"/>
  <c r="P24" i="124"/>
  <c r="I24" i="124"/>
  <c r="I24" i="123"/>
  <c r="P24" i="123"/>
  <c r="I24" i="122"/>
  <c r="P24" i="122"/>
  <c r="I24" i="121"/>
  <c r="P24" i="121"/>
  <c r="I24" i="120"/>
  <c r="P24" i="120"/>
  <c r="P24" i="119"/>
  <c r="I24" i="119"/>
  <c r="V21" i="119"/>
  <c r="I24" i="117"/>
  <c r="P24" i="117"/>
  <c r="AC24" i="135"/>
  <c r="Z24" i="135"/>
  <c r="E24" i="135"/>
  <c r="P25" i="126"/>
  <c r="I25" i="126"/>
  <c r="I25" i="124"/>
  <c r="P25" i="124"/>
  <c r="P25" i="123"/>
  <c r="I25" i="123"/>
  <c r="P25" i="122"/>
  <c r="I25" i="122"/>
  <c r="J25" i="121"/>
  <c r="P25" i="121"/>
  <c r="I25" i="121"/>
  <c r="P25" i="120"/>
  <c r="I25" i="120"/>
  <c r="I25" i="119"/>
  <c r="I25" i="118"/>
  <c r="P25" i="118"/>
  <c r="P25" i="117"/>
  <c r="I25" i="117"/>
  <c r="AC25" i="135"/>
  <c r="X25" i="135"/>
  <c r="I25" i="116"/>
  <c r="P25" i="116"/>
  <c r="P26" i="126"/>
  <c r="I26" i="126"/>
  <c r="P26" i="125"/>
  <c r="I26" i="125"/>
  <c r="I26" i="124"/>
  <c r="P26" i="124"/>
  <c r="P26" i="123"/>
  <c r="I26" i="123"/>
  <c r="J26" i="121"/>
  <c r="I26" i="121"/>
  <c r="P26" i="121"/>
  <c r="I26" i="120"/>
  <c r="P26" i="120"/>
  <c r="P26" i="119"/>
  <c r="I26" i="119"/>
  <c r="O26" i="118"/>
  <c r="R26" i="118" s="1"/>
  <c r="I26" i="117"/>
  <c r="P26" i="117"/>
  <c r="AC26" i="135"/>
  <c r="E26" i="135"/>
  <c r="I28" i="126"/>
  <c r="P28" i="126"/>
  <c r="J28" i="125"/>
  <c r="P28" i="125"/>
  <c r="I28" i="125"/>
  <c r="P28" i="124"/>
  <c r="I28" i="124"/>
  <c r="J28" i="123"/>
  <c r="I28" i="123"/>
  <c r="P28" i="123"/>
  <c r="I28" i="121"/>
  <c r="P28" i="121"/>
  <c r="AB21" i="121"/>
  <c r="P28" i="120"/>
  <c r="I28" i="120"/>
  <c r="P28" i="119"/>
  <c r="I28" i="119"/>
  <c r="P28" i="118"/>
  <c r="I28" i="118"/>
  <c r="P28" i="117"/>
  <c r="I28" i="117"/>
  <c r="AC28" i="135"/>
  <c r="O28" i="116"/>
  <c r="E28" i="135"/>
  <c r="I29" i="126"/>
  <c r="P29" i="126"/>
  <c r="P29" i="125"/>
  <c r="I29" i="125"/>
  <c r="I29" i="124"/>
  <c r="I29" i="123"/>
  <c r="P29" i="123"/>
  <c r="P29" i="122"/>
  <c r="I29" i="122"/>
  <c r="AC21" i="121"/>
  <c r="P29" i="121"/>
  <c r="I29" i="121"/>
  <c r="I29" i="120"/>
  <c r="P29" i="120"/>
  <c r="P29" i="119"/>
  <c r="I29" i="119"/>
  <c r="P29" i="118"/>
  <c r="I29" i="118"/>
  <c r="P29" i="117"/>
  <c r="I29" i="117"/>
  <c r="AC29" i="135"/>
  <c r="X29" i="135"/>
  <c r="I29" i="116"/>
  <c r="P29" i="116"/>
  <c r="P30" i="126"/>
  <c r="I30" i="126"/>
  <c r="P30" i="125"/>
  <c r="I30" i="125"/>
  <c r="I30" i="124"/>
  <c r="P30" i="124"/>
  <c r="I30" i="123"/>
  <c r="P30" i="123"/>
  <c r="P30" i="122"/>
  <c r="J32" i="122"/>
  <c r="J31" i="122"/>
  <c r="P31" i="122"/>
  <c r="I31" i="122"/>
  <c r="I30" i="121"/>
  <c r="P30" i="121"/>
  <c r="P30" i="120"/>
  <c r="I30" i="120"/>
  <c r="I30" i="119"/>
  <c r="P30" i="119"/>
  <c r="I30" i="118"/>
  <c r="P30" i="118"/>
  <c r="I30" i="117"/>
  <c r="P30" i="117"/>
  <c r="AC30" i="135"/>
  <c r="P30" i="116"/>
  <c r="I30" i="116"/>
  <c r="E30" i="135"/>
  <c r="I31" i="126"/>
  <c r="P31" i="126"/>
  <c r="P31" i="125"/>
  <c r="I31" i="125"/>
  <c r="I31" i="124"/>
  <c r="P31" i="124"/>
  <c r="I31" i="123"/>
  <c r="P31" i="123"/>
  <c r="I32" i="122"/>
  <c r="P32" i="122"/>
  <c r="J31" i="120"/>
  <c r="I31" i="120"/>
  <c r="P31" i="120"/>
  <c r="P31" i="118"/>
  <c r="I31" i="118"/>
  <c r="P31" i="117"/>
  <c r="I31" i="117"/>
  <c r="AC31" i="135"/>
  <c r="X31" i="135"/>
  <c r="I31" i="116"/>
  <c r="P31" i="116"/>
  <c r="AC32" i="135"/>
  <c r="I32" i="123"/>
  <c r="P32" i="123"/>
  <c r="P32" i="120"/>
  <c r="I32" i="120"/>
  <c r="I32" i="116"/>
  <c r="I33" i="126"/>
  <c r="P33" i="126"/>
  <c r="P33" i="125"/>
  <c r="I33" i="125"/>
  <c r="J33" i="124"/>
  <c r="P33" i="124"/>
  <c r="I33" i="124"/>
  <c r="J33" i="123"/>
  <c r="P33" i="123"/>
  <c r="I33" i="123"/>
  <c r="AC21" i="122"/>
  <c r="I33" i="122"/>
  <c r="I33" i="121"/>
  <c r="P33" i="121"/>
  <c r="I33" i="120"/>
  <c r="P33" i="120"/>
  <c r="P33" i="119"/>
  <c r="I33" i="119"/>
  <c r="P33" i="118"/>
  <c r="I33" i="118"/>
  <c r="J33" i="117"/>
  <c r="P33" i="117"/>
  <c r="I33" i="117"/>
  <c r="AC33" i="135"/>
  <c r="V33" i="135"/>
  <c r="I33" i="116"/>
  <c r="P33" i="116"/>
  <c r="P34" i="126"/>
  <c r="P34" i="125"/>
  <c r="I34" i="125"/>
  <c r="I34" i="124"/>
  <c r="P34" i="124"/>
  <c r="P34" i="123"/>
  <c r="I34" i="123"/>
  <c r="I34" i="122"/>
  <c r="P34" i="122"/>
  <c r="I34" i="121"/>
  <c r="P34" i="121"/>
  <c r="I34" i="120"/>
  <c r="P34" i="120"/>
  <c r="P34" i="119"/>
  <c r="I34" i="119"/>
  <c r="AG21" i="119"/>
  <c r="P34" i="118"/>
  <c r="I34" i="118"/>
  <c r="I34" i="117"/>
  <c r="P34" i="117"/>
  <c r="AC34" i="135"/>
  <c r="V34" i="135"/>
  <c r="P34" i="116"/>
  <c r="I34" i="116"/>
  <c r="E34" i="135"/>
  <c r="AC21" i="126"/>
  <c r="I35" i="126"/>
  <c r="P35" i="126"/>
  <c r="I35" i="125"/>
  <c r="P35" i="125"/>
  <c r="P35" i="124"/>
  <c r="I35" i="124"/>
  <c r="AC21" i="123"/>
  <c r="I35" i="123"/>
  <c r="P35" i="123"/>
  <c r="E21" i="123"/>
  <c r="P35" i="121"/>
  <c r="I35" i="121"/>
  <c r="N21" i="121"/>
  <c r="E21" i="121"/>
  <c r="P35" i="120"/>
  <c r="I35" i="120"/>
  <c r="I35" i="119"/>
  <c r="P35" i="119"/>
  <c r="I35" i="118"/>
  <c r="P35" i="118"/>
  <c r="AG21" i="118"/>
  <c r="P35" i="117"/>
  <c r="I35" i="117"/>
  <c r="AC35" i="135"/>
  <c r="I35" i="116"/>
  <c r="P35" i="116"/>
  <c r="P36" i="126"/>
  <c r="I36" i="126"/>
  <c r="I36" i="125"/>
  <c r="I36" i="124"/>
  <c r="P36" i="124"/>
  <c r="P36" i="123"/>
  <c r="I36" i="123"/>
  <c r="P36" i="122"/>
  <c r="I36" i="122"/>
  <c r="L21" i="122"/>
  <c r="E21" i="122"/>
  <c r="J36" i="121"/>
  <c r="I36" i="121"/>
  <c r="P36" i="121"/>
  <c r="I36" i="120"/>
  <c r="I36" i="119"/>
  <c r="G21" i="119"/>
  <c r="P36" i="119"/>
  <c r="Z21" i="119"/>
  <c r="E21" i="119"/>
  <c r="P36" i="118"/>
  <c r="I36" i="118"/>
  <c r="I36" i="117"/>
  <c r="P36" i="117"/>
  <c r="X21" i="117"/>
  <c r="AC36" i="135"/>
  <c r="P36" i="116"/>
  <c r="I36" i="116"/>
  <c r="AG21" i="116"/>
  <c r="AB21" i="116"/>
  <c r="T21" i="116"/>
  <c r="N21" i="116"/>
  <c r="P37" i="125"/>
  <c r="I37" i="125"/>
  <c r="G21" i="125"/>
  <c r="J37" i="124"/>
  <c r="I37" i="124"/>
  <c r="P37" i="124"/>
  <c r="P37" i="123"/>
  <c r="I37" i="123"/>
  <c r="I37" i="122"/>
  <c r="P37" i="122"/>
  <c r="I37" i="121"/>
  <c r="I37" i="120"/>
  <c r="P37" i="120"/>
  <c r="P37" i="119"/>
  <c r="I37" i="119"/>
  <c r="P37" i="118"/>
  <c r="I37" i="118"/>
  <c r="G21" i="118"/>
  <c r="V21" i="118"/>
  <c r="E21" i="118"/>
  <c r="P37" i="117"/>
  <c r="I37" i="117"/>
  <c r="AG37" i="135"/>
  <c r="AC37" i="135"/>
  <c r="I37" i="116"/>
  <c r="G21" i="116"/>
  <c r="X21" i="116"/>
  <c r="I39" i="126"/>
  <c r="P39" i="126"/>
  <c r="AG21" i="126"/>
  <c r="E21" i="126"/>
  <c r="I39" i="125"/>
  <c r="P39" i="125"/>
  <c r="AC21" i="124"/>
  <c r="Z21" i="124"/>
  <c r="I39" i="124"/>
  <c r="L21" i="124"/>
  <c r="P39" i="124"/>
  <c r="E21" i="124"/>
  <c r="P39" i="123"/>
  <c r="I39" i="123"/>
  <c r="Z21" i="122"/>
  <c r="N21" i="122"/>
  <c r="P39" i="122"/>
  <c r="I39" i="122"/>
  <c r="P39" i="121"/>
  <c r="AC21" i="120"/>
  <c r="I39" i="120"/>
  <c r="P39" i="120"/>
  <c r="E21" i="120"/>
  <c r="AC21" i="119"/>
  <c r="I39" i="119"/>
  <c r="P39" i="119"/>
  <c r="AC21" i="118"/>
  <c r="Z21" i="118"/>
  <c r="J39" i="118"/>
  <c r="P39" i="118"/>
  <c r="I39" i="118"/>
  <c r="AC21" i="117"/>
  <c r="V21" i="117"/>
  <c r="I39" i="117"/>
  <c r="P39" i="117"/>
  <c r="AB21" i="117"/>
  <c r="T21" i="117"/>
  <c r="E21" i="117"/>
  <c r="AC39" i="135"/>
  <c r="J39" i="116"/>
  <c r="N39" i="135"/>
  <c r="P39" i="116"/>
  <c r="I39" i="116"/>
  <c r="O41" i="123"/>
  <c r="R41" i="123" s="1"/>
  <c r="I41" i="122"/>
  <c r="I41" i="121"/>
  <c r="P41" i="121"/>
  <c r="I41" i="120"/>
  <c r="I41" i="117"/>
  <c r="E41" i="135"/>
  <c r="I42" i="126"/>
  <c r="P42" i="126"/>
  <c r="J42" i="125"/>
  <c r="I42" i="125"/>
  <c r="P42" i="125"/>
  <c r="I42" i="124"/>
  <c r="P42" i="124"/>
  <c r="I42" i="123"/>
  <c r="P42" i="122"/>
  <c r="I42" i="122"/>
  <c r="P42" i="121"/>
  <c r="I42" i="121"/>
  <c r="P42" i="120"/>
  <c r="I42" i="120"/>
  <c r="P42" i="119"/>
  <c r="I42" i="119"/>
  <c r="I42" i="118"/>
  <c r="P42" i="118"/>
  <c r="P42" i="117"/>
  <c r="I42" i="117"/>
  <c r="AC42" i="135"/>
  <c r="E42" i="135"/>
  <c r="P44" i="126"/>
  <c r="I44" i="126"/>
  <c r="J44" i="125"/>
  <c r="I44" i="125"/>
  <c r="P44" i="125"/>
  <c r="I44" i="124"/>
  <c r="P44" i="124"/>
  <c r="P44" i="123"/>
  <c r="I44" i="123"/>
  <c r="I44" i="122"/>
  <c r="P44" i="120"/>
  <c r="I44" i="120"/>
  <c r="I44" i="118"/>
  <c r="P44" i="118"/>
  <c r="P44" i="117"/>
  <c r="I44" i="117"/>
  <c r="AC44" i="135"/>
  <c r="I45" i="126"/>
  <c r="P45" i="125"/>
  <c r="I45" i="125"/>
  <c r="P45" i="124"/>
  <c r="I45" i="124"/>
  <c r="I45" i="123"/>
  <c r="P45" i="123"/>
  <c r="P45" i="122"/>
  <c r="I45" i="122"/>
  <c r="I45" i="121"/>
  <c r="P45" i="121"/>
  <c r="I45" i="120"/>
  <c r="P45" i="120"/>
  <c r="I45" i="119"/>
  <c r="P45" i="119"/>
  <c r="I45" i="117"/>
  <c r="P45" i="117"/>
  <c r="AC45" i="135"/>
  <c r="X45" i="135"/>
  <c r="P45" i="116"/>
  <c r="I45" i="116"/>
  <c r="E45" i="135"/>
  <c r="O46" i="126"/>
  <c r="R46" i="126" s="1"/>
  <c r="J46" i="125"/>
  <c r="I46" i="125"/>
  <c r="P46" i="125"/>
  <c r="O46" i="124"/>
  <c r="P46" i="123"/>
  <c r="I46" i="123"/>
  <c r="I46" i="122"/>
  <c r="P46" i="122"/>
  <c r="P46" i="121"/>
  <c r="I46" i="121"/>
  <c r="P46" i="120"/>
  <c r="I46" i="120"/>
  <c r="P46" i="119"/>
  <c r="I46" i="119"/>
  <c r="I46" i="118"/>
  <c r="P46" i="118"/>
  <c r="P46" i="117"/>
  <c r="I46" i="117"/>
  <c r="AC46" i="135"/>
  <c r="O46" i="116"/>
  <c r="G46" i="135"/>
  <c r="E46" i="135"/>
  <c r="I47" i="126"/>
  <c r="P47" i="126"/>
  <c r="P47" i="125"/>
  <c r="I47" i="125"/>
  <c r="P47" i="124"/>
  <c r="I47" i="124"/>
  <c r="I47" i="122"/>
  <c r="P47" i="121"/>
  <c r="I47" i="121"/>
  <c r="P47" i="120"/>
  <c r="I47" i="120"/>
  <c r="P47" i="119"/>
  <c r="I47" i="119"/>
  <c r="I47" i="118"/>
  <c r="P47" i="118"/>
  <c r="P47" i="117"/>
  <c r="I47" i="117"/>
  <c r="AC47" i="135"/>
  <c r="V47" i="135"/>
  <c r="I47" i="116"/>
  <c r="P47" i="116"/>
  <c r="P48" i="126"/>
  <c r="I48" i="126"/>
  <c r="I48" i="125"/>
  <c r="P48" i="125"/>
  <c r="I48" i="124"/>
  <c r="P48" i="124"/>
  <c r="I48" i="123"/>
  <c r="P48" i="123"/>
  <c r="P48" i="122"/>
  <c r="I48" i="122"/>
  <c r="O48" i="121"/>
  <c r="O48" i="120"/>
  <c r="I48" i="119"/>
  <c r="P48" i="119"/>
  <c r="P48" i="118"/>
  <c r="I48" i="118"/>
  <c r="AC48" i="135"/>
  <c r="O48" i="117"/>
  <c r="L48" i="135"/>
  <c r="P49" i="126"/>
  <c r="I49" i="126"/>
  <c r="R49" i="125"/>
  <c r="I49" i="125"/>
  <c r="I49" i="124"/>
  <c r="P49" i="124"/>
  <c r="P49" i="123"/>
  <c r="P49" i="122"/>
  <c r="I49" i="122"/>
  <c r="T40" i="122"/>
  <c r="N40" i="122"/>
  <c r="E40" i="122"/>
  <c r="I49" i="121"/>
  <c r="P49" i="121"/>
  <c r="P49" i="120"/>
  <c r="I49" i="120"/>
  <c r="I49" i="119"/>
  <c r="P49" i="119"/>
  <c r="P49" i="118"/>
  <c r="I49" i="118"/>
  <c r="I49" i="117"/>
  <c r="P49" i="117"/>
  <c r="AC49" i="135"/>
  <c r="X49" i="135"/>
  <c r="I49" i="116"/>
  <c r="E49" i="135"/>
  <c r="I50" i="126"/>
  <c r="P50" i="126"/>
  <c r="J50" i="125"/>
  <c r="O50" i="125"/>
  <c r="R50" i="125" s="1"/>
  <c r="O50" i="124"/>
  <c r="P50" i="123"/>
  <c r="I50" i="123"/>
  <c r="I50" i="122"/>
  <c r="P50" i="122"/>
  <c r="P50" i="121"/>
  <c r="I50" i="121"/>
  <c r="I50" i="120"/>
  <c r="P50" i="120"/>
  <c r="P50" i="119"/>
  <c r="I50" i="119"/>
  <c r="I50" i="118"/>
  <c r="P50" i="118"/>
  <c r="AC40" i="117"/>
  <c r="I50" i="117"/>
  <c r="AC50" i="135"/>
  <c r="P50" i="116"/>
  <c r="I50" i="116"/>
  <c r="I51" i="126"/>
  <c r="P51" i="126"/>
  <c r="J51" i="125"/>
  <c r="I51" i="125"/>
  <c r="P51" i="125"/>
  <c r="I51" i="124"/>
  <c r="P51" i="124"/>
  <c r="O51" i="123"/>
  <c r="I51" i="121"/>
  <c r="P51" i="121"/>
  <c r="P51" i="120"/>
  <c r="I51" i="120"/>
  <c r="I51" i="119"/>
  <c r="P51" i="119"/>
  <c r="P51" i="118"/>
  <c r="I51" i="118"/>
  <c r="I51" i="117"/>
  <c r="P51" i="117"/>
  <c r="AG51" i="135"/>
  <c r="AC51" i="135"/>
  <c r="I51" i="116"/>
  <c r="P51" i="116"/>
  <c r="E51" i="135"/>
  <c r="AC40" i="126"/>
  <c r="P52" i="126"/>
  <c r="I52" i="126"/>
  <c r="E40" i="126"/>
  <c r="P52" i="125"/>
  <c r="I52" i="125"/>
  <c r="P52" i="124"/>
  <c r="I52" i="124"/>
  <c r="I52" i="123"/>
  <c r="J52" i="122"/>
  <c r="P52" i="122"/>
  <c r="I52" i="122"/>
  <c r="AC40" i="121"/>
  <c r="O52" i="121"/>
  <c r="R52" i="121" s="1"/>
  <c r="G40" i="121"/>
  <c r="P52" i="121"/>
  <c r="P52" i="120"/>
  <c r="I52" i="119"/>
  <c r="P52" i="119"/>
  <c r="I52" i="118"/>
  <c r="P52" i="118"/>
  <c r="E40" i="118"/>
  <c r="I52" i="117"/>
  <c r="P52" i="117"/>
  <c r="X40" i="117"/>
  <c r="AC52" i="135"/>
  <c r="I52" i="116"/>
  <c r="AG40" i="116"/>
  <c r="E52" i="135"/>
  <c r="I53" i="126"/>
  <c r="P53" i="126"/>
  <c r="I53" i="125"/>
  <c r="P53" i="125"/>
  <c r="I53" i="124"/>
  <c r="P53" i="124"/>
  <c r="X40" i="124"/>
  <c r="I53" i="123"/>
  <c r="P53" i="123"/>
  <c r="AG40" i="123"/>
  <c r="AC40" i="122"/>
  <c r="P53" i="121"/>
  <c r="I53" i="121"/>
  <c r="J53" i="120"/>
  <c r="P53" i="120"/>
  <c r="I53" i="120"/>
  <c r="N40" i="120"/>
  <c r="AC40" i="119"/>
  <c r="P53" i="119"/>
  <c r="I53" i="119"/>
  <c r="AC40" i="118"/>
  <c r="P53" i="118"/>
  <c r="I53" i="118"/>
  <c r="P53" i="117"/>
  <c r="I53" i="117"/>
  <c r="AC53" i="135"/>
  <c r="I53" i="116"/>
  <c r="AC40" i="125"/>
  <c r="T40" i="125"/>
  <c r="I54" i="125"/>
  <c r="P54" i="125"/>
  <c r="AC40" i="124"/>
  <c r="I54" i="124"/>
  <c r="P54" i="124"/>
  <c r="AB40" i="124"/>
  <c r="E40" i="124"/>
  <c r="AC40" i="123"/>
  <c r="P54" i="123"/>
  <c r="I54" i="123"/>
  <c r="L40" i="123"/>
  <c r="E40" i="123"/>
  <c r="P54" i="122"/>
  <c r="I54" i="122"/>
  <c r="L40" i="122"/>
  <c r="I54" i="121"/>
  <c r="P54" i="121"/>
  <c r="AC40" i="120"/>
  <c r="T40" i="120"/>
  <c r="P54" i="120"/>
  <c r="I54" i="120"/>
  <c r="O54" i="119"/>
  <c r="E40" i="119"/>
  <c r="J54" i="118"/>
  <c r="P54" i="118"/>
  <c r="I54" i="118"/>
  <c r="P54" i="117"/>
  <c r="I54" i="117"/>
  <c r="N40" i="117"/>
  <c r="AC40" i="116"/>
  <c r="AC54" i="135"/>
  <c r="AB40" i="116"/>
  <c r="E40" i="116"/>
  <c r="E54" i="135"/>
  <c r="I56" i="126"/>
  <c r="P56" i="126"/>
  <c r="I56" i="125"/>
  <c r="I56" i="124"/>
  <c r="I56" i="123"/>
  <c r="I56" i="122"/>
  <c r="I56" i="121"/>
  <c r="I56" i="120"/>
  <c r="I56" i="118"/>
  <c r="AC55" i="117"/>
  <c r="I56" i="117"/>
  <c r="AC56" i="135"/>
  <c r="J56" i="116"/>
  <c r="I56" i="116"/>
  <c r="P56" i="116"/>
  <c r="I58" i="126"/>
  <c r="P58" i="126"/>
  <c r="J58" i="125"/>
  <c r="I58" i="125"/>
  <c r="P58" i="125"/>
  <c r="P58" i="124"/>
  <c r="I58" i="124"/>
  <c r="R58" i="123"/>
  <c r="I58" i="123"/>
  <c r="I58" i="122"/>
  <c r="P58" i="122"/>
  <c r="I58" i="121"/>
  <c r="P58" i="121"/>
  <c r="I58" i="120"/>
  <c r="P58" i="120"/>
  <c r="J58" i="119"/>
  <c r="P58" i="119"/>
  <c r="I58" i="119"/>
  <c r="I58" i="118"/>
  <c r="P58" i="118"/>
  <c r="P58" i="117"/>
  <c r="I58" i="117"/>
  <c r="AC58" i="135"/>
  <c r="Z58" i="135"/>
  <c r="I58" i="116"/>
  <c r="P58" i="116"/>
  <c r="E58" i="135"/>
  <c r="AB64" i="125"/>
  <c r="I69" i="124"/>
  <c r="P69" i="124"/>
  <c r="P69" i="121"/>
  <c r="I69" i="121"/>
  <c r="P69" i="120"/>
  <c r="I69" i="120"/>
  <c r="P69" i="118"/>
  <c r="I69" i="118"/>
  <c r="P69" i="117"/>
  <c r="I69" i="117"/>
  <c r="T69" i="135"/>
  <c r="O95" i="116"/>
  <c r="H95" i="135"/>
  <c r="J100" i="116"/>
  <c r="I100" i="116"/>
  <c r="J100" i="135"/>
  <c r="I100" i="135"/>
  <c r="I62" i="126"/>
  <c r="P62" i="126"/>
  <c r="P62" i="125"/>
  <c r="I62" i="125"/>
  <c r="P62" i="124"/>
  <c r="I62" i="124"/>
  <c r="I62" i="123"/>
  <c r="P62" i="123"/>
  <c r="P62" i="122"/>
  <c r="I62" i="122"/>
  <c r="P62" i="121"/>
  <c r="I62" i="121"/>
  <c r="P62" i="120"/>
  <c r="I62" i="120"/>
  <c r="I62" i="119"/>
  <c r="P62" i="119"/>
  <c r="I62" i="118"/>
  <c r="P62" i="118"/>
  <c r="AB55" i="118"/>
  <c r="P62" i="117"/>
  <c r="I62" i="117"/>
  <c r="AC62" i="135"/>
  <c r="T62" i="135"/>
  <c r="I62" i="116"/>
  <c r="P62" i="116"/>
  <c r="E62" i="135"/>
  <c r="I96" i="135"/>
  <c r="J96" i="135"/>
  <c r="I74" i="126"/>
  <c r="P74" i="126"/>
  <c r="O74" i="125"/>
  <c r="R74" i="125" s="1"/>
  <c r="I74" i="124"/>
  <c r="P74" i="124"/>
  <c r="I74" i="123"/>
  <c r="P74" i="123"/>
  <c r="N72" i="123"/>
  <c r="I74" i="122"/>
  <c r="I74" i="121"/>
  <c r="P74" i="121"/>
  <c r="I74" i="120"/>
  <c r="P74" i="120"/>
  <c r="P74" i="119"/>
  <c r="I74" i="119"/>
  <c r="I74" i="118"/>
  <c r="P74" i="118"/>
  <c r="I74" i="117"/>
  <c r="P74" i="117"/>
  <c r="AC74" i="135"/>
  <c r="I77" i="126"/>
  <c r="P77" i="126"/>
  <c r="J77" i="125"/>
  <c r="P77" i="125"/>
  <c r="I77" i="125"/>
  <c r="T72" i="125"/>
  <c r="P77" i="124"/>
  <c r="I77" i="124"/>
  <c r="P77" i="123"/>
  <c r="I77" i="123"/>
  <c r="AB72" i="119"/>
  <c r="P77" i="118"/>
  <c r="I77" i="118"/>
  <c r="P77" i="117"/>
  <c r="I77" i="117"/>
  <c r="X77" i="135"/>
  <c r="AC72" i="116"/>
  <c r="AC77" i="135"/>
  <c r="J77" i="116"/>
  <c r="I77" i="116"/>
  <c r="G77" i="135"/>
  <c r="P77" i="116"/>
  <c r="T72" i="116"/>
  <c r="P63" i="126"/>
  <c r="I63" i="126"/>
  <c r="G55" i="126"/>
  <c r="I63" i="125"/>
  <c r="P63" i="125"/>
  <c r="I63" i="124"/>
  <c r="P63" i="124"/>
  <c r="P63" i="123"/>
  <c r="I63" i="123"/>
  <c r="I63" i="122"/>
  <c r="P63" i="122"/>
  <c r="I63" i="121"/>
  <c r="P63" i="121"/>
  <c r="N55" i="121"/>
  <c r="AC55" i="120"/>
  <c r="I63" i="120"/>
  <c r="P63" i="120"/>
  <c r="P63" i="119"/>
  <c r="I63" i="119"/>
  <c r="AB55" i="119"/>
  <c r="T55" i="119"/>
  <c r="P63" i="118"/>
  <c r="I63" i="118"/>
  <c r="P63" i="117"/>
  <c r="I63" i="117"/>
  <c r="AC63" i="135"/>
  <c r="N63" i="135"/>
  <c r="I63" i="116"/>
  <c r="P63" i="116"/>
  <c r="AE72" i="126"/>
  <c r="AC72" i="126"/>
  <c r="P73" i="126"/>
  <c r="I73" i="126"/>
  <c r="I73" i="125"/>
  <c r="I73" i="124"/>
  <c r="I73" i="123"/>
  <c r="G72" i="123"/>
  <c r="V72" i="123"/>
  <c r="E72" i="123"/>
  <c r="I73" i="121"/>
  <c r="I73" i="120"/>
  <c r="I73" i="119"/>
  <c r="I73" i="118"/>
  <c r="I73" i="117"/>
  <c r="E72" i="117"/>
  <c r="I60" i="126"/>
  <c r="P60" i="126"/>
  <c r="AC55" i="125"/>
  <c r="I60" i="125"/>
  <c r="P60" i="125"/>
  <c r="X55" i="125"/>
  <c r="P60" i="124"/>
  <c r="I60" i="124"/>
  <c r="X55" i="124"/>
  <c r="P60" i="123"/>
  <c r="I60" i="123"/>
  <c r="N55" i="123"/>
  <c r="I60" i="122"/>
  <c r="P60" i="122"/>
  <c r="P60" i="121"/>
  <c r="I60" i="121"/>
  <c r="E55" i="121"/>
  <c r="P60" i="120"/>
  <c r="I60" i="120"/>
  <c r="AC55" i="119"/>
  <c r="P60" i="119"/>
  <c r="I60" i="119"/>
  <c r="P60" i="118"/>
  <c r="I60" i="118"/>
  <c r="I60" i="117"/>
  <c r="P60" i="117"/>
  <c r="AC60" i="135"/>
  <c r="N60" i="135"/>
  <c r="I60" i="116"/>
  <c r="E60" i="135"/>
  <c r="AC55" i="126"/>
  <c r="I61" i="126"/>
  <c r="P61" i="126"/>
  <c r="AB55" i="125"/>
  <c r="J61" i="125"/>
  <c r="P61" i="125"/>
  <c r="I61" i="125"/>
  <c r="E55" i="125"/>
  <c r="AC55" i="124"/>
  <c r="AB55" i="124"/>
  <c r="O61" i="124"/>
  <c r="AC55" i="123"/>
  <c r="P61" i="123"/>
  <c r="I61" i="123"/>
  <c r="G55" i="123"/>
  <c r="E55" i="123"/>
  <c r="AC55" i="122"/>
  <c r="Z55" i="122"/>
  <c r="I61" i="122"/>
  <c r="N55" i="122"/>
  <c r="L55" i="122"/>
  <c r="E55" i="122"/>
  <c r="AC55" i="121"/>
  <c r="I61" i="121"/>
  <c r="P61" i="121"/>
  <c r="I61" i="120"/>
  <c r="L55" i="120"/>
  <c r="E55" i="120"/>
  <c r="J61" i="119"/>
  <c r="P61" i="119"/>
  <c r="I61" i="119"/>
  <c r="X55" i="119"/>
  <c r="E55" i="119"/>
  <c r="AC55" i="118"/>
  <c r="P61" i="118"/>
  <c r="I61" i="118"/>
  <c r="P61" i="117"/>
  <c r="I61" i="117"/>
  <c r="E55" i="117"/>
  <c r="AC55" i="116"/>
  <c r="AC61" i="135"/>
  <c r="J61" i="116"/>
  <c r="G55" i="116"/>
  <c r="P66" i="124"/>
  <c r="I66" i="124"/>
  <c r="I66" i="123"/>
  <c r="P66" i="123"/>
  <c r="I66" i="122"/>
  <c r="P66" i="122"/>
  <c r="X64" i="121"/>
  <c r="P66" i="120"/>
  <c r="I66" i="120"/>
  <c r="I66" i="118"/>
  <c r="P66" i="118"/>
  <c r="I66" i="117"/>
  <c r="P66" i="117"/>
  <c r="AC66" i="135"/>
  <c r="P66" i="116"/>
  <c r="I66" i="116"/>
  <c r="N66" i="135"/>
  <c r="E66" i="135"/>
  <c r="J80" i="116"/>
  <c r="O80" i="116"/>
  <c r="P80" i="116" s="1"/>
  <c r="J98" i="135"/>
  <c r="I98" i="135"/>
  <c r="O97" i="116"/>
  <c r="O97" i="135" s="1"/>
  <c r="R97" i="135" s="1"/>
  <c r="H97" i="135"/>
  <c r="I97" i="116"/>
  <c r="G90" i="116"/>
  <c r="AC90" i="116"/>
  <c r="AE90" i="116"/>
  <c r="E90" i="116"/>
  <c r="AC79" i="125"/>
  <c r="E79" i="125"/>
  <c r="N79" i="122"/>
  <c r="J87" i="135"/>
  <c r="I87" i="135"/>
  <c r="AB79" i="122"/>
  <c r="J86" i="116"/>
  <c r="O86" i="116"/>
  <c r="O86" i="135" s="1"/>
  <c r="P86" i="135" s="1"/>
  <c r="H86" i="135"/>
  <c r="H86" i="99"/>
  <c r="P86" i="116"/>
  <c r="J84" i="116"/>
  <c r="O84" i="116"/>
  <c r="O84" i="135" s="1"/>
  <c r="P84" i="135" s="1"/>
  <c r="I84" i="116"/>
  <c r="J84" i="135"/>
  <c r="I84" i="135"/>
  <c r="P84" i="116"/>
  <c r="P78" i="126"/>
  <c r="I78" i="125"/>
  <c r="P78" i="125"/>
  <c r="I78" i="124"/>
  <c r="P78" i="124"/>
  <c r="AB72" i="124"/>
  <c r="T72" i="124"/>
  <c r="E72" i="124"/>
  <c r="I78" i="123"/>
  <c r="P78" i="123"/>
  <c r="P78" i="121"/>
  <c r="I78" i="121"/>
  <c r="I78" i="120"/>
  <c r="P78" i="120"/>
  <c r="X72" i="120"/>
  <c r="I78" i="118"/>
  <c r="AC72" i="117"/>
  <c r="AC78" i="135"/>
  <c r="P78" i="117"/>
  <c r="I78" i="117"/>
  <c r="P78" i="116"/>
  <c r="I78" i="116"/>
  <c r="I75" i="126"/>
  <c r="P75" i="126"/>
  <c r="P75" i="125"/>
  <c r="P75" i="124"/>
  <c r="I75" i="124"/>
  <c r="L72" i="124"/>
  <c r="I75" i="123"/>
  <c r="P75" i="123"/>
  <c r="P75" i="121"/>
  <c r="I75" i="121"/>
  <c r="AC72" i="120"/>
  <c r="P75" i="120"/>
  <c r="I75" i="120"/>
  <c r="P75" i="119"/>
  <c r="I75" i="119"/>
  <c r="I75" i="118"/>
  <c r="P75" i="118"/>
  <c r="AB72" i="118"/>
  <c r="P75" i="117"/>
  <c r="I75" i="117"/>
  <c r="AC75" i="135"/>
  <c r="P75" i="116"/>
  <c r="I75" i="116"/>
  <c r="E75" i="135"/>
  <c r="I70" i="126"/>
  <c r="P70" i="126"/>
  <c r="AC70" i="135"/>
  <c r="N64" i="125"/>
  <c r="AC64" i="124"/>
  <c r="J70" i="124"/>
  <c r="I70" i="124"/>
  <c r="G64" i="124"/>
  <c r="P70" i="124"/>
  <c r="N64" i="121"/>
  <c r="I70" i="117"/>
  <c r="P70" i="117"/>
  <c r="P70" i="116"/>
  <c r="I70" i="116"/>
  <c r="O67" i="126"/>
  <c r="P67" i="125"/>
  <c r="I67" i="125"/>
  <c r="P67" i="124"/>
  <c r="I67" i="124"/>
  <c r="J67" i="123"/>
  <c r="I67" i="123"/>
  <c r="P67" i="123"/>
  <c r="O67" i="122"/>
  <c r="O64" i="122" s="1"/>
  <c r="R64" i="122" s="1"/>
  <c r="P67" i="121"/>
  <c r="I67" i="121"/>
  <c r="P67" i="120"/>
  <c r="I67" i="120"/>
  <c r="AC64" i="119"/>
  <c r="I67" i="119"/>
  <c r="P67" i="119"/>
  <c r="I67" i="118"/>
  <c r="P67" i="118"/>
  <c r="I67" i="117"/>
  <c r="P67" i="117"/>
  <c r="AC67" i="135"/>
  <c r="AB67" i="135"/>
  <c r="O67" i="116"/>
  <c r="AC64" i="126"/>
  <c r="P68" i="126"/>
  <c r="I68" i="126"/>
  <c r="E64" i="126"/>
  <c r="AC64" i="125"/>
  <c r="I68" i="125"/>
  <c r="P68" i="125"/>
  <c r="P68" i="124"/>
  <c r="I68" i="124"/>
  <c r="P68" i="123"/>
  <c r="I68" i="123"/>
  <c r="P68" i="122"/>
  <c r="I68" i="122"/>
  <c r="AC64" i="121"/>
  <c r="I68" i="121"/>
  <c r="P68" i="121"/>
  <c r="J68" i="120"/>
  <c r="P68" i="120"/>
  <c r="I68" i="120"/>
  <c r="P68" i="119"/>
  <c r="I68" i="118"/>
  <c r="P68" i="118"/>
  <c r="AC64" i="117"/>
  <c r="J68" i="117"/>
  <c r="I68" i="117"/>
  <c r="P68" i="117"/>
  <c r="AC68" i="135"/>
  <c r="Z68" i="135"/>
  <c r="I68" i="116"/>
  <c r="T64" i="126"/>
  <c r="I65" i="126"/>
  <c r="O65" i="124"/>
  <c r="P65" i="124" s="1"/>
  <c r="J65" i="123"/>
  <c r="I65" i="122"/>
  <c r="AB64" i="122"/>
  <c r="J65" i="121"/>
  <c r="P65" i="121"/>
  <c r="I65" i="121"/>
  <c r="I65" i="120"/>
  <c r="AC65" i="135"/>
  <c r="I65" i="119"/>
  <c r="E64" i="119"/>
  <c r="I65" i="117"/>
  <c r="AG65" i="135"/>
  <c r="X65" i="135"/>
  <c r="I65" i="116"/>
  <c r="I71" i="126"/>
  <c r="P71" i="126"/>
  <c r="J71" i="125"/>
  <c r="I71" i="125"/>
  <c r="P71" i="125"/>
  <c r="O71" i="124"/>
  <c r="R71" i="124" s="1"/>
  <c r="V64" i="124"/>
  <c r="E64" i="124"/>
  <c r="AC64" i="123"/>
  <c r="I71" i="123"/>
  <c r="P71" i="123"/>
  <c r="AC64" i="122"/>
  <c r="N64" i="122"/>
  <c r="P71" i="122"/>
  <c r="I71" i="122"/>
  <c r="AG64" i="122"/>
  <c r="AC64" i="120"/>
  <c r="I71" i="120"/>
  <c r="N64" i="120"/>
  <c r="P71" i="120"/>
  <c r="AC64" i="118"/>
  <c r="Z64" i="118"/>
  <c r="I71" i="118"/>
  <c r="L64" i="118"/>
  <c r="P71" i="118"/>
  <c r="E64" i="118"/>
  <c r="I71" i="117"/>
  <c r="L64" i="117"/>
  <c r="P71" i="117"/>
  <c r="AC64" i="116"/>
  <c r="AC71" i="135"/>
  <c r="V71" i="135"/>
  <c r="T64" i="116"/>
  <c r="J71" i="116"/>
  <c r="P71" i="116"/>
  <c r="I71" i="116"/>
  <c r="AB64" i="116"/>
  <c r="E64" i="116"/>
  <c r="G79" i="124"/>
  <c r="AC79" i="122"/>
  <c r="AG79" i="122"/>
  <c r="X79" i="122"/>
  <c r="L79" i="122"/>
  <c r="AC79" i="121"/>
  <c r="N79" i="121"/>
  <c r="AC79" i="116"/>
  <c r="O83" i="116"/>
  <c r="H83" i="135"/>
  <c r="I83" i="116"/>
  <c r="I76" i="126"/>
  <c r="L72" i="126"/>
  <c r="P76" i="126"/>
  <c r="AC72" i="125"/>
  <c r="O76" i="125"/>
  <c r="R76" i="125" s="1"/>
  <c r="I76" i="125"/>
  <c r="L72" i="125"/>
  <c r="AB72" i="125"/>
  <c r="E72" i="125"/>
  <c r="AC72" i="124"/>
  <c r="R76" i="124"/>
  <c r="AC72" i="123"/>
  <c r="Z72" i="123"/>
  <c r="I76" i="123"/>
  <c r="P76" i="123"/>
  <c r="Z72" i="122"/>
  <c r="P76" i="122"/>
  <c r="I76" i="122"/>
  <c r="E72" i="122"/>
  <c r="AC72" i="121"/>
  <c r="I76" i="121"/>
  <c r="L72" i="121"/>
  <c r="P76" i="121"/>
  <c r="E72" i="121"/>
  <c r="T72" i="120"/>
  <c r="P76" i="120"/>
  <c r="I76" i="120"/>
  <c r="AB72" i="120"/>
  <c r="E72" i="120"/>
  <c r="AC72" i="119"/>
  <c r="P76" i="119"/>
  <c r="I76" i="119"/>
  <c r="E72" i="119"/>
  <c r="AC72" i="118"/>
  <c r="I76" i="118"/>
  <c r="P76" i="118"/>
  <c r="E72" i="118"/>
  <c r="AC76" i="135"/>
  <c r="P76" i="117"/>
  <c r="I76" i="117"/>
  <c r="P76" i="116"/>
  <c r="I76" i="116"/>
  <c r="N76" i="135"/>
  <c r="L72" i="116"/>
  <c r="E79" i="126"/>
  <c r="AC79" i="124"/>
  <c r="AE79" i="121"/>
  <c r="AC79" i="120"/>
  <c r="AC79" i="119"/>
  <c r="AB79" i="118"/>
  <c r="E79" i="118"/>
  <c r="AC79" i="117"/>
  <c r="G79" i="117"/>
  <c r="J85" i="116"/>
  <c r="I85" i="135"/>
  <c r="J85" i="135"/>
  <c r="I85" i="116"/>
  <c r="AC79" i="126"/>
  <c r="T79" i="126"/>
  <c r="L79" i="125"/>
  <c r="E79" i="124"/>
  <c r="AC79" i="123"/>
  <c r="L79" i="123"/>
  <c r="AC79" i="118"/>
  <c r="L79" i="118"/>
  <c r="L79" i="117"/>
  <c r="J82" i="135"/>
  <c r="I82" i="135"/>
  <c r="E79" i="116"/>
  <c r="E79" i="121"/>
  <c r="AB79" i="119"/>
  <c r="T55" i="126"/>
  <c r="AE21" i="126"/>
  <c r="G21" i="126"/>
  <c r="G40" i="126"/>
  <c r="AB55" i="126"/>
  <c r="Z21" i="126"/>
  <c r="V21" i="126"/>
  <c r="L21" i="126"/>
  <c r="AE55" i="126"/>
  <c r="L55" i="126"/>
  <c r="AE40" i="126"/>
  <c r="AB21" i="126"/>
  <c r="X21" i="126"/>
  <c r="T21" i="126"/>
  <c r="N21" i="126"/>
  <c r="V21" i="125"/>
  <c r="X79" i="125"/>
  <c r="Z21" i="125"/>
  <c r="AE21" i="125"/>
  <c r="L40" i="125"/>
  <c r="AG64" i="125"/>
  <c r="T64" i="125"/>
  <c r="E64" i="125"/>
  <c r="N40" i="125"/>
  <c r="G40" i="125"/>
  <c r="AG21" i="125"/>
  <c r="AB21" i="125"/>
  <c r="X21" i="125"/>
  <c r="T21" i="125"/>
  <c r="N21" i="125"/>
  <c r="AE9" i="125"/>
  <c r="L21" i="125"/>
  <c r="L79" i="124"/>
  <c r="Z64" i="124"/>
  <c r="V9" i="124"/>
  <c r="X72" i="124"/>
  <c r="V21" i="124"/>
  <c r="Z9" i="124"/>
  <c r="L9" i="124"/>
  <c r="N79" i="124"/>
  <c r="AG64" i="124"/>
  <c r="AB64" i="124"/>
  <c r="X64" i="124"/>
  <c r="T64" i="124"/>
  <c r="Z79" i="124"/>
  <c r="V79" i="124"/>
  <c r="N64" i="124"/>
  <c r="N21" i="124"/>
  <c r="AG79" i="124"/>
  <c r="AB79" i="124"/>
  <c r="X79" i="124"/>
  <c r="T79" i="124"/>
  <c r="H72" i="124"/>
  <c r="J72" i="124" s="1"/>
  <c r="L64" i="124"/>
  <c r="L55" i="124"/>
  <c r="T40" i="124"/>
  <c r="L40" i="124"/>
  <c r="AB21" i="124"/>
  <c r="X21" i="124"/>
  <c r="T21" i="124"/>
  <c r="G21" i="124"/>
  <c r="Z9" i="123"/>
  <c r="L9" i="123"/>
  <c r="AE72" i="123"/>
  <c r="AB64" i="123"/>
  <c r="AE40" i="123"/>
  <c r="G40" i="123"/>
  <c r="V21" i="123"/>
  <c r="N21" i="123"/>
  <c r="AG9" i="123"/>
  <c r="AB9" i="123"/>
  <c r="X9" i="123"/>
  <c r="T9" i="123"/>
  <c r="N9" i="123"/>
  <c r="AD8" i="123"/>
  <c r="T64" i="123"/>
  <c r="L64" i="123"/>
  <c r="E64" i="123"/>
  <c r="L72" i="122"/>
  <c r="AE64" i="122"/>
  <c r="T64" i="122"/>
  <c r="G64" i="122"/>
  <c r="X40" i="122"/>
  <c r="V21" i="122"/>
  <c r="V72" i="122"/>
  <c r="N72" i="122"/>
  <c r="X64" i="122"/>
  <c r="L64" i="122"/>
  <c r="AB40" i="122"/>
  <c r="AG9" i="122"/>
  <c r="AE79" i="122"/>
  <c r="T79" i="122"/>
  <c r="G79" i="122"/>
  <c r="V55" i="122"/>
  <c r="AG40" i="122"/>
  <c r="Z9" i="122"/>
  <c r="V9" i="122"/>
  <c r="L9" i="122"/>
  <c r="E64" i="122"/>
  <c r="AE40" i="122"/>
  <c r="G40" i="122"/>
  <c r="AB21" i="122"/>
  <c r="X21" i="122"/>
  <c r="T21" i="122"/>
  <c r="AB9" i="122"/>
  <c r="X9" i="122"/>
  <c r="T9" i="122"/>
  <c r="N9" i="122"/>
  <c r="AB72" i="122"/>
  <c r="X72" i="122"/>
  <c r="T72" i="122"/>
  <c r="Z40" i="122"/>
  <c r="V40" i="122"/>
  <c r="AE9" i="122"/>
  <c r="T55" i="121"/>
  <c r="X79" i="121"/>
  <c r="X55" i="121"/>
  <c r="Z40" i="121"/>
  <c r="AB9" i="121"/>
  <c r="V40" i="121"/>
  <c r="AG79" i="121"/>
  <c r="AB55" i="121"/>
  <c r="AE40" i="121"/>
  <c r="L40" i="121"/>
  <c r="Z55" i="121"/>
  <c r="V55" i="121"/>
  <c r="L55" i="121"/>
  <c r="T9" i="121"/>
  <c r="N9" i="121"/>
  <c r="G9" i="121"/>
  <c r="AE9" i="121"/>
  <c r="AG40" i="121"/>
  <c r="AB40" i="121"/>
  <c r="X40" i="121"/>
  <c r="T40" i="121"/>
  <c r="N40" i="121"/>
  <c r="AG9" i="121"/>
  <c r="X9" i="121"/>
  <c r="V21" i="120"/>
  <c r="N21" i="120"/>
  <c r="AG9" i="120"/>
  <c r="T79" i="120"/>
  <c r="L72" i="120"/>
  <c r="X40" i="120"/>
  <c r="Z21" i="120"/>
  <c r="X55" i="120"/>
  <c r="AB40" i="120"/>
  <c r="L21" i="120"/>
  <c r="AE9" i="120"/>
  <c r="Z9" i="120"/>
  <c r="AE40" i="120"/>
  <c r="G40" i="120"/>
  <c r="L9" i="120"/>
  <c r="AE79" i="120"/>
  <c r="Z40" i="120"/>
  <c r="V40" i="120"/>
  <c r="L40" i="120"/>
  <c r="AG40" i="120"/>
  <c r="E40" i="120"/>
  <c r="V9" i="120"/>
  <c r="AE64" i="119"/>
  <c r="T40" i="119"/>
  <c r="L21" i="119"/>
  <c r="Z79" i="119"/>
  <c r="AE40" i="119"/>
  <c r="X40" i="119"/>
  <c r="L9" i="119"/>
  <c r="V64" i="119"/>
  <c r="G64" i="119"/>
  <c r="AB40" i="119"/>
  <c r="AB21" i="119"/>
  <c r="X21" i="119"/>
  <c r="T21" i="119"/>
  <c r="N21" i="119"/>
  <c r="L40" i="119"/>
  <c r="Z64" i="119"/>
  <c r="L64" i="119"/>
  <c r="G40" i="119"/>
  <c r="AE21" i="119"/>
  <c r="AG57" i="135"/>
  <c r="AE79" i="118"/>
  <c r="L40" i="118"/>
  <c r="T79" i="118"/>
  <c r="N79" i="118"/>
  <c r="G79" i="118"/>
  <c r="AE64" i="118"/>
  <c r="E55" i="118"/>
  <c r="L21" i="118"/>
  <c r="AG79" i="118"/>
  <c r="X79" i="118"/>
  <c r="X40" i="118"/>
  <c r="Z79" i="118"/>
  <c r="V79" i="118"/>
  <c r="AB21" i="118"/>
  <c r="X21" i="118"/>
  <c r="T21" i="118"/>
  <c r="N21" i="118"/>
  <c r="V64" i="118"/>
  <c r="G64" i="118"/>
  <c r="AE21" i="118"/>
  <c r="V79" i="117"/>
  <c r="AG40" i="117"/>
  <c r="AB9" i="117"/>
  <c r="G9" i="117"/>
  <c r="E19" i="135"/>
  <c r="AG79" i="117"/>
  <c r="Z79" i="117"/>
  <c r="E79" i="117"/>
  <c r="T64" i="117"/>
  <c r="T9" i="117"/>
  <c r="X64" i="117"/>
  <c r="AB40" i="117"/>
  <c r="AB79" i="117"/>
  <c r="X79" i="117"/>
  <c r="T79" i="117"/>
  <c r="N79" i="117"/>
  <c r="AB64" i="117"/>
  <c r="AE40" i="117"/>
  <c r="AG9" i="117"/>
  <c r="X9" i="117"/>
  <c r="L9" i="117"/>
  <c r="AE79" i="117"/>
  <c r="N72" i="117"/>
  <c r="AE64" i="117"/>
  <c r="N64" i="117"/>
  <c r="G64" i="117"/>
  <c r="L40" i="117"/>
  <c r="E40" i="117"/>
  <c r="Z21" i="117"/>
  <c r="AB77" i="135"/>
  <c r="AG77" i="135"/>
  <c r="T79" i="116"/>
  <c r="T55" i="116"/>
  <c r="L51" i="135"/>
  <c r="AE11" i="135"/>
  <c r="X39" i="135"/>
  <c r="AG79" i="116"/>
  <c r="E21" i="116"/>
  <c r="AE55" i="116"/>
  <c r="X40" i="116"/>
  <c r="L9" i="116"/>
  <c r="T90" i="116"/>
  <c r="N90" i="116"/>
  <c r="AB79" i="116"/>
  <c r="AB72" i="116"/>
  <c r="T40" i="116"/>
  <c r="N40" i="116"/>
  <c r="Z9" i="116"/>
  <c r="V9" i="116"/>
  <c r="AE76" i="135"/>
  <c r="AE46" i="135"/>
  <c r="X33" i="135"/>
  <c r="AE17" i="135"/>
  <c r="Z13" i="135"/>
  <c r="AG90" i="116"/>
  <c r="X90" i="116"/>
  <c r="N9" i="116"/>
  <c r="G9" i="116"/>
  <c r="AG34" i="135"/>
  <c r="Z34" i="135"/>
  <c r="N33" i="135"/>
  <c r="AE13" i="135"/>
  <c r="O91" i="116"/>
  <c r="AB90" i="116"/>
  <c r="O88" i="116"/>
  <c r="AE72" i="116"/>
  <c r="AG64" i="116"/>
  <c r="AB9" i="116"/>
  <c r="X9" i="116"/>
  <c r="T9" i="116"/>
  <c r="AB63" i="135"/>
  <c r="G51" i="135"/>
  <c r="AG46" i="135"/>
  <c r="N16" i="135"/>
  <c r="AE47" i="135"/>
  <c r="V76" i="135"/>
  <c r="Z16" i="135"/>
  <c r="AE77" i="135"/>
  <c r="T77" i="135"/>
  <c r="Z76" i="135"/>
  <c r="AB27" i="135"/>
  <c r="L27" i="135"/>
  <c r="AB10" i="135"/>
  <c r="AG63" i="135"/>
  <c r="AB62" i="135"/>
  <c r="AE15" i="135"/>
  <c r="T67" i="135"/>
  <c r="T63" i="135"/>
  <c r="AG62" i="135"/>
  <c r="AE27" i="135"/>
  <c r="AB13" i="135"/>
  <c r="X13" i="135"/>
  <c r="T13" i="135"/>
  <c r="T10" i="135"/>
  <c r="L62" i="135"/>
  <c r="AG59" i="135"/>
  <c r="L59" i="135"/>
  <c r="AE29" i="135"/>
  <c r="AE23" i="135"/>
  <c r="X63" i="135"/>
  <c r="AE59" i="135"/>
  <c r="Z47" i="135"/>
  <c r="AE35" i="135"/>
  <c r="G27" i="135"/>
  <c r="X10" i="135"/>
  <c r="O41" i="32"/>
  <c r="H79" i="126"/>
  <c r="J79" i="126" s="1"/>
  <c r="T72" i="126"/>
  <c r="O72" i="126"/>
  <c r="R72" i="126" s="1"/>
  <c r="H72" i="126"/>
  <c r="O55" i="126"/>
  <c r="R55" i="126" s="1"/>
  <c r="H55" i="126"/>
  <c r="J55" i="126" s="1"/>
  <c r="Z40" i="126"/>
  <c r="V40" i="126"/>
  <c r="L40" i="126"/>
  <c r="F8" i="126"/>
  <c r="H9" i="126"/>
  <c r="J9" i="126" s="1"/>
  <c r="O79" i="125"/>
  <c r="R79" i="125" s="1"/>
  <c r="H40" i="32"/>
  <c r="AG79" i="125"/>
  <c r="AB79" i="125"/>
  <c r="AE72" i="125"/>
  <c r="AB40" i="125"/>
  <c r="X40" i="125"/>
  <c r="R41" i="120"/>
  <c r="O40" i="120"/>
  <c r="R40" i="120" s="1"/>
  <c r="AB79" i="126"/>
  <c r="G72" i="126"/>
  <c r="H64" i="125"/>
  <c r="I64" i="125" s="1"/>
  <c r="AE40" i="125"/>
  <c r="AG40" i="125"/>
  <c r="X72" i="126"/>
  <c r="AB64" i="126"/>
  <c r="O79" i="126"/>
  <c r="R79" i="126" s="1"/>
  <c r="AG79" i="126"/>
  <c r="AB72" i="126"/>
  <c r="AG64" i="126"/>
  <c r="AB40" i="126"/>
  <c r="X40" i="126"/>
  <c r="T40" i="126"/>
  <c r="N40" i="126"/>
  <c r="T79" i="125"/>
  <c r="X72" i="125"/>
  <c r="X64" i="125"/>
  <c r="L64" i="125"/>
  <c r="T55" i="125"/>
  <c r="H40" i="125"/>
  <c r="I40" i="125" s="1"/>
  <c r="O41" i="125"/>
  <c r="Z40" i="125"/>
  <c r="V40" i="125"/>
  <c r="O79" i="122"/>
  <c r="R79" i="122" s="1"/>
  <c r="R65" i="122"/>
  <c r="R65" i="120"/>
  <c r="O64" i="120"/>
  <c r="H64" i="126"/>
  <c r="J64" i="126" s="1"/>
  <c r="H40" i="126"/>
  <c r="J40" i="126" s="1"/>
  <c r="AD8" i="126"/>
  <c r="Z9" i="125"/>
  <c r="V9" i="125"/>
  <c r="H64" i="124"/>
  <c r="J64" i="124" s="1"/>
  <c r="E55" i="124"/>
  <c r="H40" i="124"/>
  <c r="I40" i="124" s="1"/>
  <c r="AE40" i="124"/>
  <c r="G40" i="124"/>
  <c r="AE21" i="124"/>
  <c r="AE9" i="124"/>
  <c r="AA8" i="124"/>
  <c r="W8" i="124"/>
  <c r="S8" i="124"/>
  <c r="H38" i="32"/>
  <c r="AG79" i="123"/>
  <c r="AB79" i="123"/>
  <c r="E79" i="123"/>
  <c r="AG64" i="123"/>
  <c r="G64" i="123"/>
  <c r="O55" i="123"/>
  <c r="R55" i="123" s="1"/>
  <c r="AE55" i="123"/>
  <c r="Z55" i="123"/>
  <c r="H40" i="123"/>
  <c r="I40" i="123" s="1"/>
  <c r="AB40" i="123"/>
  <c r="X40" i="123"/>
  <c r="T40" i="123"/>
  <c r="N40" i="123"/>
  <c r="Q8" i="123"/>
  <c r="AE9" i="123"/>
  <c r="F8" i="122"/>
  <c r="U8" i="122"/>
  <c r="T79" i="121"/>
  <c r="G79" i="121"/>
  <c r="AB72" i="121"/>
  <c r="X72" i="121"/>
  <c r="T72" i="121"/>
  <c r="N72" i="121"/>
  <c r="AE64" i="121"/>
  <c r="T64" i="121"/>
  <c r="G64" i="121"/>
  <c r="X21" i="121"/>
  <c r="H9" i="121"/>
  <c r="I9" i="121" s="1"/>
  <c r="H79" i="120"/>
  <c r="J79" i="120" s="1"/>
  <c r="AG64" i="120"/>
  <c r="AB64" i="120"/>
  <c r="L64" i="120"/>
  <c r="T55" i="120"/>
  <c r="F8" i="120"/>
  <c r="Q8" i="120"/>
  <c r="AG79" i="119"/>
  <c r="N79" i="119"/>
  <c r="T79" i="119"/>
  <c r="X79" i="119"/>
  <c r="H52" i="135"/>
  <c r="J52" i="135" s="1"/>
  <c r="H38" i="135"/>
  <c r="I38" i="135" s="1"/>
  <c r="H28" i="135"/>
  <c r="J28" i="135" s="1"/>
  <c r="H26" i="135"/>
  <c r="J26" i="135" s="1"/>
  <c r="H24" i="135"/>
  <c r="J24" i="135" s="1"/>
  <c r="O22" i="135"/>
  <c r="R22" i="135" s="1"/>
  <c r="H19" i="135"/>
  <c r="J19" i="135" s="1"/>
  <c r="AD8" i="125"/>
  <c r="E21" i="125"/>
  <c r="K8" i="125"/>
  <c r="D8" i="125"/>
  <c r="F8" i="124"/>
  <c r="H79" i="123"/>
  <c r="J79" i="123" s="1"/>
  <c r="O72" i="123"/>
  <c r="R72" i="123" s="1"/>
  <c r="H64" i="123"/>
  <c r="J64" i="123" s="1"/>
  <c r="F8" i="123"/>
  <c r="H64" i="122"/>
  <c r="J64" i="122" s="1"/>
  <c r="H40" i="122"/>
  <c r="J40" i="122" s="1"/>
  <c r="AD8" i="122"/>
  <c r="H9" i="122"/>
  <c r="I9" i="122" s="1"/>
  <c r="G92" i="111"/>
  <c r="L79" i="121"/>
  <c r="AA8" i="121"/>
  <c r="S8" i="121"/>
  <c r="H64" i="120"/>
  <c r="J64" i="120" s="1"/>
  <c r="H40" i="120"/>
  <c r="J40" i="120" s="1"/>
  <c r="AD8" i="120"/>
  <c r="O34" i="32"/>
  <c r="E79" i="119"/>
  <c r="O64" i="117"/>
  <c r="R64" i="117" s="1"/>
  <c r="R99" i="116"/>
  <c r="R81" i="116"/>
  <c r="H78" i="135"/>
  <c r="J78" i="135" s="1"/>
  <c r="H71" i="135"/>
  <c r="I71" i="135" s="1"/>
  <c r="H69" i="135"/>
  <c r="I69" i="135" s="1"/>
  <c r="O68" i="135"/>
  <c r="R68" i="135" s="1"/>
  <c r="H63" i="135"/>
  <c r="J63" i="135" s="1"/>
  <c r="H61" i="135"/>
  <c r="J61" i="135" s="1"/>
  <c r="H50" i="135"/>
  <c r="J50" i="135" s="1"/>
  <c r="O49" i="135"/>
  <c r="R49" i="135" s="1"/>
  <c r="H48" i="135"/>
  <c r="I48" i="135" s="1"/>
  <c r="H36" i="135"/>
  <c r="J36" i="135" s="1"/>
  <c r="H22" i="135"/>
  <c r="J22" i="135" s="1"/>
  <c r="H17" i="135"/>
  <c r="I17" i="135" s="1"/>
  <c r="R15" i="116"/>
  <c r="O15" i="135"/>
  <c r="R15" i="135" s="1"/>
  <c r="H9" i="125"/>
  <c r="J9" i="125" s="1"/>
  <c r="AF8" i="125"/>
  <c r="AB9" i="125"/>
  <c r="X9" i="125"/>
  <c r="T9" i="125"/>
  <c r="N9" i="125"/>
  <c r="O79" i="124"/>
  <c r="R79" i="124" s="1"/>
  <c r="H79" i="124"/>
  <c r="J79" i="124" s="1"/>
  <c r="AG21" i="124"/>
  <c r="AG9" i="124"/>
  <c r="K8" i="124"/>
  <c r="C8" i="124"/>
  <c r="AE79" i="123"/>
  <c r="T79" i="123"/>
  <c r="G79" i="123"/>
  <c r="X64" i="123"/>
  <c r="Z40" i="123"/>
  <c r="V40" i="123"/>
  <c r="Z21" i="123"/>
  <c r="U8" i="123"/>
  <c r="M8" i="123"/>
  <c r="AA8" i="122"/>
  <c r="S8" i="122"/>
  <c r="E92" i="111"/>
  <c r="H79" i="121"/>
  <c r="J79" i="121" s="1"/>
  <c r="AB79" i="121"/>
  <c r="Z72" i="121"/>
  <c r="V72" i="121"/>
  <c r="AG64" i="121"/>
  <c r="AB64" i="121"/>
  <c r="E64" i="121"/>
  <c r="AD8" i="121"/>
  <c r="H40" i="121"/>
  <c r="J40" i="121" s="1"/>
  <c r="Z9" i="121"/>
  <c r="V9" i="121"/>
  <c r="X79" i="120"/>
  <c r="G79" i="120"/>
  <c r="AE64" i="120"/>
  <c r="T64" i="120"/>
  <c r="AB55" i="120"/>
  <c r="H9" i="120"/>
  <c r="I9" i="120" s="1"/>
  <c r="AB9" i="120"/>
  <c r="X9" i="120"/>
  <c r="T9" i="120"/>
  <c r="N9" i="120"/>
  <c r="H79" i="119"/>
  <c r="I79" i="119" s="1"/>
  <c r="AE79" i="119"/>
  <c r="V79" i="119"/>
  <c r="G79" i="119"/>
  <c r="R95" i="116"/>
  <c r="H76" i="135"/>
  <c r="J76" i="135" s="1"/>
  <c r="H74" i="135"/>
  <c r="H67" i="135"/>
  <c r="J67" i="135" s="1"/>
  <c r="H59" i="135"/>
  <c r="J59" i="135" s="1"/>
  <c r="H46" i="135"/>
  <c r="J46" i="135" s="1"/>
  <c r="H34" i="135"/>
  <c r="R32" i="116"/>
  <c r="O32" i="135"/>
  <c r="R32" i="135" s="1"/>
  <c r="O14" i="135"/>
  <c r="R14" i="135" s="1"/>
  <c r="M8" i="125"/>
  <c r="W8" i="125"/>
  <c r="S8" i="125"/>
  <c r="G9" i="125"/>
  <c r="H21" i="124"/>
  <c r="J21" i="124" s="1"/>
  <c r="H9" i="124"/>
  <c r="J9" i="124" s="1"/>
  <c r="AB9" i="124"/>
  <c r="X9" i="124"/>
  <c r="T9" i="124"/>
  <c r="N9" i="124"/>
  <c r="X79" i="123"/>
  <c r="R73" i="123"/>
  <c r="Y8" i="123"/>
  <c r="L21" i="123"/>
  <c r="H79" i="122"/>
  <c r="J79" i="122" s="1"/>
  <c r="E79" i="122"/>
  <c r="AB55" i="122"/>
  <c r="X55" i="122"/>
  <c r="T55" i="122"/>
  <c r="H64" i="121"/>
  <c r="I64" i="121" s="1"/>
  <c r="T21" i="121"/>
  <c r="F8" i="121"/>
  <c r="O10" i="121"/>
  <c r="AG79" i="120"/>
  <c r="AB79" i="120"/>
  <c r="L79" i="120"/>
  <c r="X64" i="120"/>
  <c r="G64" i="120"/>
  <c r="AA8" i="120"/>
  <c r="W8" i="120"/>
  <c r="S8" i="120"/>
  <c r="L79" i="119"/>
  <c r="R41" i="117"/>
  <c r="H65" i="135"/>
  <c r="J65" i="135" s="1"/>
  <c r="H57" i="135"/>
  <c r="J57" i="135" s="1"/>
  <c r="H54" i="135"/>
  <c r="I54" i="135" s="1"/>
  <c r="O53" i="135"/>
  <c r="R53" i="135" s="1"/>
  <c r="O45" i="135"/>
  <c r="R45" i="135" s="1"/>
  <c r="H44" i="135"/>
  <c r="H42" i="135"/>
  <c r="I42" i="135" s="1"/>
  <c r="H30" i="135"/>
  <c r="J30" i="135" s="1"/>
  <c r="H13" i="135"/>
  <c r="I13" i="135" s="1"/>
  <c r="H11" i="135"/>
  <c r="J11" i="135" s="1"/>
  <c r="T72" i="119"/>
  <c r="AG64" i="119"/>
  <c r="AB64" i="119"/>
  <c r="X64" i="119"/>
  <c r="T64" i="119"/>
  <c r="N64" i="119"/>
  <c r="AA8" i="119"/>
  <c r="W8" i="119"/>
  <c r="S8" i="119"/>
  <c r="M8" i="119"/>
  <c r="X72" i="118"/>
  <c r="L72" i="118"/>
  <c r="H64" i="118"/>
  <c r="I64" i="118" s="1"/>
  <c r="AB64" i="118"/>
  <c r="X64" i="118"/>
  <c r="T64" i="118"/>
  <c r="N64" i="118"/>
  <c r="T55" i="118"/>
  <c r="H40" i="118"/>
  <c r="I40" i="118" s="1"/>
  <c r="AE40" i="118"/>
  <c r="G40" i="118"/>
  <c r="AA8" i="118"/>
  <c r="W8" i="118"/>
  <c r="S8" i="118"/>
  <c r="M8" i="118"/>
  <c r="AG64" i="117"/>
  <c r="E64" i="117"/>
  <c r="N55" i="117"/>
  <c r="T40" i="117"/>
  <c r="G40" i="117"/>
  <c r="O96" i="116"/>
  <c r="O96" i="135" s="1"/>
  <c r="Z90" i="116"/>
  <c r="V90" i="116"/>
  <c r="L90" i="116"/>
  <c r="C90" i="135"/>
  <c r="O87" i="116"/>
  <c r="O69" i="116"/>
  <c r="R68" i="116"/>
  <c r="O61" i="116"/>
  <c r="P61" i="116" s="1"/>
  <c r="R60" i="116"/>
  <c r="AB55" i="116"/>
  <c r="L55" i="116"/>
  <c r="O54" i="116"/>
  <c r="P54" i="116" s="1"/>
  <c r="R53" i="116"/>
  <c r="O44" i="116"/>
  <c r="P44" i="116" s="1"/>
  <c r="Z40" i="116"/>
  <c r="V40" i="116"/>
  <c r="L40" i="116"/>
  <c r="O38" i="116"/>
  <c r="P38" i="116" s="1"/>
  <c r="R37" i="116"/>
  <c r="O26" i="116"/>
  <c r="P26" i="116" s="1"/>
  <c r="AE21" i="116"/>
  <c r="Z21" i="116"/>
  <c r="V21" i="116"/>
  <c r="L21" i="116"/>
  <c r="O17" i="116"/>
  <c r="O11" i="116"/>
  <c r="P11" i="116" s="1"/>
  <c r="AG9" i="116"/>
  <c r="K8" i="116"/>
  <c r="AB76" i="135"/>
  <c r="X76" i="135"/>
  <c r="T76" i="135"/>
  <c r="X75" i="135"/>
  <c r="H75" i="135"/>
  <c r="I75" i="135" s="1"/>
  <c r="H70" i="135"/>
  <c r="I70" i="135" s="1"/>
  <c r="H66" i="135"/>
  <c r="O63" i="135"/>
  <c r="R63" i="135" s="1"/>
  <c r="H60" i="135"/>
  <c r="J60" i="135" s="1"/>
  <c r="G59" i="135"/>
  <c r="O58" i="135"/>
  <c r="R58" i="135" s="1"/>
  <c r="H58" i="135"/>
  <c r="J58" i="135" s="1"/>
  <c r="H56" i="135"/>
  <c r="J56" i="135" s="1"/>
  <c r="O47" i="135"/>
  <c r="R47" i="135" s="1"/>
  <c r="H45" i="135"/>
  <c r="J45" i="135" s="1"/>
  <c r="H39" i="135"/>
  <c r="I39" i="135" s="1"/>
  <c r="O34" i="135"/>
  <c r="R34" i="135" s="1"/>
  <c r="O33" i="135"/>
  <c r="R33" i="135" s="1"/>
  <c r="H32" i="135"/>
  <c r="J32" i="135" s="1"/>
  <c r="O31" i="135"/>
  <c r="R31" i="135" s="1"/>
  <c r="O23" i="135"/>
  <c r="R23" i="135" s="1"/>
  <c r="H15" i="135"/>
  <c r="I15" i="135" s="1"/>
  <c r="X72" i="119"/>
  <c r="L72" i="119"/>
  <c r="H64" i="119"/>
  <c r="I64" i="119" s="1"/>
  <c r="Q8" i="119"/>
  <c r="D8" i="119"/>
  <c r="O79" i="118"/>
  <c r="R79" i="118" s="1"/>
  <c r="X55" i="118"/>
  <c r="L55" i="118"/>
  <c r="T40" i="118"/>
  <c r="AD8" i="118"/>
  <c r="Q8" i="118"/>
  <c r="D8" i="118"/>
  <c r="H64" i="117"/>
  <c r="I64" i="117" s="1"/>
  <c r="O100" i="116"/>
  <c r="O94" i="116"/>
  <c r="Y90" i="135"/>
  <c r="O82" i="116"/>
  <c r="O74" i="116"/>
  <c r="O48" i="116"/>
  <c r="P48" i="116" s="1"/>
  <c r="O42" i="116"/>
  <c r="P42" i="116" s="1"/>
  <c r="O24" i="116"/>
  <c r="P24" i="116" s="1"/>
  <c r="AD8" i="116"/>
  <c r="F8" i="116"/>
  <c r="H9" i="116"/>
  <c r="J9" i="116" s="1"/>
  <c r="O77" i="135"/>
  <c r="R77" i="135" s="1"/>
  <c r="H77" i="135"/>
  <c r="J77" i="135" s="1"/>
  <c r="O70" i="135"/>
  <c r="R70" i="135" s="1"/>
  <c r="V66" i="135"/>
  <c r="O66" i="135"/>
  <c r="R66" i="135" s="1"/>
  <c r="O62" i="135"/>
  <c r="R62" i="135" s="1"/>
  <c r="H62" i="135"/>
  <c r="J62" i="135" s="1"/>
  <c r="O46" i="135"/>
  <c r="R46" i="135" s="1"/>
  <c r="T39" i="135"/>
  <c r="X37" i="135"/>
  <c r="H35" i="135"/>
  <c r="I35" i="135" s="1"/>
  <c r="H33" i="135"/>
  <c r="I33" i="135" s="1"/>
  <c r="O20" i="135"/>
  <c r="R20" i="135" s="1"/>
  <c r="H20" i="135"/>
  <c r="J20" i="135" s="1"/>
  <c r="X19" i="135"/>
  <c r="N17" i="135"/>
  <c r="E16" i="135"/>
  <c r="H40" i="119"/>
  <c r="I40" i="119" s="1"/>
  <c r="F8" i="119"/>
  <c r="Y8" i="119"/>
  <c r="U8" i="119"/>
  <c r="K8" i="119"/>
  <c r="C8" i="119"/>
  <c r="F8" i="118"/>
  <c r="Y8" i="118"/>
  <c r="U8" i="118"/>
  <c r="K8" i="118"/>
  <c r="C8" i="118"/>
  <c r="O79" i="117"/>
  <c r="R79" i="117" s="1"/>
  <c r="H40" i="117"/>
  <c r="J40" i="117" s="1"/>
  <c r="O98" i="116"/>
  <c r="R97" i="116"/>
  <c r="H90" i="116"/>
  <c r="J90" i="116" s="1"/>
  <c r="O85" i="116"/>
  <c r="R84" i="116"/>
  <c r="H79" i="116"/>
  <c r="I79" i="116" s="1"/>
  <c r="H72" i="116"/>
  <c r="I72" i="116" s="1"/>
  <c r="H55" i="116"/>
  <c r="J55" i="116" s="1"/>
  <c r="H40" i="116"/>
  <c r="I40" i="116" s="1"/>
  <c r="H73" i="135"/>
  <c r="J73" i="135" s="1"/>
  <c r="O71" i="135"/>
  <c r="R71" i="135" s="1"/>
  <c r="H68" i="135"/>
  <c r="J68" i="135" s="1"/>
  <c r="O57" i="135"/>
  <c r="R57" i="135" s="1"/>
  <c r="H53" i="135"/>
  <c r="J53" i="135" s="1"/>
  <c r="H49" i="135"/>
  <c r="I49" i="135" s="1"/>
  <c r="H43" i="135"/>
  <c r="I43" i="135" s="1"/>
  <c r="H41" i="135"/>
  <c r="J41" i="135" s="1"/>
  <c r="H37" i="135"/>
  <c r="I37" i="135" s="1"/>
  <c r="O35" i="135"/>
  <c r="R35" i="135" s="1"/>
  <c r="H29" i="135"/>
  <c r="J29" i="135" s="1"/>
  <c r="O28" i="135"/>
  <c r="R28" i="135" s="1"/>
  <c r="O27" i="135"/>
  <c r="R27" i="135" s="1"/>
  <c r="H25" i="135"/>
  <c r="J25" i="135" s="1"/>
  <c r="O19" i="135"/>
  <c r="R19" i="135" s="1"/>
  <c r="H18" i="135"/>
  <c r="J18" i="135" s="1"/>
  <c r="V14" i="135"/>
  <c r="H14" i="135"/>
  <c r="J14" i="135" s="1"/>
  <c r="O12" i="135"/>
  <c r="R12" i="135" s="1"/>
  <c r="H12" i="135"/>
  <c r="J12" i="135" s="1"/>
  <c r="H21" i="119"/>
  <c r="I21" i="119" s="1"/>
  <c r="H9" i="119"/>
  <c r="J9" i="119" s="1"/>
  <c r="AF8" i="119"/>
  <c r="AB9" i="119"/>
  <c r="X9" i="119"/>
  <c r="T9" i="119"/>
  <c r="N9" i="119"/>
  <c r="G9" i="119"/>
  <c r="H79" i="118"/>
  <c r="I79" i="118" s="1"/>
  <c r="T72" i="118"/>
  <c r="O65" i="118"/>
  <c r="P65" i="118" s="1"/>
  <c r="AG64" i="118"/>
  <c r="AB40" i="118"/>
  <c r="H21" i="118"/>
  <c r="I21" i="118" s="1"/>
  <c r="H9" i="118"/>
  <c r="I9" i="118" s="1"/>
  <c r="AF8" i="118"/>
  <c r="AB9" i="118"/>
  <c r="X9" i="118"/>
  <c r="T9" i="118"/>
  <c r="N9" i="118"/>
  <c r="G9" i="118"/>
  <c r="O32" i="32"/>
  <c r="H79" i="117"/>
  <c r="J79" i="117" s="1"/>
  <c r="Z64" i="117"/>
  <c r="V64" i="117"/>
  <c r="AF8" i="117"/>
  <c r="H9" i="117"/>
  <c r="I9" i="117" s="1"/>
  <c r="D90" i="135"/>
  <c r="D30" i="32" s="1"/>
  <c r="O89" i="116"/>
  <c r="R83" i="116"/>
  <c r="H80" i="135"/>
  <c r="H64" i="116"/>
  <c r="I64" i="116" s="1"/>
  <c r="X55" i="116"/>
  <c r="R49" i="116"/>
  <c r="AE40" i="116"/>
  <c r="G40" i="116"/>
  <c r="G76" i="135"/>
  <c r="AG75" i="135"/>
  <c r="O73" i="135"/>
  <c r="R73" i="135" s="1"/>
  <c r="X67" i="135"/>
  <c r="AE63" i="135"/>
  <c r="Z63" i="135"/>
  <c r="V63" i="135"/>
  <c r="O52" i="135"/>
  <c r="R52" i="135" s="1"/>
  <c r="O51" i="135"/>
  <c r="R51" i="135" s="1"/>
  <c r="H51" i="135"/>
  <c r="I51" i="135" s="1"/>
  <c r="H47" i="135"/>
  <c r="J47" i="135" s="1"/>
  <c r="O43" i="135"/>
  <c r="R43" i="135" s="1"/>
  <c r="H31" i="135"/>
  <c r="J31" i="135" s="1"/>
  <c r="O30" i="135"/>
  <c r="R30" i="135" s="1"/>
  <c r="T29" i="135"/>
  <c r="N29" i="135"/>
  <c r="T27" i="135"/>
  <c r="H27" i="135"/>
  <c r="I27" i="135" s="1"/>
  <c r="O25" i="135"/>
  <c r="R25" i="135" s="1"/>
  <c r="H23" i="135"/>
  <c r="I23" i="135" s="1"/>
  <c r="O16" i="135"/>
  <c r="R16" i="135" s="1"/>
  <c r="H16" i="135"/>
  <c r="J16" i="135" s="1"/>
  <c r="Z14" i="135"/>
  <c r="N14" i="135"/>
  <c r="H10" i="135"/>
  <c r="J10" i="135" s="1"/>
  <c r="AB25" i="135"/>
  <c r="T23" i="135"/>
  <c r="Z18" i="135"/>
  <c r="N18" i="135"/>
  <c r="AG17" i="135"/>
  <c r="L17" i="135"/>
  <c r="G17" i="135"/>
  <c r="T15" i="135"/>
  <c r="Z10" i="135"/>
  <c r="V10" i="135"/>
  <c r="L76" i="135"/>
  <c r="T75" i="135"/>
  <c r="E69" i="135"/>
  <c r="AE68" i="135"/>
  <c r="Z66" i="135"/>
  <c r="P63" i="135"/>
  <c r="L63" i="135"/>
  <c r="E63" i="135"/>
  <c r="AB59" i="135"/>
  <c r="X59" i="135"/>
  <c r="T59" i="135"/>
  <c r="E50" i="135"/>
  <c r="Z46" i="135"/>
  <c r="V46" i="135"/>
  <c r="N46" i="135"/>
  <c r="AE42" i="135"/>
  <c r="V38" i="135"/>
  <c r="AB37" i="135"/>
  <c r="L37" i="135"/>
  <c r="AG33" i="135"/>
  <c r="AB33" i="135"/>
  <c r="AB29" i="135"/>
  <c r="X27" i="135"/>
  <c r="N22" i="135"/>
  <c r="AB17" i="135"/>
  <c r="X17" i="135"/>
  <c r="T17" i="135"/>
  <c r="AB12" i="135"/>
  <c r="L10" i="135"/>
  <c r="J34" i="135"/>
  <c r="M55" i="135"/>
  <c r="N51" i="135"/>
  <c r="J43" i="135"/>
  <c r="T41" i="135"/>
  <c r="Z38" i="135"/>
  <c r="V35" i="135"/>
  <c r="L33" i="135"/>
  <c r="G33" i="135"/>
  <c r="T25" i="135"/>
  <c r="N59" i="135"/>
  <c r="I59" i="135"/>
  <c r="AB75" i="135"/>
  <c r="AE71" i="135"/>
  <c r="Z71" i="135"/>
  <c r="I66" i="135"/>
  <c r="AE60" i="135"/>
  <c r="Z59" i="135"/>
  <c r="AB46" i="135"/>
  <c r="X46" i="135"/>
  <c r="T46" i="135"/>
  <c r="L46" i="135"/>
  <c r="AG42" i="135"/>
  <c r="T37" i="135"/>
  <c r="Z35" i="135"/>
  <c r="N35" i="135"/>
  <c r="AE33" i="135"/>
  <c r="T33" i="135"/>
  <c r="V18" i="135"/>
  <c r="Z17" i="135"/>
  <c r="E27" i="135"/>
  <c r="L20" i="135"/>
  <c r="T20" i="135"/>
  <c r="X20" i="135"/>
  <c r="AB20" i="135"/>
  <c r="N74" i="135"/>
  <c r="T53" i="135"/>
  <c r="AG53" i="135"/>
  <c r="V39" i="135"/>
  <c r="Z39" i="135"/>
  <c r="N32" i="135"/>
  <c r="Z32" i="135"/>
  <c r="V32" i="135"/>
  <c r="Z20" i="135"/>
  <c r="N12" i="135"/>
  <c r="V12" i="135"/>
  <c r="Z12" i="135"/>
  <c r="N75" i="135"/>
  <c r="Z75" i="135"/>
  <c r="AE75" i="135"/>
  <c r="G75" i="135"/>
  <c r="L75" i="135"/>
  <c r="X61" i="135"/>
  <c r="I47" i="135"/>
  <c r="N47" i="135"/>
  <c r="T47" i="135"/>
  <c r="X47" i="135"/>
  <c r="AB47" i="135"/>
  <c r="AG47" i="135"/>
  <c r="AB39" i="135"/>
  <c r="E38" i="135"/>
  <c r="AB36" i="135"/>
  <c r="N23" i="135"/>
  <c r="G23" i="135"/>
  <c r="L23" i="135"/>
  <c r="AB23" i="135"/>
  <c r="AG23" i="135"/>
  <c r="X23" i="135"/>
  <c r="N20" i="135"/>
  <c r="N15" i="135"/>
  <c r="G15" i="135"/>
  <c r="L15" i="135"/>
  <c r="AB15" i="135"/>
  <c r="AG15" i="135"/>
  <c r="X15" i="135"/>
  <c r="T12" i="135"/>
  <c r="X73" i="135"/>
  <c r="AG73" i="135"/>
  <c r="E70" i="135"/>
  <c r="G68" i="135"/>
  <c r="N68" i="135"/>
  <c r="T68" i="135"/>
  <c r="X68" i="135"/>
  <c r="AB68" i="135"/>
  <c r="I62" i="135"/>
  <c r="N62" i="135"/>
  <c r="V62" i="135"/>
  <c r="Z62" i="135"/>
  <c r="T49" i="135"/>
  <c r="E37" i="135"/>
  <c r="G61" i="135"/>
  <c r="T61" i="135"/>
  <c r="AG61" i="135"/>
  <c r="N78" i="135"/>
  <c r="Z78" i="135"/>
  <c r="V78" i="135"/>
  <c r="G71" i="135"/>
  <c r="N71" i="135"/>
  <c r="T71" i="135"/>
  <c r="X71" i="135"/>
  <c r="AB71" i="135"/>
  <c r="AG71" i="135"/>
  <c r="V68" i="135"/>
  <c r="X62" i="135"/>
  <c r="T56" i="135"/>
  <c r="G56" i="135"/>
  <c r="N50" i="135"/>
  <c r="Z50" i="135"/>
  <c r="V50" i="135"/>
  <c r="AE39" i="135"/>
  <c r="G29" i="135"/>
  <c r="L29" i="135"/>
  <c r="AG29" i="135"/>
  <c r="V29" i="135"/>
  <c r="Z29" i="135"/>
  <c r="L16" i="135"/>
  <c r="T16" i="135"/>
  <c r="X16" i="135"/>
  <c r="AB16" i="135"/>
  <c r="X12" i="135"/>
  <c r="N11" i="135"/>
  <c r="AB11" i="135"/>
  <c r="AG11" i="135"/>
  <c r="G11" i="135"/>
  <c r="L11" i="135"/>
  <c r="X11" i="135"/>
  <c r="AB14" i="135"/>
  <c r="X14" i="135"/>
  <c r="T14" i="135"/>
  <c r="S79" i="135"/>
  <c r="Z33" i="135"/>
  <c r="Q9" i="135"/>
  <c r="E68" i="135"/>
  <c r="N67" i="135"/>
  <c r="AE67" i="135"/>
  <c r="G67" i="135"/>
  <c r="L67" i="135"/>
  <c r="AG67" i="135"/>
  <c r="X57" i="135"/>
  <c r="V43" i="135"/>
  <c r="Z43" i="135"/>
  <c r="T43" i="135"/>
  <c r="X43" i="135"/>
  <c r="AB43" i="135"/>
  <c r="N25" i="135"/>
  <c r="AE25" i="135"/>
  <c r="G25" i="135"/>
  <c r="L25" i="135"/>
  <c r="AG25" i="135"/>
  <c r="C21" i="135"/>
  <c r="L77" i="135"/>
  <c r="V75" i="135"/>
  <c r="J75" i="135"/>
  <c r="AG74" i="135"/>
  <c r="AB74" i="135"/>
  <c r="X74" i="135"/>
  <c r="T74" i="135"/>
  <c r="I74" i="135"/>
  <c r="E74" i="135"/>
  <c r="J74" i="135"/>
  <c r="T73" i="135"/>
  <c r="D72" i="135"/>
  <c r="AG69" i="135"/>
  <c r="G63" i="135"/>
  <c r="E61" i="135"/>
  <c r="T57" i="135"/>
  <c r="AB56" i="135"/>
  <c r="X56" i="135"/>
  <c r="AE43" i="135"/>
  <c r="G38" i="135"/>
  <c r="AE38" i="135"/>
  <c r="AG38" i="135"/>
  <c r="N31" i="135"/>
  <c r="T31" i="135"/>
  <c r="AE31" i="135"/>
  <c r="G31" i="135"/>
  <c r="L31" i="135"/>
  <c r="AB31" i="135"/>
  <c r="AG31" i="135"/>
  <c r="N28" i="135"/>
  <c r="Z28" i="135"/>
  <c r="W9" i="135"/>
  <c r="AA9" i="135"/>
  <c r="K9" i="135"/>
  <c r="E78" i="135"/>
  <c r="AD72" i="135"/>
  <c r="Z67" i="135"/>
  <c r="V67" i="135"/>
  <c r="J66" i="135"/>
  <c r="S64" i="135"/>
  <c r="K64" i="135"/>
  <c r="V58" i="135"/>
  <c r="N58" i="135"/>
  <c r="AE57" i="135"/>
  <c r="L57" i="135"/>
  <c r="G57" i="135"/>
  <c r="N56" i="135"/>
  <c r="AE56" i="135"/>
  <c r="L56" i="135"/>
  <c r="G53" i="135"/>
  <c r="X53" i="135"/>
  <c r="V51" i="135"/>
  <c r="Z51" i="135"/>
  <c r="T51" i="135"/>
  <c r="X51" i="135"/>
  <c r="AB51" i="135"/>
  <c r="W40" i="135"/>
  <c r="L43" i="135"/>
  <c r="G43" i="135"/>
  <c r="Z25" i="135"/>
  <c r="V25" i="135"/>
  <c r="N19" i="135"/>
  <c r="G19" i="135"/>
  <c r="L19" i="135"/>
  <c r="AB19" i="135"/>
  <c r="T19" i="135"/>
  <c r="E15" i="135"/>
  <c r="E11" i="135"/>
  <c r="AD9" i="135"/>
  <c r="U79" i="135"/>
  <c r="I57" i="135"/>
  <c r="N54" i="135"/>
  <c r="V54" i="135"/>
  <c r="Z54" i="135"/>
  <c r="L54" i="135"/>
  <c r="T54" i="135"/>
  <c r="X54" i="135"/>
  <c r="AB54" i="135"/>
  <c r="AG54" i="135"/>
  <c r="AD79" i="135"/>
  <c r="Z74" i="135"/>
  <c r="V74" i="135"/>
  <c r="L74" i="135"/>
  <c r="F72" i="135"/>
  <c r="W72" i="135"/>
  <c r="AE69" i="135"/>
  <c r="X69" i="135"/>
  <c r="AD64" i="135"/>
  <c r="Q55" i="135"/>
  <c r="Z56" i="135"/>
  <c r="V56" i="135"/>
  <c r="N52" i="135"/>
  <c r="AE52" i="135"/>
  <c r="AE51" i="135"/>
  <c r="E47" i="135"/>
  <c r="AF40" i="135"/>
  <c r="AG43" i="135"/>
  <c r="G42" i="135"/>
  <c r="N42" i="135"/>
  <c r="V42" i="135"/>
  <c r="Z42" i="135"/>
  <c r="L42" i="135"/>
  <c r="T42" i="135"/>
  <c r="X42" i="135"/>
  <c r="AB42" i="135"/>
  <c r="E39" i="135"/>
  <c r="AB38" i="135"/>
  <c r="X38" i="135"/>
  <c r="T38" i="135"/>
  <c r="L38" i="135"/>
  <c r="E35" i="135"/>
  <c r="E32" i="135"/>
  <c r="E29" i="135"/>
  <c r="N24" i="135"/>
  <c r="V24" i="135"/>
  <c r="E23" i="135"/>
  <c r="V22" i="135"/>
  <c r="AG19" i="135"/>
  <c r="AA72" i="135"/>
  <c r="L71" i="135"/>
  <c r="L68" i="135"/>
  <c r="F64" i="135"/>
  <c r="W55" i="135"/>
  <c r="L39" i="135"/>
  <c r="G39" i="135"/>
  <c r="S9" i="135"/>
  <c r="S72" i="135"/>
  <c r="K72" i="135"/>
  <c r="E73" i="135"/>
  <c r="E67" i="135"/>
  <c r="U55" i="135"/>
  <c r="E53" i="135"/>
  <c r="L47" i="135"/>
  <c r="G47" i="135"/>
  <c r="AA21" i="135"/>
  <c r="AB35" i="135"/>
  <c r="X35" i="135"/>
  <c r="T35" i="135"/>
  <c r="L35" i="135"/>
  <c r="G35" i="135"/>
  <c r="E31" i="135"/>
  <c r="M21" i="135"/>
  <c r="E25" i="135"/>
  <c r="AG13" i="135"/>
  <c r="L13" i="135"/>
  <c r="W79" i="135"/>
  <c r="AF64" i="135"/>
  <c r="M79" i="135"/>
  <c r="K79" i="135"/>
  <c r="E71" i="135"/>
  <c r="F55" i="135"/>
  <c r="AG26" i="135"/>
  <c r="G26" i="135"/>
  <c r="AE26" i="135"/>
  <c r="L26" i="135"/>
  <c r="T26" i="135"/>
  <c r="X26" i="135"/>
  <c r="AB26" i="135"/>
  <c r="Z26" i="135"/>
  <c r="N26" i="135"/>
  <c r="S21" i="135"/>
  <c r="Y79" i="135"/>
  <c r="E77" i="135"/>
  <c r="W64" i="135"/>
  <c r="C64" i="135"/>
  <c r="AA55" i="135"/>
  <c r="K55" i="135"/>
  <c r="S55" i="135"/>
  <c r="E56" i="135"/>
  <c r="C55" i="135"/>
  <c r="AG36" i="135"/>
  <c r="N36" i="135"/>
  <c r="V36" i="135"/>
  <c r="Z36" i="135"/>
  <c r="T36" i="135"/>
  <c r="L36" i="135"/>
  <c r="X36" i="135"/>
  <c r="G36" i="135"/>
  <c r="AE36" i="135"/>
  <c r="V26" i="135"/>
  <c r="F79" i="135"/>
  <c r="E76" i="135"/>
  <c r="C72" i="135"/>
  <c r="Y72" i="135"/>
  <c r="AC73" i="135"/>
  <c r="G70" i="135"/>
  <c r="AE70" i="135"/>
  <c r="N70" i="135"/>
  <c r="V70" i="135"/>
  <c r="Z70" i="135"/>
  <c r="L70" i="135"/>
  <c r="T70" i="135"/>
  <c r="X70" i="135"/>
  <c r="AB70" i="135"/>
  <c r="AG70" i="135"/>
  <c r="E57" i="135"/>
  <c r="N45" i="135"/>
  <c r="V45" i="135"/>
  <c r="Z45" i="135"/>
  <c r="G45" i="135"/>
  <c r="AE45" i="135"/>
  <c r="L45" i="135"/>
  <c r="T45" i="135"/>
  <c r="AB45" i="135"/>
  <c r="AG45" i="135"/>
  <c r="AA79" i="135"/>
  <c r="D79" i="135"/>
  <c r="AF72" i="135"/>
  <c r="AG48" i="135"/>
  <c r="N48" i="135"/>
  <c r="V48" i="135"/>
  <c r="Z48" i="135"/>
  <c r="G48" i="135"/>
  <c r="X48" i="135"/>
  <c r="AB48" i="135"/>
  <c r="T48" i="135"/>
  <c r="AE48" i="135"/>
  <c r="AD40" i="135"/>
  <c r="C79" i="135"/>
  <c r="Q79" i="135"/>
  <c r="AA64" i="135"/>
  <c r="M64" i="135"/>
  <c r="N65" i="135"/>
  <c r="V65" i="135"/>
  <c r="Z65" i="135"/>
  <c r="D64" i="135"/>
  <c r="T65" i="135"/>
  <c r="AE65" i="135"/>
  <c r="G65" i="135"/>
  <c r="L65" i="135"/>
  <c r="AB65" i="135"/>
  <c r="Y55" i="135"/>
  <c r="AD55" i="135"/>
  <c r="Y40" i="135"/>
  <c r="AC41" i="135"/>
  <c r="K21" i="135"/>
  <c r="Y9" i="135"/>
  <c r="AC11" i="135"/>
  <c r="G78" i="135"/>
  <c r="AE78" i="135"/>
  <c r="M72" i="135"/>
  <c r="N73" i="135"/>
  <c r="V73" i="135"/>
  <c r="Z73" i="135"/>
  <c r="Q64" i="135"/>
  <c r="Z60" i="135"/>
  <c r="V60" i="135"/>
  <c r="G58" i="135"/>
  <c r="AE58" i="135"/>
  <c r="Z52" i="135"/>
  <c r="V52" i="135"/>
  <c r="G50" i="135"/>
  <c r="AE50" i="135"/>
  <c r="I44" i="135"/>
  <c r="AG44" i="135"/>
  <c r="N44" i="135"/>
  <c r="V44" i="135"/>
  <c r="Z44" i="135"/>
  <c r="G44" i="135"/>
  <c r="X44" i="135"/>
  <c r="N41" i="135"/>
  <c r="V41" i="135"/>
  <c r="Z41" i="135"/>
  <c r="G41" i="135"/>
  <c r="AE41" i="135"/>
  <c r="L41" i="135"/>
  <c r="AG30" i="135"/>
  <c r="G30" i="135"/>
  <c r="AE30" i="135"/>
  <c r="L30" i="135"/>
  <c r="T30" i="135"/>
  <c r="X30" i="135"/>
  <c r="AB30" i="135"/>
  <c r="N30" i="135"/>
  <c r="E13" i="135"/>
  <c r="M9" i="135"/>
  <c r="AG78" i="135"/>
  <c r="AB78" i="135"/>
  <c r="X78" i="135"/>
  <c r="T78" i="135"/>
  <c r="L78" i="135"/>
  <c r="AB73" i="135"/>
  <c r="Q72" i="135"/>
  <c r="L73" i="135"/>
  <c r="G73" i="135"/>
  <c r="N69" i="135"/>
  <c r="V69" i="135"/>
  <c r="Z69" i="135"/>
  <c r="AG68" i="135"/>
  <c r="G66" i="135"/>
  <c r="AE66" i="135"/>
  <c r="U64" i="135"/>
  <c r="AB61" i="135"/>
  <c r="L61" i="135"/>
  <c r="AG58" i="135"/>
  <c r="AB58" i="135"/>
  <c r="X58" i="135"/>
  <c r="T58" i="135"/>
  <c r="L58" i="135"/>
  <c r="AB53" i="135"/>
  <c r="L53" i="135"/>
  <c r="J51" i="135"/>
  <c r="AG50" i="135"/>
  <c r="AB50" i="135"/>
  <c r="X50" i="135"/>
  <c r="T50" i="135"/>
  <c r="L50" i="135"/>
  <c r="AB44" i="135"/>
  <c r="E44" i="135"/>
  <c r="J44" i="135"/>
  <c r="AG41" i="135"/>
  <c r="AB41" i="135"/>
  <c r="M40" i="135"/>
  <c r="D40" i="135"/>
  <c r="G34" i="135"/>
  <c r="AE34" i="135"/>
  <c r="L34" i="135"/>
  <c r="P34" i="135"/>
  <c r="T34" i="135"/>
  <c r="X34" i="135"/>
  <c r="AB34" i="135"/>
  <c r="V30" i="135"/>
  <c r="U21" i="135"/>
  <c r="AF21" i="135"/>
  <c r="E17" i="135"/>
  <c r="C9" i="135"/>
  <c r="N61" i="135"/>
  <c r="V61" i="135"/>
  <c r="Z61" i="135"/>
  <c r="AG60" i="135"/>
  <c r="I58" i="135"/>
  <c r="AF55" i="135"/>
  <c r="N53" i="135"/>
  <c r="V53" i="135"/>
  <c r="Z53" i="135"/>
  <c r="AG52" i="135"/>
  <c r="E48" i="135"/>
  <c r="L44" i="135"/>
  <c r="AA40" i="135"/>
  <c r="S40" i="135"/>
  <c r="K40" i="135"/>
  <c r="X41" i="135"/>
  <c r="AF79" i="135"/>
  <c r="N77" i="135"/>
  <c r="V77" i="135"/>
  <c r="Z77" i="135"/>
  <c r="I76" i="135"/>
  <c r="AG76" i="135"/>
  <c r="G74" i="135"/>
  <c r="AE74" i="135"/>
  <c r="AE73" i="135"/>
  <c r="U72" i="135"/>
  <c r="AB69" i="135"/>
  <c r="L69" i="135"/>
  <c r="G69" i="135"/>
  <c r="AG66" i="135"/>
  <c r="AB66" i="135"/>
  <c r="X66" i="135"/>
  <c r="T66" i="135"/>
  <c r="P66" i="135"/>
  <c r="L66" i="135"/>
  <c r="Y64" i="135"/>
  <c r="E65" i="135"/>
  <c r="G62" i="135"/>
  <c r="AE62" i="135"/>
  <c r="AE61" i="135"/>
  <c r="AB60" i="135"/>
  <c r="X60" i="135"/>
  <c r="T60" i="135"/>
  <c r="L60" i="135"/>
  <c r="G60" i="135"/>
  <c r="AC57" i="135"/>
  <c r="N57" i="135"/>
  <c r="V57" i="135"/>
  <c r="Z57" i="135"/>
  <c r="D55" i="135"/>
  <c r="AG56" i="135"/>
  <c r="G54" i="135"/>
  <c r="AE54" i="135"/>
  <c r="AE53" i="135"/>
  <c r="AB52" i="135"/>
  <c r="X52" i="135"/>
  <c r="T52" i="135"/>
  <c r="L52" i="135"/>
  <c r="G52" i="135"/>
  <c r="N49" i="135"/>
  <c r="V49" i="135"/>
  <c r="Z49" i="135"/>
  <c r="G49" i="135"/>
  <c r="AE49" i="135"/>
  <c r="L49" i="135"/>
  <c r="AB49" i="135"/>
  <c r="AG49" i="135"/>
  <c r="AE44" i="135"/>
  <c r="T44" i="135"/>
  <c r="F40" i="135"/>
  <c r="N34" i="135"/>
  <c r="I34" i="135"/>
  <c r="E33" i="135"/>
  <c r="J33" i="135"/>
  <c r="Z30" i="135"/>
  <c r="G28" i="135"/>
  <c r="AE28" i="135"/>
  <c r="AG28" i="135"/>
  <c r="L28" i="135"/>
  <c r="T28" i="135"/>
  <c r="X28" i="135"/>
  <c r="AB28" i="135"/>
  <c r="V28" i="135"/>
  <c r="G24" i="135"/>
  <c r="AE24" i="135"/>
  <c r="AG24" i="135"/>
  <c r="L24" i="135"/>
  <c r="T24" i="135"/>
  <c r="X24" i="135"/>
  <c r="AB24" i="135"/>
  <c r="Y21" i="135"/>
  <c r="AC23" i="135"/>
  <c r="AD21" i="135"/>
  <c r="U40" i="135"/>
  <c r="Q40" i="135"/>
  <c r="C40" i="135"/>
  <c r="N37" i="135"/>
  <c r="V37" i="135"/>
  <c r="Z37" i="135"/>
  <c r="G37" i="135"/>
  <c r="AE37" i="135"/>
  <c r="E36" i="135"/>
  <c r="G32" i="135"/>
  <c r="AE32" i="135"/>
  <c r="L32" i="135"/>
  <c r="T32" i="135"/>
  <c r="X32" i="135"/>
  <c r="AB32" i="135"/>
  <c r="AG32" i="135"/>
  <c r="W21" i="135"/>
  <c r="Q21" i="135"/>
  <c r="D21" i="135"/>
  <c r="I22" i="135"/>
  <c r="AG22" i="135"/>
  <c r="G22" i="135"/>
  <c r="AE22" i="135"/>
  <c r="L22" i="135"/>
  <c r="T22" i="135"/>
  <c r="X22" i="135"/>
  <c r="AB22" i="135"/>
  <c r="U9" i="135"/>
  <c r="AG39" i="135"/>
  <c r="AG35" i="135"/>
  <c r="AB18" i="135"/>
  <c r="X18" i="135"/>
  <c r="T18" i="135"/>
  <c r="F9" i="135"/>
  <c r="F21" i="135"/>
  <c r="G20" i="135"/>
  <c r="AE20" i="135"/>
  <c r="I20" i="135"/>
  <c r="AG20" i="135"/>
  <c r="I18" i="135"/>
  <c r="AG18" i="135"/>
  <c r="G18" i="135"/>
  <c r="AE18" i="135"/>
  <c r="G16" i="135"/>
  <c r="AE16" i="135"/>
  <c r="AG16" i="135"/>
  <c r="AG14" i="135"/>
  <c r="G14" i="135"/>
  <c r="AE14" i="135"/>
  <c r="G12" i="135"/>
  <c r="AE12" i="135"/>
  <c r="AG12" i="135"/>
  <c r="AF9" i="135"/>
  <c r="D9" i="135"/>
  <c r="AG10" i="135"/>
  <c r="G10" i="135"/>
  <c r="AE10" i="135"/>
  <c r="Z31" i="135"/>
  <c r="V31" i="135"/>
  <c r="Z27" i="135"/>
  <c r="V27" i="135"/>
  <c r="Z23" i="135"/>
  <c r="V23" i="135"/>
  <c r="Z19" i="135"/>
  <c r="V19" i="135"/>
  <c r="Z15" i="135"/>
  <c r="V15" i="135"/>
  <c r="Z11" i="135"/>
  <c r="V11" i="135"/>
  <c r="N79" i="116"/>
  <c r="V79" i="116"/>
  <c r="Z79" i="116"/>
  <c r="G79" i="116"/>
  <c r="AE79" i="116"/>
  <c r="N64" i="116"/>
  <c r="V64" i="116"/>
  <c r="Z64" i="116"/>
  <c r="G64" i="116"/>
  <c r="AE64" i="116"/>
  <c r="E55" i="116"/>
  <c r="AF8" i="116"/>
  <c r="C8" i="116"/>
  <c r="E9" i="116"/>
  <c r="X79" i="116"/>
  <c r="L79" i="116"/>
  <c r="AG72" i="116"/>
  <c r="N72" i="116"/>
  <c r="V72" i="116"/>
  <c r="Z72" i="116"/>
  <c r="X64" i="116"/>
  <c r="L64" i="116"/>
  <c r="H21" i="116"/>
  <c r="I21" i="116" s="1"/>
  <c r="AA8" i="116"/>
  <c r="W8" i="116"/>
  <c r="S8" i="116"/>
  <c r="R80" i="116"/>
  <c r="E72" i="116"/>
  <c r="J72" i="116"/>
  <c r="R65" i="116"/>
  <c r="M8" i="116"/>
  <c r="X72" i="116"/>
  <c r="G72" i="116"/>
  <c r="AG55" i="116"/>
  <c r="N55" i="116"/>
  <c r="V55" i="116"/>
  <c r="Z55" i="116"/>
  <c r="Y8" i="116"/>
  <c r="U8" i="116"/>
  <c r="Q8" i="116"/>
  <c r="D8" i="116"/>
  <c r="AC21" i="116"/>
  <c r="O41" i="116"/>
  <c r="P41" i="116" s="1"/>
  <c r="O10" i="116"/>
  <c r="P10" i="116" s="1"/>
  <c r="R22" i="116"/>
  <c r="L72" i="117"/>
  <c r="R65" i="117"/>
  <c r="L55" i="117"/>
  <c r="G21" i="117"/>
  <c r="AE21" i="117"/>
  <c r="AG21" i="117"/>
  <c r="O9" i="117"/>
  <c r="P9" i="117" s="1"/>
  <c r="R10" i="117"/>
  <c r="S8" i="117"/>
  <c r="AB72" i="117"/>
  <c r="X72" i="117"/>
  <c r="T72" i="117"/>
  <c r="AB55" i="117"/>
  <c r="X55" i="117"/>
  <c r="T55" i="117"/>
  <c r="N21" i="117"/>
  <c r="W8" i="117"/>
  <c r="Q8" i="117"/>
  <c r="K8" i="117"/>
  <c r="AG72" i="117"/>
  <c r="G72" i="117"/>
  <c r="AE72" i="117"/>
  <c r="AG55" i="117"/>
  <c r="G55" i="117"/>
  <c r="AE55" i="117"/>
  <c r="O21" i="117"/>
  <c r="R22" i="117"/>
  <c r="AD8" i="117"/>
  <c r="H21" i="117"/>
  <c r="J21" i="117" s="1"/>
  <c r="AA8" i="117"/>
  <c r="U8" i="117"/>
  <c r="O72" i="117"/>
  <c r="R72" i="117" s="1"/>
  <c r="R73" i="117"/>
  <c r="Z72" i="117"/>
  <c r="V72" i="117"/>
  <c r="H72" i="117"/>
  <c r="J72" i="117" s="1"/>
  <c r="O55" i="117"/>
  <c r="R55" i="117" s="1"/>
  <c r="R56" i="117"/>
  <c r="Z55" i="117"/>
  <c r="V55" i="117"/>
  <c r="H55" i="117"/>
  <c r="J55" i="117" s="1"/>
  <c r="L21" i="117"/>
  <c r="F8" i="117"/>
  <c r="Y8" i="117"/>
  <c r="M8" i="117"/>
  <c r="C8" i="117"/>
  <c r="D8" i="117"/>
  <c r="Z40" i="117"/>
  <c r="V40" i="117"/>
  <c r="Z9" i="117"/>
  <c r="V9" i="117"/>
  <c r="R73" i="118"/>
  <c r="O55" i="118"/>
  <c r="R55" i="118" s="1"/>
  <c r="R56" i="118"/>
  <c r="O21" i="118"/>
  <c r="H55" i="118"/>
  <c r="J55" i="118" s="1"/>
  <c r="AE72" i="118"/>
  <c r="G72" i="118"/>
  <c r="AE55" i="118"/>
  <c r="G55" i="118"/>
  <c r="Z40" i="118"/>
  <c r="V40" i="118"/>
  <c r="N40" i="118"/>
  <c r="H72" i="118"/>
  <c r="J72" i="118" s="1"/>
  <c r="Z72" i="118"/>
  <c r="V72" i="118"/>
  <c r="N72" i="118"/>
  <c r="Z55" i="118"/>
  <c r="V55" i="118"/>
  <c r="N55" i="118"/>
  <c r="O41" i="118"/>
  <c r="P41" i="118" s="1"/>
  <c r="AG40" i="118"/>
  <c r="O10" i="118"/>
  <c r="P10" i="118" s="1"/>
  <c r="E9" i="118"/>
  <c r="AG72" i="118"/>
  <c r="AG55" i="118"/>
  <c r="O72" i="119"/>
  <c r="R72" i="119" s="1"/>
  <c r="R73" i="119"/>
  <c r="O64" i="119"/>
  <c r="R64" i="119" s="1"/>
  <c r="O79" i="119"/>
  <c r="R79" i="119" s="1"/>
  <c r="O21" i="119"/>
  <c r="R23" i="119"/>
  <c r="AD8" i="119"/>
  <c r="AE72" i="119"/>
  <c r="G72" i="119"/>
  <c r="AE55" i="119"/>
  <c r="G55" i="119"/>
  <c r="Z40" i="119"/>
  <c r="V40" i="119"/>
  <c r="N40" i="119"/>
  <c r="L55" i="119"/>
  <c r="Z72" i="119"/>
  <c r="V72" i="119"/>
  <c r="N72" i="119"/>
  <c r="R65" i="119"/>
  <c r="Z55" i="119"/>
  <c r="V55" i="119"/>
  <c r="N55" i="119"/>
  <c r="O41" i="119"/>
  <c r="P41" i="119" s="1"/>
  <c r="AG40" i="119"/>
  <c r="O10" i="119"/>
  <c r="P10" i="119" s="1"/>
  <c r="E9" i="119"/>
  <c r="H72" i="119"/>
  <c r="I72" i="119" s="1"/>
  <c r="H55" i="119"/>
  <c r="I55" i="119" s="1"/>
  <c r="AG72" i="119"/>
  <c r="AG55" i="119"/>
  <c r="R22" i="120"/>
  <c r="C8" i="120"/>
  <c r="E9" i="120"/>
  <c r="AG72" i="120"/>
  <c r="G72" i="120"/>
  <c r="AE72" i="120"/>
  <c r="AG55" i="120"/>
  <c r="G55" i="120"/>
  <c r="AE55" i="120"/>
  <c r="M8" i="120"/>
  <c r="N72" i="120"/>
  <c r="N55" i="120"/>
  <c r="AB21" i="120"/>
  <c r="X21" i="120"/>
  <c r="T21" i="120"/>
  <c r="Y8" i="120"/>
  <c r="U8" i="120"/>
  <c r="H21" i="120"/>
  <c r="J21" i="120" s="1"/>
  <c r="E79" i="120"/>
  <c r="O72" i="120"/>
  <c r="R72" i="120" s="1"/>
  <c r="R73" i="120"/>
  <c r="Z72" i="120"/>
  <c r="V72" i="120"/>
  <c r="H72" i="120"/>
  <c r="J72" i="120" s="1"/>
  <c r="E64" i="120"/>
  <c r="R56" i="120"/>
  <c r="Z55" i="120"/>
  <c r="V55" i="120"/>
  <c r="H55" i="120"/>
  <c r="J55" i="120" s="1"/>
  <c r="AF8" i="120"/>
  <c r="G21" i="120"/>
  <c r="AE21" i="120"/>
  <c r="D8" i="120"/>
  <c r="AG21" i="120"/>
  <c r="K8" i="120"/>
  <c r="Z79" i="120"/>
  <c r="V79" i="120"/>
  <c r="Z64" i="120"/>
  <c r="V64" i="120"/>
  <c r="W8" i="121"/>
  <c r="C8" i="121"/>
  <c r="E9" i="121"/>
  <c r="H72" i="121"/>
  <c r="J72" i="121" s="1"/>
  <c r="O55" i="121"/>
  <c r="R55" i="121" s="1"/>
  <c r="R56" i="121"/>
  <c r="G21" i="121"/>
  <c r="AE21" i="121"/>
  <c r="D8" i="121"/>
  <c r="AG21" i="121"/>
  <c r="O64" i="121"/>
  <c r="O40" i="121"/>
  <c r="R40" i="121" s="1"/>
  <c r="E40" i="121"/>
  <c r="R22" i="121"/>
  <c r="Z21" i="121"/>
  <c r="V21" i="121"/>
  <c r="H21" i="121"/>
  <c r="J21" i="121" s="1"/>
  <c r="Y8" i="121"/>
  <c r="U8" i="121"/>
  <c r="O72" i="121"/>
  <c r="R72" i="121" s="1"/>
  <c r="R73" i="121"/>
  <c r="H55" i="121"/>
  <c r="J55" i="121" s="1"/>
  <c r="AF8" i="121"/>
  <c r="Q8" i="121"/>
  <c r="M8" i="121"/>
  <c r="I72" i="121"/>
  <c r="AG72" i="121"/>
  <c r="G72" i="121"/>
  <c r="AE72" i="121"/>
  <c r="I55" i="121"/>
  <c r="AG55" i="121"/>
  <c r="G55" i="121"/>
  <c r="AE55" i="121"/>
  <c r="L21" i="121"/>
  <c r="K8" i="121"/>
  <c r="Z79" i="121"/>
  <c r="V79" i="121"/>
  <c r="Z64" i="121"/>
  <c r="V64" i="121"/>
  <c r="W8" i="122"/>
  <c r="C8" i="122"/>
  <c r="E9" i="122"/>
  <c r="R73" i="122"/>
  <c r="H72" i="122"/>
  <c r="J72" i="122" s="1"/>
  <c r="R56" i="122"/>
  <c r="H55" i="122"/>
  <c r="J55" i="122" s="1"/>
  <c r="AF8" i="122"/>
  <c r="G21" i="122"/>
  <c r="AE21" i="122"/>
  <c r="D8" i="122"/>
  <c r="AG21" i="122"/>
  <c r="Q8" i="122"/>
  <c r="M8" i="122"/>
  <c r="O21" i="122"/>
  <c r="R21" i="122" s="1"/>
  <c r="R22" i="122"/>
  <c r="H21" i="122"/>
  <c r="I21" i="122" s="1"/>
  <c r="Y8" i="122"/>
  <c r="AG72" i="122"/>
  <c r="G72" i="122"/>
  <c r="AE72" i="122"/>
  <c r="AG55" i="122"/>
  <c r="G55" i="122"/>
  <c r="AE55" i="122"/>
  <c r="O9" i="122"/>
  <c r="P9" i="122" s="1"/>
  <c r="K8" i="122"/>
  <c r="Z79" i="122"/>
  <c r="V79" i="122"/>
  <c r="Z64" i="122"/>
  <c r="V64" i="122"/>
  <c r="R42" i="123"/>
  <c r="O21" i="123"/>
  <c r="R21" i="123" s="1"/>
  <c r="R22" i="123"/>
  <c r="R56" i="123"/>
  <c r="H55" i="123"/>
  <c r="I55" i="123" s="1"/>
  <c r="H21" i="123"/>
  <c r="I21" i="123" s="1"/>
  <c r="C8" i="123"/>
  <c r="E9" i="123"/>
  <c r="N79" i="123"/>
  <c r="V79" i="123"/>
  <c r="Z79" i="123"/>
  <c r="AB72" i="123"/>
  <c r="X72" i="123"/>
  <c r="T72" i="123"/>
  <c r="P72" i="123"/>
  <c r="L72" i="123"/>
  <c r="AE64" i="123"/>
  <c r="AB55" i="123"/>
  <c r="X55" i="123"/>
  <c r="T55" i="123"/>
  <c r="L55" i="123"/>
  <c r="AG21" i="123"/>
  <c r="AB21" i="123"/>
  <c r="X21" i="123"/>
  <c r="T21" i="123"/>
  <c r="H9" i="123"/>
  <c r="I9" i="123" s="1"/>
  <c r="H72" i="123"/>
  <c r="J72" i="123" s="1"/>
  <c r="AF8" i="123"/>
  <c r="AA8" i="123"/>
  <c r="K8" i="123"/>
  <c r="W8" i="123"/>
  <c r="S8" i="123"/>
  <c r="O9" i="123"/>
  <c r="P9" i="123" s="1"/>
  <c r="AG72" i="123"/>
  <c r="O65" i="123"/>
  <c r="P65" i="123" s="1"/>
  <c r="N64" i="123"/>
  <c r="V64" i="123"/>
  <c r="Z64" i="123"/>
  <c r="AG55" i="123"/>
  <c r="G21" i="123"/>
  <c r="AE21" i="123"/>
  <c r="D8" i="123"/>
  <c r="R65" i="124"/>
  <c r="O72" i="124"/>
  <c r="R72" i="124" s="1"/>
  <c r="R73" i="124"/>
  <c r="AG55" i="124"/>
  <c r="N55" i="124"/>
  <c r="V55" i="124"/>
  <c r="Z55" i="124"/>
  <c r="G55" i="124"/>
  <c r="AE55" i="124"/>
  <c r="M8" i="124"/>
  <c r="H55" i="124"/>
  <c r="J55" i="124" s="1"/>
  <c r="AD8" i="124"/>
  <c r="Q8" i="124"/>
  <c r="D8" i="124"/>
  <c r="AF8" i="124"/>
  <c r="I72" i="124"/>
  <c r="AG72" i="124"/>
  <c r="N72" i="124"/>
  <c r="V72" i="124"/>
  <c r="Z72" i="124"/>
  <c r="G72" i="124"/>
  <c r="AE72" i="124"/>
  <c r="R56" i="124"/>
  <c r="T55" i="124"/>
  <c r="O21" i="124"/>
  <c r="R21" i="124" s="1"/>
  <c r="Y8" i="124"/>
  <c r="U8" i="124"/>
  <c r="Z40" i="124"/>
  <c r="V40" i="124"/>
  <c r="N40" i="124"/>
  <c r="J40" i="124"/>
  <c r="AE79" i="124"/>
  <c r="AE64" i="124"/>
  <c r="O41" i="124"/>
  <c r="P41" i="124" s="1"/>
  <c r="AG40" i="124"/>
  <c r="O10" i="124"/>
  <c r="P10" i="124" s="1"/>
  <c r="E9" i="124"/>
  <c r="H79" i="125"/>
  <c r="J79" i="125" s="1"/>
  <c r="O64" i="125"/>
  <c r="R64" i="125" s="1"/>
  <c r="R65" i="125"/>
  <c r="O55" i="125"/>
  <c r="R55" i="125" s="1"/>
  <c r="R56" i="125"/>
  <c r="H72" i="125"/>
  <c r="I72" i="125" s="1"/>
  <c r="L55" i="125"/>
  <c r="O40" i="125"/>
  <c r="R40" i="125" s="1"/>
  <c r="E40" i="125"/>
  <c r="AA8" i="125"/>
  <c r="C8" i="125"/>
  <c r="E9" i="125"/>
  <c r="R73" i="125"/>
  <c r="Y8" i="125"/>
  <c r="U8" i="125"/>
  <c r="Q8" i="125"/>
  <c r="F8" i="125"/>
  <c r="H21" i="125"/>
  <c r="J21" i="125" s="1"/>
  <c r="AG55" i="125"/>
  <c r="N55" i="125"/>
  <c r="V55" i="125"/>
  <c r="Z55" i="125"/>
  <c r="G55" i="125"/>
  <c r="AE55" i="125"/>
  <c r="N79" i="125"/>
  <c r="V79" i="125"/>
  <c r="Z79" i="125"/>
  <c r="G79" i="125"/>
  <c r="AE79" i="125"/>
  <c r="AG72" i="125"/>
  <c r="N72" i="125"/>
  <c r="V72" i="125"/>
  <c r="Z72" i="125"/>
  <c r="G72" i="125"/>
  <c r="H55" i="125"/>
  <c r="I55" i="125" s="1"/>
  <c r="O21" i="125"/>
  <c r="R21" i="125" s="1"/>
  <c r="AC21" i="125"/>
  <c r="AE64" i="125"/>
  <c r="G64" i="125"/>
  <c r="J55" i="125"/>
  <c r="Z64" i="125"/>
  <c r="V64" i="125"/>
  <c r="R22" i="125"/>
  <c r="N79" i="126"/>
  <c r="V79" i="126"/>
  <c r="Z79" i="126"/>
  <c r="G79" i="126"/>
  <c r="AE79" i="126"/>
  <c r="N64" i="126"/>
  <c r="V64" i="126"/>
  <c r="Z64" i="126"/>
  <c r="G64" i="126"/>
  <c r="AE64" i="126"/>
  <c r="E55" i="126"/>
  <c r="H21" i="126"/>
  <c r="I21" i="126" s="1"/>
  <c r="AF8" i="126"/>
  <c r="K8" i="126"/>
  <c r="C8" i="126"/>
  <c r="E9" i="126"/>
  <c r="X79" i="126"/>
  <c r="L79" i="126"/>
  <c r="I72" i="126"/>
  <c r="AG72" i="126"/>
  <c r="N72" i="126"/>
  <c r="V72" i="126"/>
  <c r="Z72" i="126"/>
  <c r="X64" i="126"/>
  <c r="L64" i="126"/>
  <c r="X55" i="126"/>
  <c r="AA8" i="126"/>
  <c r="W8" i="126"/>
  <c r="S8" i="126"/>
  <c r="E72" i="126"/>
  <c r="J72" i="126"/>
  <c r="O64" i="126"/>
  <c r="R64" i="126" s="1"/>
  <c r="R65" i="126"/>
  <c r="M8" i="126"/>
  <c r="P79" i="126"/>
  <c r="AG55" i="126"/>
  <c r="N55" i="126"/>
  <c r="V55" i="126"/>
  <c r="Z55" i="126"/>
  <c r="Y8" i="126"/>
  <c r="U8" i="126"/>
  <c r="Q8" i="126"/>
  <c r="D8" i="126"/>
  <c r="O41" i="126"/>
  <c r="P41" i="126" s="1"/>
  <c r="AG40" i="126"/>
  <c r="O10" i="126"/>
  <c r="P10" i="126" s="1"/>
  <c r="R22" i="126"/>
  <c r="I55" i="126" l="1"/>
  <c r="J55" i="123"/>
  <c r="O55" i="122"/>
  <c r="R55" i="122" s="1"/>
  <c r="I67" i="135"/>
  <c r="O59" i="135"/>
  <c r="R59" i="135" s="1"/>
  <c r="O50" i="135"/>
  <c r="R50" i="135" s="1"/>
  <c r="R86" i="116"/>
  <c r="P36" i="120"/>
  <c r="P33" i="122"/>
  <c r="P25" i="119"/>
  <c r="P17" i="118"/>
  <c r="P14" i="118"/>
  <c r="P13" i="125"/>
  <c r="J72" i="125"/>
  <c r="O64" i="124"/>
  <c r="R64" i="124" s="1"/>
  <c r="P52" i="135"/>
  <c r="O29" i="135"/>
  <c r="R29" i="135" s="1"/>
  <c r="O13" i="135"/>
  <c r="R13" i="135" s="1"/>
  <c r="O18" i="135"/>
  <c r="R18" i="135" s="1"/>
  <c r="O60" i="135"/>
  <c r="O40" i="122"/>
  <c r="R40" i="122" s="1"/>
  <c r="O72" i="125"/>
  <c r="P61" i="120"/>
  <c r="P37" i="121"/>
  <c r="P99" i="116"/>
  <c r="R12" i="120"/>
  <c r="P12" i="120"/>
  <c r="R11" i="121"/>
  <c r="P11" i="121"/>
  <c r="O55" i="124"/>
  <c r="R55" i="124" s="1"/>
  <c r="O55" i="120"/>
  <c r="R55" i="120" s="1"/>
  <c r="R56" i="119"/>
  <c r="O72" i="118"/>
  <c r="R72" i="118" s="1"/>
  <c r="I24" i="135"/>
  <c r="I41" i="135"/>
  <c r="O76" i="135"/>
  <c r="O67" i="135"/>
  <c r="O78" i="135"/>
  <c r="R78" i="135" s="1"/>
  <c r="O40" i="117"/>
  <c r="R40" i="117" s="1"/>
  <c r="O37" i="135"/>
  <c r="R37" i="135" s="1"/>
  <c r="R41" i="122"/>
  <c r="P74" i="122"/>
  <c r="P36" i="125"/>
  <c r="P29" i="124"/>
  <c r="O40" i="123"/>
  <c r="R40" i="123" s="1"/>
  <c r="O72" i="122"/>
  <c r="R72" i="122" s="1"/>
  <c r="O21" i="121"/>
  <c r="R21" i="121" s="1"/>
  <c r="O55" i="119"/>
  <c r="R55" i="119" s="1"/>
  <c r="O36" i="135"/>
  <c r="R36" i="135" s="1"/>
  <c r="O39" i="135"/>
  <c r="R39" i="135" s="1"/>
  <c r="P61" i="122"/>
  <c r="P52" i="116"/>
  <c r="R38" i="124"/>
  <c r="P38" i="124"/>
  <c r="R38" i="122"/>
  <c r="P38" i="122"/>
  <c r="R11" i="123"/>
  <c r="P11" i="123"/>
  <c r="O9" i="125"/>
  <c r="P9" i="125" s="1"/>
  <c r="I72" i="122"/>
  <c r="O21" i="120"/>
  <c r="R21" i="120" s="1"/>
  <c r="I60" i="135"/>
  <c r="P47" i="135"/>
  <c r="O75" i="135"/>
  <c r="R75" i="135" s="1"/>
  <c r="P78" i="118"/>
  <c r="R84" i="135"/>
  <c r="R86" i="135"/>
  <c r="P52" i="123"/>
  <c r="P50" i="117"/>
  <c r="P47" i="122"/>
  <c r="P44" i="122"/>
  <c r="P81" i="135"/>
  <c r="I81" i="135"/>
  <c r="J81" i="135"/>
  <c r="P99" i="135"/>
  <c r="J99" i="135"/>
  <c r="I99" i="135"/>
  <c r="I16" i="135"/>
  <c r="P16" i="135"/>
  <c r="P97" i="116"/>
  <c r="P57" i="126"/>
  <c r="P57" i="124"/>
  <c r="P57" i="135"/>
  <c r="P20" i="135"/>
  <c r="P55" i="123"/>
  <c r="I55" i="116"/>
  <c r="P59" i="116"/>
  <c r="P59" i="135"/>
  <c r="J40" i="125"/>
  <c r="J40" i="123"/>
  <c r="P43" i="122"/>
  <c r="P43" i="135"/>
  <c r="R101" i="135"/>
  <c r="P101" i="135"/>
  <c r="R91" i="116"/>
  <c r="O91" i="135"/>
  <c r="P91" i="116"/>
  <c r="O89" i="135"/>
  <c r="P89" i="116"/>
  <c r="J88" i="135"/>
  <c r="I88" i="135"/>
  <c r="O31" i="32"/>
  <c r="O88" i="135"/>
  <c r="P88" i="116"/>
  <c r="R88" i="116"/>
  <c r="R38" i="126"/>
  <c r="P38" i="126"/>
  <c r="J38" i="135"/>
  <c r="P27" i="135"/>
  <c r="J27" i="135"/>
  <c r="I12" i="135"/>
  <c r="P12" i="135"/>
  <c r="R11" i="126"/>
  <c r="P11" i="126"/>
  <c r="R11" i="118"/>
  <c r="P11" i="118"/>
  <c r="I11" i="135"/>
  <c r="I9" i="125"/>
  <c r="J9" i="123"/>
  <c r="R10" i="121"/>
  <c r="P10" i="121"/>
  <c r="R10" i="120"/>
  <c r="P10" i="120"/>
  <c r="I10" i="135"/>
  <c r="AC8" i="118"/>
  <c r="R13" i="124"/>
  <c r="P13" i="124"/>
  <c r="J9" i="121"/>
  <c r="J13" i="135"/>
  <c r="P13" i="135"/>
  <c r="I9" i="126"/>
  <c r="I9" i="124"/>
  <c r="P14" i="123"/>
  <c r="I9" i="119"/>
  <c r="P14" i="135"/>
  <c r="I14" i="135"/>
  <c r="R15" i="125"/>
  <c r="P15" i="125"/>
  <c r="R15" i="120"/>
  <c r="P15" i="120"/>
  <c r="P15" i="135"/>
  <c r="J15" i="135"/>
  <c r="J17" i="135"/>
  <c r="J9" i="118"/>
  <c r="P18" i="117"/>
  <c r="I9" i="116"/>
  <c r="J9" i="122"/>
  <c r="P19" i="135"/>
  <c r="J9" i="120"/>
  <c r="I19" i="135"/>
  <c r="P19" i="119"/>
  <c r="J9" i="117"/>
  <c r="P19" i="116"/>
  <c r="R22" i="118"/>
  <c r="P22" i="118"/>
  <c r="P22" i="135"/>
  <c r="P23" i="135"/>
  <c r="J23" i="135"/>
  <c r="P25" i="135"/>
  <c r="I25" i="135"/>
  <c r="AC8" i="124"/>
  <c r="P26" i="118"/>
  <c r="I26" i="135"/>
  <c r="O21" i="116"/>
  <c r="R21" i="116" s="1"/>
  <c r="N8" i="118"/>
  <c r="I28" i="135"/>
  <c r="P28" i="135"/>
  <c r="R28" i="116"/>
  <c r="P28" i="116"/>
  <c r="I29" i="135"/>
  <c r="P29" i="135"/>
  <c r="G8" i="119"/>
  <c r="P30" i="135"/>
  <c r="I30" i="135"/>
  <c r="P32" i="135"/>
  <c r="I31" i="135"/>
  <c r="P31" i="135"/>
  <c r="I32" i="135"/>
  <c r="P33" i="135"/>
  <c r="P35" i="135"/>
  <c r="J35" i="135"/>
  <c r="AC21" i="135"/>
  <c r="I36" i="135"/>
  <c r="J21" i="119"/>
  <c r="J37" i="135"/>
  <c r="E8" i="118"/>
  <c r="J21" i="126"/>
  <c r="P21" i="126"/>
  <c r="I21" i="125"/>
  <c r="P21" i="125"/>
  <c r="I21" i="124"/>
  <c r="P21" i="124"/>
  <c r="J39" i="135"/>
  <c r="J21" i="123"/>
  <c r="P21" i="123"/>
  <c r="J21" i="122"/>
  <c r="P21" i="122"/>
  <c r="I21" i="121"/>
  <c r="P21" i="121"/>
  <c r="I21" i="120"/>
  <c r="P21" i="120"/>
  <c r="R21" i="119"/>
  <c r="P21" i="119"/>
  <c r="J21" i="118"/>
  <c r="R21" i="118"/>
  <c r="P21" i="118"/>
  <c r="I21" i="117"/>
  <c r="R21" i="117"/>
  <c r="P21" i="117"/>
  <c r="J21" i="116"/>
  <c r="E21" i="135"/>
  <c r="R41" i="125"/>
  <c r="P41" i="125"/>
  <c r="P41" i="123"/>
  <c r="J42" i="135"/>
  <c r="I45" i="135"/>
  <c r="P45" i="135"/>
  <c r="P46" i="126"/>
  <c r="R46" i="124"/>
  <c r="P46" i="124"/>
  <c r="P46" i="135"/>
  <c r="I46" i="135"/>
  <c r="R46" i="116"/>
  <c r="P46" i="116"/>
  <c r="R48" i="121"/>
  <c r="P48" i="121"/>
  <c r="R48" i="120"/>
  <c r="P48" i="120"/>
  <c r="J48" i="135"/>
  <c r="R48" i="117"/>
  <c r="P48" i="117"/>
  <c r="J49" i="135"/>
  <c r="AC8" i="121"/>
  <c r="P49" i="135"/>
  <c r="H8" i="126"/>
  <c r="I8" i="126" s="1"/>
  <c r="P50" i="125"/>
  <c r="R50" i="124"/>
  <c r="P50" i="124"/>
  <c r="J40" i="118"/>
  <c r="I50" i="135"/>
  <c r="R51" i="123"/>
  <c r="P51" i="123"/>
  <c r="P51" i="135"/>
  <c r="AC8" i="122"/>
  <c r="I52" i="135"/>
  <c r="I53" i="135"/>
  <c r="P53" i="135"/>
  <c r="I40" i="126"/>
  <c r="P40" i="125"/>
  <c r="P40" i="123"/>
  <c r="I40" i="122"/>
  <c r="P40" i="122"/>
  <c r="I40" i="121"/>
  <c r="P40" i="121"/>
  <c r="I40" i="120"/>
  <c r="P40" i="120"/>
  <c r="J40" i="119"/>
  <c r="R54" i="119"/>
  <c r="P54" i="119"/>
  <c r="J54" i="135"/>
  <c r="I40" i="117"/>
  <c r="P40" i="117"/>
  <c r="AC40" i="135"/>
  <c r="J40" i="116"/>
  <c r="P56" i="135"/>
  <c r="AC55" i="135"/>
  <c r="I56" i="135"/>
  <c r="P55" i="125"/>
  <c r="P58" i="135"/>
  <c r="O64" i="116"/>
  <c r="P69" i="116"/>
  <c r="J95" i="135"/>
  <c r="I95" i="135"/>
  <c r="O95" i="135"/>
  <c r="P95" i="116"/>
  <c r="O100" i="135"/>
  <c r="P100" i="116"/>
  <c r="P62" i="135"/>
  <c r="P55" i="119"/>
  <c r="R96" i="135"/>
  <c r="P96" i="135"/>
  <c r="P74" i="125"/>
  <c r="O72" i="116"/>
  <c r="R72" i="116" s="1"/>
  <c r="P74" i="116"/>
  <c r="AC8" i="116"/>
  <c r="I77" i="135"/>
  <c r="P77" i="135"/>
  <c r="I63" i="135"/>
  <c r="P73" i="135"/>
  <c r="I73" i="135"/>
  <c r="P55" i="126"/>
  <c r="I55" i="124"/>
  <c r="R61" i="124"/>
  <c r="P61" i="124"/>
  <c r="I55" i="122"/>
  <c r="P55" i="122"/>
  <c r="P55" i="121"/>
  <c r="I55" i="120"/>
  <c r="J55" i="119"/>
  <c r="I55" i="118"/>
  <c r="P55" i="118"/>
  <c r="I55" i="117"/>
  <c r="P55" i="117"/>
  <c r="I61" i="135"/>
  <c r="O55" i="116"/>
  <c r="R55" i="116" s="1"/>
  <c r="AC8" i="120"/>
  <c r="J80" i="135"/>
  <c r="I80" i="135"/>
  <c r="O98" i="135"/>
  <c r="P98" i="116"/>
  <c r="P97" i="135"/>
  <c r="J97" i="135"/>
  <c r="I97" i="135"/>
  <c r="O94" i="135"/>
  <c r="P94" i="116"/>
  <c r="I90" i="116"/>
  <c r="O87" i="135"/>
  <c r="P87" i="116"/>
  <c r="E8" i="124"/>
  <c r="J86" i="135"/>
  <c r="I86" i="135"/>
  <c r="J86" i="99"/>
  <c r="I86" i="99"/>
  <c r="I78" i="135"/>
  <c r="P78" i="135"/>
  <c r="I72" i="123"/>
  <c r="P75" i="135"/>
  <c r="P70" i="135"/>
  <c r="J70" i="135"/>
  <c r="R67" i="126"/>
  <c r="P67" i="126"/>
  <c r="R67" i="122"/>
  <c r="P67" i="122"/>
  <c r="AC8" i="119"/>
  <c r="R67" i="116"/>
  <c r="P67" i="116"/>
  <c r="P68" i="135"/>
  <c r="N8" i="119"/>
  <c r="AC64" i="135"/>
  <c r="I68" i="135"/>
  <c r="I64" i="122"/>
  <c r="J64" i="121"/>
  <c r="R64" i="121"/>
  <c r="P64" i="121"/>
  <c r="I64" i="120"/>
  <c r="J64" i="119"/>
  <c r="P64" i="119"/>
  <c r="J64" i="118"/>
  <c r="I65" i="135"/>
  <c r="I64" i="126"/>
  <c r="P64" i="126"/>
  <c r="J64" i="125"/>
  <c r="P64" i="125"/>
  <c r="I64" i="124"/>
  <c r="P71" i="124"/>
  <c r="P64" i="124"/>
  <c r="I64" i="123"/>
  <c r="P64" i="122"/>
  <c r="R64" i="120"/>
  <c r="P64" i="120"/>
  <c r="P71" i="135"/>
  <c r="J71" i="135"/>
  <c r="J64" i="117"/>
  <c r="P64" i="117"/>
  <c r="J64" i="116"/>
  <c r="I79" i="122"/>
  <c r="P79" i="122"/>
  <c r="Z8" i="118"/>
  <c r="AC8" i="117"/>
  <c r="J83" i="135"/>
  <c r="I83" i="135"/>
  <c r="O83" i="135"/>
  <c r="P83" i="116"/>
  <c r="P72" i="126"/>
  <c r="AE8" i="125"/>
  <c r="AC8" i="125"/>
  <c r="P76" i="125"/>
  <c r="P72" i="124"/>
  <c r="P72" i="122"/>
  <c r="P72" i="121"/>
  <c r="AC72" i="135"/>
  <c r="I72" i="120"/>
  <c r="P72" i="120"/>
  <c r="J72" i="119"/>
  <c r="P72" i="119"/>
  <c r="I72" i="118"/>
  <c r="P72" i="118"/>
  <c r="I72" i="117"/>
  <c r="P72" i="117"/>
  <c r="P79" i="125"/>
  <c r="I79" i="125"/>
  <c r="I79" i="124"/>
  <c r="I79" i="121"/>
  <c r="I79" i="120"/>
  <c r="J79" i="119"/>
  <c r="P79" i="119"/>
  <c r="J79" i="118"/>
  <c r="O85" i="135"/>
  <c r="P85" i="116"/>
  <c r="AC8" i="126"/>
  <c r="I79" i="126"/>
  <c r="P79" i="124"/>
  <c r="AC8" i="123"/>
  <c r="I79" i="123"/>
  <c r="AC79" i="135"/>
  <c r="G8" i="118"/>
  <c r="P79" i="118"/>
  <c r="I79" i="117"/>
  <c r="P79" i="117"/>
  <c r="J79" i="116"/>
  <c r="O79" i="116"/>
  <c r="O82" i="135"/>
  <c r="P82" i="116"/>
  <c r="AG8" i="125"/>
  <c r="N8" i="125"/>
  <c r="G8" i="125"/>
  <c r="T8" i="119"/>
  <c r="AG8" i="119"/>
  <c r="AE8" i="119"/>
  <c r="AB8" i="125"/>
  <c r="X8" i="125"/>
  <c r="H8" i="125"/>
  <c r="I8" i="125" s="1"/>
  <c r="L8" i="125"/>
  <c r="Z8" i="125"/>
  <c r="V8" i="125"/>
  <c r="T8" i="125"/>
  <c r="H8" i="124"/>
  <c r="J8" i="124" s="1"/>
  <c r="O65" i="135"/>
  <c r="H8" i="121"/>
  <c r="I8" i="121" s="1"/>
  <c r="O9" i="121"/>
  <c r="P9" i="121" s="1"/>
  <c r="O80" i="135"/>
  <c r="Z8" i="119"/>
  <c r="AB8" i="119"/>
  <c r="E8" i="119"/>
  <c r="L8" i="119"/>
  <c r="V8" i="119"/>
  <c r="X8" i="119"/>
  <c r="O64" i="118"/>
  <c r="AB8" i="118"/>
  <c r="H8" i="118"/>
  <c r="J8" i="118" s="1"/>
  <c r="AG8" i="118"/>
  <c r="X8" i="118"/>
  <c r="AE8" i="118"/>
  <c r="R65" i="118"/>
  <c r="V8" i="118"/>
  <c r="L8" i="118"/>
  <c r="T8" i="118"/>
  <c r="F90" i="135"/>
  <c r="F30" i="32" s="1"/>
  <c r="AG72" i="135"/>
  <c r="AF90" i="135"/>
  <c r="AF30" i="32" s="1"/>
  <c r="S90" i="135"/>
  <c r="S30" i="32" s="1"/>
  <c r="H72" i="135"/>
  <c r="I72" i="135" s="1"/>
  <c r="X72" i="135"/>
  <c r="H8" i="116"/>
  <c r="I8" i="116" s="1"/>
  <c r="L72" i="135"/>
  <c r="H40" i="135"/>
  <c r="I40" i="135" s="1"/>
  <c r="O90" i="116"/>
  <c r="AA90" i="135"/>
  <c r="AA30" i="32" s="1"/>
  <c r="K90" i="135"/>
  <c r="K30" i="32" s="1"/>
  <c r="G72" i="135"/>
  <c r="H79" i="135"/>
  <c r="J79" i="135" s="1"/>
  <c r="H21" i="135"/>
  <c r="J21" i="135" s="1"/>
  <c r="H64" i="135"/>
  <c r="J64" i="135" s="1"/>
  <c r="H55" i="135"/>
  <c r="J55" i="135" s="1"/>
  <c r="U90" i="135"/>
  <c r="U30" i="32" s="1"/>
  <c r="Q90" i="135"/>
  <c r="Q30" i="32" s="1"/>
  <c r="N72" i="135"/>
  <c r="V72" i="135"/>
  <c r="M90" i="135"/>
  <c r="M30" i="32" s="1"/>
  <c r="AB72" i="135"/>
  <c r="W90" i="135"/>
  <c r="W30" i="32" s="1"/>
  <c r="AD90" i="135"/>
  <c r="AD30" i="32" s="1"/>
  <c r="H9" i="135"/>
  <c r="I9" i="135" s="1"/>
  <c r="H8" i="117"/>
  <c r="I8" i="117" s="1"/>
  <c r="O10" i="135"/>
  <c r="P10" i="135" s="1"/>
  <c r="R24" i="116"/>
  <c r="O24" i="135"/>
  <c r="P24" i="135" s="1"/>
  <c r="R94" i="116"/>
  <c r="O33" i="32"/>
  <c r="R26" i="116"/>
  <c r="O26" i="135"/>
  <c r="R54" i="116"/>
  <c r="O54" i="135"/>
  <c r="R61" i="116"/>
  <c r="O61" i="135"/>
  <c r="P61" i="135" s="1"/>
  <c r="O79" i="120"/>
  <c r="O36" i="32"/>
  <c r="O35" i="32"/>
  <c r="O40" i="32"/>
  <c r="H8" i="120"/>
  <c r="J8" i="120" s="1"/>
  <c r="O41" i="135"/>
  <c r="P41" i="135" s="1"/>
  <c r="R42" i="116"/>
  <c r="O42" i="135"/>
  <c r="R82" i="116"/>
  <c r="R96" i="116"/>
  <c r="O39" i="32"/>
  <c r="O38" i="32"/>
  <c r="R89" i="116"/>
  <c r="R48" i="116"/>
  <c r="O48" i="135"/>
  <c r="R11" i="116"/>
  <c r="O11" i="135"/>
  <c r="R38" i="116"/>
  <c r="O38" i="135"/>
  <c r="R44" i="116"/>
  <c r="O44" i="135"/>
  <c r="R87" i="116"/>
  <c r="O79" i="121"/>
  <c r="H8" i="123"/>
  <c r="J8" i="123" s="1"/>
  <c r="H8" i="122"/>
  <c r="I8" i="122" s="1"/>
  <c r="H8" i="119"/>
  <c r="I8" i="119" s="1"/>
  <c r="R85" i="116"/>
  <c r="H90" i="135"/>
  <c r="H30" i="32" s="1"/>
  <c r="R98" i="116"/>
  <c r="R74" i="116"/>
  <c r="O74" i="135"/>
  <c r="P74" i="135" s="1"/>
  <c r="R100" i="116"/>
  <c r="R17" i="116"/>
  <c r="O17" i="135"/>
  <c r="R69" i="116"/>
  <c r="O69" i="135"/>
  <c r="Y30" i="32"/>
  <c r="T72" i="135"/>
  <c r="Z72" i="135"/>
  <c r="AE72" i="135"/>
  <c r="Z90" i="135"/>
  <c r="L79" i="135"/>
  <c r="T79" i="135"/>
  <c r="X79" i="135"/>
  <c r="AB79" i="135"/>
  <c r="V79" i="135"/>
  <c r="AG79" i="135"/>
  <c r="G79" i="135"/>
  <c r="AE79" i="135"/>
  <c r="N79" i="135"/>
  <c r="Z79" i="135"/>
  <c r="Y8" i="135"/>
  <c r="AC9" i="135"/>
  <c r="E79" i="135"/>
  <c r="E64" i="135"/>
  <c r="L9" i="135"/>
  <c r="T9" i="135"/>
  <c r="X9" i="135"/>
  <c r="AB9" i="135"/>
  <c r="N9" i="135"/>
  <c r="V9" i="135"/>
  <c r="Z9" i="135"/>
  <c r="D8" i="135"/>
  <c r="G9" i="135"/>
  <c r="AE9" i="135"/>
  <c r="AG9" i="135"/>
  <c r="E40" i="135"/>
  <c r="C8" i="135"/>
  <c r="E9" i="135"/>
  <c r="AG64" i="135"/>
  <c r="T64" i="135"/>
  <c r="Z64" i="135"/>
  <c r="AE64" i="135"/>
  <c r="G64" i="135"/>
  <c r="L64" i="135"/>
  <c r="V64" i="135"/>
  <c r="AB64" i="135"/>
  <c r="N64" i="135"/>
  <c r="X64" i="135"/>
  <c r="E55" i="135"/>
  <c r="L21" i="135"/>
  <c r="T21" i="135"/>
  <c r="X21" i="135"/>
  <c r="AB21" i="135"/>
  <c r="N21" i="135"/>
  <c r="V21" i="135"/>
  <c r="Z21" i="135"/>
  <c r="G21" i="135"/>
  <c r="AE21" i="135"/>
  <c r="AG21" i="135"/>
  <c r="L55" i="135"/>
  <c r="T55" i="135"/>
  <c r="X55" i="135"/>
  <c r="AB55" i="135"/>
  <c r="N55" i="135"/>
  <c r="Z55" i="135"/>
  <c r="AE55" i="135"/>
  <c r="V55" i="135"/>
  <c r="AG55" i="135"/>
  <c r="G55" i="135"/>
  <c r="AG40" i="135"/>
  <c r="N40" i="135"/>
  <c r="V40" i="135"/>
  <c r="Z40" i="135"/>
  <c r="L40" i="135"/>
  <c r="X40" i="135"/>
  <c r="G40" i="135"/>
  <c r="AB40" i="135"/>
  <c r="T40" i="135"/>
  <c r="AE40" i="135"/>
  <c r="E90" i="135"/>
  <c r="E72" i="135"/>
  <c r="R10" i="116"/>
  <c r="O9" i="116"/>
  <c r="P9" i="116" s="1"/>
  <c r="E8" i="116"/>
  <c r="R41" i="116"/>
  <c r="O40" i="116"/>
  <c r="G8" i="116"/>
  <c r="AE8" i="116"/>
  <c r="L8" i="116"/>
  <c r="T8" i="116"/>
  <c r="X8" i="116"/>
  <c r="AB8" i="116"/>
  <c r="AG8" i="116"/>
  <c r="V8" i="116"/>
  <c r="Z8" i="116"/>
  <c r="N8" i="116"/>
  <c r="G8" i="117"/>
  <c r="AE8" i="117"/>
  <c r="AG8" i="117"/>
  <c r="N8" i="117"/>
  <c r="V8" i="117"/>
  <c r="Z8" i="117"/>
  <c r="T8" i="117"/>
  <c r="X8" i="117"/>
  <c r="L8" i="117"/>
  <c r="AB8" i="117"/>
  <c r="E8" i="117"/>
  <c r="O8" i="117"/>
  <c r="R8" i="117" s="1"/>
  <c r="R9" i="117"/>
  <c r="O40" i="118"/>
  <c r="R41" i="118"/>
  <c r="O9" i="118"/>
  <c r="P9" i="118" s="1"/>
  <c r="R10" i="118"/>
  <c r="O40" i="119"/>
  <c r="R41" i="119"/>
  <c r="O9" i="119"/>
  <c r="P9" i="119" s="1"/>
  <c r="R10" i="119"/>
  <c r="R9" i="120"/>
  <c r="E8" i="120"/>
  <c r="G8" i="120"/>
  <c r="AE8" i="120"/>
  <c r="L8" i="120"/>
  <c r="T8" i="120"/>
  <c r="X8" i="120"/>
  <c r="AB8" i="120"/>
  <c r="AG8" i="120"/>
  <c r="V8" i="120"/>
  <c r="Z8" i="120"/>
  <c r="N8" i="120"/>
  <c r="G8" i="121"/>
  <c r="AE8" i="121"/>
  <c r="L8" i="121"/>
  <c r="T8" i="121"/>
  <c r="X8" i="121"/>
  <c r="AB8" i="121"/>
  <c r="AG8" i="121"/>
  <c r="V8" i="121"/>
  <c r="N8" i="121"/>
  <c r="Z8" i="121"/>
  <c r="E8" i="121"/>
  <c r="O8" i="122"/>
  <c r="R8" i="122" s="1"/>
  <c r="R9" i="122"/>
  <c r="G8" i="122"/>
  <c r="AE8" i="122"/>
  <c r="L8" i="122"/>
  <c r="T8" i="122"/>
  <c r="X8" i="122"/>
  <c r="AB8" i="122"/>
  <c r="AG8" i="122"/>
  <c r="V8" i="122"/>
  <c r="Z8" i="122"/>
  <c r="N8" i="122"/>
  <c r="E8" i="122"/>
  <c r="G8" i="123"/>
  <c r="AE8" i="123"/>
  <c r="L8" i="123"/>
  <c r="T8" i="123"/>
  <c r="X8" i="123"/>
  <c r="AB8" i="123"/>
  <c r="N8" i="123"/>
  <c r="V8" i="123"/>
  <c r="AG8" i="123"/>
  <c r="Z8" i="123"/>
  <c r="O64" i="123"/>
  <c r="R65" i="123"/>
  <c r="R9" i="123"/>
  <c r="E8" i="123"/>
  <c r="O79" i="123"/>
  <c r="G8" i="124"/>
  <c r="AE8" i="124"/>
  <c r="N8" i="124"/>
  <c r="V8" i="124"/>
  <c r="L8" i="124"/>
  <c r="T8" i="124"/>
  <c r="X8" i="124"/>
  <c r="AB8" i="124"/>
  <c r="Z8" i="124"/>
  <c r="AG8" i="124"/>
  <c r="O40" i="124"/>
  <c r="R41" i="124"/>
  <c r="O9" i="124"/>
  <c r="P9" i="124" s="1"/>
  <c r="R10" i="124"/>
  <c r="O8" i="125"/>
  <c r="R8" i="125" s="1"/>
  <c r="R9" i="125"/>
  <c r="E8" i="125"/>
  <c r="G8" i="126"/>
  <c r="AE8" i="126"/>
  <c r="L8" i="126"/>
  <c r="T8" i="126"/>
  <c r="X8" i="126"/>
  <c r="AB8" i="126"/>
  <c r="AG8" i="126"/>
  <c r="V8" i="126"/>
  <c r="Z8" i="126"/>
  <c r="N8" i="126"/>
  <c r="E8" i="126"/>
  <c r="R10" i="126"/>
  <c r="O9" i="126"/>
  <c r="P9" i="126" s="1"/>
  <c r="R41" i="126"/>
  <c r="O40" i="126"/>
  <c r="R76" i="135" l="1"/>
  <c r="P76" i="135"/>
  <c r="P55" i="120"/>
  <c r="P50" i="135"/>
  <c r="P36" i="135"/>
  <c r="R72" i="125"/>
  <c r="P72" i="125"/>
  <c r="P55" i="124"/>
  <c r="P39" i="135"/>
  <c r="P37" i="135"/>
  <c r="P18" i="135"/>
  <c r="R60" i="135"/>
  <c r="P60" i="135"/>
  <c r="R67" i="135"/>
  <c r="P67" i="135"/>
  <c r="AC90" i="135"/>
  <c r="R91" i="135"/>
  <c r="P91" i="135"/>
  <c r="R89" i="135"/>
  <c r="P89" i="135"/>
  <c r="R88" i="135"/>
  <c r="P88" i="135"/>
  <c r="R38" i="135"/>
  <c r="P38" i="135"/>
  <c r="R11" i="135"/>
  <c r="P11" i="135"/>
  <c r="R17" i="135"/>
  <c r="P17" i="135"/>
  <c r="R9" i="121"/>
  <c r="J9" i="135"/>
  <c r="P21" i="116"/>
  <c r="R26" i="135"/>
  <c r="P26" i="135"/>
  <c r="I21" i="135"/>
  <c r="J8" i="126"/>
  <c r="R42" i="135"/>
  <c r="P42" i="135"/>
  <c r="R44" i="135"/>
  <c r="P44" i="135"/>
  <c r="R48" i="135"/>
  <c r="P48" i="135"/>
  <c r="R40" i="126"/>
  <c r="P40" i="126"/>
  <c r="R40" i="124"/>
  <c r="P40" i="124"/>
  <c r="R40" i="119"/>
  <c r="P40" i="119"/>
  <c r="R40" i="118"/>
  <c r="P40" i="118"/>
  <c r="J40" i="135"/>
  <c r="R40" i="116"/>
  <c r="P40" i="116"/>
  <c r="R54" i="135"/>
  <c r="P54" i="135"/>
  <c r="R69" i="135"/>
  <c r="P69" i="135"/>
  <c r="R64" i="116"/>
  <c r="P64" i="116"/>
  <c r="R95" i="135"/>
  <c r="P95" i="135"/>
  <c r="N90" i="135"/>
  <c r="R100" i="135"/>
  <c r="P100" i="135"/>
  <c r="P72" i="116"/>
  <c r="J8" i="125"/>
  <c r="P55" i="116"/>
  <c r="I55" i="135"/>
  <c r="R80" i="135"/>
  <c r="P80" i="135"/>
  <c r="R98" i="135"/>
  <c r="P98" i="135"/>
  <c r="I8" i="124"/>
  <c r="X90" i="135"/>
  <c r="AE90" i="135"/>
  <c r="V90" i="135"/>
  <c r="G90" i="135"/>
  <c r="L90" i="135"/>
  <c r="R94" i="135"/>
  <c r="P94" i="135"/>
  <c r="AG90" i="135"/>
  <c r="T90" i="135"/>
  <c r="I90" i="135"/>
  <c r="J90" i="135"/>
  <c r="AB90" i="135"/>
  <c r="R90" i="116"/>
  <c r="P90" i="116"/>
  <c r="R87" i="135"/>
  <c r="P87" i="135"/>
  <c r="J8" i="121"/>
  <c r="R65" i="135"/>
  <c r="P65" i="135"/>
  <c r="R64" i="123"/>
  <c r="P64" i="123"/>
  <c r="I64" i="135"/>
  <c r="R64" i="118"/>
  <c r="P64" i="118"/>
  <c r="J8" i="116"/>
  <c r="J8" i="122"/>
  <c r="P8" i="122"/>
  <c r="P83" i="135"/>
  <c r="R83" i="135"/>
  <c r="J72" i="135"/>
  <c r="P8" i="125"/>
  <c r="I8" i="123"/>
  <c r="R79" i="121"/>
  <c r="P79" i="121"/>
  <c r="I8" i="120"/>
  <c r="R79" i="120"/>
  <c r="P79" i="120"/>
  <c r="J8" i="119"/>
  <c r="R85" i="135"/>
  <c r="P85" i="135"/>
  <c r="R79" i="123"/>
  <c r="P79" i="123"/>
  <c r="I8" i="118"/>
  <c r="I79" i="135"/>
  <c r="J8" i="117"/>
  <c r="P8" i="117"/>
  <c r="R82" i="135"/>
  <c r="P82" i="135"/>
  <c r="R79" i="116"/>
  <c r="P79" i="116"/>
  <c r="O8" i="121"/>
  <c r="K8" i="135"/>
  <c r="L8" i="135" s="1"/>
  <c r="O8" i="120"/>
  <c r="F8" i="135"/>
  <c r="G8" i="135" s="1"/>
  <c r="AF8" i="135"/>
  <c r="AG8" i="135" s="1"/>
  <c r="S8" i="135"/>
  <c r="T8" i="135" s="1"/>
  <c r="AA8" i="135"/>
  <c r="AB8" i="135" s="1"/>
  <c r="Q8" i="135"/>
  <c r="U8" i="135"/>
  <c r="V8" i="135" s="1"/>
  <c r="M8" i="135"/>
  <c r="N8" i="135" s="1"/>
  <c r="AD8" i="135"/>
  <c r="AE8" i="135" s="1"/>
  <c r="W8" i="135"/>
  <c r="X8" i="135" s="1"/>
  <c r="H8" i="135"/>
  <c r="I8" i="135" s="1"/>
  <c r="R41" i="135"/>
  <c r="O40" i="135"/>
  <c r="R24" i="135"/>
  <c r="O21" i="135"/>
  <c r="O64" i="135"/>
  <c r="R74" i="135"/>
  <c r="O72" i="135"/>
  <c r="R61" i="135"/>
  <c r="O55" i="135"/>
  <c r="R10" i="135"/>
  <c r="O9" i="135"/>
  <c r="P9" i="135" s="1"/>
  <c r="O79" i="135"/>
  <c r="Z8" i="135"/>
  <c r="E8" i="135"/>
  <c r="O8" i="116"/>
  <c r="R9" i="116"/>
  <c r="O8" i="118"/>
  <c r="R9" i="118"/>
  <c r="O8" i="119"/>
  <c r="R9" i="119"/>
  <c r="O8" i="123"/>
  <c r="O8" i="124"/>
  <c r="R9" i="124"/>
  <c r="O8" i="126"/>
  <c r="R9" i="126"/>
  <c r="R21" i="135" l="1"/>
  <c r="P21" i="135"/>
  <c r="R40" i="135"/>
  <c r="P40" i="135"/>
  <c r="R55" i="135"/>
  <c r="P55" i="135"/>
  <c r="R64" i="135"/>
  <c r="P64" i="135"/>
  <c r="R72" i="135"/>
  <c r="P72" i="135"/>
  <c r="R8" i="121"/>
  <c r="P8" i="121"/>
  <c r="R8" i="120"/>
  <c r="P8" i="120"/>
  <c r="R8" i="119"/>
  <c r="P8" i="119"/>
  <c r="R8" i="126"/>
  <c r="P8" i="126"/>
  <c r="R8" i="124"/>
  <c r="P8" i="124"/>
  <c r="R8" i="123"/>
  <c r="P8" i="123"/>
  <c r="AC8" i="135"/>
  <c r="R8" i="118"/>
  <c r="P8" i="118"/>
  <c r="J8" i="135"/>
  <c r="R79" i="135"/>
  <c r="P79" i="135"/>
  <c r="R8" i="116"/>
  <c r="P8" i="116"/>
  <c r="O90" i="135"/>
  <c r="R9" i="135"/>
  <c r="AG101" i="114"/>
  <c r="AE101" i="114"/>
  <c r="AC101" i="114"/>
  <c r="AB101" i="114"/>
  <c r="Z101" i="114"/>
  <c r="X101" i="114"/>
  <c r="V101" i="114"/>
  <c r="T101" i="114"/>
  <c r="P101" i="114"/>
  <c r="N101" i="114"/>
  <c r="L101" i="114"/>
  <c r="J101" i="114"/>
  <c r="I101" i="114"/>
  <c r="H101" i="114"/>
  <c r="O101" i="114" s="1"/>
  <c r="R101" i="114" s="1"/>
  <c r="G101" i="114"/>
  <c r="E101" i="114"/>
  <c r="AG100" i="114"/>
  <c r="AE100" i="114"/>
  <c r="AC100" i="114"/>
  <c r="AB100" i="114"/>
  <c r="Z100" i="114"/>
  <c r="X100" i="114"/>
  <c r="V100" i="114"/>
  <c r="T100" i="114"/>
  <c r="P100" i="114"/>
  <c r="N100" i="114"/>
  <c r="L100" i="114"/>
  <c r="J100" i="114"/>
  <c r="I100" i="114"/>
  <c r="H100" i="114"/>
  <c r="O100" i="114" s="1"/>
  <c r="R100" i="114" s="1"/>
  <c r="G100" i="114"/>
  <c r="E100" i="114"/>
  <c r="AG99" i="114"/>
  <c r="AE99" i="114"/>
  <c r="AC99" i="114"/>
  <c r="AB99" i="114"/>
  <c r="Z99" i="114"/>
  <c r="X99" i="114"/>
  <c r="V99" i="114"/>
  <c r="T99" i="114"/>
  <c r="N99" i="114"/>
  <c r="L99" i="114"/>
  <c r="H99" i="114"/>
  <c r="O99" i="114" s="1"/>
  <c r="R99" i="114" s="1"/>
  <c r="G99" i="114"/>
  <c r="E99" i="114"/>
  <c r="AG98" i="114"/>
  <c r="AE98" i="114"/>
  <c r="AC98" i="114"/>
  <c r="AB98" i="114"/>
  <c r="Z98" i="114"/>
  <c r="X98" i="114"/>
  <c r="V98" i="114"/>
  <c r="T98" i="114"/>
  <c r="P98" i="114"/>
  <c r="N98" i="114"/>
  <c r="L98" i="114"/>
  <c r="J98" i="114"/>
  <c r="I98" i="114"/>
  <c r="H98" i="114"/>
  <c r="O98" i="114" s="1"/>
  <c r="R98" i="114" s="1"/>
  <c r="G98" i="114"/>
  <c r="E98" i="114"/>
  <c r="AG97" i="114"/>
  <c r="AE97" i="114"/>
  <c r="AC97" i="114"/>
  <c r="AB97" i="114"/>
  <c r="Z97" i="114"/>
  <c r="X97" i="114"/>
  <c r="V97" i="114"/>
  <c r="T97" i="114"/>
  <c r="N97" i="114"/>
  <c r="L97" i="114"/>
  <c r="H97" i="114"/>
  <c r="O97" i="114" s="1"/>
  <c r="R97" i="114" s="1"/>
  <c r="G97" i="114"/>
  <c r="E97" i="114"/>
  <c r="AG96" i="114"/>
  <c r="AE96" i="114"/>
  <c r="AC96" i="114"/>
  <c r="AB96" i="114"/>
  <c r="Z96" i="114"/>
  <c r="X96" i="114"/>
  <c r="V96" i="114"/>
  <c r="T96" i="114"/>
  <c r="N96" i="114"/>
  <c r="L96" i="114"/>
  <c r="H96" i="114"/>
  <c r="O96" i="114" s="1"/>
  <c r="R96" i="114" s="1"/>
  <c r="G96" i="114"/>
  <c r="E96" i="114"/>
  <c r="AG95" i="114"/>
  <c r="AE95" i="114"/>
  <c r="AC95" i="114"/>
  <c r="AB95" i="114"/>
  <c r="Z95" i="114"/>
  <c r="X95" i="114"/>
  <c r="V95" i="114"/>
  <c r="T95" i="114"/>
  <c r="N95" i="114"/>
  <c r="L95" i="114"/>
  <c r="H95" i="114"/>
  <c r="O95" i="114" s="1"/>
  <c r="R95" i="114" s="1"/>
  <c r="G95" i="114"/>
  <c r="E95" i="114"/>
  <c r="AG94" i="114"/>
  <c r="AE94" i="114"/>
  <c r="AC94" i="114"/>
  <c r="AB94" i="114"/>
  <c r="Z94" i="114"/>
  <c r="X94" i="114"/>
  <c r="V94" i="114"/>
  <c r="T94" i="114"/>
  <c r="N94" i="114"/>
  <c r="L94" i="114"/>
  <c r="H94" i="114"/>
  <c r="O94" i="114" s="1"/>
  <c r="R94" i="114" s="1"/>
  <c r="G94" i="114"/>
  <c r="E94" i="114"/>
  <c r="AG93" i="114"/>
  <c r="AE93" i="114"/>
  <c r="AC93" i="114"/>
  <c r="AB93" i="114"/>
  <c r="Z93" i="114"/>
  <c r="X93" i="114"/>
  <c r="V93" i="114"/>
  <c r="T93" i="114"/>
  <c r="N93" i="114"/>
  <c r="L93" i="114"/>
  <c r="H93" i="114"/>
  <c r="O93" i="114" s="1"/>
  <c r="R93" i="114" s="1"/>
  <c r="G93" i="114"/>
  <c r="E93" i="114"/>
  <c r="AG92" i="114"/>
  <c r="AE92" i="114"/>
  <c r="AC92" i="114"/>
  <c r="AB92" i="114"/>
  <c r="Z92" i="114"/>
  <c r="X92" i="114"/>
  <c r="V92" i="114"/>
  <c r="T92" i="114"/>
  <c r="N92" i="114"/>
  <c r="L92" i="114"/>
  <c r="I92" i="114"/>
  <c r="H92" i="114"/>
  <c r="J92" i="114" s="1"/>
  <c r="G92" i="114"/>
  <c r="E92" i="114"/>
  <c r="AG91" i="114"/>
  <c r="AE91" i="114"/>
  <c r="AC91" i="114"/>
  <c r="AB91" i="114"/>
  <c r="Z91" i="114"/>
  <c r="X91" i="114"/>
  <c r="V91" i="114"/>
  <c r="T91" i="114"/>
  <c r="N91" i="114"/>
  <c r="L91" i="114"/>
  <c r="H91" i="114"/>
  <c r="J91" i="114" s="1"/>
  <c r="G91" i="114"/>
  <c r="E91" i="114"/>
  <c r="AF90" i="114"/>
  <c r="AF29" i="32" s="1"/>
  <c r="AD90" i="114"/>
  <c r="AD29" i="32" s="1"/>
  <c r="AA90" i="114"/>
  <c r="AA29" i="32" s="1"/>
  <c r="Y90" i="114"/>
  <c r="Y29" i="32" s="1"/>
  <c r="W90" i="114"/>
  <c r="W29" i="32" s="1"/>
  <c r="U90" i="114"/>
  <c r="S90" i="114"/>
  <c r="S29" i="32" s="1"/>
  <c r="Q90" i="114"/>
  <c r="Q29" i="32" s="1"/>
  <c r="M90" i="114"/>
  <c r="M29" i="32" s="1"/>
  <c r="K90" i="114"/>
  <c r="K29" i="32" s="1"/>
  <c r="F90" i="114"/>
  <c r="F29" i="32" s="1"/>
  <c r="D90" i="114"/>
  <c r="C90" i="114"/>
  <c r="AG89" i="114"/>
  <c r="AE89" i="114"/>
  <c r="AC89" i="114"/>
  <c r="AB89" i="114"/>
  <c r="Z89" i="114"/>
  <c r="X89" i="114"/>
  <c r="V89" i="114"/>
  <c r="T89" i="114"/>
  <c r="N89" i="114"/>
  <c r="L89" i="114"/>
  <c r="H89" i="114"/>
  <c r="O89" i="114" s="1"/>
  <c r="R89" i="114" s="1"/>
  <c r="G89" i="114"/>
  <c r="E89" i="114"/>
  <c r="AG88" i="114"/>
  <c r="AE88" i="114"/>
  <c r="AC88" i="114"/>
  <c r="AB88" i="114"/>
  <c r="Z88" i="114"/>
  <c r="X88" i="114"/>
  <c r="V88" i="114"/>
  <c r="T88" i="114"/>
  <c r="N88" i="114"/>
  <c r="L88" i="114"/>
  <c r="H88" i="114"/>
  <c r="J88" i="114" s="1"/>
  <c r="G88" i="114"/>
  <c r="E88" i="114"/>
  <c r="AG87" i="114"/>
  <c r="AE87" i="114"/>
  <c r="AC87" i="114"/>
  <c r="AB87" i="114"/>
  <c r="Z87" i="114"/>
  <c r="X87" i="114"/>
  <c r="V87" i="114"/>
  <c r="T87" i="114"/>
  <c r="N87" i="114"/>
  <c r="L87" i="114"/>
  <c r="H87" i="114"/>
  <c r="O87" i="114" s="1"/>
  <c r="R87" i="114" s="1"/>
  <c r="G87" i="114"/>
  <c r="E87" i="114"/>
  <c r="AG86" i="114"/>
  <c r="AE86" i="114"/>
  <c r="AC86" i="114"/>
  <c r="AB86" i="114"/>
  <c r="Z86" i="114"/>
  <c r="X86" i="114"/>
  <c r="V86" i="114"/>
  <c r="T86" i="114"/>
  <c r="N86" i="114"/>
  <c r="L86" i="114"/>
  <c r="H86" i="114"/>
  <c r="O86" i="114" s="1"/>
  <c r="R86" i="114" s="1"/>
  <c r="G86" i="114"/>
  <c r="E86" i="114"/>
  <c r="AG85" i="114"/>
  <c r="AE85" i="114"/>
  <c r="AC85" i="114"/>
  <c r="AB85" i="114"/>
  <c r="Z85" i="114"/>
  <c r="X85" i="114"/>
  <c r="V85" i="114"/>
  <c r="T85" i="114"/>
  <c r="N85" i="114"/>
  <c r="L85" i="114"/>
  <c r="H85" i="114"/>
  <c r="O85" i="114" s="1"/>
  <c r="R85" i="114" s="1"/>
  <c r="G85" i="114"/>
  <c r="E85" i="114"/>
  <c r="AG84" i="114"/>
  <c r="AE84" i="114"/>
  <c r="AC84" i="114"/>
  <c r="AB84" i="114"/>
  <c r="Z84" i="114"/>
  <c r="X84" i="114"/>
  <c r="V84" i="114"/>
  <c r="T84" i="114"/>
  <c r="N84" i="114"/>
  <c r="L84" i="114"/>
  <c r="H84" i="114"/>
  <c r="O84" i="114" s="1"/>
  <c r="R84" i="114" s="1"/>
  <c r="G84" i="114"/>
  <c r="E84" i="114"/>
  <c r="AG83" i="114"/>
  <c r="AE83" i="114"/>
  <c r="AC83" i="114"/>
  <c r="AB83" i="114"/>
  <c r="Z83" i="114"/>
  <c r="X83" i="114"/>
  <c r="V83" i="114"/>
  <c r="T83" i="114"/>
  <c r="N83" i="114"/>
  <c r="L83" i="114"/>
  <c r="H83" i="114"/>
  <c r="O83" i="114" s="1"/>
  <c r="R83" i="114" s="1"/>
  <c r="G83" i="114"/>
  <c r="E83" i="114"/>
  <c r="AG82" i="114"/>
  <c r="AE82" i="114"/>
  <c r="AC82" i="114"/>
  <c r="AB82" i="114"/>
  <c r="Z82" i="114"/>
  <c r="X82" i="114"/>
  <c r="V82" i="114"/>
  <c r="T82" i="114"/>
  <c r="P82" i="114"/>
  <c r="N82" i="114"/>
  <c r="L82" i="114"/>
  <c r="J82" i="114"/>
  <c r="I82" i="114"/>
  <c r="H82" i="114"/>
  <c r="O82" i="114" s="1"/>
  <c r="R82" i="114" s="1"/>
  <c r="G82" i="114"/>
  <c r="E82" i="114"/>
  <c r="AG81" i="114"/>
  <c r="AE81" i="114"/>
  <c r="AC81" i="114"/>
  <c r="AB81" i="114"/>
  <c r="Z81" i="114"/>
  <c r="X81" i="114"/>
  <c r="V81" i="114"/>
  <c r="T81" i="114"/>
  <c r="P81" i="114"/>
  <c r="N81" i="114"/>
  <c r="L81" i="114"/>
  <c r="J81" i="114"/>
  <c r="I81" i="114"/>
  <c r="H81" i="114"/>
  <c r="G81" i="114"/>
  <c r="E81" i="114"/>
  <c r="A81" i="114"/>
  <c r="A82" i="114" s="1"/>
  <c r="A83" i="114" s="1"/>
  <c r="A84" i="114" s="1"/>
  <c r="A85" i="114" s="1"/>
  <c r="A86" i="114" s="1"/>
  <c r="A87" i="114" s="1"/>
  <c r="A88" i="114" s="1"/>
  <c r="A89" i="114" s="1"/>
  <c r="A91" i="114" s="1"/>
  <c r="A92" i="114" s="1"/>
  <c r="A93" i="114" s="1"/>
  <c r="A94" i="114" s="1"/>
  <c r="A95" i="114" s="1"/>
  <c r="A96" i="114" s="1"/>
  <c r="A97" i="114" s="1"/>
  <c r="A98" i="114" s="1"/>
  <c r="A99" i="114" s="1"/>
  <c r="A100" i="114" s="1"/>
  <c r="A101" i="114" s="1"/>
  <c r="AG80" i="114"/>
  <c r="AE80" i="114"/>
  <c r="AC80" i="114"/>
  <c r="AB80" i="114"/>
  <c r="Z80" i="114"/>
  <c r="X80" i="114"/>
  <c r="V80" i="114"/>
  <c r="T80" i="114"/>
  <c r="N80" i="114"/>
  <c r="L80" i="114"/>
  <c r="H80" i="114"/>
  <c r="O80" i="114" s="1"/>
  <c r="P80" i="114" s="1"/>
  <c r="G80" i="114"/>
  <c r="E80" i="114"/>
  <c r="AF79" i="114"/>
  <c r="AD79" i="114"/>
  <c r="AA79" i="114"/>
  <c r="Y79" i="114"/>
  <c r="W79" i="114"/>
  <c r="U79" i="114"/>
  <c r="S79" i="114"/>
  <c r="Q79" i="114"/>
  <c r="M79" i="114"/>
  <c r="K79" i="114"/>
  <c r="F79" i="114"/>
  <c r="D79" i="114"/>
  <c r="C79" i="114"/>
  <c r="AG78" i="114"/>
  <c r="AE78" i="114"/>
  <c r="AC78" i="114"/>
  <c r="AB78" i="114"/>
  <c r="Z78" i="114"/>
  <c r="X78" i="114"/>
  <c r="V78" i="114"/>
  <c r="T78" i="114"/>
  <c r="N78" i="114"/>
  <c r="L78" i="114"/>
  <c r="H78" i="114"/>
  <c r="O78" i="114" s="1"/>
  <c r="R78" i="114" s="1"/>
  <c r="G78" i="114"/>
  <c r="E78" i="114"/>
  <c r="AG77" i="114"/>
  <c r="AE77" i="114"/>
  <c r="AC77" i="114"/>
  <c r="AB77" i="114"/>
  <c r="Z77" i="114"/>
  <c r="X77" i="114"/>
  <c r="V77" i="114"/>
  <c r="T77" i="114"/>
  <c r="P77" i="114"/>
  <c r="N77" i="114"/>
  <c r="L77" i="114"/>
  <c r="J77" i="114"/>
  <c r="I77" i="114"/>
  <c r="H77" i="114"/>
  <c r="O77" i="114" s="1"/>
  <c r="R77" i="114" s="1"/>
  <c r="G77" i="114"/>
  <c r="E77" i="114"/>
  <c r="AG76" i="114"/>
  <c r="AE76" i="114"/>
  <c r="AC76" i="114"/>
  <c r="AB76" i="114"/>
  <c r="Z76" i="114"/>
  <c r="X76" i="114"/>
  <c r="V76" i="114"/>
  <c r="T76" i="114"/>
  <c r="N76" i="114"/>
  <c r="L76" i="114"/>
  <c r="H76" i="114"/>
  <c r="O76" i="114" s="1"/>
  <c r="R76" i="114" s="1"/>
  <c r="G76" i="114"/>
  <c r="E76" i="114"/>
  <c r="AG75" i="114"/>
  <c r="AE75" i="114"/>
  <c r="AC75" i="114"/>
  <c r="AB75" i="114"/>
  <c r="Z75" i="114"/>
  <c r="X75" i="114"/>
  <c r="V75" i="114"/>
  <c r="T75" i="114"/>
  <c r="N75" i="114"/>
  <c r="L75" i="114"/>
  <c r="I75" i="114"/>
  <c r="H75" i="114"/>
  <c r="O75" i="114" s="1"/>
  <c r="R75" i="114" s="1"/>
  <c r="G75" i="114"/>
  <c r="E75" i="114"/>
  <c r="AG74" i="114"/>
  <c r="AE74" i="114"/>
  <c r="AC74" i="114"/>
  <c r="AB74" i="114"/>
  <c r="Z74" i="114"/>
  <c r="X74" i="114"/>
  <c r="V74" i="114"/>
  <c r="T74" i="114"/>
  <c r="N74" i="114"/>
  <c r="L74" i="114"/>
  <c r="I74" i="114"/>
  <c r="H74" i="114"/>
  <c r="O74" i="114" s="1"/>
  <c r="R74" i="114" s="1"/>
  <c r="G74" i="114"/>
  <c r="E74" i="114"/>
  <c r="AG73" i="114"/>
  <c r="AE73" i="114"/>
  <c r="AC73" i="114"/>
  <c r="AB73" i="114"/>
  <c r="Z73" i="114"/>
  <c r="X73" i="114"/>
  <c r="V73" i="114"/>
  <c r="T73" i="114"/>
  <c r="N73" i="114"/>
  <c r="L73" i="114"/>
  <c r="H73" i="114"/>
  <c r="O73" i="114" s="1"/>
  <c r="P73" i="114" s="1"/>
  <c r="G73" i="114"/>
  <c r="E73" i="114"/>
  <c r="AF72" i="114"/>
  <c r="AD72" i="114"/>
  <c r="AA72" i="114"/>
  <c r="Y72" i="114"/>
  <c r="W72" i="114"/>
  <c r="U72" i="114"/>
  <c r="S72" i="114"/>
  <c r="Q72" i="114"/>
  <c r="M72" i="114"/>
  <c r="K72" i="114"/>
  <c r="F72" i="114"/>
  <c r="D72" i="114"/>
  <c r="V72" i="114" s="1"/>
  <c r="C72" i="114"/>
  <c r="AG71" i="114"/>
  <c r="AE71" i="114"/>
  <c r="AC71" i="114"/>
  <c r="AB71" i="114"/>
  <c r="Z71" i="114"/>
  <c r="X71" i="114"/>
  <c r="V71" i="114"/>
  <c r="T71" i="114"/>
  <c r="P71" i="114"/>
  <c r="N71" i="114"/>
  <c r="L71" i="114"/>
  <c r="J71" i="114"/>
  <c r="I71" i="114"/>
  <c r="H71" i="114"/>
  <c r="O71" i="114" s="1"/>
  <c r="R71" i="114" s="1"/>
  <c r="G71" i="114"/>
  <c r="E71" i="114"/>
  <c r="AG70" i="114"/>
  <c r="AE70" i="114"/>
  <c r="AC70" i="114"/>
  <c r="AB70" i="114"/>
  <c r="Z70" i="114"/>
  <c r="X70" i="114"/>
  <c r="V70" i="114"/>
  <c r="T70" i="114"/>
  <c r="P70" i="114"/>
  <c r="N70" i="114"/>
  <c r="L70" i="114"/>
  <c r="J70" i="114"/>
  <c r="I70" i="114"/>
  <c r="H70" i="114"/>
  <c r="O70" i="114" s="1"/>
  <c r="R70" i="114" s="1"/>
  <c r="G70" i="114"/>
  <c r="E70" i="114"/>
  <c r="AG69" i="114"/>
  <c r="AE69" i="114"/>
  <c r="AC69" i="114"/>
  <c r="AB69" i="114"/>
  <c r="Z69" i="114"/>
  <c r="X69" i="114"/>
  <c r="V69" i="114"/>
  <c r="T69" i="114"/>
  <c r="N69" i="114"/>
  <c r="L69" i="114"/>
  <c r="J69" i="114"/>
  <c r="H69" i="114"/>
  <c r="O69" i="114" s="1"/>
  <c r="R69" i="114" s="1"/>
  <c r="G69" i="114"/>
  <c r="E69" i="114"/>
  <c r="AG68" i="114"/>
  <c r="AE68" i="114"/>
  <c r="AC68" i="114"/>
  <c r="AB68" i="114"/>
  <c r="Z68" i="114"/>
  <c r="X68" i="114"/>
  <c r="V68" i="114"/>
  <c r="T68" i="114"/>
  <c r="N68" i="114"/>
  <c r="L68" i="114"/>
  <c r="H68" i="114"/>
  <c r="O68" i="114" s="1"/>
  <c r="R68" i="114" s="1"/>
  <c r="G68" i="114"/>
  <c r="E68" i="114"/>
  <c r="AG67" i="114"/>
  <c r="AE67" i="114"/>
  <c r="AC67" i="114"/>
  <c r="AB67" i="114"/>
  <c r="Z67" i="114"/>
  <c r="X67" i="114"/>
  <c r="V67" i="114"/>
  <c r="T67" i="114"/>
  <c r="N67" i="114"/>
  <c r="L67" i="114"/>
  <c r="H67" i="114"/>
  <c r="O67" i="114" s="1"/>
  <c r="R67" i="114" s="1"/>
  <c r="G67" i="114"/>
  <c r="E67" i="114"/>
  <c r="AG66" i="114"/>
  <c r="AE66" i="114"/>
  <c r="AC66" i="114"/>
  <c r="AB66" i="114"/>
  <c r="Z66" i="114"/>
  <c r="X66" i="114"/>
  <c r="V66" i="114"/>
  <c r="T66" i="114"/>
  <c r="P66" i="114"/>
  <c r="N66" i="114"/>
  <c r="L66" i="114"/>
  <c r="J66" i="114"/>
  <c r="I66" i="114"/>
  <c r="H66" i="114"/>
  <c r="O66" i="114" s="1"/>
  <c r="R66" i="114" s="1"/>
  <c r="G66" i="114"/>
  <c r="E66" i="114"/>
  <c r="AG65" i="114"/>
  <c r="AE65" i="114"/>
  <c r="AC65" i="114"/>
  <c r="AB65" i="114"/>
  <c r="Z65" i="114"/>
  <c r="X65" i="114"/>
  <c r="V65" i="114"/>
  <c r="T65" i="114"/>
  <c r="N65" i="114"/>
  <c r="L65" i="114"/>
  <c r="H65" i="114"/>
  <c r="J65" i="114" s="1"/>
  <c r="G65" i="114"/>
  <c r="E65" i="114"/>
  <c r="AF64" i="114"/>
  <c r="AD64" i="114"/>
  <c r="AA64" i="114"/>
  <c r="Y64" i="114"/>
  <c r="W64" i="114"/>
  <c r="U64" i="114"/>
  <c r="S64" i="114"/>
  <c r="Q64" i="114"/>
  <c r="M64" i="114"/>
  <c r="K64" i="114"/>
  <c r="F64" i="114"/>
  <c r="D64" i="114"/>
  <c r="C64" i="114"/>
  <c r="AG63" i="114"/>
  <c r="AE63" i="114"/>
  <c r="AC63" i="114"/>
  <c r="AB63" i="114"/>
  <c r="Z63" i="114"/>
  <c r="X63" i="114"/>
  <c r="V63" i="114"/>
  <c r="T63" i="114"/>
  <c r="N63" i="114"/>
  <c r="L63" i="114"/>
  <c r="H63" i="114"/>
  <c r="O63" i="114" s="1"/>
  <c r="R63" i="114" s="1"/>
  <c r="G63" i="114"/>
  <c r="E63" i="114"/>
  <c r="AG62" i="114"/>
  <c r="AE62" i="114"/>
  <c r="AC62" i="114"/>
  <c r="AB62" i="114"/>
  <c r="Z62" i="114"/>
  <c r="X62" i="114"/>
  <c r="V62" i="114"/>
  <c r="T62" i="114"/>
  <c r="N62" i="114"/>
  <c r="L62" i="114"/>
  <c r="H62" i="114"/>
  <c r="O62" i="114" s="1"/>
  <c r="R62" i="114" s="1"/>
  <c r="G62" i="114"/>
  <c r="E62" i="114"/>
  <c r="AG61" i="114"/>
  <c r="AE61" i="114"/>
  <c r="AC61" i="114"/>
  <c r="AB61" i="114"/>
  <c r="Z61" i="114"/>
  <c r="X61" i="114"/>
  <c r="V61" i="114"/>
  <c r="T61" i="114"/>
  <c r="N61" i="114"/>
  <c r="L61" i="114"/>
  <c r="H61" i="114"/>
  <c r="O61" i="114" s="1"/>
  <c r="R61" i="114" s="1"/>
  <c r="G61" i="114"/>
  <c r="E61" i="114"/>
  <c r="AG60" i="114"/>
  <c r="AE60" i="114"/>
  <c r="AC60" i="114"/>
  <c r="AB60" i="114"/>
  <c r="Z60" i="114"/>
  <c r="X60" i="114"/>
  <c r="V60" i="114"/>
  <c r="T60" i="114"/>
  <c r="N60" i="114"/>
  <c r="L60" i="114"/>
  <c r="I60" i="114"/>
  <c r="H60" i="114"/>
  <c r="O60" i="114" s="1"/>
  <c r="R60" i="114" s="1"/>
  <c r="G60" i="114"/>
  <c r="E60" i="114"/>
  <c r="AG59" i="114"/>
  <c r="AE59" i="114"/>
  <c r="AC59" i="114"/>
  <c r="AB59" i="114"/>
  <c r="Z59" i="114"/>
  <c r="X59" i="114"/>
  <c r="V59" i="114"/>
  <c r="T59" i="114"/>
  <c r="N59" i="114"/>
  <c r="L59" i="114"/>
  <c r="I59" i="114"/>
  <c r="H59" i="114"/>
  <c r="O59" i="114" s="1"/>
  <c r="R59" i="114" s="1"/>
  <c r="G59" i="114"/>
  <c r="E59" i="114"/>
  <c r="AG58" i="114"/>
  <c r="AE58" i="114"/>
  <c r="AC58" i="114"/>
  <c r="AB58" i="114"/>
  <c r="Z58" i="114"/>
  <c r="X58" i="114"/>
  <c r="V58" i="114"/>
  <c r="T58" i="114"/>
  <c r="N58" i="114"/>
  <c r="L58" i="114"/>
  <c r="I58" i="114"/>
  <c r="H58" i="114"/>
  <c r="O58" i="114" s="1"/>
  <c r="R58" i="114" s="1"/>
  <c r="G58" i="114"/>
  <c r="E58" i="114"/>
  <c r="AG57" i="114"/>
  <c r="AE57" i="114"/>
  <c r="AC57" i="114"/>
  <c r="AB57" i="114"/>
  <c r="Z57" i="114"/>
  <c r="X57" i="114"/>
  <c r="V57" i="114"/>
  <c r="T57" i="114"/>
  <c r="P57" i="114"/>
  <c r="N57" i="114"/>
  <c r="L57" i="114"/>
  <c r="I57" i="114"/>
  <c r="H57" i="114"/>
  <c r="O57" i="114" s="1"/>
  <c r="R57" i="114" s="1"/>
  <c r="G57" i="114"/>
  <c r="E57" i="114"/>
  <c r="AG56" i="114"/>
  <c r="AE56" i="114"/>
  <c r="AC56" i="114"/>
  <c r="AB56" i="114"/>
  <c r="Z56" i="114"/>
  <c r="X56" i="114"/>
  <c r="V56" i="114"/>
  <c r="T56" i="114"/>
  <c r="N56" i="114"/>
  <c r="L56" i="114"/>
  <c r="H56" i="114"/>
  <c r="O56" i="114" s="1"/>
  <c r="P56" i="114" s="1"/>
  <c r="G56" i="114"/>
  <c r="E56" i="114"/>
  <c r="AF55" i="114"/>
  <c r="AD55" i="114"/>
  <c r="AA55" i="114"/>
  <c r="Y55" i="114"/>
  <c r="W55" i="114"/>
  <c r="U55" i="114"/>
  <c r="S55" i="114"/>
  <c r="Q55" i="114"/>
  <c r="M55" i="114"/>
  <c r="K55" i="114"/>
  <c r="F55" i="114"/>
  <c r="D55" i="114"/>
  <c r="C55" i="114"/>
  <c r="AG54" i="114"/>
  <c r="AE54" i="114"/>
  <c r="AC54" i="114"/>
  <c r="AB54" i="114"/>
  <c r="Z54" i="114"/>
  <c r="X54" i="114"/>
  <c r="V54" i="114"/>
  <c r="T54" i="114"/>
  <c r="N54" i="114"/>
  <c r="L54" i="114"/>
  <c r="H54" i="114"/>
  <c r="O54" i="114" s="1"/>
  <c r="R54" i="114" s="1"/>
  <c r="G54" i="114"/>
  <c r="E54" i="114"/>
  <c r="AG53" i="114"/>
  <c r="AE53" i="114"/>
  <c r="AC53" i="114"/>
  <c r="AB53" i="114"/>
  <c r="Z53" i="114"/>
  <c r="X53" i="114"/>
  <c r="V53" i="114"/>
  <c r="T53" i="114"/>
  <c r="N53" i="114"/>
  <c r="L53" i="114"/>
  <c r="H53" i="114"/>
  <c r="O53" i="114" s="1"/>
  <c r="R53" i="114" s="1"/>
  <c r="G53" i="114"/>
  <c r="E53" i="114"/>
  <c r="AG52" i="114"/>
  <c r="AE52" i="114"/>
  <c r="AC52" i="114"/>
  <c r="AB52" i="114"/>
  <c r="Z52" i="114"/>
  <c r="X52" i="114"/>
  <c r="V52" i="114"/>
  <c r="T52" i="114"/>
  <c r="N52" i="114"/>
  <c r="L52" i="114"/>
  <c r="H52" i="114"/>
  <c r="J52" i="114" s="1"/>
  <c r="G52" i="114"/>
  <c r="E52" i="114"/>
  <c r="AG51" i="114"/>
  <c r="AE51" i="114"/>
  <c r="AC51" i="114"/>
  <c r="AB51" i="114"/>
  <c r="Z51" i="114"/>
  <c r="X51" i="114"/>
  <c r="V51" i="114"/>
  <c r="T51" i="114"/>
  <c r="N51" i="114"/>
  <c r="L51" i="114"/>
  <c r="I51" i="114"/>
  <c r="H51" i="114"/>
  <c r="J51" i="114" s="1"/>
  <c r="G51" i="114"/>
  <c r="E51" i="114"/>
  <c r="AG50" i="114"/>
  <c r="AE50" i="114"/>
  <c r="AC50" i="114"/>
  <c r="AB50" i="114"/>
  <c r="Z50" i="114"/>
  <c r="X50" i="114"/>
  <c r="V50" i="114"/>
  <c r="T50" i="114"/>
  <c r="N50" i="114"/>
  <c r="L50" i="114"/>
  <c r="H50" i="114"/>
  <c r="O50" i="114" s="1"/>
  <c r="R50" i="114" s="1"/>
  <c r="G50" i="114"/>
  <c r="E50" i="114"/>
  <c r="AG49" i="114"/>
  <c r="AE49" i="114"/>
  <c r="AC49" i="114"/>
  <c r="AB49" i="114"/>
  <c r="Z49" i="114"/>
  <c r="X49" i="114"/>
  <c r="V49" i="114"/>
  <c r="T49" i="114"/>
  <c r="N49" i="114"/>
  <c r="L49" i="114"/>
  <c r="H49" i="114"/>
  <c r="O49" i="114" s="1"/>
  <c r="R49" i="114" s="1"/>
  <c r="G49" i="114"/>
  <c r="E49" i="114"/>
  <c r="AG48" i="114"/>
  <c r="AE48" i="114"/>
  <c r="AC48" i="114"/>
  <c r="AB48" i="114"/>
  <c r="Z48" i="114"/>
  <c r="X48" i="114"/>
  <c r="V48" i="114"/>
  <c r="T48" i="114"/>
  <c r="N48" i="114"/>
  <c r="L48" i="114"/>
  <c r="H48" i="114"/>
  <c r="J48" i="114" s="1"/>
  <c r="G48" i="114"/>
  <c r="E48" i="114"/>
  <c r="AG47" i="114"/>
  <c r="AE47" i="114"/>
  <c r="AC47" i="114"/>
  <c r="AB47" i="114"/>
  <c r="Z47" i="114"/>
  <c r="X47" i="114"/>
  <c r="V47" i="114"/>
  <c r="T47" i="114"/>
  <c r="N47" i="114"/>
  <c r="L47" i="114"/>
  <c r="H47" i="114"/>
  <c r="O47" i="114" s="1"/>
  <c r="R47" i="114" s="1"/>
  <c r="G47" i="114"/>
  <c r="E47" i="114"/>
  <c r="AG46" i="114"/>
  <c r="AE46" i="114"/>
  <c r="AC46" i="114"/>
  <c r="AB46" i="114"/>
  <c r="Z46" i="114"/>
  <c r="X46" i="114"/>
  <c r="V46" i="114"/>
  <c r="T46" i="114"/>
  <c r="N46" i="114"/>
  <c r="L46" i="114"/>
  <c r="I46" i="114"/>
  <c r="H46" i="114"/>
  <c r="O46" i="114" s="1"/>
  <c r="R46" i="114" s="1"/>
  <c r="G46" i="114"/>
  <c r="E46" i="114"/>
  <c r="AG45" i="114"/>
  <c r="AE45" i="114"/>
  <c r="AC45" i="114"/>
  <c r="AB45" i="114"/>
  <c r="Z45" i="114"/>
  <c r="X45" i="114"/>
  <c r="V45" i="114"/>
  <c r="T45" i="114"/>
  <c r="N45" i="114"/>
  <c r="L45" i="114"/>
  <c r="H45" i="114"/>
  <c r="O45" i="114" s="1"/>
  <c r="R45" i="114" s="1"/>
  <c r="G45" i="114"/>
  <c r="E45" i="114"/>
  <c r="AG44" i="114"/>
  <c r="AE44" i="114"/>
  <c r="AC44" i="114"/>
  <c r="AB44" i="114"/>
  <c r="Z44" i="114"/>
  <c r="X44" i="114"/>
  <c r="V44" i="114"/>
  <c r="T44" i="114"/>
  <c r="P44" i="114"/>
  <c r="N44" i="114"/>
  <c r="L44" i="114"/>
  <c r="J44" i="114"/>
  <c r="I44" i="114"/>
  <c r="H44" i="114"/>
  <c r="O44" i="114" s="1"/>
  <c r="R44" i="114" s="1"/>
  <c r="G44" i="114"/>
  <c r="E44" i="114"/>
  <c r="AG43" i="114"/>
  <c r="AE43" i="114"/>
  <c r="AC43" i="114"/>
  <c r="AB43" i="114"/>
  <c r="Z43" i="114"/>
  <c r="X43" i="114"/>
  <c r="V43" i="114"/>
  <c r="T43" i="114"/>
  <c r="N43" i="114"/>
  <c r="L43" i="114"/>
  <c r="H43" i="114"/>
  <c r="J43" i="114" s="1"/>
  <c r="G43" i="114"/>
  <c r="E43" i="114"/>
  <c r="AG42" i="114"/>
  <c r="AE42" i="114"/>
  <c r="AC42" i="114"/>
  <c r="AB42" i="114"/>
  <c r="Z42" i="114"/>
  <c r="X42" i="114"/>
  <c r="V42" i="114"/>
  <c r="T42" i="114"/>
  <c r="N42" i="114"/>
  <c r="L42" i="114"/>
  <c r="H42" i="114"/>
  <c r="O42" i="114" s="1"/>
  <c r="R42" i="114" s="1"/>
  <c r="G42" i="114"/>
  <c r="E42" i="114"/>
  <c r="AG41" i="114"/>
  <c r="AE41" i="114"/>
  <c r="AC41" i="114"/>
  <c r="AB41" i="114"/>
  <c r="Z41" i="114"/>
  <c r="X41" i="114"/>
  <c r="V41" i="114"/>
  <c r="T41" i="114"/>
  <c r="N41" i="114"/>
  <c r="L41" i="114"/>
  <c r="H41" i="114"/>
  <c r="O41" i="114" s="1"/>
  <c r="P41" i="114" s="1"/>
  <c r="G41" i="114"/>
  <c r="E41" i="114"/>
  <c r="AF40" i="114"/>
  <c r="AD40" i="114"/>
  <c r="AA40" i="114"/>
  <c r="Y40" i="114"/>
  <c r="W40" i="114"/>
  <c r="U40" i="114"/>
  <c r="S40" i="114"/>
  <c r="Q40" i="114"/>
  <c r="M40" i="114"/>
  <c r="K40" i="114"/>
  <c r="F40" i="114"/>
  <c r="D40" i="114"/>
  <c r="C40" i="114"/>
  <c r="AG39" i="114"/>
  <c r="AE39" i="114"/>
  <c r="AC39" i="114"/>
  <c r="AB39" i="114"/>
  <c r="Z39" i="114"/>
  <c r="X39" i="114"/>
  <c r="V39" i="114"/>
  <c r="T39" i="114"/>
  <c r="N39" i="114"/>
  <c r="L39" i="114"/>
  <c r="H39" i="114"/>
  <c r="O39" i="114" s="1"/>
  <c r="R39" i="114" s="1"/>
  <c r="G39" i="114"/>
  <c r="E39" i="114"/>
  <c r="AG38" i="114"/>
  <c r="AE38" i="114"/>
  <c r="AC38" i="114"/>
  <c r="AB38" i="114"/>
  <c r="Z38" i="114"/>
  <c r="X38" i="114"/>
  <c r="V38" i="114"/>
  <c r="T38" i="114"/>
  <c r="N38" i="114"/>
  <c r="L38" i="114"/>
  <c r="J38" i="114"/>
  <c r="H38" i="114"/>
  <c r="O38" i="114" s="1"/>
  <c r="R38" i="114" s="1"/>
  <c r="G38" i="114"/>
  <c r="E38" i="114"/>
  <c r="AG37" i="114"/>
  <c r="AE37" i="114"/>
  <c r="AC37" i="114"/>
  <c r="AB37" i="114"/>
  <c r="Z37" i="114"/>
  <c r="X37" i="114"/>
  <c r="V37" i="114"/>
  <c r="T37" i="114"/>
  <c r="N37" i="114"/>
  <c r="L37" i="114"/>
  <c r="H37" i="114"/>
  <c r="O37" i="114" s="1"/>
  <c r="R37" i="114" s="1"/>
  <c r="G37" i="114"/>
  <c r="E37" i="114"/>
  <c r="AG36" i="114"/>
  <c r="AE36" i="114"/>
  <c r="AC36" i="114"/>
  <c r="AB36" i="114"/>
  <c r="Z36" i="114"/>
  <c r="X36" i="114"/>
  <c r="V36" i="114"/>
  <c r="T36" i="114"/>
  <c r="N36" i="114"/>
  <c r="L36" i="114"/>
  <c r="H36" i="114"/>
  <c r="O36" i="114" s="1"/>
  <c r="R36" i="114" s="1"/>
  <c r="G36" i="114"/>
  <c r="E36" i="114"/>
  <c r="AG35" i="114"/>
  <c r="AE35" i="114"/>
  <c r="AC35" i="114"/>
  <c r="AB35" i="114"/>
  <c r="Z35" i="114"/>
  <c r="X35" i="114"/>
  <c r="V35" i="114"/>
  <c r="T35" i="114"/>
  <c r="N35" i="114"/>
  <c r="L35" i="114"/>
  <c r="H35" i="114"/>
  <c r="O35" i="114" s="1"/>
  <c r="R35" i="114" s="1"/>
  <c r="G35" i="114"/>
  <c r="E35" i="114"/>
  <c r="AG34" i="114"/>
  <c r="AE34" i="114"/>
  <c r="AC34" i="114"/>
  <c r="AB34" i="114"/>
  <c r="Z34" i="114"/>
  <c r="X34" i="114"/>
  <c r="V34" i="114"/>
  <c r="T34" i="114"/>
  <c r="N34" i="114"/>
  <c r="L34" i="114"/>
  <c r="H34" i="114"/>
  <c r="O34" i="114" s="1"/>
  <c r="R34" i="114" s="1"/>
  <c r="G34" i="114"/>
  <c r="E34" i="114"/>
  <c r="AG33" i="114"/>
  <c r="AE33" i="114"/>
  <c r="AC33" i="114"/>
  <c r="AB33" i="114"/>
  <c r="Z33" i="114"/>
  <c r="X33" i="114"/>
  <c r="V33" i="114"/>
  <c r="T33" i="114"/>
  <c r="N33" i="114"/>
  <c r="L33" i="114"/>
  <c r="H33" i="114"/>
  <c r="O33" i="114" s="1"/>
  <c r="R33" i="114" s="1"/>
  <c r="G33" i="114"/>
  <c r="E33" i="114"/>
  <c r="AG32" i="114"/>
  <c r="AE32" i="114"/>
  <c r="AC32" i="114"/>
  <c r="AB32" i="114"/>
  <c r="Z32" i="114"/>
  <c r="X32" i="114"/>
  <c r="V32" i="114"/>
  <c r="T32" i="114"/>
  <c r="N32" i="114"/>
  <c r="L32" i="114"/>
  <c r="H32" i="114"/>
  <c r="O32" i="114" s="1"/>
  <c r="R32" i="114" s="1"/>
  <c r="G32" i="114"/>
  <c r="E32" i="114"/>
  <c r="AG31" i="114"/>
  <c r="AE31" i="114"/>
  <c r="AC31" i="114"/>
  <c r="AB31" i="114"/>
  <c r="Z31" i="114"/>
  <c r="X31" i="114"/>
  <c r="V31" i="114"/>
  <c r="T31" i="114"/>
  <c r="P31" i="114"/>
  <c r="N31" i="114"/>
  <c r="L31" i="114"/>
  <c r="J31" i="114"/>
  <c r="I31" i="114"/>
  <c r="H31" i="114"/>
  <c r="O31" i="114" s="1"/>
  <c r="R31" i="114" s="1"/>
  <c r="G31" i="114"/>
  <c r="E31" i="114"/>
  <c r="AG30" i="114"/>
  <c r="AE30" i="114"/>
  <c r="AC30" i="114"/>
  <c r="AB30" i="114"/>
  <c r="Z30" i="114"/>
  <c r="X30" i="114"/>
  <c r="V30" i="114"/>
  <c r="T30" i="114"/>
  <c r="N30" i="114"/>
  <c r="L30" i="114"/>
  <c r="H30" i="114"/>
  <c r="O30" i="114" s="1"/>
  <c r="R30" i="114" s="1"/>
  <c r="G30" i="114"/>
  <c r="E30" i="114"/>
  <c r="AG29" i="114"/>
  <c r="AE29" i="114"/>
  <c r="AC29" i="114"/>
  <c r="AB29" i="114"/>
  <c r="Z29" i="114"/>
  <c r="X29" i="114"/>
  <c r="V29" i="114"/>
  <c r="T29" i="114"/>
  <c r="N29" i="114"/>
  <c r="L29" i="114"/>
  <c r="H29" i="114"/>
  <c r="O29" i="114" s="1"/>
  <c r="R29" i="114" s="1"/>
  <c r="G29" i="114"/>
  <c r="E29" i="114"/>
  <c r="AG28" i="114"/>
  <c r="AE28" i="114"/>
  <c r="AC28" i="114"/>
  <c r="AB28" i="114"/>
  <c r="Z28" i="114"/>
  <c r="X28" i="114"/>
  <c r="V28" i="114"/>
  <c r="T28" i="114"/>
  <c r="N28" i="114"/>
  <c r="L28" i="114"/>
  <c r="H28" i="114"/>
  <c r="O28" i="114" s="1"/>
  <c r="R28" i="114" s="1"/>
  <c r="G28" i="114"/>
  <c r="E28" i="114"/>
  <c r="AG27" i="114"/>
  <c r="AE27" i="114"/>
  <c r="AC27" i="114"/>
  <c r="AB27" i="114"/>
  <c r="Z27" i="114"/>
  <c r="X27" i="114"/>
  <c r="V27" i="114"/>
  <c r="T27" i="114"/>
  <c r="N27" i="114"/>
  <c r="L27" i="114"/>
  <c r="J27" i="114"/>
  <c r="I27" i="114"/>
  <c r="H27" i="114"/>
  <c r="O27" i="114" s="1"/>
  <c r="R27" i="114" s="1"/>
  <c r="G27" i="114"/>
  <c r="E27" i="114"/>
  <c r="AG26" i="114"/>
  <c r="AE26" i="114"/>
  <c r="AC26" i="114"/>
  <c r="AB26" i="114"/>
  <c r="Z26" i="114"/>
  <c r="X26" i="114"/>
  <c r="V26" i="114"/>
  <c r="T26" i="114"/>
  <c r="N26" i="114"/>
  <c r="L26" i="114"/>
  <c r="H26" i="114"/>
  <c r="O26" i="114" s="1"/>
  <c r="R26" i="114" s="1"/>
  <c r="G26" i="114"/>
  <c r="E26" i="114"/>
  <c r="AG25" i="114"/>
  <c r="AE25" i="114"/>
  <c r="AC25" i="114"/>
  <c r="AB25" i="114"/>
  <c r="Z25" i="114"/>
  <c r="X25" i="114"/>
  <c r="V25" i="114"/>
  <c r="T25" i="114"/>
  <c r="N25" i="114"/>
  <c r="L25" i="114"/>
  <c r="H25" i="114"/>
  <c r="O25" i="114" s="1"/>
  <c r="R25" i="114" s="1"/>
  <c r="G25" i="114"/>
  <c r="E25" i="114"/>
  <c r="AG24" i="114"/>
  <c r="AE24" i="114"/>
  <c r="AC24" i="114"/>
  <c r="AB24" i="114"/>
  <c r="Z24" i="114"/>
  <c r="X24" i="114"/>
  <c r="V24" i="114"/>
  <c r="T24" i="114"/>
  <c r="N24" i="114"/>
  <c r="L24" i="114"/>
  <c r="H24" i="114"/>
  <c r="O24" i="114" s="1"/>
  <c r="R24" i="114" s="1"/>
  <c r="G24" i="114"/>
  <c r="E24" i="114"/>
  <c r="AG23" i="114"/>
  <c r="AE23" i="114"/>
  <c r="AC23" i="114"/>
  <c r="AB23" i="114"/>
  <c r="Z23" i="114"/>
  <c r="X23" i="114"/>
  <c r="V23" i="114"/>
  <c r="T23" i="114"/>
  <c r="N23" i="114"/>
  <c r="L23" i="114"/>
  <c r="H23" i="114"/>
  <c r="O23" i="114" s="1"/>
  <c r="R23" i="114" s="1"/>
  <c r="G23" i="114"/>
  <c r="E23" i="114"/>
  <c r="AG22" i="114"/>
  <c r="AE22" i="114"/>
  <c r="AC22" i="114"/>
  <c r="AB22" i="114"/>
  <c r="Z22" i="114"/>
  <c r="X22" i="114"/>
  <c r="V22" i="114"/>
  <c r="T22" i="114"/>
  <c r="N22" i="114"/>
  <c r="L22" i="114"/>
  <c r="H22" i="114"/>
  <c r="O22" i="114" s="1"/>
  <c r="R22" i="114" s="1"/>
  <c r="G22" i="114"/>
  <c r="E22" i="114"/>
  <c r="AF21" i="114"/>
  <c r="AD21" i="114"/>
  <c r="AA21" i="114"/>
  <c r="Y21" i="114"/>
  <c r="W21" i="114"/>
  <c r="U21" i="114"/>
  <c r="S21" i="114"/>
  <c r="Q21" i="114"/>
  <c r="M21" i="114"/>
  <c r="K21" i="114"/>
  <c r="F21" i="114"/>
  <c r="D21" i="114"/>
  <c r="C21" i="114"/>
  <c r="AG20" i="114"/>
  <c r="AE20" i="114"/>
  <c r="AC20" i="114"/>
  <c r="AB20" i="114"/>
  <c r="Z20" i="114"/>
  <c r="X20" i="114"/>
  <c r="V20" i="114"/>
  <c r="T20" i="114"/>
  <c r="N20" i="114"/>
  <c r="L20" i="114"/>
  <c r="H20" i="114"/>
  <c r="O20" i="114" s="1"/>
  <c r="R20" i="114" s="1"/>
  <c r="G20" i="114"/>
  <c r="E20" i="114"/>
  <c r="AG19" i="114"/>
  <c r="AE19" i="114"/>
  <c r="AC19" i="114"/>
  <c r="AB19" i="114"/>
  <c r="Z19" i="114"/>
  <c r="X19" i="114"/>
  <c r="V19" i="114"/>
  <c r="T19" i="114"/>
  <c r="N19" i="114"/>
  <c r="L19" i="114"/>
  <c r="H19" i="114"/>
  <c r="O19" i="114" s="1"/>
  <c r="R19" i="114" s="1"/>
  <c r="G19" i="114"/>
  <c r="E19" i="114"/>
  <c r="AG18" i="114"/>
  <c r="AE18" i="114"/>
  <c r="AC18" i="114"/>
  <c r="AB18" i="114"/>
  <c r="Z18" i="114"/>
  <c r="X18" i="114"/>
  <c r="V18" i="114"/>
  <c r="T18" i="114"/>
  <c r="N18" i="114"/>
  <c r="L18" i="114"/>
  <c r="I18" i="114"/>
  <c r="H18" i="114"/>
  <c r="O18" i="114" s="1"/>
  <c r="R18" i="114" s="1"/>
  <c r="G18" i="114"/>
  <c r="E18" i="114"/>
  <c r="AG17" i="114"/>
  <c r="AE17" i="114"/>
  <c r="AC17" i="114"/>
  <c r="AB17" i="114"/>
  <c r="Z17" i="114"/>
  <c r="X17" i="114"/>
  <c r="V17" i="114"/>
  <c r="T17" i="114"/>
  <c r="N17" i="114"/>
  <c r="L17" i="114"/>
  <c r="H17" i="114"/>
  <c r="O17" i="114" s="1"/>
  <c r="R17" i="114" s="1"/>
  <c r="G17" i="114"/>
  <c r="E17" i="114"/>
  <c r="AG16" i="114"/>
  <c r="AE16" i="114"/>
  <c r="AC16" i="114"/>
  <c r="AB16" i="114"/>
  <c r="Z16" i="114"/>
  <c r="X16" i="114"/>
  <c r="V16" i="114"/>
  <c r="T16" i="114"/>
  <c r="P16" i="114"/>
  <c r="N16" i="114"/>
  <c r="L16" i="114"/>
  <c r="J16" i="114"/>
  <c r="I16" i="114"/>
  <c r="H16" i="114"/>
  <c r="O16" i="114" s="1"/>
  <c r="R16" i="114" s="1"/>
  <c r="G16" i="114"/>
  <c r="E16" i="114"/>
  <c r="AG15" i="114"/>
  <c r="AE15" i="114"/>
  <c r="AC15" i="114"/>
  <c r="AB15" i="114"/>
  <c r="Z15" i="114"/>
  <c r="X15" i="114"/>
  <c r="V15" i="114"/>
  <c r="T15" i="114"/>
  <c r="N15" i="114"/>
  <c r="L15" i="114"/>
  <c r="H15" i="114"/>
  <c r="O15" i="114" s="1"/>
  <c r="R15" i="114" s="1"/>
  <c r="G15" i="114"/>
  <c r="E15" i="114"/>
  <c r="AG14" i="114"/>
  <c r="AE14" i="114"/>
  <c r="AC14" i="114"/>
  <c r="AB14" i="114"/>
  <c r="Z14" i="114"/>
  <c r="X14" i="114"/>
  <c r="V14" i="114"/>
  <c r="T14" i="114"/>
  <c r="N14" i="114"/>
  <c r="L14" i="114"/>
  <c r="H14" i="114"/>
  <c r="O14" i="114" s="1"/>
  <c r="R14" i="114" s="1"/>
  <c r="G14" i="114"/>
  <c r="E14" i="114"/>
  <c r="AG13" i="114"/>
  <c r="AE13" i="114"/>
  <c r="AC13" i="114"/>
  <c r="AB13" i="114"/>
  <c r="Z13" i="114"/>
  <c r="X13" i="114"/>
  <c r="V13" i="114"/>
  <c r="T13" i="114"/>
  <c r="N13" i="114"/>
  <c r="L13" i="114"/>
  <c r="H13" i="114"/>
  <c r="O13" i="114" s="1"/>
  <c r="R13" i="114" s="1"/>
  <c r="G13" i="114"/>
  <c r="E13" i="114"/>
  <c r="AG12" i="114"/>
  <c r="AE12" i="114"/>
  <c r="AC12" i="114"/>
  <c r="AB12" i="114"/>
  <c r="Z12" i="114"/>
  <c r="X12" i="114"/>
  <c r="V12" i="114"/>
  <c r="T12" i="114"/>
  <c r="N12" i="114"/>
  <c r="L12" i="114"/>
  <c r="H12" i="114"/>
  <c r="O12" i="114" s="1"/>
  <c r="R12" i="114" s="1"/>
  <c r="G12" i="114"/>
  <c r="E12" i="114"/>
  <c r="AG11" i="114"/>
  <c r="AE11" i="114"/>
  <c r="AC11" i="114"/>
  <c r="AB11" i="114"/>
  <c r="Z11" i="114"/>
  <c r="X11" i="114"/>
  <c r="V11" i="114"/>
  <c r="T11" i="114"/>
  <c r="N11" i="114"/>
  <c r="L11" i="114"/>
  <c r="J11" i="114"/>
  <c r="I11" i="114"/>
  <c r="H11" i="114"/>
  <c r="O11" i="114" s="1"/>
  <c r="R11" i="114" s="1"/>
  <c r="G11" i="114"/>
  <c r="E11" i="114"/>
  <c r="AG10" i="114"/>
  <c r="AE10" i="114"/>
  <c r="AC10" i="114"/>
  <c r="AB10" i="114"/>
  <c r="Z10" i="114"/>
  <c r="X10" i="114"/>
  <c r="V10" i="114"/>
  <c r="T10" i="114"/>
  <c r="N10" i="114"/>
  <c r="L10" i="114"/>
  <c r="H10" i="114"/>
  <c r="O10" i="114" s="1"/>
  <c r="P10" i="114" s="1"/>
  <c r="G10" i="114"/>
  <c r="E10" i="114"/>
  <c r="AF9" i="114"/>
  <c r="AD9" i="114"/>
  <c r="AA9" i="114"/>
  <c r="Y9" i="114"/>
  <c r="W9" i="114"/>
  <c r="U9" i="114"/>
  <c r="S9" i="114"/>
  <c r="Q9" i="114"/>
  <c r="M9" i="114"/>
  <c r="K9" i="114"/>
  <c r="F9" i="114"/>
  <c r="D9" i="114"/>
  <c r="C9" i="114"/>
  <c r="AG101" i="113"/>
  <c r="AE101" i="113"/>
  <c r="AC101" i="113"/>
  <c r="AB101" i="113"/>
  <c r="Z101" i="113"/>
  <c r="X101" i="113"/>
  <c r="V101" i="113"/>
  <c r="T101" i="113"/>
  <c r="P101" i="113"/>
  <c r="N101" i="113"/>
  <c r="L101" i="113"/>
  <c r="J101" i="113"/>
  <c r="I101" i="113"/>
  <c r="H101" i="113"/>
  <c r="O101" i="113" s="1"/>
  <c r="R101" i="113" s="1"/>
  <c r="G101" i="113"/>
  <c r="E101" i="113"/>
  <c r="AG100" i="113"/>
  <c r="AE100" i="113"/>
  <c r="AC100" i="113"/>
  <c r="AB100" i="113"/>
  <c r="Z100" i="113"/>
  <c r="X100" i="113"/>
  <c r="V100" i="113"/>
  <c r="T100" i="113"/>
  <c r="P100" i="113"/>
  <c r="N100" i="113"/>
  <c r="L100" i="113"/>
  <c r="J100" i="113"/>
  <c r="I100" i="113"/>
  <c r="H100" i="113"/>
  <c r="O100" i="113" s="1"/>
  <c r="R100" i="113" s="1"/>
  <c r="G100" i="113"/>
  <c r="E100" i="113"/>
  <c r="AG99" i="113"/>
  <c r="AE99" i="113"/>
  <c r="AC99" i="113"/>
  <c r="AB99" i="113"/>
  <c r="Z99" i="113"/>
  <c r="X99" i="113"/>
  <c r="V99" i="113"/>
  <c r="T99" i="113"/>
  <c r="P99" i="113"/>
  <c r="N99" i="113"/>
  <c r="L99" i="113"/>
  <c r="J99" i="113"/>
  <c r="I99" i="113"/>
  <c r="H99" i="113"/>
  <c r="O99" i="113" s="1"/>
  <c r="R99" i="113" s="1"/>
  <c r="G99" i="113"/>
  <c r="E99" i="113"/>
  <c r="AG98" i="113"/>
  <c r="AE98" i="113"/>
  <c r="AC98" i="113"/>
  <c r="AB98" i="113"/>
  <c r="Z98" i="113"/>
  <c r="X98" i="113"/>
  <c r="V98" i="113"/>
  <c r="T98" i="113"/>
  <c r="P98" i="113"/>
  <c r="N98" i="113"/>
  <c r="L98" i="113"/>
  <c r="J98" i="113"/>
  <c r="I98" i="113"/>
  <c r="H98" i="113"/>
  <c r="O98" i="113" s="1"/>
  <c r="R98" i="113" s="1"/>
  <c r="G98" i="113"/>
  <c r="E98" i="113"/>
  <c r="AG97" i="113"/>
  <c r="AE97" i="113"/>
  <c r="AC97" i="113"/>
  <c r="AB97" i="113"/>
  <c r="Z97" i="113"/>
  <c r="X97" i="113"/>
  <c r="V97" i="113"/>
  <c r="T97" i="113"/>
  <c r="N97" i="113"/>
  <c r="L97" i="113"/>
  <c r="H97" i="113"/>
  <c r="O97" i="113" s="1"/>
  <c r="R97" i="113" s="1"/>
  <c r="G97" i="113"/>
  <c r="E97" i="113"/>
  <c r="AG96" i="113"/>
  <c r="AE96" i="113"/>
  <c r="AC96" i="113"/>
  <c r="AB96" i="113"/>
  <c r="Z96" i="113"/>
  <c r="X96" i="113"/>
  <c r="V96" i="113"/>
  <c r="T96" i="113"/>
  <c r="P96" i="113"/>
  <c r="N96" i="113"/>
  <c r="L96" i="113"/>
  <c r="J96" i="113"/>
  <c r="I96" i="113"/>
  <c r="H96" i="113"/>
  <c r="O96" i="113" s="1"/>
  <c r="R96" i="113" s="1"/>
  <c r="G96" i="113"/>
  <c r="E96" i="113"/>
  <c r="AG95" i="113"/>
  <c r="AE95" i="113"/>
  <c r="AC95" i="113"/>
  <c r="AB95" i="113"/>
  <c r="Z95" i="113"/>
  <c r="X95" i="113"/>
  <c r="V95" i="113"/>
  <c r="T95" i="113"/>
  <c r="P95" i="113"/>
  <c r="N95" i="113"/>
  <c r="L95" i="113"/>
  <c r="J95" i="113"/>
  <c r="I95" i="113"/>
  <c r="H95" i="113"/>
  <c r="O95" i="113" s="1"/>
  <c r="R95" i="113" s="1"/>
  <c r="G95" i="113"/>
  <c r="E95" i="113"/>
  <c r="AG94" i="113"/>
  <c r="AE94" i="113"/>
  <c r="AC94" i="113"/>
  <c r="AB94" i="113"/>
  <c r="Z94" i="113"/>
  <c r="X94" i="113"/>
  <c r="V94" i="113"/>
  <c r="T94" i="113"/>
  <c r="P94" i="113"/>
  <c r="N94" i="113"/>
  <c r="L94" i="113"/>
  <c r="J94" i="113"/>
  <c r="I94" i="113"/>
  <c r="H94" i="113"/>
  <c r="O94" i="113" s="1"/>
  <c r="R94" i="113" s="1"/>
  <c r="G94" i="113"/>
  <c r="E94" i="113"/>
  <c r="AG93" i="113"/>
  <c r="AE93" i="113"/>
  <c r="AC93" i="113"/>
  <c r="AB93" i="113"/>
  <c r="Z93" i="113"/>
  <c r="X93" i="113"/>
  <c r="V93" i="113"/>
  <c r="T93" i="113"/>
  <c r="P93" i="113"/>
  <c r="N93" i="113"/>
  <c r="L93" i="113"/>
  <c r="J93" i="113"/>
  <c r="I93" i="113"/>
  <c r="H93" i="113"/>
  <c r="O93" i="113" s="1"/>
  <c r="G93" i="113"/>
  <c r="E93" i="113"/>
  <c r="AG92" i="113"/>
  <c r="AE92" i="113"/>
  <c r="AC92" i="113"/>
  <c r="AB92" i="113"/>
  <c r="Z92" i="113"/>
  <c r="X92" i="113"/>
  <c r="V92" i="113"/>
  <c r="T92" i="113"/>
  <c r="P92" i="113"/>
  <c r="N92" i="113"/>
  <c r="L92" i="113"/>
  <c r="J92" i="113"/>
  <c r="I92" i="113"/>
  <c r="H92" i="113"/>
  <c r="O92" i="113" s="1"/>
  <c r="R92" i="113" s="1"/>
  <c r="G92" i="113"/>
  <c r="E92" i="113"/>
  <c r="AG91" i="113"/>
  <c r="AE91" i="113"/>
  <c r="AC91" i="113"/>
  <c r="AB91" i="113"/>
  <c r="Z91" i="113"/>
  <c r="X91" i="113"/>
  <c r="V91" i="113"/>
  <c r="T91" i="113"/>
  <c r="P91" i="113"/>
  <c r="N91" i="113"/>
  <c r="L91" i="113"/>
  <c r="J91" i="113"/>
  <c r="I91" i="113"/>
  <c r="H91" i="113"/>
  <c r="O91" i="113" s="1"/>
  <c r="R91" i="113" s="1"/>
  <c r="G91" i="113"/>
  <c r="E91" i="113"/>
  <c r="AF90" i="113"/>
  <c r="AF28" i="32" s="1"/>
  <c r="AD90" i="113"/>
  <c r="AD28" i="32" s="1"/>
  <c r="AA90" i="113"/>
  <c r="AA28" i="32" s="1"/>
  <c r="Y90" i="113"/>
  <c r="W90" i="113"/>
  <c r="W28" i="32" s="1"/>
  <c r="U90" i="113"/>
  <c r="U28" i="32" s="1"/>
  <c r="S90" i="113"/>
  <c r="S28" i="32" s="1"/>
  <c r="Q90" i="113"/>
  <c r="Q28" i="32" s="1"/>
  <c r="M90" i="113"/>
  <c r="M28" i="32" s="1"/>
  <c r="K90" i="113"/>
  <c r="K28" i="32" s="1"/>
  <c r="F90" i="113"/>
  <c r="F28" i="32" s="1"/>
  <c r="D90" i="113"/>
  <c r="D28" i="32" s="1"/>
  <c r="C90" i="113"/>
  <c r="C28" i="32" s="1"/>
  <c r="AG89" i="113"/>
  <c r="AE89" i="113"/>
  <c r="AC89" i="113"/>
  <c r="AB89" i="113"/>
  <c r="Z89" i="113"/>
  <c r="X89" i="113"/>
  <c r="V89" i="113"/>
  <c r="T89" i="113"/>
  <c r="P89" i="113"/>
  <c r="N89" i="113"/>
  <c r="L89" i="113"/>
  <c r="J89" i="113"/>
  <c r="I89" i="113"/>
  <c r="H89" i="113"/>
  <c r="O89" i="113" s="1"/>
  <c r="R89" i="113" s="1"/>
  <c r="G89" i="113"/>
  <c r="E89" i="113"/>
  <c r="AG88" i="113"/>
  <c r="AE88" i="113"/>
  <c r="AC88" i="113"/>
  <c r="AB88" i="113"/>
  <c r="Z88" i="113"/>
  <c r="X88" i="113"/>
  <c r="V88" i="113"/>
  <c r="T88" i="113"/>
  <c r="N88" i="113"/>
  <c r="L88" i="113"/>
  <c r="H88" i="113"/>
  <c r="O88" i="113" s="1"/>
  <c r="R88" i="113" s="1"/>
  <c r="G88" i="113"/>
  <c r="E88" i="113"/>
  <c r="AG87" i="113"/>
  <c r="AE87" i="113"/>
  <c r="AC87" i="113"/>
  <c r="AB87" i="113"/>
  <c r="Z87" i="113"/>
  <c r="X87" i="113"/>
  <c r="V87" i="113"/>
  <c r="T87" i="113"/>
  <c r="P87" i="113"/>
  <c r="N87" i="113"/>
  <c r="L87" i="113"/>
  <c r="J87" i="113"/>
  <c r="I87" i="113"/>
  <c r="H87" i="113"/>
  <c r="O87" i="113" s="1"/>
  <c r="R87" i="113" s="1"/>
  <c r="G87" i="113"/>
  <c r="E87" i="113"/>
  <c r="AG86" i="113"/>
  <c r="AE86" i="113"/>
  <c r="AC86" i="113"/>
  <c r="AB86" i="113"/>
  <c r="Z86" i="113"/>
  <c r="X86" i="113"/>
  <c r="V86" i="113"/>
  <c r="T86" i="113"/>
  <c r="N86" i="113"/>
  <c r="L86" i="113"/>
  <c r="H86" i="113"/>
  <c r="O86" i="113" s="1"/>
  <c r="R86" i="113" s="1"/>
  <c r="G86" i="113"/>
  <c r="E86" i="113"/>
  <c r="AG85" i="113"/>
  <c r="AE85" i="113"/>
  <c r="AC85" i="113"/>
  <c r="AB85" i="113"/>
  <c r="Z85" i="113"/>
  <c r="X85" i="113"/>
  <c r="V85" i="113"/>
  <c r="T85" i="113"/>
  <c r="N85" i="113"/>
  <c r="L85" i="113"/>
  <c r="I85" i="113"/>
  <c r="H85" i="113"/>
  <c r="O85" i="113" s="1"/>
  <c r="P85" i="113" s="1"/>
  <c r="G85" i="113"/>
  <c r="E85" i="113"/>
  <c r="AG84" i="113"/>
  <c r="AE84" i="113"/>
  <c r="AC84" i="113"/>
  <c r="AB84" i="113"/>
  <c r="Z84" i="113"/>
  <c r="X84" i="113"/>
  <c r="V84" i="113"/>
  <c r="T84" i="113"/>
  <c r="N84" i="113"/>
  <c r="L84" i="113"/>
  <c r="H84" i="113"/>
  <c r="O84" i="113" s="1"/>
  <c r="R84" i="113" s="1"/>
  <c r="G84" i="113"/>
  <c r="E84" i="113"/>
  <c r="AG83" i="113"/>
  <c r="AE83" i="113"/>
  <c r="AC83" i="113"/>
  <c r="AB83" i="113"/>
  <c r="Z83" i="113"/>
  <c r="X83" i="113"/>
  <c r="V83" i="113"/>
  <c r="T83" i="113"/>
  <c r="N83" i="113"/>
  <c r="L83" i="113"/>
  <c r="H83" i="113"/>
  <c r="O83" i="113" s="1"/>
  <c r="R83" i="113" s="1"/>
  <c r="G83" i="113"/>
  <c r="E83" i="113"/>
  <c r="AG82" i="113"/>
  <c r="AE82" i="113"/>
  <c r="AC82" i="113"/>
  <c r="AB82" i="113"/>
  <c r="Z82" i="113"/>
  <c r="X82" i="113"/>
  <c r="V82" i="113"/>
  <c r="T82" i="113"/>
  <c r="P82" i="113"/>
  <c r="N82" i="113"/>
  <c r="L82" i="113"/>
  <c r="J82" i="113"/>
  <c r="I82" i="113"/>
  <c r="H82" i="113"/>
  <c r="O82" i="113" s="1"/>
  <c r="R82" i="113" s="1"/>
  <c r="G82" i="113"/>
  <c r="E82" i="113"/>
  <c r="AG81" i="113"/>
  <c r="AE81" i="113"/>
  <c r="AC81" i="113"/>
  <c r="AB81" i="113"/>
  <c r="Z81" i="113"/>
  <c r="X81" i="113"/>
  <c r="V81" i="113"/>
  <c r="T81" i="113"/>
  <c r="P81" i="113"/>
  <c r="N81" i="113"/>
  <c r="L81" i="113"/>
  <c r="J81" i="113"/>
  <c r="I81" i="113"/>
  <c r="H81" i="113"/>
  <c r="G81" i="113"/>
  <c r="E81" i="113"/>
  <c r="A81" i="113"/>
  <c r="A82" i="113" s="1"/>
  <c r="A83" i="113" s="1"/>
  <c r="A84" i="113" s="1"/>
  <c r="A85" i="113" s="1"/>
  <c r="A86" i="113" s="1"/>
  <c r="A87" i="113" s="1"/>
  <c r="A88" i="113" s="1"/>
  <c r="A89" i="113" s="1"/>
  <c r="A91" i="113" s="1"/>
  <c r="A92" i="113" s="1"/>
  <c r="A93" i="113" s="1"/>
  <c r="A94" i="113" s="1"/>
  <c r="A95" i="113" s="1"/>
  <c r="A96" i="113" s="1"/>
  <c r="A97" i="113" s="1"/>
  <c r="A98" i="113" s="1"/>
  <c r="A99" i="113" s="1"/>
  <c r="A100" i="113" s="1"/>
  <c r="A101" i="113" s="1"/>
  <c r="AG80" i="113"/>
  <c r="AE80" i="113"/>
  <c r="AC80" i="113"/>
  <c r="AB80" i="113"/>
  <c r="Z80" i="113"/>
  <c r="X80" i="113"/>
  <c r="V80" i="113"/>
  <c r="T80" i="113"/>
  <c r="P80" i="113"/>
  <c r="N80" i="113"/>
  <c r="L80" i="113"/>
  <c r="J80" i="113"/>
  <c r="I80" i="113"/>
  <c r="H80" i="113"/>
  <c r="O80" i="113" s="1"/>
  <c r="R80" i="113" s="1"/>
  <c r="G80" i="113"/>
  <c r="E80" i="113"/>
  <c r="AF79" i="113"/>
  <c r="AD79" i="113"/>
  <c r="AA79" i="113"/>
  <c r="Y79" i="113"/>
  <c r="W79" i="113"/>
  <c r="U79" i="113"/>
  <c r="S79" i="113"/>
  <c r="Q79" i="113"/>
  <c r="M79" i="113"/>
  <c r="K79" i="113"/>
  <c r="F79" i="113"/>
  <c r="D79" i="113"/>
  <c r="C79" i="113"/>
  <c r="AG78" i="113"/>
  <c r="AE78" i="113"/>
  <c r="AC78" i="113"/>
  <c r="AB78" i="113"/>
  <c r="Z78" i="113"/>
  <c r="X78" i="113"/>
  <c r="V78" i="113"/>
  <c r="T78" i="113"/>
  <c r="N78" i="113"/>
  <c r="L78" i="113"/>
  <c r="H78" i="113"/>
  <c r="O78" i="113" s="1"/>
  <c r="R78" i="113" s="1"/>
  <c r="G78" i="113"/>
  <c r="E78" i="113"/>
  <c r="AG77" i="113"/>
  <c r="AE77" i="113"/>
  <c r="AC77" i="113"/>
  <c r="AB77" i="113"/>
  <c r="Z77" i="113"/>
  <c r="X77" i="113"/>
  <c r="V77" i="113"/>
  <c r="T77" i="113"/>
  <c r="P77" i="113"/>
  <c r="N77" i="113"/>
  <c r="L77" i="113"/>
  <c r="J77" i="113"/>
  <c r="I77" i="113"/>
  <c r="H77" i="113"/>
  <c r="O77" i="113" s="1"/>
  <c r="R77" i="113" s="1"/>
  <c r="G77" i="113"/>
  <c r="E77" i="113"/>
  <c r="AG76" i="113"/>
  <c r="AE76" i="113"/>
  <c r="AC76" i="113"/>
  <c r="AB76" i="113"/>
  <c r="Z76" i="113"/>
  <c r="X76" i="113"/>
  <c r="V76" i="113"/>
  <c r="T76" i="113"/>
  <c r="N76" i="113"/>
  <c r="L76" i="113"/>
  <c r="H76" i="113"/>
  <c r="O76" i="113" s="1"/>
  <c r="R76" i="113" s="1"/>
  <c r="G76" i="113"/>
  <c r="E76" i="113"/>
  <c r="AG75" i="113"/>
  <c r="AE75" i="113"/>
  <c r="AC75" i="113"/>
  <c r="AB75" i="113"/>
  <c r="Z75" i="113"/>
  <c r="X75" i="113"/>
  <c r="V75" i="113"/>
  <c r="T75" i="113"/>
  <c r="N75" i="113"/>
  <c r="L75" i="113"/>
  <c r="H75" i="113"/>
  <c r="O75" i="113" s="1"/>
  <c r="P75" i="113" s="1"/>
  <c r="G75" i="113"/>
  <c r="E75" i="113"/>
  <c r="AG74" i="113"/>
  <c r="AE74" i="113"/>
  <c r="AC74" i="113"/>
  <c r="AB74" i="113"/>
  <c r="Z74" i="113"/>
  <c r="X74" i="113"/>
  <c r="V74" i="113"/>
  <c r="T74" i="113"/>
  <c r="N74" i="113"/>
  <c r="L74" i="113"/>
  <c r="H74" i="113"/>
  <c r="J74" i="113" s="1"/>
  <c r="G74" i="113"/>
  <c r="E74" i="113"/>
  <c r="AG73" i="113"/>
  <c r="AE73" i="113"/>
  <c r="AC73" i="113"/>
  <c r="AB73" i="113"/>
  <c r="Z73" i="113"/>
  <c r="X73" i="113"/>
  <c r="V73" i="113"/>
  <c r="T73" i="113"/>
  <c r="N73" i="113"/>
  <c r="L73" i="113"/>
  <c r="H73" i="113"/>
  <c r="O73" i="113" s="1"/>
  <c r="R73" i="113" s="1"/>
  <c r="G73" i="113"/>
  <c r="E73" i="113"/>
  <c r="AF72" i="113"/>
  <c r="AD72" i="113"/>
  <c r="AA72" i="113"/>
  <c r="Y72" i="113"/>
  <c r="AC72" i="113" s="1"/>
  <c r="W72" i="113"/>
  <c r="U72" i="113"/>
  <c r="S72" i="113"/>
  <c r="Q72" i="113"/>
  <c r="M72" i="113"/>
  <c r="K72" i="113"/>
  <c r="F72" i="113"/>
  <c r="D72" i="113"/>
  <c r="C72" i="113"/>
  <c r="AG71" i="113"/>
  <c r="AE71" i="113"/>
  <c r="AC71" i="113"/>
  <c r="AB71" i="113"/>
  <c r="Z71" i="113"/>
  <c r="X71" i="113"/>
  <c r="V71" i="113"/>
  <c r="T71" i="113"/>
  <c r="P71" i="113"/>
  <c r="N71" i="113"/>
  <c r="L71" i="113"/>
  <c r="J71" i="113"/>
  <c r="I71" i="113"/>
  <c r="H71" i="113"/>
  <c r="O71" i="113" s="1"/>
  <c r="R71" i="113" s="1"/>
  <c r="G71" i="113"/>
  <c r="E71" i="113"/>
  <c r="AG70" i="113"/>
  <c r="AE70" i="113"/>
  <c r="AC70" i="113"/>
  <c r="AB70" i="113"/>
  <c r="Z70" i="113"/>
  <c r="X70" i="113"/>
  <c r="V70" i="113"/>
  <c r="T70" i="113"/>
  <c r="P70" i="113"/>
  <c r="N70" i="113"/>
  <c r="L70" i="113"/>
  <c r="J70" i="113"/>
  <c r="I70" i="113"/>
  <c r="H70" i="113"/>
  <c r="O70" i="113" s="1"/>
  <c r="R70" i="113" s="1"/>
  <c r="G70" i="113"/>
  <c r="E70" i="113"/>
  <c r="AG69" i="113"/>
  <c r="AE69" i="113"/>
  <c r="AC69" i="113"/>
  <c r="AB69" i="113"/>
  <c r="Z69" i="113"/>
  <c r="X69" i="113"/>
  <c r="V69" i="113"/>
  <c r="T69" i="113"/>
  <c r="P69" i="113"/>
  <c r="N69" i="113"/>
  <c r="L69" i="113"/>
  <c r="J69" i="113"/>
  <c r="I69" i="113"/>
  <c r="H69" i="113"/>
  <c r="O69" i="113" s="1"/>
  <c r="R69" i="113" s="1"/>
  <c r="G69" i="113"/>
  <c r="E69" i="113"/>
  <c r="AG68" i="113"/>
  <c r="AE68" i="113"/>
  <c r="AC68" i="113"/>
  <c r="AB68" i="113"/>
  <c r="Z68" i="113"/>
  <c r="X68" i="113"/>
  <c r="V68" i="113"/>
  <c r="T68" i="113"/>
  <c r="N68" i="113"/>
  <c r="L68" i="113"/>
  <c r="H68" i="113"/>
  <c r="O68" i="113" s="1"/>
  <c r="R68" i="113" s="1"/>
  <c r="G68" i="113"/>
  <c r="E68" i="113"/>
  <c r="AG67" i="113"/>
  <c r="AE67" i="113"/>
  <c r="AC67" i="113"/>
  <c r="AB67" i="113"/>
  <c r="Z67" i="113"/>
  <c r="X67" i="113"/>
  <c r="V67" i="113"/>
  <c r="T67" i="113"/>
  <c r="P67" i="113"/>
  <c r="N67" i="113"/>
  <c r="L67" i="113"/>
  <c r="J67" i="113"/>
  <c r="I67" i="113"/>
  <c r="H67" i="113"/>
  <c r="O67" i="113" s="1"/>
  <c r="R67" i="113" s="1"/>
  <c r="G67" i="113"/>
  <c r="E67" i="113"/>
  <c r="AG66" i="113"/>
  <c r="AE66" i="113"/>
  <c r="AC66" i="113"/>
  <c r="AB66" i="113"/>
  <c r="Z66" i="113"/>
  <c r="X66" i="113"/>
  <c r="V66" i="113"/>
  <c r="T66" i="113"/>
  <c r="P66" i="113"/>
  <c r="N66" i="113"/>
  <c r="L66" i="113"/>
  <c r="J66" i="113"/>
  <c r="I66" i="113"/>
  <c r="H66" i="113"/>
  <c r="O66" i="113" s="1"/>
  <c r="R66" i="113" s="1"/>
  <c r="G66" i="113"/>
  <c r="E66" i="113"/>
  <c r="AG65" i="113"/>
  <c r="AE65" i="113"/>
  <c r="AC65" i="113"/>
  <c r="AB65" i="113"/>
  <c r="Z65" i="113"/>
  <c r="X65" i="113"/>
  <c r="V65" i="113"/>
  <c r="T65" i="113"/>
  <c r="P65" i="113"/>
  <c r="N65" i="113"/>
  <c r="L65" i="113"/>
  <c r="J65" i="113"/>
  <c r="I65" i="113"/>
  <c r="H65" i="113"/>
  <c r="O65" i="113" s="1"/>
  <c r="G65" i="113"/>
  <c r="E65" i="113"/>
  <c r="AF64" i="113"/>
  <c r="AD64" i="113"/>
  <c r="AA64" i="113"/>
  <c r="Y64" i="113"/>
  <c r="W64" i="113"/>
  <c r="U64" i="113"/>
  <c r="S64" i="113"/>
  <c r="Q64" i="113"/>
  <c r="M64" i="113"/>
  <c r="K64" i="113"/>
  <c r="F64" i="113"/>
  <c r="D64" i="113"/>
  <c r="AE64" i="113" s="1"/>
  <c r="C64" i="113"/>
  <c r="AG63" i="113"/>
  <c r="AE63" i="113"/>
  <c r="AC63" i="113"/>
  <c r="AB63" i="113"/>
  <c r="Z63" i="113"/>
  <c r="X63" i="113"/>
  <c r="V63" i="113"/>
  <c r="T63" i="113"/>
  <c r="N63" i="113"/>
  <c r="L63" i="113"/>
  <c r="H63" i="113"/>
  <c r="O63" i="113" s="1"/>
  <c r="R63" i="113" s="1"/>
  <c r="G63" i="113"/>
  <c r="E63" i="113"/>
  <c r="AG62" i="113"/>
  <c r="AE62" i="113"/>
  <c r="AC62" i="113"/>
  <c r="AB62" i="113"/>
  <c r="Z62" i="113"/>
  <c r="X62" i="113"/>
  <c r="V62" i="113"/>
  <c r="T62" i="113"/>
  <c r="N62" i="113"/>
  <c r="L62" i="113"/>
  <c r="H62" i="113"/>
  <c r="O62" i="113" s="1"/>
  <c r="R62" i="113" s="1"/>
  <c r="G62" i="113"/>
  <c r="E62" i="113"/>
  <c r="AG61" i="113"/>
  <c r="AE61" i="113"/>
  <c r="AC61" i="113"/>
  <c r="AB61" i="113"/>
  <c r="Z61" i="113"/>
  <c r="X61" i="113"/>
  <c r="V61" i="113"/>
  <c r="T61" i="113"/>
  <c r="N61" i="113"/>
  <c r="L61" i="113"/>
  <c r="H61" i="113"/>
  <c r="O61" i="113" s="1"/>
  <c r="R61" i="113" s="1"/>
  <c r="G61" i="113"/>
  <c r="E61" i="113"/>
  <c r="AG60" i="113"/>
  <c r="AE60" i="113"/>
  <c r="AC60" i="113"/>
  <c r="AB60" i="113"/>
  <c r="Z60" i="113"/>
  <c r="X60" i="113"/>
  <c r="V60" i="113"/>
  <c r="T60" i="113"/>
  <c r="N60" i="113"/>
  <c r="L60" i="113"/>
  <c r="H60" i="113"/>
  <c r="O60" i="113" s="1"/>
  <c r="R60" i="113" s="1"/>
  <c r="G60" i="113"/>
  <c r="E60" i="113"/>
  <c r="AG59" i="113"/>
  <c r="AE59" i="113"/>
  <c r="AC59" i="113"/>
  <c r="AB59" i="113"/>
  <c r="Z59" i="113"/>
  <c r="X59" i="113"/>
  <c r="V59" i="113"/>
  <c r="T59" i="113"/>
  <c r="P59" i="113"/>
  <c r="N59" i="113"/>
  <c r="L59" i="113"/>
  <c r="J59" i="113"/>
  <c r="I59" i="113"/>
  <c r="H59" i="113"/>
  <c r="O59" i="113" s="1"/>
  <c r="R59" i="113" s="1"/>
  <c r="G59" i="113"/>
  <c r="E59" i="113"/>
  <c r="AG58" i="113"/>
  <c r="AE58" i="113"/>
  <c r="AC58" i="113"/>
  <c r="AB58" i="113"/>
  <c r="Z58" i="113"/>
  <c r="X58" i="113"/>
  <c r="V58" i="113"/>
  <c r="T58" i="113"/>
  <c r="N58" i="113"/>
  <c r="L58" i="113"/>
  <c r="H58" i="113"/>
  <c r="O58" i="113" s="1"/>
  <c r="R58" i="113" s="1"/>
  <c r="G58" i="113"/>
  <c r="E58" i="113"/>
  <c r="AG57" i="113"/>
  <c r="AE57" i="113"/>
  <c r="AC57" i="113"/>
  <c r="AB57" i="113"/>
  <c r="Z57" i="113"/>
  <c r="X57" i="113"/>
  <c r="V57" i="113"/>
  <c r="T57" i="113"/>
  <c r="P57" i="113"/>
  <c r="N57" i="113"/>
  <c r="L57" i="113"/>
  <c r="J57" i="113"/>
  <c r="I57" i="113"/>
  <c r="H57" i="113"/>
  <c r="O57" i="113" s="1"/>
  <c r="G57" i="113"/>
  <c r="E57" i="113"/>
  <c r="AG56" i="113"/>
  <c r="AE56" i="113"/>
  <c r="AC56" i="113"/>
  <c r="AB56" i="113"/>
  <c r="Z56" i="113"/>
  <c r="X56" i="113"/>
  <c r="V56" i="113"/>
  <c r="T56" i="113"/>
  <c r="P56" i="113"/>
  <c r="N56" i="113"/>
  <c r="L56" i="113"/>
  <c r="J56" i="113"/>
  <c r="I56" i="113"/>
  <c r="H56" i="113"/>
  <c r="O56" i="113" s="1"/>
  <c r="R56" i="113" s="1"/>
  <c r="G56" i="113"/>
  <c r="E56" i="113"/>
  <c r="AF55" i="113"/>
  <c r="AD55" i="113"/>
  <c r="AA55" i="113"/>
  <c r="Y55" i="113"/>
  <c r="W55" i="113"/>
  <c r="U55" i="113"/>
  <c r="S55" i="113"/>
  <c r="Q55" i="113"/>
  <c r="M55" i="113"/>
  <c r="K55" i="113"/>
  <c r="F55" i="113"/>
  <c r="D55" i="113"/>
  <c r="C55" i="113"/>
  <c r="AG54" i="113"/>
  <c r="AE54" i="113"/>
  <c r="AC54" i="113"/>
  <c r="AB54" i="113"/>
  <c r="Z54" i="113"/>
  <c r="X54" i="113"/>
  <c r="V54" i="113"/>
  <c r="T54" i="113"/>
  <c r="N54" i="113"/>
  <c r="L54" i="113"/>
  <c r="H54" i="113"/>
  <c r="J54" i="113" s="1"/>
  <c r="G54" i="113"/>
  <c r="E54" i="113"/>
  <c r="AG53" i="113"/>
  <c r="AE53" i="113"/>
  <c r="AC53" i="113"/>
  <c r="AB53" i="113"/>
  <c r="Z53" i="113"/>
  <c r="X53" i="113"/>
  <c r="V53" i="113"/>
  <c r="T53" i="113"/>
  <c r="N53" i="113"/>
  <c r="L53" i="113"/>
  <c r="H53" i="113"/>
  <c r="J53" i="113" s="1"/>
  <c r="G53" i="113"/>
  <c r="E53" i="113"/>
  <c r="AG52" i="113"/>
  <c r="AE52" i="113"/>
  <c r="AC52" i="113"/>
  <c r="AB52" i="113"/>
  <c r="Z52" i="113"/>
  <c r="X52" i="113"/>
  <c r="V52" i="113"/>
  <c r="T52" i="113"/>
  <c r="P52" i="113"/>
  <c r="N52" i="113"/>
  <c r="L52" i="113"/>
  <c r="J52" i="113"/>
  <c r="I52" i="113"/>
  <c r="H52" i="113"/>
  <c r="O52" i="113" s="1"/>
  <c r="R52" i="113" s="1"/>
  <c r="G52" i="113"/>
  <c r="E52" i="113"/>
  <c r="AG51" i="113"/>
  <c r="AE51" i="113"/>
  <c r="AC51" i="113"/>
  <c r="AB51" i="113"/>
  <c r="Z51" i="113"/>
  <c r="X51" i="113"/>
  <c r="V51" i="113"/>
  <c r="T51" i="113"/>
  <c r="N51" i="113"/>
  <c r="L51" i="113"/>
  <c r="H51" i="113"/>
  <c r="O51" i="113" s="1"/>
  <c r="R51" i="113" s="1"/>
  <c r="G51" i="113"/>
  <c r="E51" i="113"/>
  <c r="AG50" i="113"/>
  <c r="AE50" i="113"/>
  <c r="AC50" i="113"/>
  <c r="AB50" i="113"/>
  <c r="Z50" i="113"/>
  <c r="X50" i="113"/>
  <c r="V50" i="113"/>
  <c r="T50" i="113"/>
  <c r="N50" i="113"/>
  <c r="L50" i="113"/>
  <c r="H50" i="113"/>
  <c r="J50" i="113" s="1"/>
  <c r="G50" i="113"/>
  <c r="E50" i="113"/>
  <c r="AG49" i="113"/>
  <c r="AE49" i="113"/>
  <c r="AC49" i="113"/>
  <c r="AB49" i="113"/>
  <c r="Z49" i="113"/>
  <c r="X49" i="113"/>
  <c r="V49" i="113"/>
  <c r="T49" i="113"/>
  <c r="N49" i="113"/>
  <c r="L49" i="113"/>
  <c r="H49" i="113"/>
  <c r="J49" i="113" s="1"/>
  <c r="G49" i="113"/>
  <c r="E49" i="113"/>
  <c r="AG48" i="113"/>
  <c r="AE48" i="113"/>
  <c r="AC48" i="113"/>
  <c r="AB48" i="113"/>
  <c r="Z48" i="113"/>
  <c r="X48" i="113"/>
  <c r="V48" i="113"/>
  <c r="T48" i="113"/>
  <c r="N48" i="113"/>
  <c r="L48" i="113"/>
  <c r="I48" i="113"/>
  <c r="H48" i="113"/>
  <c r="O48" i="113" s="1"/>
  <c r="R48" i="113" s="1"/>
  <c r="G48" i="113"/>
  <c r="E48" i="113"/>
  <c r="AG47" i="113"/>
  <c r="AE47" i="113"/>
  <c r="AC47" i="113"/>
  <c r="AB47" i="113"/>
  <c r="Z47" i="113"/>
  <c r="X47" i="113"/>
  <c r="V47" i="113"/>
  <c r="T47" i="113"/>
  <c r="P47" i="113"/>
  <c r="N47" i="113"/>
  <c r="L47" i="113"/>
  <c r="J47" i="113"/>
  <c r="I47" i="113"/>
  <c r="H47" i="113"/>
  <c r="O47" i="113" s="1"/>
  <c r="R47" i="113" s="1"/>
  <c r="G47" i="113"/>
  <c r="E47" i="113"/>
  <c r="AG46" i="113"/>
  <c r="AE46" i="113"/>
  <c r="AC46" i="113"/>
  <c r="AB46" i="113"/>
  <c r="Z46" i="113"/>
  <c r="X46" i="113"/>
  <c r="V46" i="113"/>
  <c r="T46" i="113"/>
  <c r="P46" i="113"/>
  <c r="N46" i="113"/>
  <c r="L46" i="113"/>
  <c r="J46" i="113"/>
  <c r="I46" i="113"/>
  <c r="H46" i="113"/>
  <c r="O46" i="113" s="1"/>
  <c r="R46" i="113" s="1"/>
  <c r="G46" i="113"/>
  <c r="E46" i="113"/>
  <c r="AG45" i="113"/>
  <c r="AE45" i="113"/>
  <c r="AC45" i="113"/>
  <c r="AB45" i="113"/>
  <c r="Z45" i="113"/>
  <c r="X45" i="113"/>
  <c r="V45" i="113"/>
  <c r="T45" i="113"/>
  <c r="N45" i="113"/>
  <c r="L45" i="113"/>
  <c r="H45" i="113"/>
  <c r="O45" i="113" s="1"/>
  <c r="G45" i="113"/>
  <c r="E45" i="113"/>
  <c r="AG44" i="113"/>
  <c r="AE44" i="113"/>
  <c r="AC44" i="113"/>
  <c r="AB44" i="113"/>
  <c r="Z44" i="113"/>
  <c r="X44" i="113"/>
  <c r="V44" i="113"/>
  <c r="T44" i="113"/>
  <c r="P44" i="113"/>
  <c r="N44" i="113"/>
  <c r="L44" i="113"/>
  <c r="J44" i="113"/>
  <c r="I44" i="113"/>
  <c r="H44" i="113"/>
  <c r="O44" i="113" s="1"/>
  <c r="R44" i="113" s="1"/>
  <c r="G44" i="113"/>
  <c r="E44" i="113"/>
  <c r="AG43" i="113"/>
  <c r="AE43" i="113"/>
  <c r="AC43" i="113"/>
  <c r="AB43" i="113"/>
  <c r="Z43" i="113"/>
  <c r="X43" i="113"/>
  <c r="V43" i="113"/>
  <c r="T43" i="113"/>
  <c r="P43" i="113"/>
  <c r="N43" i="113"/>
  <c r="L43" i="113"/>
  <c r="J43" i="113"/>
  <c r="I43" i="113"/>
  <c r="H43" i="113"/>
  <c r="O43" i="113" s="1"/>
  <c r="R43" i="113" s="1"/>
  <c r="G43" i="113"/>
  <c r="E43" i="113"/>
  <c r="AG42" i="113"/>
  <c r="AE42" i="113"/>
  <c r="AC42" i="113"/>
  <c r="AB42" i="113"/>
  <c r="Z42" i="113"/>
  <c r="X42" i="113"/>
  <c r="V42" i="113"/>
  <c r="T42" i="113"/>
  <c r="P42" i="113"/>
  <c r="N42" i="113"/>
  <c r="L42" i="113"/>
  <c r="J42" i="113"/>
  <c r="I42" i="113"/>
  <c r="H42" i="113"/>
  <c r="O42" i="113" s="1"/>
  <c r="R42" i="113" s="1"/>
  <c r="G42" i="113"/>
  <c r="E42" i="113"/>
  <c r="AG41" i="113"/>
  <c r="AE41" i="113"/>
  <c r="AC41" i="113"/>
  <c r="AB41" i="113"/>
  <c r="Z41" i="113"/>
  <c r="X41" i="113"/>
  <c r="V41" i="113"/>
  <c r="T41" i="113"/>
  <c r="N41" i="113"/>
  <c r="L41" i="113"/>
  <c r="H41" i="113"/>
  <c r="J41" i="113" s="1"/>
  <c r="G41" i="113"/>
  <c r="E41" i="113"/>
  <c r="AF40" i="113"/>
  <c r="AD40" i="113"/>
  <c r="AA40" i="113"/>
  <c r="Y40" i="113"/>
  <c r="W40" i="113"/>
  <c r="U40" i="113"/>
  <c r="S40" i="113"/>
  <c r="Q40" i="113"/>
  <c r="M40" i="113"/>
  <c r="K40" i="113"/>
  <c r="F40" i="113"/>
  <c r="D40" i="113"/>
  <c r="C40" i="113"/>
  <c r="AG39" i="113"/>
  <c r="AE39" i="113"/>
  <c r="AC39" i="113"/>
  <c r="AB39" i="113"/>
  <c r="Z39" i="113"/>
  <c r="X39" i="113"/>
  <c r="V39" i="113"/>
  <c r="T39" i="113"/>
  <c r="N39" i="113"/>
  <c r="L39" i="113"/>
  <c r="H39" i="113"/>
  <c r="O39" i="113" s="1"/>
  <c r="R39" i="113" s="1"/>
  <c r="G39" i="113"/>
  <c r="E39" i="113"/>
  <c r="AG38" i="113"/>
  <c r="AE38" i="113"/>
  <c r="AC38" i="113"/>
  <c r="AB38" i="113"/>
  <c r="Z38" i="113"/>
  <c r="X38" i="113"/>
  <c r="V38" i="113"/>
  <c r="T38" i="113"/>
  <c r="N38" i="113"/>
  <c r="L38" i="113"/>
  <c r="J38" i="113"/>
  <c r="H38" i="113"/>
  <c r="O38" i="113" s="1"/>
  <c r="R38" i="113" s="1"/>
  <c r="G38" i="113"/>
  <c r="E38" i="113"/>
  <c r="AG37" i="113"/>
  <c r="AE37" i="113"/>
  <c r="AC37" i="113"/>
  <c r="AB37" i="113"/>
  <c r="Z37" i="113"/>
  <c r="X37" i="113"/>
  <c r="V37" i="113"/>
  <c r="T37" i="113"/>
  <c r="P37" i="113"/>
  <c r="N37" i="113"/>
  <c r="L37" i="113"/>
  <c r="J37" i="113"/>
  <c r="I37" i="113"/>
  <c r="H37" i="113"/>
  <c r="O37" i="113" s="1"/>
  <c r="R37" i="113" s="1"/>
  <c r="G37" i="113"/>
  <c r="E37" i="113"/>
  <c r="AG36" i="113"/>
  <c r="AE36" i="113"/>
  <c r="AC36" i="113"/>
  <c r="AB36" i="113"/>
  <c r="Z36" i="113"/>
  <c r="X36" i="113"/>
  <c r="V36" i="113"/>
  <c r="T36" i="113"/>
  <c r="N36" i="113"/>
  <c r="L36" i="113"/>
  <c r="H36" i="113"/>
  <c r="O36" i="113" s="1"/>
  <c r="G36" i="113"/>
  <c r="E36" i="113"/>
  <c r="AG35" i="113"/>
  <c r="AE35" i="113"/>
  <c r="AC35" i="113"/>
  <c r="AB35" i="113"/>
  <c r="Z35" i="113"/>
  <c r="X35" i="113"/>
  <c r="V35" i="113"/>
  <c r="T35" i="113"/>
  <c r="P35" i="113"/>
  <c r="N35" i="113"/>
  <c r="L35" i="113"/>
  <c r="I35" i="113"/>
  <c r="H35" i="113"/>
  <c r="O35" i="113" s="1"/>
  <c r="R35" i="113" s="1"/>
  <c r="G35" i="113"/>
  <c r="E35" i="113"/>
  <c r="AG34" i="113"/>
  <c r="AE34" i="113"/>
  <c r="AC34" i="113"/>
  <c r="AB34" i="113"/>
  <c r="Z34" i="113"/>
  <c r="X34" i="113"/>
  <c r="V34" i="113"/>
  <c r="T34" i="113"/>
  <c r="N34" i="113"/>
  <c r="L34" i="113"/>
  <c r="I34" i="113"/>
  <c r="H34" i="113"/>
  <c r="O34" i="113" s="1"/>
  <c r="R34" i="113" s="1"/>
  <c r="G34" i="113"/>
  <c r="E34" i="113"/>
  <c r="AG33" i="113"/>
  <c r="AE33" i="113"/>
  <c r="AC33" i="113"/>
  <c r="AB33" i="113"/>
  <c r="Z33" i="113"/>
  <c r="X33" i="113"/>
  <c r="V33" i="113"/>
  <c r="T33" i="113"/>
  <c r="N33" i="113"/>
  <c r="L33" i="113"/>
  <c r="H33" i="113"/>
  <c r="O33" i="113" s="1"/>
  <c r="R33" i="113" s="1"/>
  <c r="G33" i="113"/>
  <c r="E33" i="113"/>
  <c r="AG32" i="113"/>
  <c r="AE32" i="113"/>
  <c r="AC32" i="113"/>
  <c r="AB32" i="113"/>
  <c r="Z32" i="113"/>
  <c r="X32" i="113"/>
  <c r="V32" i="113"/>
  <c r="T32" i="113"/>
  <c r="P32" i="113"/>
  <c r="N32" i="113"/>
  <c r="L32" i="113"/>
  <c r="J32" i="113"/>
  <c r="I32" i="113"/>
  <c r="H32" i="113"/>
  <c r="O32" i="113" s="1"/>
  <c r="R32" i="113" s="1"/>
  <c r="G32" i="113"/>
  <c r="E32" i="113"/>
  <c r="AG31" i="113"/>
  <c r="AE31" i="113"/>
  <c r="AC31" i="113"/>
  <c r="AB31" i="113"/>
  <c r="Z31" i="113"/>
  <c r="X31" i="113"/>
  <c r="V31" i="113"/>
  <c r="T31" i="113"/>
  <c r="P31" i="113"/>
  <c r="N31" i="113"/>
  <c r="L31" i="113"/>
  <c r="J31" i="113"/>
  <c r="I31" i="113"/>
  <c r="H31" i="113"/>
  <c r="O31" i="113" s="1"/>
  <c r="R31" i="113" s="1"/>
  <c r="G31" i="113"/>
  <c r="E31" i="113"/>
  <c r="AG30" i="113"/>
  <c r="AE30" i="113"/>
  <c r="AC30" i="113"/>
  <c r="AB30" i="113"/>
  <c r="Z30" i="113"/>
  <c r="X30" i="113"/>
  <c r="V30" i="113"/>
  <c r="T30" i="113"/>
  <c r="N30" i="113"/>
  <c r="L30" i="113"/>
  <c r="H30" i="113"/>
  <c r="O30" i="113" s="1"/>
  <c r="R30" i="113" s="1"/>
  <c r="G30" i="113"/>
  <c r="E30" i="113"/>
  <c r="AG29" i="113"/>
  <c r="AE29" i="113"/>
  <c r="AC29" i="113"/>
  <c r="AB29" i="113"/>
  <c r="Z29" i="113"/>
  <c r="X29" i="113"/>
  <c r="V29" i="113"/>
  <c r="T29" i="113"/>
  <c r="N29" i="113"/>
  <c r="L29" i="113"/>
  <c r="H29" i="113"/>
  <c r="O29" i="113" s="1"/>
  <c r="R29" i="113" s="1"/>
  <c r="G29" i="113"/>
  <c r="E29" i="113"/>
  <c r="AG28" i="113"/>
  <c r="AE28" i="113"/>
  <c r="AC28" i="113"/>
  <c r="AB28" i="113"/>
  <c r="Z28" i="113"/>
  <c r="X28" i="113"/>
  <c r="V28" i="113"/>
  <c r="T28" i="113"/>
  <c r="P28" i="113"/>
  <c r="O28" i="113"/>
  <c r="R28" i="113" s="1"/>
  <c r="N28" i="113"/>
  <c r="L28" i="113"/>
  <c r="J28" i="113"/>
  <c r="I28" i="113"/>
  <c r="H28" i="113"/>
  <c r="G28" i="113"/>
  <c r="E28" i="113"/>
  <c r="AG27" i="113"/>
  <c r="AE27" i="113"/>
  <c r="AC27" i="113"/>
  <c r="AB27" i="113"/>
  <c r="Z27" i="113"/>
  <c r="X27" i="113"/>
  <c r="V27" i="113"/>
  <c r="T27" i="113"/>
  <c r="N27" i="113"/>
  <c r="L27" i="113"/>
  <c r="H27" i="113"/>
  <c r="O27" i="113" s="1"/>
  <c r="R27" i="113" s="1"/>
  <c r="G27" i="113"/>
  <c r="E27" i="113"/>
  <c r="AG26" i="113"/>
  <c r="AE26" i="113"/>
  <c r="AC26" i="113"/>
  <c r="AB26" i="113"/>
  <c r="Z26" i="113"/>
  <c r="X26" i="113"/>
  <c r="V26" i="113"/>
  <c r="T26" i="113"/>
  <c r="N26" i="113"/>
  <c r="L26" i="113"/>
  <c r="H26" i="113"/>
  <c r="O26" i="113" s="1"/>
  <c r="R26" i="113" s="1"/>
  <c r="G26" i="113"/>
  <c r="E26" i="113"/>
  <c r="AG25" i="113"/>
  <c r="AE25" i="113"/>
  <c r="AC25" i="113"/>
  <c r="AB25" i="113"/>
  <c r="Z25" i="113"/>
  <c r="X25" i="113"/>
  <c r="V25" i="113"/>
  <c r="T25" i="113"/>
  <c r="N25" i="113"/>
  <c r="L25" i="113"/>
  <c r="H25" i="113"/>
  <c r="O25" i="113" s="1"/>
  <c r="R25" i="113" s="1"/>
  <c r="G25" i="113"/>
  <c r="E25" i="113"/>
  <c r="AG24" i="113"/>
  <c r="AE24" i="113"/>
  <c r="AC24" i="113"/>
  <c r="AB24" i="113"/>
  <c r="Z24" i="113"/>
  <c r="X24" i="113"/>
  <c r="V24" i="113"/>
  <c r="T24" i="113"/>
  <c r="P24" i="113"/>
  <c r="N24" i="113"/>
  <c r="L24" i="113"/>
  <c r="J24" i="113"/>
  <c r="I24" i="113"/>
  <c r="H24" i="113"/>
  <c r="O24" i="113" s="1"/>
  <c r="R24" i="113" s="1"/>
  <c r="G24" i="113"/>
  <c r="E24" i="113"/>
  <c r="AG23" i="113"/>
  <c r="AE23" i="113"/>
  <c r="AC23" i="113"/>
  <c r="AB23" i="113"/>
  <c r="Z23" i="113"/>
  <c r="X23" i="113"/>
  <c r="V23" i="113"/>
  <c r="T23" i="113"/>
  <c r="N23" i="113"/>
  <c r="L23" i="113"/>
  <c r="H23" i="113"/>
  <c r="O23" i="113" s="1"/>
  <c r="R23" i="113" s="1"/>
  <c r="G23" i="113"/>
  <c r="E23" i="113"/>
  <c r="AG22" i="113"/>
  <c r="AE22" i="113"/>
  <c r="AC22" i="113"/>
  <c r="AB22" i="113"/>
  <c r="Z22" i="113"/>
  <c r="X22" i="113"/>
  <c r="V22" i="113"/>
  <c r="T22" i="113"/>
  <c r="N22" i="113"/>
  <c r="L22" i="113"/>
  <c r="H22" i="113"/>
  <c r="O22" i="113" s="1"/>
  <c r="P22" i="113" s="1"/>
  <c r="G22" i="113"/>
  <c r="E22" i="113"/>
  <c r="AF21" i="113"/>
  <c r="AD21" i="113"/>
  <c r="AA21" i="113"/>
  <c r="Y21" i="113"/>
  <c r="W21" i="113"/>
  <c r="U21" i="113"/>
  <c r="S21" i="113"/>
  <c r="Q21" i="113"/>
  <c r="M21" i="113"/>
  <c r="K21" i="113"/>
  <c r="F21" i="113"/>
  <c r="D21" i="113"/>
  <c r="C21" i="113"/>
  <c r="AG20" i="113"/>
  <c r="AE20" i="113"/>
  <c r="AC20" i="113"/>
  <c r="AB20" i="113"/>
  <c r="Z20" i="113"/>
  <c r="X20" i="113"/>
  <c r="V20" i="113"/>
  <c r="T20" i="113"/>
  <c r="P20" i="113"/>
  <c r="N20" i="113"/>
  <c r="L20" i="113"/>
  <c r="J20" i="113"/>
  <c r="I20" i="113"/>
  <c r="H20" i="113"/>
  <c r="O20" i="113" s="1"/>
  <c r="R20" i="113" s="1"/>
  <c r="G20" i="113"/>
  <c r="E20" i="113"/>
  <c r="AG19" i="113"/>
  <c r="AE19" i="113"/>
  <c r="AC19" i="113"/>
  <c r="AB19" i="113"/>
  <c r="Z19" i="113"/>
  <c r="X19" i="113"/>
  <c r="V19" i="113"/>
  <c r="T19" i="113"/>
  <c r="P19" i="113"/>
  <c r="N19" i="113"/>
  <c r="L19" i="113"/>
  <c r="J19" i="113"/>
  <c r="I19" i="113"/>
  <c r="H19" i="113"/>
  <c r="O19" i="113" s="1"/>
  <c r="R19" i="113" s="1"/>
  <c r="G19" i="113"/>
  <c r="E19" i="113"/>
  <c r="AG18" i="113"/>
  <c r="AE18" i="113"/>
  <c r="AC18" i="113"/>
  <c r="AB18" i="113"/>
  <c r="Z18" i="113"/>
  <c r="X18" i="113"/>
  <c r="V18" i="113"/>
  <c r="T18" i="113"/>
  <c r="P18" i="113"/>
  <c r="N18" i="113"/>
  <c r="L18" i="113"/>
  <c r="I18" i="113"/>
  <c r="H18" i="113"/>
  <c r="O18" i="113" s="1"/>
  <c r="R18" i="113" s="1"/>
  <c r="G18" i="113"/>
  <c r="E18" i="113"/>
  <c r="AG17" i="113"/>
  <c r="AE17" i="113"/>
  <c r="AC17" i="113"/>
  <c r="AB17" i="113"/>
  <c r="Z17" i="113"/>
  <c r="X17" i="113"/>
  <c r="V17" i="113"/>
  <c r="T17" i="113"/>
  <c r="P17" i="113"/>
  <c r="N17" i="113"/>
  <c r="L17" i="113"/>
  <c r="J17" i="113"/>
  <c r="I17" i="113"/>
  <c r="H17" i="113"/>
  <c r="O17" i="113" s="1"/>
  <c r="R17" i="113" s="1"/>
  <c r="G17" i="113"/>
  <c r="E17" i="113"/>
  <c r="AG16" i="113"/>
  <c r="AE16" i="113"/>
  <c r="AC16" i="113"/>
  <c r="AB16" i="113"/>
  <c r="Z16" i="113"/>
  <c r="X16" i="113"/>
  <c r="V16" i="113"/>
  <c r="T16" i="113"/>
  <c r="P16" i="113"/>
  <c r="N16" i="113"/>
  <c r="L16" i="113"/>
  <c r="J16" i="113"/>
  <c r="I16" i="113"/>
  <c r="H16" i="113"/>
  <c r="O16" i="113" s="1"/>
  <c r="R16" i="113" s="1"/>
  <c r="G16" i="113"/>
  <c r="E16" i="113"/>
  <c r="AG15" i="113"/>
  <c r="AE15" i="113"/>
  <c r="AC15" i="113"/>
  <c r="AB15" i="113"/>
  <c r="Z15" i="113"/>
  <c r="X15" i="113"/>
  <c r="V15" i="113"/>
  <c r="T15" i="113"/>
  <c r="N15" i="113"/>
  <c r="L15" i="113"/>
  <c r="H15" i="113"/>
  <c r="O15" i="113" s="1"/>
  <c r="R15" i="113" s="1"/>
  <c r="G15" i="113"/>
  <c r="E15" i="113"/>
  <c r="AG14" i="113"/>
  <c r="AE14" i="113"/>
  <c r="AC14" i="113"/>
  <c r="AB14" i="113"/>
  <c r="Z14" i="113"/>
  <c r="X14" i="113"/>
  <c r="V14" i="113"/>
  <c r="T14" i="113"/>
  <c r="N14" i="113"/>
  <c r="L14" i="113"/>
  <c r="I14" i="113"/>
  <c r="H14" i="113"/>
  <c r="J14" i="113" s="1"/>
  <c r="G14" i="113"/>
  <c r="E14" i="113"/>
  <c r="AG13" i="113"/>
  <c r="AE13" i="113"/>
  <c r="AC13" i="113"/>
  <c r="AB13" i="113"/>
  <c r="Z13" i="113"/>
  <c r="X13" i="113"/>
  <c r="V13" i="113"/>
  <c r="T13" i="113"/>
  <c r="N13" i="113"/>
  <c r="L13" i="113"/>
  <c r="H13" i="113"/>
  <c r="O13" i="113" s="1"/>
  <c r="R13" i="113" s="1"/>
  <c r="G13" i="113"/>
  <c r="E13" i="113"/>
  <c r="AG12" i="113"/>
  <c r="AE12" i="113"/>
  <c r="AC12" i="113"/>
  <c r="AB12" i="113"/>
  <c r="Z12" i="113"/>
  <c r="X12" i="113"/>
  <c r="V12" i="113"/>
  <c r="T12" i="113"/>
  <c r="P12" i="113"/>
  <c r="N12" i="113"/>
  <c r="L12" i="113"/>
  <c r="J12" i="113"/>
  <c r="I12" i="113"/>
  <c r="H12" i="113"/>
  <c r="O12" i="113" s="1"/>
  <c r="R12" i="113" s="1"/>
  <c r="G12" i="113"/>
  <c r="E12" i="113"/>
  <c r="AG11" i="113"/>
  <c r="AE11" i="113"/>
  <c r="AC11" i="113"/>
  <c r="AB11" i="113"/>
  <c r="Z11" i="113"/>
  <c r="X11" i="113"/>
  <c r="V11" i="113"/>
  <c r="T11" i="113"/>
  <c r="P11" i="113"/>
  <c r="N11" i="113"/>
  <c r="L11" i="113"/>
  <c r="J11" i="113"/>
  <c r="I11" i="113"/>
  <c r="H11" i="113"/>
  <c r="O11" i="113" s="1"/>
  <c r="R11" i="113" s="1"/>
  <c r="G11" i="113"/>
  <c r="E11" i="113"/>
  <c r="AG10" i="113"/>
  <c r="AE10" i="113"/>
  <c r="AC10" i="113"/>
  <c r="AB10" i="113"/>
  <c r="Z10" i="113"/>
  <c r="X10" i="113"/>
  <c r="V10" i="113"/>
  <c r="T10" i="113"/>
  <c r="P10" i="113"/>
  <c r="O10" i="113"/>
  <c r="R10" i="113" s="1"/>
  <c r="N10" i="113"/>
  <c r="L10" i="113"/>
  <c r="J10" i="113"/>
  <c r="I10" i="113"/>
  <c r="H10" i="113"/>
  <c r="G10" i="113"/>
  <c r="E10" i="113"/>
  <c r="AF9" i="113"/>
  <c r="AD9" i="113"/>
  <c r="AA9" i="113"/>
  <c r="Y9" i="113"/>
  <c r="AC9" i="113" s="1"/>
  <c r="W9" i="113"/>
  <c r="U9" i="113"/>
  <c r="S9" i="113"/>
  <c r="Q9" i="113"/>
  <c r="M9" i="113"/>
  <c r="K9" i="113"/>
  <c r="F9" i="113"/>
  <c r="D9" i="113"/>
  <c r="C9" i="113"/>
  <c r="AG101" i="102"/>
  <c r="AE101" i="102"/>
  <c r="AC101" i="102"/>
  <c r="AB101" i="102"/>
  <c r="Z101" i="102"/>
  <c r="X101" i="102"/>
  <c r="V101" i="102"/>
  <c r="T101" i="102"/>
  <c r="P101" i="102"/>
  <c r="N101" i="102"/>
  <c r="L101" i="102"/>
  <c r="J101" i="102"/>
  <c r="I101" i="102"/>
  <c r="H101" i="102"/>
  <c r="O101" i="102" s="1"/>
  <c r="R101" i="102" s="1"/>
  <c r="G101" i="102"/>
  <c r="E101" i="102"/>
  <c r="AG100" i="102"/>
  <c r="AE100" i="102"/>
  <c r="AC100" i="102"/>
  <c r="AB100" i="102"/>
  <c r="Z100" i="102"/>
  <c r="X100" i="102"/>
  <c r="V100" i="102"/>
  <c r="T100" i="102"/>
  <c r="P100" i="102"/>
  <c r="N100" i="102"/>
  <c r="L100" i="102"/>
  <c r="J100" i="102"/>
  <c r="I100" i="102"/>
  <c r="H100" i="102"/>
  <c r="O100" i="102" s="1"/>
  <c r="R100" i="102" s="1"/>
  <c r="G100" i="102"/>
  <c r="E100" i="102"/>
  <c r="AG99" i="102"/>
  <c r="AE99" i="102"/>
  <c r="AC99" i="102"/>
  <c r="AB99" i="102"/>
  <c r="Z99" i="102"/>
  <c r="X99" i="102"/>
  <c r="V99" i="102"/>
  <c r="T99" i="102"/>
  <c r="N99" i="102"/>
  <c r="L99" i="102"/>
  <c r="H99" i="102"/>
  <c r="O99" i="102" s="1"/>
  <c r="R99" i="102" s="1"/>
  <c r="G99" i="102"/>
  <c r="E99" i="102"/>
  <c r="AG98" i="102"/>
  <c r="AE98" i="102"/>
  <c r="AC98" i="102"/>
  <c r="AB98" i="102"/>
  <c r="Z98" i="102"/>
  <c r="X98" i="102"/>
  <c r="V98" i="102"/>
  <c r="T98" i="102"/>
  <c r="N98" i="102"/>
  <c r="L98" i="102"/>
  <c r="H98" i="102"/>
  <c r="O98" i="102" s="1"/>
  <c r="R98" i="102" s="1"/>
  <c r="G98" i="102"/>
  <c r="E98" i="102"/>
  <c r="AG97" i="102"/>
  <c r="AE97" i="102"/>
  <c r="AC97" i="102"/>
  <c r="AB97" i="102"/>
  <c r="Z97" i="102"/>
  <c r="X97" i="102"/>
  <c r="V97" i="102"/>
  <c r="T97" i="102"/>
  <c r="N97" i="102"/>
  <c r="L97" i="102"/>
  <c r="H97" i="102"/>
  <c r="O97" i="102" s="1"/>
  <c r="R97" i="102" s="1"/>
  <c r="G97" i="102"/>
  <c r="E97" i="102"/>
  <c r="AG96" i="102"/>
  <c r="AE96" i="102"/>
  <c r="AC96" i="102"/>
  <c r="AB96" i="102"/>
  <c r="Z96" i="102"/>
  <c r="X96" i="102"/>
  <c r="V96" i="102"/>
  <c r="T96" i="102"/>
  <c r="N96" i="102"/>
  <c r="L96" i="102"/>
  <c r="H96" i="102"/>
  <c r="O96" i="102" s="1"/>
  <c r="R96" i="102" s="1"/>
  <c r="G96" i="102"/>
  <c r="E96" i="102"/>
  <c r="AG95" i="102"/>
  <c r="AE95" i="102"/>
  <c r="AC95" i="102"/>
  <c r="AB95" i="102"/>
  <c r="Z95" i="102"/>
  <c r="X95" i="102"/>
  <c r="V95" i="102"/>
  <c r="T95" i="102"/>
  <c r="N95" i="102"/>
  <c r="L95" i="102"/>
  <c r="H95" i="102"/>
  <c r="O95" i="102" s="1"/>
  <c r="R95" i="102" s="1"/>
  <c r="G95" i="102"/>
  <c r="E95" i="102"/>
  <c r="AG94" i="102"/>
  <c r="AE94" i="102"/>
  <c r="AC94" i="102"/>
  <c r="AB94" i="102"/>
  <c r="Z94" i="102"/>
  <c r="X94" i="102"/>
  <c r="V94" i="102"/>
  <c r="T94" i="102"/>
  <c r="N94" i="102"/>
  <c r="L94" i="102"/>
  <c r="H94" i="102"/>
  <c r="J94" i="102" s="1"/>
  <c r="G94" i="102"/>
  <c r="E94" i="102"/>
  <c r="AG93" i="102"/>
  <c r="AE93" i="102"/>
  <c r="AC93" i="102"/>
  <c r="AB93" i="102"/>
  <c r="Z93" i="102"/>
  <c r="X93" i="102"/>
  <c r="V93" i="102"/>
  <c r="T93" i="102"/>
  <c r="N93" i="102"/>
  <c r="L93" i="102"/>
  <c r="H93" i="102"/>
  <c r="O93" i="102" s="1"/>
  <c r="R93" i="102" s="1"/>
  <c r="G93" i="102"/>
  <c r="E93" i="102"/>
  <c r="AG92" i="102"/>
  <c r="AE92" i="102"/>
  <c r="AC92" i="102"/>
  <c r="AB92" i="102"/>
  <c r="Z92" i="102"/>
  <c r="X92" i="102"/>
  <c r="V92" i="102"/>
  <c r="T92" i="102"/>
  <c r="N92" i="102"/>
  <c r="L92" i="102"/>
  <c r="H92" i="102"/>
  <c r="O92" i="102" s="1"/>
  <c r="R92" i="102" s="1"/>
  <c r="G92" i="102"/>
  <c r="E92" i="102"/>
  <c r="AG91" i="102"/>
  <c r="AE91" i="102"/>
  <c r="AC91" i="102"/>
  <c r="AB91" i="102"/>
  <c r="Z91" i="102"/>
  <c r="X91" i="102"/>
  <c r="V91" i="102"/>
  <c r="T91" i="102"/>
  <c r="N91" i="102"/>
  <c r="L91" i="102"/>
  <c r="H91" i="102"/>
  <c r="J91" i="102" s="1"/>
  <c r="G91" i="102"/>
  <c r="E91" i="102"/>
  <c r="AF90" i="102"/>
  <c r="AF27" i="32" s="1"/>
  <c r="AD90" i="102"/>
  <c r="AD27" i="32" s="1"/>
  <c r="AA90" i="102"/>
  <c r="AA27" i="32" s="1"/>
  <c r="Y90" i="102"/>
  <c r="Y27" i="32" s="1"/>
  <c r="W90" i="102"/>
  <c r="W27" i="32" s="1"/>
  <c r="U90" i="102"/>
  <c r="U27" i="32" s="1"/>
  <c r="S90" i="102"/>
  <c r="S27" i="32" s="1"/>
  <c r="Q90" i="102"/>
  <c r="Q27" i="32" s="1"/>
  <c r="M90" i="102"/>
  <c r="M27" i="32" s="1"/>
  <c r="K90" i="102"/>
  <c r="K27" i="32" s="1"/>
  <c r="F90" i="102"/>
  <c r="F27" i="32" s="1"/>
  <c r="D90" i="102"/>
  <c r="C90" i="102"/>
  <c r="AG89" i="102"/>
  <c r="AE89" i="102"/>
  <c r="AC89" i="102"/>
  <c r="AB89" i="102"/>
  <c r="Z89" i="102"/>
  <c r="X89" i="102"/>
  <c r="V89" i="102"/>
  <c r="T89" i="102"/>
  <c r="P89" i="102"/>
  <c r="N89" i="102"/>
  <c r="L89" i="102"/>
  <c r="H89" i="102"/>
  <c r="O89" i="102" s="1"/>
  <c r="R89" i="102" s="1"/>
  <c r="G89" i="102"/>
  <c r="E89" i="102"/>
  <c r="AG88" i="102"/>
  <c r="AE88" i="102"/>
  <c r="AC88" i="102"/>
  <c r="AB88" i="102"/>
  <c r="Z88" i="102"/>
  <c r="X88" i="102"/>
  <c r="V88" i="102"/>
  <c r="T88" i="102"/>
  <c r="N88" i="102"/>
  <c r="L88" i="102"/>
  <c r="H88" i="102"/>
  <c r="O88" i="102" s="1"/>
  <c r="R88" i="102" s="1"/>
  <c r="G88" i="102"/>
  <c r="E88" i="102"/>
  <c r="AG87" i="102"/>
  <c r="AE87" i="102"/>
  <c r="AC87" i="102"/>
  <c r="AB87" i="102"/>
  <c r="Z87" i="102"/>
  <c r="X87" i="102"/>
  <c r="V87" i="102"/>
  <c r="T87" i="102"/>
  <c r="N87" i="102"/>
  <c r="L87" i="102"/>
  <c r="H87" i="102"/>
  <c r="O87" i="102" s="1"/>
  <c r="R87" i="102" s="1"/>
  <c r="G87" i="102"/>
  <c r="E87" i="102"/>
  <c r="AG86" i="102"/>
  <c r="AE86" i="102"/>
  <c r="AC86" i="102"/>
  <c r="AB86" i="102"/>
  <c r="Z86" i="102"/>
  <c r="X86" i="102"/>
  <c r="V86" i="102"/>
  <c r="T86" i="102"/>
  <c r="N86" i="102"/>
  <c r="L86" i="102"/>
  <c r="H86" i="102"/>
  <c r="O86" i="102" s="1"/>
  <c r="R86" i="102" s="1"/>
  <c r="G86" i="102"/>
  <c r="E86" i="102"/>
  <c r="AG85" i="102"/>
  <c r="AE85" i="102"/>
  <c r="AC85" i="102"/>
  <c r="AB85" i="102"/>
  <c r="Z85" i="102"/>
  <c r="X85" i="102"/>
  <c r="V85" i="102"/>
  <c r="T85" i="102"/>
  <c r="N85" i="102"/>
  <c r="L85" i="102"/>
  <c r="H85" i="102"/>
  <c r="O85" i="102" s="1"/>
  <c r="R85" i="102" s="1"/>
  <c r="G85" i="102"/>
  <c r="E85" i="102"/>
  <c r="AG84" i="102"/>
  <c r="AE84" i="102"/>
  <c r="AC84" i="102"/>
  <c r="AB84" i="102"/>
  <c r="Z84" i="102"/>
  <c r="X84" i="102"/>
  <c r="V84" i="102"/>
  <c r="T84" i="102"/>
  <c r="N84" i="102"/>
  <c r="L84" i="102"/>
  <c r="H84" i="102"/>
  <c r="J84" i="102" s="1"/>
  <c r="G84" i="102"/>
  <c r="E84" i="102"/>
  <c r="AG83" i="102"/>
  <c r="AE83" i="102"/>
  <c r="AC83" i="102"/>
  <c r="AB83" i="102"/>
  <c r="Z83" i="102"/>
  <c r="X83" i="102"/>
  <c r="V83" i="102"/>
  <c r="T83" i="102"/>
  <c r="N83" i="102"/>
  <c r="L83" i="102"/>
  <c r="H83" i="102"/>
  <c r="O83" i="102" s="1"/>
  <c r="R83" i="102" s="1"/>
  <c r="G83" i="102"/>
  <c r="E83" i="102"/>
  <c r="AG82" i="102"/>
  <c r="AE82" i="102"/>
  <c r="AC82" i="102"/>
  <c r="AB82" i="102"/>
  <c r="Z82" i="102"/>
  <c r="X82" i="102"/>
  <c r="V82" i="102"/>
  <c r="T82" i="102"/>
  <c r="P82" i="102"/>
  <c r="N82" i="102"/>
  <c r="L82" i="102"/>
  <c r="J82" i="102"/>
  <c r="I82" i="102"/>
  <c r="H82" i="102"/>
  <c r="O82" i="102" s="1"/>
  <c r="R82" i="102" s="1"/>
  <c r="G82" i="102"/>
  <c r="E82" i="102"/>
  <c r="AG81" i="102"/>
  <c r="AE81" i="102"/>
  <c r="AC81" i="102"/>
  <c r="AB81" i="102"/>
  <c r="Z81" i="102"/>
  <c r="X81" i="102"/>
  <c r="V81" i="102"/>
  <c r="T81" i="102"/>
  <c r="P81" i="102"/>
  <c r="N81" i="102"/>
  <c r="L81" i="102"/>
  <c r="J81" i="102"/>
  <c r="I81" i="102"/>
  <c r="H81" i="102"/>
  <c r="G81" i="102"/>
  <c r="E81" i="102"/>
  <c r="A81" i="102"/>
  <c r="A82" i="102" s="1"/>
  <c r="A83" i="102" s="1"/>
  <c r="A84" i="102" s="1"/>
  <c r="A85" i="102" s="1"/>
  <c r="A86" i="102" s="1"/>
  <c r="A87" i="102" s="1"/>
  <c r="A88" i="102" s="1"/>
  <c r="A89" i="102" s="1"/>
  <c r="A91" i="102" s="1"/>
  <c r="A92" i="102" s="1"/>
  <c r="A93" i="102" s="1"/>
  <c r="A94" i="102" s="1"/>
  <c r="A95" i="102" s="1"/>
  <c r="A96" i="102" s="1"/>
  <c r="A97" i="102" s="1"/>
  <c r="A98" i="102" s="1"/>
  <c r="A99" i="102" s="1"/>
  <c r="A100" i="102" s="1"/>
  <c r="A101" i="102" s="1"/>
  <c r="AG80" i="102"/>
  <c r="AE80" i="102"/>
  <c r="AC80" i="102"/>
  <c r="AB80" i="102"/>
  <c r="Z80" i="102"/>
  <c r="X80" i="102"/>
  <c r="V80" i="102"/>
  <c r="T80" i="102"/>
  <c r="N80" i="102"/>
  <c r="L80" i="102"/>
  <c r="H80" i="102"/>
  <c r="O80" i="102" s="1"/>
  <c r="R80" i="102" s="1"/>
  <c r="G80" i="102"/>
  <c r="E80" i="102"/>
  <c r="AF79" i="102"/>
  <c r="AD79" i="102"/>
  <c r="AA79" i="102"/>
  <c r="Y79" i="102"/>
  <c r="W79" i="102"/>
  <c r="U79" i="102"/>
  <c r="S79" i="102"/>
  <c r="Q79" i="102"/>
  <c r="M79" i="102"/>
  <c r="K79" i="102"/>
  <c r="F79" i="102"/>
  <c r="D79" i="102"/>
  <c r="C79" i="102"/>
  <c r="AG78" i="102"/>
  <c r="AE78" i="102"/>
  <c r="AC78" i="102"/>
  <c r="AB78" i="102"/>
  <c r="Z78" i="102"/>
  <c r="X78" i="102"/>
  <c r="V78" i="102"/>
  <c r="T78" i="102"/>
  <c r="N78" i="102"/>
  <c r="L78" i="102"/>
  <c r="H78" i="102"/>
  <c r="O78" i="102" s="1"/>
  <c r="R78" i="102" s="1"/>
  <c r="G78" i="102"/>
  <c r="E78" i="102"/>
  <c r="AG77" i="102"/>
  <c r="AE77" i="102"/>
  <c r="AC77" i="102"/>
  <c r="AB77" i="102"/>
  <c r="Z77" i="102"/>
  <c r="X77" i="102"/>
  <c r="V77" i="102"/>
  <c r="T77" i="102"/>
  <c r="N77" i="102"/>
  <c r="L77" i="102"/>
  <c r="H77" i="102"/>
  <c r="O77" i="102" s="1"/>
  <c r="R77" i="102" s="1"/>
  <c r="G77" i="102"/>
  <c r="E77" i="102"/>
  <c r="AG76" i="102"/>
  <c r="AE76" i="102"/>
  <c r="AC76" i="102"/>
  <c r="AB76" i="102"/>
  <c r="Z76" i="102"/>
  <c r="X76" i="102"/>
  <c r="V76" i="102"/>
  <c r="T76" i="102"/>
  <c r="N76" i="102"/>
  <c r="L76" i="102"/>
  <c r="H76" i="102"/>
  <c r="O76" i="102" s="1"/>
  <c r="R76" i="102" s="1"/>
  <c r="G76" i="102"/>
  <c r="E76" i="102"/>
  <c r="AG75" i="102"/>
  <c r="AE75" i="102"/>
  <c r="AC75" i="102"/>
  <c r="AB75" i="102"/>
  <c r="Z75" i="102"/>
  <c r="X75" i="102"/>
  <c r="V75" i="102"/>
  <c r="T75" i="102"/>
  <c r="N75" i="102"/>
  <c r="L75" i="102"/>
  <c r="I75" i="102"/>
  <c r="H75" i="102"/>
  <c r="O75" i="102" s="1"/>
  <c r="R75" i="102" s="1"/>
  <c r="G75" i="102"/>
  <c r="E75" i="102"/>
  <c r="AG74" i="102"/>
  <c r="AE74" i="102"/>
  <c r="AC74" i="102"/>
  <c r="AB74" i="102"/>
  <c r="Z74" i="102"/>
  <c r="X74" i="102"/>
  <c r="V74" i="102"/>
  <c r="T74" i="102"/>
  <c r="N74" i="102"/>
  <c r="L74" i="102"/>
  <c r="H74" i="102"/>
  <c r="O74" i="102" s="1"/>
  <c r="R74" i="102" s="1"/>
  <c r="G74" i="102"/>
  <c r="E74" i="102"/>
  <c r="AG73" i="102"/>
  <c r="AE73" i="102"/>
  <c r="AC73" i="102"/>
  <c r="AB73" i="102"/>
  <c r="Z73" i="102"/>
  <c r="X73" i="102"/>
  <c r="V73" i="102"/>
  <c r="T73" i="102"/>
  <c r="N73" i="102"/>
  <c r="L73" i="102"/>
  <c r="H73" i="102"/>
  <c r="O73" i="102" s="1"/>
  <c r="P73" i="102" s="1"/>
  <c r="G73" i="102"/>
  <c r="E73" i="102"/>
  <c r="AF72" i="102"/>
  <c r="AD72" i="102"/>
  <c r="AA72" i="102"/>
  <c r="Y72" i="102"/>
  <c r="W72" i="102"/>
  <c r="U72" i="102"/>
  <c r="S72" i="102"/>
  <c r="Q72" i="102"/>
  <c r="M72" i="102"/>
  <c r="K72" i="102"/>
  <c r="F72" i="102"/>
  <c r="D72" i="102"/>
  <c r="C72" i="102"/>
  <c r="AG71" i="102"/>
  <c r="AE71" i="102"/>
  <c r="AC71" i="102"/>
  <c r="AB71" i="102"/>
  <c r="Z71" i="102"/>
  <c r="X71" i="102"/>
  <c r="V71" i="102"/>
  <c r="T71" i="102"/>
  <c r="N71" i="102"/>
  <c r="L71" i="102"/>
  <c r="H71" i="102"/>
  <c r="J71" i="102" s="1"/>
  <c r="G71" i="102"/>
  <c r="E71" i="102"/>
  <c r="AG70" i="102"/>
  <c r="AE70" i="102"/>
  <c r="AC70" i="102"/>
  <c r="AB70" i="102"/>
  <c r="Z70" i="102"/>
  <c r="X70" i="102"/>
  <c r="V70" i="102"/>
  <c r="T70" i="102"/>
  <c r="N70" i="102"/>
  <c r="L70" i="102"/>
  <c r="H70" i="102"/>
  <c r="J70" i="102" s="1"/>
  <c r="G70" i="102"/>
  <c r="E70" i="102"/>
  <c r="AG69" i="102"/>
  <c r="AE69" i="102"/>
  <c r="AC69" i="102"/>
  <c r="AB69" i="102"/>
  <c r="Z69" i="102"/>
  <c r="X69" i="102"/>
  <c r="V69" i="102"/>
  <c r="T69" i="102"/>
  <c r="P69" i="102"/>
  <c r="N69" i="102"/>
  <c r="L69" i="102"/>
  <c r="J69" i="102"/>
  <c r="I69" i="102"/>
  <c r="H69" i="102"/>
  <c r="O69" i="102" s="1"/>
  <c r="R69" i="102" s="1"/>
  <c r="G69" i="102"/>
  <c r="E69" i="102"/>
  <c r="AG68" i="102"/>
  <c r="AE68" i="102"/>
  <c r="AC68" i="102"/>
  <c r="AB68" i="102"/>
  <c r="Z68" i="102"/>
  <c r="X68" i="102"/>
  <c r="V68" i="102"/>
  <c r="T68" i="102"/>
  <c r="N68" i="102"/>
  <c r="L68" i="102"/>
  <c r="H68" i="102"/>
  <c r="O68" i="102" s="1"/>
  <c r="R68" i="102" s="1"/>
  <c r="G68" i="102"/>
  <c r="E68" i="102"/>
  <c r="AG67" i="102"/>
  <c r="AE67" i="102"/>
  <c r="AC67" i="102"/>
  <c r="AB67" i="102"/>
  <c r="Z67" i="102"/>
  <c r="X67" i="102"/>
  <c r="V67" i="102"/>
  <c r="T67" i="102"/>
  <c r="N67" i="102"/>
  <c r="L67" i="102"/>
  <c r="I67" i="102"/>
  <c r="H67" i="102"/>
  <c r="J67" i="102" s="1"/>
  <c r="G67" i="102"/>
  <c r="E67" i="102"/>
  <c r="AG66" i="102"/>
  <c r="AE66" i="102"/>
  <c r="AC66" i="102"/>
  <c r="AB66" i="102"/>
  <c r="Z66" i="102"/>
  <c r="X66" i="102"/>
  <c r="V66" i="102"/>
  <c r="T66" i="102"/>
  <c r="P66" i="102"/>
  <c r="N66" i="102"/>
  <c r="L66" i="102"/>
  <c r="J66" i="102"/>
  <c r="I66" i="102"/>
  <c r="H66" i="102"/>
  <c r="O66" i="102" s="1"/>
  <c r="R66" i="102" s="1"/>
  <c r="G66" i="102"/>
  <c r="E66" i="102"/>
  <c r="AG65" i="102"/>
  <c r="AE65" i="102"/>
  <c r="AC65" i="102"/>
  <c r="AB65" i="102"/>
  <c r="Z65" i="102"/>
  <c r="X65" i="102"/>
  <c r="V65" i="102"/>
  <c r="T65" i="102"/>
  <c r="N65" i="102"/>
  <c r="L65" i="102"/>
  <c r="H65" i="102"/>
  <c r="O65" i="102" s="1"/>
  <c r="P65" i="102" s="1"/>
  <c r="G65" i="102"/>
  <c r="E65" i="102"/>
  <c r="AF64" i="102"/>
  <c r="AD64" i="102"/>
  <c r="AA64" i="102"/>
  <c r="Y64" i="102"/>
  <c r="W64" i="102"/>
  <c r="U64" i="102"/>
  <c r="S64" i="102"/>
  <c r="Q64" i="102"/>
  <c r="M64" i="102"/>
  <c r="K64" i="102"/>
  <c r="F64" i="102"/>
  <c r="D64" i="102"/>
  <c r="C64" i="102"/>
  <c r="AG63" i="102"/>
  <c r="AE63" i="102"/>
  <c r="AC63" i="102"/>
  <c r="AB63" i="102"/>
  <c r="Z63" i="102"/>
  <c r="X63" i="102"/>
  <c r="V63" i="102"/>
  <c r="T63" i="102"/>
  <c r="N63" i="102"/>
  <c r="L63" i="102"/>
  <c r="H63" i="102"/>
  <c r="O63" i="102" s="1"/>
  <c r="R63" i="102" s="1"/>
  <c r="G63" i="102"/>
  <c r="E63" i="102"/>
  <c r="AG62" i="102"/>
  <c r="AE62" i="102"/>
  <c r="AC62" i="102"/>
  <c r="AB62" i="102"/>
  <c r="Z62" i="102"/>
  <c r="X62" i="102"/>
  <c r="V62" i="102"/>
  <c r="T62" i="102"/>
  <c r="N62" i="102"/>
  <c r="L62" i="102"/>
  <c r="H62" i="102"/>
  <c r="O62" i="102" s="1"/>
  <c r="R62" i="102" s="1"/>
  <c r="G62" i="102"/>
  <c r="E62" i="102"/>
  <c r="AG61" i="102"/>
  <c r="AE61" i="102"/>
  <c r="AC61" i="102"/>
  <c r="AB61" i="102"/>
  <c r="Z61" i="102"/>
  <c r="X61" i="102"/>
  <c r="V61" i="102"/>
  <c r="T61" i="102"/>
  <c r="N61" i="102"/>
  <c r="L61" i="102"/>
  <c r="H61" i="102"/>
  <c r="O61" i="102" s="1"/>
  <c r="R61" i="102" s="1"/>
  <c r="G61" i="102"/>
  <c r="E61" i="102"/>
  <c r="AG60" i="102"/>
  <c r="AE60" i="102"/>
  <c r="AC60" i="102"/>
  <c r="AB60" i="102"/>
  <c r="Z60" i="102"/>
  <c r="X60" i="102"/>
  <c r="V60" i="102"/>
  <c r="T60" i="102"/>
  <c r="N60" i="102"/>
  <c r="L60" i="102"/>
  <c r="H60" i="102"/>
  <c r="O60" i="102" s="1"/>
  <c r="R60" i="102" s="1"/>
  <c r="G60" i="102"/>
  <c r="E60" i="102"/>
  <c r="AG59" i="102"/>
  <c r="AE59" i="102"/>
  <c r="AC59" i="102"/>
  <c r="AB59" i="102"/>
  <c r="Z59" i="102"/>
  <c r="X59" i="102"/>
  <c r="V59" i="102"/>
  <c r="T59" i="102"/>
  <c r="N59" i="102"/>
  <c r="L59" i="102"/>
  <c r="H59" i="102"/>
  <c r="O59" i="102" s="1"/>
  <c r="R59" i="102" s="1"/>
  <c r="G59" i="102"/>
  <c r="E59" i="102"/>
  <c r="AG58" i="102"/>
  <c r="AE58" i="102"/>
  <c r="AC58" i="102"/>
  <c r="AB58" i="102"/>
  <c r="Z58" i="102"/>
  <c r="X58" i="102"/>
  <c r="V58" i="102"/>
  <c r="T58" i="102"/>
  <c r="N58" i="102"/>
  <c r="L58" i="102"/>
  <c r="H58" i="102"/>
  <c r="O58" i="102" s="1"/>
  <c r="R58" i="102" s="1"/>
  <c r="G58" i="102"/>
  <c r="E58" i="102"/>
  <c r="AG57" i="102"/>
  <c r="AE57" i="102"/>
  <c r="AC57" i="102"/>
  <c r="AB57" i="102"/>
  <c r="Z57" i="102"/>
  <c r="X57" i="102"/>
  <c r="V57" i="102"/>
  <c r="T57" i="102"/>
  <c r="N57" i="102"/>
  <c r="L57" i="102"/>
  <c r="I57" i="102"/>
  <c r="H57" i="102"/>
  <c r="O57" i="102" s="1"/>
  <c r="R57" i="102" s="1"/>
  <c r="G57" i="102"/>
  <c r="E57" i="102"/>
  <c r="AG56" i="102"/>
  <c r="AE56" i="102"/>
  <c r="AC56" i="102"/>
  <c r="AB56" i="102"/>
  <c r="Z56" i="102"/>
  <c r="X56" i="102"/>
  <c r="V56" i="102"/>
  <c r="T56" i="102"/>
  <c r="N56" i="102"/>
  <c r="L56" i="102"/>
  <c r="H56" i="102"/>
  <c r="O56" i="102" s="1"/>
  <c r="P56" i="102" s="1"/>
  <c r="G56" i="102"/>
  <c r="E56" i="102"/>
  <c r="AF55" i="102"/>
  <c r="AD55" i="102"/>
  <c r="AA55" i="102"/>
  <c r="Y55" i="102"/>
  <c r="W55" i="102"/>
  <c r="U55" i="102"/>
  <c r="S55" i="102"/>
  <c r="Q55" i="102"/>
  <c r="M55" i="102"/>
  <c r="K55" i="102"/>
  <c r="F55" i="102"/>
  <c r="D55" i="102"/>
  <c r="V55" i="102" s="1"/>
  <c r="C55" i="102"/>
  <c r="AG54" i="102"/>
  <c r="AE54" i="102"/>
  <c r="AC54" i="102"/>
  <c r="AB54" i="102"/>
  <c r="Z54" i="102"/>
  <c r="X54" i="102"/>
  <c r="V54" i="102"/>
  <c r="T54" i="102"/>
  <c r="N54" i="102"/>
  <c r="L54" i="102"/>
  <c r="H54" i="102"/>
  <c r="O54" i="102" s="1"/>
  <c r="R54" i="102" s="1"/>
  <c r="G54" i="102"/>
  <c r="E54" i="102"/>
  <c r="AG53" i="102"/>
  <c r="AE53" i="102"/>
  <c r="AC53" i="102"/>
  <c r="AB53" i="102"/>
  <c r="Z53" i="102"/>
  <c r="X53" i="102"/>
  <c r="V53" i="102"/>
  <c r="T53" i="102"/>
  <c r="N53" i="102"/>
  <c r="L53" i="102"/>
  <c r="H53" i="102"/>
  <c r="J53" i="102" s="1"/>
  <c r="G53" i="102"/>
  <c r="E53" i="102"/>
  <c r="AG52" i="102"/>
  <c r="AE52" i="102"/>
  <c r="AC52" i="102"/>
  <c r="AB52" i="102"/>
  <c r="Z52" i="102"/>
  <c r="X52" i="102"/>
  <c r="V52" i="102"/>
  <c r="T52" i="102"/>
  <c r="N52" i="102"/>
  <c r="L52" i="102"/>
  <c r="H52" i="102"/>
  <c r="O52" i="102" s="1"/>
  <c r="G52" i="102"/>
  <c r="E52" i="102"/>
  <c r="AG51" i="102"/>
  <c r="AE51" i="102"/>
  <c r="AC51" i="102"/>
  <c r="AB51" i="102"/>
  <c r="Z51" i="102"/>
  <c r="X51" i="102"/>
  <c r="V51" i="102"/>
  <c r="T51" i="102"/>
  <c r="N51" i="102"/>
  <c r="L51" i="102"/>
  <c r="H51" i="102"/>
  <c r="O51" i="102" s="1"/>
  <c r="R51" i="102" s="1"/>
  <c r="G51" i="102"/>
  <c r="E51" i="102"/>
  <c r="AG50" i="102"/>
  <c r="AE50" i="102"/>
  <c r="AC50" i="102"/>
  <c r="AB50" i="102"/>
  <c r="Z50" i="102"/>
  <c r="X50" i="102"/>
  <c r="V50" i="102"/>
  <c r="T50" i="102"/>
  <c r="N50" i="102"/>
  <c r="L50" i="102"/>
  <c r="H50" i="102"/>
  <c r="O50" i="102" s="1"/>
  <c r="R50" i="102" s="1"/>
  <c r="G50" i="102"/>
  <c r="E50" i="102"/>
  <c r="AG49" i="102"/>
  <c r="AE49" i="102"/>
  <c r="AC49" i="102"/>
  <c r="AB49" i="102"/>
  <c r="Z49" i="102"/>
  <c r="X49" i="102"/>
  <c r="V49" i="102"/>
  <c r="T49" i="102"/>
  <c r="N49" i="102"/>
  <c r="L49" i="102"/>
  <c r="H49" i="102"/>
  <c r="J49" i="102" s="1"/>
  <c r="G49" i="102"/>
  <c r="E49" i="102"/>
  <c r="AG48" i="102"/>
  <c r="AE48" i="102"/>
  <c r="AC48" i="102"/>
  <c r="AB48" i="102"/>
  <c r="Z48" i="102"/>
  <c r="X48" i="102"/>
  <c r="V48" i="102"/>
  <c r="T48" i="102"/>
  <c r="N48" i="102"/>
  <c r="L48" i="102"/>
  <c r="H48" i="102"/>
  <c r="J48" i="102" s="1"/>
  <c r="G48" i="102"/>
  <c r="E48" i="102"/>
  <c r="AG47" i="102"/>
  <c r="AE47" i="102"/>
  <c r="AC47" i="102"/>
  <c r="AB47" i="102"/>
  <c r="Z47" i="102"/>
  <c r="X47" i="102"/>
  <c r="V47" i="102"/>
  <c r="T47" i="102"/>
  <c r="N47" i="102"/>
  <c r="L47" i="102"/>
  <c r="H47" i="102"/>
  <c r="O47" i="102" s="1"/>
  <c r="R47" i="102" s="1"/>
  <c r="G47" i="102"/>
  <c r="E47" i="102"/>
  <c r="AG46" i="102"/>
  <c r="AE46" i="102"/>
  <c r="AC46" i="102"/>
  <c r="AB46" i="102"/>
  <c r="Z46" i="102"/>
  <c r="X46" i="102"/>
  <c r="V46" i="102"/>
  <c r="T46" i="102"/>
  <c r="N46" i="102"/>
  <c r="L46" i="102"/>
  <c r="H46" i="102"/>
  <c r="O46" i="102" s="1"/>
  <c r="R46" i="102" s="1"/>
  <c r="G46" i="102"/>
  <c r="E46" i="102"/>
  <c r="AG45" i="102"/>
  <c r="AE45" i="102"/>
  <c r="AC45" i="102"/>
  <c r="AB45" i="102"/>
  <c r="Z45" i="102"/>
  <c r="X45" i="102"/>
  <c r="V45" i="102"/>
  <c r="T45" i="102"/>
  <c r="N45" i="102"/>
  <c r="L45" i="102"/>
  <c r="H45" i="102"/>
  <c r="J45" i="102" s="1"/>
  <c r="G45" i="102"/>
  <c r="E45" i="102"/>
  <c r="AG44" i="102"/>
  <c r="AE44" i="102"/>
  <c r="AC44" i="102"/>
  <c r="AB44" i="102"/>
  <c r="Z44" i="102"/>
  <c r="X44" i="102"/>
  <c r="V44" i="102"/>
  <c r="T44" i="102"/>
  <c r="N44" i="102"/>
  <c r="L44" i="102"/>
  <c r="H44" i="102"/>
  <c r="J44" i="102" s="1"/>
  <c r="G44" i="102"/>
  <c r="E44" i="102"/>
  <c r="AG43" i="102"/>
  <c r="AE43" i="102"/>
  <c r="AC43" i="102"/>
  <c r="AB43" i="102"/>
  <c r="Z43" i="102"/>
  <c r="X43" i="102"/>
  <c r="V43" i="102"/>
  <c r="T43" i="102"/>
  <c r="N43" i="102"/>
  <c r="L43" i="102"/>
  <c r="H43" i="102"/>
  <c r="O43" i="102" s="1"/>
  <c r="R43" i="102" s="1"/>
  <c r="G43" i="102"/>
  <c r="E43" i="102"/>
  <c r="AG42" i="102"/>
  <c r="AE42" i="102"/>
  <c r="AC42" i="102"/>
  <c r="AB42" i="102"/>
  <c r="Z42" i="102"/>
  <c r="X42" i="102"/>
  <c r="V42" i="102"/>
  <c r="T42" i="102"/>
  <c r="N42" i="102"/>
  <c r="L42" i="102"/>
  <c r="H42" i="102"/>
  <c r="J42" i="102" s="1"/>
  <c r="G42" i="102"/>
  <c r="E42" i="102"/>
  <c r="AG41" i="102"/>
  <c r="AE41" i="102"/>
  <c r="AC41" i="102"/>
  <c r="AB41" i="102"/>
  <c r="Z41" i="102"/>
  <c r="X41" i="102"/>
  <c r="V41" i="102"/>
  <c r="T41" i="102"/>
  <c r="N41" i="102"/>
  <c r="L41" i="102"/>
  <c r="H41" i="102"/>
  <c r="O41" i="102" s="1"/>
  <c r="P41" i="102" s="1"/>
  <c r="G41" i="102"/>
  <c r="E41" i="102"/>
  <c r="AF40" i="102"/>
  <c r="AD40" i="102"/>
  <c r="AA40" i="102"/>
  <c r="Y40" i="102"/>
  <c r="W40" i="102"/>
  <c r="U40" i="102"/>
  <c r="S40" i="102"/>
  <c r="Q40" i="102"/>
  <c r="M40" i="102"/>
  <c r="K40" i="102"/>
  <c r="F40" i="102"/>
  <c r="D40" i="102"/>
  <c r="C40" i="102"/>
  <c r="AG39" i="102"/>
  <c r="AE39" i="102"/>
  <c r="AC39" i="102"/>
  <c r="AB39" i="102"/>
  <c r="Z39" i="102"/>
  <c r="X39" i="102"/>
  <c r="V39" i="102"/>
  <c r="T39" i="102"/>
  <c r="N39" i="102"/>
  <c r="L39" i="102"/>
  <c r="H39" i="102"/>
  <c r="O39" i="102" s="1"/>
  <c r="R39" i="102" s="1"/>
  <c r="G39" i="102"/>
  <c r="E39" i="102"/>
  <c r="AG38" i="102"/>
  <c r="AE38" i="102"/>
  <c r="AC38" i="102"/>
  <c r="AB38" i="102"/>
  <c r="Z38" i="102"/>
  <c r="X38" i="102"/>
  <c r="V38" i="102"/>
  <c r="T38" i="102"/>
  <c r="N38" i="102"/>
  <c r="L38" i="102"/>
  <c r="H38" i="102"/>
  <c r="O38" i="102" s="1"/>
  <c r="R38" i="102" s="1"/>
  <c r="G38" i="102"/>
  <c r="E38" i="102"/>
  <c r="AG37" i="102"/>
  <c r="AE37" i="102"/>
  <c r="AC37" i="102"/>
  <c r="AB37" i="102"/>
  <c r="Z37" i="102"/>
  <c r="X37" i="102"/>
  <c r="V37" i="102"/>
  <c r="T37" i="102"/>
  <c r="N37" i="102"/>
  <c r="L37" i="102"/>
  <c r="H37" i="102"/>
  <c r="O37" i="102" s="1"/>
  <c r="R37" i="102" s="1"/>
  <c r="G37" i="102"/>
  <c r="E37" i="102"/>
  <c r="AG36" i="102"/>
  <c r="AE36" i="102"/>
  <c r="AC36" i="102"/>
  <c r="AB36" i="102"/>
  <c r="Z36" i="102"/>
  <c r="X36" i="102"/>
  <c r="V36" i="102"/>
  <c r="T36" i="102"/>
  <c r="N36" i="102"/>
  <c r="L36" i="102"/>
  <c r="H36" i="102"/>
  <c r="O36" i="102" s="1"/>
  <c r="R36" i="102" s="1"/>
  <c r="G36" i="102"/>
  <c r="E36" i="102"/>
  <c r="AG35" i="102"/>
  <c r="AE35" i="102"/>
  <c r="AC35" i="102"/>
  <c r="AB35" i="102"/>
  <c r="Z35" i="102"/>
  <c r="X35" i="102"/>
  <c r="V35" i="102"/>
  <c r="T35" i="102"/>
  <c r="N35" i="102"/>
  <c r="L35" i="102"/>
  <c r="H35" i="102"/>
  <c r="O35" i="102" s="1"/>
  <c r="R35" i="102" s="1"/>
  <c r="G35" i="102"/>
  <c r="E35" i="102"/>
  <c r="AG34" i="102"/>
  <c r="AE34" i="102"/>
  <c r="AC34" i="102"/>
  <c r="AB34" i="102"/>
  <c r="Z34" i="102"/>
  <c r="X34" i="102"/>
  <c r="V34" i="102"/>
  <c r="T34" i="102"/>
  <c r="N34" i="102"/>
  <c r="L34" i="102"/>
  <c r="H34" i="102"/>
  <c r="O34" i="102" s="1"/>
  <c r="R34" i="102" s="1"/>
  <c r="G34" i="102"/>
  <c r="E34" i="102"/>
  <c r="AG33" i="102"/>
  <c r="AE33" i="102"/>
  <c r="AC33" i="102"/>
  <c r="AB33" i="102"/>
  <c r="Z33" i="102"/>
  <c r="X33" i="102"/>
  <c r="V33" i="102"/>
  <c r="T33" i="102"/>
  <c r="N33" i="102"/>
  <c r="L33" i="102"/>
  <c r="H33" i="102"/>
  <c r="O33" i="102" s="1"/>
  <c r="R33" i="102" s="1"/>
  <c r="G33" i="102"/>
  <c r="E33" i="102"/>
  <c r="AG32" i="102"/>
  <c r="AE32" i="102"/>
  <c r="AC32" i="102"/>
  <c r="AB32" i="102"/>
  <c r="Z32" i="102"/>
  <c r="X32" i="102"/>
  <c r="V32" i="102"/>
  <c r="T32" i="102"/>
  <c r="N32" i="102"/>
  <c r="L32" i="102"/>
  <c r="H32" i="102"/>
  <c r="O32" i="102" s="1"/>
  <c r="R32" i="102" s="1"/>
  <c r="G32" i="102"/>
  <c r="E32" i="102"/>
  <c r="AG31" i="102"/>
  <c r="AE31" i="102"/>
  <c r="AC31" i="102"/>
  <c r="AB31" i="102"/>
  <c r="Z31" i="102"/>
  <c r="X31" i="102"/>
  <c r="V31" i="102"/>
  <c r="T31" i="102"/>
  <c r="N31" i="102"/>
  <c r="L31" i="102"/>
  <c r="H31" i="102"/>
  <c r="O31" i="102" s="1"/>
  <c r="R31" i="102" s="1"/>
  <c r="G31" i="102"/>
  <c r="E31" i="102"/>
  <c r="AG30" i="102"/>
  <c r="AE30" i="102"/>
  <c r="AC30" i="102"/>
  <c r="AB30" i="102"/>
  <c r="Z30" i="102"/>
  <c r="X30" i="102"/>
  <c r="V30" i="102"/>
  <c r="T30" i="102"/>
  <c r="N30" i="102"/>
  <c r="L30" i="102"/>
  <c r="H30" i="102"/>
  <c r="O30" i="102" s="1"/>
  <c r="R30" i="102" s="1"/>
  <c r="G30" i="102"/>
  <c r="E30" i="102"/>
  <c r="AG29" i="102"/>
  <c r="AE29" i="102"/>
  <c r="AC29" i="102"/>
  <c r="AB29" i="102"/>
  <c r="Z29" i="102"/>
  <c r="X29" i="102"/>
  <c r="V29" i="102"/>
  <c r="T29" i="102"/>
  <c r="N29" i="102"/>
  <c r="L29" i="102"/>
  <c r="H29" i="102"/>
  <c r="O29" i="102" s="1"/>
  <c r="R29" i="102" s="1"/>
  <c r="G29" i="102"/>
  <c r="E29" i="102"/>
  <c r="AG28" i="102"/>
  <c r="AE28" i="102"/>
  <c r="AC28" i="102"/>
  <c r="AB28" i="102"/>
  <c r="Z28" i="102"/>
  <c r="X28" i="102"/>
  <c r="V28" i="102"/>
  <c r="T28" i="102"/>
  <c r="N28" i="102"/>
  <c r="L28" i="102"/>
  <c r="H28" i="102"/>
  <c r="O28" i="102" s="1"/>
  <c r="R28" i="102" s="1"/>
  <c r="G28" i="102"/>
  <c r="E28" i="102"/>
  <c r="AG27" i="102"/>
  <c r="AE27" i="102"/>
  <c r="AC27" i="102"/>
  <c r="AB27" i="102"/>
  <c r="Z27" i="102"/>
  <c r="X27" i="102"/>
  <c r="V27" i="102"/>
  <c r="T27" i="102"/>
  <c r="N27" i="102"/>
  <c r="L27" i="102"/>
  <c r="H27" i="102"/>
  <c r="O27" i="102" s="1"/>
  <c r="R27" i="102" s="1"/>
  <c r="G27" i="102"/>
  <c r="E27" i="102"/>
  <c r="AG26" i="102"/>
  <c r="AE26" i="102"/>
  <c r="AC26" i="102"/>
  <c r="AB26" i="102"/>
  <c r="Z26" i="102"/>
  <c r="X26" i="102"/>
  <c r="V26" i="102"/>
  <c r="T26" i="102"/>
  <c r="N26" i="102"/>
  <c r="L26" i="102"/>
  <c r="H26" i="102"/>
  <c r="O26" i="102" s="1"/>
  <c r="R26" i="102" s="1"/>
  <c r="G26" i="102"/>
  <c r="E26" i="102"/>
  <c r="AG25" i="102"/>
  <c r="AE25" i="102"/>
  <c r="AC25" i="102"/>
  <c r="AB25" i="102"/>
  <c r="Z25" i="102"/>
  <c r="X25" i="102"/>
  <c r="V25" i="102"/>
  <c r="T25" i="102"/>
  <c r="N25" i="102"/>
  <c r="L25" i="102"/>
  <c r="H25" i="102"/>
  <c r="O25" i="102" s="1"/>
  <c r="R25" i="102" s="1"/>
  <c r="G25" i="102"/>
  <c r="E25" i="102"/>
  <c r="AG24" i="102"/>
  <c r="AE24" i="102"/>
  <c r="AC24" i="102"/>
  <c r="AB24" i="102"/>
  <c r="Z24" i="102"/>
  <c r="X24" i="102"/>
  <c r="V24" i="102"/>
  <c r="T24" i="102"/>
  <c r="N24" i="102"/>
  <c r="L24" i="102"/>
  <c r="H24" i="102"/>
  <c r="O24" i="102" s="1"/>
  <c r="R24" i="102" s="1"/>
  <c r="G24" i="102"/>
  <c r="E24" i="102"/>
  <c r="AG23" i="102"/>
  <c r="AE23" i="102"/>
  <c r="AC23" i="102"/>
  <c r="AB23" i="102"/>
  <c r="Z23" i="102"/>
  <c r="X23" i="102"/>
  <c r="V23" i="102"/>
  <c r="T23" i="102"/>
  <c r="N23" i="102"/>
  <c r="L23" i="102"/>
  <c r="H23" i="102"/>
  <c r="O23" i="102" s="1"/>
  <c r="R23" i="102" s="1"/>
  <c r="G23" i="102"/>
  <c r="E23" i="102"/>
  <c r="AG22" i="102"/>
  <c r="AE22" i="102"/>
  <c r="AC22" i="102"/>
  <c r="AB22" i="102"/>
  <c r="Z22" i="102"/>
  <c r="X22" i="102"/>
  <c r="V22" i="102"/>
  <c r="T22" i="102"/>
  <c r="N22" i="102"/>
  <c r="L22" i="102"/>
  <c r="H22" i="102"/>
  <c r="O22" i="102" s="1"/>
  <c r="P22" i="102" s="1"/>
  <c r="G22" i="102"/>
  <c r="E22" i="102"/>
  <c r="AF21" i="102"/>
  <c r="AD21" i="102"/>
  <c r="AA21" i="102"/>
  <c r="Y21" i="102"/>
  <c r="W21" i="102"/>
  <c r="U21" i="102"/>
  <c r="S21" i="102"/>
  <c r="Q21" i="102"/>
  <c r="M21" i="102"/>
  <c r="K21" i="102"/>
  <c r="F21" i="102"/>
  <c r="D21" i="102"/>
  <c r="C21" i="102"/>
  <c r="AG20" i="102"/>
  <c r="AE20" i="102"/>
  <c r="AC20" i="102"/>
  <c r="AB20" i="102"/>
  <c r="Z20" i="102"/>
  <c r="X20" i="102"/>
  <c r="V20" i="102"/>
  <c r="T20" i="102"/>
  <c r="P20" i="102"/>
  <c r="N20" i="102"/>
  <c r="L20" i="102"/>
  <c r="J20" i="102"/>
  <c r="I20" i="102"/>
  <c r="H20" i="102"/>
  <c r="G20" i="102"/>
  <c r="E20" i="102"/>
  <c r="AG19" i="102"/>
  <c r="AE19" i="102"/>
  <c r="AC19" i="102"/>
  <c r="AB19" i="102"/>
  <c r="Z19" i="102"/>
  <c r="X19" i="102"/>
  <c r="V19" i="102"/>
  <c r="T19" i="102"/>
  <c r="N19" i="102"/>
  <c r="L19" i="102"/>
  <c r="H19" i="102"/>
  <c r="O19" i="102" s="1"/>
  <c r="R19" i="102" s="1"/>
  <c r="G19" i="102"/>
  <c r="E19" i="102"/>
  <c r="AG18" i="102"/>
  <c r="AE18" i="102"/>
  <c r="AC18" i="102"/>
  <c r="AB18" i="102"/>
  <c r="Z18" i="102"/>
  <c r="X18" i="102"/>
  <c r="V18" i="102"/>
  <c r="T18" i="102"/>
  <c r="N18" i="102"/>
  <c r="L18" i="102"/>
  <c r="H18" i="102"/>
  <c r="J18" i="102" s="1"/>
  <c r="G18" i="102"/>
  <c r="E18" i="102"/>
  <c r="AG17" i="102"/>
  <c r="AE17" i="102"/>
  <c r="AC17" i="102"/>
  <c r="AB17" i="102"/>
  <c r="Z17" i="102"/>
  <c r="X17" i="102"/>
  <c r="V17" i="102"/>
  <c r="T17" i="102"/>
  <c r="P17" i="102"/>
  <c r="N17" i="102"/>
  <c r="L17" i="102"/>
  <c r="J17" i="102"/>
  <c r="I17" i="102"/>
  <c r="H17" i="102"/>
  <c r="O17" i="102" s="1"/>
  <c r="R17" i="102" s="1"/>
  <c r="G17" i="102"/>
  <c r="E17" i="102"/>
  <c r="AG16" i="102"/>
  <c r="AE16" i="102"/>
  <c r="AC16" i="102"/>
  <c r="AB16" i="102"/>
  <c r="Z16" i="102"/>
  <c r="X16" i="102"/>
  <c r="V16" i="102"/>
  <c r="T16" i="102"/>
  <c r="N16" i="102"/>
  <c r="L16" i="102"/>
  <c r="H16" i="102"/>
  <c r="O16" i="102" s="1"/>
  <c r="R16" i="102" s="1"/>
  <c r="G16" i="102"/>
  <c r="E16" i="102"/>
  <c r="AG15" i="102"/>
  <c r="AE15" i="102"/>
  <c r="AC15" i="102"/>
  <c r="AB15" i="102"/>
  <c r="Z15" i="102"/>
  <c r="X15" i="102"/>
  <c r="V15" i="102"/>
  <c r="T15" i="102"/>
  <c r="N15" i="102"/>
  <c r="L15" i="102"/>
  <c r="I15" i="102"/>
  <c r="H15" i="102"/>
  <c r="J15" i="102" s="1"/>
  <c r="G15" i="102"/>
  <c r="E15" i="102"/>
  <c r="AG14" i="102"/>
  <c r="AE14" i="102"/>
  <c r="AC14" i="102"/>
  <c r="AB14" i="102"/>
  <c r="Z14" i="102"/>
  <c r="X14" i="102"/>
  <c r="V14" i="102"/>
  <c r="T14" i="102"/>
  <c r="N14" i="102"/>
  <c r="L14" i="102"/>
  <c r="I14" i="102"/>
  <c r="H14" i="102"/>
  <c r="O14" i="102" s="1"/>
  <c r="R14" i="102" s="1"/>
  <c r="G14" i="102"/>
  <c r="E14" i="102"/>
  <c r="AG13" i="102"/>
  <c r="AE13" i="102"/>
  <c r="AC13" i="102"/>
  <c r="AB13" i="102"/>
  <c r="Z13" i="102"/>
  <c r="X13" i="102"/>
  <c r="V13" i="102"/>
  <c r="T13" i="102"/>
  <c r="N13" i="102"/>
  <c r="L13" i="102"/>
  <c r="H13" i="102"/>
  <c r="J13" i="102" s="1"/>
  <c r="G13" i="102"/>
  <c r="E13" i="102"/>
  <c r="AG12" i="102"/>
  <c r="AE12" i="102"/>
  <c r="AC12" i="102"/>
  <c r="AB12" i="102"/>
  <c r="Z12" i="102"/>
  <c r="X12" i="102"/>
  <c r="V12" i="102"/>
  <c r="T12" i="102"/>
  <c r="N12" i="102"/>
  <c r="L12" i="102"/>
  <c r="H12" i="102"/>
  <c r="O12" i="102" s="1"/>
  <c r="R12" i="102" s="1"/>
  <c r="G12" i="102"/>
  <c r="E12" i="102"/>
  <c r="AG11" i="102"/>
  <c r="AE11" i="102"/>
  <c r="AC11" i="102"/>
  <c r="AB11" i="102"/>
  <c r="Z11" i="102"/>
  <c r="X11" i="102"/>
  <c r="V11" i="102"/>
  <c r="T11" i="102"/>
  <c r="N11" i="102"/>
  <c r="L11" i="102"/>
  <c r="H11" i="102"/>
  <c r="J11" i="102" s="1"/>
  <c r="G11" i="102"/>
  <c r="E11" i="102"/>
  <c r="AG10" i="102"/>
  <c r="AE10" i="102"/>
  <c r="AC10" i="102"/>
  <c r="AB10" i="102"/>
  <c r="Z10" i="102"/>
  <c r="X10" i="102"/>
  <c r="V10" i="102"/>
  <c r="T10" i="102"/>
  <c r="N10" i="102"/>
  <c r="L10" i="102"/>
  <c r="I10" i="102"/>
  <c r="H10" i="102"/>
  <c r="O10" i="102" s="1"/>
  <c r="P10" i="102" s="1"/>
  <c r="G10" i="102"/>
  <c r="E10" i="102"/>
  <c r="AF9" i="102"/>
  <c r="AD9" i="102"/>
  <c r="AA9" i="102"/>
  <c r="Y9" i="102"/>
  <c r="W9" i="102"/>
  <c r="U9" i="102"/>
  <c r="S9" i="102"/>
  <c r="Q9" i="102"/>
  <c r="M9" i="102"/>
  <c r="K9" i="102"/>
  <c r="F9" i="102"/>
  <c r="D9" i="102"/>
  <c r="C9" i="102"/>
  <c r="AG101" i="104"/>
  <c r="AE101" i="104"/>
  <c r="AC101" i="104"/>
  <c r="AB101" i="104"/>
  <c r="Z101" i="104"/>
  <c r="X101" i="104"/>
  <c r="V101" i="104"/>
  <c r="T101" i="104"/>
  <c r="N101" i="104"/>
  <c r="L101" i="104"/>
  <c r="H101" i="104"/>
  <c r="O101" i="104" s="1"/>
  <c r="R101" i="104" s="1"/>
  <c r="G101" i="104"/>
  <c r="E101" i="104"/>
  <c r="AG100" i="104"/>
  <c r="AE100" i="104"/>
  <c r="AC100" i="104"/>
  <c r="AB100" i="104"/>
  <c r="Z100" i="104"/>
  <c r="X100" i="104"/>
  <c r="V100" i="104"/>
  <c r="T100" i="104"/>
  <c r="N100" i="104"/>
  <c r="L100" i="104"/>
  <c r="H100" i="104"/>
  <c r="O100" i="104" s="1"/>
  <c r="R100" i="104" s="1"/>
  <c r="G100" i="104"/>
  <c r="E100" i="104"/>
  <c r="AG99" i="104"/>
  <c r="AE99" i="104"/>
  <c r="AC99" i="104"/>
  <c r="AB99" i="104"/>
  <c r="Z99" i="104"/>
  <c r="X99" i="104"/>
  <c r="V99" i="104"/>
  <c r="T99" i="104"/>
  <c r="N99" i="104"/>
  <c r="L99" i="104"/>
  <c r="H99" i="104"/>
  <c r="O99" i="104" s="1"/>
  <c r="R99" i="104" s="1"/>
  <c r="G99" i="104"/>
  <c r="E99" i="104"/>
  <c r="AG98" i="104"/>
  <c r="AE98" i="104"/>
  <c r="AC98" i="104"/>
  <c r="AB98" i="104"/>
  <c r="Z98" i="104"/>
  <c r="X98" i="104"/>
  <c r="V98" i="104"/>
  <c r="T98" i="104"/>
  <c r="N98" i="104"/>
  <c r="L98" i="104"/>
  <c r="H98" i="104"/>
  <c r="J98" i="104" s="1"/>
  <c r="G98" i="104"/>
  <c r="E98" i="104"/>
  <c r="AG97" i="104"/>
  <c r="AE97" i="104"/>
  <c r="AC97" i="104"/>
  <c r="AB97" i="104"/>
  <c r="Z97" i="104"/>
  <c r="X97" i="104"/>
  <c r="V97" i="104"/>
  <c r="T97" i="104"/>
  <c r="N97" i="104"/>
  <c r="L97" i="104"/>
  <c r="H97" i="104"/>
  <c r="O97" i="104" s="1"/>
  <c r="R97" i="104" s="1"/>
  <c r="G97" i="104"/>
  <c r="E97" i="104"/>
  <c r="AG96" i="104"/>
  <c r="AE96" i="104"/>
  <c r="AC96" i="104"/>
  <c r="AB96" i="104"/>
  <c r="Z96" i="104"/>
  <c r="X96" i="104"/>
  <c r="V96" i="104"/>
  <c r="T96" i="104"/>
  <c r="N96" i="104"/>
  <c r="L96" i="104"/>
  <c r="H96" i="104"/>
  <c r="O96" i="104" s="1"/>
  <c r="R96" i="104" s="1"/>
  <c r="G96" i="104"/>
  <c r="E96" i="104"/>
  <c r="AG95" i="104"/>
  <c r="AE95" i="104"/>
  <c r="AC95" i="104"/>
  <c r="AB95" i="104"/>
  <c r="Z95" i="104"/>
  <c r="X95" i="104"/>
  <c r="V95" i="104"/>
  <c r="T95" i="104"/>
  <c r="N95" i="104"/>
  <c r="L95" i="104"/>
  <c r="H95" i="104"/>
  <c r="O95" i="104" s="1"/>
  <c r="R95" i="104" s="1"/>
  <c r="G95" i="104"/>
  <c r="E95" i="104"/>
  <c r="AG94" i="104"/>
  <c r="AE94" i="104"/>
  <c r="AC94" i="104"/>
  <c r="AB94" i="104"/>
  <c r="Z94" i="104"/>
  <c r="X94" i="104"/>
  <c r="V94" i="104"/>
  <c r="T94" i="104"/>
  <c r="N94" i="104"/>
  <c r="L94" i="104"/>
  <c r="H94" i="104"/>
  <c r="O94" i="104" s="1"/>
  <c r="R94" i="104" s="1"/>
  <c r="G94" i="104"/>
  <c r="E94" i="104"/>
  <c r="AG93" i="104"/>
  <c r="AE93" i="104"/>
  <c r="AC93" i="104"/>
  <c r="AB93" i="104"/>
  <c r="Z93" i="104"/>
  <c r="X93" i="104"/>
  <c r="V93" i="104"/>
  <c r="T93" i="104"/>
  <c r="N93" i="104"/>
  <c r="L93" i="104"/>
  <c r="I93" i="104"/>
  <c r="H93" i="104"/>
  <c r="O93" i="104" s="1"/>
  <c r="R93" i="104" s="1"/>
  <c r="G93" i="104"/>
  <c r="E93" i="104"/>
  <c r="AG92" i="104"/>
  <c r="AE92" i="104"/>
  <c r="AC92" i="104"/>
  <c r="AB92" i="104"/>
  <c r="Z92" i="104"/>
  <c r="X92" i="104"/>
  <c r="V92" i="104"/>
  <c r="T92" i="104"/>
  <c r="N92" i="104"/>
  <c r="L92" i="104"/>
  <c r="H92" i="104"/>
  <c r="O92" i="104" s="1"/>
  <c r="P92" i="104" s="1"/>
  <c r="G92" i="104"/>
  <c r="E92" i="104"/>
  <c r="AG91" i="104"/>
  <c r="AE91" i="104"/>
  <c r="AC91" i="104"/>
  <c r="AB91" i="104"/>
  <c r="Z91" i="104"/>
  <c r="X91" i="104"/>
  <c r="V91" i="104"/>
  <c r="T91" i="104"/>
  <c r="P91" i="104"/>
  <c r="N91" i="104"/>
  <c r="L91" i="104"/>
  <c r="I91" i="104"/>
  <c r="H91" i="104"/>
  <c r="O91" i="104" s="1"/>
  <c r="R91" i="104" s="1"/>
  <c r="G91" i="104"/>
  <c r="E91" i="104"/>
  <c r="AF90" i="104"/>
  <c r="AF26" i="32" s="1"/>
  <c r="AD90" i="104"/>
  <c r="AD26" i="32" s="1"/>
  <c r="AA90" i="104"/>
  <c r="AA26" i="32" s="1"/>
  <c r="Y90" i="104"/>
  <c r="W90" i="104"/>
  <c r="W26" i="32" s="1"/>
  <c r="U90" i="104"/>
  <c r="U26" i="32" s="1"/>
  <c r="S90" i="104"/>
  <c r="S26" i="32" s="1"/>
  <c r="Q90" i="104"/>
  <c r="Q26" i="32" s="1"/>
  <c r="M90" i="104"/>
  <c r="M26" i="32" s="1"/>
  <c r="K90" i="104"/>
  <c r="K26" i="32" s="1"/>
  <c r="F90" i="104"/>
  <c r="F26" i="32" s="1"/>
  <c r="D90" i="104"/>
  <c r="D26" i="32" s="1"/>
  <c r="C90" i="104"/>
  <c r="AG89" i="104"/>
  <c r="AE89" i="104"/>
  <c r="AC89" i="104"/>
  <c r="AB89" i="104"/>
  <c r="Z89" i="104"/>
  <c r="X89" i="104"/>
  <c r="V89" i="104"/>
  <c r="T89" i="104"/>
  <c r="N89" i="104"/>
  <c r="L89" i="104"/>
  <c r="H89" i="104"/>
  <c r="J89" i="104" s="1"/>
  <c r="G89" i="104"/>
  <c r="E89" i="104"/>
  <c r="AG88" i="104"/>
  <c r="AE88" i="104"/>
  <c r="AC88" i="104"/>
  <c r="AB88" i="104"/>
  <c r="Z88" i="104"/>
  <c r="X88" i="104"/>
  <c r="V88" i="104"/>
  <c r="T88" i="104"/>
  <c r="N88" i="104"/>
  <c r="L88" i="104"/>
  <c r="I88" i="104"/>
  <c r="H88" i="104"/>
  <c r="O88" i="104" s="1"/>
  <c r="R88" i="104" s="1"/>
  <c r="G88" i="104"/>
  <c r="E88" i="104"/>
  <c r="AG87" i="104"/>
  <c r="AE87" i="104"/>
  <c r="AC87" i="104"/>
  <c r="AB87" i="104"/>
  <c r="Z87" i="104"/>
  <c r="X87" i="104"/>
  <c r="V87" i="104"/>
  <c r="T87" i="104"/>
  <c r="N87" i="104"/>
  <c r="L87" i="104"/>
  <c r="H87" i="104"/>
  <c r="O87" i="104" s="1"/>
  <c r="R87" i="104" s="1"/>
  <c r="G87" i="104"/>
  <c r="E87" i="104"/>
  <c r="AG86" i="104"/>
  <c r="AE86" i="104"/>
  <c r="AC86" i="104"/>
  <c r="AB86" i="104"/>
  <c r="Z86" i="104"/>
  <c r="X86" i="104"/>
  <c r="V86" i="104"/>
  <c r="T86" i="104"/>
  <c r="N86" i="104"/>
  <c r="L86" i="104"/>
  <c r="H86" i="104"/>
  <c r="O86" i="104" s="1"/>
  <c r="R86" i="104" s="1"/>
  <c r="G86" i="104"/>
  <c r="E86" i="104"/>
  <c r="AG85" i="104"/>
  <c r="AE85" i="104"/>
  <c r="AC85" i="104"/>
  <c r="AB85" i="104"/>
  <c r="Z85" i="104"/>
  <c r="X85" i="104"/>
  <c r="V85" i="104"/>
  <c r="T85" i="104"/>
  <c r="N85" i="104"/>
  <c r="L85" i="104"/>
  <c r="H85" i="104"/>
  <c r="O85" i="104" s="1"/>
  <c r="R85" i="104" s="1"/>
  <c r="G85" i="104"/>
  <c r="E85" i="104"/>
  <c r="AG84" i="104"/>
  <c r="AE84" i="104"/>
  <c r="AC84" i="104"/>
  <c r="AB84" i="104"/>
  <c r="Z84" i="104"/>
  <c r="X84" i="104"/>
  <c r="V84" i="104"/>
  <c r="T84" i="104"/>
  <c r="N84" i="104"/>
  <c r="L84" i="104"/>
  <c r="H84" i="104"/>
  <c r="J84" i="104" s="1"/>
  <c r="G84" i="104"/>
  <c r="E84" i="104"/>
  <c r="AG83" i="104"/>
  <c r="AE83" i="104"/>
  <c r="AC83" i="104"/>
  <c r="AB83" i="104"/>
  <c r="Z83" i="104"/>
  <c r="X83" i="104"/>
  <c r="V83" i="104"/>
  <c r="T83" i="104"/>
  <c r="N83" i="104"/>
  <c r="L83" i="104"/>
  <c r="H83" i="104"/>
  <c r="O83" i="104" s="1"/>
  <c r="R83" i="104" s="1"/>
  <c r="G83" i="104"/>
  <c r="E83" i="104"/>
  <c r="AG82" i="104"/>
  <c r="AE82" i="104"/>
  <c r="AC82" i="104"/>
  <c r="AB82" i="104"/>
  <c r="Z82" i="104"/>
  <c r="X82" i="104"/>
  <c r="V82" i="104"/>
  <c r="T82" i="104"/>
  <c r="P82" i="104"/>
  <c r="N82" i="104"/>
  <c r="L82" i="104"/>
  <c r="J82" i="104"/>
  <c r="I82" i="104"/>
  <c r="H82" i="104"/>
  <c r="O82" i="104" s="1"/>
  <c r="R82" i="104" s="1"/>
  <c r="G82" i="104"/>
  <c r="E82" i="104"/>
  <c r="AG81" i="104"/>
  <c r="AE81" i="104"/>
  <c r="AC81" i="104"/>
  <c r="AB81" i="104"/>
  <c r="Z81" i="104"/>
  <c r="X81" i="104"/>
  <c r="V81" i="104"/>
  <c r="T81" i="104"/>
  <c r="P81" i="104"/>
  <c r="N81" i="104"/>
  <c r="L81" i="104"/>
  <c r="J81" i="104"/>
  <c r="I81" i="104"/>
  <c r="H81" i="104"/>
  <c r="O81" i="104" s="1"/>
  <c r="R81" i="104" s="1"/>
  <c r="G81" i="104"/>
  <c r="E81" i="104"/>
  <c r="A81" i="104"/>
  <c r="A82" i="104" s="1"/>
  <c r="A83" i="104" s="1"/>
  <c r="A84" i="104" s="1"/>
  <c r="A85" i="104" s="1"/>
  <c r="A86" i="104" s="1"/>
  <c r="A87" i="104" s="1"/>
  <c r="A88" i="104" s="1"/>
  <c r="A89" i="104" s="1"/>
  <c r="A91" i="104" s="1"/>
  <c r="A92" i="104" s="1"/>
  <c r="A93" i="104" s="1"/>
  <c r="A94" i="104" s="1"/>
  <c r="A95" i="104" s="1"/>
  <c r="A96" i="104" s="1"/>
  <c r="A97" i="104" s="1"/>
  <c r="A98" i="104" s="1"/>
  <c r="A99" i="104" s="1"/>
  <c r="A100" i="104" s="1"/>
  <c r="A101" i="104" s="1"/>
  <c r="AG80" i="104"/>
  <c r="AE80" i="104"/>
  <c r="AC80" i="104"/>
  <c r="AB80" i="104"/>
  <c r="Z80" i="104"/>
  <c r="X80" i="104"/>
  <c r="V80" i="104"/>
  <c r="T80" i="104"/>
  <c r="N80" i="104"/>
  <c r="L80" i="104"/>
  <c r="H80" i="104"/>
  <c r="O80" i="104" s="1"/>
  <c r="P80" i="104" s="1"/>
  <c r="G80" i="104"/>
  <c r="E80" i="104"/>
  <c r="AF79" i="104"/>
  <c r="AD79" i="104"/>
  <c r="AA79" i="104"/>
  <c r="Y79" i="104"/>
  <c r="W79" i="104"/>
  <c r="U79" i="104"/>
  <c r="S79" i="104"/>
  <c r="Q79" i="104"/>
  <c r="M79" i="104"/>
  <c r="K79" i="104"/>
  <c r="F79" i="104"/>
  <c r="D79" i="104"/>
  <c r="C79" i="104"/>
  <c r="AG78" i="104"/>
  <c r="AE78" i="104"/>
  <c r="AC78" i="104"/>
  <c r="AB78" i="104"/>
  <c r="Z78" i="104"/>
  <c r="X78" i="104"/>
  <c r="V78" i="104"/>
  <c r="T78" i="104"/>
  <c r="N78" i="104"/>
  <c r="L78" i="104"/>
  <c r="H78" i="104"/>
  <c r="O78" i="104" s="1"/>
  <c r="G78" i="104"/>
  <c r="E78" i="104"/>
  <c r="AG77" i="104"/>
  <c r="AE77" i="104"/>
  <c r="AC77" i="104"/>
  <c r="AB77" i="104"/>
  <c r="Z77" i="104"/>
  <c r="X77" i="104"/>
  <c r="V77" i="104"/>
  <c r="T77" i="104"/>
  <c r="N77" i="104"/>
  <c r="L77" i="104"/>
  <c r="H77" i="104"/>
  <c r="O77" i="104" s="1"/>
  <c r="R77" i="104" s="1"/>
  <c r="G77" i="104"/>
  <c r="E77" i="104"/>
  <c r="AG76" i="104"/>
  <c r="AE76" i="104"/>
  <c r="AC76" i="104"/>
  <c r="AB76" i="104"/>
  <c r="Z76" i="104"/>
  <c r="X76" i="104"/>
  <c r="V76" i="104"/>
  <c r="T76" i="104"/>
  <c r="N76" i="104"/>
  <c r="L76" i="104"/>
  <c r="H76" i="104"/>
  <c r="O76" i="104" s="1"/>
  <c r="R76" i="104" s="1"/>
  <c r="G76" i="104"/>
  <c r="E76" i="104"/>
  <c r="AG75" i="104"/>
  <c r="AE75" i="104"/>
  <c r="AC75" i="104"/>
  <c r="AB75" i="104"/>
  <c r="Z75" i="104"/>
  <c r="X75" i="104"/>
  <c r="V75" i="104"/>
  <c r="T75" i="104"/>
  <c r="N75" i="104"/>
  <c r="L75" i="104"/>
  <c r="H75" i="104"/>
  <c r="O75" i="104" s="1"/>
  <c r="R75" i="104" s="1"/>
  <c r="G75" i="104"/>
  <c r="E75" i="104"/>
  <c r="AG74" i="104"/>
  <c r="AE74" i="104"/>
  <c r="AC74" i="104"/>
  <c r="AB74" i="104"/>
  <c r="Z74" i="104"/>
  <c r="X74" i="104"/>
  <c r="V74" i="104"/>
  <c r="T74" i="104"/>
  <c r="N74" i="104"/>
  <c r="L74" i="104"/>
  <c r="H74" i="104"/>
  <c r="O74" i="104" s="1"/>
  <c r="R74" i="104" s="1"/>
  <c r="G74" i="104"/>
  <c r="E74" i="104"/>
  <c r="AG73" i="104"/>
  <c r="AE73" i="104"/>
  <c r="AC73" i="104"/>
  <c r="AB73" i="104"/>
  <c r="Z73" i="104"/>
  <c r="X73" i="104"/>
  <c r="V73" i="104"/>
  <c r="T73" i="104"/>
  <c r="N73" i="104"/>
  <c r="L73" i="104"/>
  <c r="H73" i="104"/>
  <c r="O73" i="104" s="1"/>
  <c r="R73" i="104" s="1"/>
  <c r="G73" i="104"/>
  <c r="E73" i="104"/>
  <c r="AF72" i="104"/>
  <c r="AD72" i="104"/>
  <c r="AA72" i="104"/>
  <c r="Y72" i="104"/>
  <c r="W72" i="104"/>
  <c r="U72" i="104"/>
  <c r="S72" i="104"/>
  <c r="Q72" i="104"/>
  <c r="M72" i="104"/>
  <c r="K72" i="104"/>
  <c r="F72" i="104"/>
  <c r="D72" i="104"/>
  <c r="C72" i="104"/>
  <c r="AG71" i="104"/>
  <c r="AE71" i="104"/>
  <c r="AC71" i="104"/>
  <c r="AB71" i="104"/>
  <c r="Z71" i="104"/>
  <c r="X71" i="104"/>
  <c r="V71" i="104"/>
  <c r="T71" i="104"/>
  <c r="N71" i="104"/>
  <c r="L71" i="104"/>
  <c r="H71" i="104"/>
  <c r="O71" i="104" s="1"/>
  <c r="R71" i="104" s="1"/>
  <c r="G71" i="104"/>
  <c r="E71" i="104"/>
  <c r="AG70" i="104"/>
  <c r="AE70" i="104"/>
  <c r="AC70" i="104"/>
  <c r="AB70" i="104"/>
  <c r="Z70" i="104"/>
  <c r="X70" i="104"/>
  <c r="V70" i="104"/>
  <c r="T70" i="104"/>
  <c r="N70" i="104"/>
  <c r="L70" i="104"/>
  <c r="H70" i="104"/>
  <c r="J70" i="104" s="1"/>
  <c r="G70" i="104"/>
  <c r="E70" i="104"/>
  <c r="AG69" i="104"/>
  <c r="AE69" i="104"/>
  <c r="AC69" i="104"/>
  <c r="AB69" i="104"/>
  <c r="Z69" i="104"/>
  <c r="X69" i="104"/>
  <c r="V69" i="104"/>
  <c r="T69" i="104"/>
  <c r="P69" i="104"/>
  <c r="N69" i="104"/>
  <c r="L69" i="104"/>
  <c r="J69" i="104"/>
  <c r="I69" i="104"/>
  <c r="H69" i="104"/>
  <c r="O69" i="104" s="1"/>
  <c r="R69" i="104" s="1"/>
  <c r="G69" i="104"/>
  <c r="E69" i="104"/>
  <c r="AG68" i="104"/>
  <c r="AE68" i="104"/>
  <c r="AC68" i="104"/>
  <c r="AB68" i="104"/>
  <c r="Z68" i="104"/>
  <c r="X68" i="104"/>
  <c r="V68" i="104"/>
  <c r="T68" i="104"/>
  <c r="N68" i="104"/>
  <c r="L68" i="104"/>
  <c r="H68" i="104"/>
  <c r="J68" i="104" s="1"/>
  <c r="G68" i="104"/>
  <c r="E68" i="104"/>
  <c r="AG67" i="104"/>
  <c r="AE67" i="104"/>
  <c r="AC67" i="104"/>
  <c r="AB67" i="104"/>
  <c r="Z67" i="104"/>
  <c r="X67" i="104"/>
  <c r="V67" i="104"/>
  <c r="T67" i="104"/>
  <c r="N67" i="104"/>
  <c r="L67" i="104"/>
  <c r="H67" i="104"/>
  <c r="O67" i="104" s="1"/>
  <c r="R67" i="104" s="1"/>
  <c r="G67" i="104"/>
  <c r="E67" i="104"/>
  <c r="AG66" i="104"/>
  <c r="AE66" i="104"/>
  <c r="AC66" i="104"/>
  <c r="AB66" i="104"/>
  <c r="Z66" i="104"/>
  <c r="X66" i="104"/>
  <c r="V66" i="104"/>
  <c r="T66" i="104"/>
  <c r="P66" i="104"/>
  <c r="N66" i="104"/>
  <c r="L66" i="104"/>
  <c r="J66" i="104"/>
  <c r="I66" i="104"/>
  <c r="H66" i="104"/>
  <c r="O66" i="104" s="1"/>
  <c r="R66" i="104" s="1"/>
  <c r="G66" i="104"/>
  <c r="E66" i="104"/>
  <c r="AG65" i="104"/>
  <c r="AE65" i="104"/>
  <c r="AC65" i="104"/>
  <c r="AB65" i="104"/>
  <c r="Z65" i="104"/>
  <c r="X65" i="104"/>
  <c r="V65" i="104"/>
  <c r="T65" i="104"/>
  <c r="N65" i="104"/>
  <c r="L65" i="104"/>
  <c r="H65" i="104"/>
  <c r="O65" i="104" s="1"/>
  <c r="P65" i="104" s="1"/>
  <c r="G65" i="104"/>
  <c r="E65" i="104"/>
  <c r="AF64" i="104"/>
  <c r="AD64" i="104"/>
  <c r="AA64" i="104"/>
  <c r="Y64" i="104"/>
  <c r="W64" i="104"/>
  <c r="U64" i="104"/>
  <c r="S64" i="104"/>
  <c r="Q64" i="104"/>
  <c r="M64" i="104"/>
  <c r="K64" i="104"/>
  <c r="F64" i="104"/>
  <c r="D64" i="104"/>
  <c r="C64" i="104"/>
  <c r="AG63" i="104"/>
  <c r="AE63" i="104"/>
  <c r="AC63" i="104"/>
  <c r="AB63" i="104"/>
  <c r="Z63" i="104"/>
  <c r="X63" i="104"/>
  <c r="V63" i="104"/>
  <c r="T63" i="104"/>
  <c r="N63" i="104"/>
  <c r="L63" i="104"/>
  <c r="H63" i="104"/>
  <c r="O63" i="104" s="1"/>
  <c r="R63" i="104" s="1"/>
  <c r="G63" i="104"/>
  <c r="E63" i="104"/>
  <c r="AG62" i="104"/>
  <c r="AE62" i="104"/>
  <c r="AC62" i="104"/>
  <c r="AB62" i="104"/>
  <c r="Z62" i="104"/>
  <c r="X62" i="104"/>
  <c r="V62" i="104"/>
  <c r="T62" i="104"/>
  <c r="N62" i="104"/>
  <c r="L62" i="104"/>
  <c r="H62" i="104"/>
  <c r="O62" i="104" s="1"/>
  <c r="R62" i="104" s="1"/>
  <c r="G62" i="104"/>
  <c r="E62" i="104"/>
  <c r="AG61" i="104"/>
  <c r="AE61" i="104"/>
  <c r="AC61" i="104"/>
  <c r="AB61" i="104"/>
  <c r="Z61" i="104"/>
  <c r="X61" i="104"/>
  <c r="V61" i="104"/>
  <c r="T61" i="104"/>
  <c r="N61" i="104"/>
  <c r="L61" i="104"/>
  <c r="H61" i="104"/>
  <c r="O61" i="104" s="1"/>
  <c r="R61" i="104" s="1"/>
  <c r="G61" i="104"/>
  <c r="E61" i="104"/>
  <c r="AG60" i="104"/>
  <c r="AE60" i="104"/>
  <c r="AC60" i="104"/>
  <c r="AB60" i="104"/>
  <c r="Z60" i="104"/>
  <c r="X60" i="104"/>
  <c r="V60" i="104"/>
  <c r="T60" i="104"/>
  <c r="N60" i="104"/>
  <c r="L60" i="104"/>
  <c r="H60" i="104"/>
  <c r="O60" i="104" s="1"/>
  <c r="R60" i="104" s="1"/>
  <c r="G60" i="104"/>
  <c r="E60" i="104"/>
  <c r="AG59" i="104"/>
  <c r="AE59" i="104"/>
  <c r="AC59" i="104"/>
  <c r="AB59" i="104"/>
  <c r="Z59" i="104"/>
  <c r="X59" i="104"/>
  <c r="V59" i="104"/>
  <c r="T59" i="104"/>
  <c r="N59" i="104"/>
  <c r="L59" i="104"/>
  <c r="H59" i="104"/>
  <c r="O59" i="104" s="1"/>
  <c r="R59" i="104" s="1"/>
  <c r="G59" i="104"/>
  <c r="E59" i="104"/>
  <c r="AG58" i="104"/>
  <c r="AE58" i="104"/>
  <c r="AC58" i="104"/>
  <c r="AB58" i="104"/>
  <c r="Z58" i="104"/>
  <c r="X58" i="104"/>
  <c r="V58" i="104"/>
  <c r="T58" i="104"/>
  <c r="N58" i="104"/>
  <c r="L58" i="104"/>
  <c r="H58" i="104"/>
  <c r="O58" i="104" s="1"/>
  <c r="R58" i="104" s="1"/>
  <c r="G58" i="104"/>
  <c r="E58" i="104"/>
  <c r="AG57" i="104"/>
  <c r="AE57" i="104"/>
  <c r="AC57" i="104"/>
  <c r="AB57" i="104"/>
  <c r="Z57" i="104"/>
  <c r="X57" i="104"/>
  <c r="V57" i="104"/>
  <c r="T57" i="104"/>
  <c r="P57" i="104"/>
  <c r="N57" i="104"/>
  <c r="L57" i="104"/>
  <c r="J57" i="104"/>
  <c r="I57" i="104"/>
  <c r="H57" i="104"/>
  <c r="O57" i="104" s="1"/>
  <c r="G57" i="104"/>
  <c r="E57" i="104"/>
  <c r="AG56" i="104"/>
  <c r="AE56" i="104"/>
  <c r="AC56" i="104"/>
  <c r="AB56" i="104"/>
  <c r="Z56" i="104"/>
  <c r="X56" i="104"/>
  <c r="V56" i="104"/>
  <c r="T56" i="104"/>
  <c r="N56" i="104"/>
  <c r="L56" i="104"/>
  <c r="H56" i="104"/>
  <c r="O56" i="104" s="1"/>
  <c r="R56" i="104" s="1"/>
  <c r="G56" i="104"/>
  <c r="E56" i="104"/>
  <c r="AF55" i="104"/>
  <c r="AD55" i="104"/>
  <c r="AA55" i="104"/>
  <c r="Y55" i="104"/>
  <c r="W55" i="104"/>
  <c r="U55" i="104"/>
  <c r="S55" i="104"/>
  <c r="Q55" i="104"/>
  <c r="M55" i="104"/>
  <c r="K55" i="104"/>
  <c r="F55" i="104"/>
  <c r="D55" i="104"/>
  <c r="C55" i="104"/>
  <c r="AG54" i="104"/>
  <c r="AE54" i="104"/>
  <c r="AC54" i="104"/>
  <c r="AB54" i="104"/>
  <c r="Z54" i="104"/>
  <c r="X54" i="104"/>
  <c r="V54" i="104"/>
  <c r="T54" i="104"/>
  <c r="P54" i="104"/>
  <c r="N54" i="104"/>
  <c r="L54" i="104"/>
  <c r="I54" i="104"/>
  <c r="H54" i="104"/>
  <c r="O54" i="104" s="1"/>
  <c r="R54" i="104" s="1"/>
  <c r="G54" i="104"/>
  <c r="E54" i="104"/>
  <c r="AG53" i="104"/>
  <c r="AE53" i="104"/>
  <c r="AC53" i="104"/>
  <c r="AB53" i="104"/>
  <c r="Z53" i="104"/>
  <c r="X53" i="104"/>
  <c r="V53" i="104"/>
  <c r="T53" i="104"/>
  <c r="N53" i="104"/>
  <c r="L53" i="104"/>
  <c r="H53" i="104"/>
  <c r="O53" i="104" s="1"/>
  <c r="R53" i="104" s="1"/>
  <c r="G53" i="104"/>
  <c r="E53" i="104"/>
  <c r="AG52" i="104"/>
  <c r="AE52" i="104"/>
  <c r="AC52" i="104"/>
  <c r="AB52" i="104"/>
  <c r="Z52" i="104"/>
  <c r="X52" i="104"/>
  <c r="V52" i="104"/>
  <c r="T52" i="104"/>
  <c r="N52" i="104"/>
  <c r="L52" i="104"/>
  <c r="H52" i="104"/>
  <c r="O52" i="104" s="1"/>
  <c r="R52" i="104" s="1"/>
  <c r="G52" i="104"/>
  <c r="E52" i="104"/>
  <c r="AG51" i="104"/>
  <c r="AE51" i="104"/>
  <c r="AC51" i="104"/>
  <c r="AB51" i="104"/>
  <c r="Z51" i="104"/>
  <c r="X51" i="104"/>
  <c r="V51" i="104"/>
  <c r="T51" i="104"/>
  <c r="N51" i="104"/>
  <c r="L51" i="104"/>
  <c r="H51" i="104"/>
  <c r="J51" i="104" s="1"/>
  <c r="G51" i="104"/>
  <c r="E51" i="104"/>
  <c r="AG50" i="104"/>
  <c r="AE50" i="104"/>
  <c r="AC50" i="104"/>
  <c r="AB50" i="104"/>
  <c r="Z50" i="104"/>
  <c r="X50" i="104"/>
  <c r="V50" i="104"/>
  <c r="T50" i="104"/>
  <c r="N50" i="104"/>
  <c r="L50" i="104"/>
  <c r="H50" i="104"/>
  <c r="O50" i="104" s="1"/>
  <c r="R50" i="104" s="1"/>
  <c r="G50" i="104"/>
  <c r="E50" i="104"/>
  <c r="AG49" i="104"/>
  <c r="AE49" i="104"/>
  <c r="AC49" i="104"/>
  <c r="AB49" i="104"/>
  <c r="Z49" i="104"/>
  <c r="X49" i="104"/>
  <c r="V49" i="104"/>
  <c r="T49" i="104"/>
  <c r="N49" i="104"/>
  <c r="L49" i="104"/>
  <c r="H49" i="104"/>
  <c r="O49" i="104" s="1"/>
  <c r="G49" i="104"/>
  <c r="E49" i="104"/>
  <c r="AG48" i="104"/>
  <c r="AE48" i="104"/>
  <c r="AC48" i="104"/>
  <c r="AB48" i="104"/>
  <c r="Z48" i="104"/>
  <c r="X48" i="104"/>
  <c r="V48" i="104"/>
  <c r="T48" i="104"/>
  <c r="N48" i="104"/>
  <c r="L48" i="104"/>
  <c r="H48" i="104"/>
  <c r="O48" i="104" s="1"/>
  <c r="R48" i="104" s="1"/>
  <c r="G48" i="104"/>
  <c r="E48" i="104"/>
  <c r="AG47" i="104"/>
  <c r="AE47" i="104"/>
  <c r="AC47" i="104"/>
  <c r="AB47" i="104"/>
  <c r="Z47" i="104"/>
  <c r="X47" i="104"/>
  <c r="V47" i="104"/>
  <c r="T47" i="104"/>
  <c r="N47" i="104"/>
  <c r="L47" i="104"/>
  <c r="H47" i="104"/>
  <c r="O47" i="104" s="1"/>
  <c r="R47" i="104" s="1"/>
  <c r="G47" i="104"/>
  <c r="E47" i="104"/>
  <c r="AG46" i="104"/>
  <c r="AE46" i="104"/>
  <c r="AC46" i="104"/>
  <c r="AB46" i="104"/>
  <c r="Z46" i="104"/>
  <c r="X46" i="104"/>
  <c r="V46" i="104"/>
  <c r="T46" i="104"/>
  <c r="N46" i="104"/>
  <c r="L46" i="104"/>
  <c r="H46" i="104"/>
  <c r="O46" i="104" s="1"/>
  <c r="R46" i="104" s="1"/>
  <c r="G46" i="104"/>
  <c r="E46" i="104"/>
  <c r="AG45" i="104"/>
  <c r="AE45" i="104"/>
  <c r="AC45" i="104"/>
  <c r="AB45" i="104"/>
  <c r="Z45" i="104"/>
  <c r="X45" i="104"/>
  <c r="V45" i="104"/>
  <c r="T45" i="104"/>
  <c r="N45" i="104"/>
  <c r="L45" i="104"/>
  <c r="H45" i="104"/>
  <c r="O45" i="104" s="1"/>
  <c r="R45" i="104" s="1"/>
  <c r="G45" i="104"/>
  <c r="E45" i="104"/>
  <c r="AG44" i="104"/>
  <c r="AE44" i="104"/>
  <c r="AC44" i="104"/>
  <c r="AB44" i="104"/>
  <c r="Z44" i="104"/>
  <c r="X44" i="104"/>
  <c r="V44" i="104"/>
  <c r="T44" i="104"/>
  <c r="N44" i="104"/>
  <c r="L44" i="104"/>
  <c r="H44" i="104"/>
  <c r="O44" i="104" s="1"/>
  <c r="R44" i="104" s="1"/>
  <c r="G44" i="104"/>
  <c r="E44" i="104"/>
  <c r="AG43" i="104"/>
  <c r="AE43" i="104"/>
  <c r="AC43" i="104"/>
  <c r="AB43" i="104"/>
  <c r="Z43" i="104"/>
  <c r="X43" i="104"/>
  <c r="V43" i="104"/>
  <c r="T43" i="104"/>
  <c r="N43" i="104"/>
  <c r="L43" i="104"/>
  <c r="H43" i="104"/>
  <c r="J43" i="104" s="1"/>
  <c r="G43" i="104"/>
  <c r="E43" i="104"/>
  <c r="AG42" i="104"/>
  <c r="AE42" i="104"/>
  <c r="AC42" i="104"/>
  <c r="AB42" i="104"/>
  <c r="Z42" i="104"/>
  <c r="X42" i="104"/>
  <c r="V42" i="104"/>
  <c r="T42" i="104"/>
  <c r="N42" i="104"/>
  <c r="L42" i="104"/>
  <c r="H42" i="104"/>
  <c r="J42" i="104" s="1"/>
  <c r="G42" i="104"/>
  <c r="E42" i="104"/>
  <c r="AG41" i="104"/>
  <c r="AE41" i="104"/>
  <c r="AC41" i="104"/>
  <c r="AB41" i="104"/>
  <c r="Z41" i="104"/>
  <c r="X41" i="104"/>
  <c r="V41" i="104"/>
  <c r="T41" i="104"/>
  <c r="N41" i="104"/>
  <c r="L41" i="104"/>
  <c r="H41" i="104"/>
  <c r="J41" i="104" s="1"/>
  <c r="G41" i="104"/>
  <c r="E41" i="104"/>
  <c r="AF40" i="104"/>
  <c r="AD40" i="104"/>
  <c r="AA40" i="104"/>
  <c r="Y40" i="104"/>
  <c r="W40" i="104"/>
  <c r="U40" i="104"/>
  <c r="S40" i="104"/>
  <c r="Q40" i="104"/>
  <c r="M40" i="104"/>
  <c r="K40" i="104"/>
  <c r="F40" i="104"/>
  <c r="D40" i="104"/>
  <c r="C40" i="104"/>
  <c r="AG39" i="104"/>
  <c r="AE39" i="104"/>
  <c r="AC39" i="104"/>
  <c r="AB39" i="104"/>
  <c r="Z39" i="104"/>
  <c r="X39" i="104"/>
  <c r="V39" i="104"/>
  <c r="T39" i="104"/>
  <c r="N39" i="104"/>
  <c r="L39" i="104"/>
  <c r="H39" i="104"/>
  <c r="O39" i="104" s="1"/>
  <c r="R39" i="104" s="1"/>
  <c r="G39" i="104"/>
  <c r="E39" i="104"/>
  <c r="AG38" i="104"/>
  <c r="AE38" i="104"/>
  <c r="AC38" i="104"/>
  <c r="AB38" i="104"/>
  <c r="Z38" i="104"/>
  <c r="X38" i="104"/>
  <c r="V38" i="104"/>
  <c r="T38" i="104"/>
  <c r="N38" i="104"/>
  <c r="L38" i="104"/>
  <c r="J38" i="104"/>
  <c r="H38" i="104"/>
  <c r="O38" i="104" s="1"/>
  <c r="R38" i="104" s="1"/>
  <c r="G38" i="104"/>
  <c r="E38" i="104"/>
  <c r="AG37" i="104"/>
  <c r="AE37" i="104"/>
  <c r="AC37" i="104"/>
  <c r="AB37" i="104"/>
  <c r="Z37" i="104"/>
  <c r="X37" i="104"/>
  <c r="V37" i="104"/>
  <c r="T37" i="104"/>
  <c r="N37" i="104"/>
  <c r="L37" i="104"/>
  <c r="H37" i="104"/>
  <c r="O37" i="104" s="1"/>
  <c r="R37" i="104" s="1"/>
  <c r="G37" i="104"/>
  <c r="E37" i="104"/>
  <c r="AG36" i="104"/>
  <c r="AE36" i="104"/>
  <c r="AC36" i="104"/>
  <c r="AB36" i="104"/>
  <c r="Z36" i="104"/>
  <c r="X36" i="104"/>
  <c r="V36" i="104"/>
  <c r="T36" i="104"/>
  <c r="N36" i="104"/>
  <c r="L36" i="104"/>
  <c r="H36" i="104"/>
  <c r="J36" i="104" s="1"/>
  <c r="G36" i="104"/>
  <c r="E36" i="104"/>
  <c r="AG35" i="104"/>
  <c r="AE35" i="104"/>
  <c r="AC35" i="104"/>
  <c r="AB35" i="104"/>
  <c r="Z35" i="104"/>
  <c r="X35" i="104"/>
  <c r="V35" i="104"/>
  <c r="T35" i="104"/>
  <c r="N35" i="104"/>
  <c r="L35" i="104"/>
  <c r="H35" i="104"/>
  <c r="O35" i="104" s="1"/>
  <c r="R35" i="104" s="1"/>
  <c r="G35" i="104"/>
  <c r="E35" i="104"/>
  <c r="AG34" i="104"/>
  <c r="AE34" i="104"/>
  <c r="AC34" i="104"/>
  <c r="AB34" i="104"/>
  <c r="Z34" i="104"/>
  <c r="X34" i="104"/>
  <c r="V34" i="104"/>
  <c r="T34" i="104"/>
  <c r="N34" i="104"/>
  <c r="L34" i="104"/>
  <c r="I34" i="104"/>
  <c r="H34" i="104"/>
  <c r="O34" i="104" s="1"/>
  <c r="R34" i="104" s="1"/>
  <c r="G34" i="104"/>
  <c r="E34" i="104"/>
  <c r="AG33" i="104"/>
  <c r="AE33" i="104"/>
  <c r="AC33" i="104"/>
  <c r="AB33" i="104"/>
  <c r="Z33" i="104"/>
  <c r="X33" i="104"/>
  <c r="V33" i="104"/>
  <c r="T33" i="104"/>
  <c r="N33" i="104"/>
  <c r="L33" i="104"/>
  <c r="H33" i="104"/>
  <c r="O33" i="104" s="1"/>
  <c r="R33" i="104" s="1"/>
  <c r="G33" i="104"/>
  <c r="E33" i="104"/>
  <c r="AG32" i="104"/>
  <c r="AE32" i="104"/>
  <c r="AC32" i="104"/>
  <c r="AB32" i="104"/>
  <c r="Z32" i="104"/>
  <c r="X32" i="104"/>
  <c r="V32" i="104"/>
  <c r="T32" i="104"/>
  <c r="N32" i="104"/>
  <c r="L32" i="104"/>
  <c r="I32" i="104"/>
  <c r="H32" i="104"/>
  <c r="O32" i="104" s="1"/>
  <c r="R32" i="104" s="1"/>
  <c r="G32" i="104"/>
  <c r="E32" i="104"/>
  <c r="AG31" i="104"/>
  <c r="AE31" i="104"/>
  <c r="AC31" i="104"/>
  <c r="AB31" i="104"/>
  <c r="Z31" i="104"/>
  <c r="X31" i="104"/>
  <c r="V31" i="104"/>
  <c r="T31" i="104"/>
  <c r="N31" i="104"/>
  <c r="L31" i="104"/>
  <c r="H31" i="104"/>
  <c r="O31" i="104" s="1"/>
  <c r="R31" i="104" s="1"/>
  <c r="G31" i="104"/>
  <c r="E31" i="104"/>
  <c r="AG30" i="104"/>
  <c r="AE30" i="104"/>
  <c r="AC30" i="104"/>
  <c r="AB30" i="104"/>
  <c r="Z30" i="104"/>
  <c r="X30" i="104"/>
  <c r="V30" i="104"/>
  <c r="T30" i="104"/>
  <c r="N30" i="104"/>
  <c r="L30" i="104"/>
  <c r="H30" i="104"/>
  <c r="O30" i="104" s="1"/>
  <c r="R30" i="104" s="1"/>
  <c r="G30" i="104"/>
  <c r="E30" i="104"/>
  <c r="AG29" i="104"/>
  <c r="AE29" i="104"/>
  <c r="AC29" i="104"/>
  <c r="AB29" i="104"/>
  <c r="Z29" i="104"/>
  <c r="X29" i="104"/>
  <c r="V29" i="104"/>
  <c r="T29" i="104"/>
  <c r="N29" i="104"/>
  <c r="L29" i="104"/>
  <c r="H29" i="104"/>
  <c r="O29" i="104" s="1"/>
  <c r="R29" i="104" s="1"/>
  <c r="G29" i="104"/>
  <c r="E29" i="104"/>
  <c r="AG28" i="104"/>
  <c r="AE28" i="104"/>
  <c r="AC28" i="104"/>
  <c r="AB28" i="104"/>
  <c r="Z28" i="104"/>
  <c r="X28" i="104"/>
  <c r="V28" i="104"/>
  <c r="T28" i="104"/>
  <c r="N28" i="104"/>
  <c r="L28" i="104"/>
  <c r="H28" i="104"/>
  <c r="J28" i="104" s="1"/>
  <c r="G28" i="104"/>
  <c r="E28" i="104"/>
  <c r="AG27" i="104"/>
  <c r="AE27" i="104"/>
  <c r="AC27" i="104"/>
  <c r="AB27" i="104"/>
  <c r="Z27" i="104"/>
  <c r="X27" i="104"/>
  <c r="V27" i="104"/>
  <c r="T27" i="104"/>
  <c r="N27" i="104"/>
  <c r="L27" i="104"/>
  <c r="H27" i="104"/>
  <c r="O27" i="104" s="1"/>
  <c r="R27" i="104" s="1"/>
  <c r="G27" i="104"/>
  <c r="E27" i="104"/>
  <c r="AG26" i="104"/>
  <c r="AE26" i="104"/>
  <c r="AC26" i="104"/>
  <c r="AB26" i="104"/>
  <c r="Z26" i="104"/>
  <c r="X26" i="104"/>
  <c r="V26" i="104"/>
  <c r="T26" i="104"/>
  <c r="N26" i="104"/>
  <c r="L26" i="104"/>
  <c r="H26" i="104"/>
  <c r="O26" i="104" s="1"/>
  <c r="R26" i="104" s="1"/>
  <c r="G26" i="104"/>
  <c r="E26" i="104"/>
  <c r="AG25" i="104"/>
  <c r="AE25" i="104"/>
  <c r="AC25" i="104"/>
  <c r="AB25" i="104"/>
  <c r="Z25" i="104"/>
  <c r="X25" i="104"/>
  <c r="V25" i="104"/>
  <c r="T25" i="104"/>
  <c r="N25" i="104"/>
  <c r="L25" i="104"/>
  <c r="H25" i="104"/>
  <c r="O25" i="104" s="1"/>
  <c r="R25" i="104" s="1"/>
  <c r="G25" i="104"/>
  <c r="E25" i="104"/>
  <c r="AG24" i="104"/>
  <c r="AE24" i="104"/>
  <c r="AC24" i="104"/>
  <c r="AB24" i="104"/>
  <c r="Z24" i="104"/>
  <c r="X24" i="104"/>
  <c r="V24" i="104"/>
  <c r="T24" i="104"/>
  <c r="N24" i="104"/>
  <c r="L24" i="104"/>
  <c r="H24" i="104"/>
  <c r="J24" i="104" s="1"/>
  <c r="G24" i="104"/>
  <c r="E24" i="104"/>
  <c r="AG23" i="104"/>
  <c r="AE23" i="104"/>
  <c r="AC23" i="104"/>
  <c r="AB23" i="104"/>
  <c r="Z23" i="104"/>
  <c r="X23" i="104"/>
  <c r="V23" i="104"/>
  <c r="T23" i="104"/>
  <c r="N23" i="104"/>
  <c r="L23" i="104"/>
  <c r="H23" i="104"/>
  <c r="O23" i="104" s="1"/>
  <c r="R23" i="104" s="1"/>
  <c r="G23" i="104"/>
  <c r="E23" i="104"/>
  <c r="AG22" i="104"/>
  <c r="AE22" i="104"/>
  <c r="AC22" i="104"/>
  <c r="AB22" i="104"/>
  <c r="Z22" i="104"/>
  <c r="X22" i="104"/>
  <c r="V22" i="104"/>
  <c r="T22" i="104"/>
  <c r="N22" i="104"/>
  <c r="L22" i="104"/>
  <c r="H22" i="104"/>
  <c r="J22" i="104" s="1"/>
  <c r="G22" i="104"/>
  <c r="E22" i="104"/>
  <c r="AF21" i="104"/>
  <c r="AD21" i="104"/>
  <c r="AA21" i="104"/>
  <c r="Y21" i="104"/>
  <c r="W21" i="104"/>
  <c r="U21" i="104"/>
  <c r="S21" i="104"/>
  <c r="Q21" i="104"/>
  <c r="M21" i="104"/>
  <c r="K21" i="104"/>
  <c r="F21" i="104"/>
  <c r="D21" i="104"/>
  <c r="C21" i="104"/>
  <c r="AG20" i="104"/>
  <c r="AE20" i="104"/>
  <c r="AC20" i="104"/>
  <c r="AB20" i="104"/>
  <c r="Z20" i="104"/>
  <c r="X20" i="104"/>
  <c r="V20" i="104"/>
  <c r="T20" i="104"/>
  <c r="N20" i="104"/>
  <c r="L20" i="104"/>
  <c r="H20" i="104"/>
  <c r="O20" i="104" s="1"/>
  <c r="R20" i="104" s="1"/>
  <c r="G20" i="104"/>
  <c r="E20" i="104"/>
  <c r="AG19" i="104"/>
  <c r="AE19" i="104"/>
  <c r="AC19" i="104"/>
  <c r="AB19" i="104"/>
  <c r="Z19" i="104"/>
  <c r="X19" i="104"/>
  <c r="V19" i="104"/>
  <c r="T19" i="104"/>
  <c r="N19" i="104"/>
  <c r="L19" i="104"/>
  <c r="H19" i="104"/>
  <c r="O19" i="104" s="1"/>
  <c r="R19" i="104" s="1"/>
  <c r="G19" i="104"/>
  <c r="E19" i="104"/>
  <c r="AG18" i="104"/>
  <c r="AE18" i="104"/>
  <c r="AC18" i="104"/>
  <c r="AB18" i="104"/>
  <c r="Z18" i="104"/>
  <c r="X18" i="104"/>
  <c r="V18" i="104"/>
  <c r="T18" i="104"/>
  <c r="N18" i="104"/>
  <c r="L18" i="104"/>
  <c r="H18" i="104"/>
  <c r="J18" i="104" s="1"/>
  <c r="G18" i="104"/>
  <c r="E18" i="104"/>
  <c r="AG17" i="104"/>
  <c r="AE17" i="104"/>
  <c r="AC17" i="104"/>
  <c r="AB17" i="104"/>
  <c r="Z17" i="104"/>
  <c r="X17" i="104"/>
  <c r="V17" i="104"/>
  <c r="T17" i="104"/>
  <c r="N17" i="104"/>
  <c r="L17" i="104"/>
  <c r="H17" i="104"/>
  <c r="O17" i="104" s="1"/>
  <c r="R17" i="104" s="1"/>
  <c r="G17" i="104"/>
  <c r="E17" i="104"/>
  <c r="AG16" i="104"/>
  <c r="AE16" i="104"/>
  <c r="AC16" i="104"/>
  <c r="AB16" i="104"/>
  <c r="Z16" i="104"/>
  <c r="X16" i="104"/>
  <c r="V16" i="104"/>
  <c r="T16" i="104"/>
  <c r="P16" i="104"/>
  <c r="N16" i="104"/>
  <c r="L16" i="104"/>
  <c r="J16" i="104"/>
  <c r="I16" i="104"/>
  <c r="H16" i="104"/>
  <c r="O16" i="104" s="1"/>
  <c r="R16" i="104" s="1"/>
  <c r="G16" i="104"/>
  <c r="E16" i="104"/>
  <c r="AG15" i="104"/>
  <c r="AE15" i="104"/>
  <c r="AC15" i="104"/>
  <c r="AB15" i="104"/>
  <c r="Z15" i="104"/>
  <c r="X15" i="104"/>
  <c r="V15" i="104"/>
  <c r="T15" i="104"/>
  <c r="N15" i="104"/>
  <c r="L15" i="104"/>
  <c r="H15" i="104"/>
  <c r="O15" i="104" s="1"/>
  <c r="R15" i="104" s="1"/>
  <c r="G15" i="104"/>
  <c r="E15" i="104"/>
  <c r="AG14" i="104"/>
  <c r="AE14" i="104"/>
  <c r="AC14" i="104"/>
  <c r="AB14" i="104"/>
  <c r="Z14" i="104"/>
  <c r="X14" i="104"/>
  <c r="V14" i="104"/>
  <c r="T14" i="104"/>
  <c r="N14" i="104"/>
  <c r="L14" i="104"/>
  <c r="H14" i="104"/>
  <c r="O14" i="104" s="1"/>
  <c r="R14" i="104" s="1"/>
  <c r="G14" i="104"/>
  <c r="E14" i="104"/>
  <c r="AG13" i="104"/>
  <c r="AE13" i="104"/>
  <c r="AC13" i="104"/>
  <c r="AB13" i="104"/>
  <c r="Z13" i="104"/>
  <c r="X13" i="104"/>
  <c r="V13" i="104"/>
  <c r="T13" i="104"/>
  <c r="N13" i="104"/>
  <c r="L13" i="104"/>
  <c r="H13" i="104"/>
  <c r="O13" i="104" s="1"/>
  <c r="R13" i="104" s="1"/>
  <c r="G13" i="104"/>
  <c r="E13" i="104"/>
  <c r="AG12" i="104"/>
  <c r="AE12" i="104"/>
  <c r="AC12" i="104"/>
  <c r="AB12" i="104"/>
  <c r="Z12" i="104"/>
  <c r="X12" i="104"/>
  <c r="V12" i="104"/>
  <c r="T12" i="104"/>
  <c r="N12" i="104"/>
  <c r="L12" i="104"/>
  <c r="H12" i="104"/>
  <c r="O12" i="104" s="1"/>
  <c r="G12" i="104"/>
  <c r="E12" i="104"/>
  <c r="AG11" i="104"/>
  <c r="AE11" i="104"/>
  <c r="AC11" i="104"/>
  <c r="AB11" i="104"/>
  <c r="Z11" i="104"/>
  <c r="X11" i="104"/>
  <c r="V11" i="104"/>
  <c r="T11" i="104"/>
  <c r="N11" i="104"/>
  <c r="L11" i="104"/>
  <c r="I11" i="104"/>
  <c r="H11" i="104"/>
  <c r="O11" i="104" s="1"/>
  <c r="R11" i="104" s="1"/>
  <c r="G11" i="104"/>
  <c r="E11" i="104"/>
  <c r="AG10" i="104"/>
  <c r="AE10" i="104"/>
  <c r="AC10" i="104"/>
  <c r="AB10" i="104"/>
  <c r="Z10" i="104"/>
  <c r="X10" i="104"/>
  <c r="V10" i="104"/>
  <c r="T10" i="104"/>
  <c r="N10" i="104"/>
  <c r="L10" i="104"/>
  <c r="H10" i="104"/>
  <c r="J10" i="104" s="1"/>
  <c r="G10" i="104"/>
  <c r="E10" i="104"/>
  <c r="AF9" i="104"/>
  <c r="AD9" i="104"/>
  <c r="AA9" i="104"/>
  <c r="Y9" i="104"/>
  <c r="W9" i="104"/>
  <c r="U9" i="104"/>
  <c r="S9" i="104"/>
  <c r="Q9" i="104"/>
  <c r="M9" i="104"/>
  <c r="K9" i="104"/>
  <c r="F9" i="104"/>
  <c r="D9" i="104"/>
  <c r="C9" i="104"/>
  <c r="AG101" i="103"/>
  <c r="AE101" i="103"/>
  <c r="AC101" i="103"/>
  <c r="AB101" i="103"/>
  <c r="Z101" i="103"/>
  <c r="X101" i="103"/>
  <c r="V101" i="103"/>
  <c r="T101" i="103"/>
  <c r="P101" i="103"/>
  <c r="N101" i="103"/>
  <c r="L101" i="103"/>
  <c r="I101" i="103"/>
  <c r="H101" i="103"/>
  <c r="O101" i="103" s="1"/>
  <c r="R101" i="103" s="1"/>
  <c r="G101" i="103"/>
  <c r="E101" i="103"/>
  <c r="AG100" i="103"/>
  <c r="AE100" i="103"/>
  <c r="AC100" i="103"/>
  <c r="AB100" i="103"/>
  <c r="Z100" i="103"/>
  <c r="X100" i="103"/>
  <c r="V100" i="103"/>
  <c r="T100" i="103"/>
  <c r="N100" i="103"/>
  <c r="L100" i="103"/>
  <c r="H100" i="103"/>
  <c r="J100" i="103" s="1"/>
  <c r="G100" i="103"/>
  <c r="E100" i="103"/>
  <c r="AG99" i="103"/>
  <c r="AE99" i="103"/>
  <c r="AC99" i="103"/>
  <c r="AB99" i="103"/>
  <c r="Z99" i="103"/>
  <c r="X99" i="103"/>
  <c r="V99" i="103"/>
  <c r="T99" i="103"/>
  <c r="N99" i="103"/>
  <c r="L99" i="103"/>
  <c r="H99" i="103"/>
  <c r="O99" i="103" s="1"/>
  <c r="R99" i="103" s="1"/>
  <c r="G99" i="103"/>
  <c r="E99" i="103"/>
  <c r="AG98" i="103"/>
  <c r="AE98" i="103"/>
  <c r="AC98" i="103"/>
  <c r="AB98" i="103"/>
  <c r="Z98" i="103"/>
  <c r="X98" i="103"/>
  <c r="V98" i="103"/>
  <c r="T98" i="103"/>
  <c r="N98" i="103"/>
  <c r="L98" i="103"/>
  <c r="H98" i="103"/>
  <c r="O98" i="103" s="1"/>
  <c r="R98" i="103" s="1"/>
  <c r="G98" i="103"/>
  <c r="E98" i="103"/>
  <c r="AG97" i="103"/>
  <c r="AE97" i="103"/>
  <c r="AC97" i="103"/>
  <c r="AB97" i="103"/>
  <c r="Z97" i="103"/>
  <c r="X97" i="103"/>
  <c r="V97" i="103"/>
  <c r="T97" i="103"/>
  <c r="N97" i="103"/>
  <c r="L97" i="103"/>
  <c r="H97" i="103"/>
  <c r="O97" i="103" s="1"/>
  <c r="R97" i="103" s="1"/>
  <c r="G97" i="103"/>
  <c r="E97" i="103"/>
  <c r="AG96" i="103"/>
  <c r="AE96" i="103"/>
  <c r="AC96" i="103"/>
  <c r="AB96" i="103"/>
  <c r="Z96" i="103"/>
  <c r="X96" i="103"/>
  <c r="V96" i="103"/>
  <c r="T96" i="103"/>
  <c r="N96" i="103"/>
  <c r="L96" i="103"/>
  <c r="H96" i="103"/>
  <c r="J96" i="103" s="1"/>
  <c r="G96" i="103"/>
  <c r="E96" i="103"/>
  <c r="AG95" i="103"/>
  <c r="AE95" i="103"/>
  <c r="AC95" i="103"/>
  <c r="AB95" i="103"/>
  <c r="Z95" i="103"/>
  <c r="X95" i="103"/>
  <c r="V95" i="103"/>
  <c r="T95" i="103"/>
  <c r="N95" i="103"/>
  <c r="L95" i="103"/>
  <c r="I95" i="103"/>
  <c r="H95" i="103"/>
  <c r="O95" i="103" s="1"/>
  <c r="R95" i="103" s="1"/>
  <c r="G95" i="103"/>
  <c r="E95" i="103"/>
  <c r="AG94" i="103"/>
  <c r="AE94" i="103"/>
  <c r="AC94" i="103"/>
  <c r="AB94" i="103"/>
  <c r="Z94" i="103"/>
  <c r="X94" i="103"/>
  <c r="V94" i="103"/>
  <c r="T94" i="103"/>
  <c r="N94" i="103"/>
  <c r="L94" i="103"/>
  <c r="H94" i="103"/>
  <c r="J94" i="103" s="1"/>
  <c r="G94" i="103"/>
  <c r="E94" i="103"/>
  <c r="AG93" i="103"/>
  <c r="AE93" i="103"/>
  <c r="AC93" i="103"/>
  <c r="AB93" i="103"/>
  <c r="Z93" i="103"/>
  <c r="X93" i="103"/>
  <c r="V93" i="103"/>
  <c r="T93" i="103"/>
  <c r="N93" i="103"/>
  <c r="L93" i="103"/>
  <c r="H93" i="103"/>
  <c r="O93" i="103" s="1"/>
  <c r="R93" i="103" s="1"/>
  <c r="G93" i="103"/>
  <c r="E93" i="103"/>
  <c r="AG92" i="103"/>
  <c r="AE92" i="103"/>
  <c r="AC92" i="103"/>
  <c r="AB92" i="103"/>
  <c r="Z92" i="103"/>
  <c r="X92" i="103"/>
  <c r="V92" i="103"/>
  <c r="T92" i="103"/>
  <c r="N92" i="103"/>
  <c r="L92" i="103"/>
  <c r="I92" i="103"/>
  <c r="H92" i="103"/>
  <c r="O92" i="103" s="1"/>
  <c r="R92" i="103" s="1"/>
  <c r="G92" i="103"/>
  <c r="E92" i="103"/>
  <c r="AG91" i="103"/>
  <c r="AE91" i="103"/>
  <c r="AC91" i="103"/>
  <c r="AB91" i="103"/>
  <c r="Z91" i="103"/>
  <c r="X91" i="103"/>
  <c r="V91" i="103"/>
  <c r="T91" i="103"/>
  <c r="N91" i="103"/>
  <c r="L91" i="103"/>
  <c r="H91" i="103"/>
  <c r="I91" i="103" s="1"/>
  <c r="G91" i="103"/>
  <c r="E91" i="103"/>
  <c r="AF90" i="103"/>
  <c r="AF25" i="32" s="1"/>
  <c r="AD90" i="103"/>
  <c r="AD25" i="32" s="1"/>
  <c r="AA90" i="103"/>
  <c r="AA25" i="32" s="1"/>
  <c r="Y90" i="103"/>
  <c r="Y25" i="32" s="1"/>
  <c r="W90" i="103"/>
  <c r="W25" i="32" s="1"/>
  <c r="U90" i="103"/>
  <c r="U25" i="32" s="1"/>
  <c r="S90" i="103"/>
  <c r="S25" i="32" s="1"/>
  <c r="Q90" i="103"/>
  <c r="M90" i="103"/>
  <c r="M25" i="32" s="1"/>
  <c r="K90" i="103"/>
  <c r="K25" i="32" s="1"/>
  <c r="F90" i="103"/>
  <c r="F25" i="32" s="1"/>
  <c r="D90" i="103"/>
  <c r="C90" i="103"/>
  <c r="AG89" i="103"/>
  <c r="AE89" i="103"/>
  <c r="AC89" i="103"/>
  <c r="AB89" i="103"/>
  <c r="Z89" i="103"/>
  <c r="X89" i="103"/>
  <c r="V89" i="103"/>
  <c r="T89" i="103"/>
  <c r="N89" i="103"/>
  <c r="L89" i="103"/>
  <c r="H89" i="103"/>
  <c r="O89" i="103" s="1"/>
  <c r="R89" i="103" s="1"/>
  <c r="G89" i="103"/>
  <c r="E89" i="103"/>
  <c r="AG88" i="103"/>
  <c r="AE88" i="103"/>
  <c r="AC88" i="103"/>
  <c r="AB88" i="103"/>
  <c r="Z88" i="103"/>
  <c r="X88" i="103"/>
  <c r="V88" i="103"/>
  <c r="T88" i="103"/>
  <c r="N88" i="103"/>
  <c r="L88" i="103"/>
  <c r="H88" i="103"/>
  <c r="O88" i="103" s="1"/>
  <c r="R88" i="103" s="1"/>
  <c r="G88" i="103"/>
  <c r="E88" i="103"/>
  <c r="AG87" i="103"/>
  <c r="AE87" i="103"/>
  <c r="AC87" i="103"/>
  <c r="AB87" i="103"/>
  <c r="Z87" i="103"/>
  <c r="X87" i="103"/>
  <c r="V87" i="103"/>
  <c r="T87" i="103"/>
  <c r="N87" i="103"/>
  <c r="L87" i="103"/>
  <c r="H87" i="103"/>
  <c r="O87" i="103" s="1"/>
  <c r="R87" i="103" s="1"/>
  <c r="G87" i="103"/>
  <c r="E87" i="103"/>
  <c r="AG86" i="103"/>
  <c r="AE86" i="103"/>
  <c r="AC86" i="103"/>
  <c r="AB86" i="103"/>
  <c r="Z86" i="103"/>
  <c r="X86" i="103"/>
  <c r="V86" i="103"/>
  <c r="T86" i="103"/>
  <c r="N86" i="103"/>
  <c r="L86" i="103"/>
  <c r="H86" i="103"/>
  <c r="O86" i="103" s="1"/>
  <c r="R86" i="103" s="1"/>
  <c r="G86" i="103"/>
  <c r="E86" i="103"/>
  <c r="AG85" i="103"/>
  <c r="AE85" i="103"/>
  <c r="AC85" i="103"/>
  <c r="AB85" i="103"/>
  <c r="Z85" i="103"/>
  <c r="X85" i="103"/>
  <c r="V85" i="103"/>
  <c r="T85" i="103"/>
  <c r="N85" i="103"/>
  <c r="L85" i="103"/>
  <c r="H85" i="103"/>
  <c r="O85" i="103" s="1"/>
  <c r="R85" i="103" s="1"/>
  <c r="G85" i="103"/>
  <c r="E85" i="103"/>
  <c r="AG84" i="103"/>
  <c r="AE84" i="103"/>
  <c r="AC84" i="103"/>
  <c r="AB84" i="103"/>
  <c r="Z84" i="103"/>
  <c r="X84" i="103"/>
  <c r="V84" i="103"/>
  <c r="T84" i="103"/>
  <c r="N84" i="103"/>
  <c r="L84" i="103"/>
  <c r="H84" i="103"/>
  <c r="J84" i="103" s="1"/>
  <c r="G84" i="103"/>
  <c r="E84" i="103"/>
  <c r="AG83" i="103"/>
  <c r="AE83" i="103"/>
  <c r="AC83" i="103"/>
  <c r="AB83" i="103"/>
  <c r="Z83" i="103"/>
  <c r="X83" i="103"/>
  <c r="V83" i="103"/>
  <c r="T83" i="103"/>
  <c r="N83" i="103"/>
  <c r="L83" i="103"/>
  <c r="H83" i="103"/>
  <c r="O83" i="103" s="1"/>
  <c r="R83" i="103" s="1"/>
  <c r="G83" i="103"/>
  <c r="E83" i="103"/>
  <c r="AG82" i="103"/>
  <c r="AE82" i="103"/>
  <c r="AC82" i="103"/>
  <c r="AB82" i="103"/>
  <c r="Z82" i="103"/>
  <c r="X82" i="103"/>
  <c r="V82" i="103"/>
  <c r="T82" i="103"/>
  <c r="P82" i="103"/>
  <c r="N82" i="103"/>
  <c r="L82" i="103"/>
  <c r="J82" i="103"/>
  <c r="I82" i="103"/>
  <c r="H82" i="103"/>
  <c r="O82" i="103" s="1"/>
  <c r="R82" i="103" s="1"/>
  <c r="G82" i="103"/>
  <c r="E82" i="103"/>
  <c r="AG81" i="103"/>
  <c r="AE81" i="103"/>
  <c r="AC81" i="103"/>
  <c r="AB81" i="103"/>
  <c r="Z81" i="103"/>
  <c r="X81" i="103"/>
  <c r="V81" i="103"/>
  <c r="T81" i="103"/>
  <c r="N81" i="103"/>
  <c r="L81" i="103"/>
  <c r="H81" i="103"/>
  <c r="J81" i="103" s="1"/>
  <c r="G81" i="103"/>
  <c r="E81" i="103"/>
  <c r="A81" i="103"/>
  <c r="A82" i="103" s="1"/>
  <c r="A83" i="103" s="1"/>
  <c r="A84" i="103" s="1"/>
  <c r="A85" i="103" s="1"/>
  <c r="A86" i="103" s="1"/>
  <c r="A87" i="103" s="1"/>
  <c r="A88" i="103" s="1"/>
  <c r="A89" i="103" s="1"/>
  <c r="A91" i="103" s="1"/>
  <c r="A92" i="103" s="1"/>
  <c r="A93" i="103" s="1"/>
  <c r="A94" i="103" s="1"/>
  <c r="A95" i="103" s="1"/>
  <c r="A96" i="103" s="1"/>
  <c r="A97" i="103" s="1"/>
  <c r="A98" i="103" s="1"/>
  <c r="A99" i="103" s="1"/>
  <c r="A100" i="103" s="1"/>
  <c r="A101" i="103" s="1"/>
  <c r="AG80" i="103"/>
  <c r="AE80" i="103"/>
  <c r="AC80" i="103"/>
  <c r="AB80" i="103"/>
  <c r="Z80" i="103"/>
  <c r="X80" i="103"/>
  <c r="V80" i="103"/>
  <c r="T80" i="103"/>
  <c r="N80" i="103"/>
  <c r="L80" i="103"/>
  <c r="H80" i="103"/>
  <c r="O80" i="103" s="1"/>
  <c r="G80" i="103"/>
  <c r="E80" i="103"/>
  <c r="AF79" i="103"/>
  <c r="AD79" i="103"/>
  <c r="AA79" i="103"/>
  <c r="Y79" i="103"/>
  <c r="W79" i="103"/>
  <c r="U79" i="103"/>
  <c r="S79" i="103"/>
  <c r="Q79" i="103"/>
  <c r="M79" i="103"/>
  <c r="K79" i="103"/>
  <c r="F79" i="103"/>
  <c r="D79" i="103"/>
  <c r="C79" i="103"/>
  <c r="AG78" i="103"/>
  <c r="AE78" i="103"/>
  <c r="AC78" i="103"/>
  <c r="AB78" i="103"/>
  <c r="Z78" i="103"/>
  <c r="X78" i="103"/>
  <c r="V78" i="103"/>
  <c r="T78" i="103"/>
  <c r="N78" i="103"/>
  <c r="L78" i="103"/>
  <c r="H78" i="103"/>
  <c r="O78" i="103" s="1"/>
  <c r="R78" i="103" s="1"/>
  <c r="G78" i="103"/>
  <c r="E78" i="103"/>
  <c r="AG77" i="103"/>
  <c r="AE77" i="103"/>
  <c r="AC77" i="103"/>
  <c r="AB77" i="103"/>
  <c r="Z77" i="103"/>
  <c r="X77" i="103"/>
  <c r="V77" i="103"/>
  <c r="T77" i="103"/>
  <c r="N77" i="103"/>
  <c r="L77" i="103"/>
  <c r="I77" i="103"/>
  <c r="H77" i="103"/>
  <c r="O77" i="103" s="1"/>
  <c r="R77" i="103" s="1"/>
  <c r="G77" i="103"/>
  <c r="E77" i="103"/>
  <c r="AG76" i="103"/>
  <c r="AE76" i="103"/>
  <c r="AC76" i="103"/>
  <c r="AB76" i="103"/>
  <c r="Z76" i="103"/>
  <c r="X76" i="103"/>
  <c r="V76" i="103"/>
  <c r="T76" i="103"/>
  <c r="N76" i="103"/>
  <c r="L76" i="103"/>
  <c r="H76" i="103"/>
  <c r="O76" i="103" s="1"/>
  <c r="R76" i="103" s="1"/>
  <c r="G76" i="103"/>
  <c r="E76" i="103"/>
  <c r="AG75" i="103"/>
  <c r="AE75" i="103"/>
  <c r="AC75" i="103"/>
  <c r="AB75" i="103"/>
  <c r="Z75" i="103"/>
  <c r="X75" i="103"/>
  <c r="V75" i="103"/>
  <c r="T75" i="103"/>
  <c r="N75" i="103"/>
  <c r="L75" i="103"/>
  <c r="H75" i="103"/>
  <c r="O75" i="103" s="1"/>
  <c r="R75" i="103" s="1"/>
  <c r="G75" i="103"/>
  <c r="E75" i="103"/>
  <c r="AG74" i="103"/>
  <c r="AE74" i="103"/>
  <c r="AC74" i="103"/>
  <c r="AB74" i="103"/>
  <c r="Z74" i="103"/>
  <c r="X74" i="103"/>
  <c r="V74" i="103"/>
  <c r="T74" i="103"/>
  <c r="N74" i="103"/>
  <c r="L74" i="103"/>
  <c r="H74" i="103"/>
  <c r="O74" i="103" s="1"/>
  <c r="R74" i="103" s="1"/>
  <c r="G74" i="103"/>
  <c r="E74" i="103"/>
  <c r="AG73" i="103"/>
  <c r="AE73" i="103"/>
  <c r="AC73" i="103"/>
  <c r="AB73" i="103"/>
  <c r="Z73" i="103"/>
  <c r="X73" i="103"/>
  <c r="V73" i="103"/>
  <c r="T73" i="103"/>
  <c r="N73" i="103"/>
  <c r="L73" i="103"/>
  <c r="H73" i="103"/>
  <c r="O73" i="103" s="1"/>
  <c r="P73" i="103" s="1"/>
  <c r="G73" i="103"/>
  <c r="E73" i="103"/>
  <c r="AF72" i="103"/>
  <c r="AD72" i="103"/>
  <c r="AA72" i="103"/>
  <c r="Y72" i="103"/>
  <c r="W72" i="103"/>
  <c r="U72" i="103"/>
  <c r="S72" i="103"/>
  <c r="Q72" i="103"/>
  <c r="M72" i="103"/>
  <c r="K72" i="103"/>
  <c r="F72" i="103"/>
  <c r="D72" i="103"/>
  <c r="C72" i="103"/>
  <c r="AG71" i="103"/>
  <c r="AE71" i="103"/>
  <c r="AC71" i="103"/>
  <c r="AB71" i="103"/>
  <c r="Z71" i="103"/>
  <c r="X71" i="103"/>
  <c r="V71" i="103"/>
  <c r="T71" i="103"/>
  <c r="N71" i="103"/>
  <c r="L71" i="103"/>
  <c r="H71" i="103"/>
  <c r="J71" i="103" s="1"/>
  <c r="G71" i="103"/>
  <c r="E71" i="103"/>
  <c r="AG70" i="103"/>
  <c r="AE70" i="103"/>
  <c r="AC70" i="103"/>
  <c r="AB70" i="103"/>
  <c r="Z70" i="103"/>
  <c r="X70" i="103"/>
  <c r="V70" i="103"/>
  <c r="T70" i="103"/>
  <c r="N70" i="103"/>
  <c r="L70" i="103"/>
  <c r="H70" i="103"/>
  <c r="O70" i="103" s="1"/>
  <c r="R70" i="103" s="1"/>
  <c r="G70" i="103"/>
  <c r="E70" i="103"/>
  <c r="AG69" i="103"/>
  <c r="AE69" i="103"/>
  <c r="AC69" i="103"/>
  <c r="AB69" i="103"/>
  <c r="Z69" i="103"/>
  <c r="X69" i="103"/>
  <c r="V69" i="103"/>
  <c r="T69" i="103"/>
  <c r="N69" i="103"/>
  <c r="L69" i="103"/>
  <c r="J69" i="103"/>
  <c r="H69" i="103"/>
  <c r="O69" i="103" s="1"/>
  <c r="R69" i="103" s="1"/>
  <c r="G69" i="103"/>
  <c r="E69" i="103"/>
  <c r="AG68" i="103"/>
  <c r="AE68" i="103"/>
  <c r="AC68" i="103"/>
  <c r="AB68" i="103"/>
  <c r="Z68" i="103"/>
  <c r="X68" i="103"/>
  <c r="V68" i="103"/>
  <c r="T68" i="103"/>
  <c r="N68" i="103"/>
  <c r="L68" i="103"/>
  <c r="H68" i="103"/>
  <c r="O68" i="103" s="1"/>
  <c r="R68" i="103" s="1"/>
  <c r="G68" i="103"/>
  <c r="E68" i="103"/>
  <c r="AG67" i="103"/>
  <c r="AE67" i="103"/>
  <c r="AC67" i="103"/>
  <c r="AB67" i="103"/>
  <c r="Z67" i="103"/>
  <c r="X67" i="103"/>
  <c r="V67" i="103"/>
  <c r="T67" i="103"/>
  <c r="N67" i="103"/>
  <c r="L67" i="103"/>
  <c r="H67" i="103"/>
  <c r="O67" i="103" s="1"/>
  <c r="R67" i="103" s="1"/>
  <c r="G67" i="103"/>
  <c r="E67" i="103"/>
  <c r="AG66" i="103"/>
  <c r="AE66" i="103"/>
  <c r="AC66" i="103"/>
  <c r="AB66" i="103"/>
  <c r="Z66" i="103"/>
  <c r="X66" i="103"/>
  <c r="V66" i="103"/>
  <c r="T66" i="103"/>
  <c r="N66" i="103"/>
  <c r="L66" i="103"/>
  <c r="H66" i="103"/>
  <c r="J66" i="103" s="1"/>
  <c r="G66" i="103"/>
  <c r="E66" i="103"/>
  <c r="AG65" i="103"/>
  <c r="AE65" i="103"/>
  <c r="AC65" i="103"/>
  <c r="AB65" i="103"/>
  <c r="Z65" i="103"/>
  <c r="X65" i="103"/>
  <c r="V65" i="103"/>
  <c r="T65" i="103"/>
  <c r="N65" i="103"/>
  <c r="L65" i="103"/>
  <c r="H65" i="103"/>
  <c r="J65" i="103" s="1"/>
  <c r="G65" i="103"/>
  <c r="E65" i="103"/>
  <c r="AF64" i="103"/>
  <c r="AD64" i="103"/>
  <c r="AA64" i="103"/>
  <c r="Y64" i="103"/>
  <c r="W64" i="103"/>
  <c r="U64" i="103"/>
  <c r="S64" i="103"/>
  <c r="Q64" i="103"/>
  <c r="M64" i="103"/>
  <c r="K64" i="103"/>
  <c r="F64" i="103"/>
  <c r="D64" i="103"/>
  <c r="C64" i="103"/>
  <c r="AG63" i="103"/>
  <c r="AE63" i="103"/>
  <c r="AC63" i="103"/>
  <c r="AB63" i="103"/>
  <c r="Z63" i="103"/>
  <c r="X63" i="103"/>
  <c r="V63" i="103"/>
  <c r="T63" i="103"/>
  <c r="N63" i="103"/>
  <c r="L63" i="103"/>
  <c r="H63" i="103"/>
  <c r="O63" i="103" s="1"/>
  <c r="R63" i="103" s="1"/>
  <c r="G63" i="103"/>
  <c r="E63" i="103"/>
  <c r="AG62" i="103"/>
  <c r="AE62" i="103"/>
  <c r="AC62" i="103"/>
  <c r="AB62" i="103"/>
  <c r="Z62" i="103"/>
  <c r="X62" i="103"/>
  <c r="V62" i="103"/>
  <c r="T62" i="103"/>
  <c r="N62" i="103"/>
  <c r="L62" i="103"/>
  <c r="H62" i="103"/>
  <c r="O62" i="103" s="1"/>
  <c r="R62" i="103" s="1"/>
  <c r="G62" i="103"/>
  <c r="E62" i="103"/>
  <c r="AG61" i="103"/>
  <c r="AE61" i="103"/>
  <c r="AC61" i="103"/>
  <c r="AB61" i="103"/>
  <c r="Z61" i="103"/>
  <c r="X61" i="103"/>
  <c r="V61" i="103"/>
  <c r="T61" i="103"/>
  <c r="N61" i="103"/>
  <c r="L61" i="103"/>
  <c r="H61" i="103"/>
  <c r="O61" i="103" s="1"/>
  <c r="R61" i="103" s="1"/>
  <c r="G61" i="103"/>
  <c r="E61" i="103"/>
  <c r="AG60" i="103"/>
  <c r="AE60" i="103"/>
  <c r="AC60" i="103"/>
  <c r="AB60" i="103"/>
  <c r="Z60" i="103"/>
  <c r="X60" i="103"/>
  <c r="V60" i="103"/>
  <c r="T60" i="103"/>
  <c r="N60" i="103"/>
  <c r="L60" i="103"/>
  <c r="H60" i="103"/>
  <c r="O60" i="103" s="1"/>
  <c r="R60" i="103" s="1"/>
  <c r="G60" i="103"/>
  <c r="E60" i="103"/>
  <c r="AG59" i="103"/>
  <c r="AE59" i="103"/>
  <c r="AC59" i="103"/>
  <c r="AB59" i="103"/>
  <c r="Z59" i="103"/>
  <c r="X59" i="103"/>
  <c r="V59" i="103"/>
  <c r="T59" i="103"/>
  <c r="N59" i="103"/>
  <c r="L59" i="103"/>
  <c r="H59" i="103"/>
  <c r="O59" i="103" s="1"/>
  <c r="R59" i="103" s="1"/>
  <c r="G59" i="103"/>
  <c r="E59" i="103"/>
  <c r="AG58" i="103"/>
  <c r="AE58" i="103"/>
  <c r="AC58" i="103"/>
  <c r="AB58" i="103"/>
  <c r="Z58" i="103"/>
  <c r="X58" i="103"/>
  <c r="V58" i="103"/>
  <c r="T58" i="103"/>
  <c r="N58" i="103"/>
  <c r="L58" i="103"/>
  <c r="H58" i="103"/>
  <c r="O58" i="103" s="1"/>
  <c r="R58" i="103" s="1"/>
  <c r="G58" i="103"/>
  <c r="E58" i="103"/>
  <c r="AG57" i="103"/>
  <c r="AE57" i="103"/>
  <c r="AC57" i="103"/>
  <c r="AB57" i="103"/>
  <c r="Z57" i="103"/>
  <c r="X57" i="103"/>
  <c r="V57" i="103"/>
  <c r="T57" i="103"/>
  <c r="N57" i="103"/>
  <c r="L57" i="103"/>
  <c r="H57" i="103"/>
  <c r="O57" i="103" s="1"/>
  <c r="R57" i="103" s="1"/>
  <c r="G57" i="103"/>
  <c r="E57" i="103"/>
  <c r="AG56" i="103"/>
  <c r="AE56" i="103"/>
  <c r="AC56" i="103"/>
  <c r="AB56" i="103"/>
  <c r="Z56" i="103"/>
  <c r="X56" i="103"/>
  <c r="V56" i="103"/>
  <c r="T56" i="103"/>
  <c r="N56" i="103"/>
  <c r="L56" i="103"/>
  <c r="H56" i="103"/>
  <c r="O56" i="103" s="1"/>
  <c r="P56" i="103" s="1"/>
  <c r="G56" i="103"/>
  <c r="E56" i="103"/>
  <c r="AF55" i="103"/>
  <c r="AD55" i="103"/>
  <c r="AA55" i="103"/>
  <c r="Y55" i="103"/>
  <c r="W55" i="103"/>
  <c r="U55" i="103"/>
  <c r="S55" i="103"/>
  <c r="Q55" i="103"/>
  <c r="M55" i="103"/>
  <c r="K55" i="103"/>
  <c r="F55" i="103"/>
  <c r="D55" i="103"/>
  <c r="C55" i="103"/>
  <c r="AG54" i="103"/>
  <c r="AE54" i="103"/>
  <c r="AC54" i="103"/>
  <c r="AB54" i="103"/>
  <c r="Z54" i="103"/>
  <c r="X54" i="103"/>
  <c r="V54" i="103"/>
  <c r="T54" i="103"/>
  <c r="N54" i="103"/>
  <c r="L54" i="103"/>
  <c r="I54" i="103"/>
  <c r="H54" i="103"/>
  <c r="O54" i="103" s="1"/>
  <c r="R54" i="103" s="1"/>
  <c r="G54" i="103"/>
  <c r="E54" i="103"/>
  <c r="AG53" i="103"/>
  <c r="AE53" i="103"/>
  <c r="AC53" i="103"/>
  <c r="AB53" i="103"/>
  <c r="Z53" i="103"/>
  <c r="X53" i="103"/>
  <c r="V53" i="103"/>
  <c r="T53" i="103"/>
  <c r="N53" i="103"/>
  <c r="L53" i="103"/>
  <c r="H53" i="103"/>
  <c r="J53" i="103" s="1"/>
  <c r="G53" i="103"/>
  <c r="E53" i="103"/>
  <c r="AG52" i="103"/>
  <c r="AE52" i="103"/>
  <c r="AC52" i="103"/>
  <c r="AB52" i="103"/>
  <c r="Z52" i="103"/>
  <c r="X52" i="103"/>
  <c r="V52" i="103"/>
  <c r="T52" i="103"/>
  <c r="N52" i="103"/>
  <c r="L52" i="103"/>
  <c r="H52" i="103"/>
  <c r="O52" i="103" s="1"/>
  <c r="R52" i="103" s="1"/>
  <c r="G52" i="103"/>
  <c r="E52" i="103"/>
  <c r="AG51" i="103"/>
  <c r="AE51" i="103"/>
  <c r="AC51" i="103"/>
  <c r="AB51" i="103"/>
  <c r="Z51" i="103"/>
  <c r="X51" i="103"/>
  <c r="V51" i="103"/>
  <c r="T51" i="103"/>
  <c r="N51" i="103"/>
  <c r="L51" i="103"/>
  <c r="H51" i="103"/>
  <c r="O51" i="103" s="1"/>
  <c r="R51" i="103" s="1"/>
  <c r="G51" i="103"/>
  <c r="E51" i="103"/>
  <c r="AG50" i="103"/>
  <c r="AE50" i="103"/>
  <c r="AC50" i="103"/>
  <c r="AB50" i="103"/>
  <c r="Z50" i="103"/>
  <c r="X50" i="103"/>
  <c r="V50" i="103"/>
  <c r="T50" i="103"/>
  <c r="N50" i="103"/>
  <c r="L50" i="103"/>
  <c r="H50" i="103"/>
  <c r="O50" i="103" s="1"/>
  <c r="R50" i="103" s="1"/>
  <c r="G50" i="103"/>
  <c r="E50" i="103"/>
  <c r="AG49" i="103"/>
  <c r="AE49" i="103"/>
  <c r="AC49" i="103"/>
  <c r="AB49" i="103"/>
  <c r="Z49" i="103"/>
  <c r="X49" i="103"/>
  <c r="V49" i="103"/>
  <c r="T49" i="103"/>
  <c r="N49" i="103"/>
  <c r="L49" i="103"/>
  <c r="H49" i="103"/>
  <c r="O49" i="103" s="1"/>
  <c r="R49" i="103" s="1"/>
  <c r="G49" i="103"/>
  <c r="E49" i="103"/>
  <c r="AG48" i="103"/>
  <c r="AE48" i="103"/>
  <c r="AC48" i="103"/>
  <c r="AB48" i="103"/>
  <c r="Z48" i="103"/>
  <c r="X48" i="103"/>
  <c r="V48" i="103"/>
  <c r="T48" i="103"/>
  <c r="N48" i="103"/>
  <c r="L48" i="103"/>
  <c r="H48" i="103"/>
  <c r="J48" i="103" s="1"/>
  <c r="G48" i="103"/>
  <c r="E48" i="103"/>
  <c r="AG47" i="103"/>
  <c r="AE47" i="103"/>
  <c r="AC47" i="103"/>
  <c r="AB47" i="103"/>
  <c r="Z47" i="103"/>
  <c r="X47" i="103"/>
  <c r="V47" i="103"/>
  <c r="T47" i="103"/>
  <c r="N47" i="103"/>
  <c r="L47" i="103"/>
  <c r="H47" i="103"/>
  <c r="O47" i="103" s="1"/>
  <c r="R47" i="103" s="1"/>
  <c r="G47" i="103"/>
  <c r="E47" i="103"/>
  <c r="AG46" i="103"/>
  <c r="AE46" i="103"/>
  <c r="AC46" i="103"/>
  <c r="AB46" i="103"/>
  <c r="Z46" i="103"/>
  <c r="X46" i="103"/>
  <c r="V46" i="103"/>
  <c r="T46" i="103"/>
  <c r="N46" i="103"/>
  <c r="L46" i="103"/>
  <c r="H46" i="103"/>
  <c r="O46" i="103" s="1"/>
  <c r="R46" i="103" s="1"/>
  <c r="G46" i="103"/>
  <c r="E46" i="103"/>
  <c r="AG45" i="103"/>
  <c r="AE45" i="103"/>
  <c r="AC45" i="103"/>
  <c r="AB45" i="103"/>
  <c r="Z45" i="103"/>
  <c r="X45" i="103"/>
  <c r="V45" i="103"/>
  <c r="T45" i="103"/>
  <c r="N45" i="103"/>
  <c r="L45" i="103"/>
  <c r="H45" i="103"/>
  <c r="J45" i="103" s="1"/>
  <c r="G45" i="103"/>
  <c r="E45" i="103"/>
  <c r="AG44" i="103"/>
  <c r="AE44" i="103"/>
  <c r="AC44" i="103"/>
  <c r="AB44" i="103"/>
  <c r="Z44" i="103"/>
  <c r="X44" i="103"/>
  <c r="V44" i="103"/>
  <c r="T44" i="103"/>
  <c r="N44" i="103"/>
  <c r="L44" i="103"/>
  <c r="H44" i="103"/>
  <c r="O44" i="103" s="1"/>
  <c r="R44" i="103" s="1"/>
  <c r="G44" i="103"/>
  <c r="E44" i="103"/>
  <c r="AG43" i="103"/>
  <c r="AE43" i="103"/>
  <c r="AC43" i="103"/>
  <c r="AB43" i="103"/>
  <c r="Z43" i="103"/>
  <c r="X43" i="103"/>
  <c r="V43" i="103"/>
  <c r="T43" i="103"/>
  <c r="N43" i="103"/>
  <c r="L43" i="103"/>
  <c r="H43" i="103"/>
  <c r="O43" i="103" s="1"/>
  <c r="R43" i="103" s="1"/>
  <c r="G43" i="103"/>
  <c r="E43" i="103"/>
  <c r="AG42" i="103"/>
  <c r="AE42" i="103"/>
  <c r="AC42" i="103"/>
  <c r="AB42" i="103"/>
  <c r="Z42" i="103"/>
  <c r="X42" i="103"/>
  <c r="V42" i="103"/>
  <c r="T42" i="103"/>
  <c r="N42" i="103"/>
  <c r="L42" i="103"/>
  <c r="H42" i="103"/>
  <c r="O42" i="103" s="1"/>
  <c r="R42" i="103" s="1"/>
  <c r="G42" i="103"/>
  <c r="E42" i="103"/>
  <c r="AG41" i="103"/>
  <c r="AE41" i="103"/>
  <c r="AC41" i="103"/>
  <c r="AB41" i="103"/>
  <c r="Z41" i="103"/>
  <c r="X41" i="103"/>
  <c r="V41" i="103"/>
  <c r="T41" i="103"/>
  <c r="N41" i="103"/>
  <c r="L41" i="103"/>
  <c r="H41" i="103"/>
  <c r="O41" i="103" s="1"/>
  <c r="R41" i="103" s="1"/>
  <c r="G41" i="103"/>
  <c r="E41" i="103"/>
  <c r="AF40" i="103"/>
  <c r="AD40" i="103"/>
  <c r="AA40" i="103"/>
  <c r="Y40" i="103"/>
  <c r="W40" i="103"/>
  <c r="U40" i="103"/>
  <c r="S40" i="103"/>
  <c r="Q40" i="103"/>
  <c r="M40" i="103"/>
  <c r="K40" i="103"/>
  <c r="F40" i="103"/>
  <c r="D40" i="103"/>
  <c r="C40" i="103"/>
  <c r="AG39" i="103"/>
  <c r="AE39" i="103"/>
  <c r="AC39" i="103"/>
  <c r="AB39" i="103"/>
  <c r="Z39" i="103"/>
  <c r="X39" i="103"/>
  <c r="V39" i="103"/>
  <c r="T39" i="103"/>
  <c r="N39" i="103"/>
  <c r="L39" i="103"/>
  <c r="H39" i="103"/>
  <c r="O39" i="103" s="1"/>
  <c r="R39" i="103" s="1"/>
  <c r="G39" i="103"/>
  <c r="E39" i="103"/>
  <c r="AG38" i="103"/>
  <c r="AE38" i="103"/>
  <c r="AC38" i="103"/>
  <c r="AB38" i="103"/>
  <c r="Z38" i="103"/>
  <c r="X38" i="103"/>
  <c r="V38" i="103"/>
  <c r="T38" i="103"/>
  <c r="N38" i="103"/>
  <c r="L38" i="103"/>
  <c r="H38" i="103"/>
  <c r="O38" i="103" s="1"/>
  <c r="R38" i="103" s="1"/>
  <c r="G38" i="103"/>
  <c r="E38" i="103"/>
  <c r="AG37" i="103"/>
  <c r="AE37" i="103"/>
  <c r="AC37" i="103"/>
  <c r="AB37" i="103"/>
  <c r="Z37" i="103"/>
  <c r="X37" i="103"/>
  <c r="V37" i="103"/>
  <c r="T37" i="103"/>
  <c r="N37" i="103"/>
  <c r="L37" i="103"/>
  <c r="H37" i="103"/>
  <c r="O37" i="103" s="1"/>
  <c r="R37" i="103" s="1"/>
  <c r="G37" i="103"/>
  <c r="E37" i="103"/>
  <c r="AG36" i="103"/>
  <c r="AE36" i="103"/>
  <c r="AC36" i="103"/>
  <c r="AB36" i="103"/>
  <c r="Z36" i="103"/>
  <c r="X36" i="103"/>
  <c r="V36" i="103"/>
  <c r="T36" i="103"/>
  <c r="N36" i="103"/>
  <c r="L36" i="103"/>
  <c r="H36" i="103"/>
  <c r="O36" i="103" s="1"/>
  <c r="R36" i="103" s="1"/>
  <c r="G36" i="103"/>
  <c r="E36" i="103"/>
  <c r="AG35" i="103"/>
  <c r="AE35" i="103"/>
  <c r="AC35" i="103"/>
  <c r="AB35" i="103"/>
  <c r="Z35" i="103"/>
  <c r="X35" i="103"/>
  <c r="V35" i="103"/>
  <c r="T35" i="103"/>
  <c r="N35" i="103"/>
  <c r="L35" i="103"/>
  <c r="H35" i="103"/>
  <c r="O35" i="103" s="1"/>
  <c r="R35" i="103" s="1"/>
  <c r="G35" i="103"/>
  <c r="E35" i="103"/>
  <c r="AG34" i="103"/>
  <c r="AE34" i="103"/>
  <c r="AC34" i="103"/>
  <c r="AB34" i="103"/>
  <c r="Z34" i="103"/>
  <c r="X34" i="103"/>
  <c r="V34" i="103"/>
  <c r="T34" i="103"/>
  <c r="N34" i="103"/>
  <c r="L34" i="103"/>
  <c r="H34" i="103"/>
  <c r="O34" i="103" s="1"/>
  <c r="R34" i="103" s="1"/>
  <c r="G34" i="103"/>
  <c r="E34" i="103"/>
  <c r="AG33" i="103"/>
  <c r="AE33" i="103"/>
  <c r="AC33" i="103"/>
  <c r="AB33" i="103"/>
  <c r="Z33" i="103"/>
  <c r="X33" i="103"/>
  <c r="V33" i="103"/>
  <c r="T33" i="103"/>
  <c r="N33" i="103"/>
  <c r="L33" i="103"/>
  <c r="H33" i="103"/>
  <c r="O33" i="103" s="1"/>
  <c r="R33" i="103" s="1"/>
  <c r="G33" i="103"/>
  <c r="E33" i="103"/>
  <c r="AG32" i="103"/>
  <c r="AE32" i="103"/>
  <c r="AC32" i="103"/>
  <c r="AB32" i="103"/>
  <c r="Z32" i="103"/>
  <c r="X32" i="103"/>
  <c r="V32" i="103"/>
  <c r="T32" i="103"/>
  <c r="N32" i="103"/>
  <c r="L32" i="103"/>
  <c r="H32" i="103"/>
  <c r="O32" i="103" s="1"/>
  <c r="R32" i="103" s="1"/>
  <c r="G32" i="103"/>
  <c r="E32" i="103"/>
  <c r="AG31" i="103"/>
  <c r="AE31" i="103"/>
  <c r="AC31" i="103"/>
  <c r="AB31" i="103"/>
  <c r="Z31" i="103"/>
  <c r="X31" i="103"/>
  <c r="V31" i="103"/>
  <c r="T31" i="103"/>
  <c r="N31" i="103"/>
  <c r="L31" i="103"/>
  <c r="H31" i="103"/>
  <c r="O31" i="103" s="1"/>
  <c r="R31" i="103" s="1"/>
  <c r="G31" i="103"/>
  <c r="E31" i="103"/>
  <c r="AG30" i="103"/>
  <c r="AE30" i="103"/>
  <c r="AC30" i="103"/>
  <c r="AB30" i="103"/>
  <c r="Z30" i="103"/>
  <c r="X30" i="103"/>
  <c r="V30" i="103"/>
  <c r="T30" i="103"/>
  <c r="N30" i="103"/>
  <c r="L30" i="103"/>
  <c r="H30" i="103"/>
  <c r="O30" i="103" s="1"/>
  <c r="R30" i="103" s="1"/>
  <c r="G30" i="103"/>
  <c r="E30" i="103"/>
  <c r="AG29" i="103"/>
  <c r="AE29" i="103"/>
  <c r="AC29" i="103"/>
  <c r="AB29" i="103"/>
  <c r="Z29" i="103"/>
  <c r="X29" i="103"/>
  <c r="V29" i="103"/>
  <c r="T29" i="103"/>
  <c r="N29" i="103"/>
  <c r="L29" i="103"/>
  <c r="H29" i="103"/>
  <c r="O29" i="103" s="1"/>
  <c r="R29" i="103" s="1"/>
  <c r="G29" i="103"/>
  <c r="E29" i="103"/>
  <c r="AG28" i="103"/>
  <c r="AE28" i="103"/>
  <c r="AC28" i="103"/>
  <c r="AB28" i="103"/>
  <c r="Z28" i="103"/>
  <c r="X28" i="103"/>
  <c r="V28" i="103"/>
  <c r="T28" i="103"/>
  <c r="N28" i="103"/>
  <c r="L28" i="103"/>
  <c r="H28" i="103"/>
  <c r="O28" i="103" s="1"/>
  <c r="R28" i="103" s="1"/>
  <c r="G28" i="103"/>
  <c r="E28" i="103"/>
  <c r="AG27" i="103"/>
  <c r="AE27" i="103"/>
  <c r="AC27" i="103"/>
  <c r="AB27" i="103"/>
  <c r="Z27" i="103"/>
  <c r="X27" i="103"/>
  <c r="V27" i="103"/>
  <c r="T27" i="103"/>
  <c r="N27" i="103"/>
  <c r="L27" i="103"/>
  <c r="H27" i="103"/>
  <c r="O27" i="103" s="1"/>
  <c r="R27" i="103" s="1"/>
  <c r="G27" i="103"/>
  <c r="E27" i="103"/>
  <c r="AG26" i="103"/>
  <c r="AE26" i="103"/>
  <c r="AC26" i="103"/>
  <c r="AB26" i="103"/>
  <c r="Z26" i="103"/>
  <c r="X26" i="103"/>
  <c r="V26" i="103"/>
  <c r="T26" i="103"/>
  <c r="N26" i="103"/>
  <c r="L26" i="103"/>
  <c r="H26" i="103"/>
  <c r="O26" i="103" s="1"/>
  <c r="R26" i="103" s="1"/>
  <c r="G26" i="103"/>
  <c r="E26" i="103"/>
  <c r="AG25" i="103"/>
  <c r="AE25" i="103"/>
  <c r="AC25" i="103"/>
  <c r="AB25" i="103"/>
  <c r="Z25" i="103"/>
  <c r="X25" i="103"/>
  <c r="V25" i="103"/>
  <c r="T25" i="103"/>
  <c r="N25" i="103"/>
  <c r="L25" i="103"/>
  <c r="H25" i="103"/>
  <c r="O25" i="103" s="1"/>
  <c r="R25" i="103" s="1"/>
  <c r="G25" i="103"/>
  <c r="E25" i="103"/>
  <c r="AG24" i="103"/>
  <c r="AE24" i="103"/>
  <c r="AC24" i="103"/>
  <c r="AB24" i="103"/>
  <c r="Z24" i="103"/>
  <c r="X24" i="103"/>
  <c r="V24" i="103"/>
  <c r="T24" i="103"/>
  <c r="N24" i="103"/>
  <c r="L24" i="103"/>
  <c r="H24" i="103"/>
  <c r="O24" i="103" s="1"/>
  <c r="R24" i="103" s="1"/>
  <c r="G24" i="103"/>
  <c r="E24" i="103"/>
  <c r="AG23" i="103"/>
  <c r="AE23" i="103"/>
  <c r="AC23" i="103"/>
  <c r="AB23" i="103"/>
  <c r="Z23" i="103"/>
  <c r="X23" i="103"/>
  <c r="V23" i="103"/>
  <c r="T23" i="103"/>
  <c r="N23" i="103"/>
  <c r="L23" i="103"/>
  <c r="H23" i="103"/>
  <c r="O23" i="103" s="1"/>
  <c r="R23" i="103" s="1"/>
  <c r="G23" i="103"/>
  <c r="E23" i="103"/>
  <c r="AG22" i="103"/>
  <c r="AE22" i="103"/>
  <c r="AC22" i="103"/>
  <c r="AB22" i="103"/>
  <c r="Z22" i="103"/>
  <c r="X22" i="103"/>
  <c r="V22" i="103"/>
  <c r="T22" i="103"/>
  <c r="N22" i="103"/>
  <c r="L22" i="103"/>
  <c r="H22" i="103"/>
  <c r="O22" i="103" s="1"/>
  <c r="P22" i="103" s="1"/>
  <c r="G22" i="103"/>
  <c r="E22" i="103"/>
  <c r="AF21" i="103"/>
  <c r="AD21" i="103"/>
  <c r="AA21" i="103"/>
  <c r="Y21" i="103"/>
  <c r="W21" i="103"/>
  <c r="U21" i="103"/>
  <c r="S21" i="103"/>
  <c r="Q21" i="103"/>
  <c r="M21" i="103"/>
  <c r="K21" i="103"/>
  <c r="F21" i="103"/>
  <c r="D21" i="103"/>
  <c r="C21" i="103"/>
  <c r="AG20" i="103"/>
  <c r="AE20" i="103"/>
  <c r="AC20" i="103"/>
  <c r="AB20" i="103"/>
  <c r="Z20" i="103"/>
  <c r="X20" i="103"/>
  <c r="V20" i="103"/>
  <c r="T20" i="103"/>
  <c r="N20" i="103"/>
  <c r="L20" i="103"/>
  <c r="H20" i="103"/>
  <c r="O20" i="103" s="1"/>
  <c r="R20" i="103" s="1"/>
  <c r="G20" i="103"/>
  <c r="E20" i="103"/>
  <c r="AG19" i="103"/>
  <c r="AE19" i="103"/>
  <c r="AC19" i="103"/>
  <c r="AB19" i="103"/>
  <c r="Z19" i="103"/>
  <c r="X19" i="103"/>
  <c r="V19" i="103"/>
  <c r="T19" i="103"/>
  <c r="N19" i="103"/>
  <c r="L19" i="103"/>
  <c r="H19" i="103"/>
  <c r="O19" i="103" s="1"/>
  <c r="R19" i="103" s="1"/>
  <c r="G19" i="103"/>
  <c r="E19" i="103"/>
  <c r="AG18" i="103"/>
  <c r="AE18" i="103"/>
  <c r="AC18" i="103"/>
  <c r="AB18" i="103"/>
  <c r="Z18" i="103"/>
  <c r="X18" i="103"/>
  <c r="V18" i="103"/>
  <c r="T18" i="103"/>
  <c r="N18" i="103"/>
  <c r="L18" i="103"/>
  <c r="H18" i="103"/>
  <c r="O18" i="103" s="1"/>
  <c r="R18" i="103" s="1"/>
  <c r="G18" i="103"/>
  <c r="E18" i="103"/>
  <c r="AG17" i="103"/>
  <c r="AE17" i="103"/>
  <c r="AC17" i="103"/>
  <c r="AB17" i="103"/>
  <c r="Z17" i="103"/>
  <c r="X17" i="103"/>
  <c r="V17" i="103"/>
  <c r="T17" i="103"/>
  <c r="N17" i="103"/>
  <c r="L17" i="103"/>
  <c r="I17" i="103"/>
  <c r="H17" i="103"/>
  <c r="O17" i="103" s="1"/>
  <c r="R17" i="103" s="1"/>
  <c r="G17" i="103"/>
  <c r="E17" i="103"/>
  <c r="AG16" i="103"/>
  <c r="AE16" i="103"/>
  <c r="AC16" i="103"/>
  <c r="AB16" i="103"/>
  <c r="Z16" i="103"/>
  <c r="X16" i="103"/>
  <c r="V16" i="103"/>
  <c r="T16" i="103"/>
  <c r="P16" i="103"/>
  <c r="N16" i="103"/>
  <c r="L16" i="103"/>
  <c r="J16" i="103"/>
  <c r="I16" i="103"/>
  <c r="H16" i="103"/>
  <c r="O16" i="103" s="1"/>
  <c r="R16" i="103" s="1"/>
  <c r="G16" i="103"/>
  <c r="E16" i="103"/>
  <c r="AG15" i="103"/>
  <c r="AE15" i="103"/>
  <c r="AC15" i="103"/>
  <c r="AB15" i="103"/>
  <c r="Z15" i="103"/>
  <c r="X15" i="103"/>
  <c r="V15" i="103"/>
  <c r="T15" i="103"/>
  <c r="N15" i="103"/>
  <c r="L15" i="103"/>
  <c r="H15" i="103"/>
  <c r="O15" i="103" s="1"/>
  <c r="R15" i="103" s="1"/>
  <c r="G15" i="103"/>
  <c r="E15" i="103"/>
  <c r="AG14" i="103"/>
  <c r="AE14" i="103"/>
  <c r="AC14" i="103"/>
  <c r="AB14" i="103"/>
  <c r="Z14" i="103"/>
  <c r="X14" i="103"/>
  <c r="V14" i="103"/>
  <c r="T14" i="103"/>
  <c r="N14" i="103"/>
  <c r="L14" i="103"/>
  <c r="H14" i="103"/>
  <c r="O14" i="103" s="1"/>
  <c r="R14" i="103" s="1"/>
  <c r="G14" i="103"/>
  <c r="E14" i="103"/>
  <c r="AG13" i="103"/>
  <c r="AE13" i="103"/>
  <c r="AC13" i="103"/>
  <c r="AB13" i="103"/>
  <c r="Z13" i="103"/>
  <c r="X13" i="103"/>
  <c r="V13" i="103"/>
  <c r="T13" i="103"/>
  <c r="N13" i="103"/>
  <c r="L13" i="103"/>
  <c r="H13" i="103"/>
  <c r="J13" i="103" s="1"/>
  <c r="G13" i="103"/>
  <c r="E13" i="103"/>
  <c r="AG12" i="103"/>
  <c r="AE12" i="103"/>
  <c r="AC12" i="103"/>
  <c r="AB12" i="103"/>
  <c r="Z12" i="103"/>
  <c r="X12" i="103"/>
  <c r="V12" i="103"/>
  <c r="T12" i="103"/>
  <c r="N12" i="103"/>
  <c r="L12" i="103"/>
  <c r="H12" i="103"/>
  <c r="O12" i="103" s="1"/>
  <c r="R12" i="103" s="1"/>
  <c r="G12" i="103"/>
  <c r="E12" i="103"/>
  <c r="AG11" i="103"/>
  <c r="AE11" i="103"/>
  <c r="AC11" i="103"/>
  <c r="AB11" i="103"/>
  <c r="Z11" i="103"/>
  <c r="X11" i="103"/>
  <c r="V11" i="103"/>
  <c r="T11" i="103"/>
  <c r="N11" i="103"/>
  <c r="L11" i="103"/>
  <c r="H11" i="103"/>
  <c r="O11" i="103" s="1"/>
  <c r="R11" i="103" s="1"/>
  <c r="G11" i="103"/>
  <c r="E11" i="103"/>
  <c r="AG10" i="103"/>
  <c r="AE10" i="103"/>
  <c r="AC10" i="103"/>
  <c r="AB10" i="103"/>
  <c r="Z10" i="103"/>
  <c r="X10" i="103"/>
  <c r="V10" i="103"/>
  <c r="T10" i="103"/>
  <c r="N10" i="103"/>
  <c r="L10" i="103"/>
  <c r="H10" i="103"/>
  <c r="J10" i="103" s="1"/>
  <c r="G10" i="103"/>
  <c r="E10" i="103"/>
  <c r="AF9" i="103"/>
  <c r="AD9" i="103"/>
  <c r="AA9" i="103"/>
  <c r="Y9" i="103"/>
  <c r="W9" i="103"/>
  <c r="U9" i="103"/>
  <c r="S9" i="103"/>
  <c r="Q9" i="103"/>
  <c r="M9" i="103"/>
  <c r="K9" i="103"/>
  <c r="F9" i="103"/>
  <c r="D9" i="103"/>
  <c r="C9" i="103"/>
  <c r="AG101" i="105"/>
  <c r="AE101" i="105"/>
  <c r="AC101" i="105"/>
  <c r="AB101" i="105"/>
  <c r="Z101" i="105"/>
  <c r="X101" i="105"/>
  <c r="V101" i="105"/>
  <c r="T101" i="105"/>
  <c r="P101" i="105"/>
  <c r="N101" i="105"/>
  <c r="L101" i="105"/>
  <c r="J101" i="105"/>
  <c r="I101" i="105"/>
  <c r="H101" i="105"/>
  <c r="O101" i="105" s="1"/>
  <c r="R101" i="105" s="1"/>
  <c r="G101" i="105"/>
  <c r="E101" i="105"/>
  <c r="AG100" i="105"/>
  <c r="AE100" i="105"/>
  <c r="AC100" i="105"/>
  <c r="AB100" i="105"/>
  <c r="Z100" i="105"/>
  <c r="X100" i="105"/>
  <c r="V100" i="105"/>
  <c r="T100" i="105"/>
  <c r="P100" i="105"/>
  <c r="N100" i="105"/>
  <c r="L100" i="105"/>
  <c r="J100" i="105"/>
  <c r="I100" i="105"/>
  <c r="H100" i="105"/>
  <c r="O100" i="105" s="1"/>
  <c r="R100" i="105" s="1"/>
  <c r="G100" i="105"/>
  <c r="E100" i="105"/>
  <c r="AG99" i="105"/>
  <c r="AE99" i="105"/>
  <c r="AC99" i="105"/>
  <c r="AB99" i="105"/>
  <c r="Z99" i="105"/>
  <c r="X99" i="105"/>
  <c r="V99" i="105"/>
  <c r="T99" i="105"/>
  <c r="N99" i="105"/>
  <c r="L99" i="105"/>
  <c r="H99" i="105"/>
  <c r="O99" i="105" s="1"/>
  <c r="R99" i="105" s="1"/>
  <c r="G99" i="105"/>
  <c r="E99" i="105"/>
  <c r="AG98" i="105"/>
  <c r="AE98" i="105"/>
  <c r="AC98" i="105"/>
  <c r="AB98" i="105"/>
  <c r="Z98" i="105"/>
  <c r="X98" i="105"/>
  <c r="V98" i="105"/>
  <c r="T98" i="105"/>
  <c r="N98" i="105"/>
  <c r="L98" i="105"/>
  <c r="H98" i="105"/>
  <c r="O98" i="105" s="1"/>
  <c r="R98" i="105" s="1"/>
  <c r="G98" i="105"/>
  <c r="E98" i="105"/>
  <c r="AG97" i="105"/>
  <c r="AE97" i="105"/>
  <c r="AC97" i="105"/>
  <c r="AB97" i="105"/>
  <c r="Z97" i="105"/>
  <c r="X97" i="105"/>
  <c r="V97" i="105"/>
  <c r="T97" i="105"/>
  <c r="N97" i="105"/>
  <c r="L97" i="105"/>
  <c r="H97" i="105"/>
  <c r="J97" i="105" s="1"/>
  <c r="G97" i="105"/>
  <c r="E97" i="105"/>
  <c r="AG96" i="105"/>
  <c r="AE96" i="105"/>
  <c r="AC96" i="105"/>
  <c r="AB96" i="105"/>
  <c r="Z96" i="105"/>
  <c r="X96" i="105"/>
  <c r="V96" i="105"/>
  <c r="T96" i="105"/>
  <c r="N96" i="105"/>
  <c r="L96" i="105"/>
  <c r="H96" i="105"/>
  <c r="O96" i="105" s="1"/>
  <c r="R96" i="105" s="1"/>
  <c r="G96" i="105"/>
  <c r="E96" i="105"/>
  <c r="AG95" i="105"/>
  <c r="AE95" i="105"/>
  <c r="AC95" i="105"/>
  <c r="AB95" i="105"/>
  <c r="Z95" i="105"/>
  <c r="X95" i="105"/>
  <c r="V95" i="105"/>
  <c r="T95" i="105"/>
  <c r="N95" i="105"/>
  <c r="L95" i="105"/>
  <c r="H95" i="105"/>
  <c r="O95" i="105" s="1"/>
  <c r="R95" i="105" s="1"/>
  <c r="G95" i="105"/>
  <c r="E95" i="105"/>
  <c r="AG94" i="105"/>
  <c r="AE94" i="105"/>
  <c r="AC94" i="105"/>
  <c r="AB94" i="105"/>
  <c r="Z94" i="105"/>
  <c r="X94" i="105"/>
  <c r="V94" i="105"/>
  <c r="T94" i="105"/>
  <c r="N94" i="105"/>
  <c r="L94" i="105"/>
  <c r="H94" i="105"/>
  <c r="O94" i="105" s="1"/>
  <c r="R94" i="105" s="1"/>
  <c r="G94" i="105"/>
  <c r="E94" i="105"/>
  <c r="AG93" i="105"/>
  <c r="AE93" i="105"/>
  <c r="AC93" i="105"/>
  <c r="AB93" i="105"/>
  <c r="Z93" i="105"/>
  <c r="X93" i="105"/>
  <c r="V93" i="105"/>
  <c r="T93" i="105"/>
  <c r="N93" i="105"/>
  <c r="L93" i="105"/>
  <c r="H93" i="105"/>
  <c r="O93" i="105" s="1"/>
  <c r="R93" i="105" s="1"/>
  <c r="G93" i="105"/>
  <c r="E93" i="105"/>
  <c r="AG92" i="105"/>
  <c r="AE92" i="105"/>
  <c r="AC92" i="105"/>
  <c r="AB92" i="105"/>
  <c r="Z92" i="105"/>
  <c r="X92" i="105"/>
  <c r="V92" i="105"/>
  <c r="T92" i="105"/>
  <c r="N92" i="105"/>
  <c r="L92" i="105"/>
  <c r="H92" i="105"/>
  <c r="O92" i="105" s="1"/>
  <c r="R92" i="105" s="1"/>
  <c r="G92" i="105"/>
  <c r="E92" i="105"/>
  <c r="AG91" i="105"/>
  <c r="AE91" i="105"/>
  <c r="AC91" i="105"/>
  <c r="AB91" i="105"/>
  <c r="Z91" i="105"/>
  <c r="X91" i="105"/>
  <c r="V91" i="105"/>
  <c r="T91" i="105"/>
  <c r="N91" i="105"/>
  <c r="L91" i="105"/>
  <c r="H91" i="105"/>
  <c r="O91" i="105" s="1"/>
  <c r="R91" i="105" s="1"/>
  <c r="G91" i="105"/>
  <c r="E91" i="105"/>
  <c r="AF90" i="105"/>
  <c r="AF24" i="32" s="1"/>
  <c r="AD90" i="105"/>
  <c r="AD24" i="32" s="1"/>
  <c r="AA90" i="105"/>
  <c r="AA24" i="32" s="1"/>
  <c r="Y90" i="105"/>
  <c r="W90" i="105"/>
  <c r="W24" i="32" s="1"/>
  <c r="U90" i="105"/>
  <c r="U24" i="32" s="1"/>
  <c r="S90" i="105"/>
  <c r="S24" i="32" s="1"/>
  <c r="Q90" i="105"/>
  <c r="Q24" i="32" s="1"/>
  <c r="M90" i="105"/>
  <c r="M24" i="32" s="1"/>
  <c r="K90" i="105"/>
  <c r="K24" i="32" s="1"/>
  <c r="F90" i="105"/>
  <c r="F24" i="32" s="1"/>
  <c r="D90" i="105"/>
  <c r="D24" i="32" s="1"/>
  <c r="C90" i="105"/>
  <c r="C24" i="32" s="1"/>
  <c r="AG89" i="105"/>
  <c r="AE89" i="105"/>
  <c r="AC89" i="105"/>
  <c r="AB89" i="105"/>
  <c r="Z89" i="105"/>
  <c r="X89" i="105"/>
  <c r="V89" i="105"/>
  <c r="T89" i="105"/>
  <c r="N89" i="105"/>
  <c r="L89" i="105"/>
  <c r="H89" i="105"/>
  <c r="O89" i="105" s="1"/>
  <c r="R89" i="105" s="1"/>
  <c r="G89" i="105"/>
  <c r="E89" i="105"/>
  <c r="AG88" i="105"/>
  <c r="AE88" i="105"/>
  <c r="AC88" i="105"/>
  <c r="AB88" i="105"/>
  <c r="Z88" i="105"/>
  <c r="X88" i="105"/>
  <c r="V88" i="105"/>
  <c r="T88" i="105"/>
  <c r="N88" i="105"/>
  <c r="L88" i="105"/>
  <c r="H88" i="105"/>
  <c r="O88" i="105" s="1"/>
  <c r="R88" i="105" s="1"/>
  <c r="G88" i="105"/>
  <c r="E88" i="105"/>
  <c r="AG87" i="105"/>
  <c r="AE87" i="105"/>
  <c r="AC87" i="105"/>
  <c r="AB87" i="105"/>
  <c r="Z87" i="105"/>
  <c r="X87" i="105"/>
  <c r="V87" i="105"/>
  <c r="T87" i="105"/>
  <c r="N87" i="105"/>
  <c r="L87" i="105"/>
  <c r="H87" i="105"/>
  <c r="O87" i="105" s="1"/>
  <c r="R87" i="105" s="1"/>
  <c r="G87" i="105"/>
  <c r="E87" i="105"/>
  <c r="AG86" i="105"/>
  <c r="AE86" i="105"/>
  <c r="AC86" i="105"/>
  <c r="AB86" i="105"/>
  <c r="Z86" i="105"/>
  <c r="X86" i="105"/>
  <c r="V86" i="105"/>
  <c r="T86" i="105"/>
  <c r="N86" i="105"/>
  <c r="L86" i="105"/>
  <c r="H86" i="105"/>
  <c r="O86" i="105" s="1"/>
  <c r="R86" i="105" s="1"/>
  <c r="G86" i="105"/>
  <c r="E86" i="105"/>
  <c r="AG85" i="105"/>
  <c r="AE85" i="105"/>
  <c r="AC85" i="105"/>
  <c r="AB85" i="105"/>
  <c r="Z85" i="105"/>
  <c r="X85" i="105"/>
  <c r="V85" i="105"/>
  <c r="T85" i="105"/>
  <c r="N85" i="105"/>
  <c r="L85" i="105"/>
  <c r="I85" i="105"/>
  <c r="H85" i="105"/>
  <c r="J85" i="105" s="1"/>
  <c r="G85" i="105"/>
  <c r="E85" i="105"/>
  <c r="AG84" i="105"/>
  <c r="AE84" i="105"/>
  <c r="AC84" i="105"/>
  <c r="AB84" i="105"/>
  <c r="Z84" i="105"/>
  <c r="X84" i="105"/>
  <c r="V84" i="105"/>
  <c r="T84" i="105"/>
  <c r="N84" i="105"/>
  <c r="L84" i="105"/>
  <c r="H84" i="105"/>
  <c r="O84" i="105" s="1"/>
  <c r="R84" i="105" s="1"/>
  <c r="G84" i="105"/>
  <c r="E84" i="105"/>
  <c r="AG83" i="105"/>
  <c r="AE83" i="105"/>
  <c r="AC83" i="105"/>
  <c r="AB83" i="105"/>
  <c r="Z83" i="105"/>
  <c r="X83" i="105"/>
  <c r="V83" i="105"/>
  <c r="T83" i="105"/>
  <c r="N83" i="105"/>
  <c r="L83" i="105"/>
  <c r="H83" i="105"/>
  <c r="O83" i="105" s="1"/>
  <c r="R83" i="105" s="1"/>
  <c r="G83" i="105"/>
  <c r="E83" i="105"/>
  <c r="AG82" i="105"/>
  <c r="AE82" i="105"/>
  <c r="AC82" i="105"/>
  <c r="AB82" i="105"/>
  <c r="Z82" i="105"/>
  <c r="X82" i="105"/>
  <c r="V82" i="105"/>
  <c r="T82" i="105"/>
  <c r="P82" i="105"/>
  <c r="N82" i="105"/>
  <c r="L82" i="105"/>
  <c r="J82" i="105"/>
  <c r="I82" i="105"/>
  <c r="H82" i="105"/>
  <c r="O82" i="105" s="1"/>
  <c r="R82" i="105" s="1"/>
  <c r="G82" i="105"/>
  <c r="E82" i="105"/>
  <c r="AG81" i="105"/>
  <c r="AE81" i="105"/>
  <c r="AC81" i="105"/>
  <c r="AB81" i="105"/>
  <c r="Z81" i="105"/>
  <c r="X81" i="105"/>
  <c r="V81" i="105"/>
  <c r="T81" i="105"/>
  <c r="N81" i="105"/>
  <c r="L81" i="105"/>
  <c r="H81" i="105"/>
  <c r="O81" i="105" s="1"/>
  <c r="R81" i="105" s="1"/>
  <c r="G81" i="105"/>
  <c r="E81" i="105"/>
  <c r="A81" i="105"/>
  <c r="A82" i="105" s="1"/>
  <c r="A83" i="105" s="1"/>
  <c r="A84" i="105" s="1"/>
  <c r="A85" i="105" s="1"/>
  <c r="A86" i="105" s="1"/>
  <c r="A87" i="105" s="1"/>
  <c r="A88" i="105" s="1"/>
  <c r="A89" i="105" s="1"/>
  <c r="A91" i="105" s="1"/>
  <c r="A92" i="105" s="1"/>
  <c r="A93" i="105" s="1"/>
  <c r="A94" i="105" s="1"/>
  <c r="A95" i="105" s="1"/>
  <c r="A96" i="105" s="1"/>
  <c r="A97" i="105" s="1"/>
  <c r="A98" i="105" s="1"/>
  <c r="A99" i="105" s="1"/>
  <c r="A100" i="105" s="1"/>
  <c r="A101" i="105" s="1"/>
  <c r="AG80" i="105"/>
  <c r="AE80" i="105"/>
  <c r="AC80" i="105"/>
  <c r="AB80" i="105"/>
  <c r="Z80" i="105"/>
  <c r="X80" i="105"/>
  <c r="V80" i="105"/>
  <c r="T80" i="105"/>
  <c r="N80" i="105"/>
  <c r="L80" i="105"/>
  <c r="H80" i="105"/>
  <c r="O80" i="105" s="1"/>
  <c r="P80" i="105" s="1"/>
  <c r="G80" i="105"/>
  <c r="E80" i="105"/>
  <c r="AF79" i="105"/>
  <c r="AD79" i="105"/>
  <c r="AA79" i="105"/>
  <c r="Y79" i="105"/>
  <c r="W79" i="105"/>
  <c r="U79" i="105"/>
  <c r="S79" i="105"/>
  <c r="Q79" i="105"/>
  <c r="M79" i="105"/>
  <c r="K79" i="105"/>
  <c r="F79" i="105"/>
  <c r="D79" i="105"/>
  <c r="C79" i="105"/>
  <c r="AG78" i="105"/>
  <c r="AE78" i="105"/>
  <c r="AC78" i="105"/>
  <c r="AB78" i="105"/>
  <c r="Z78" i="105"/>
  <c r="X78" i="105"/>
  <c r="V78" i="105"/>
  <c r="T78" i="105"/>
  <c r="N78" i="105"/>
  <c r="L78" i="105"/>
  <c r="H78" i="105"/>
  <c r="O78" i="105" s="1"/>
  <c r="R78" i="105" s="1"/>
  <c r="G78" i="105"/>
  <c r="E78" i="105"/>
  <c r="AG77" i="105"/>
  <c r="AE77" i="105"/>
  <c r="AC77" i="105"/>
  <c r="AB77" i="105"/>
  <c r="Z77" i="105"/>
  <c r="X77" i="105"/>
  <c r="V77" i="105"/>
  <c r="T77" i="105"/>
  <c r="P77" i="105"/>
  <c r="N77" i="105"/>
  <c r="L77" i="105"/>
  <c r="J77" i="105"/>
  <c r="I77" i="105"/>
  <c r="H77" i="105"/>
  <c r="O77" i="105" s="1"/>
  <c r="R77" i="105" s="1"/>
  <c r="G77" i="105"/>
  <c r="E77" i="105"/>
  <c r="AG76" i="105"/>
  <c r="AE76" i="105"/>
  <c r="AC76" i="105"/>
  <c r="AB76" i="105"/>
  <c r="Z76" i="105"/>
  <c r="X76" i="105"/>
  <c r="V76" i="105"/>
  <c r="T76" i="105"/>
  <c r="N76" i="105"/>
  <c r="L76" i="105"/>
  <c r="I76" i="105"/>
  <c r="H76" i="105"/>
  <c r="J76" i="105" s="1"/>
  <c r="G76" i="105"/>
  <c r="E76" i="105"/>
  <c r="AG75" i="105"/>
  <c r="AE75" i="105"/>
  <c r="AC75" i="105"/>
  <c r="AB75" i="105"/>
  <c r="Z75" i="105"/>
  <c r="X75" i="105"/>
  <c r="V75" i="105"/>
  <c r="T75" i="105"/>
  <c r="N75" i="105"/>
  <c r="L75" i="105"/>
  <c r="H75" i="105"/>
  <c r="O75" i="105" s="1"/>
  <c r="R75" i="105" s="1"/>
  <c r="G75" i="105"/>
  <c r="E75" i="105"/>
  <c r="AG74" i="105"/>
  <c r="AE74" i="105"/>
  <c r="AC74" i="105"/>
  <c r="AB74" i="105"/>
  <c r="Z74" i="105"/>
  <c r="X74" i="105"/>
  <c r="V74" i="105"/>
  <c r="T74" i="105"/>
  <c r="N74" i="105"/>
  <c r="L74" i="105"/>
  <c r="I74" i="105"/>
  <c r="H74" i="105"/>
  <c r="J74" i="105" s="1"/>
  <c r="G74" i="105"/>
  <c r="E74" i="105"/>
  <c r="AG73" i="105"/>
  <c r="AE73" i="105"/>
  <c r="AC73" i="105"/>
  <c r="AB73" i="105"/>
  <c r="Z73" i="105"/>
  <c r="X73" i="105"/>
  <c r="V73" i="105"/>
  <c r="T73" i="105"/>
  <c r="N73" i="105"/>
  <c r="L73" i="105"/>
  <c r="H73" i="105"/>
  <c r="O73" i="105" s="1"/>
  <c r="P73" i="105" s="1"/>
  <c r="G73" i="105"/>
  <c r="E73" i="105"/>
  <c r="AF72" i="105"/>
  <c r="AD72" i="105"/>
  <c r="AA72" i="105"/>
  <c r="Y72" i="105"/>
  <c r="W72" i="105"/>
  <c r="U72" i="105"/>
  <c r="S72" i="105"/>
  <c r="Q72" i="105"/>
  <c r="M72" i="105"/>
  <c r="K72" i="105"/>
  <c r="F72" i="105"/>
  <c r="D72" i="105"/>
  <c r="C72" i="105"/>
  <c r="AG71" i="105"/>
  <c r="AE71" i="105"/>
  <c r="AC71" i="105"/>
  <c r="AB71" i="105"/>
  <c r="Z71" i="105"/>
  <c r="X71" i="105"/>
  <c r="V71" i="105"/>
  <c r="T71" i="105"/>
  <c r="P71" i="105"/>
  <c r="N71" i="105"/>
  <c r="L71" i="105"/>
  <c r="J71" i="105"/>
  <c r="I71" i="105"/>
  <c r="H71" i="105"/>
  <c r="O71" i="105" s="1"/>
  <c r="R71" i="105" s="1"/>
  <c r="G71" i="105"/>
  <c r="E71" i="105"/>
  <c r="AG70" i="105"/>
  <c r="AE70" i="105"/>
  <c r="AC70" i="105"/>
  <c r="AB70" i="105"/>
  <c r="Z70" i="105"/>
  <c r="X70" i="105"/>
  <c r="V70" i="105"/>
  <c r="T70" i="105"/>
  <c r="N70" i="105"/>
  <c r="L70" i="105"/>
  <c r="H70" i="105"/>
  <c r="O70" i="105" s="1"/>
  <c r="R70" i="105" s="1"/>
  <c r="G70" i="105"/>
  <c r="E70" i="105"/>
  <c r="AG69" i="105"/>
  <c r="AE69" i="105"/>
  <c r="AC69" i="105"/>
  <c r="AB69" i="105"/>
  <c r="Z69" i="105"/>
  <c r="X69" i="105"/>
  <c r="V69" i="105"/>
  <c r="T69" i="105"/>
  <c r="N69" i="105"/>
  <c r="L69" i="105"/>
  <c r="J69" i="105"/>
  <c r="H69" i="105"/>
  <c r="O69" i="105" s="1"/>
  <c r="R69" i="105" s="1"/>
  <c r="G69" i="105"/>
  <c r="E69" i="105"/>
  <c r="AG68" i="105"/>
  <c r="AE68" i="105"/>
  <c r="AC68" i="105"/>
  <c r="AB68" i="105"/>
  <c r="Z68" i="105"/>
  <c r="X68" i="105"/>
  <c r="V68" i="105"/>
  <c r="T68" i="105"/>
  <c r="N68" i="105"/>
  <c r="L68" i="105"/>
  <c r="H68" i="105"/>
  <c r="O68" i="105" s="1"/>
  <c r="R68" i="105" s="1"/>
  <c r="G68" i="105"/>
  <c r="E68" i="105"/>
  <c r="AG67" i="105"/>
  <c r="AE67" i="105"/>
  <c r="AC67" i="105"/>
  <c r="AB67" i="105"/>
  <c r="Z67" i="105"/>
  <c r="X67" i="105"/>
  <c r="V67" i="105"/>
  <c r="T67" i="105"/>
  <c r="N67" i="105"/>
  <c r="L67" i="105"/>
  <c r="H67" i="105"/>
  <c r="O67" i="105" s="1"/>
  <c r="R67" i="105" s="1"/>
  <c r="G67" i="105"/>
  <c r="E67" i="105"/>
  <c r="AG66" i="105"/>
  <c r="AE66" i="105"/>
  <c r="AC66" i="105"/>
  <c r="AB66" i="105"/>
  <c r="Z66" i="105"/>
  <c r="X66" i="105"/>
  <c r="V66" i="105"/>
  <c r="T66" i="105"/>
  <c r="P66" i="105"/>
  <c r="N66" i="105"/>
  <c r="L66" i="105"/>
  <c r="J66" i="105"/>
  <c r="I66" i="105"/>
  <c r="H66" i="105"/>
  <c r="O66" i="105" s="1"/>
  <c r="R66" i="105" s="1"/>
  <c r="G66" i="105"/>
  <c r="E66" i="105"/>
  <c r="AG65" i="105"/>
  <c r="AE65" i="105"/>
  <c r="AC65" i="105"/>
  <c r="AB65" i="105"/>
  <c r="Z65" i="105"/>
  <c r="X65" i="105"/>
  <c r="V65" i="105"/>
  <c r="T65" i="105"/>
  <c r="N65" i="105"/>
  <c r="L65" i="105"/>
  <c r="H65" i="105"/>
  <c r="O65" i="105" s="1"/>
  <c r="P65" i="105" s="1"/>
  <c r="G65" i="105"/>
  <c r="E65" i="105"/>
  <c r="AF64" i="105"/>
  <c r="AD64" i="105"/>
  <c r="AA64" i="105"/>
  <c r="Y64" i="105"/>
  <c r="W64" i="105"/>
  <c r="U64" i="105"/>
  <c r="S64" i="105"/>
  <c r="Q64" i="105"/>
  <c r="M64" i="105"/>
  <c r="K64" i="105"/>
  <c r="F64" i="105"/>
  <c r="D64" i="105"/>
  <c r="C64" i="105"/>
  <c r="AG63" i="105"/>
  <c r="AE63" i="105"/>
  <c r="AC63" i="105"/>
  <c r="AB63" i="105"/>
  <c r="Z63" i="105"/>
  <c r="X63" i="105"/>
  <c r="V63" i="105"/>
  <c r="T63" i="105"/>
  <c r="N63" i="105"/>
  <c r="L63" i="105"/>
  <c r="H63" i="105"/>
  <c r="J63" i="105" s="1"/>
  <c r="G63" i="105"/>
  <c r="E63" i="105"/>
  <c r="AG62" i="105"/>
  <c r="AE62" i="105"/>
  <c r="AC62" i="105"/>
  <c r="AB62" i="105"/>
  <c r="Z62" i="105"/>
  <c r="X62" i="105"/>
  <c r="V62" i="105"/>
  <c r="T62" i="105"/>
  <c r="N62" i="105"/>
  <c r="L62" i="105"/>
  <c r="H62" i="105"/>
  <c r="O62" i="105" s="1"/>
  <c r="R62" i="105" s="1"/>
  <c r="G62" i="105"/>
  <c r="E62" i="105"/>
  <c r="AG61" i="105"/>
  <c r="AE61" i="105"/>
  <c r="AC61" i="105"/>
  <c r="AB61" i="105"/>
  <c r="Z61" i="105"/>
  <c r="X61" i="105"/>
  <c r="V61" i="105"/>
  <c r="T61" i="105"/>
  <c r="N61" i="105"/>
  <c r="L61" i="105"/>
  <c r="H61" i="105"/>
  <c r="J61" i="105" s="1"/>
  <c r="G61" i="105"/>
  <c r="E61" i="105"/>
  <c r="AG60" i="105"/>
  <c r="AE60" i="105"/>
  <c r="AC60" i="105"/>
  <c r="AB60" i="105"/>
  <c r="Z60" i="105"/>
  <c r="X60" i="105"/>
  <c r="V60" i="105"/>
  <c r="T60" i="105"/>
  <c r="N60" i="105"/>
  <c r="L60" i="105"/>
  <c r="H60" i="105"/>
  <c r="O60" i="105" s="1"/>
  <c r="G60" i="105"/>
  <c r="E60" i="105"/>
  <c r="AG59" i="105"/>
  <c r="AE59" i="105"/>
  <c r="AC59" i="105"/>
  <c r="AB59" i="105"/>
  <c r="Z59" i="105"/>
  <c r="X59" i="105"/>
  <c r="V59" i="105"/>
  <c r="T59" i="105"/>
  <c r="N59" i="105"/>
  <c r="L59" i="105"/>
  <c r="H59" i="105"/>
  <c r="O59" i="105" s="1"/>
  <c r="R59" i="105" s="1"/>
  <c r="G59" i="105"/>
  <c r="E59" i="105"/>
  <c r="AG58" i="105"/>
  <c r="AE58" i="105"/>
  <c r="AC58" i="105"/>
  <c r="AB58" i="105"/>
  <c r="Z58" i="105"/>
  <c r="X58" i="105"/>
  <c r="V58" i="105"/>
  <c r="T58" i="105"/>
  <c r="N58" i="105"/>
  <c r="L58" i="105"/>
  <c r="I58" i="105"/>
  <c r="H58" i="105"/>
  <c r="J58" i="105" s="1"/>
  <c r="G58" i="105"/>
  <c r="E58" i="105"/>
  <c r="AG57" i="105"/>
  <c r="AE57" i="105"/>
  <c r="AC57" i="105"/>
  <c r="AB57" i="105"/>
  <c r="Z57" i="105"/>
  <c r="X57" i="105"/>
  <c r="V57" i="105"/>
  <c r="T57" i="105"/>
  <c r="N57" i="105"/>
  <c r="L57" i="105"/>
  <c r="H57" i="105"/>
  <c r="O57" i="105" s="1"/>
  <c r="R57" i="105" s="1"/>
  <c r="G57" i="105"/>
  <c r="E57" i="105"/>
  <c r="AG56" i="105"/>
  <c r="AE56" i="105"/>
  <c r="AC56" i="105"/>
  <c r="AB56" i="105"/>
  <c r="Z56" i="105"/>
  <c r="X56" i="105"/>
  <c r="V56" i="105"/>
  <c r="T56" i="105"/>
  <c r="N56" i="105"/>
  <c r="L56" i="105"/>
  <c r="H56" i="105"/>
  <c r="J56" i="105" s="1"/>
  <c r="G56" i="105"/>
  <c r="E56" i="105"/>
  <c r="AF55" i="105"/>
  <c r="AD55" i="105"/>
  <c r="AA55" i="105"/>
  <c r="Y55" i="105"/>
  <c r="W55" i="105"/>
  <c r="U55" i="105"/>
  <c r="S55" i="105"/>
  <c r="Q55" i="105"/>
  <c r="M55" i="105"/>
  <c r="K55" i="105"/>
  <c r="F55" i="105"/>
  <c r="D55" i="105"/>
  <c r="C55" i="105"/>
  <c r="AG54" i="105"/>
  <c r="AE54" i="105"/>
  <c r="AC54" i="105"/>
  <c r="AB54" i="105"/>
  <c r="Z54" i="105"/>
  <c r="X54" i="105"/>
  <c r="V54" i="105"/>
  <c r="T54" i="105"/>
  <c r="N54" i="105"/>
  <c r="L54" i="105"/>
  <c r="H54" i="105"/>
  <c r="O54" i="105" s="1"/>
  <c r="R54" i="105" s="1"/>
  <c r="G54" i="105"/>
  <c r="E54" i="105"/>
  <c r="AG53" i="105"/>
  <c r="AE53" i="105"/>
  <c r="AC53" i="105"/>
  <c r="AB53" i="105"/>
  <c r="Z53" i="105"/>
  <c r="X53" i="105"/>
  <c r="V53" i="105"/>
  <c r="T53" i="105"/>
  <c r="N53" i="105"/>
  <c r="L53" i="105"/>
  <c r="H53" i="105"/>
  <c r="O53" i="105" s="1"/>
  <c r="R53" i="105" s="1"/>
  <c r="G53" i="105"/>
  <c r="E53" i="105"/>
  <c r="AG52" i="105"/>
  <c r="AE52" i="105"/>
  <c r="AC52" i="105"/>
  <c r="AB52" i="105"/>
  <c r="Z52" i="105"/>
  <c r="X52" i="105"/>
  <c r="V52" i="105"/>
  <c r="T52" i="105"/>
  <c r="N52" i="105"/>
  <c r="L52" i="105"/>
  <c r="H52" i="105"/>
  <c r="O52" i="105" s="1"/>
  <c r="R52" i="105" s="1"/>
  <c r="G52" i="105"/>
  <c r="E52" i="105"/>
  <c r="AG51" i="105"/>
  <c r="AE51" i="105"/>
  <c r="AC51" i="105"/>
  <c r="AB51" i="105"/>
  <c r="Z51" i="105"/>
  <c r="X51" i="105"/>
  <c r="V51" i="105"/>
  <c r="T51" i="105"/>
  <c r="N51" i="105"/>
  <c r="L51" i="105"/>
  <c r="H51" i="105"/>
  <c r="O51" i="105" s="1"/>
  <c r="R51" i="105" s="1"/>
  <c r="G51" i="105"/>
  <c r="E51" i="105"/>
  <c r="AG50" i="105"/>
  <c r="AE50" i="105"/>
  <c r="AC50" i="105"/>
  <c r="AB50" i="105"/>
  <c r="Z50" i="105"/>
  <c r="X50" i="105"/>
  <c r="V50" i="105"/>
  <c r="T50" i="105"/>
  <c r="N50" i="105"/>
  <c r="L50" i="105"/>
  <c r="H50" i="105"/>
  <c r="O50" i="105" s="1"/>
  <c r="R50" i="105" s="1"/>
  <c r="G50" i="105"/>
  <c r="E50" i="105"/>
  <c r="AG49" i="105"/>
  <c r="AE49" i="105"/>
  <c r="AC49" i="105"/>
  <c r="AB49" i="105"/>
  <c r="Z49" i="105"/>
  <c r="X49" i="105"/>
  <c r="V49" i="105"/>
  <c r="T49" i="105"/>
  <c r="N49" i="105"/>
  <c r="L49" i="105"/>
  <c r="H49" i="105"/>
  <c r="O49" i="105" s="1"/>
  <c r="R49" i="105" s="1"/>
  <c r="G49" i="105"/>
  <c r="E49" i="105"/>
  <c r="AG48" i="105"/>
  <c r="AE48" i="105"/>
  <c r="AC48" i="105"/>
  <c r="AB48" i="105"/>
  <c r="Z48" i="105"/>
  <c r="X48" i="105"/>
  <c r="V48" i="105"/>
  <c r="T48" i="105"/>
  <c r="N48" i="105"/>
  <c r="L48" i="105"/>
  <c r="H48" i="105"/>
  <c r="O48" i="105" s="1"/>
  <c r="R48" i="105" s="1"/>
  <c r="G48" i="105"/>
  <c r="E48" i="105"/>
  <c r="AG47" i="105"/>
  <c r="AE47" i="105"/>
  <c r="AC47" i="105"/>
  <c r="AB47" i="105"/>
  <c r="Z47" i="105"/>
  <c r="X47" i="105"/>
  <c r="V47" i="105"/>
  <c r="T47" i="105"/>
  <c r="N47" i="105"/>
  <c r="L47" i="105"/>
  <c r="H47" i="105"/>
  <c r="O47" i="105" s="1"/>
  <c r="R47" i="105" s="1"/>
  <c r="G47" i="105"/>
  <c r="E47" i="105"/>
  <c r="AG46" i="105"/>
  <c r="AE46" i="105"/>
  <c r="AC46" i="105"/>
  <c r="AB46" i="105"/>
  <c r="Z46" i="105"/>
  <c r="X46" i="105"/>
  <c r="V46" i="105"/>
  <c r="T46" i="105"/>
  <c r="N46" i="105"/>
  <c r="L46" i="105"/>
  <c r="H46" i="105"/>
  <c r="O46" i="105" s="1"/>
  <c r="R46" i="105" s="1"/>
  <c r="G46" i="105"/>
  <c r="E46" i="105"/>
  <c r="AG45" i="105"/>
  <c r="AE45" i="105"/>
  <c r="AC45" i="105"/>
  <c r="AB45" i="105"/>
  <c r="Z45" i="105"/>
  <c r="X45" i="105"/>
  <c r="V45" i="105"/>
  <c r="T45" i="105"/>
  <c r="N45" i="105"/>
  <c r="L45" i="105"/>
  <c r="H45" i="105"/>
  <c r="O45" i="105" s="1"/>
  <c r="R45" i="105" s="1"/>
  <c r="G45" i="105"/>
  <c r="E45" i="105"/>
  <c r="AG44" i="105"/>
  <c r="AE44" i="105"/>
  <c r="AC44" i="105"/>
  <c r="AB44" i="105"/>
  <c r="Z44" i="105"/>
  <c r="X44" i="105"/>
  <c r="V44" i="105"/>
  <c r="T44" i="105"/>
  <c r="P44" i="105"/>
  <c r="N44" i="105"/>
  <c r="L44" i="105"/>
  <c r="J44" i="105"/>
  <c r="I44" i="105"/>
  <c r="H44" i="105"/>
  <c r="O44" i="105" s="1"/>
  <c r="R44" i="105" s="1"/>
  <c r="G44" i="105"/>
  <c r="E44" i="105"/>
  <c r="AG43" i="105"/>
  <c r="AE43" i="105"/>
  <c r="AC43" i="105"/>
  <c r="AB43" i="105"/>
  <c r="Z43" i="105"/>
  <c r="X43" i="105"/>
  <c r="V43" i="105"/>
  <c r="T43" i="105"/>
  <c r="N43" i="105"/>
  <c r="L43" i="105"/>
  <c r="H43" i="105"/>
  <c r="O43" i="105" s="1"/>
  <c r="R43" i="105" s="1"/>
  <c r="G43" i="105"/>
  <c r="E43" i="105"/>
  <c r="AG42" i="105"/>
  <c r="AE42" i="105"/>
  <c r="AC42" i="105"/>
  <c r="AB42" i="105"/>
  <c r="Z42" i="105"/>
  <c r="X42" i="105"/>
  <c r="V42" i="105"/>
  <c r="T42" i="105"/>
  <c r="N42" i="105"/>
  <c r="L42" i="105"/>
  <c r="H42" i="105"/>
  <c r="J42" i="105" s="1"/>
  <c r="G42" i="105"/>
  <c r="E42" i="105"/>
  <c r="AG41" i="105"/>
  <c r="AE41" i="105"/>
  <c r="AC41" i="105"/>
  <c r="AB41" i="105"/>
  <c r="Z41" i="105"/>
  <c r="X41" i="105"/>
  <c r="V41" i="105"/>
  <c r="T41" i="105"/>
  <c r="N41" i="105"/>
  <c r="L41" i="105"/>
  <c r="H41" i="105"/>
  <c r="O41" i="105" s="1"/>
  <c r="P41" i="105" s="1"/>
  <c r="G41" i="105"/>
  <c r="E41" i="105"/>
  <c r="AF40" i="105"/>
  <c r="AD40" i="105"/>
  <c r="AA40" i="105"/>
  <c r="Y40" i="105"/>
  <c r="W40" i="105"/>
  <c r="U40" i="105"/>
  <c r="S40" i="105"/>
  <c r="Q40" i="105"/>
  <c r="M40" i="105"/>
  <c r="K40" i="105"/>
  <c r="F40" i="105"/>
  <c r="D40" i="105"/>
  <c r="C40" i="105"/>
  <c r="AG39" i="105"/>
  <c r="AE39" i="105"/>
  <c r="AC39" i="105"/>
  <c r="AB39" i="105"/>
  <c r="Z39" i="105"/>
  <c r="X39" i="105"/>
  <c r="V39" i="105"/>
  <c r="T39" i="105"/>
  <c r="N39" i="105"/>
  <c r="L39" i="105"/>
  <c r="H39" i="105"/>
  <c r="J39" i="105" s="1"/>
  <c r="G39" i="105"/>
  <c r="E39" i="105"/>
  <c r="AG38" i="105"/>
  <c r="AE38" i="105"/>
  <c r="AC38" i="105"/>
  <c r="AB38" i="105"/>
  <c r="Z38" i="105"/>
  <c r="X38" i="105"/>
  <c r="V38" i="105"/>
  <c r="T38" i="105"/>
  <c r="N38" i="105"/>
  <c r="L38" i="105"/>
  <c r="H38" i="105"/>
  <c r="J38" i="105" s="1"/>
  <c r="G38" i="105"/>
  <c r="E38" i="105"/>
  <c r="AG37" i="105"/>
  <c r="AE37" i="105"/>
  <c r="AC37" i="105"/>
  <c r="AB37" i="105"/>
  <c r="Z37" i="105"/>
  <c r="X37" i="105"/>
  <c r="V37" i="105"/>
  <c r="T37" i="105"/>
  <c r="N37" i="105"/>
  <c r="L37" i="105"/>
  <c r="H37" i="105"/>
  <c r="O37" i="105" s="1"/>
  <c r="R37" i="105" s="1"/>
  <c r="G37" i="105"/>
  <c r="E37" i="105"/>
  <c r="AG36" i="105"/>
  <c r="AE36" i="105"/>
  <c r="AC36" i="105"/>
  <c r="AB36" i="105"/>
  <c r="Z36" i="105"/>
  <c r="X36" i="105"/>
  <c r="V36" i="105"/>
  <c r="T36" i="105"/>
  <c r="N36" i="105"/>
  <c r="L36" i="105"/>
  <c r="H36" i="105"/>
  <c r="J36" i="105" s="1"/>
  <c r="G36" i="105"/>
  <c r="E36" i="105"/>
  <c r="AG35" i="105"/>
  <c r="AE35" i="105"/>
  <c r="AC35" i="105"/>
  <c r="AB35" i="105"/>
  <c r="Z35" i="105"/>
  <c r="X35" i="105"/>
  <c r="V35" i="105"/>
  <c r="T35" i="105"/>
  <c r="N35" i="105"/>
  <c r="L35" i="105"/>
  <c r="I35" i="105"/>
  <c r="H35" i="105"/>
  <c r="J35" i="105" s="1"/>
  <c r="G35" i="105"/>
  <c r="E35" i="105"/>
  <c r="AG34" i="105"/>
  <c r="AE34" i="105"/>
  <c r="AC34" i="105"/>
  <c r="AB34" i="105"/>
  <c r="Z34" i="105"/>
  <c r="X34" i="105"/>
  <c r="V34" i="105"/>
  <c r="T34" i="105"/>
  <c r="N34" i="105"/>
  <c r="L34" i="105"/>
  <c r="H34" i="105"/>
  <c r="O34" i="105" s="1"/>
  <c r="R34" i="105" s="1"/>
  <c r="G34" i="105"/>
  <c r="E34" i="105"/>
  <c r="AG33" i="105"/>
  <c r="AE33" i="105"/>
  <c r="AC33" i="105"/>
  <c r="AB33" i="105"/>
  <c r="Z33" i="105"/>
  <c r="X33" i="105"/>
  <c r="V33" i="105"/>
  <c r="T33" i="105"/>
  <c r="N33" i="105"/>
  <c r="L33" i="105"/>
  <c r="H33" i="105"/>
  <c r="J33" i="105" s="1"/>
  <c r="G33" i="105"/>
  <c r="E33" i="105"/>
  <c r="AG32" i="105"/>
  <c r="AE32" i="105"/>
  <c r="AC32" i="105"/>
  <c r="AB32" i="105"/>
  <c r="Z32" i="105"/>
  <c r="X32" i="105"/>
  <c r="V32" i="105"/>
  <c r="T32" i="105"/>
  <c r="N32" i="105"/>
  <c r="L32" i="105"/>
  <c r="H32" i="105"/>
  <c r="J32" i="105" s="1"/>
  <c r="G32" i="105"/>
  <c r="E32" i="105"/>
  <c r="AG31" i="105"/>
  <c r="AE31" i="105"/>
  <c r="AC31" i="105"/>
  <c r="AB31" i="105"/>
  <c r="Z31" i="105"/>
  <c r="X31" i="105"/>
  <c r="V31" i="105"/>
  <c r="T31" i="105"/>
  <c r="P31" i="105"/>
  <c r="N31" i="105"/>
  <c r="L31" i="105"/>
  <c r="J31" i="105"/>
  <c r="I31" i="105"/>
  <c r="H31" i="105"/>
  <c r="O31" i="105" s="1"/>
  <c r="R31" i="105" s="1"/>
  <c r="G31" i="105"/>
  <c r="E31" i="105"/>
  <c r="AG30" i="105"/>
  <c r="AE30" i="105"/>
  <c r="AC30" i="105"/>
  <c r="AB30" i="105"/>
  <c r="Z30" i="105"/>
  <c r="X30" i="105"/>
  <c r="V30" i="105"/>
  <c r="T30" i="105"/>
  <c r="N30" i="105"/>
  <c r="L30" i="105"/>
  <c r="H30" i="105"/>
  <c r="J30" i="105" s="1"/>
  <c r="G30" i="105"/>
  <c r="E30" i="105"/>
  <c r="AG29" i="105"/>
  <c r="AE29" i="105"/>
  <c r="AC29" i="105"/>
  <c r="AB29" i="105"/>
  <c r="Z29" i="105"/>
  <c r="X29" i="105"/>
  <c r="V29" i="105"/>
  <c r="T29" i="105"/>
  <c r="N29" i="105"/>
  <c r="L29" i="105"/>
  <c r="H29" i="105"/>
  <c r="J29" i="105" s="1"/>
  <c r="G29" i="105"/>
  <c r="E29" i="105"/>
  <c r="AG28" i="105"/>
  <c r="AE28" i="105"/>
  <c r="AC28" i="105"/>
  <c r="AB28" i="105"/>
  <c r="Z28" i="105"/>
  <c r="X28" i="105"/>
  <c r="V28" i="105"/>
  <c r="T28" i="105"/>
  <c r="N28" i="105"/>
  <c r="L28" i="105"/>
  <c r="H28" i="105"/>
  <c r="O28" i="105" s="1"/>
  <c r="R28" i="105" s="1"/>
  <c r="G28" i="105"/>
  <c r="E28" i="105"/>
  <c r="AG27" i="105"/>
  <c r="AE27" i="105"/>
  <c r="AC27" i="105"/>
  <c r="AB27" i="105"/>
  <c r="Z27" i="105"/>
  <c r="X27" i="105"/>
  <c r="V27" i="105"/>
  <c r="T27" i="105"/>
  <c r="N27" i="105"/>
  <c r="L27" i="105"/>
  <c r="H27" i="105"/>
  <c r="J27" i="105" s="1"/>
  <c r="G27" i="105"/>
  <c r="E27" i="105"/>
  <c r="AG26" i="105"/>
  <c r="AE26" i="105"/>
  <c r="AC26" i="105"/>
  <c r="AB26" i="105"/>
  <c r="Z26" i="105"/>
  <c r="X26" i="105"/>
  <c r="V26" i="105"/>
  <c r="T26" i="105"/>
  <c r="N26" i="105"/>
  <c r="L26" i="105"/>
  <c r="H26" i="105"/>
  <c r="O26" i="105" s="1"/>
  <c r="R26" i="105" s="1"/>
  <c r="G26" i="105"/>
  <c r="E26" i="105"/>
  <c r="AG25" i="105"/>
  <c r="AE25" i="105"/>
  <c r="AC25" i="105"/>
  <c r="AB25" i="105"/>
  <c r="Z25" i="105"/>
  <c r="X25" i="105"/>
  <c r="V25" i="105"/>
  <c r="T25" i="105"/>
  <c r="N25" i="105"/>
  <c r="L25" i="105"/>
  <c r="H25" i="105"/>
  <c r="O25" i="105" s="1"/>
  <c r="R25" i="105" s="1"/>
  <c r="G25" i="105"/>
  <c r="E25" i="105"/>
  <c r="AG24" i="105"/>
  <c r="AE24" i="105"/>
  <c r="AC24" i="105"/>
  <c r="AB24" i="105"/>
  <c r="Z24" i="105"/>
  <c r="X24" i="105"/>
  <c r="V24" i="105"/>
  <c r="T24" i="105"/>
  <c r="N24" i="105"/>
  <c r="L24" i="105"/>
  <c r="H24" i="105"/>
  <c r="J24" i="105" s="1"/>
  <c r="G24" i="105"/>
  <c r="E24" i="105"/>
  <c r="AG23" i="105"/>
  <c r="AE23" i="105"/>
  <c r="AC23" i="105"/>
  <c r="AB23" i="105"/>
  <c r="Z23" i="105"/>
  <c r="X23" i="105"/>
  <c r="V23" i="105"/>
  <c r="T23" i="105"/>
  <c r="N23" i="105"/>
  <c r="L23" i="105"/>
  <c r="H23" i="105"/>
  <c r="J23" i="105" s="1"/>
  <c r="G23" i="105"/>
  <c r="E23" i="105"/>
  <c r="AG22" i="105"/>
  <c r="AE22" i="105"/>
  <c r="AC22" i="105"/>
  <c r="AB22" i="105"/>
  <c r="Z22" i="105"/>
  <c r="X22" i="105"/>
  <c r="V22" i="105"/>
  <c r="T22" i="105"/>
  <c r="N22" i="105"/>
  <c r="L22" i="105"/>
  <c r="H22" i="105"/>
  <c r="J22" i="105" s="1"/>
  <c r="G22" i="105"/>
  <c r="E22" i="105"/>
  <c r="AF21" i="105"/>
  <c r="AD21" i="105"/>
  <c r="AA21" i="105"/>
  <c r="Y21" i="105"/>
  <c r="W21" i="105"/>
  <c r="U21" i="105"/>
  <c r="S21" i="105"/>
  <c r="Q21" i="105"/>
  <c r="M21" i="105"/>
  <c r="K21" i="105"/>
  <c r="F21" i="105"/>
  <c r="D21" i="105"/>
  <c r="C21" i="105"/>
  <c r="AG20" i="105"/>
  <c r="AE20" i="105"/>
  <c r="AC20" i="105"/>
  <c r="AB20" i="105"/>
  <c r="Z20" i="105"/>
  <c r="X20" i="105"/>
  <c r="V20" i="105"/>
  <c r="T20" i="105"/>
  <c r="N20" i="105"/>
  <c r="L20" i="105"/>
  <c r="H20" i="105"/>
  <c r="O20" i="105" s="1"/>
  <c r="R20" i="105" s="1"/>
  <c r="G20" i="105"/>
  <c r="E20" i="105"/>
  <c r="AG19" i="105"/>
  <c r="AE19" i="105"/>
  <c r="AC19" i="105"/>
  <c r="AB19" i="105"/>
  <c r="Z19" i="105"/>
  <c r="X19" i="105"/>
  <c r="V19" i="105"/>
  <c r="T19" i="105"/>
  <c r="N19" i="105"/>
  <c r="L19" i="105"/>
  <c r="H19" i="105"/>
  <c r="J19" i="105" s="1"/>
  <c r="G19" i="105"/>
  <c r="E19" i="105"/>
  <c r="AG18" i="105"/>
  <c r="AE18" i="105"/>
  <c r="AC18" i="105"/>
  <c r="AB18" i="105"/>
  <c r="Z18" i="105"/>
  <c r="X18" i="105"/>
  <c r="V18" i="105"/>
  <c r="T18" i="105"/>
  <c r="N18" i="105"/>
  <c r="L18" i="105"/>
  <c r="H18" i="105"/>
  <c r="O18" i="105" s="1"/>
  <c r="R18" i="105" s="1"/>
  <c r="G18" i="105"/>
  <c r="E18" i="105"/>
  <c r="AG17" i="105"/>
  <c r="AE17" i="105"/>
  <c r="AC17" i="105"/>
  <c r="AB17" i="105"/>
  <c r="Z17" i="105"/>
  <c r="X17" i="105"/>
  <c r="V17" i="105"/>
  <c r="T17" i="105"/>
  <c r="N17" i="105"/>
  <c r="L17" i="105"/>
  <c r="H17" i="105"/>
  <c r="O17" i="105" s="1"/>
  <c r="R17" i="105" s="1"/>
  <c r="G17" i="105"/>
  <c r="E17" i="105"/>
  <c r="AG16" i="105"/>
  <c r="AE16" i="105"/>
  <c r="AC16" i="105"/>
  <c r="AB16" i="105"/>
  <c r="Z16" i="105"/>
  <c r="X16" i="105"/>
  <c r="V16" i="105"/>
  <c r="T16" i="105"/>
  <c r="N16" i="105"/>
  <c r="L16" i="105"/>
  <c r="H16" i="105"/>
  <c r="O16" i="105" s="1"/>
  <c r="R16" i="105" s="1"/>
  <c r="G16" i="105"/>
  <c r="E16" i="105"/>
  <c r="AG15" i="105"/>
  <c r="AE15" i="105"/>
  <c r="AC15" i="105"/>
  <c r="AB15" i="105"/>
  <c r="Z15" i="105"/>
  <c r="X15" i="105"/>
  <c r="V15" i="105"/>
  <c r="T15" i="105"/>
  <c r="N15" i="105"/>
  <c r="L15" i="105"/>
  <c r="H15" i="105"/>
  <c r="O15" i="105" s="1"/>
  <c r="R15" i="105" s="1"/>
  <c r="G15" i="105"/>
  <c r="E15" i="105"/>
  <c r="AG14" i="105"/>
  <c r="AE14" i="105"/>
  <c r="AC14" i="105"/>
  <c r="AB14" i="105"/>
  <c r="Z14" i="105"/>
  <c r="X14" i="105"/>
  <c r="V14" i="105"/>
  <c r="T14" i="105"/>
  <c r="N14" i="105"/>
  <c r="L14" i="105"/>
  <c r="H14" i="105"/>
  <c r="O14" i="105" s="1"/>
  <c r="R14" i="105" s="1"/>
  <c r="G14" i="105"/>
  <c r="E14" i="105"/>
  <c r="AG13" i="105"/>
  <c r="AE13" i="105"/>
  <c r="AC13" i="105"/>
  <c r="AB13" i="105"/>
  <c r="Z13" i="105"/>
  <c r="X13" i="105"/>
  <c r="V13" i="105"/>
  <c r="T13" i="105"/>
  <c r="N13" i="105"/>
  <c r="L13" i="105"/>
  <c r="H13" i="105"/>
  <c r="O13" i="105" s="1"/>
  <c r="R13" i="105" s="1"/>
  <c r="G13" i="105"/>
  <c r="E13" i="105"/>
  <c r="AG12" i="105"/>
  <c r="AE12" i="105"/>
  <c r="AC12" i="105"/>
  <c r="AB12" i="105"/>
  <c r="Z12" i="105"/>
  <c r="X12" i="105"/>
  <c r="V12" i="105"/>
  <c r="T12" i="105"/>
  <c r="N12" i="105"/>
  <c r="L12" i="105"/>
  <c r="J12" i="105"/>
  <c r="H12" i="105"/>
  <c r="O12" i="105" s="1"/>
  <c r="R12" i="105" s="1"/>
  <c r="G12" i="105"/>
  <c r="E12" i="105"/>
  <c r="AG11" i="105"/>
  <c r="AE11" i="105"/>
  <c r="AC11" i="105"/>
  <c r="AB11" i="105"/>
  <c r="Z11" i="105"/>
  <c r="X11" i="105"/>
  <c r="V11" i="105"/>
  <c r="T11" i="105"/>
  <c r="N11" i="105"/>
  <c r="L11" i="105"/>
  <c r="H11" i="105"/>
  <c r="J11" i="105" s="1"/>
  <c r="G11" i="105"/>
  <c r="E11" i="105"/>
  <c r="AG10" i="105"/>
  <c r="AE10" i="105"/>
  <c r="AC10" i="105"/>
  <c r="AB10" i="105"/>
  <c r="Z10" i="105"/>
  <c r="X10" i="105"/>
  <c r="V10" i="105"/>
  <c r="T10" i="105"/>
  <c r="N10" i="105"/>
  <c r="L10" i="105"/>
  <c r="H10" i="105"/>
  <c r="O10" i="105" s="1"/>
  <c r="P10" i="105" s="1"/>
  <c r="G10" i="105"/>
  <c r="E10" i="105"/>
  <c r="AF9" i="105"/>
  <c r="AD9" i="105"/>
  <c r="AA9" i="105"/>
  <c r="Y9" i="105"/>
  <c r="W9" i="105"/>
  <c r="U9" i="105"/>
  <c r="S9" i="105"/>
  <c r="Q9" i="105"/>
  <c r="M9" i="105"/>
  <c r="K9" i="105"/>
  <c r="F9" i="105"/>
  <c r="D9" i="105"/>
  <c r="C9" i="105"/>
  <c r="AG101" i="106"/>
  <c r="AE101" i="106"/>
  <c r="AC101" i="106"/>
  <c r="AB101" i="106"/>
  <c r="Z101" i="106"/>
  <c r="X101" i="106"/>
  <c r="V101" i="106"/>
  <c r="T101" i="106"/>
  <c r="N101" i="106"/>
  <c r="L101" i="106"/>
  <c r="H101" i="106"/>
  <c r="O101" i="106" s="1"/>
  <c r="R101" i="106" s="1"/>
  <c r="G101" i="106"/>
  <c r="E101" i="106"/>
  <c r="AG100" i="106"/>
  <c r="AE100" i="106"/>
  <c r="AC100" i="106"/>
  <c r="AB100" i="106"/>
  <c r="Z100" i="106"/>
  <c r="X100" i="106"/>
  <c r="V100" i="106"/>
  <c r="T100" i="106"/>
  <c r="N100" i="106"/>
  <c r="L100" i="106"/>
  <c r="H100" i="106"/>
  <c r="O100" i="106" s="1"/>
  <c r="R100" i="106" s="1"/>
  <c r="G100" i="106"/>
  <c r="E100" i="106"/>
  <c r="AG99" i="106"/>
  <c r="AE99" i="106"/>
  <c r="AC99" i="106"/>
  <c r="AB99" i="106"/>
  <c r="Z99" i="106"/>
  <c r="X99" i="106"/>
  <c r="V99" i="106"/>
  <c r="T99" i="106"/>
  <c r="N99" i="106"/>
  <c r="L99" i="106"/>
  <c r="H99" i="106"/>
  <c r="O99" i="106" s="1"/>
  <c r="R99" i="106" s="1"/>
  <c r="G99" i="106"/>
  <c r="E99" i="106"/>
  <c r="AG98" i="106"/>
  <c r="AE98" i="106"/>
  <c r="AC98" i="106"/>
  <c r="AB98" i="106"/>
  <c r="Z98" i="106"/>
  <c r="X98" i="106"/>
  <c r="V98" i="106"/>
  <c r="T98" i="106"/>
  <c r="P98" i="106"/>
  <c r="N98" i="106"/>
  <c r="L98" i="106"/>
  <c r="J98" i="106"/>
  <c r="I98" i="106"/>
  <c r="H98" i="106"/>
  <c r="O98" i="106" s="1"/>
  <c r="R98" i="106" s="1"/>
  <c r="G98" i="106"/>
  <c r="E98" i="106"/>
  <c r="AG97" i="106"/>
  <c r="AE97" i="106"/>
  <c r="AC97" i="106"/>
  <c r="AB97" i="106"/>
  <c r="Z97" i="106"/>
  <c r="X97" i="106"/>
  <c r="V97" i="106"/>
  <c r="T97" i="106"/>
  <c r="N97" i="106"/>
  <c r="L97" i="106"/>
  <c r="H97" i="106"/>
  <c r="O97" i="106" s="1"/>
  <c r="R97" i="106" s="1"/>
  <c r="G97" i="106"/>
  <c r="E97" i="106"/>
  <c r="AG96" i="106"/>
  <c r="AE96" i="106"/>
  <c r="AC96" i="106"/>
  <c r="AB96" i="106"/>
  <c r="Z96" i="106"/>
  <c r="X96" i="106"/>
  <c r="V96" i="106"/>
  <c r="T96" i="106"/>
  <c r="N96" i="106"/>
  <c r="L96" i="106"/>
  <c r="H96" i="106"/>
  <c r="O96" i="106" s="1"/>
  <c r="R96" i="106" s="1"/>
  <c r="G96" i="106"/>
  <c r="E96" i="106"/>
  <c r="AG95" i="106"/>
  <c r="AE95" i="106"/>
  <c r="AC95" i="106"/>
  <c r="AB95" i="106"/>
  <c r="Z95" i="106"/>
  <c r="X95" i="106"/>
  <c r="V95" i="106"/>
  <c r="T95" i="106"/>
  <c r="N95" i="106"/>
  <c r="L95" i="106"/>
  <c r="H95" i="106"/>
  <c r="O95" i="106" s="1"/>
  <c r="R95" i="106" s="1"/>
  <c r="G95" i="106"/>
  <c r="E95" i="106"/>
  <c r="AG94" i="106"/>
  <c r="AE94" i="106"/>
  <c r="AC94" i="106"/>
  <c r="AB94" i="106"/>
  <c r="Z94" i="106"/>
  <c r="X94" i="106"/>
  <c r="V94" i="106"/>
  <c r="T94" i="106"/>
  <c r="N94" i="106"/>
  <c r="L94" i="106"/>
  <c r="H94" i="106"/>
  <c r="O94" i="106" s="1"/>
  <c r="R94" i="106" s="1"/>
  <c r="G94" i="106"/>
  <c r="E94" i="106"/>
  <c r="AG93" i="106"/>
  <c r="AE93" i="106"/>
  <c r="AC93" i="106"/>
  <c r="AB93" i="106"/>
  <c r="Z93" i="106"/>
  <c r="X93" i="106"/>
  <c r="V93" i="106"/>
  <c r="T93" i="106"/>
  <c r="N93" i="106"/>
  <c r="L93" i="106"/>
  <c r="H93" i="106"/>
  <c r="J93" i="106" s="1"/>
  <c r="G93" i="106"/>
  <c r="E93" i="106"/>
  <c r="AG92" i="106"/>
  <c r="AE92" i="106"/>
  <c r="AC92" i="106"/>
  <c r="AB92" i="106"/>
  <c r="Z92" i="106"/>
  <c r="X92" i="106"/>
  <c r="V92" i="106"/>
  <c r="T92" i="106"/>
  <c r="N92" i="106"/>
  <c r="L92" i="106"/>
  <c r="H92" i="106"/>
  <c r="O92" i="106" s="1"/>
  <c r="R92" i="106" s="1"/>
  <c r="G92" i="106"/>
  <c r="E92" i="106"/>
  <c r="AG91" i="106"/>
  <c r="AE91" i="106"/>
  <c r="AC91" i="106"/>
  <c r="AB91" i="106"/>
  <c r="Z91" i="106"/>
  <c r="X91" i="106"/>
  <c r="V91" i="106"/>
  <c r="T91" i="106"/>
  <c r="N91" i="106"/>
  <c r="L91" i="106"/>
  <c r="J91" i="106"/>
  <c r="H91" i="106"/>
  <c r="O91" i="106" s="1"/>
  <c r="R91" i="106" s="1"/>
  <c r="G91" i="106"/>
  <c r="E91" i="106"/>
  <c r="AF90" i="106"/>
  <c r="AF23" i="32" s="1"/>
  <c r="AD90" i="106"/>
  <c r="AD23" i="32" s="1"/>
  <c r="AA90" i="106"/>
  <c r="AA23" i="32" s="1"/>
  <c r="Y90" i="106"/>
  <c r="W90" i="106"/>
  <c r="W23" i="32" s="1"/>
  <c r="U90" i="106"/>
  <c r="U23" i="32" s="1"/>
  <c r="S90" i="106"/>
  <c r="S23" i="32" s="1"/>
  <c r="Q90" i="106"/>
  <c r="Q23" i="32" s="1"/>
  <c r="M90" i="106"/>
  <c r="M23" i="32" s="1"/>
  <c r="K90" i="106"/>
  <c r="K23" i="32" s="1"/>
  <c r="F90" i="106"/>
  <c r="F23" i="32" s="1"/>
  <c r="D90" i="106"/>
  <c r="D23" i="32" s="1"/>
  <c r="C90" i="106"/>
  <c r="C23" i="32" s="1"/>
  <c r="AG89" i="106"/>
  <c r="AE89" i="106"/>
  <c r="AC89" i="106"/>
  <c r="AB89" i="106"/>
  <c r="Z89" i="106"/>
  <c r="X89" i="106"/>
  <c r="V89" i="106"/>
  <c r="T89" i="106"/>
  <c r="N89" i="106"/>
  <c r="L89" i="106"/>
  <c r="H89" i="106"/>
  <c r="O89" i="106" s="1"/>
  <c r="R89" i="106" s="1"/>
  <c r="G89" i="106"/>
  <c r="E89" i="106"/>
  <c r="AG88" i="106"/>
  <c r="AE88" i="106"/>
  <c r="AC88" i="106"/>
  <c r="AB88" i="106"/>
  <c r="Z88" i="106"/>
  <c r="X88" i="106"/>
  <c r="V88" i="106"/>
  <c r="T88" i="106"/>
  <c r="N88" i="106"/>
  <c r="L88" i="106"/>
  <c r="H88" i="106"/>
  <c r="O88" i="106" s="1"/>
  <c r="R88" i="106" s="1"/>
  <c r="G88" i="106"/>
  <c r="E88" i="106"/>
  <c r="AG87" i="106"/>
  <c r="AE87" i="106"/>
  <c r="AC87" i="106"/>
  <c r="AB87" i="106"/>
  <c r="Z87" i="106"/>
  <c r="X87" i="106"/>
  <c r="V87" i="106"/>
  <c r="T87" i="106"/>
  <c r="N87" i="106"/>
  <c r="L87" i="106"/>
  <c r="H87" i="106"/>
  <c r="O87" i="106" s="1"/>
  <c r="R87" i="106" s="1"/>
  <c r="G87" i="106"/>
  <c r="E87" i="106"/>
  <c r="AG86" i="106"/>
  <c r="AE86" i="106"/>
  <c r="AC86" i="106"/>
  <c r="AB86" i="106"/>
  <c r="Z86" i="106"/>
  <c r="X86" i="106"/>
  <c r="V86" i="106"/>
  <c r="T86" i="106"/>
  <c r="N86" i="106"/>
  <c r="L86" i="106"/>
  <c r="H86" i="106"/>
  <c r="O86" i="106" s="1"/>
  <c r="R86" i="106" s="1"/>
  <c r="G86" i="106"/>
  <c r="E86" i="106"/>
  <c r="AG85" i="106"/>
  <c r="AE85" i="106"/>
  <c r="AC85" i="106"/>
  <c r="AB85" i="106"/>
  <c r="Z85" i="106"/>
  <c r="X85" i="106"/>
  <c r="V85" i="106"/>
  <c r="T85" i="106"/>
  <c r="N85" i="106"/>
  <c r="L85" i="106"/>
  <c r="H85" i="106"/>
  <c r="O85" i="106" s="1"/>
  <c r="R85" i="106" s="1"/>
  <c r="G85" i="106"/>
  <c r="E85" i="106"/>
  <c r="AG84" i="106"/>
  <c r="AE84" i="106"/>
  <c r="AC84" i="106"/>
  <c r="AB84" i="106"/>
  <c r="Z84" i="106"/>
  <c r="X84" i="106"/>
  <c r="V84" i="106"/>
  <c r="T84" i="106"/>
  <c r="N84" i="106"/>
  <c r="L84" i="106"/>
  <c r="H84" i="106"/>
  <c r="O84" i="106" s="1"/>
  <c r="R84" i="106" s="1"/>
  <c r="G84" i="106"/>
  <c r="E84" i="106"/>
  <c r="AG83" i="106"/>
  <c r="AE83" i="106"/>
  <c r="AC83" i="106"/>
  <c r="AB83" i="106"/>
  <c r="Z83" i="106"/>
  <c r="X83" i="106"/>
  <c r="V83" i="106"/>
  <c r="T83" i="106"/>
  <c r="N83" i="106"/>
  <c r="L83" i="106"/>
  <c r="H83" i="106"/>
  <c r="O83" i="106" s="1"/>
  <c r="R83" i="106" s="1"/>
  <c r="G83" i="106"/>
  <c r="E83" i="106"/>
  <c r="AG82" i="106"/>
  <c r="AE82" i="106"/>
  <c r="AC82" i="106"/>
  <c r="AB82" i="106"/>
  <c r="Z82" i="106"/>
  <c r="X82" i="106"/>
  <c r="V82" i="106"/>
  <c r="T82" i="106"/>
  <c r="N82" i="106"/>
  <c r="L82" i="106"/>
  <c r="H82" i="106"/>
  <c r="O82" i="106" s="1"/>
  <c r="R82" i="106" s="1"/>
  <c r="G82" i="106"/>
  <c r="E82" i="106"/>
  <c r="AG81" i="106"/>
  <c r="AE81" i="106"/>
  <c r="AC81" i="106"/>
  <c r="AB81" i="106"/>
  <c r="Z81" i="106"/>
  <c r="X81" i="106"/>
  <c r="V81" i="106"/>
  <c r="T81" i="106"/>
  <c r="N81" i="106"/>
  <c r="L81" i="106"/>
  <c r="H81" i="106"/>
  <c r="O81" i="106" s="1"/>
  <c r="P81" i="106" s="1"/>
  <c r="G81" i="106"/>
  <c r="E81" i="106"/>
  <c r="A81" i="106"/>
  <c r="A82" i="106" s="1"/>
  <c r="A83" i="106" s="1"/>
  <c r="A84" i="106" s="1"/>
  <c r="A85" i="106" s="1"/>
  <c r="A86" i="106" s="1"/>
  <c r="A87" i="106" s="1"/>
  <c r="A88" i="106" s="1"/>
  <c r="A89" i="106" s="1"/>
  <c r="A91" i="106" s="1"/>
  <c r="A92" i="106" s="1"/>
  <c r="A93" i="106" s="1"/>
  <c r="A94" i="106" s="1"/>
  <c r="A95" i="106" s="1"/>
  <c r="A96" i="106" s="1"/>
  <c r="A97" i="106" s="1"/>
  <c r="A98" i="106" s="1"/>
  <c r="A99" i="106" s="1"/>
  <c r="A100" i="106" s="1"/>
  <c r="A101" i="106" s="1"/>
  <c r="AG80" i="106"/>
  <c r="AE80" i="106"/>
  <c r="AC80" i="106"/>
  <c r="AB80" i="106"/>
  <c r="Z80" i="106"/>
  <c r="X80" i="106"/>
  <c r="V80" i="106"/>
  <c r="T80" i="106"/>
  <c r="N80" i="106"/>
  <c r="L80" i="106"/>
  <c r="H80" i="106"/>
  <c r="O80" i="106" s="1"/>
  <c r="R80" i="106" s="1"/>
  <c r="G80" i="106"/>
  <c r="E80" i="106"/>
  <c r="AF79" i="106"/>
  <c r="AD79" i="106"/>
  <c r="AA79" i="106"/>
  <c r="Y79" i="106"/>
  <c r="W79" i="106"/>
  <c r="U79" i="106"/>
  <c r="S79" i="106"/>
  <c r="Q79" i="106"/>
  <c r="M79" i="106"/>
  <c r="K79" i="106"/>
  <c r="F79" i="106"/>
  <c r="D79" i="106"/>
  <c r="C79" i="106"/>
  <c r="AG78" i="106"/>
  <c r="AE78" i="106"/>
  <c r="AC78" i="106"/>
  <c r="AB78" i="106"/>
  <c r="Z78" i="106"/>
  <c r="X78" i="106"/>
  <c r="V78" i="106"/>
  <c r="T78" i="106"/>
  <c r="N78" i="106"/>
  <c r="L78" i="106"/>
  <c r="H78" i="106"/>
  <c r="O78" i="106" s="1"/>
  <c r="R78" i="106" s="1"/>
  <c r="G78" i="106"/>
  <c r="E78" i="106"/>
  <c r="AG77" i="106"/>
  <c r="AE77" i="106"/>
  <c r="AC77" i="106"/>
  <c r="AB77" i="106"/>
  <c r="Z77" i="106"/>
  <c r="X77" i="106"/>
  <c r="V77" i="106"/>
  <c r="T77" i="106"/>
  <c r="N77" i="106"/>
  <c r="L77" i="106"/>
  <c r="H77" i="106"/>
  <c r="J77" i="106" s="1"/>
  <c r="G77" i="106"/>
  <c r="E77" i="106"/>
  <c r="AG76" i="106"/>
  <c r="AE76" i="106"/>
  <c r="AC76" i="106"/>
  <c r="AB76" i="106"/>
  <c r="Z76" i="106"/>
  <c r="X76" i="106"/>
  <c r="V76" i="106"/>
  <c r="T76" i="106"/>
  <c r="N76" i="106"/>
  <c r="L76" i="106"/>
  <c r="H76" i="106"/>
  <c r="O76" i="106" s="1"/>
  <c r="R76" i="106" s="1"/>
  <c r="G76" i="106"/>
  <c r="E76" i="106"/>
  <c r="AG75" i="106"/>
  <c r="AE75" i="106"/>
  <c r="AC75" i="106"/>
  <c r="AB75" i="106"/>
  <c r="Z75" i="106"/>
  <c r="X75" i="106"/>
  <c r="V75" i="106"/>
  <c r="T75" i="106"/>
  <c r="N75" i="106"/>
  <c r="L75" i="106"/>
  <c r="H75" i="106"/>
  <c r="J75" i="106" s="1"/>
  <c r="G75" i="106"/>
  <c r="E75" i="106"/>
  <c r="AG74" i="106"/>
  <c r="AE74" i="106"/>
  <c r="AC74" i="106"/>
  <c r="AB74" i="106"/>
  <c r="Z74" i="106"/>
  <c r="X74" i="106"/>
  <c r="V74" i="106"/>
  <c r="T74" i="106"/>
  <c r="N74" i="106"/>
  <c r="L74" i="106"/>
  <c r="H74" i="106"/>
  <c r="O74" i="106" s="1"/>
  <c r="R74" i="106" s="1"/>
  <c r="G74" i="106"/>
  <c r="E74" i="106"/>
  <c r="AG73" i="106"/>
  <c r="AE73" i="106"/>
  <c r="AC73" i="106"/>
  <c r="AB73" i="106"/>
  <c r="Z73" i="106"/>
  <c r="X73" i="106"/>
  <c r="V73" i="106"/>
  <c r="T73" i="106"/>
  <c r="N73" i="106"/>
  <c r="L73" i="106"/>
  <c r="H73" i="106"/>
  <c r="O73" i="106" s="1"/>
  <c r="R73" i="106" s="1"/>
  <c r="G73" i="106"/>
  <c r="E73" i="106"/>
  <c r="AF72" i="106"/>
  <c r="AD72" i="106"/>
  <c r="AA72" i="106"/>
  <c r="Y72" i="106"/>
  <c r="W72" i="106"/>
  <c r="U72" i="106"/>
  <c r="S72" i="106"/>
  <c r="Q72" i="106"/>
  <c r="M72" i="106"/>
  <c r="K72" i="106"/>
  <c r="F72" i="106"/>
  <c r="D72" i="106"/>
  <c r="C72" i="106"/>
  <c r="AG71" i="106"/>
  <c r="AE71" i="106"/>
  <c r="AC71" i="106"/>
  <c r="AB71" i="106"/>
  <c r="Z71" i="106"/>
  <c r="X71" i="106"/>
  <c r="V71" i="106"/>
  <c r="T71" i="106"/>
  <c r="N71" i="106"/>
  <c r="L71" i="106"/>
  <c r="H71" i="106"/>
  <c r="O71" i="106" s="1"/>
  <c r="R71" i="106" s="1"/>
  <c r="G71" i="106"/>
  <c r="E71" i="106"/>
  <c r="AG70" i="106"/>
  <c r="AE70" i="106"/>
  <c r="AC70" i="106"/>
  <c r="AB70" i="106"/>
  <c r="Z70" i="106"/>
  <c r="X70" i="106"/>
  <c r="V70" i="106"/>
  <c r="T70" i="106"/>
  <c r="P70" i="106"/>
  <c r="O70" i="106"/>
  <c r="R70" i="106" s="1"/>
  <c r="N70" i="106"/>
  <c r="L70" i="106"/>
  <c r="J70" i="106"/>
  <c r="I70" i="106"/>
  <c r="H70" i="106"/>
  <c r="G70" i="106"/>
  <c r="E70" i="106"/>
  <c r="AG69" i="106"/>
  <c r="AE69" i="106"/>
  <c r="AC69" i="106"/>
  <c r="AB69" i="106"/>
  <c r="Z69" i="106"/>
  <c r="X69" i="106"/>
  <c r="V69" i="106"/>
  <c r="T69" i="106"/>
  <c r="P69" i="106"/>
  <c r="N69" i="106"/>
  <c r="L69" i="106"/>
  <c r="J69" i="106"/>
  <c r="I69" i="106"/>
  <c r="H69" i="106"/>
  <c r="O69" i="106" s="1"/>
  <c r="R69" i="106" s="1"/>
  <c r="G69" i="106"/>
  <c r="E69" i="106"/>
  <c r="AG68" i="106"/>
  <c r="AE68" i="106"/>
  <c r="AC68" i="106"/>
  <c r="AB68" i="106"/>
  <c r="Z68" i="106"/>
  <c r="X68" i="106"/>
  <c r="V68" i="106"/>
  <c r="T68" i="106"/>
  <c r="N68" i="106"/>
  <c r="L68" i="106"/>
  <c r="H68" i="106"/>
  <c r="J68" i="106" s="1"/>
  <c r="G68" i="106"/>
  <c r="E68" i="106"/>
  <c r="AG67" i="106"/>
  <c r="AE67" i="106"/>
  <c r="AC67" i="106"/>
  <c r="AB67" i="106"/>
  <c r="Z67" i="106"/>
  <c r="X67" i="106"/>
  <c r="V67" i="106"/>
  <c r="T67" i="106"/>
  <c r="N67" i="106"/>
  <c r="L67" i="106"/>
  <c r="H67" i="106"/>
  <c r="O67" i="106" s="1"/>
  <c r="R67" i="106" s="1"/>
  <c r="G67" i="106"/>
  <c r="E67" i="106"/>
  <c r="AG66" i="106"/>
  <c r="AE66" i="106"/>
  <c r="AC66" i="106"/>
  <c r="AB66" i="106"/>
  <c r="Z66" i="106"/>
  <c r="X66" i="106"/>
  <c r="V66" i="106"/>
  <c r="T66" i="106"/>
  <c r="P66" i="106"/>
  <c r="N66" i="106"/>
  <c r="L66" i="106"/>
  <c r="J66" i="106"/>
  <c r="I66" i="106"/>
  <c r="H66" i="106"/>
  <c r="O66" i="106" s="1"/>
  <c r="R66" i="106" s="1"/>
  <c r="G66" i="106"/>
  <c r="E66" i="106"/>
  <c r="AG65" i="106"/>
  <c r="AE65" i="106"/>
  <c r="AC65" i="106"/>
  <c r="AB65" i="106"/>
  <c r="Z65" i="106"/>
  <c r="X65" i="106"/>
  <c r="V65" i="106"/>
  <c r="T65" i="106"/>
  <c r="P65" i="106"/>
  <c r="N65" i="106"/>
  <c r="L65" i="106"/>
  <c r="J65" i="106"/>
  <c r="I65" i="106"/>
  <c r="H65" i="106"/>
  <c r="O65" i="106" s="1"/>
  <c r="R65" i="106" s="1"/>
  <c r="G65" i="106"/>
  <c r="E65" i="106"/>
  <c r="AF64" i="106"/>
  <c r="AD64" i="106"/>
  <c r="AA64" i="106"/>
  <c r="Y64" i="106"/>
  <c r="W64" i="106"/>
  <c r="U64" i="106"/>
  <c r="S64" i="106"/>
  <c r="Q64" i="106"/>
  <c r="M64" i="106"/>
  <c r="K64" i="106"/>
  <c r="F64" i="106"/>
  <c r="D64" i="106"/>
  <c r="C64" i="106"/>
  <c r="AG63" i="106"/>
  <c r="AE63" i="106"/>
  <c r="AC63" i="106"/>
  <c r="AB63" i="106"/>
  <c r="Z63" i="106"/>
  <c r="X63" i="106"/>
  <c r="V63" i="106"/>
  <c r="T63" i="106"/>
  <c r="N63" i="106"/>
  <c r="L63" i="106"/>
  <c r="H63" i="106"/>
  <c r="O63" i="106" s="1"/>
  <c r="R63" i="106" s="1"/>
  <c r="G63" i="106"/>
  <c r="E63" i="106"/>
  <c r="AG62" i="106"/>
  <c r="AE62" i="106"/>
  <c r="AC62" i="106"/>
  <c r="AB62" i="106"/>
  <c r="Z62" i="106"/>
  <c r="X62" i="106"/>
  <c r="V62" i="106"/>
  <c r="T62" i="106"/>
  <c r="N62" i="106"/>
  <c r="L62" i="106"/>
  <c r="H62" i="106"/>
  <c r="O62" i="106" s="1"/>
  <c r="R62" i="106" s="1"/>
  <c r="G62" i="106"/>
  <c r="E62" i="106"/>
  <c r="AG61" i="106"/>
  <c r="AE61" i="106"/>
  <c r="AC61" i="106"/>
  <c r="AB61" i="106"/>
  <c r="Z61" i="106"/>
  <c r="X61" i="106"/>
  <c r="V61" i="106"/>
  <c r="T61" i="106"/>
  <c r="N61" i="106"/>
  <c r="L61" i="106"/>
  <c r="H61" i="106"/>
  <c r="O61" i="106" s="1"/>
  <c r="R61" i="106" s="1"/>
  <c r="G61" i="106"/>
  <c r="E61" i="106"/>
  <c r="AG60" i="106"/>
  <c r="AE60" i="106"/>
  <c r="AC60" i="106"/>
  <c r="AB60" i="106"/>
  <c r="Z60" i="106"/>
  <c r="X60" i="106"/>
  <c r="V60" i="106"/>
  <c r="T60" i="106"/>
  <c r="N60" i="106"/>
  <c r="L60" i="106"/>
  <c r="H60" i="106"/>
  <c r="O60" i="106" s="1"/>
  <c r="R60" i="106" s="1"/>
  <c r="G60" i="106"/>
  <c r="E60" i="106"/>
  <c r="AG59" i="106"/>
  <c r="AE59" i="106"/>
  <c r="AC59" i="106"/>
  <c r="AB59" i="106"/>
  <c r="Z59" i="106"/>
  <c r="X59" i="106"/>
  <c r="V59" i="106"/>
  <c r="T59" i="106"/>
  <c r="N59" i="106"/>
  <c r="L59" i="106"/>
  <c r="H59" i="106"/>
  <c r="J59" i="106" s="1"/>
  <c r="G59" i="106"/>
  <c r="E59" i="106"/>
  <c r="AG58" i="106"/>
  <c r="AE58" i="106"/>
  <c r="AC58" i="106"/>
  <c r="AB58" i="106"/>
  <c r="Z58" i="106"/>
  <c r="X58" i="106"/>
  <c r="V58" i="106"/>
  <c r="T58" i="106"/>
  <c r="N58" i="106"/>
  <c r="L58" i="106"/>
  <c r="H58" i="106"/>
  <c r="O58" i="106" s="1"/>
  <c r="G58" i="106"/>
  <c r="E58" i="106"/>
  <c r="AG57" i="106"/>
  <c r="AE57" i="106"/>
  <c r="AC57" i="106"/>
  <c r="AB57" i="106"/>
  <c r="Z57" i="106"/>
  <c r="X57" i="106"/>
  <c r="V57" i="106"/>
  <c r="T57" i="106"/>
  <c r="N57" i="106"/>
  <c r="L57" i="106"/>
  <c r="H57" i="106"/>
  <c r="O57" i="106" s="1"/>
  <c r="R57" i="106" s="1"/>
  <c r="G57" i="106"/>
  <c r="E57" i="106"/>
  <c r="AG56" i="106"/>
  <c r="AE56" i="106"/>
  <c r="AC56" i="106"/>
  <c r="AB56" i="106"/>
  <c r="Z56" i="106"/>
  <c r="X56" i="106"/>
  <c r="V56" i="106"/>
  <c r="T56" i="106"/>
  <c r="N56" i="106"/>
  <c r="L56" i="106"/>
  <c r="H56" i="106"/>
  <c r="J56" i="106" s="1"/>
  <c r="G56" i="106"/>
  <c r="E56" i="106"/>
  <c r="AF55" i="106"/>
  <c r="AD55" i="106"/>
  <c r="AA55" i="106"/>
  <c r="Y55" i="106"/>
  <c r="W55" i="106"/>
  <c r="U55" i="106"/>
  <c r="S55" i="106"/>
  <c r="Q55" i="106"/>
  <c r="M55" i="106"/>
  <c r="K55" i="106"/>
  <c r="F55" i="106"/>
  <c r="D55" i="106"/>
  <c r="C55" i="106"/>
  <c r="AG54" i="106"/>
  <c r="AE54" i="106"/>
  <c r="AC54" i="106"/>
  <c r="AB54" i="106"/>
  <c r="Z54" i="106"/>
  <c r="X54" i="106"/>
  <c r="V54" i="106"/>
  <c r="T54" i="106"/>
  <c r="N54" i="106"/>
  <c r="L54" i="106"/>
  <c r="H54" i="106"/>
  <c r="O54" i="106" s="1"/>
  <c r="R54" i="106" s="1"/>
  <c r="G54" i="106"/>
  <c r="E54" i="106"/>
  <c r="AG53" i="106"/>
  <c r="AE53" i="106"/>
  <c r="AC53" i="106"/>
  <c r="AB53" i="106"/>
  <c r="Z53" i="106"/>
  <c r="X53" i="106"/>
  <c r="V53" i="106"/>
  <c r="T53" i="106"/>
  <c r="N53" i="106"/>
  <c r="L53" i="106"/>
  <c r="H53" i="106"/>
  <c r="J53" i="106" s="1"/>
  <c r="G53" i="106"/>
  <c r="E53" i="106"/>
  <c r="AG52" i="106"/>
  <c r="AE52" i="106"/>
  <c r="AC52" i="106"/>
  <c r="AB52" i="106"/>
  <c r="Z52" i="106"/>
  <c r="X52" i="106"/>
  <c r="V52" i="106"/>
  <c r="T52" i="106"/>
  <c r="N52" i="106"/>
  <c r="L52" i="106"/>
  <c r="H52" i="106"/>
  <c r="O52" i="106" s="1"/>
  <c r="R52" i="106" s="1"/>
  <c r="G52" i="106"/>
  <c r="E52" i="106"/>
  <c r="AG51" i="106"/>
  <c r="AE51" i="106"/>
  <c r="AC51" i="106"/>
  <c r="AB51" i="106"/>
  <c r="Z51" i="106"/>
  <c r="X51" i="106"/>
  <c r="V51" i="106"/>
  <c r="T51" i="106"/>
  <c r="N51" i="106"/>
  <c r="L51" i="106"/>
  <c r="H51" i="106"/>
  <c r="O51" i="106" s="1"/>
  <c r="R51" i="106" s="1"/>
  <c r="G51" i="106"/>
  <c r="E51" i="106"/>
  <c r="AG50" i="106"/>
  <c r="AE50" i="106"/>
  <c r="AC50" i="106"/>
  <c r="AB50" i="106"/>
  <c r="Z50" i="106"/>
  <c r="X50" i="106"/>
  <c r="V50" i="106"/>
  <c r="T50" i="106"/>
  <c r="N50" i="106"/>
  <c r="L50" i="106"/>
  <c r="H50" i="106"/>
  <c r="O50" i="106" s="1"/>
  <c r="R50" i="106" s="1"/>
  <c r="G50" i="106"/>
  <c r="E50" i="106"/>
  <c r="AG49" i="106"/>
  <c r="AE49" i="106"/>
  <c r="AC49" i="106"/>
  <c r="AB49" i="106"/>
  <c r="Z49" i="106"/>
  <c r="X49" i="106"/>
  <c r="V49" i="106"/>
  <c r="T49" i="106"/>
  <c r="P49" i="106"/>
  <c r="N49" i="106"/>
  <c r="L49" i="106"/>
  <c r="J49" i="106"/>
  <c r="I49" i="106"/>
  <c r="H49" i="106"/>
  <c r="O49" i="106" s="1"/>
  <c r="R49" i="106" s="1"/>
  <c r="G49" i="106"/>
  <c r="E49" i="106"/>
  <c r="AG48" i="106"/>
  <c r="AE48" i="106"/>
  <c r="AC48" i="106"/>
  <c r="AB48" i="106"/>
  <c r="Z48" i="106"/>
  <c r="X48" i="106"/>
  <c r="V48" i="106"/>
  <c r="T48" i="106"/>
  <c r="N48" i="106"/>
  <c r="L48" i="106"/>
  <c r="H48" i="106"/>
  <c r="O48" i="106" s="1"/>
  <c r="R48" i="106" s="1"/>
  <c r="G48" i="106"/>
  <c r="E48" i="106"/>
  <c r="AG47" i="106"/>
  <c r="AE47" i="106"/>
  <c r="AC47" i="106"/>
  <c r="AB47" i="106"/>
  <c r="Z47" i="106"/>
  <c r="X47" i="106"/>
  <c r="V47" i="106"/>
  <c r="T47" i="106"/>
  <c r="N47" i="106"/>
  <c r="L47" i="106"/>
  <c r="H47" i="106"/>
  <c r="O47" i="106" s="1"/>
  <c r="R47" i="106" s="1"/>
  <c r="G47" i="106"/>
  <c r="E47" i="106"/>
  <c r="AG46" i="106"/>
  <c r="AE46" i="106"/>
  <c r="AC46" i="106"/>
  <c r="AB46" i="106"/>
  <c r="Z46" i="106"/>
  <c r="X46" i="106"/>
  <c r="V46" i="106"/>
  <c r="T46" i="106"/>
  <c r="N46" i="106"/>
  <c r="L46" i="106"/>
  <c r="H46" i="106"/>
  <c r="O46" i="106" s="1"/>
  <c r="R46" i="106" s="1"/>
  <c r="G46" i="106"/>
  <c r="E46" i="106"/>
  <c r="AG45" i="106"/>
  <c r="AE45" i="106"/>
  <c r="AC45" i="106"/>
  <c r="AB45" i="106"/>
  <c r="Z45" i="106"/>
  <c r="X45" i="106"/>
  <c r="V45" i="106"/>
  <c r="T45" i="106"/>
  <c r="N45" i="106"/>
  <c r="L45" i="106"/>
  <c r="H45" i="106"/>
  <c r="O45" i="106" s="1"/>
  <c r="R45" i="106" s="1"/>
  <c r="G45" i="106"/>
  <c r="E45" i="106"/>
  <c r="AG44" i="106"/>
  <c r="AE44" i="106"/>
  <c r="AC44" i="106"/>
  <c r="AB44" i="106"/>
  <c r="Z44" i="106"/>
  <c r="X44" i="106"/>
  <c r="V44" i="106"/>
  <c r="T44" i="106"/>
  <c r="N44" i="106"/>
  <c r="L44" i="106"/>
  <c r="H44" i="106"/>
  <c r="O44" i="106" s="1"/>
  <c r="R44" i="106" s="1"/>
  <c r="G44" i="106"/>
  <c r="E44" i="106"/>
  <c r="AG43" i="106"/>
  <c r="AE43" i="106"/>
  <c r="AC43" i="106"/>
  <c r="AB43" i="106"/>
  <c r="Z43" i="106"/>
  <c r="X43" i="106"/>
  <c r="V43" i="106"/>
  <c r="T43" i="106"/>
  <c r="N43" i="106"/>
  <c r="L43" i="106"/>
  <c r="H43" i="106"/>
  <c r="J43" i="106" s="1"/>
  <c r="G43" i="106"/>
  <c r="E43" i="106"/>
  <c r="AG42" i="106"/>
  <c r="AE42" i="106"/>
  <c r="AC42" i="106"/>
  <c r="AB42" i="106"/>
  <c r="Z42" i="106"/>
  <c r="X42" i="106"/>
  <c r="V42" i="106"/>
  <c r="T42" i="106"/>
  <c r="N42" i="106"/>
  <c r="L42" i="106"/>
  <c r="H42" i="106"/>
  <c r="J42" i="106" s="1"/>
  <c r="G42" i="106"/>
  <c r="E42" i="106"/>
  <c r="AG41" i="106"/>
  <c r="AE41" i="106"/>
  <c r="AC41" i="106"/>
  <c r="AB41" i="106"/>
  <c r="Z41" i="106"/>
  <c r="X41" i="106"/>
  <c r="V41" i="106"/>
  <c r="T41" i="106"/>
  <c r="N41" i="106"/>
  <c r="L41" i="106"/>
  <c r="H41" i="106"/>
  <c r="O41" i="106" s="1"/>
  <c r="P41" i="106" s="1"/>
  <c r="G41" i="106"/>
  <c r="E41" i="106"/>
  <c r="AF40" i="106"/>
  <c r="AD40" i="106"/>
  <c r="AA40" i="106"/>
  <c r="Y40" i="106"/>
  <c r="W40" i="106"/>
  <c r="U40" i="106"/>
  <c r="S40" i="106"/>
  <c r="Q40" i="106"/>
  <c r="M40" i="106"/>
  <c r="K40" i="106"/>
  <c r="F40" i="106"/>
  <c r="D40" i="106"/>
  <c r="V40" i="106" s="1"/>
  <c r="C40" i="106"/>
  <c r="AG39" i="106"/>
  <c r="AE39" i="106"/>
  <c r="AC39" i="106"/>
  <c r="AB39" i="106"/>
  <c r="Z39" i="106"/>
  <c r="X39" i="106"/>
  <c r="V39" i="106"/>
  <c r="T39" i="106"/>
  <c r="N39" i="106"/>
  <c r="L39" i="106"/>
  <c r="H39" i="106"/>
  <c r="J39" i="106" s="1"/>
  <c r="G39" i="106"/>
  <c r="E39" i="106"/>
  <c r="AG38" i="106"/>
  <c r="AE38" i="106"/>
  <c r="AC38" i="106"/>
  <c r="AB38" i="106"/>
  <c r="Z38" i="106"/>
  <c r="X38" i="106"/>
  <c r="V38" i="106"/>
  <c r="T38" i="106"/>
  <c r="N38" i="106"/>
  <c r="L38" i="106"/>
  <c r="H38" i="106"/>
  <c r="O38" i="106" s="1"/>
  <c r="R38" i="106" s="1"/>
  <c r="G38" i="106"/>
  <c r="E38" i="106"/>
  <c r="AG37" i="106"/>
  <c r="AE37" i="106"/>
  <c r="AC37" i="106"/>
  <c r="AB37" i="106"/>
  <c r="Z37" i="106"/>
  <c r="X37" i="106"/>
  <c r="V37" i="106"/>
  <c r="T37" i="106"/>
  <c r="N37" i="106"/>
  <c r="L37" i="106"/>
  <c r="H37" i="106"/>
  <c r="O37" i="106" s="1"/>
  <c r="R37" i="106" s="1"/>
  <c r="G37" i="106"/>
  <c r="E37" i="106"/>
  <c r="AG36" i="106"/>
  <c r="AE36" i="106"/>
  <c r="AC36" i="106"/>
  <c r="AB36" i="106"/>
  <c r="Z36" i="106"/>
  <c r="X36" i="106"/>
  <c r="V36" i="106"/>
  <c r="T36" i="106"/>
  <c r="N36" i="106"/>
  <c r="L36" i="106"/>
  <c r="H36" i="106"/>
  <c r="O36" i="106" s="1"/>
  <c r="R36" i="106" s="1"/>
  <c r="G36" i="106"/>
  <c r="E36" i="106"/>
  <c r="AG35" i="106"/>
  <c r="AE35" i="106"/>
  <c r="AC35" i="106"/>
  <c r="AB35" i="106"/>
  <c r="Z35" i="106"/>
  <c r="X35" i="106"/>
  <c r="V35" i="106"/>
  <c r="T35" i="106"/>
  <c r="N35" i="106"/>
  <c r="L35" i="106"/>
  <c r="H35" i="106"/>
  <c r="O35" i="106" s="1"/>
  <c r="R35" i="106" s="1"/>
  <c r="G35" i="106"/>
  <c r="E35" i="106"/>
  <c r="AG34" i="106"/>
  <c r="AE34" i="106"/>
  <c r="AC34" i="106"/>
  <c r="AB34" i="106"/>
  <c r="Z34" i="106"/>
  <c r="X34" i="106"/>
  <c r="V34" i="106"/>
  <c r="T34" i="106"/>
  <c r="N34" i="106"/>
  <c r="L34" i="106"/>
  <c r="H34" i="106"/>
  <c r="O34" i="106" s="1"/>
  <c r="R34" i="106" s="1"/>
  <c r="G34" i="106"/>
  <c r="E34" i="106"/>
  <c r="AG33" i="106"/>
  <c r="AE33" i="106"/>
  <c r="AC33" i="106"/>
  <c r="AB33" i="106"/>
  <c r="Z33" i="106"/>
  <c r="X33" i="106"/>
  <c r="V33" i="106"/>
  <c r="T33" i="106"/>
  <c r="N33" i="106"/>
  <c r="L33" i="106"/>
  <c r="H33" i="106"/>
  <c r="O33" i="106" s="1"/>
  <c r="R33" i="106" s="1"/>
  <c r="G33" i="106"/>
  <c r="E33" i="106"/>
  <c r="AG32" i="106"/>
  <c r="AE32" i="106"/>
  <c r="AC32" i="106"/>
  <c r="AB32" i="106"/>
  <c r="Z32" i="106"/>
  <c r="X32" i="106"/>
  <c r="V32" i="106"/>
  <c r="T32" i="106"/>
  <c r="P32" i="106"/>
  <c r="N32" i="106"/>
  <c r="L32" i="106"/>
  <c r="J32" i="106"/>
  <c r="I32" i="106"/>
  <c r="H32" i="106"/>
  <c r="O32" i="106" s="1"/>
  <c r="R32" i="106" s="1"/>
  <c r="G32" i="106"/>
  <c r="E32" i="106"/>
  <c r="AG31" i="106"/>
  <c r="AE31" i="106"/>
  <c r="AC31" i="106"/>
  <c r="AB31" i="106"/>
  <c r="Z31" i="106"/>
  <c r="X31" i="106"/>
  <c r="V31" i="106"/>
  <c r="T31" i="106"/>
  <c r="N31" i="106"/>
  <c r="L31" i="106"/>
  <c r="H31" i="106"/>
  <c r="O31" i="106" s="1"/>
  <c r="R31" i="106" s="1"/>
  <c r="G31" i="106"/>
  <c r="E31" i="106"/>
  <c r="AG30" i="106"/>
  <c r="AE30" i="106"/>
  <c r="AC30" i="106"/>
  <c r="AB30" i="106"/>
  <c r="Z30" i="106"/>
  <c r="X30" i="106"/>
  <c r="V30" i="106"/>
  <c r="T30" i="106"/>
  <c r="N30" i="106"/>
  <c r="L30" i="106"/>
  <c r="H30" i="106"/>
  <c r="O30" i="106" s="1"/>
  <c r="R30" i="106" s="1"/>
  <c r="G30" i="106"/>
  <c r="E30" i="106"/>
  <c r="AG29" i="106"/>
  <c r="AE29" i="106"/>
  <c r="AC29" i="106"/>
  <c r="AB29" i="106"/>
  <c r="Z29" i="106"/>
  <c r="X29" i="106"/>
  <c r="V29" i="106"/>
  <c r="T29" i="106"/>
  <c r="N29" i="106"/>
  <c r="L29" i="106"/>
  <c r="H29" i="106"/>
  <c r="O29" i="106" s="1"/>
  <c r="R29" i="106" s="1"/>
  <c r="G29" i="106"/>
  <c r="E29" i="106"/>
  <c r="AG28" i="106"/>
  <c r="AE28" i="106"/>
  <c r="AC28" i="106"/>
  <c r="AB28" i="106"/>
  <c r="Z28" i="106"/>
  <c r="X28" i="106"/>
  <c r="V28" i="106"/>
  <c r="T28" i="106"/>
  <c r="N28" i="106"/>
  <c r="L28" i="106"/>
  <c r="H28" i="106"/>
  <c r="O28" i="106" s="1"/>
  <c r="R28" i="106" s="1"/>
  <c r="G28" i="106"/>
  <c r="E28" i="106"/>
  <c r="AG27" i="106"/>
  <c r="AE27" i="106"/>
  <c r="AC27" i="106"/>
  <c r="AB27" i="106"/>
  <c r="Z27" i="106"/>
  <c r="X27" i="106"/>
  <c r="V27" i="106"/>
  <c r="T27" i="106"/>
  <c r="N27" i="106"/>
  <c r="L27" i="106"/>
  <c r="H27" i="106"/>
  <c r="O27" i="106" s="1"/>
  <c r="R27" i="106" s="1"/>
  <c r="G27" i="106"/>
  <c r="E27" i="106"/>
  <c r="AG26" i="106"/>
  <c r="AE26" i="106"/>
  <c r="AC26" i="106"/>
  <c r="AB26" i="106"/>
  <c r="Z26" i="106"/>
  <c r="X26" i="106"/>
  <c r="V26" i="106"/>
  <c r="T26" i="106"/>
  <c r="N26" i="106"/>
  <c r="L26" i="106"/>
  <c r="H26" i="106"/>
  <c r="O26" i="106" s="1"/>
  <c r="R26" i="106" s="1"/>
  <c r="G26" i="106"/>
  <c r="E26" i="106"/>
  <c r="AG25" i="106"/>
  <c r="AE25" i="106"/>
  <c r="AC25" i="106"/>
  <c r="AB25" i="106"/>
  <c r="Z25" i="106"/>
  <c r="X25" i="106"/>
  <c r="V25" i="106"/>
  <c r="T25" i="106"/>
  <c r="N25" i="106"/>
  <c r="L25" i="106"/>
  <c r="H25" i="106"/>
  <c r="O25" i="106" s="1"/>
  <c r="R25" i="106" s="1"/>
  <c r="G25" i="106"/>
  <c r="E25" i="106"/>
  <c r="AG24" i="106"/>
  <c r="AE24" i="106"/>
  <c r="AC24" i="106"/>
  <c r="AB24" i="106"/>
  <c r="Z24" i="106"/>
  <c r="X24" i="106"/>
  <c r="V24" i="106"/>
  <c r="T24" i="106"/>
  <c r="N24" i="106"/>
  <c r="L24" i="106"/>
  <c r="H24" i="106"/>
  <c r="O24" i="106" s="1"/>
  <c r="R24" i="106" s="1"/>
  <c r="G24" i="106"/>
  <c r="E24" i="106"/>
  <c r="AG23" i="106"/>
  <c r="AE23" i="106"/>
  <c r="AC23" i="106"/>
  <c r="AB23" i="106"/>
  <c r="Z23" i="106"/>
  <c r="X23" i="106"/>
  <c r="V23" i="106"/>
  <c r="T23" i="106"/>
  <c r="N23" i="106"/>
  <c r="L23" i="106"/>
  <c r="H23" i="106"/>
  <c r="J23" i="106" s="1"/>
  <c r="G23" i="106"/>
  <c r="E23" i="106"/>
  <c r="AG22" i="106"/>
  <c r="AE22" i="106"/>
  <c r="AC22" i="106"/>
  <c r="AB22" i="106"/>
  <c r="Z22" i="106"/>
  <c r="X22" i="106"/>
  <c r="V22" i="106"/>
  <c r="T22" i="106"/>
  <c r="N22" i="106"/>
  <c r="L22" i="106"/>
  <c r="H22" i="106"/>
  <c r="O22" i="106" s="1"/>
  <c r="P22" i="106" s="1"/>
  <c r="G22" i="106"/>
  <c r="E22" i="106"/>
  <c r="AF21" i="106"/>
  <c r="AD21" i="106"/>
  <c r="AA21" i="106"/>
  <c r="Y21" i="106"/>
  <c r="W21" i="106"/>
  <c r="U21" i="106"/>
  <c r="S21" i="106"/>
  <c r="Q21" i="106"/>
  <c r="M21" i="106"/>
  <c r="K21" i="106"/>
  <c r="F21" i="106"/>
  <c r="D21" i="106"/>
  <c r="C21" i="106"/>
  <c r="AG20" i="106"/>
  <c r="AE20" i="106"/>
  <c r="AC20" i="106"/>
  <c r="AB20" i="106"/>
  <c r="Z20" i="106"/>
  <c r="X20" i="106"/>
  <c r="V20" i="106"/>
  <c r="T20" i="106"/>
  <c r="N20" i="106"/>
  <c r="L20" i="106"/>
  <c r="H20" i="106"/>
  <c r="J20" i="106" s="1"/>
  <c r="G20" i="106"/>
  <c r="E20" i="106"/>
  <c r="AG19" i="106"/>
  <c r="AE19" i="106"/>
  <c r="AC19" i="106"/>
  <c r="AB19" i="106"/>
  <c r="Z19" i="106"/>
  <c r="X19" i="106"/>
  <c r="V19" i="106"/>
  <c r="T19" i="106"/>
  <c r="N19" i="106"/>
  <c r="L19" i="106"/>
  <c r="I19" i="106"/>
  <c r="H19" i="106"/>
  <c r="O19" i="106" s="1"/>
  <c r="R19" i="106" s="1"/>
  <c r="G19" i="106"/>
  <c r="E19" i="106"/>
  <c r="AG18" i="106"/>
  <c r="AE18" i="106"/>
  <c r="AC18" i="106"/>
  <c r="AB18" i="106"/>
  <c r="Z18" i="106"/>
  <c r="X18" i="106"/>
  <c r="V18" i="106"/>
  <c r="T18" i="106"/>
  <c r="P18" i="106"/>
  <c r="N18" i="106"/>
  <c r="L18" i="106"/>
  <c r="J18" i="106"/>
  <c r="I18" i="106"/>
  <c r="H18" i="106"/>
  <c r="O18" i="106" s="1"/>
  <c r="R18" i="106" s="1"/>
  <c r="G18" i="106"/>
  <c r="E18" i="106"/>
  <c r="AG17" i="106"/>
  <c r="AE17" i="106"/>
  <c r="AC17" i="106"/>
  <c r="AB17" i="106"/>
  <c r="Z17" i="106"/>
  <c r="X17" i="106"/>
  <c r="V17" i="106"/>
  <c r="T17" i="106"/>
  <c r="N17" i="106"/>
  <c r="L17" i="106"/>
  <c r="I17" i="106"/>
  <c r="H17" i="106"/>
  <c r="O17" i="106" s="1"/>
  <c r="R17" i="106" s="1"/>
  <c r="G17" i="106"/>
  <c r="E17" i="106"/>
  <c r="AG16" i="106"/>
  <c r="AE16" i="106"/>
  <c r="AC16" i="106"/>
  <c r="AB16" i="106"/>
  <c r="Z16" i="106"/>
  <c r="X16" i="106"/>
  <c r="V16" i="106"/>
  <c r="T16" i="106"/>
  <c r="N16" i="106"/>
  <c r="L16" i="106"/>
  <c r="H16" i="106"/>
  <c r="O16" i="106" s="1"/>
  <c r="R16" i="106" s="1"/>
  <c r="G16" i="106"/>
  <c r="E16" i="106"/>
  <c r="AG15" i="106"/>
  <c r="AE15" i="106"/>
  <c r="AC15" i="106"/>
  <c r="AB15" i="106"/>
  <c r="Z15" i="106"/>
  <c r="X15" i="106"/>
  <c r="V15" i="106"/>
  <c r="T15" i="106"/>
  <c r="N15" i="106"/>
  <c r="L15" i="106"/>
  <c r="H15" i="106"/>
  <c r="O15" i="106" s="1"/>
  <c r="R15" i="106" s="1"/>
  <c r="G15" i="106"/>
  <c r="E15" i="106"/>
  <c r="AG14" i="106"/>
  <c r="AE14" i="106"/>
  <c r="AC14" i="106"/>
  <c r="AB14" i="106"/>
  <c r="Z14" i="106"/>
  <c r="X14" i="106"/>
  <c r="V14" i="106"/>
  <c r="T14" i="106"/>
  <c r="N14" i="106"/>
  <c r="L14" i="106"/>
  <c r="H14" i="106"/>
  <c r="O14" i="106" s="1"/>
  <c r="R14" i="106" s="1"/>
  <c r="G14" i="106"/>
  <c r="E14" i="106"/>
  <c r="AG13" i="106"/>
  <c r="AE13" i="106"/>
  <c r="AC13" i="106"/>
  <c r="AB13" i="106"/>
  <c r="Z13" i="106"/>
  <c r="X13" i="106"/>
  <c r="V13" i="106"/>
  <c r="T13" i="106"/>
  <c r="N13" i="106"/>
  <c r="L13" i="106"/>
  <c r="H13" i="106"/>
  <c r="O13" i="106" s="1"/>
  <c r="R13" i="106" s="1"/>
  <c r="G13" i="106"/>
  <c r="E13" i="106"/>
  <c r="AG12" i="106"/>
  <c r="AE12" i="106"/>
  <c r="AC12" i="106"/>
  <c r="AB12" i="106"/>
  <c r="Z12" i="106"/>
  <c r="X12" i="106"/>
  <c r="V12" i="106"/>
  <c r="T12" i="106"/>
  <c r="N12" i="106"/>
  <c r="L12" i="106"/>
  <c r="H12" i="106"/>
  <c r="J12" i="106" s="1"/>
  <c r="G12" i="106"/>
  <c r="E12" i="106"/>
  <c r="AG11" i="106"/>
  <c r="AE11" i="106"/>
  <c r="AC11" i="106"/>
  <c r="AB11" i="106"/>
  <c r="Z11" i="106"/>
  <c r="X11" i="106"/>
  <c r="V11" i="106"/>
  <c r="T11" i="106"/>
  <c r="N11" i="106"/>
  <c r="L11" i="106"/>
  <c r="H11" i="106"/>
  <c r="O11" i="106" s="1"/>
  <c r="R11" i="106" s="1"/>
  <c r="G11" i="106"/>
  <c r="E11" i="106"/>
  <c r="AG10" i="106"/>
  <c r="AE10" i="106"/>
  <c r="AC10" i="106"/>
  <c r="AB10" i="106"/>
  <c r="Z10" i="106"/>
  <c r="X10" i="106"/>
  <c r="V10" i="106"/>
  <c r="T10" i="106"/>
  <c r="N10" i="106"/>
  <c r="L10" i="106"/>
  <c r="H10" i="106"/>
  <c r="O10" i="106" s="1"/>
  <c r="P10" i="106" s="1"/>
  <c r="G10" i="106"/>
  <c r="E10" i="106"/>
  <c r="AF9" i="106"/>
  <c r="AD9" i="106"/>
  <c r="AA9" i="106"/>
  <c r="Y9" i="106"/>
  <c r="W9" i="106"/>
  <c r="U9" i="106"/>
  <c r="S9" i="106"/>
  <c r="Q9" i="106"/>
  <c r="M9" i="106"/>
  <c r="K9" i="106"/>
  <c r="F9" i="106"/>
  <c r="D9" i="106"/>
  <c r="C9" i="106"/>
  <c r="AG101" i="108"/>
  <c r="AE101" i="108"/>
  <c r="AC101" i="108"/>
  <c r="AB101" i="108"/>
  <c r="Z101" i="108"/>
  <c r="X101" i="108"/>
  <c r="V101" i="108"/>
  <c r="T101" i="108"/>
  <c r="N101" i="108"/>
  <c r="L101" i="108"/>
  <c r="H101" i="108"/>
  <c r="O101" i="108" s="1"/>
  <c r="R101" i="108" s="1"/>
  <c r="G101" i="108"/>
  <c r="E101" i="108"/>
  <c r="AG100" i="108"/>
  <c r="AE100" i="108"/>
  <c r="AC100" i="108"/>
  <c r="AB100" i="108"/>
  <c r="Z100" i="108"/>
  <c r="X100" i="108"/>
  <c r="V100" i="108"/>
  <c r="T100" i="108"/>
  <c r="N100" i="108"/>
  <c r="L100" i="108"/>
  <c r="H100" i="108"/>
  <c r="O100" i="108" s="1"/>
  <c r="R100" i="108" s="1"/>
  <c r="G100" i="108"/>
  <c r="E100" i="108"/>
  <c r="AG99" i="108"/>
  <c r="AE99" i="108"/>
  <c r="AC99" i="108"/>
  <c r="AB99" i="108"/>
  <c r="Z99" i="108"/>
  <c r="X99" i="108"/>
  <c r="V99" i="108"/>
  <c r="T99" i="108"/>
  <c r="N99" i="108"/>
  <c r="L99" i="108"/>
  <c r="H99" i="108"/>
  <c r="O99" i="108" s="1"/>
  <c r="R99" i="108" s="1"/>
  <c r="G99" i="108"/>
  <c r="E99" i="108"/>
  <c r="AG98" i="108"/>
  <c r="AE98" i="108"/>
  <c r="AC98" i="108"/>
  <c r="AB98" i="108"/>
  <c r="Z98" i="108"/>
  <c r="X98" i="108"/>
  <c r="V98" i="108"/>
  <c r="T98" i="108"/>
  <c r="N98" i="108"/>
  <c r="L98" i="108"/>
  <c r="H98" i="108"/>
  <c r="O98" i="108" s="1"/>
  <c r="R98" i="108" s="1"/>
  <c r="G98" i="108"/>
  <c r="E98" i="108"/>
  <c r="AG97" i="108"/>
  <c r="AE97" i="108"/>
  <c r="AC97" i="108"/>
  <c r="AB97" i="108"/>
  <c r="Z97" i="108"/>
  <c r="X97" i="108"/>
  <c r="V97" i="108"/>
  <c r="T97" i="108"/>
  <c r="N97" i="108"/>
  <c r="L97" i="108"/>
  <c r="H97" i="108"/>
  <c r="J97" i="108" s="1"/>
  <c r="G97" i="108"/>
  <c r="E97" i="108"/>
  <c r="AG96" i="108"/>
  <c r="AE96" i="108"/>
  <c r="AC96" i="108"/>
  <c r="AB96" i="108"/>
  <c r="Z96" i="108"/>
  <c r="X96" i="108"/>
  <c r="V96" i="108"/>
  <c r="T96" i="108"/>
  <c r="N96" i="108"/>
  <c r="L96" i="108"/>
  <c r="H96" i="108"/>
  <c r="O96" i="108" s="1"/>
  <c r="R96" i="108" s="1"/>
  <c r="G96" i="108"/>
  <c r="E96" i="108"/>
  <c r="AG95" i="108"/>
  <c r="AE95" i="108"/>
  <c r="AC95" i="108"/>
  <c r="AB95" i="108"/>
  <c r="Z95" i="108"/>
  <c r="X95" i="108"/>
  <c r="V95" i="108"/>
  <c r="T95" i="108"/>
  <c r="N95" i="108"/>
  <c r="L95" i="108"/>
  <c r="H95" i="108"/>
  <c r="J95" i="108" s="1"/>
  <c r="G95" i="108"/>
  <c r="E95" i="108"/>
  <c r="AG94" i="108"/>
  <c r="AE94" i="108"/>
  <c r="AC94" i="108"/>
  <c r="AB94" i="108"/>
  <c r="Z94" i="108"/>
  <c r="X94" i="108"/>
  <c r="V94" i="108"/>
  <c r="T94" i="108"/>
  <c r="N94" i="108"/>
  <c r="L94" i="108"/>
  <c r="H94" i="108"/>
  <c r="J94" i="108" s="1"/>
  <c r="G94" i="108"/>
  <c r="E94" i="108"/>
  <c r="AG93" i="108"/>
  <c r="AE93" i="108"/>
  <c r="AC93" i="108"/>
  <c r="AB93" i="108"/>
  <c r="Z93" i="108"/>
  <c r="X93" i="108"/>
  <c r="V93" i="108"/>
  <c r="T93" i="108"/>
  <c r="N93" i="108"/>
  <c r="L93" i="108"/>
  <c r="H93" i="108"/>
  <c r="O93" i="108" s="1"/>
  <c r="P93" i="108" s="1"/>
  <c r="G93" i="108"/>
  <c r="E93" i="108"/>
  <c r="AG92" i="108"/>
  <c r="AE92" i="108"/>
  <c r="AC92" i="108"/>
  <c r="AB92" i="108"/>
  <c r="Z92" i="108"/>
  <c r="X92" i="108"/>
  <c r="V92" i="108"/>
  <c r="T92" i="108"/>
  <c r="N92" i="108"/>
  <c r="L92" i="108"/>
  <c r="H92" i="108"/>
  <c r="O92" i="108" s="1"/>
  <c r="R92" i="108" s="1"/>
  <c r="G92" i="108"/>
  <c r="E92" i="108"/>
  <c r="AG91" i="108"/>
  <c r="AE91" i="108"/>
  <c r="AC91" i="108"/>
  <c r="AB91" i="108"/>
  <c r="Z91" i="108"/>
  <c r="X91" i="108"/>
  <c r="V91" i="108"/>
  <c r="T91" i="108"/>
  <c r="N91" i="108"/>
  <c r="L91" i="108"/>
  <c r="H91" i="108"/>
  <c r="J91" i="108" s="1"/>
  <c r="G91" i="108"/>
  <c r="E91" i="108"/>
  <c r="AF90" i="108"/>
  <c r="AF22" i="32" s="1"/>
  <c r="AD90" i="108"/>
  <c r="AD22" i="32" s="1"/>
  <c r="AA90" i="108"/>
  <c r="Y90" i="108"/>
  <c r="W90" i="108"/>
  <c r="W22" i="32" s="1"/>
  <c r="U90" i="108"/>
  <c r="U22" i="32" s="1"/>
  <c r="S90" i="108"/>
  <c r="S22" i="32" s="1"/>
  <c r="Q90" i="108"/>
  <c r="Q22" i="32" s="1"/>
  <c r="M90" i="108"/>
  <c r="M22" i="32" s="1"/>
  <c r="K90" i="108"/>
  <c r="K22" i="32" s="1"/>
  <c r="F90" i="108"/>
  <c r="F22" i="32" s="1"/>
  <c r="D90" i="108"/>
  <c r="C90" i="108"/>
  <c r="C22" i="32" s="1"/>
  <c r="AG89" i="108"/>
  <c r="AE89" i="108"/>
  <c r="AC89" i="108"/>
  <c r="AB89" i="108"/>
  <c r="Z89" i="108"/>
  <c r="X89" i="108"/>
  <c r="V89" i="108"/>
  <c r="T89" i="108"/>
  <c r="N89" i="108"/>
  <c r="L89" i="108"/>
  <c r="H89" i="108"/>
  <c r="O89" i="108" s="1"/>
  <c r="R89" i="108" s="1"/>
  <c r="G89" i="108"/>
  <c r="E89" i="108"/>
  <c r="AG88" i="108"/>
  <c r="AE88" i="108"/>
  <c r="AC88" i="108"/>
  <c r="AB88" i="108"/>
  <c r="Z88" i="108"/>
  <c r="X88" i="108"/>
  <c r="V88" i="108"/>
  <c r="T88" i="108"/>
  <c r="N88" i="108"/>
  <c r="L88" i="108"/>
  <c r="H88" i="108"/>
  <c r="O88" i="108" s="1"/>
  <c r="P88" i="108" s="1"/>
  <c r="G88" i="108"/>
  <c r="E88" i="108"/>
  <c r="AG87" i="108"/>
  <c r="AE87" i="108"/>
  <c r="AC87" i="108"/>
  <c r="AB87" i="108"/>
  <c r="Z87" i="108"/>
  <c r="X87" i="108"/>
  <c r="V87" i="108"/>
  <c r="T87" i="108"/>
  <c r="N87" i="108"/>
  <c r="L87" i="108"/>
  <c r="H87" i="108"/>
  <c r="O87" i="108" s="1"/>
  <c r="R87" i="108" s="1"/>
  <c r="G87" i="108"/>
  <c r="E87" i="108"/>
  <c r="AG86" i="108"/>
  <c r="AE86" i="108"/>
  <c r="AC86" i="108"/>
  <c r="AB86" i="108"/>
  <c r="Z86" i="108"/>
  <c r="X86" i="108"/>
  <c r="V86" i="108"/>
  <c r="T86" i="108"/>
  <c r="N86" i="108"/>
  <c r="L86" i="108"/>
  <c r="H86" i="108"/>
  <c r="O86" i="108" s="1"/>
  <c r="R86" i="108" s="1"/>
  <c r="G86" i="108"/>
  <c r="E86" i="108"/>
  <c r="AG85" i="108"/>
  <c r="AE85" i="108"/>
  <c r="AC85" i="108"/>
  <c r="AB85" i="108"/>
  <c r="Z85" i="108"/>
  <c r="X85" i="108"/>
  <c r="V85" i="108"/>
  <c r="T85" i="108"/>
  <c r="N85" i="108"/>
  <c r="L85" i="108"/>
  <c r="H85" i="108"/>
  <c r="O85" i="108" s="1"/>
  <c r="R85" i="108" s="1"/>
  <c r="G85" i="108"/>
  <c r="E85" i="108"/>
  <c r="AG84" i="108"/>
  <c r="AE84" i="108"/>
  <c r="AC84" i="108"/>
  <c r="AB84" i="108"/>
  <c r="Z84" i="108"/>
  <c r="X84" i="108"/>
  <c r="V84" i="108"/>
  <c r="T84" i="108"/>
  <c r="N84" i="108"/>
  <c r="L84" i="108"/>
  <c r="H84" i="108"/>
  <c r="O84" i="108" s="1"/>
  <c r="R84" i="108" s="1"/>
  <c r="G84" i="108"/>
  <c r="E84" i="108"/>
  <c r="AG83" i="108"/>
  <c r="AE83" i="108"/>
  <c r="AC83" i="108"/>
  <c r="AB83" i="108"/>
  <c r="Z83" i="108"/>
  <c r="X83" i="108"/>
  <c r="V83" i="108"/>
  <c r="T83" i="108"/>
  <c r="N83" i="108"/>
  <c r="L83" i="108"/>
  <c r="H83" i="108"/>
  <c r="J83" i="108" s="1"/>
  <c r="G83" i="108"/>
  <c r="E83" i="108"/>
  <c r="AG82" i="108"/>
  <c r="AE82" i="108"/>
  <c r="AC82" i="108"/>
  <c r="AB82" i="108"/>
  <c r="Z82" i="108"/>
  <c r="X82" i="108"/>
  <c r="V82" i="108"/>
  <c r="T82" i="108"/>
  <c r="N82" i="108"/>
  <c r="L82" i="108"/>
  <c r="H82" i="108"/>
  <c r="O82" i="108" s="1"/>
  <c r="R82" i="108" s="1"/>
  <c r="G82" i="108"/>
  <c r="E82" i="108"/>
  <c r="AG81" i="108"/>
  <c r="AE81" i="108"/>
  <c r="AC81" i="108"/>
  <c r="AB81" i="108"/>
  <c r="Z81" i="108"/>
  <c r="X81" i="108"/>
  <c r="V81" i="108"/>
  <c r="T81" i="108"/>
  <c r="N81" i="108"/>
  <c r="L81" i="108"/>
  <c r="I81" i="108"/>
  <c r="H81" i="108"/>
  <c r="O81" i="108" s="1"/>
  <c r="R81" i="108" s="1"/>
  <c r="G81" i="108"/>
  <c r="E81" i="108"/>
  <c r="A81" i="108"/>
  <c r="A82" i="108" s="1"/>
  <c r="A83" i="108" s="1"/>
  <c r="A84" i="108" s="1"/>
  <c r="A85" i="108" s="1"/>
  <c r="A86" i="108" s="1"/>
  <c r="A87" i="108" s="1"/>
  <c r="A88" i="108" s="1"/>
  <c r="A89" i="108" s="1"/>
  <c r="A91" i="108" s="1"/>
  <c r="A92" i="108" s="1"/>
  <c r="A93" i="108" s="1"/>
  <c r="A94" i="108" s="1"/>
  <c r="A95" i="108" s="1"/>
  <c r="A96" i="108" s="1"/>
  <c r="A97" i="108" s="1"/>
  <c r="A98" i="108" s="1"/>
  <c r="A99" i="108" s="1"/>
  <c r="A100" i="108" s="1"/>
  <c r="A101" i="108" s="1"/>
  <c r="AG80" i="108"/>
  <c r="AE80" i="108"/>
  <c r="AC80" i="108"/>
  <c r="AB80" i="108"/>
  <c r="Z80" i="108"/>
  <c r="X80" i="108"/>
  <c r="V80" i="108"/>
  <c r="T80" i="108"/>
  <c r="N80" i="108"/>
  <c r="L80" i="108"/>
  <c r="H80" i="108"/>
  <c r="O80" i="108" s="1"/>
  <c r="R80" i="108" s="1"/>
  <c r="G80" i="108"/>
  <c r="E80" i="108"/>
  <c r="AF79" i="108"/>
  <c r="AD79" i="108"/>
  <c r="AA79" i="108"/>
  <c r="Y79" i="108"/>
  <c r="W79" i="108"/>
  <c r="U79" i="108"/>
  <c r="S79" i="108"/>
  <c r="Q79" i="108"/>
  <c r="M79" i="108"/>
  <c r="K79" i="108"/>
  <c r="F79" i="108"/>
  <c r="D79" i="108"/>
  <c r="C79" i="108"/>
  <c r="AG78" i="108"/>
  <c r="AE78" i="108"/>
  <c r="AC78" i="108"/>
  <c r="AB78" i="108"/>
  <c r="Z78" i="108"/>
  <c r="X78" i="108"/>
  <c r="V78" i="108"/>
  <c r="T78" i="108"/>
  <c r="N78" i="108"/>
  <c r="L78" i="108"/>
  <c r="H78" i="108"/>
  <c r="O78" i="108" s="1"/>
  <c r="R78" i="108" s="1"/>
  <c r="G78" i="108"/>
  <c r="E78" i="108"/>
  <c r="AG77" i="108"/>
  <c r="AE77" i="108"/>
  <c r="AC77" i="108"/>
  <c r="AB77" i="108"/>
  <c r="Z77" i="108"/>
  <c r="X77" i="108"/>
  <c r="V77" i="108"/>
  <c r="T77" i="108"/>
  <c r="N77" i="108"/>
  <c r="L77" i="108"/>
  <c r="H77" i="108"/>
  <c r="J77" i="108" s="1"/>
  <c r="G77" i="108"/>
  <c r="E77" i="108"/>
  <c r="AG76" i="108"/>
  <c r="AE76" i="108"/>
  <c r="AC76" i="108"/>
  <c r="AB76" i="108"/>
  <c r="Z76" i="108"/>
  <c r="X76" i="108"/>
  <c r="V76" i="108"/>
  <c r="T76" i="108"/>
  <c r="N76" i="108"/>
  <c r="L76" i="108"/>
  <c r="H76" i="108"/>
  <c r="J76" i="108" s="1"/>
  <c r="G76" i="108"/>
  <c r="E76" i="108"/>
  <c r="AG75" i="108"/>
  <c r="AE75" i="108"/>
  <c r="AC75" i="108"/>
  <c r="AB75" i="108"/>
  <c r="Z75" i="108"/>
  <c r="X75" i="108"/>
  <c r="V75" i="108"/>
  <c r="T75" i="108"/>
  <c r="N75" i="108"/>
  <c r="L75" i="108"/>
  <c r="H75" i="108"/>
  <c r="O75" i="108" s="1"/>
  <c r="R75" i="108" s="1"/>
  <c r="G75" i="108"/>
  <c r="E75" i="108"/>
  <c r="AG74" i="108"/>
  <c r="AE74" i="108"/>
  <c r="AC74" i="108"/>
  <c r="AB74" i="108"/>
  <c r="Z74" i="108"/>
  <c r="X74" i="108"/>
  <c r="V74" i="108"/>
  <c r="T74" i="108"/>
  <c r="N74" i="108"/>
  <c r="L74" i="108"/>
  <c r="H74" i="108"/>
  <c r="J74" i="108" s="1"/>
  <c r="G74" i="108"/>
  <c r="E74" i="108"/>
  <c r="AG73" i="108"/>
  <c r="AE73" i="108"/>
  <c r="AC73" i="108"/>
  <c r="AB73" i="108"/>
  <c r="Z73" i="108"/>
  <c r="X73" i="108"/>
  <c r="V73" i="108"/>
  <c r="T73" i="108"/>
  <c r="N73" i="108"/>
  <c r="L73" i="108"/>
  <c r="H73" i="108"/>
  <c r="J73" i="108" s="1"/>
  <c r="G73" i="108"/>
  <c r="E73" i="108"/>
  <c r="AF72" i="108"/>
  <c r="AD72" i="108"/>
  <c r="AA72" i="108"/>
  <c r="Y72" i="108"/>
  <c r="W72" i="108"/>
  <c r="U72" i="108"/>
  <c r="S72" i="108"/>
  <c r="Q72" i="108"/>
  <c r="M72" i="108"/>
  <c r="K72" i="108"/>
  <c r="F72" i="108"/>
  <c r="D72" i="108"/>
  <c r="C72" i="108"/>
  <c r="AG71" i="108"/>
  <c r="AE71" i="108"/>
  <c r="AC71" i="108"/>
  <c r="AB71" i="108"/>
  <c r="Z71" i="108"/>
  <c r="X71" i="108"/>
  <c r="V71" i="108"/>
  <c r="T71" i="108"/>
  <c r="N71" i="108"/>
  <c r="L71" i="108"/>
  <c r="H71" i="108"/>
  <c r="O71" i="108" s="1"/>
  <c r="R71" i="108" s="1"/>
  <c r="G71" i="108"/>
  <c r="E71" i="108"/>
  <c r="AG70" i="108"/>
  <c r="AE70" i="108"/>
  <c r="AC70" i="108"/>
  <c r="AB70" i="108"/>
  <c r="Z70" i="108"/>
  <c r="X70" i="108"/>
  <c r="V70" i="108"/>
  <c r="T70" i="108"/>
  <c r="N70" i="108"/>
  <c r="L70" i="108"/>
  <c r="H70" i="108"/>
  <c r="O70" i="108" s="1"/>
  <c r="P70" i="108" s="1"/>
  <c r="G70" i="108"/>
  <c r="E70" i="108"/>
  <c r="AG69" i="108"/>
  <c r="AE69" i="108"/>
  <c r="AC69" i="108"/>
  <c r="AB69" i="108"/>
  <c r="Z69" i="108"/>
  <c r="X69" i="108"/>
  <c r="V69" i="108"/>
  <c r="T69" i="108"/>
  <c r="N69" i="108"/>
  <c r="L69" i="108"/>
  <c r="J69" i="108"/>
  <c r="I69" i="108"/>
  <c r="H69" i="108"/>
  <c r="O69" i="108" s="1"/>
  <c r="R69" i="108" s="1"/>
  <c r="G69" i="108"/>
  <c r="E69" i="108"/>
  <c r="AG68" i="108"/>
  <c r="AE68" i="108"/>
  <c r="AC68" i="108"/>
  <c r="AB68" i="108"/>
  <c r="Z68" i="108"/>
  <c r="X68" i="108"/>
  <c r="V68" i="108"/>
  <c r="T68" i="108"/>
  <c r="N68" i="108"/>
  <c r="L68" i="108"/>
  <c r="H68" i="108"/>
  <c r="J68" i="108" s="1"/>
  <c r="G68" i="108"/>
  <c r="E68" i="108"/>
  <c r="AG67" i="108"/>
  <c r="AE67" i="108"/>
  <c r="AC67" i="108"/>
  <c r="AB67" i="108"/>
  <c r="Z67" i="108"/>
  <c r="X67" i="108"/>
  <c r="V67" i="108"/>
  <c r="T67" i="108"/>
  <c r="N67" i="108"/>
  <c r="L67" i="108"/>
  <c r="H67" i="108"/>
  <c r="O67" i="108" s="1"/>
  <c r="R67" i="108" s="1"/>
  <c r="G67" i="108"/>
  <c r="E67" i="108"/>
  <c r="AG66" i="108"/>
  <c r="AE66" i="108"/>
  <c r="AC66" i="108"/>
  <c r="AB66" i="108"/>
  <c r="Z66" i="108"/>
  <c r="X66" i="108"/>
  <c r="V66" i="108"/>
  <c r="T66" i="108"/>
  <c r="N66" i="108"/>
  <c r="L66" i="108"/>
  <c r="H66" i="108"/>
  <c r="O66" i="108" s="1"/>
  <c r="R66" i="108" s="1"/>
  <c r="G66" i="108"/>
  <c r="E66" i="108"/>
  <c r="AG65" i="108"/>
  <c r="AE65" i="108"/>
  <c r="AC65" i="108"/>
  <c r="AB65" i="108"/>
  <c r="Z65" i="108"/>
  <c r="X65" i="108"/>
  <c r="V65" i="108"/>
  <c r="T65" i="108"/>
  <c r="N65" i="108"/>
  <c r="L65" i="108"/>
  <c r="H65" i="108"/>
  <c r="O65" i="108" s="1"/>
  <c r="R65" i="108" s="1"/>
  <c r="G65" i="108"/>
  <c r="E65" i="108"/>
  <c r="AF64" i="108"/>
  <c r="AD64" i="108"/>
  <c r="AA64" i="108"/>
  <c r="Y64" i="108"/>
  <c r="W64" i="108"/>
  <c r="U64" i="108"/>
  <c r="S64" i="108"/>
  <c r="Q64" i="108"/>
  <c r="M64" i="108"/>
  <c r="K64" i="108"/>
  <c r="F64" i="108"/>
  <c r="D64" i="108"/>
  <c r="C64" i="108"/>
  <c r="AG63" i="108"/>
  <c r="AE63" i="108"/>
  <c r="AC63" i="108"/>
  <c r="AB63" i="108"/>
  <c r="Z63" i="108"/>
  <c r="X63" i="108"/>
  <c r="V63" i="108"/>
  <c r="T63" i="108"/>
  <c r="N63" i="108"/>
  <c r="L63" i="108"/>
  <c r="H63" i="108"/>
  <c r="O63" i="108" s="1"/>
  <c r="R63" i="108" s="1"/>
  <c r="G63" i="108"/>
  <c r="E63" i="108"/>
  <c r="AG62" i="108"/>
  <c r="AE62" i="108"/>
  <c r="AC62" i="108"/>
  <c r="AB62" i="108"/>
  <c r="Z62" i="108"/>
  <c r="X62" i="108"/>
  <c r="V62" i="108"/>
  <c r="T62" i="108"/>
  <c r="N62" i="108"/>
  <c r="L62" i="108"/>
  <c r="H62" i="108"/>
  <c r="J62" i="108" s="1"/>
  <c r="G62" i="108"/>
  <c r="E62" i="108"/>
  <c r="AG61" i="108"/>
  <c r="AE61" i="108"/>
  <c r="AC61" i="108"/>
  <c r="AB61" i="108"/>
  <c r="Z61" i="108"/>
  <c r="X61" i="108"/>
  <c r="V61" i="108"/>
  <c r="T61" i="108"/>
  <c r="N61" i="108"/>
  <c r="L61" i="108"/>
  <c r="H61" i="108"/>
  <c r="O61" i="108" s="1"/>
  <c r="R61" i="108" s="1"/>
  <c r="G61" i="108"/>
  <c r="E61" i="108"/>
  <c r="AG60" i="108"/>
  <c r="AE60" i="108"/>
  <c r="AC60" i="108"/>
  <c r="AB60" i="108"/>
  <c r="Z60" i="108"/>
  <c r="X60" i="108"/>
  <c r="V60" i="108"/>
  <c r="T60" i="108"/>
  <c r="N60" i="108"/>
  <c r="L60" i="108"/>
  <c r="H60" i="108"/>
  <c r="O60" i="108" s="1"/>
  <c r="R60" i="108" s="1"/>
  <c r="G60" i="108"/>
  <c r="E60" i="108"/>
  <c r="AG59" i="108"/>
  <c r="AE59" i="108"/>
  <c r="AC59" i="108"/>
  <c r="AB59" i="108"/>
  <c r="Z59" i="108"/>
  <c r="X59" i="108"/>
  <c r="V59" i="108"/>
  <c r="T59" i="108"/>
  <c r="N59" i="108"/>
  <c r="L59" i="108"/>
  <c r="H59" i="108"/>
  <c r="J59" i="108" s="1"/>
  <c r="G59" i="108"/>
  <c r="E59" i="108"/>
  <c r="AG58" i="108"/>
  <c r="AE58" i="108"/>
  <c r="AC58" i="108"/>
  <c r="AB58" i="108"/>
  <c r="Z58" i="108"/>
  <c r="X58" i="108"/>
  <c r="V58" i="108"/>
  <c r="T58" i="108"/>
  <c r="N58" i="108"/>
  <c r="L58" i="108"/>
  <c r="H58" i="108"/>
  <c r="O58" i="108" s="1"/>
  <c r="G58" i="108"/>
  <c r="E58" i="108"/>
  <c r="AG57" i="108"/>
  <c r="AE57" i="108"/>
  <c r="AC57" i="108"/>
  <c r="AB57" i="108"/>
  <c r="Z57" i="108"/>
  <c r="X57" i="108"/>
  <c r="V57" i="108"/>
  <c r="T57" i="108"/>
  <c r="N57" i="108"/>
  <c r="L57" i="108"/>
  <c r="H57" i="108"/>
  <c r="J57" i="108" s="1"/>
  <c r="G57" i="108"/>
  <c r="E57" i="108"/>
  <c r="AG56" i="108"/>
  <c r="AE56" i="108"/>
  <c r="AC56" i="108"/>
  <c r="AB56" i="108"/>
  <c r="Z56" i="108"/>
  <c r="X56" i="108"/>
  <c r="V56" i="108"/>
  <c r="T56" i="108"/>
  <c r="N56" i="108"/>
  <c r="L56" i="108"/>
  <c r="H56" i="108"/>
  <c r="J56" i="108" s="1"/>
  <c r="G56" i="108"/>
  <c r="E56" i="108"/>
  <c r="AF55" i="108"/>
  <c r="AD55" i="108"/>
  <c r="AA55" i="108"/>
  <c r="Y55" i="108"/>
  <c r="W55" i="108"/>
  <c r="U55" i="108"/>
  <c r="S55" i="108"/>
  <c r="Q55" i="108"/>
  <c r="M55" i="108"/>
  <c r="K55" i="108"/>
  <c r="F55" i="108"/>
  <c r="D55" i="108"/>
  <c r="C55" i="108"/>
  <c r="AG54" i="108"/>
  <c r="AE54" i="108"/>
  <c r="AC54" i="108"/>
  <c r="AB54" i="108"/>
  <c r="Z54" i="108"/>
  <c r="X54" i="108"/>
  <c r="V54" i="108"/>
  <c r="T54" i="108"/>
  <c r="N54" i="108"/>
  <c r="L54" i="108"/>
  <c r="H54" i="108"/>
  <c r="O54" i="108" s="1"/>
  <c r="R54" i="108" s="1"/>
  <c r="G54" i="108"/>
  <c r="E54" i="108"/>
  <c r="AG53" i="108"/>
  <c r="AE53" i="108"/>
  <c r="AC53" i="108"/>
  <c r="AB53" i="108"/>
  <c r="Z53" i="108"/>
  <c r="X53" i="108"/>
  <c r="V53" i="108"/>
  <c r="T53" i="108"/>
  <c r="N53" i="108"/>
  <c r="L53" i="108"/>
  <c r="H53" i="108"/>
  <c r="J53" i="108" s="1"/>
  <c r="G53" i="108"/>
  <c r="E53" i="108"/>
  <c r="AG52" i="108"/>
  <c r="AE52" i="108"/>
  <c r="AC52" i="108"/>
  <c r="AB52" i="108"/>
  <c r="Z52" i="108"/>
  <c r="X52" i="108"/>
  <c r="V52" i="108"/>
  <c r="T52" i="108"/>
  <c r="N52" i="108"/>
  <c r="L52" i="108"/>
  <c r="H52" i="108"/>
  <c r="O52" i="108" s="1"/>
  <c r="R52" i="108" s="1"/>
  <c r="G52" i="108"/>
  <c r="E52" i="108"/>
  <c r="AG51" i="108"/>
  <c r="AE51" i="108"/>
  <c r="AC51" i="108"/>
  <c r="AB51" i="108"/>
  <c r="Z51" i="108"/>
  <c r="X51" i="108"/>
  <c r="V51" i="108"/>
  <c r="T51" i="108"/>
  <c r="N51" i="108"/>
  <c r="L51" i="108"/>
  <c r="H51" i="108"/>
  <c r="O51" i="108" s="1"/>
  <c r="R51" i="108" s="1"/>
  <c r="G51" i="108"/>
  <c r="E51" i="108"/>
  <c r="AG50" i="108"/>
  <c r="AE50" i="108"/>
  <c r="AC50" i="108"/>
  <c r="AB50" i="108"/>
  <c r="Z50" i="108"/>
  <c r="X50" i="108"/>
  <c r="V50" i="108"/>
  <c r="T50" i="108"/>
  <c r="N50" i="108"/>
  <c r="L50" i="108"/>
  <c r="H50" i="108"/>
  <c r="O50" i="108" s="1"/>
  <c r="R50" i="108" s="1"/>
  <c r="G50" i="108"/>
  <c r="E50" i="108"/>
  <c r="AG49" i="108"/>
  <c r="AE49" i="108"/>
  <c r="AC49" i="108"/>
  <c r="AB49" i="108"/>
  <c r="Z49" i="108"/>
  <c r="X49" i="108"/>
  <c r="V49" i="108"/>
  <c r="T49" i="108"/>
  <c r="N49" i="108"/>
  <c r="L49" i="108"/>
  <c r="H49" i="108"/>
  <c r="O49" i="108" s="1"/>
  <c r="R49" i="108" s="1"/>
  <c r="G49" i="108"/>
  <c r="E49" i="108"/>
  <c r="AG48" i="108"/>
  <c r="AE48" i="108"/>
  <c r="AC48" i="108"/>
  <c r="AB48" i="108"/>
  <c r="Z48" i="108"/>
  <c r="X48" i="108"/>
  <c r="V48" i="108"/>
  <c r="T48" i="108"/>
  <c r="N48" i="108"/>
  <c r="L48" i="108"/>
  <c r="H48" i="108"/>
  <c r="O48" i="108" s="1"/>
  <c r="R48" i="108" s="1"/>
  <c r="G48" i="108"/>
  <c r="E48" i="108"/>
  <c r="AG47" i="108"/>
  <c r="AE47" i="108"/>
  <c r="AC47" i="108"/>
  <c r="AB47" i="108"/>
  <c r="Z47" i="108"/>
  <c r="X47" i="108"/>
  <c r="V47" i="108"/>
  <c r="T47" i="108"/>
  <c r="N47" i="108"/>
  <c r="L47" i="108"/>
  <c r="H47" i="108"/>
  <c r="O47" i="108" s="1"/>
  <c r="R47" i="108" s="1"/>
  <c r="G47" i="108"/>
  <c r="E47" i="108"/>
  <c r="AG46" i="108"/>
  <c r="AE46" i="108"/>
  <c r="AC46" i="108"/>
  <c r="AB46" i="108"/>
  <c r="Z46" i="108"/>
  <c r="X46" i="108"/>
  <c r="V46" i="108"/>
  <c r="T46" i="108"/>
  <c r="N46" i="108"/>
  <c r="L46" i="108"/>
  <c r="H46" i="108"/>
  <c r="O46" i="108" s="1"/>
  <c r="R46" i="108" s="1"/>
  <c r="G46" i="108"/>
  <c r="E46" i="108"/>
  <c r="AG45" i="108"/>
  <c r="AE45" i="108"/>
  <c r="AC45" i="108"/>
  <c r="AB45" i="108"/>
  <c r="Z45" i="108"/>
  <c r="X45" i="108"/>
  <c r="V45" i="108"/>
  <c r="T45" i="108"/>
  <c r="N45" i="108"/>
  <c r="L45" i="108"/>
  <c r="H45" i="108"/>
  <c r="J45" i="108" s="1"/>
  <c r="G45" i="108"/>
  <c r="E45" i="108"/>
  <c r="AG44" i="108"/>
  <c r="AE44" i="108"/>
  <c r="AC44" i="108"/>
  <c r="AB44" i="108"/>
  <c r="Z44" i="108"/>
  <c r="X44" i="108"/>
  <c r="V44" i="108"/>
  <c r="T44" i="108"/>
  <c r="N44" i="108"/>
  <c r="L44" i="108"/>
  <c r="H44" i="108"/>
  <c r="O44" i="108" s="1"/>
  <c r="R44" i="108" s="1"/>
  <c r="G44" i="108"/>
  <c r="E44" i="108"/>
  <c r="AG43" i="108"/>
  <c r="AE43" i="108"/>
  <c r="AC43" i="108"/>
  <c r="AB43" i="108"/>
  <c r="Z43" i="108"/>
  <c r="X43" i="108"/>
  <c r="V43" i="108"/>
  <c r="T43" i="108"/>
  <c r="N43" i="108"/>
  <c r="L43" i="108"/>
  <c r="H43" i="108"/>
  <c r="J43" i="108" s="1"/>
  <c r="G43" i="108"/>
  <c r="E43" i="108"/>
  <c r="AG42" i="108"/>
  <c r="AE42" i="108"/>
  <c r="AC42" i="108"/>
  <c r="AB42" i="108"/>
  <c r="Z42" i="108"/>
  <c r="X42" i="108"/>
  <c r="V42" i="108"/>
  <c r="T42" i="108"/>
  <c r="N42" i="108"/>
  <c r="L42" i="108"/>
  <c r="H42" i="108"/>
  <c r="J42" i="108" s="1"/>
  <c r="G42" i="108"/>
  <c r="E42" i="108"/>
  <c r="AG41" i="108"/>
  <c r="AE41" i="108"/>
  <c r="AC41" i="108"/>
  <c r="AB41" i="108"/>
  <c r="Z41" i="108"/>
  <c r="X41" i="108"/>
  <c r="V41" i="108"/>
  <c r="T41" i="108"/>
  <c r="N41" i="108"/>
  <c r="L41" i="108"/>
  <c r="H41" i="108"/>
  <c r="J41" i="108" s="1"/>
  <c r="G41" i="108"/>
  <c r="E41" i="108"/>
  <c r="AF40" i="108"/>
  <c r="AD40" i="108"/>
  <c r="AA40" i="108"/>
  <c r="Y40" i="108"/>
  <c r="W40" i="108"/>
  <c r="U40" i="108"/>
  <c r="S40" i="108"/>
  <c r="Q40" i="108"/>
  <c r="M40" i="108"/>
  <c r="K40" i="108"/>
  <c r="F40" i="108"/>
  <c r="D40" i="108"/>
  <c r="C40" i="108"/>
  <c r="AG39" i="108"/>
  <c r="AE39" i="108"/>
  <c r="AC39" i="108"/>
  <c r="AB39" i="108"/>
  <c r="Z39" i="108"/>
  <c r="X39" i="108"/>
  <c r="V39" i="108"/>
  <c r="T39" i="108"/>
  <c r="N39" i="108"/>
  <c r="L39" i="108"/>
  <c r="H39" i="108"/>
  <c r="J39" i="108" s="1"/>
  <c r="G39" i="108"/>
  <c r="E39" i="108"/>
  <c r="AG38" i="108"/>
  <c r="AE38" i="108"/>
  <c r="AC38" i="108"/>
  <c r="AB38" i="108"/>
  <c r="Z38" i="108"/>
  <c r="X38" i="108"/>
  <c r="V38" i="108"/>
  <c r="T38" i="108"/>
  <c r="N38" i="108"/>
  <c r="L38" i="108"/>
  <c r="H38" i="108"/>
  <c r="O38" i="108" s="1"/>
  <c r="R38" i="108" s="1"/>
  <c r="G38" i="108"/>
  <c r="E38" i="108"/>
  <c r="AG37" i="108"/>
  <c r="AE37" i="108"/>
  <c r="AC37" i="108"/>
  <c r="AB37" i="108"/>
  <c r="Z37" i="108"/>
  <c r="X37" i="108"/>
  <c r="V37" i="108"/>
  <c r="T37" i="108"/>
  <c r="N37" i="108"/>
  <c r="L37" i="108"/>
  <c r="H37" i="108"/>
  <c r="O37" i="108" s="1"/>
  <c r="R37" i="108" s="1"/>
  <c r="G37" i="108"/>
  <c r="E37" i="108"/>
  <c r="AG36" i="108"/>
  <c r="AE36" i="108"/>
  <c r="AC36" i="108"/>
  <c r="AB36" i="108"/>
  <c r="Z36" i="108"/>
  <c r="X36" i="108"/>
  <c r="V36" i="108"/>
  <c r="T36" i="108"/>
  <c r="N36" i="108"/>
  <c r="L36" i="108"/>
  <c r="H36" i="108"/>
  <c r="O36" i="108" s="1"/>
  <c r="R36" i="108" s="1"/>
  <c r="G36" i="108"/>
  <c r="E36" i="108"/>
  <c r="AG35" i="108"/>
  <c r="AE35" i="108"/>
  <c r="AC35" i="108"/>
  <c r="AB35" i="108"/>
  <c r="Z35" i="108"/>
  <c r="X35" i="108"/>
  <c r="V35" i="108"/>
  <c r="T35" i="108"/>
  <c r="N35" i="108"/>
  <c r="L35" i="108"/>
  <c r="I35" i="108"/>
  <c r="H35" i="108"/>
  <c r="J35" i="108" s="1"/>
  <c r="G35" i="108"/>
  <c r="E35" i="108"/>
  <c r="AG34" i="108"/>
  <c r="AE34" i="108"/>
  <c r="AC34" i="108"/>
  <c r="AB34" i="108"/>
  <c r="Z34" i="108"/>
  <c r="X34" i="108"/>
  <c r="V34" i="108"/>
  <c r="T34" i="108"/>
  <c r="N34" i="108"/>
  <c r="L34" i="108"/>
  <c r="H34" i="108"/>
  <c r="O34" i="108" s="1"/>
  <c r="R34" i="108" s="1"/>
  <c r="G34" i="108"/>
  <c r="E34" i="108"/>
  <c r="AG33" i="108"/>
  <c r="AE33" i="108"/>
  <c r="AC33" i="108"/>
  <c r="AB33" i="108"/>
  <c r="Z33" i="108"/>
  <c r="X33" i="108"/>
  <c r="V33" i="108"/>
  <c r="T33" i="108"/>
  <c r="N33" i="108"/>
  <c r="L33" i="108"/>
  <c r="H33" i="108"/>
  <c r="J33" i="108" s="1"/>
  <c r="G33" i="108"/>
  <c r="E33" i="108"/>
  <c r="AG32" i="108"/>
  <c r="AE32" i="108"/>
  <c r="AC32" i="108"/>
  <c r="AB32" i="108"/>
  <c r="Z32" i="108"/>
  <c r="X32" i="108"/>
  <c r="V32" i="108"/>
  <c r="T32" i="108"/>
  <c r="N32" i="108"/>
  <c r="L32" i="108"/>
  <c r="I32" i="108"/>
  <c r="H32" i="108"/>
  <c r="O32" i="108" s="1"/>
  <c r="R32" i="108" s="1"/>
  <c r="G32" i="108"/>
  <c r="E32" i="108"/>
  <c r="AG31" i="108"/>
  <c r="AE31" i="108"/>
  <c r="AC31" i="108"/>
  <c r="AB31" i="108"/>
  <c r="Z31" i="108"/>
  <c r="X31" i="108"/>
  <c r="V31" i="108"/>
  <c r="T31" i="108"/>
  <c r="N31" i="108"/>
  <c r="L31" i="108"/>
  <c r="H31" i="108"/>
  <c r="J31" i="108" s="1"/>
  <c r="G31" i="108"/>
  <c r="E31" i="108"/>
  <c r="AG30" i="108"/>
  <c r="AE30" i="108"/>
  <c r="AC30" i="108"/>
  <c r="AB30" i="108"/>
  <c r="Z30" i="108"/>
  <c r="X30" i="108"/>
  <c r="V30" i="108"/>
  <c r="T30" i="108"/>
  <c r="N30" i="108"/>
  <c r="L30" i="108"/>
  <c r="H30" i="108"/>
  <c r="O30" i="108" s="1"/>
  <c r="R30" i="108" s="1"/>
  <c r="G30" i="108"/>
  <c r="E30" i="108"/>
  <c r="AG29" i="108"/>
  <c r="AE29" i="108"/>
  <c r="AC29" i="108"/>
  <c r="AB29" i="108"/>
  <c r="Z29" i="108"/>
  <c r="X29" i="108"/>
  <c r="V29" i="108"/>
  <c r="T29" i="108"/>
  <c r="N29" i="108"/>
  <c r="L29" i="108"/>
  <c r="H29" i="108"/>
  <c r="O29" i="108" s="1"/>
  <c r="R29" i="108" s="1"/>
  <c r="G29" i="108"/>
  <c r="E29" i="108"/>
  <c r="AG28" i="108"/>
  <c r="AE28" i="108"/>
  <c r="AC28" i="108"/>
  <c r="AB28" i="108"/>
  <c r="Z28" i="108"/>
  <c r="X28" i="108"/>
  <c r="V28" i="108"/>
  <c r="T28" i="108"/>
  <c r="N28" i="108"/>
  <c r="L28" i="108"/>
  <c r="H28" i="108"/>
  <c r="O28" i="108" s="1"/>
  <c r="R28" i="108" s="1"/>
  <c r="G28" i="108"/>
  <c r="E28" i="108"/>
  <c r="AG27" i="108"/>
  <c r="AE27" i="108"/>
  <c r="AC27" i="108"/>
  <c r="AB27" i="108"/>
  <c r="Z27" i="108"/>
  <c r="X27" i="108"/>
  <c r="V27" i="108"/>
  <c r="T27" i="108"/>
  <c r="N27" i="108"/>
  <c r="L27" i="108"/>
  <c r="H27" i="108"/>
  <c r="O27" i="108" s="1"/>
  <c r="G27" i="108"/>
  <c r="E27" i="108"/>
  <c r="AG26" i="108"/>
  <c r="AE26" i="108"/>
  <c r="AC26" i="108"/>
  <c r="AB26" i="108"/>
  <c r="Z26" i="108"/>
  <c r="X26" i="108"/>
  <c r="V26" i="108"/>
  <c r="T26" i="108"/>
  <c r="N26" i="108"/>
  <c r="L26" i="108"/>
  <c r="H26" i="108"/>
  <c r="O26" i="108" s="1"/>
  <c r="R26" i="108" s="1"/>
  <c r="G26" i="108"/>
  <c r="E26" i="108"/>
  <c r="AG25" i="108"/>
  <c r="AE25" i="108"/>
  <c r="AC25" i="108"/>
  <c r="AB25" i="108"/>
  <c r="Z25" i="108"/>
  <c r="X25" i="108"/>
  <c r="V25" i="108"/>
  <c r="T25" i="108"/>
  <c r="N25" i="108"/>
  <c r="L25" i="108"/>
  <c r="H25" i="108"/>
  <c r="O25" i="108" s="1"/>
  <c r="R25" i="108" s="1"/>
  <c r="G25" i="108"/>
  <c r="E25" i="108"/>
  <c r="AG24" i="108"/>
  <c r="AE24" i="108"/>
  <c r="AC24" i="108"/>
  <c r="AB24" i="108"/>
  <c r="Z24" i="108"/>
  <c r="X24" i="108"/>
  <c r="V24" i="108"/>
  <c r="T24" i="108"/>
  <c r="N24" i="108"/>
  <c r="L24" i="108"/>
  <c r="H24" i="108"/>
  <c r="J24" i="108" s="1"/>
  <c r="G24" i="108"/>
  <c r="E24" i="108"/>
  <c r="AG23" i="108"/>
  <c r="AE23" i="108"/>
  <c r="AC23" i="108"/>
  <c r="AB23" i="108"/>
  <c r="Z23" i="108"/>
  <c r="X23" i="108"/>
  <c r="V23" i="108"/>
  <c r="T23" i="108"/>
  <c r="N23" i="108"/>
  <c r="L23" i="108"/>
  <c r="H23" i="108"/>
  <c r="J23" i="108" s="1"/>
  <c r="G23" i="108"/>
  <c r="E23" i="108"/>
  <c r="AG22" i="108"/>
  <c r="AE22" i="108"/>
  <c r="AC22" i="108"/>
  <c r="AB22" i="108"/>
  <c r="Z22" i="108"/>
  <c r="X22" i="108"/>
  <c r="V22" i="108"/>
  <c r="T22" i="108"/>
  <c r="N22" i="108"/>
  <c r="L22" i="108"/>
  <c r="H22" i="108"/>
  <c r="I22" i="108" s="1"/>
  <c r="G22" i="108"/>
  <c r="E22" i="108"/>
  <c r="AF21" i="108"/>
  <c r="AD21" i="108"/>
  <c r="AA21" i="108"/>
  <c r="Y21" i="108"/>
  <c r="W21" i="108"/>
  <c r="U21" i="108"/>
  <c r="S21" i="108"/>
  <c r="Q21" i="108"/>
  <c r="M21" i="108"/>
  <c r="K21" i="108"/>
  <c r="F21" i="108"/>
  <c r="D21" i="108"/>
  <c r="C21" i="108"/>
  <c r="AG20" i="108"/>
  <c r="AE20" i="108"/>
  <c r="AC20" i="108"/>
  <c r="AB20" i="108"/>
  <c r="Z20" i="108"/>
  <c r="X20" i="108"/>
  <c r="V20" i="108"/>
  <c r="T20" i="108"/>
  <c r="N20" i="108"/>
  <c r="L20" i="108"/>
  <c r="H20" i="108"/>
  <c r="J20" i="108" s="1"/>
  <c r="G20" i="108"/>
  <c r="E20" i="108"/>
  <c r="AG19" i="108"/>
  <c r="AE19" i="108"/>
  <c r="AC19" i="108"/>
  <c r="AB19" i="108"/>
  <c r="Z19" i="108"/>
  <c r="X19" i="108"/>
  <c r="V19" i="108"/>
  <c r="T19" i="108"/>
  <c r="N19" i="108"/>
  <c r="L19" i="108"/>
  <c r="H19" i="108"/>
  <c r="O19" i="108" s="1"/>
  <c r="R19" i="108" s="1"/>
  <c r="G19" i="108"/>
  <c r="E19" i="108"/>
  <c r="AG18" i="108"/>
  <c r="AE18" i="108"/>
  <c r="AC18" i="108"/>
  <c r="AB18" i="108"/>
  <c r="Z18" i="108"/>
  <c r="X18" i="108"/>
  <c r="V18" i="108"/>
  <c r="T18" i="108"/>
  <c r="N18" i="108"/>
  <c r="L18" i="108"/>
  <c r="H18" i="108"/>
  <c r="O18" i="108" s="1"/>
  <c r="R18" i="108" s="1"/>
  <c r="G18" i="108"/>
  <c r="E18" i="108"/>
  <c r="AG17" i="108"/>
  <c r="AE17" i="108"/>
  <c r="AC17" i="108"/>
  <c r="AB17" i="108"/>
  <c r="Z17" i="108"/>
  <c r="X17" i="108"/>
  <c r="V17" i="108"/>
  <c r="T17" i="108"/>
  <c r="N17" i="108"/>
  <c r="L17" i="108"/>
  <c r="H17" i="108"/>
  <c r="O17" i="108" s="1"/>
  <c r="R17" i="108" s="1"/>
  <c r="G17" i="108"/>
  <c r="E17" i="108"/>
  <c r="AG16" i="108"/>
  <c r="AE16" i="108"/>
  <c r="AC16" i="108"/>
  <c r="AB16" i="108"/>
  <c r="Z16" i="108"/>
  <c r="X16" i="108"/>
  <c r="V16" i="108"/>
  <c r="T16" i="108"/>
  <c r="N16" i="108"/>
  <c r="L16" i="108"/>
  <c r="H16" i="108"/>
  <c r="O16" i="108" s="1"/>
  <c r="R16" i="108" s="1"/>
  <c r="G16" i="108"/>
  <c r="E16" i="108"/>
  <c r="AG15" i="108"/>
  <c r="AE15" i="108"/>
  <c r="AC15" i="108"/>
  <c r="AB15" i="108"/>
  <c r="Z15" i="108"/>
  <c r="X15" i="108"/>
  <c r="V15" i="108"/>
  <c r="T15" i="108"/>
  <c r="N15" i="108"/>
  <c r="L15" i="108"/>
  <c r="H15" i="108"/>
  <c r="O15" i="108" s="1"/>
  <c r="R15" i="108" s="1"/>
  <c r="G15" i="108"/>
  <c r="E15" i="108"/>
  <c r="AG14" i="108"/>
  <c r="AE14" i="108"/>
  <c r="AC14" i="108"/>
  <c r="AB14" i="108"/>
  <c r="Z14" i="108"/>
  <c r="X14" i="108"/>
  <c r="V14" i="108"/>
  <c r="T14" i="108"/>
  <c r="N14" i="108"/>
  <c r="L14" i="108"/>
  <c r="H14" i="108"/>
  <c r="O14" i="108" s="1"/>
  <c r="R14" i="108" s="1"/>
  <c r="G14" i="108"/>
  <c r="E14" i="108"/>
  <c r="AG13" i="108"/>
  <c r="AE13" i="108"/>
  <c r="AC13" i="108"/>
  <c r="AB13" i="108"/>
  <c r="Z13" i="108"/>
  <c r="X13" i="108"/>
  <c r="V13" i="108"/>
  <c r="T13" i="108"/>
  <c r="N13" i="108"/>
  <c r="L13" i="108"/>
  <c r="H13" i="108"/>
  <c r="O13" i="108" s="1"/>
  <c r="R13" i="108" s="1"/>
  <c r="G13" i="108"/>
  <c r="E13" i="108"/>
  <c r="AG12" i="108"/>
  <c r="AE12" i="108"/>
  <c r="AC12" i="108"/>
  <c r="AB12" i="108"/>
  <c r="Z12" i="108"/>
  <c r="X12" i="108"/>
  <c r="V12" i="108"/>
  <c r="T12" i="108"/>
  <c r="N12" i="108"/>
  <c r="L12" i="108"/>
  <c r="H12" i="108"/>
  <c r="O12" i="108" s="1"/>
  <c r="R12" i="108" s="1"/>
  <c r="G12" i="108"/>
  <c r="E12" i="108"/>
  <c r="AG11" i="108"/>
  <c r="AE11" i="108"/>
  <c r="AC11" i="108"/>
  <c r="AB11" i="108"/>
  <c r="Z11" i="108"/>
  <c r="X11" i="108"/>
  <c r="V11" i="108"/>
  <c r="T11" i="108"/>
  <c r="R11" i="108"/>
  <c r="N11" i="108"/>
  <c r="L11" i="108"/>
  <c r="H11" i="108"/>
  <c r="O11" i="108" s="1"/>
  <c r="P11" i="108" s="1"/>
  <c r="G11" i="108"/>
  <c r="E11" i="108"/>
  <c r="AG10" i="108"/>
  <c r="AE10" i="108"/>
  <c r="AC10" i="108"/>
  <c r="AB10" i="108"/>
  <c r="Z10" i="108"/>
  <c r="X10" i="108"/>
  <c r="V10" i="108"/>
  <c r="T10" i="108"/>
  <c r="N10" i="108"/>
  <c r="L10" i="108"/>
  <c r="H10" i="108"/>
  <c r="O10" i="108" s="1"/>
  <c r="P10" i="108" s="1"/>
  <c r="G10" i="108"/>
  <c r="E10" i="108"/>
  <c r="AF9" i="108"/>
  <c r="AD9" i="108"/>
  <c r="AA9" i="108"/>
  <c r="Y9" i="108"/>
  <c r="W9" i="108"/>
  <c r="U9" i="108"/>
  <c r="S9" i="108"/>
  <c r="Q9" i="108"/>
  <c r="M9" i="108"/>
  <c r="K9" i="108"/>
  <c r="F9" i="108"/>
  <c r="D9" i="108"/>
  <c r="C9" i="108"/>
  <c r="AG101" i="107"/>
  <c r="AE101" i="107"/>
  <c r="AC101" i="107"/>
  <c r="AB101" i="107"/>
  <c r="Z101" i="107"/>
  <c r="X101" i="107"/>
  <c r="V101" i="107"/>
  <c r="T101" i="107"/>
  <c r="N101" i="107"/>
  <c r="L101" i="107"/>
  <c r="H101" i="107"/>
  <c r="O101" i="107" s="1"/>
  <c r="R101" i="107" s="1"/>
  <c r="G101" i="107"/>
  <c r="E101" i="107"/>
  <c r="AG100" i="107"/>
  <c r="AE100" i="107"/>
  <c r="AC100" i="107"/>
  <c r="AB100" i="107"/>
  <c r="Z100" i="107"/>
  <c r="X100" i="107"/>
  <c r="V100" i="107"/>
  <c r="T100" i="107"/>
  <c r="N100" i="107"/>
  <c r="L100" i="107"/>
  <c r="H100" i="107"/>
  <c r="O100" i="107" s="1"/>
  <c r="R100" i="107" s="1"/>
  <c r="G100" i="107"/>
  <c r="E100" i="107"/>
  <c r="AG99" i="107"/>
  <c r="AE99" i="107"/>
  <c r="AC99" i="107"/>
  <c r="AB99" i="107"/>
  <c r="Z99" i="107"/>
  <c r="X99" i="107"/>
  <c r="V99" i="107"/>
  <c r="T99" i="107"/>
  <c r="N99" i="107"/>
  <c r="L99" i="107"/>
  <c r="H99" i="107"/>
  <c r="O99" i="107" s="1"/>
  <c r="R99" i="107" s="1"/>
  <c r="G99" i="107"/>
  <c r="E99" i="107"/>
  <c r="AG98" i="107"/>
  <c r="AE98" i="107"/>
  <c r="AC98" i="107"/>
  <c r="AB98" i="107"/>
  <c r="Z98" i="107"/>
  <c r="X98" i="107"/>
  <c r="V98" i="107"/>
  <c r="T98" i="107"/>
  <c r="N98" i="107"/>
  <c r="L98" i="107"/>
  <c r="H98" i="107"/>
  <c r="J98" i="107" s="1"/>
  <c r="G98" i="107"/>
  <c r="E98" i="107"/>
  <c r="AG97" i="107"/>
  <c r="AE97" i="107"/>
  <c r="AC97" i="107"/>
  <c r="AB97" i="107"/>
  <c r="Z97" i="107"/>
  <c r="X97" i="107"/>
  <c r="V97" i="107"/>
  <c r="T97" i="107"/>
  <c r="N97" i="107"/>
  <c r="L97" i="107"/>
  <c r="H97" i="107"/>
  <c r="O97" i="107" s="1"/>
  <c r="R97" i="107" s="1"/>
  <c r="G97" i="107"/>
  <c r="E97" i="107"/>
  <c r="AG96" i="107"/>
  <c r="AE96" i="107"/>
  <c r="AC96" i="107"/>
  <c r="AB96" i="107"/>
  <c r="Z96" i="107"/>
  <c r="X96" i="107"/>
  <c r="V96" i="107"/>
  <c r="T96" i="107"/>
  <c r="N96" i="107"/>
  <c r="L96" i="107"/>
  <c r="H96" i="107"/>
  <c r="J96" i="107" s="1"/>
  <c r="G96" i="107"/>
  <c r="E96" i="107"/>
  <c r="AG95" i="107"/>
  <c r="AE95" i="107"/>
  <c r="AC95" i="107"/>
  <c r="AB95" i="107"/>
  <c r="Z95" i="107"/>
  <c r="X95" i="107"/>
  <c r="V95" i="107"/>
  <c r="T95" i="107"/>
  <c r="N95" i="107"/>
  <c r="L95" i="107"/>
  <c r="H95" i="107"/>
  <c r="O95" i="107" s="1"/>
  <c r="R95" i="107" s="1"/>
  <c r="G95" i="107"/>
  <c r="E95" i="107"/>
  <c r="AG94" i="107"/>
  <c r="AE94" i="107"/>
  <c r="AC94" i="107"/>
  <c r="AB94" i="107"/>
  <c r="Z94" i="107"/>
  <c r="X94" i="107"/>
  <c r="V94" i="107"/>
  <c r="T94" i="107"/>
  <c r="N94" i="107"/>
  <c r="L94" i="107"/>
  <c r="H94" i="107"/>
  <c r="O94" i="107" s="1"/>
  <c r="R94" i="107" s="1"/>
  <c r="G94" i="107"/>
  <c r="E94" i="107"/>
  <c r="AG93" i="107"/>
  <c r="AE93" i="107"/>
  <c r="AC93" i="107"/>
  <c r="AB93" i="107"/>
  <c r="Z93" i="107"/>
  <c r="X93" i="107"/>
  <c r="V93" i="107"/>
  <c r="T93" i="107"/>
  <c r="N93" i="107"/>
  <c r="L93" i="107"/>
  <c r="H93" i="107"/>
  <c r="O93" i="107" s="1"/>
  <c r="R93" i="107" s="1"/>
  <c r="G93" i="107"/>
  <c r="E93" i="107"/>
  <c r="AG92" i="107"/>
  <c r="AE92" i="107"/>
  <c r="AC92" i="107"/>
  <c r="AB92" i="107"/>
  <c r="Z92" i="107"/>
  <c r="X92" i="107"/>
  <c r="V92" i="107"/>
  <c r="T92" i="107"/>
  <c r="N92" i="107"/>
  <c r="L92" i="107"/>
  <c r="H92" i="107"/>
  <c r="J92" i="107" s="1"/>
  <c r="G92" i="107"/>
  <c r="E92" i="107"/>
  <c r="AG91" i="107"/>
  <c r="AE91" i="107"/>
  <c r="AC91" i="107"/>
  <c r="AB91" i="107"/>
  <c r="Z91" i="107"/>
  <c r="X91" i="107"/>
  <c r="V91" i="107"/>
  <c r="T91" i="107"/>
  <c r="N91" i="107"/>
  <c r="L91" i="107"/>
  <c r="H91" i="107"/>
  <c r="J91" i="107" s="1"/>
  <c r="G91" i="107"/>
  <c r="E91" i="107"/>
  <c r="AF90" i="107"/>
  <c r="AF21" i="32" s="1"/>
  <c r="AD90" i="107"/>
  <c r="AD21" i="32" s="1"/>
  <c r="AA90" i="107"/>
  <c r="AA21" i="32" s="1"/>
  <c r="Y90" i="107"/>
  <c r="Y21" i="32" s="1"/>
  <c r="W90" i="107"/>
  <c r="W21" i="32" s="1"/>
  <c r="U90" i="107"/>
  <c r="U21" i="32" s="1"/>
  <c r="S90" i="107"/>
  <c r="S21" i="32" s="1"/>
  <c r="Q90" i="107"/>
  <c r="M90" i="107"/>
  <c r="M21" i="32" s="1"/>
  <c r="K90" i="107"/>
  <c r="K21" i="32" s="1"/>
  <c r="F90" i="107"/>
  <c r="F21" i="32" s="1"/>
  <c r="D90" i="107"/>
  <c r="C90" i="107"/>
  <c r="AG89" i="107"/>
  <c r="AE89" i="107"/>
  <c r="AC89" i="107"/>
  <c r="AB89" i="107"/>
  <c r="Z89" i="107"/>
  <c r="X89" i="107"/>
  <c r="V89" i="107"/>
  <c r="T89" i="107"/>
  <c r="N89" i="107"/>
  <c r="L89" i="107"/>
  <c r="H89" i="107"/>
  <c r="O89" i="107" s="1"/>
  <c r="R89" i="107" s="1"/>
  <c r="G89" i="107"/>
  <c r="E89" i="107"/>
  <c r="AG88" i="107"/>
  <c r="AE88" i="107"/>
  <c r="AC88" i="107"/>
  <c r="AB88" i="107"/>
  <c r="Z88" i="107"/>
  <c r="X88" i="107"/>
  <c r="V88" i="107"/>
  <c r="T88" i="107"/>
  <c r="N88" i="107"/>
  <c r="L88" i="107"/>
  <c r="H88" i="107"/>
  <c r="J88" i="107" s="1"/>
  <c r="G88" i="107"/>
  <c r="E88" i="107"/>
  <c r="AG87" i="107"/>
  <c r="AE87" i="107"/>
  <c r="AC87" i="107"/>
  <c r="AB87" i="107"/>
  <c r="Z87" i="107"/>
  <c r="X87" i="107"/>
  <c r="V87" i="107"/>
  <c r="T87" i="107"/>
  <c r="N87" i="107"/>
  <c r="L87" i="107"/>
  <c r="H87" i="107"/>
  <c r="O87" i="107" s="1"/>
  <c r="R87" i="107" s="1"/>
  <c r="G87" i="107"/>
  <c r="E87" i="107"/>
  <c r="AG86" i="107"/>
  <c r="AE86" i="107"/>
  <c r="AC86" i="107"/>
  <c r="AB86" i="107"/>
  <c r="Z86" i="107"/>
  <c r="X86" i="107"/>
  <c r="V86" i="107"/>
  <c r="T86" i="107"/>
  <c r="N86" i="107"/>
  <c r="L86" i="107"/>
  <c r="H86" i="107"/>
  <c r="J86" i="107" s="1"/>
  <c r="G86" i="107"/>
  <c r="E86" i="107"/>
  <c r="AG85" i="107"/>
  <c r="AE85" i="107"/>
  <c r="AC85" i="107"/>
  <c r="AB85" i="107"/>
  <c r="Z85" i="107"/>
  <c r="X85" i="107"/>
  <c r="V85" i="107"/>
  <c r="T85" i="107"/>
  <c r="N85" i="107"/>
  <c r="L85" i="107"/>
  <c r="H85" i="107"/>
  <c r="O85" i="107" s="1"/>
  <c r="R85" i="107" s="1"/>
  <c r="G85" i="107"/>
  <c r="E85" i="107"/>
  <c r="AG84" i="107"/>
  <c r="AE84" i="107"/>
  <c r="AC84" i="107"/>
  <c r="AB84" i="107"/>
  <c r="Z84" i="107"/>
  <c r="X84" i="107"/>
  <c r="V84" i="107"/>
  <c r="T84" i="107"/>
  <c r="N84" i="107"/>
  <c r="L84" i="107"/>
  <c r="H84" i="107"/>
  <c r="J84" i="107" s="1"/>
  <c r="G84" i="107"/>
  <c r="E84" i="107"/>
  <c r="AG83" i="107"/>
  <c r="AE83" i="107"/>
  <c r="AC83" i="107"/>
  <c r="AB83" i="107"/>
  <c r="Z83" i="107"/>
  <c r="X83" i="107"/>
  <c r="V83" i="107"/>
  <c r="T83" i="107"/>
  <c r="N83" i="107"/>
  <c r="L83" i="107"/>
  <c r="H83" i="107"/>
  <c r="O83" i="107" s="1"/>
  <c r="R83" i="107" s="1"/>
  <c r="G83" i="107"/>
  <c r="E83" i="107"/>
  <c r="AG82" i="107"/>
  <c r="AE82" i="107"/>
  <c r="AC82" i="107"/>
  <c r="AB82" i="107"/>
  <c r="Z82" i="107"/>
  <c r="X82" i="107"/>
  <c r="V82" i="107"/>
  <c r="T82" i="107"/>
  <c r="N82" i="107"/>
  <c r="L82" i="107"/>
  <c r="H82" i="107"/>
  <c r="O82" i="107" s="1"/>
  <c r="R82" i="107" s="1"/>
  <c r="G82" i="107"/>
  <c r="E82" i="107"/>
  <c r="AG81" i="107"/>
  <c r="AE81" i="107"/>
  <c r="AC81" i="107"/>
  <c r="AB81" i="107"/>
  <c r="Z81" i="107"/>
  <c r="X81" i="107"/>
  <c r="V81" i="107"/>
  <c r="T81" i="107"/>
  <c r="N81" i="107"/>
  <c r="L81" i="107"/>
  <c r="H81" i="107"/>
  <c r="J81" i="107" s="1"/>
  <c r="G81" i="107"/>
  <c r="E81" i="107"/>
  <c r="A81" i="107"/>
  <c r="A82" i="107" s="1"/>
  <c r="A83" i="107" s="1"/>
  <c r="A84" i="107" s="1"/>
  <c r="A85" i="107" s="1"/>
  <c r="A86" i="107" s="1"/>
  <c r="A87" i="107" s="1"/>
  <c r="A88" i="107" s="1"/>
  <c r="A89" i="107" s="1"/>
  <c r="A91" i="107" s="1"/>
  <c r="A92" i="107" s="1"/>
  <c r="A93" i="107" s="1"/>
  <c r="A94" i="107" s="1"/>
  <c r="A95" i="107" s="1"/>
  <c r="A96" i="107" s="1"/>
  <c r="A97" i="107" s="1"/>
  <c r="A98" i="107" s="1"/>
  <c r="A99" i="107" s="1"/>
  <c r="A100" i="107" s="1"/>
  <c r="A101" i="107" s="1"/>
  <c r="AG80" i="107"/>
  <c r="AE80" i="107"/>
  <c r="AC80" i="107"/>
  <c r="AB80" i="107"/>
  <c r="Z80" i="107"/>
  <c r="X80" i="107"/>
  <c r="V80" i="107"/>
  <c r="T80" i="107"/>
  <c r="N80" i="107"/>
  <c r="L80" i="107"/>
  <c r="H80" i="107"/>
  <c r="O80" i="107" s="1"/>
  <c r="R80" i="107" s="1"/>
  <c r="G80" i="107"/>
  <c r="E80" i="107"/>
  <c r="AF79" i="107"/>
  <c r="AD79" i="107"/>
  <c r="AA79" i="107"/>
  <c r="Y79" i="107"/>
  <c r="W79" i="107"/>
  <c r="U79" i="107"/>
  <c r="S79" i="107"/>
  <c r="Q79" i="107"/>
  <c r="M79" i="107"/>
  <c r="K79" i="107"/>
  <c r="F79" i="107"/>
  <c r="D79" i="107"/>
  <c r="C79" i="107"/>
  <c r="AG78" i="107"/>
  <c r="AE78" i="107"/>
  <c r="AC78" i="107"/>
  <c r="AB78" i="107"/>
  <c r="Z78" i="107"/>
  <c r="X78" i="107"/>
  <c r="V78" i="107"/>
  <c r="T78" i="107"/>
  <c r="N78" i="107"/>
  <c r="L78" i="107"/>
  <c r="H78" i="107"/>
  <c r="O78" i="107" s="1"/>
  <c r="R78" i="107" s="1"/>
  <c r="G78" i="107"/>
  <c r="E78" i="107"/>
  <c r="AG77" i="107"/>
  <c r="AE77" i="107"/>
  <c r="AC77" i="107"/>
  <c r="AB77" i="107"/>
  <c r="Z77" i="107"/>
  <c r="X77" i="107"/>
  <c r="V77" i="107"/>
  <c r="T77" i="107"/>
  <c r="N77" i="107"/>
  <c r="L77" i="107"/>
  <c r="H77" i="107"/>
  <c r="O77" i="107" s="1"/>
  <c r="R77" i="107" s="1"/>
  <c r="G77" i="107"/>
  <c r="E77" i="107"/>
  <c r="AG76" i="107"/>
  <c r="AE76" i="107"/>
  <c r="AC76" i="107"/>
  <c r="AB76" i="107"/>
  <c r="Z76" i="107"/>
  <c r="X76" i="107"/>
  <c r="V76" i="107"/>
  <c r="T76" i="107"/>
  <c r="N76" i="107"/>
  <c r="L76" i="107"/>
  <c r="H76" i="107"/>
  <c r="O76" i="107" s="1"/>
  <c r="R76" i="107" s="1"/>
  <c r="G76" i="107"/>
  <c r="E76" i="107"/>
  <c r="AG75" i="107"/>
  <c r="AE75" i="107"/>
  <c r="AC75" i="107"/>
  <c r="AB75" i="107"/>
  <c r="Z75" i="107"/>
  <c r="X75" i="107"/>
  <c r="V75" i="107"/>
  <c r="T75" i="107"/>
  <c r="N75" i="107"/>
  <c r="L75" i="107"/>
  <c r="H75" i="107"/>
  <c r="O75" i="107" s="1"/>
  <c r="R75" i="107" s="1"/>
  <c r="G75" i="107"/>
  <c r="E75" i="107"/>
  <c r="AG74" i="107"/>
  <c r="AE74" i="107"/>
  <c r="AC74" i="107"/>
  <c r="AB74" i="107"/>
  <c r="Z74" i="107"/>
  <c r="X74" i="107"/>
  <c r="V74" i="107"/>
  <c r="T74" i="107"/>
  <c r="N74" i="107"/>
  <c r="L74" i="107"/>
  <c r="H74" i="107"/>
  <c r="O74" i="107" s="1"/>
  <c r="R74" i="107" s="1"/>
  <c r="G74" i="107"/>
  <c r="E74" i="107"/>
  <c r="AG73" i="107"/>
  <c r="AE73" i="107"/>
  <c r="AC73" i="107"/>
  <c r="AB73" i="107"/>
  <c r="Z73" i="107"/>
  <c r="X73" i="107"/>
  <c r="V73" i="107"/>
  <c r="T73" i="107"/>
  <c r="N73" i="107"/>
  <c r="L73" i="107"/>
  <c r="H73" i="107"/>
  <c r="O73" i="107" s="1"/>
  <c r="P73" i="107" s="1"/>
  <c r="G73" i="107"/>
  <c r="E73" i="107"/>
  <c r="AF72" i="107"/>
  <c r="AD72" i="107"/>
  <c r="AA72" i="107"/>
  <c r="Y72" i="107"/>
  <c r="W72" i="107"/>
  <c r="U72" i="107"/>
  <c r="S72" i="107"/>
  <c r="Q72" i="107"/>
  <c r="M72" i="107"/>
  <c r="K72" i="107"/>
  <c r="F72" i="107"/>
  <c r="D72" i="107"/>
  <c r="C72" i="107"/>
  <c r="AG71" i="107"/>
  <c r="AE71" i="107"/>
  <c r="AC71" i="107"/>
  <c r="AB71" i="107"/>
  <c r="Z71" i="107"/>
  <c r="X71" i="107"/>
  <c r="V71" i="107"/>
  <c r="T71" i="107"/>
  <c r="N71" i="107"/>
  <c r="L71" i="107"/>
  <c r="I71" i="107"/>
  <c r="H71" i="107"/>
  <c r="J71" i="107" s="1"/>
  <c r="G71" i="107"/>
  <c r="E71" i="107"/>
  <c r="AG70" i="107"/>
  <c r="AE70" i="107"/>
  <c r="AC70" i="107"/>
  <c r="AB70" i="107"/>
  <c r="Z70" i="107"/>
  <c r="X70" i="107"/>
  <c r="V70" i="107"/>
  <c r="T70" i="107"/>
  <c r="N70" i="107"/>
  <c r="L70" i="107"/>
  <c r="H70" i="107"/>
  <c r="J70" i="107" s="1"/>
  <c r="G70" i="107"/>
  <c r="E70" i="107"/>
  <c r="AG69" i="107"/>
  <c r="AE69" i="107"/>
  <c r="AC69" i="107"/>
  <c r="AB69" i="107"/>
  <c r="Z69" i="107"/>
  <c r="X69" i="107"/>
  <c r="V69" i="107"/>
  <c r="T69" i="107"/>
  <c r="N69" i="107"/>
  <c r="L69" i="107"/>
  <c r="J69" i="107"/>
  <c r="H69" i="107"/>
  <c r="O69" i="107" s="1"/>
  <c r="R69" i="107" s="1"/>
  <c r="G69" i="107"/>
  <c r="E69" i="107"/>
  <c r="AG68" i="107"/>
  <c r="AE68" i="107"/>
  <c r="AC68" i="107"/>
  <c r="AB68" i="107"/>
  <c r="Z68" i="107"/>
  <c r="X68" i="107"/>
  <c r="V68" i="107"/>
  <c r="T68" i="107"/>
  <c r="N68" i="107"/>
  <c r="L68" i="107"/>
  <c r="I68" i="107"/>
  <c r="H68" i="107"/>
  <c r="J68" i="107" s="1"/>
  <c r="G68" i="107"/>
  <c r="E68" i="107"/>
  <c r="AG67" i="107"/>
  <c r="AE67" i="107"/>
  <c r="AC67" i="107"/>
  <c r="AB67" i="107"/>
  <c r="Z67" i="107"/>
  <c r="X67" i="107"/>
  <c r="V67" i="107"/>
  <c r="T67" i="107"/>
  <c r="N67" i="107"/>
  <c r="L67" i="107"/>
  <c r="H67" i="107"/>
  <c r="J67" i="107" s="1"/>
  <c r="G67" i="107"/>
  <c r="E67" i="107"/>
  <c r="AG66" i="107"/>
  <c r="AE66" i="107"/>
  <c r="AC66" i="107"/>
  <c r="AB66" i="107"/>
  <c r="Z66" i="107"/>
  <c r="X66" i="107"/>
  <c r="V66" i="107"/>
  <c r="T66" i="107"/>
  <c r="N66" i="107"/>
  <c r="L66" i="107"/>
  <c r="H66" i="107"/>
  <c r="O66" i="107" s="1"/>
  <c r="R66" i="107" s="1"/>
  <c r="G66" i="107"/>
  <c r="E66" i="107"/>
  <c r="AG65" i="107"/>
  <c r="AE65" i="107"/>
  <c r="AC65" i="107"/>
  <c r="AB65" i="107"/>
  <c r="Z65" i="107"/>
  <c r="X65" i="107"/>
  <c r="V65" i="107"/>
  <c r="T65" i="107"/>
  <c r="N65" i="107"/>
  <c r="L65" i="107"/>
  <c r="H65" i="107"/>
  <c r="J65" i="107" s="1"/>
  <c r="G65" i="107"/>
  <c r="E65" i="107"/>
  <c r="AF64" i="107"/>
  <c r="AD64" i="107"/>
  <c r="AA64" i="107"/>
  <c r="Y64" i="107"/>
  <c r="W64" i="107"/>
  <c r="U64" i="107"/>
  <c r="S64" i="107"/>
  <c r="Q64" i="107"/>
  <c r="M64" i="107"/>
  <c r="K64" i="107"/>
  <c r="F64" i="107"/>
  <c r="D64" i="107"/>
  <c r="C64" i="107"/>
  <c r="AG63" i="107"/>
  <c r="AE63" i="107"/>
  <c r="AC63" i="107"/>
  <c r="AB63" i="107"/>
  <c r="Z63" i="107"/>
  <c r="X63" i="107"/>
  <c r="V63" i="107"/>
  <c r="T63" i="107"/>
  <c r="N63" i="107"/>
  <c r="L63" i="107"/>
  <c r="H63" i="107"/>
  <c r="O63" i="107" s="1"/>
  <c r="R63" i="107" s="1"/>
  <c r="G63" i="107"/>
  <c r="E63" i="107"/>
  <c r="AG62" i="107"/>
  <c r="AE62" i="107"/>
  <c r="AC62" i="107"/>
  <c r="AB62" i="107"/>
  <c r="Z62" i="107"/>
  <c r="X62" i="107"/>
  <c r="V62" i="107"/>
  <c r="T62" i="107"/>
  <c r="N62" i="107"/>
  <c r="L62" i="107"/>
  <c r="H62" i="107"/>
  <c r="O62" i="107" s="1"/>
  <c r="R62" i="107" s="1"/>
  <c r="G62" i="107"/>
  <c r="E62" i="107"/>
  <c r="AG61" i="107"/>
  <c r="AE61" i="107"/>
  <c r="AC61" i="107"/>
  <c r="AB61" i="107"/>
  <c r="Z61" i="107"/>
  <c r="X61" i="107"/>
  <c r="V61" i="107"/>
  <c r="T61" i="107"/>
  <c r="N61" i="107"/>
  <c r="L61" i="107"/>
  <c r="H61" i="107"/>
  <c r="O61" i="107" s="1"/>
  <c r="R61" i="107" s="1"/>
  <c r="G61" i="107"/>
  <c r="E61" i="107"/>
  <c r="AG60" i="107"/>
  <c r="AE60" i="107"/>
  <c r="AC60" i="107"/>
  <c r="AB60" i="107"/>
  <c r="Z60" i="107"/>
  <c r="X60" i="107"/>
  <c r="V60" i="107"/>
  <c r="T60" i="107"/>
  <c r="N60" i="107"/>
  <c r="L60" i="107"/>
  <c r="H60" i="107"/>
  <c r="O60" i="107" s="1"/>
  <c r="R60" i="107" s="1"/>
  <c r="G60" i="107"/>
  <c r="E60" i="107"/>
  <c r="AG59" i="107"/>
  <c r="AE59" i="107"/>
  <c r="AC59" i="107"/>
  <c r="AB59" i="107"/>
  <c r="Z59" i="107"/>
  <c r="X59" i="107"/>
  <c r="V59" i="107"/>
  <c r="T59" i="107"/>
  <c r="N59" i="107"/>
  <c r="L59" i="107"/>
  <c r="H59" i="107"/>
  <c r="O59" i="107" s="1"/>
  <c r="R59" i="107" s="1"/>
  <c r="G59" i="107"/>
  <c r="E59" i="107"/>
  <c r="AG58" i="107"/>
  <c r="AE58" i="107"/>
  <c r="AC58" i="107"/>
  <c r="AB58" i="107"/>
  <c r="Z58" i="107"/>
  <c r="X58" i="107"/>
  <c r="V58" i="107"/>
  <c r="T58" i="107"/>
  <c r="N58" i="107"/>
  <c r="L58" i="107"/>
  <c r="H58" i="107"/>
  <c r="O58" i="107" s="1"/>
  <c r="R58" i="107" s="1"/>
  <c r="G58" i="107"/>
  <c r="E58" i="107"/>
  <c r="AG57" i="107"/>
  <c r="AE57" i="107"/>
  <c r="AC57" i="107"/>
  <c r="AB57" i="107"/>
  <c r="Z57" i="107"/>
  <c r="X57" i="107"/>
  <c r="V57" i="107"/>
  <c r="T57" i="107"/>
  <c r="N57" i="107"/>
  <c r="L57" i="107"/>
  <c r="H57" i="107"/>
  <c r="O57" i="107" s="1"/>
  <c r="R57" i="107" s="1"/>
  <c r="G57" i="107"/>
  <c r="E57" i="107"/>
  <c r="AG56" i="107"/>
  <c r="AE56" i="107"/>
  <c r="AC56" i="107"/>
  <c r="AB56" i="107"/>
  <c r="Z56" i="107"/>
  <c r="X56" i="107"/>
  <c r="V56" i="107"/>
  <c r="T56" i="107"/>
  <c r="N56" i="107"/>
  <c r="L56" i="107"/>
  <c r="H56" i="107"/>
  <c r="O56" i="107" s="1"/>
  <c r="P56" i="107" s="1"/>
  <c r="G56" i="107"/>
  <c r="E56" i="107"/>
  <c r="AF55" i="107"/>
  <c r="AD55" i="107"/>
  <c r="AA55" i="107"/>
  <c r="Y55" i="107"/>
  <c r="W55" i="107"/>
  <c r="U55" i="107"/>
  <c r="S55" i="107"/>
  <c r="Q55" i="107"/>
  <c r="M55" i="107"/>
  <c r="K55" i="107"/>
  <c r="F55" i="107"/>
  <c r="D55" i="107"/>
  <c r="Z55" i="107" s="1"/>
  <c r="C55" i="107"/>
  <c r="AG54" i="107"/>
  <c r="AE54" i="107"/>
  <c r="AC54" i="107"/>
  <c r="AB54" i="107"/>
  <c r="Z54" i="107"/>
  <c r="X54" i="107"/>
  <c r="V54" i="107"/>
  <c r="T54" i="107"/>
  <c r="N54" i="107"/>
  <c r="L54" i="107"/>
  <c r="H54" i="107"/>
  <c r="O54" i="107" s="1"/>
  <c r="R54" i="107" s="1"/>
  <c r="G54" i="107"/>
  <c r="E54" i="107"/>
  <c r="AG53" i="107"/>
  <c r="AE53" i="107"/>
  <c r="AC53" i="107"/>
  <c r="AB53" i="107"/>
  <c r="Z53" i="107"/>
  <c r="X53" i="107"/>
  <c r="V53" i="107"/>
  <c r="T53" i="107"/>
  <c r="N53" i="107"/>
  <c r="L53" i="107"/>
  <c r="H53" i="107"/>
  <c r="J53" i="107" s="1"/>
  <c r="G53" i="107"/>
  <c r="E53" i="107"/>
  <c r="AG52" i="107"/>
  <c r="AE52" i="107"/>
  <c r="AC52" i="107"/>
  <c r="AB52" i="107"/>
  <c r="Z52" i="107"/>
  <c r="X52" i="107"/>
  <c r="V52" i="107"/>
  <c r="T52" i="107"/>
  <c r="N52" i="107"/>
  <c r="L52" i="107"/>
  <c r="H52" i="107"/>
  <c r="J52" i="107" s="1"/>
  <c r="G52" i="107"/>
  <c r="E52" i="107"/>
  <c r="AG51" i="107"/>
  <c r="AE51" i="107"/>
  <c r="AC51" i="107"/>
  <c r="AB51" i="107"/>
  <c r="Z51" i="107"/>
  <c r="X51" i="107"/>
  <c r="V51" i="107"/>
  <c r="T51" i="107"/>
  <c r="N51" i="107"/>
  <c r="L51" i="107"/>
  <c r="H51" i="107"/>
  <c r="O51" i="107" s="1"/>
  <c r="R51" i="107" s="1"/>
  <c r="G51" i="107"/>
  <c r="E51" i="107"/>
  <c r="AG50" i="107"/>
  <c r="AE50" i="107"/>
  <c r="AC50" i="107"/>
  <c r="AB50" i="107"/>
  <c r="Z50" i="107"/>
  <c r="X50" i="107"/>
  <c r="V50" i="107"/>
  <c r="T50" i="107"/>
  <c r="N50" i="107"/>
  <c r="L50" i="107"/>
  <c r="H50" i="107"/>
  <c r="J50" i="107" s="1"/>
  <c r="G50" i="107"/>
  <c r="E50" i="107"/>
  <c r="AG49" i="107"/>
  <c r="AE49" i="107"/>
  <c r="AC49" i="107"/>
  <c r="AB49" i="107"/>
  <c r="Z49" i="107"/>
  <c r="X49" i="107"/>
  <c r="V49" i="107"/>
  <c r="T49" i="107"/>
  <c r="N49" i="107"/>
  <c r="L49" i="107"/>
  <c r="H49" i="107"/>
  <c r="J49" i="107" s="1"/>
  <c r="G49" i="107"/>
  <c r="E49" i="107"/>
  <c r="AG48" i="107"/>
  <c r="AE48" i="107"/>
  <c r="AC48" i="107"/>
  <c r="AB48" i="107"/>
  <c r="Z48" i="107"/>
  <c r="X48" i="107"/>
  <c r="V48" i="107"/>
  <c r="T48" i="107"/>
  <c r="N48" i="107"/>
  <c r="L48" i="107"/>
  <c r="H48" i="107"/>
  <c r="J48" i="107" s="1"/>
  <c r="G48" i="107"/>
  <c r="E48" i="107"/>
  <c r="AG47" i="107"/>
  <c r="AE47" i="107"/>
  <c r="AC47" i="107"/>
  <c r="AB47" i="107"/>
  <c r="Z47" i="107"/>
  <c r="X47" i="107"/>
  <c r="V47" i="107"/>
  <c r="T47" i="107"/>
  <c r="N47" i="107"/>
  <c r="L47" i="107"/>
  <c r="H47" i="107"/>
  <c r="J47" i="107" s="1"/>
  <c r="G47" i="107"/>
  <c r="E47" i="107"/>
  <c r="AG46" i="107"/>
  <c r="AE46" i="107"/>
  <c r="AC46" i="107"/>
  <c r="AB46" i="107"/>
  <c r="Z46" i="107"/>
  <c r="X46" i="107"/>
  <c r="V46" i="107"/>
  <c r="T46" i="107"/>
  <c r="N46" i="107"/>
  <c r="L46" i="107"/>
  <c r="H46" i="107"/>
  <c r="O46" i="107" s="1"/>
  <c r="R46" i="107" s="1"/>
  <c r="G46" i="107"/>
  <c r="E46" i="107"/>
  <c r="AG45" i="107"/>
  <c r="AE45" i="107"/>
  <c r="AC45" i="107"/>
  <c r="AB45" i="107"/>
  <c r="Z45" i="107"/>
  <c r="X45" i="107"/>
  <c r="V45" i="107"/>
  <c r="T45" i="107"/>
  <c r="N45" i="107"/>
  <c r="L45" i="107"/>
  <c r="H45" i="107"/>
  <c r="J45" i="107" s="1"/>
  <c r="G45" i="107"/>
  <c r="E45" i="107"/>
  <c r="AG44" i="107"/>
  <c r="AE44" i="107"/>
  <c r="AC44" i="107"/>
  <c r="AB44" i="107"/>
  <c r="Z44" i="107"/>
  <c r="X44" i="107"/>
  <c r="V44" i="107"/>
  <c r="T44" i="107"/>
  <c r="N44" i="107"/>
  <c r="L44" i="107"/>
  <c r="H44" i="107"/>
  <c r="J44" i="107" s="1"/>
  <c r="G44" i="107"/>
  <c r="E44" i="107"/>
  <c r="AG43" i="107"/>
  <c r="AE43" i="107"/>
  <c r="AC43" i="107"/>
  <c r="AB43" i="107"/>
  <c r="Z43" i="107"/>
  <c r="X43" i="107"/>
  <c r="V43" i="107"/>
  <c r="T43" i="107"/>
  <c r="N43" i="107"/>
  <c r="L43" i="107"/>
  <c r="H43" i="107"/>
  <c r="O43" i="107" s="1"/>
  <c r="R43" i="107" s="1"/>
  <c r="G43" i="107"/>
  <c r="E43" i="107"/>
  <c r="AG42" i="107"/>
  <c r="AE42" i="107"/>
  <c r="AC42" i="107"/>
  <c r="AB42" i="107"/>
  <c r="Z42" i="107"/>
  <c r="X42" i="107"/>
  <c r="V42" i="107"/>
  <c r="T42" i="107"/>
  <c r="N42" i="107"/>
  <c r="L42" i="107"/>
  <c r="H42" i="107"/>
  <c r="J42" i="107" s="1"/>
  <c r="G42" i="107"/>
  <c r="E42" i="107"/>
  <c r="AG41" i="107"/>
  <c r="AE41" i="107"/>
  <c r="AC41" i="107"/>
  <c r="AB41" i="107"/>
  <c r="Z41" i="107"/>
  <c r="X41" i="107"/>
  <c r="V41" i="107"/>
  <c r="T41" i="107"/>
  <c r="N41" i="107"/>
  <c r="L41" i="107"/>
  <c r="H41" i="107"/>
  <c r="J41" i="107" s="1"/>
  <c r="G41" i="107"/>
  <c r="E41" i="107"/>
  <c r="AF40" i="107"/>
  <c r="AD40" i="107"/>
  <c r="AA40" i="107"/>
  <c r="Y40" i="107"/>
  <c r="W40" i="107"/>
  <c r="U40" i="107"/>
  <c r="S40" i="107"/>
  <c r="Q40" i="107"/>
  <c r="M40" i="107"/>
  <c r="K40" i="107"/>
  <c r="F40" i="107"/>
  <c r="D40" i="107"/>
  <c r="C40" i="107"/>
  <c r="AG39" i="107"/>
  <c r="AE39" i="107"/>
  <c r="AC39" i="107"/>
  <c r="AB39" i="107"/>
  <c r="Z39" i="107"/>
  <c r="X39" i="107"/>
  <c r="V39" i="107"/>
  <c r="T39" i="107"/>
  <c r="N39" i="107"/>
  <c r="L39" i="107"/>
  <c r="H39" i="107"/>
  <c r="O39" i="107" s="1"/>
  <c r="R39" i="107" s="1"/>
  <c r="G39" i="107"/>
  <c r="E39" i="107"/>
  <c r="AG38" i="107"/>
  <c r="AE38" i="107"/>
  <c r="AC38" i="107"/>
  <c r="AB38" i="107"/>
  <c r="Z38" i="107"/>
  <c r="X38" i="107"/>
  <c r="V38" i="107"/>
  <c r="T38" i="107"/>
  <c r="N38" i="107"/>
  <c r="L38" i="107"/>
  <c r="J38" i="107"/>
  <c r="H38" i="107"/>
  <c r="O38" i="107" s="1"/>
  <c r="R38" i="107" s="1"/>
  <c r="G38" i="107"/>
  <c r="E38" i="107"/>
  <c r="AG37" i="107"/>
  <c r="AE37" i="107"/>
  <c r="AC37" i="107"/>
  <c r="AB37" i="107"/>
  <c r="Z37" i="107"/>
  <c r="X37" i="107"/>
  <c r="V37" i="107"/>
  <c r="T37" i="107"/>
  <c r="N37" i="107"/>
  <c r="L37" i="107"/>
  <c r="H37" i="107"/>
  <c r="O37" i="107" s="1"/>
  <c r="R37" i="107" s="1"/>
  <c r="G37" i="107"/>
  <c r="E37" i="107"/>
  <c r="AG36" i="107"/>
  <c r="AE36" i="107"/>
  <c r="AC36" i="107"/>
  <c r="AB36" i="107"/>
  <c r="Z36" i="107"/>
  <c r="X36" i="107"/>
  <c r="V36" i="107"/>
  <c r="T36" i="107"/>
  <c r="N36" i="107"/>
  <c r="L36" i="107"/>
  <c r="H36" i="107"/>
  <c r="O36" i="107" s="1"/>
  <c r="R36" i="107" s="1"/>
  <c r="G36" i="107"/>
  <c r="E36" i="107"/>
  <c r="AG35" i="107"/>
  <c r="AE35" i="107"/>
  <c r="AC35" i="107"/>
  <c r="AB35" i="107"/>
  <c r="Z35" i="107"/>
  <c r="X35" i="107"/>
  <c r="V35" i="107"/>
  <c r="T35" i="107"/>
  <c r="N35" i="107"/>
  <c r="L35" i="107"/>
  <c r="H35" i="107"/>
  <c r="O35" i="107" s="1"/>
  <c r="R35" i="107" s="1"/>
  <c r="G35" i="107"/>
  <c r="E35" i="107"/>
  <c r="AG34" i="107"/>
  <c r="AE34" i="107"/>
  <c r="AC34" i="107"/>
  <c r="AB34" i="107"/>
  <c r="Z34" i="107"/>
  <c r="X34" i="107"/>
  <c r="V34" i="107"/>
  <c r="T34" i="107"/>
  <c r="N34" i="107"/>
  <c r="L34" i="107"/>
  <c r="H34" i="107"/>
  <c r="O34" i="107" s="1"/>
  <c r="R34" i="107" s="1"/>
  <c r="G34" i="107"/>
  <c r="E34" i="107"/>
  <c r="AG33" i="107"/>
  <c r="AE33" i="107"/>
  <c r="AC33" i="107"/>
  <c r="AB33" i="107"/>
  <c r="Z33" i="107"/>
  <c r="X33" i="107"/>
  <c r="V33" i="107"/>
  <c r="T33" i="107"/>
  <c r="N33" i="107"/>
  <c r="L33" i="107"/>
  <c r="H33" i="107"/>
  <c r="O33" i="107" s="1"/>
  <c r="R33" i="107" s="1"/>
  <c r="G33" i="107"/>
  <c r="E33" i="107"/>
  <c r="AG32" i="107"/>
  <c r="AE32" i="107"/>
  <c r="AC32" i="107"/>
  <c r="AB32" i="107"/>
  <c r="Z32" i="107"/>
  <c r="X32" i="107"/>
  <c r="V32" i="107"/>
  <c r="T32" i="107"/>
  <c r="N32" i="107"/>
  <c r="L32" i="107"/>
  <c r="I32" i="107"/>
  <c r="H32" i="107"/>
  <c r="O32" i="107" s="1"/>
  <c r="R32" i="107" s="1"/>
  <c r="G32" i="107"/>
  <c r="E32" i="107"/>
  <c r="AG31" i="107"/>
  <c r="AE31" i="107"/>
  <c r="AC31" i="107"/>
  <c r="AB31" i="107"/>
  <c r="Z31" i="107"/>
  <c r="X31" i="107"/>
  <c r="V31" i="107"/>
  <c r="T31" i="107"/>
  <c r="N31" i="107"/>
  <c r="L31" i="107"/>
  <c r="H31" i="107"/>
  <c r="O31" i="107" s="1"/>
  <c r="R31" i="107" s="1"/>
  <c r="G31" i="107"/>
  <c r="E31" i="107"/>
  <c r="AG30" i="107"/>
  <c r="AE30" i="107"/>
  <c r="AC30" i="107"/>
  <c r="AB30" i="107"/>
  <c r="Z30" i="107"/>
  <c r="X30" i="107"/>
  <c r="V30" i="107"/>
  <c r="T30" i="107"/>
  <c r="N30" i="107"/>
  <c r="L30" i="107"/>
  <c r="H30" i="107"/>
  <c r="O30" i="107" s="1"/>
  <c r="R30" i="107" s="1"/>
  <c r="G30" i="107"/>
  <c r="E30" i="107"/>
  <c r="AG29" i="107"/>
  <c r="AE29" i="107"/>
  <c r="AC29" i="107"/>
  <c r="AB29" i="107"/>
  <c r="Z29" i="107"/>
  <c r="X29" i="107"/>
  <c r="V29" i="107"/>
  <c r="T29" i="107"/>
  <c r="N29" i="107"/>
  <c r="L29" i="107"/>
  <c r="H29" i="107"/>
  <c r="O29" i="107" s="1"/>
  <c r="R29" i="107" s="1"/>
  <c r="G29" i="107"/>
  <c r="E29" i="107"/>
  <c r="AG28" i="107"/>
  <c r="AE28" i="107"/>
  <c r="AC28" i="107"/>
  <c r="AB28" i="107"/>
  <c r="Z28" i="107"/>
  <c r="X28" i="107"/>
  <c r="V28" i="107"/>
  <c r="T28" i="107"/>
  <c r="N28" i="107"/>
  <c r="L28" i="107"/>
  <c r="I28" i="107"/>
  <c r="H28" i="107"/>
  <c r="O28" i="107" s="1"/>
  <c r="R28" i="107" s="1"/>
  <c r="G28" i="107"/>
  <c r="E28" i="107"/>
  <c r="AG27" i="107"/>
  <c r="AE27" i="107"/>
  <c r="AC27" i="107"/>
  <c r="AB27" i="107"/>
  <c r="Z27" i="107"/>
  <c r="X27" i="107"/>
  <c r="V27" i="107"/>
  <c r="T27" i="107"/>
  <c r="N27" i="107"/>
  <c r="L27" i="107"/>
  <c r="J27" i="107"/>
  <c r="I27" i="107"/>
  <c r="H27" i="107"/>
  <c r="O27" i="107" s="1"/>
  <c r="R27" i="107" s="1"/>
  <c r="G27" i="107"/>
  <c r="E27" i="107"/>
  <c r="AG26" i="107"/>
  <c r="AE26" i="107"/>
  <c r="AC26" i="107"/>
  <c r="AB26" i="107"/>
  <c r="Z26" i="107"/>
  <c r="X26" i="107"/>
  <c r="V26" i="107"/>
  <c r="T26" i="107"/>
  <c r="N26" i="107"/>
  <c r="L26" i="107"/>
  <c r="H26" i="107"/>
  <c r="O26" i="107" s="1"/>
  <c r="R26" i="107" s="1"/>
  <c r="G26" i="107"/>
  <c r="E26" i="107"/>
  <c r="AG25" i="107"/>
  <c r="AE25" i="107"/>
  <c r="AC25" i="107"/>
  <c r="AB25" i="107"/>
  <c r="Z25" i="107"/>
  <c r="X25" i="107"/>
  <c r="V25" i="107"/>
  <c r="T25" i="107"/>
  <c r="N25" i="107"/>
  <c r="L25" i="107"/>
  <c r="H25" i="107"/>
  <c r="O25" i="107" s="1"/>
  <c r="R25" i="107" s="1"/>
  <c r="G25" i="107"/>
  <c r="E25" i="107"/>
  <c r="AG24" i="107"/>
  <c r="AE24" i="107"/>
  <c r="AC24" i="107"/>
  <c r="AB24" i="107"/>
  <c r="Z24" i="107"/>
  <c r="X24" i="107"/>
  <c r="V24" i="107"/>
  <c r="T24" i="107"/>
  <c r="N24" i="107"/>
  <c r="L24" i="107"/>
  <c r="H24" i="107"/>
  <c r="O24" i="107" s="1"/>
  <c r="R24" i="107" s="1"/>
  <c r="G24" i="107"/>
  <c r="E24" i="107"/>
  <c r="AG23" i="107"/>
  <c r="AE23" i="107"/>
  <c r="AC23" i="107"/>
  <c r="AB23" i="107"/>
  <c r="Z23" i="107"/>
  <c r="X23" i="107"/>
  <c r="V23" i="107"/>
  <c r="T23" i="107"/>
  <c r="N23" i="107"/>
  <c r="L23" i="107"/>
  <c r="H23" i="107"/>
  <c r="O23" i="107" s="1"/>
  <c r="R23" i="107" s="1"/>
  <c r="G23" i="107"/>
  <c r="E23" i="107"/>
  <c r="AG22" i="107"/>
  <c r="AE22" i="107"/>
  <c r="AC22" i="107"/>
  <c r="AB22" i="107"/>
  <c r="Z22" i="107"/>
  <c r="X22" i="107"/>
  <c r="V22" i="107"/>
  <c r="T22" i="107"/>
  <c r="N22" i="107"/>
  <c r="L22" i="107"/>
  <c r="H22" i="107"/>
  <c r="O22" i="107" s="1"/>
  <c r="R22" i="107" s="1"/>
  <c r="G22" i="107"/>
  <c r="E22" i="107"/>
  <c r="AF21" i="107"/>
  <c r="AD21" i="107"/>
  <c r="AA21" i="107"/>
  <c r="Y21" i="107"/>
  <c r="W21" i="107"/>
  <c r="U21" i="107"/>
  <c r="S21" i="107"/>
  <c r="Q21" i="107"/>
  <c r="M21" i="107"/>
  <c r="K21" i="107"/>
  <c r="F21" i="107"/>
  <c r="D21" i="107"/>
  <c r="C21" i="107"/>
  <c r="AG20" i="107"/>
  <c r="AE20" i="107"/>
  <c r="AC20" i="107"/>
  <c r="AB20" i="107"/>
  <c r="Z20" i="107"/>
  <c r="X20" i="107"/>
  <c r="V20" i="107"/>
  <c r="T20" i="107"/>
  <c r="N20" i="107"/>
  <c r="L20" i="107"/>
  <c r="H20" i="107"/>
  <c r="O20" i="107" s="1"/>
  <c r="R20" i="107" s="1"/>
  <c r="G20" i="107"/>
  <c r="E20" i="107"/>
  <c r="AG19" i="107"/>
  <c r="AE19" i="107"/>
  <c r="AC19" i="107"/>
  <c r="AB19" i="107"/>
  <c r="Z19" i="107"/>
  <c r="X19" i="107"/>
  <c r="V19" i="107"/>
  <c r="T19" i="107"/>
  <c r="N19" i="107"/>
  <c r="L19" i="107"/>
  <c r="I19" i="107"/>
  <c r="H19" i="107"/>
  <c r="O19" i="107" s="1"/>
  <c r="R19" i="107" s="1"/>
  <c r="G19" i="107"/>
  <c r="E19" i="107"/>
  <c r="AG18" i="107"/>
  <c r="AE18" i="107"/>
  <c r="AC18" i="107"/>
  <c r="AB18" i="107"/>
  <c r="Z18" i="107"/>
  <c r="X18" i="107"/>
  <c r="V18" i="107"/>
  <c r="T18" i="107"/>
  <c r="N18" i="107"/>
  <c r="L18" i="107"/>
  <c r="H18" i="107"/>
  <c r="O18" i="107" s="1"/>
  <c r="R18" i="107" s="1"/>
  <c r="G18" i="107"/>
  <c r="E18" i="107"/>
  <c r="AG17" i="107"/>
  <c r="AE17" i="107"/>
  <c r="AC17" i="107"/>
  <c r="AB17" i="107"/>
  <c r="Z17" i="107"/>
  <c r="X17" i="107"/>
  <c r="V17" i="107"/>
  <c r="T17" i="107"/>
  <c r="N17" i="107"/>
  <c r="L17" i="107"/>
  <c r="H17" i="107"/>
  <c r="J17" i="107" s="1"/>
  <c r="G17" i="107"/>
  <c r="E17" i="107"/>
  <c r="AG16" i="107"/>
  <c r="AE16" i="107"/>
  <c r="AC16" i="107"/>
  <c r="AB16" i="107"/>
  <c r="Z16" i="107"/>
  <c r="X16" i="107"/>
  <c r="V16" i="107"/>
  <c r="T16" i="107"/>
  <c r="N16" i="107"/>
  <c r="L16" i="107"/>
  <c r="H16" i="107"/>
  <c r="O16" i="107" s="1"/>
  <c r="R16" i="107" s="1"/>
  <c r="G16" i="107"/>
  <c r="E16" i="107"/>
  <c r="AG15" i="107"/>
  <c r="AE15" i="107"/>
  <c r="AC15" i="107"/>
  <c r="AB15" i="107"/>
  <c r="Z15" i="107"/>
  <c r="X15" i="107"/>
  <c r="V15" i="107"/>
  <c r="T15" i="107"/>
  <c r="N15" i="107"/>
  <c r="L15" i="107"/>
  <c r="H15" i="107"/>
  <c r="J15" i="107" s="1"/>
  <c r="G15" i="107"/>
  <c r="E15" i="107"/>
  <c r="AG14" i="107"/>
  <c r="AE14" i="107"/>
  <c r="AC14" i="107"/>
  <c r="AB14" i="107"/>
  <c r="Z14" i="107"/>
  <c r="X14" i="107"/>
  <c r="V14" i="107"/>
  <c r="T14" i="107"/>
  <c r="N14" i="107"/>
  <c r="L14" i="107"/>
  <c r="H14" i="107"/>
  <c r="O14" i="107" s="1"/>
  <c r="R14" i="107" s="1"/>
  <c r="G14" i="107"/>
  <c r="E14" i="107"/>
  <c r="AG13" i="107"/>
  <c r="AE13" i="107"/>
  <c r="AC13" i="107"/>
  <c r="AB13" i="107"/>
  <c r="Z13" i="107"/>
  <c r="X13" i="107"/>
  <c r="V13" i="107"/>
  <c r="T13" i="107"/>
  <c r="N13" i="107"/>
  <c r="L13" i="107"/>
  <c r="H13" i="107"/>
  <c r="J13" i="107" s="1"/>
  <c r="G13" i="107"/>
  <c r="E13" i="107"/>
  <c r="AG12" i="107"/>
  <c r="AE12" i="107"/>
  <c r="AC12" i="107"/>
  <c r="AB12" i="107"/>
  <c r="Z12" i="107"/>
  <c r="X12" i="107"/>
  <c r="V12" i="107"/>
  <c r="T12" i="107"/>
  <c r="N12" i="107"/>
  <c r="L12" i="107"/>
  <c r="H12" i="107"/>
  <c r="O12" i="107" s="1"/>
  <c r="R12" i="107" s="1"/>
  <c r="G12" i="107"/>
  <c r="E12" i="107"/>
  <c r="AG11" i="107"/>
  <c r="AE11" i="107"/>
  <c r="AC11" i="107"/>
  <c r="AB11" i="107"/>
  <c r="Z11" i="107"/>
  <c r="X11" i="107"/>
  <c r="V11" i="107"/>
  <c r="T11" i="107"/>
  <c r="N11" i="107"/>
  <c r="L11" i="107"/>
  <c r="H11" i="107"/>
  <c r="O11" i="107" s="1"/>
  <c r="R11" i="107" s="1"/>
  <c r="G11" i="107"/>
  <c r="E11" i="107"/>
  <c r="AG10" i="107"/>
  <c r="AE10" i="107"/>
  <c r="AC10" i="107"/>
  <c r="AB10" i="107"/>
  <c r="Z10" i="107"/>
  <c r="X10" i="107"/>
  <c r="V10" i="107"/>
  <c r="T10" i="107"/>
  <c r="N10" i="107"/>
  <c r="L10" i="107"/>
  <c r="J10" i="107"/>
  <c r="I10" i="107"/>
  <c r="O10" i="107"/>
  <c r="P10" i="107" s="1"/>
  <c r="G10" i="107"/>
  <c r="E10" i="107"/>
  <c r="AF9" i="107"/>
  <c r="AD9" i="107"/>
  <c r="AA9" i="107"/>
  <c r="Y9" i="107"/>
  <c r="W9" i="107"/>
  <c r="U9" i="107"/>
  <c r="S9" i="107"/>
  <c r="Q9" i="107"/>
  <c r="M9" i="107"/>
  <c r="K9" i="107"/>
  <c r="F9" i="107"/>
  <c r="D9" i="107"/>
  <c r="C9" i="107"/>
  <c r="AG101" i="98"/>
  <c r="AE101" i="98"/>
  <c r="AC101" i="98"/>
  <c r="AB101" i="98"/>
  <c r="Z101" i="98"/>
  <c r="X101" i="98"/>
  <c r="V101" i="98"/>
  <c r="T101" i="98"/>
  <c r="N101" i="98"/>
  <c r="L101" i="98"/>
  <c r="H101" i="98"/>
  <c r="O101" i="98" s="1"/>
  <c r="R101" i="98" s="1"/>
  <c r="G101" i="98"/>
  <c r="E101" i="98"/>
  <c r="AG100" i="98"/>
  <c r="AE100" i="98"/>
  <c r="AC100" i="98"/>
  <c r="AB100" i="98"/>
  <c r="Z100" i="98"/>
  <c r="X100" i="98"/>
  <c r="V100" i="98"/>
  <c r="T100" i="98"/>
  <c r="N100" i="98"/>
  <c r="L100" i="98"/>
  <c r="I100" i="98"/>
  <c r="H100" i="98"/>
  <c r="O100" i="98" s="1"/>
  <c r="R100" i="98" s="1"/>
  <c r="G100" i="98"/>
  <c r="E100" i="98"/>
  <c r="AG99" i="98"/>
  <c r="AE99" i="98"/>
  <c r="AC99" i="98"/>
  <c r="AB99" i="98"/>
  <c r="Z99" i="98"/>
  <c r="X99" i="98"/>
  <c r="V99" i="98"/>
  <c r="T99" i="98"/>
  <c r="N99" i="98"/>
  <c r="L99" i="98"/>
  <c r="H99" i="98"/>
  <c r="O99" i="98" s="1"/>
  <c r="R99" i="98" s="1"/>
  <c r="G99" i="98"/>
  <c r="E99" i="98"/>
  <c r="AG98" i="98"/>
  <c r="AE98" i="98"/>
  <c r="AC98" i="98"/>
  <c r="AB98" i="98"/>
  <c r="Z98" i="98"/>
  <c r="X98" i="98"/>
  <c r="V98" i="98"/>
  <c r="T98" i="98"/>
  <c r="N98" i="98"/>
  <c r="L98" i="98"/>
  <c r="H98" i="98"/>
  <c r="J98" i="98" s="1"/>
  <c r="G98" i="98"/>
  <c r="E98" i="98"/>
  <c r="AG97" i="98"/>
  <c r="AE97" i="98"/>
  <c r="AC97" i="98"/>
  <c r="AB97" i="98"/>
  <c r="Z97" i="98"/>
  <c r="X97" i="98"/>
  <c r="V97" i="98"/>
  <c r="T97" i="98"/>
  <c r="N97" i="98"/>
  <c r="L97" i="98"/>
  <c r="H97" i="98"/>
  <c r="O97" i="98" s="1"/>
  <c r="R97" i="98" s="1"/>
  <c r="G97" i="98"/>
  <c r="E97" i="98"/>
  <c r="AG96" i="98"/>
  <c r="AE96" i="98"/>
  <c r="AC96" i="98"/>
  <c r="AB96" i="98"/>
  <c r="Z96" i="98"/>
  <c r="X96" i="98"/>
  <c r="V96" i="98"/>
  <c r="T96" i="98"/>
  <c r="N96" i="98"/>
  <c r="L96" i="98"/>
  <c r="H96" i="98"/>
  <c r="O96" i="98" s="1"/>
  <c r="R96" i="98" s="1"/>
  <c r="G96" i="98"/>
  <c r="E96" i="98"/>
  <c r="AG95" i="98"/>
  <c r="AE95" i="98"/>
  <c r="AC95" i="98"/>
  <c r="AB95" i="98"/>
  <c r="Z95" i="98"/>
  <c r="X95" i="98"/>
  <c r="V95" i="98"/>
  <c r="T95" i="98"/>
  <c r="N95" i="98"/>
  <c r="L95" i="98"/>
  <c r="H95" i="98"/>
  <c r="O95" i="98" s="1"/>
  <c r="R95" i="98" s="1"/>
  <c r="G95" i="98"/>
  <c r="E95" i="98"/>
  <c r="AG94" i="98"/>
  <c r="AE94" i="98"/>
  <c r="AC94" i="98"/>
  <c r="AB94" i="98"/>
  <c r="Z94" i="98"/>
  <c r="X94" i="98"/>
  <c r="V94" i="98"/>
  <c r="T94" i="98"/>
  <c r="N94" i="98"/>
  <c r="L94" i="98"/>
  <c r="H94" i="98"/>
  <c r="O94" i="98" s="1"/>
  <c r="R94" i="98" s="1"/>
  <c r="G94" i="98"/>
  <c r="E94" i="98"/>
  <c r="AG93" i="98"/>
  <c r="AE93" i="98"/>
  <c r="AC93" i="98"/>
  <c r="AB93" i="98"/>
  <c r="Z93" i="98"/>
  <c r="X93" i="98"/>
  <c r="V93" i="98"/>
  <c r="T93" i="98"/>
  <c r="N93" i="98"/>
  <c r="L93" i="98"/>
  <c r="I93" i="98"/>
  <c r="H93" i="98"/>
  <c r="J93" i="98" s="1"/>
  <c r="G93" i="98"/>
  <c r="E93" i="98"/>
  <c r="AG92" i="98"/>
  <c r="AE92" i="98"/>
  <c r="AC92" i="98"/>
  <c r="AB92" i="98"/>
  <c r="Z92" i="98"/>
  <c r="X92" i="98"/>
  <c r="V92" i="98"/>
  <c r="T92" i="98"/>
  <c r="N92" i="98"/>
  <c r="L92" i="98"/>
  <c r="H92" i="98"/>
  <c r="J92" i="98" s="1"/>
  <c r="G92" i="98"/>
  <c r="E92" i="98"/>
  <c r="AG91" i="98"/>
  <c r="AE91" i="98"/>
  <c r="AC91" i="98"/>
  <c r="AB91" i="98"/>
  <c r="Z91" i="98"/>
  <c r="X91" i="98"/>
  <c r="V91" i="98"/>
  <c r="T91" i="98"/>
  <c r="N91" i="98"/>
  <c r="L91" i="98"/>
  <c r="J91" i="98"/>
  <c r="H91" i="98"/>
  <c r="O91" i="98" s="1"/>
  <c r="R91" i="98" s="1"/>
  <c r="G91" i="98"/>
  <c r="E91" i="98"/>
  <c r="AF90" i="98"/>
  <c r="AF20" i="32" s="1"/>
  <c r="AD90" i="98"/>
  <c r="AD20" i="32" s="1"/>
  <c r="AA90" i="98"/>
  <c r="AA20" i="32" s="1"/>
  <c r="Y90" i="98"/>
  <c r="W90" i="98"/>
  <c r="W20" i="32" s="1"/>
  <c r="U90" i="98"/>
  <c r="U20" i="32" s="1"/>
  <c r="S90" i="98"/>
  <c r="Q90" i="98"/>
  <c r="Q20" i="32" s="1"/>
  <c r="M90" i="98"/>
  <c r="M20" i="32" s="1"/>
  <c r="K90" i="98"/>
  <c r="K20" i="32" s="1"/>
  <c r="F90" i="98"/>
  <c r="F20" i="32" s="1"/>
  <c r="D90" i="98"/>
  <c r="C90" i="98"/>
  <c r="C20" i="32" s="1"/>
  <c r="AG89" i="98"/>
  <c r="AE89" i="98"/>
  <c r="AC89" i="98"/>
  <c r="AB89" i="98"/>
  <c r="Z89" i="98"/>
  <c r="X89" i="98"/>
  <c r="V89" i="98"/>
  <c r="T89" i="98"/>
  <c r="N89" i="98"/>
  <c r="L89" i="98"/>
  <c r="H89" i="98"/>
  <c r="O89" i="98" s="1"/>
  <c r="R89" i="98" s="1"/>
  <c r="G89" i="98"/>
  <c r="E89" i="98"/>
  <c r="AG88" i="98"/>
  <c r="AE88" i="98"/>
  <c r="AC88" i="98"/>
  <c r="AB88" i="98"/>
  <c r="Z88" i="98"/>
  <c r="X88" i="98"/>
  <c r="V88" i="98"/>
  <c r="T88" i="98"/>
  <c r="N88" i="98"/>
  <c r="L88" i="98"/>
  <c r="J88" i="98"/>
  <c r="H88" i="98"/>
  <c r="O88" i="98" s="1"/>
  <c r="R88" i="98" s="1"/>
  <c r="G88" i="98"/>
  <c r="E88" i="98"/>
  <c r="AG87" i="98"/>
  <c r="AE87" i="98"/>
  <c r="AC87" i="98"/>
  <c r="AB87" i="98"/>
  <c r="Z87" i="98"/>
  <c r="X87" i="98"/>
  <c r="V87" i="98"/>
  <c r="T87" i="98"/>
  <c r="N87" i="98"/>
  <c r="L87" i="98"/>
  <c r="H87" i="98"/>
  <c r="O87" i="98" s="1"/>
  <c r="R87" i="98" s="1"/>
  <c r="G87" i="98"/>
  <c r="E87" i="98"/>
  <c r="AG86" i="98"/>
  <c r="AE86" i="98"/>
  <c r="AC86" i="98"/>
  <c r="AB86" i="98"/>
  <c r="Z86" i="98"/>
  <c r="X86" i="98"/>
  <c r="V86" i="98"/>
  <c r="T86" i="98"/>
  <c r="N86" i="98"/>
  <c r="L86" i="98"/>
  <c r="H86" i="98"/>
  <c r="J86" i="98" s="1"/>
  <c r="G86" i="98"/>
  <c r="E86" i="98"/>
  <c r="AG85" i="98"/>
  <c r="AE85" i="98"/>
  <c r="AC85" i="98"/>
  <c r="AB85" i="98"/>
  <c r="Z85" i="98"/>
  <c r="X85" i="98"/>
  <c r="V85" i="98"/>
  <c r="T85" i="98"/>
  <c r="N85" i="98"/>
  <c r="L85" i="98"/>
  <c r="H85" i="98"/>
  <c r="O85" i="98" s="1"/>
  <c r="R85" i="98" s="1"/>
  <c r="G85" i="98"/>
  <c r="E85" i="98"/>
  <c r="AG84" i="98"/>
  <c r="AE84" i="98"/>
  <c r="AC84" i="98"/>
  <c r="AB84" i="98"/>
  <c r="Z84" i="98"/>
  <c r="X84" i="98"/>
  <c r="V84" i="98"/>
  <c r="T84" i="98"/>
  <c r="N84" i="98"/>
  <c r="L84" i="98"/>
  <c r="H84" i="98"/>
  <c r="J84" i="98" s="1"/>
  <c r="G84" i="98"/>
  <c r="E84" i="98"/>
  <c r="AG83" i="98"/>
  <c r="AE83" i="98"/>
  <c r="AC83" i="98"/>
  <c r="AB83" i="98"/>
  <c r="Z83" i="98"/>
  <c r="X83" i="98"/>
  <c r="V83" i="98"/>
  <c r="T83" i="98"/>
  <c r="N83" i="98"/>
  <c r="L83" i="98"/>
  <c r="H83" i="98"/>
  <c r="O83" i="98" s="1"/>
  <c r="R83" i="98" s="1"/>
  <c r="G83" i="98"/>
  <c r="E83" i="98"/>
  <c r="AG82" i="98"/>
  <c r="AE82" i="98"/>
  <c r="AC82" i="98"/>
  <c r="AB82" i="98"/>
  <c r="Z82" i="98"/>
  <c r="X82" i="98"/>
  <c r="V82" i="98"/>
  <c r="T82" i="98"/>
  <c r="N82" i="98"/>
  <c r="L82" i="98"/>
  <c r="H82" i="98"/>
  <c r="O82" i="98" s="1"/>
  <c r="R82" i="98" s="1"/>
  <c r="G82" i="98"/>
  <c r="E82" i="98"/>
  <c r="AG81" i="98"/>
  <c r="AE81" i="98"/>
  <c r="AC81" i="98"/>
  <c r="AB81" i="98"/>
  <c r="Z81" i="98"/>
  <c r="X81" i="98"/>
  <c r="V81" i="98"/>
  <c r="T81" i="98"/>
  <c r="N81" i="98"/>
  <c r="L81" i="98"/>
  <c r="H81" i="98"/>
  <c r="I81" i="98" s="1"/>
  <c r="G81" i="98"/>
  <c r="E81" i="98"/>
  <c r="A81" i="98"/>
  <c r="A82" i="98" s="1"/>
  <c r="A83" i="98" s="1"/>
  <c r="A84" i="98" s="1"/>
  <c r="A85" i="98" s="1"/>
  <c r="A86" i="98" s="1"/>
  <c r="A87" i="98" s="1"/>
  <c r="A88" i="98" s="1"/>
  <c r="A89" i="98" s="1"/>
  <c r="A91" i="98" s="1"/>
  <c r="A92" i="98" s="1"/>
  <c r="A93" i="98" s="1"/>
  <c r="A94" i="98" s="1"/>
  <c r="A95" i="98" s="1"/>
  <c r="A96" i="98" s="1"/>
  <c r="A97" i="98" s="1"/>
  <c r="A98" i="98" s="1"/>
  <c r="A99" i="98" s="1"/>
  <c r="A100" i="98" s="1"/>
  <c r="A101" i="98" s="1"/>
  <c r="AG80" i="98"/>
  <c r="AE80" i="98"/>
  <c r="AC80" i="98"/>
  <c r="AB80" i="98"/>
  <c r="Z80" i="98"/>
  <c r="X80" i="98"/>
  <c r="V80" i="98"/>
  <c r="T80" i="98"/>
  <c r="N80" i="98"/>
  <c r="L80" i="98"/>
  <c r="H80" i="98"/>
  <c r="O80" i="98" s="1"/>
  <c r="R80" i="98" s="1"/>
  <c r="G80" i="98"/>
  <c r="E80" i="98"/>
  <c r="AF79" i="98"/>
  <c r="AD79" i="98"/>
  <c r="AA79" i="98"/>
  <c r="Y79" i="98"/>
  <c r="W79" i="98"/>
  <c r="U79" i="98"/>
  <c r="S79" i="98"/>
  <c r="Q79" i="98"/>
  <c r="M79" i="98"/>
  <c r="K79" i="98"/>
  <c r="F79" i="98"/>
  <c r="D79" i="98"/>
  <c r="C79" i="98"/>
  <c r="AG78" i="98"/>
  <c r="AE78" i="98"/>
  <c r="AC78" i="98"/>
  <c r="AB78" i="98"/>
  <c r="Z78" i="98"/>
  <c r="X78" i="98"/>
  <c r="V78" i="98"/>
  <c r="T78" i="98"/>
  <c r="N78" i="98"/>
  <c r="L78" i="98"/>
  <c r="H78" i="98"/>
  <c r="O78" i="98" s="1"/>
  <c r="R78" i="98" s="1"/>
  <c r="G78" i="98"/>
  <c r="E78" i="98"/>
  <c r="AG77" i="98"/>
  <c r="AE77" i="98"/>
  <c r="AC77" i="98"/>
  <c r="AB77" i="98"/>
  <c r="Z77" i="98"/>
  <c r="X77" i="98"/>
  <c r="V77" i="98"/>
  <c r="T77" i="98"/>
  <c r="N77" i="98"/>
  <c r="L77" i="98"/>
  <c r="H77" i="98"/>
  <c r="O77" i="98" s="1"/>
  <c r="R77" i="98" s="1"/>
  <c r="G77" i="98"/>
  <c r="E77" i="98"/>
  <c r="AG76" i="98"/>
  <c r="AE76" i="98"/>
  <c r="AC76" i="98"/>
  <c r="AB76" i="98"/>
  <c r="Z76" i="98"/>
  <c r="X76" i="98"/>
  <c r="V76" i="98"/>
  <c r="T76" i="98"/>
  <c r="N76" i="98"/>
  <c r="L76" i="98"/>
  <c r="H76" i="98"/>
  <c r="O76" i="98" s="1"/>
  <c r="R76" i="98" s="1"/>
  <c r="G76" i="98"/>
  <c r="E76" i="98"/>
  <c r="AG75" i="98"/>
  <c r="AE75" i="98"/>
  <c r="AC75" i="98"/>
  <c r="AB75" i="98"/>
  <c r="Z75" i="98"/>
  <c r="X75" i="98"/>
  <c r="V75" i="98"/>
  <c r="T75" i="98"/>
  <c r="N75" i="98"/>
  <c r="L75" i="98"/>
  <c r="H75" i="98"/>
  <c r="O75" i="98" s="1"/>
  <c r="R75" i="98" s="1"/>
  <c r="G75" i="98"/>
  <c r="E75" i="98"/>
  <c r="AG74" i="98"/>
  <c r="AE74" i="98"/>
  <c r="AC74" i="98"/>
  <c r="AB74" i="98"/>
  <c r="Z74" i="98"/>
  <c r="X74" i="98"/>
  <c r="V74" i="98"/>
  <c r="T74" i="98"/>
  <c r="N74" i="98"/>
  <c r="L74" i="98"/>
  <c r="H74" i="98"/>
  <c r="I74" i="98" s="1"/>
  <c r="G74" i="98"/>
  <c r="E74" i="98"/>
  <c r="AG73" i="98"/>
  <c r="AE73" i="98"/>
  <c r="AC73" i="98"/>
  <c r="AB73" i="98"/>
  <c r="Z73" i="98"/>
  <c r="X73" i="98"/>
  <c r="V73" i="98"/>
  <c r="T73" i="98"/>
  <c r="N73" i="98"/>
  <c r="L73" i="98"/>
  <c r="H73" i="98"/>
  <c r="O73" i="98" s="1"/>
  <c r="P73" i="98" s="1"/>
  <c r="G73" i="98"/>
  <c r="E73" i="98"/>
  <c r="AF72" i="98"/>
  <c r="AD72" i="98"/>
  <c r="AA72" i="98"/>
  <c r="Y72" i="98"/>
  <c r="AC72" i="98" s="1"/>
  <c r="W72" i="98"/>
  <c r="U72" i="98"/>
  <c r="S72" i="98"/>
  <c r="Q72" i="98"/>
  <c r="M72" i="98"/>
  <c r="K72" i="98"/>
  <c r="F72" i="98"/>
  <c r="D72" i="98"/>
  <c r="C72" i="98"/>
  <c r="AG71" i="98"/>
  <c r="AE71" i="98"/>
  <c r="AC71" i="98"/>
  <c r="AB71" i="98"/>
  <c r="Z71" i="98"/>
  <c r="X71" i="98"/>
  <c r="V71" i="98"/>
  <c r="T71" i="98"/>
  <c r="N71" i="98"/>
  <c r="L71" i="98"/>
  <c r="I71" i="98"/>
  <c r="H71" i="98"/>
  <c r="O71" i="98" s="1"/>
  <c r="R71" i="98" s="1"/>
  <c r="G71" i="98"/>
  <c r="E71" i="98"/>
  <c r="AG70" i="98"/>
  <c r="AE70" i="98"/>
  <c r="AC70" i="98"/>
  <c r="AB70" i="98"/>
  <c r="Z70" i="98"/>
  <c r="X70" i="98"/>
  <c r="V70" i="98"/>
  <c r="T70" i="98"/>
  <c r="N70" i="98"/>
  <c r="L70" i="98"/>
  <c r="H70" i="98"/>
  <c r="J70" i="98" s="1"/>
  <c r="G70" i="98"/>
  <c r="E70" i="98"/>
  <c r="AG69" i="98"/>
  <c r="AE69" i="98"/>
  <c r="AC69" i="98"/>
  <c r="AB69" i="98"/>
  <c r="Z69" i="98"/>
  <c r="X69" i="98"/>
  <c r="V69" i="98"/>
  <c r="T69" i="98"/>
  <c r="P69" i="98"/>
  <c r="N69" i="98"/>
  <c r="L69" i="98"/>
  <c r="J69" i="98"/>
  <c r="I69" i="98"/>
  <c r="H69" i="98"/>
  <c r="O69" i="98" s="1"/>
  <c r="R69" i="98" s="1"/>
  <c r="G69" i="98"/>
  <c r="E69" i="98"/>
  <c r="AG68" i="98"/>
  <c r="AE68" i="98"/>
  <c r="AC68" i="98"/>
  <c r="AB68" i="98"/>
  <c r="Z68" i="98"/>
  <c r="X68" i="98"/>
  <c r="V68" i="98"/>
  <c r="T68" i="98"/>
  <c r="N68" i="98"/>
  <c r="L68" i="98"/>
  <c r="H68" i="98"/>
  <c r="O68" i="98" s="1"/>
  <c r="R68" i="98" s="1"/>
  <c r="G68" i="98"/>
  <c r="E68" i="98"/>
  <c r="AG67" i="98"/>
  <c r="AE67" i="98"/>
  <c r="AC67" i="98"/>
  <c r="AB67" i="98"/>
  <c r="Z67" i="98"/>
  <c r="X67" i="98"/>
  <c r="V67" i="98"/>
  <c r="T67" i="98"/>
  <c r="N67" i="98"/>
  <c r="L67" i="98"/>
  <c r="H67" i="98"/>
  <c r="J67" i="98" s="1"/>
  <c r="G67" i="98"/>
  <c r="E67" i="98"/>
  <c r="AG66" i="98"/>
  <c r="AE66" i="98"/>
  <c r="AC66" i="98"/>
  <c r="AB66" i="98"/>
  <c r="Z66" i="98"/>
  <c r="X66" i="98"/>
  <c r="V66" i="98"/>
  <c r="T66" i="98"/>
  <c r="N66" i="98"/>
  <c r="L66" i="98"/>
  <c r="H66" i="98"/>
  <c r="O66" i="98" s="1"/>
  <c r="R66" i="98" s="1"/>
  <c r="G66" i="98"/>
  <c r="E66" i="98"/>
  <c r="AG65" i="98"/>
  <c r="AE65" i="98"/>
  <c r="AC65" i="98"/>
  <c r="AB65" i="98"/>
  <c r="Z65" i="98"/>
  <c r="X65" i="98"/>
  <c r="V65" i="98"/>
  <c r="T65" i="98"/>
  <c r="N65" i="98"/>
  <c r="L65" i="98"/>
  <c r="H65" i="98"/>
  <c r="J65" i="98" s="1"/>
  <c r="G65" i="98"/>
  <c r="E65" i="98"/>
  <c r="AF64" i="98"/>
  <c r="AD64" i="98"/>
  <c r="AA64" i="98"/>
  <c r="Y64" i="98"/>
  <c r="W64" i="98"/>
  <c r="U64" i="98"/>
  <c r="S64" i="98"/>
  <c r="Q64" i="98"/>
  <c r="M64" i="98"/>
  <c r="K64" i="98"/>
  <c r="F64" i="98"/>
  <c r="D64" i="98"/>
  <c r="Z64" i="98" s="1"/>
  <c r="C64" i="98"/>
  <c r="AG63" i="98"/>
  <c r="AE63" i="98"/>
  <c r="AC63" i="98"/>
  <c r="AB63" i="98"/>
  <c r="Z63" i="98"/>
  <c r="X63" i="98"/>
  <c r="V63" i="98"/>
  <c r="T63" i="98"/>
  <c r="N63" i="98"/>
  <c r="L63" i="98"/>
  <c r="H63" i="98"/>
  <c r="O63" i="98" s="1"/>
  <c r="R63" i="98" s="1"/>
  <c r="G63" i="98"/>
  <c r="E63" i="98"/>
  <c r="AG62" i="98"/>
  <c r="AE62" i="98"/>
  <c r="AC62" i="98"/>
  <c r="AB62" i="98"/>
  <c r="Z62" i="98"/>
  <c r="X62" i="98"/>
  <c r="V62" i="98"/>
  <c r="T62" i="98"/>
  <c r="N62" i="98"/>
  <c r="L62" i="98"/>
  <c r="H62" i="98"/>
  <c r="O62" i="98" s="1"/>
  <c r="R62" i="98" s="1"/>
  <c r="G62" i="98"/>
  <c r="E62" i="98"/>
  <c r="AG61" i="98"/>
  <c r="AE61" i="98"/>
  <c r="AC61" i="98"/>
  <c r="AB61" i="98"/>
  <c r="Z61" i="98"/>
  <c r="X61" i="98"/>
  <c r="V61" i="98"/>
  <c r="T61" i="98"/>
  <c r="N61" i="98"/>
  <c r="L61" i="98"/>
  <c r="H61" i="98"/>
  <c r="O61" i="98" s="1"/>
  <c r="R61" i="98" s="1"/>
  <c r="G61" i="98"/>
  <c r="E61" i="98"/>
  <c r="AG60" i="98"/>
  <c r="AE60" i="98"/>
  <c r="AC60" i="98"/>
  <c r="AB60" i="98"/>
  <c r="Z60" i="98"/>
  <c r="X60" i="98"/>
  <c r="V60" i="98"/>
  <c r="T60" i="98"/>
  <c r="N60" i="98"/>
  <c r="L60" i="98"/>
  <c r="H60" i="98"/>
  <c r="O60" i="98" s="1"/>
  <c r="R60" i="98" s="1"/>
  <c r="G60" i="98"/>
  <c r="E60" i="98"/>
  <c r="AG59" i="98"/>
  <c r="AE59" i="98"/>
  <c r="AC59" i="98"/>
  <c r="AB59" i="98"/>
  <c r="Z59" i="98"/>
  <c r="X59" i="98"/>
  <c r="V59" i="98"/>
  <c r="T59" i="98"/>
  <c r="N59" i="98"/>
  <c r="L59" i="98"/>
  <c r="H59" i="98"/>
  <c r="O59" i="98" s="1"/>
  <c r="R59" i="98" s="1"/>
  <c r="G59" i="98"/>
  <c r="E59" i="98"/>
  <c r="AG58" i="98"/>
  <c r="AE58" i="98"/>
  <c r="AC58" i="98"/>
  <c r="AB58" i="98"/>
  <c r="Z58" i="98"/>
  <c r="X58" i="98"/>
  <c r="V58" i="98"/>
  <c r="T58" i="98"/>
  <c r="N58" i="98"/>
  <c r="L58" i="98"/>
  <c r="H58" i="98"/>
  <c r="O58" i="98" s="1"/>
  <c r="R58" i="98" s="1"/>
  <c r="G58" i="98"/>
  <c r="E58" i="98"/>
  <c r="AG57" i="98"/>
  <c r="AE57" i="98"/>
  <c r="AC57" i="98"/>
  <c r="AB57" i="98"/>
  <c r="Z57" i="98"/>
  <c r="X57" i="98"/>
  <c r="V57" i="98"/>
  <c r="T57" i="98"/>
  <c r="P57" i="98"/>
  <c r="N57" i="98"/>
  <c r="L57" i="98"/>
  <c r="I57" i="98"/>
  <c r="H57" i="98"/>
  <c r="J57" i="98" s="1"/>
  <c r="G57" i="98"/>
  <c r="E57" i="98"/>
  <c r="AG56" i="98"/>
  <c r="AE56" i="98"/>
  <c r="AC56" i="98"/>
  <c r="AB56" i="98"/>
  <c r="Z56" i="98"/>
  <c r="X56" i="98"/>
  <c r="V56" i="98"/>
  <c r="T56" i="98"/>
  <c r="N56" i="98"/>
  <c r="L56" i="98"/>
  <c r="H56" i="98"/>
  <c r="O56" i="98" s="1"/>
  <c r="P56" i="98" s="1"/>
  <c r="G56" i="98"/>
  <c r="E56" i="98"/>
  <c r="AF55" i="98"/>
  <c r="AD55" i="98"/>
  <c r="AA55" i="98"/>
  <c r="Y55" i="98"/>
  <c r="W55" i="98"/>
  <c r="U55" i="98"/>
  <c r="S55" i="98"/>
  <c r="Q55" i="98"/>
  <c r="M55" i="98"/>
  <c r="K55" i="98"/>
  <c r="F55" i="98"/>
  <c r="D55" i="98"/>
  <c r="C55" i="98"/>
  <c r="AG54" i="98"/>
  <c r="AE54" i="98"/>
  <c r="AC54" i="98"/>
  <c r="AB54" i="98"/>
  <c r="Z54" i="98"/>
  <c r="X54" i="98"/>
  <c r="V54" i="98"/>
  <c r="T54" i="98"/>
  <c r="N54" i="98"/>
  <c r="L54" i="98"/>
  <c r="H54" i="98"/>
  <c r="J54" i="98" s="1"/>
  <c r="G54" i="98"/>
  <c r="E54" i="98"/>
  <c r="AG53" i="98"/>
  <c r="AE53" i="98"/>
  <c r="AC53" i="98"/>
  <c r="AB53" i="98"/>
  <c r="Z53" i="98"/>
  <c r="X53" i="98"/>
  <c r="V53" i="98"/>
  <c r="T53" i="98"/>
  <c r="N53" i="98"/>
  <c r="L53" i="98"/>
  <c r="H53" i="98"/>
  <c r="O53" i="98" s="1"/>
  <c r="R53" i="98" s="1"/>
  <c r="G53" i="98"/>
  <c r="E53" i="98"/>
  <c r="AG52" i="98"/>
  <c r="AE52" i="98"/>
  <c r="AC52" i="98"/>
  <c r="AB52" i="98"/>
  <c r="Z52" i="98"/>
  <c r="X52" i="98"/>
  <c r="V52" i="98"/>
  <c r="T52" i="98"/>
  <c r="N52" i="98"/>
  <c r="L52" i="98"/>
  <c r="H52" i="98"/>
  <c r="O52" i="98" s="1"/>
  <c r="R52" i="98" s="1"/>
  <c r="G52" i="98"/>
  <c r="E52" i="98"/>
  <c r="AG51" i="98"/>
  <c r="AE51" i="98"/>
  <c r="AC51" i="98"/>
  <c r="AB51" i="98"/>
  <c r="Z51" i="98"/>
  <c r="X51" i="98"/>
  <c r="V51" i="98"/>
  <c r="T51" i="98"/>
  <c r="N51" i="98"/>
  <c r="L51" i="98"/>
  <c r="H51" i="98"/>
  <c r="J51" i="98" s="1"/>
  <c r="G51" i="98"/>
  <c r="E51" i="98"/>
  <c r="AG50" i="98"/>
  <c r="AE50" i="98"/>
  <c r="AC50" i="98"/>
  <c r="AB50" i="98"/>
  <c r="Z50" i="98"/>
  <c r="X50" i="98"/>
  <c r="V50" i="98"/>
  <c r="T50" i="98"/>
  <c r="N50" i="98"/>
  <c r="L50" i="98"/>
  <c r="H50" i="98"/>
  <c r="O50" i="98" s="1"/>
  <c r="R50" i="98" s="1"/>
  <c r="G50" i="98"/>
  <c r="E50" i="98"/>
  <c r="AG49" i="98"/>
  <c r="AE49" i="98"/>
  <c r="AC49" i="98"/>
  <c r="AB49" i="98"/>
  <c r="Z49" i="98"/>
  <c r="X49" i="98"/>
  <c r="V49" i="98"/>
  <c r="T49" i="98"/>
  <c r="N49" i="98"/>
  <c r="L49" i="98"/>
  <c r="H49" i="98"/>
  <c r="O49" i="98" s="1"/>
  <c r="R49" i="98" s="1"/>
  <c r="G49" i="98"/>
  <c r="E49" i="98"/>
  <c r="AG48" i="98"/>
  <c r="AE48" i="98"/>
  <c r="AC48" i="98"/>
  <c r="AB48" i="98"/>
  <c r="Z48" i="98"/>
  <c r="X48" i="98"/>
  <c r="V48" i="98"/>
  <c r="T48" i="98"/>
  <c r="N48" i="98"/>
  <c r="L48" i="98"/>
  <c r="H48" i="98"/>
  <c r="O48" i="98" s="1"/>
  <c r="R48" i="98" s="1"/>
  <c r="G48" i="98"/>
  <c r="E48" i="98"/>
  <c r="AG47" i="98"/>
  <c r="AE47" i="98"/>
  <c r="AC47" i="98"/>
  <c r="AB47" i="98"/>
  <c r="Z47" i="98"/>
  <c r="X47" i="98"/>
  <c r="V47" i="98"/>
  <c r="T47" i="98"/>
  <c r="N47" i="98"/>
  <c r="L47" i="98"/>
  <c r="H47" i="98"/>
  <c r="O47" i="98" s="1"/>
  <c r="R47" i="98" s="1"/>
  <c r="G47" i="98"/>
  <c r="E47" i="98"/>
  <c r="AG46" i="98"/>
  <c r="AE46" i="98"/>
  <c r="AC46" i="98"/>
  <c r="AB46" i="98"/>
  <c r="Z46" i="98"/>
  <c r="X46" i="98"/>
  <c r="V46" i="98"/>
  <c r="T46" i="98"/>
  <c r="N46" i="98"/>
  <c r="L46" i="98"/>
  <c r="I46" i="98"/>
  <c r="H46" i="98"/>
  <c r="J46" i="98" s="1"/>
  <c r="G46" i="98"/>
  <c r="E46" i="98"/>
  <c r="AG45" i="98"/>
  <c r="AE45" i="98"/>
  <c r="AC45" i="98"/>
  <c r="AB45" i="98"/>
  <c r="Z45" i="98"/>
  <c r="X45" i="98"/>
  <c r="V45" i="98"/>
  <c r="T45" i="98"/>
  <c r="N45" i="98"/>
  <c r="L45" i="98"/>
  <c r="H45" i="98"/>
  <c r="O45" i="98" s="1"/>
  <c r="R45" i="98" s="1"/>
  <c r="G45" i="98"/>
  <c r="E45" i="98"/>
  <c r="AG44" i="98"/>
  <c r="AE44" i="98"/>
  <c r="AC44" i="98"/>
  <c r="AB44" i="98"/>
  <c r="Z44" i="98"/>
  <c r="X44" i="98"/>
  <c r="V44" i="98"/>
  <c r="T44" i="98"/>
  <c r="N44" i="98"/>
  <c r="L44" i="98"/>
  <c r="H44" i="98"/>
  <c r="O44" i="98" s="1"/>
  <c r="R44" i="98" s="1"/>
  <c r="G44" i="98"/>
  <c r="E44" i="98"/>
  <c r="AG43" i="98"/>
  <c r="AE43" i="98"/>
  <c r="AC43" i="98"/>
  <c r="AB43" i="98"/>
  <c r="Z43" i="98"/>
  <c r="X43" i="98"/>
  <c r="V43" i="98"/>
  <c r="T43" i="98"/>
  <c r="N43" i="98"/>
  <c r="L43" i="98"/>
  <c r="H43" i="98"/>
  <c r="J43" i="98" s="1"/>
  <c r="G43" i="98"/>
  <c r="E43" i="98"/>
  <c r="AG42" i="98"/>
  <c r="AE42" i="98"/>
  <c r="AC42" i="98"/>
  <c r="AB42" i="98"/>
  <c r="Z42" i="98"/>
  <c r="X42" i="98"/>
  <c r="V42" i="98"/>
  <c r="T42" i="98"/>
  <c r="N42" i="98"/>
  <c r="L42" i="98"/>
  <c r="H42" i="98"/>
  <c r="O42" i="98" s="1"/>
  <c r="R42" i="98" s="1"/>
  <c r="G42" i="98"/>
  <c r="E42" i="98"/>
  <c r="AG41" i="98"/>
  <c r="AE41" i="98"/>
  <c r="AC41" i="98"/>
  <c r="AB41" i="98"/>
  <c r="Z41" i="98"/>
  <c r="X41" i="98"/>
  <c r="V41" i="98"/>
  <c r="T41" i="98"/>
  <c r="N41" i="98"/>
  <c r="L41" i="98"/>
  <c r="H41" i="98"/>
  <c r="O41" i="98" s="1"/>
  <c r="P41" i="98" s="1"/>
  <c r="G41" i="98"/>
  <c r="E41" i="98"/>
  <c r="AF40" i="98"/>
  <c r="AD40" i="98"/>
  <c r="AA40" i="98"/>
  <c r="Y40" i="98"/>
  <c r="W40" i="98"/>
  <c r="U40" i="98"/>
  <c r="S40" i="98"/>
  <c r="Q40" i="98"/>
  <c r="M40" i="98"/>
  <c r="K40" i="98"/>
  <c r="F40" i="98"/>
  <c r="D40" i="98"/>
  <c r="C40" i="98"/>
  <c r="AG39" i="98"/>
  <c r="AE39" i="98"/>
  <c r="AC39" i="98"/>
  <c r="AB39" i="98"/>
  <c r="Z39" i="98"/>
  <c r="X39" i="98"/>
  <c r="V39" i="98"/>
  <c r="T39" i="98"/>
  <c r="N39" i="98"/>
  <c r="L39" i="98"/>
  <c r="H39" i="98"/>
  <c r="O39" i="98" s="1"/>
  <c r="R39" i="98" s="1"/>
  <c r="G39" i="98"/>
  <c r="E39" i="98"/>
  <c r="AG38" i="98"/>
  <c r="AE38" i="98"/>
  <c r="AC38" i="98"/>
  <c r="AB38" i="98"/>
  <c r="Z38" i="98"/>
  <c r="X38" i="98"/>
  <c r="V38" i="98"/>
  <c r="T38" i="98"/>
  <c r="N38" i="98"/>
  <c r="L38" i="98"/>
  <c r="H38" i="98"/>
  <c r="O38" i="98" s="1"/>
  <c r="R38" i="98" s="1"/>
  <c r="G38" i="98"/>
  <c r="E38" i="98"/>
  <c r="AG37" i="98"/>
  <c r="AE37" i="98"/>
  <c r="AC37" i="98"/>
  <c r="AB37" i="98"/>
  <c r="Z37" i="98"/>
  <c r="X37" i="98"/>
  <c r="V37" i="98"/>
  <c r="T37" i="98"/>
  <c r="N37" i="98"/>
  <c r="L37" i="98"/>
  <c r="H37" i="98"/>
  <c r="O37" i="98" s="1"/>
  <c r="R37" i="98" s="1"/>
  <c r="G37" i="98"/>
  <c r="E37" i="98"/>
  <c r="AG36" i="98"/>
  <c r="AE36" i="98"/>
  <c r="AC36" i="98"/>
  <c r="AB36" i="98"/>
  <c r="Z36" i="98"/>
  <c r="X36" i="98"/>
  <c r="V36" i="98"/>
  <c r="T36" i="98"/>
  <c r="P36" i="98"/>
  <c r="N36" i="98"/>
  <c r="L36" i="98"/>
  <c r="J36" i="98"/>
  <c r="I36" i="98"/>
  <c r="H36" i="98"/>
  <c r="O36" i="98" s="1"/>
  <c r="R36" i="98" s="1"/>
  <c r="G36" i="98"/>
  <c r="E36" i="98"/>
  <c r="AG35" i="98"/>
  <c r="AE35" i="98"/>
  <c r="AC35" i="98"/>
  <c r="AB35" i="98"/>
  <c r="Z35" i="98"/>
  <c r="X35" i="98"/>
  <c r="V35" i="98"/>
  <c r="T35" i="98"/>
  <c r="N35" i="98"/>
  <c r="L35" i="98"/>
  <c r="H35" i="98"/>
  <c r="O35" i="98" s="1"/>
  <c r="R35" i="98" s="1"/>
  <c r="G35" i="98"/>
  <c r="E35" i="98"/>
  <c r="AG34" i="98"/>
  <c r="AE34" i="98"/>
  <c r="AC34" i="98"/>
  <c r="AB34" i="98"/>
  <c r="Z34" i="98"/>
  <c r="X34" i="98"/>
  <c r="V34" i="98"/>
  <c r="T34" i="98"/>
  <c r="N34" i="98"/>
  <c r="L34" i="98"/>
  <c r="H34" i="98"/>
  <c r="O34" i="98" s="1"/>
  <c r="R34" i="98" s="1"/>
  <c r="G34" i="98"/>
  <c r="E34" i="98"/>
  <c r="AG33" i="98"/>
  <c r="AE33" i="98"/>
  <c r="AC33" i="98"/>
  <c r="AB33" i="98"/>
  <c r="Z33" i="98"/>
  <c r="X33" i="98"/>
  <c r="V33" i="98"/>
  <c r="T33" i="98"/>
  <c r="N33" i="98"/>
  <c r="L33" i="98"/>
  <c r="I33" i="98"/>
  <c r="H33" i="98"/>
  <c r="O33" i="98" s="1"/>
  <c r="R33" i="98" s="1"/>
  <c r="G33" i="98"/>
  <c r="E33" i="98"/>
  <c r="AG32" i="98"/>
  <c r="AE32" i="98"/>
  <c r="AC32" i="98"/>
  <c r="AB32" i="98"/>
  <c r="Z32" i="98"/>
  <c r="X32" i="98"/>
  <c r="V32" i="98"/>
  <c r="T32" i="98"/>
  <c r="P32" i="98"/>
  <c r="N32" i="98"/>
  <c r="L32" i="98"/>
  <c r="J32" i="98"/>
  <c r="I32" i="98"/>
  <c r="H32" i="98"/>
  <c r="O32" i="98" s="1"/>
  <c r="R32" i="98" s="1"/>
  <c r="G32" i="98"/>
  <c r="E32" i="98"/>
  <c r="AG31" i="98"/>
  <c r="AE31" i="98"/>
  <c r="AC31" i="98"/>
  <c r="AB31" i="98"/>
  <c r="Z31" i="98"/>
  <c r="X31" i="98"/>
  <c r="V31" i="98"/>
  <c r="T31" i="98"/>
  <c r="N31" i="98"/>
  <c r="L31" i="98"/>
  <c r="H31" i="98"/>
  <c r="O31" i="98" s="1"/>
  <c r="R31" i="98" s="1"/>
  <c r="G31" i="98"/>
  <c r="E31" i="98"/>
  <c r="AG30" i="98"/>
  <c r="AE30" i="98"/>
  <c r="AC30" i="98"/>
  <c r="AB30" i="98"/>
  <c r="Z30" i="98"/>
  <c r="X30" i="98"/>
  <c r="V30" i="98"/>
  <c r="T30" i="98"/>
  <c r="N30" i="98"/>
  <c r="L30" i="98"/>
  <c r="H30" i="98"/>
  <c r="O30" i="98" s="1"/>
  <c r="R30" i="98" s="1"/>
  <c r="G30" i="98"/>
  <c r="E30" i="98"/>
  <c r="AG29" i="98"/>
  <c r="AE29" i="98"/>
  <c r="AC29" i="98"/>
  <c r="AB29" i="98"/>
  <c r="Z29" i="98"/>
  <c r="X29" i="98"/>
  <c r="V29" i="98"/>
  <c r="T29" i="98"/>
  <c r="N29" i="98"/>
  <c r="L29" i="98"/>
  <c r="H29" i="98"/>
  <c r="O29" i="98" s="1"/>
  <c r="R29" i="98" s="1"/>
  <c r="G29" i="98"/>
  <c r="E29" i="98"/>
  <c r="AG28" i="98"/>
  <c r="AE28" i="98"/>
  <c r="AC28" i="98"/>
  <c r="AB28" i="98"/>
  <c r="Z28" i="98"/>
  <c r="X28" i="98"/>
  <c r="V28" i="98"/>
  <c r="T28" i="98"/>
  <c r="N28" i="98"/>
  <c r="L28" i="98"/>
  <c r="H28" i="98"/>
  <c r="O28" i="98" s="1"/>
  <c r="R28" i="98" s="1"/>
  <c r="G28" i="98"/>
  <c r="E28" i="98"/>
  <c r="AG27" i="98"/>
  <c r="AE27" i="98"/>
  <c r="AC27" i="98"/>
  <c r="AB27" i="98"/>
  <c r="Z27" i="98"/>
  <c r="X27" i="98"/>
  <c r="V27" i="98"/>
  <c r="T27" i="98"/>
  <c r="N27" i="98"/>
  <c r="L27" i="98"/>
  <c r="H27" i="98"/>
  <c r="O27" i="98" s="1"/>
  <c r="R27" i="98" s="1"/>
  <c r="G27" i="98"/>
  <c r="E27" i="98"/>
  <c r="AG26" i="98"/>
  <c r="AE26" i="98"/>
  <c r="AC26" i="98"/>
  <c r="AB26" i="98"/>
  <c r="Z26" i="98"/>
  <c r="X26" i="98"/>
  <c r="V26" i="98"/>
  <c r="T26" i="98"/>
  <c r="N26" i="98"/>
  <c r="L26" i="98"/>
  <c r="I26" i="98"/>
  <c r="H26" i="98"/>
  <c r="O26" i="98" s="1"/>
  <c r="R26" i="98" s="1"/>
  <c r="G26" i="98"/>
  <c r="E26" i="98"/>
  <c r="AG25" i="98"/>
  <c r="AE25" i="98"/>
  <c r="AC25" i="98"/>
  <c r="AB25" i="98"/>
  <c r="Z25" i="98"/>
  <c r="X25" i="98"/>
  <c r="V25" i="98"/>
  <c r="T25" i="98"/>
  <c r="N25" i="98"/>
  <c r="L25" i="98"/>
  <c r="I25" i="98"/>
  <c r="H25" i="98"/>
  <c r="O25" i="98" s="1"/>
  <c r="R25" i="98" s="1"/>
  <c r="G25" i="98"/>
  <c r="E25" i="98"/>
  <c r="AG24" i="98"/>
  <c r="AE24" i="98"/>
  <c r="AC24" i="98"/>
  <c r="AB24" i="98"/>
  <c r="Z24" i="98"/>
  <c r="X24" i="98"/>
  <c r="V24" i="98"/>
  <c r="T24" i="98"/>
  <c r="N24" i="98"/>
  <c r="L24" i="98"/>
  <c r="H24" i="98"/>
  <c r="O24" i="98" s="1"/>
  <c r="R24" i="98" s="1"/>
  <c r="G24" i="98"/>
  <c r="E24" i="98"/>
  <c r="AG23" i="98"/>
  <c r="AE23" i="98"/>
  <c r="AC23" i="98"/>
  <c r="AB23" i="98"/>
  <c r="Z23" i="98"/>
  <c r="X23" i="98"/>
  <c r="V23" i="98"/>
  <c r="T23" i="98"/>
  <c r="N23" i="98"/>
  <c r="L23" i="98"/>
  <c r="H23" i="98"/>
  <c r="O23" i="98" s="1"/>
  <c r="R23" i="98" s="1"/>
  <c r="G23" i="98"/>
  <c r="E23" i="98"/>
  <c r="AG22" i="98"/>
  <c r="AE22" i="98"/>
  <c r="AC22" i="98"/>
  <c r="AB22" i="98"/>
  <c r="Z22" i="98"/>
  <c r="X22" i="98"/>
  <c r="V22" i="98"/>
  <c r="T22" i="98"/>
  <c r="N22" i="98"/>
  <c r="L22" i="98"/>
  <c r="H22" i="98"/>
  <c r="O22" i="98" s="1"/>
  <c r="P22" i="98" s="1"/>
  <c r="G22" i="98"/>
  <c r="E22" i="98"/>
  <c r="AF21" i="98"/>
  <c r="AD21" i="98"/>
  <c r="AA21" i="98"/>
  <c r="Y21" i="98"/>
  <c r="W21" i="98"/>
  <c r="U21" i="98"/>
  <c r="S21" i="98"/>
  <c r="Q21" i="98"/>
  <c r="M21" i="98"/>
  <c r="K21" i="98"/>
  <c r="F21" i="98"/>
  <c r="D21" i="98"/>
  <c r="C21" i="98"/>
  <c r="AG20" i="98"/>
  <c r="AE20" i="98"/>
  <c r="AC20" i="98"/>
  <c r="AB20" i="98"/>
  <c r="Z20" i="98"/>
  <c r="X20" i="98"/>
  <c r="V20" i="98"/>
  <c r="T20" i="98"/>
  <c r="N20" i="98"/>
  <c r="L20" i="98"/>
  <c r="H20" i="98"/>
  <c r="O20" i="98" s="1"/>
  <c r="R20" i="98" s="1"/>
  <c r="G20" i="98"/>
  <c r="E20" i="98"/>
  <c r="AG19" i="98"/>
  <c r="AE19" i="98"/>
  <c r="AC19" i="98"/>
  <c r="AB19" i="98"/>
  <c r="Z19" i="98"/>
  <c r="X19" i="98"/>
  <c r="V19" i="98"/>
  <c r="T19" i="98"/>
  <c r="N19" i="98"/>
  <c r="L19" i="98"/>
  <c r="H19" i="98"/>
  <c r="O19" i="98" s="1"/>
  <c r="R19" i="98" s="1"/>
  <c r="G19" i="98"/>
  <c r="E19" i="98"/>
  <c r="AG18" i="98"/>
  <c r="AE18" i="98"/>
  <c r="AC18" i="98"/>
  <c r="AB18" i="98"/>
  <c r="Z18" i="98"/>
  <c r="X18" i="98"/>
  <c r="V18" i="98"/>
  <c r="T18" i="98"/>
  <c r="P18" i="98"/>
  <c r="N18" i="98"/>
  <c r="L18" i="98"/>
  <c r="J18" i="98"/>
  <c r="I18" i="98"/>
  <c r="H18" i="98"/>
  <c r="O18" i="98" s="1"/>
  <c r="R18" i="98" s="1"/>
  <c r="G18" i="98"/>
  <c r="E18" i="98"/>
  <c r="AG17" i="98"/>
  <c r="AE17" i="98"/>
  <c r="AC17" i="98"/>
  <c r="AB17" i="98"/>
  <c r="Z17" i="98"/>
  <c r="X17" i="98"/>
  <c r="V17" i="98"/>
  <c r="T17" i="98"/>
  <c r="N17" i="98"/>
  <c r="L17" i="98"/>
  <c r="H17" i="98"/>
  <c r="O17" i="98" s="1"/>
  <c r="R17" i="98" s="1"/>
  <c r="G17" i="98"/>
  <c r="E17" i="98"/>
  <c r="AG16" i="98"/>
  <c r="AE16" i="98"/>
  <c r="AC16" i="98"/>
  <c r="AB16" i="98"/>
  <c r="Z16" i="98"/>
  <c r="X16" i="98"/>
  <c r="V16" i="98"/>
  <c r="T16" i="98"/>
  <c r="N16" i="98"/>
  <c r="L16" i="98"/>
  <c r="H16" i="98"/>
  <c r="J16" i="98" s="1"/>
  <c r="G16" i="98"/>
  <c r="E16" i="98"/>
  <c r="AG15" i="98"/>
  <c r="AE15" i="98"/>
  <c r="AC15" i="98"/>
  <c r="AB15" i="98"/>
  <c r="Z15" i="98"/>
  <c r="X15" i="98"/>
  <c r="V15" i="98"/>
  <c r="T15" i="98"/>
  <c r="N15" i="98"/>
  <c r="L15" i="98"/>
  <c r="H15" i="98"/>
  <c r="O15" i="98" s="1"/>
  <c r="R15" i="98" s="1"/>
  <c r="G15" i="98"/>
  <c r="E15" i="98"/>
  <c r="AG14" i="98"/>
  <c r="AE14" i="98"/>
  <c r="AC14" i="98"/>
  <c r="AB14" i="98"/>
  <c r="Z14" i="98"/>
  <c r="X14" i="98"/>
  <c r="V14" i="98"/>
  <c r="T14" i="98"/>
  <c r="N14" i="98"/>
  <c r="L14" i="98"/>
  <c r="H14" i="98"/>
  <c r="O14" i="98" s="1"/>
  <c r="R14" i="98" s="1"/>
  <c r="G14" i="98"/>
  <c r="E14" i="98"/>
  <c r="AG13" i="98"/>
  <c r="AE13" i="98"/>
  <c r="AC13" i="98"/>
  <c r="AB13" i="98"/>
  <c r="Z13" i="98"/>
  <c r="X13" i="98"/>
  <c r="V13" i="98"/>
  <c r="T13" i="98"/>
  <c r="N13" i="98"/>
  <c r="L13" i="98"/>
  <c r="H13" i="98"/>
  <c r="J13" i="98" s="1"/>
  <c r="G13" i="98"/>
  <c r="E13" i="98"/>
  <c r="AG12" i="98"/>
  <c r="AE12" i="98"/>
  <c r="AC12" i="98"/>
  <c r="AB12" i="98"/>
  <c r="Z12" i="98"/>
  <c r="X12" i="98"/>
  <c r="V12" i="98"/>
  <c r="T12" i="98"/>
  <c r="N12" i="98"/>
  <c r="L12" i="98"/>
  <c r="H12" i="98"/>
  <c r="O12" i="98" s="1"/>
  <c r="R12" i="98" s="1"/>
  <c r="G12" i="98"/>
  <c r="E12" i="98"/>
  <c r="AG11" i="98"/>
  <c r="AE11" i="98"/>
  <c r="AC11" i="98"/>
  <c r="AB11" i="98"/>
  <c r="Z11" i="98"/>
  <c r="X11" i="98"/>
  <c r="V11" i="98"/>
  <c r="T11" i="98"/>
  <c r="N11" i="98"/>
  <c r="L11" i="98"/>
  <c r="H11" i="98"/>
  <c r="O11" i="98" s="1"/>
  <c r="R11" i="98" s="1"/>
  <c r="G11" i="98"/>
  <c r="E11" i="98"/>
  <c r="AG10" i="98"/>
  <c r="AE10" i="98"/>
  <c r="AC10" i="98"/>
  <c r="AB10" i="98"/>
  <c r="Z10" i="98"/>
  <c r="X10" i="98"/>
  <c r="V10" i="98"/>
  <c r="T10" i="98"/>
  <c r="P10" i="98"/>
  <c r="N10" i="98"/>
  <c r="L10" i="98"/>
  <c r="J10" i="98"/>
  <c r="I10" i="98"/>
  <c r="H10" i="98"/>
  <c r="O10" i="98" s="1"/>
  <c r="G10" i="98"/>
  <c r="E10" i="98"/>
  <c r="AF9" i="98"/>
  <c r="AD9" i="98"/>
  <c r="AA9" i="98"/>
  <c r="Y9" i="98"/>
  <c r="W9" i="98"/>
  <c r="U9" i="98"/>
  <c r="S9" i="98"/>
  <c r="Q9" i="98"/>
  <c r="M9" i="98"/>
  <c r="K9" i="98"/>
  <c r="F9" i="98"/>
  <c r="D9" i="98"/>
  <c r="C9" i="98"/>
  <c r="AG101" i="97"/>
  <c r="AE101" i="97"/>
  <c r="AC101" i="97"/>
  <c r="AB101" i="97"/>
  <c r="Z101" i="97"/>
  <c r="X101" i="97"/>
  <c r="V101" i="97"/>
  <c r="T101" i="97"/>
  <c r="N101" i="97"/>
  <c r="L101" i="97"/>
  <c r="H101" i="97"/>
  <c r="J101" i="97" s="1"/>
  <c r="G101" i="97"/>
  <c r="E101" i="97"/>
  <c r="AG100" i="97"/>
  <c r="AE100" i="97"/>
  <c r="AC100" i="97"/>
  <c r="AB100" i="97"/>
  <c r="Z100" i="97"/>
  <c r="X100" i="97"/>
  <c r="V100" i="97"/>
  <c r="T100" i="97"/>
  <c r="N100" i="97"/>
  <c r="L100" i="97"/>
  <c r="H100" i="97"/>
  <c r="H100" i="109" s="1"/>
  <c r="G100" i="97"/>
  <c r="E100" i="97"/>
  <c r="AG99" i="97"/>
  <c r="AE99" i="97"/>
  <c r="AC99" i="97"/>
  <c r="AB99" i="97"/>
  <c r="Z99" i="97"/>
  <c r="X99" i="97"/>
  <c r="V99" i="97"/>
  <c r="T99" i="97"/>
  <c r="N99" i="97"/>
  <c r="L99" i="97"/>
  <c r="H99" i="97"/>
  <c r="H99" i="109" s="1"/>
  <c r="G99" i="97"/>
  <c r="E99" i="97"/>
  <c r="AG98" i="97"/>
  <c r="AE98" i="97"/>
  <c r="AC98" i="97"/>
  <c r="AB98" i="97"/>
  <c r="Z98" i="97"/>
  <c r="X98" i="97"/>
  <c r="V98" i="97"/>
  <c r="T98" i="97"/>
  <c r="N98" i="97"/>
  <c r="L98" i="97"/>
  <c r="H98" i="97"/>
  <c r="H98" i="109" s="1"/>
  <c r="G98" i="97"/>
  <c r="E98" i="97"/>
  <c r="AG97" i="97"/>
  <c r="AE97" i="97"/>
  <c r="AC97" i="97"/>
  <c r="AB97" i="97"/>
  <c r="Z97" i="97"/>
  <c r="X97" i="97"/>
  <c r="V97" i="97"/>
  <c r="T97" i="97"/>
  <c r="N97" i="97"/>
  <c r="L97" i="97"/>
  <c r="H97" i="97"/>
  <c r="H97" i="109" s="1"/>
  <c r="G97" i="97"/>
  <c r="E97" i="97"/>
  <c r="AG96" i="97"/>
  <c r="AE96" i="97"/>
  <c r="AC96" i="97"/>
  <c r="AB96" i="97"/>
  <c r="Z96" i="97"/>
  <c r="X96" i="97"/>
  <c r="V96" i="97"/>
  <c r="T96" i="97"/>
  <c r="N96" i="97"/>
  <c r="L96" i="97"/>
  <c r="H96" i="97"/>
  <c r="H96" i="109" s="1"/>
  <c r="G96" i="97"/>
  <c r="E96" i="97"/>
  <c r="AG95" i="97"/>
  <c r="AE95" i="97"/>
  <c r="AC95" i="97"/>
  <c r="AB95" i="97"/>
  <c r="Z95" i="97"/>
  <c r="X95" i="97"/>
  <c r="V95" i="97"/>
  <c r="T95" i="97"/>
  <c r="N95" i="97"/>
  <c r="L95" i="97"/>
  <c r="H95" i="97"/>
  <c r="H95" i="109" s="1"/>
  <c r="G95" i="97"/>
  <c r="E95" i="97"/>
  <c r="AG94" i="97"/>
  <c r="AE94" i="97"/>
  <c r="AC94" i="97"/>
  <c r="AB94" i="97"/>
  <c r="Z94" i="97"/>
  <c r="X94" i="97"/>
  <c r="V94" i="97"/>
  <c r="T94" i="97"/>
  <c r="N94" i="97"/>
  <c r="L94" i="97"/>
  <c r="H94" i="97"/>
  <c r="H94" i="109" s="1"/>
  <c r="G94" i="97"/>
  <c r="E94" i="97"/>
  <c r="AG93" i="97"/>
  <c r="AE93" i="97"/>
  <c r="AC93" i="97"/>
  <c r="AB93" i="97"/>
  <c r="Z93" i="97"/>
  <c r="X93" i="97"/>
  <c r="V93" i="97"/>
  <c r="T93" i="97"/>
  <c r="N93" i="97"/>
  <c r="L93" i="97"/>
  <c r="H93" i="97"/>
  <c r="H93" i="109" s="1"/>
  <c r="G93" i="97"/>
  <c r="E93" i="97"/>
  <c r="AG92" i="97"/>
  <c r="AE92" i="97"/>
  <c r="AC92" i="97"/>
  <c r="AB92" i="97"/>
  <c r="Z92" i="97"/>
  <c r="X92" i="97"/>
  <c r="V92" i="97"/>
  <c r="T92" i="97"/>
  <c r="N92" i="97"/>
  <c r="L92" i="97"/>
  <c r="H92" i="97"/>
  <c r="H92" i="109" s="1"/>
  <c r="G92" i="97"/>
  <c r="E92" i="97"/>
  <c r="AG91" i="97"/>
  <c r="AE91" i="97"/>
  <c r="AC91" i="97"/>
  <c r="AB91" i="97"/>
  <c r="Z91" i="97"/>
  <c r="X91" i="97"/>
  <c r="V91" i="97"/>
  <c r="T91" i="97"/>
  <c r="N91" i="97"/>
  <c r="L91" i="97"/>
  <c r="H91" i="97"/>
  <c r="H91" i="109" s="1"/>
  <c r="G91" i="97"/>
  <c r="E91" i="97"/>
  <c r="AF90" i="97"/>
  <c r="AF19" i="32" s="1"/>
  <c r="AD90" i="97"/>
  <c r="AD19" i="32" s="1"/>
  <c r="AA90" i="97"/>
  <c r="AA19" i="32" s="1"/>
  <c r="Y90" i="97"/>
  <c r="W90" i="97"/>
  <c r="W19" i="32" s="1"/>
  <c r="U90" i="97"/>
  <c r="U19" i="32" s="1"/>
  <c r="S90" i="97"/>
  <c r="S19" i="32" s="1"/>
  <c r="Q90" i="97"/>
  <c r="Q19" i="32" s="1"/>
  <c r="M90" i="97"/>
  <c r="M19" i="32" s="1"/>
  <c r="K90" i="97"/>
  <c r="K19" i="32" s="1"/>
  <c r="F90" i="97"/>
  <c r="F19" i="32" s="1"/>
  <c r="D90" i="97"/>
  <c r="C90" i="97"/>
  <c r="AG89" i="97"/>
  <c r="AE89" i="97"/>
  <c r="AC89" i="97"/>
  <c r="AB89" i="97"/>
  <c r="Z89" i="97"/>
  <c r="X89" i="97"/>
  <c r="V89" i="97"/>
  <c r="T89" i="97"/>
  <c r="N89" i="97"/>
  <c r="L89" i="97"/>
  <c r="H89" i="97"/>
  <c r="H89" i="109" s="1"/>
  <c r="G89" i="97"/>
  <c r="E89" i="97"/>
  <c r="AG88" i="97"/>
  <c r="AE88" i="97"/>
  <c r="AC88" i="97"/>
  <c r="AB88" i="97"/>
  <c r="Z88" i="97"/>
  <c r="X88" i="97"/>
  <c r="V88" i="97"/>
  <c r="T88" i="97"/>
  <c r="N88" i="97"/>
  <c r="L88" i="97"/>
  <c r="H88" i="97"/>
  <c r="H88" i="109" s="1"/>
  <c r="G88" i="97"/>
  <c r="E88" i="97"/>
  <c r="AG87" i="97"/>
  <c r="AE87" i="97"/>
  <c r="AC87" i="97"/>
  <c r="AB87" i="97"/>
  <c r="Z87" i="97"/>
  <c r="X87" i="97"/>
  <c r="V87" i="97"/>
  <c r="T87" i="97"/>
  <c r="N87" i="97"/>
  <c r="L87" i="97"/>
  <c r="H87" i="97"/>
  <c r="H87" i="109" s="1"/>
  <c r="G87" i="97"/>
  <c r="E87" i="97"/>
  <c r="AG86" i="97"/>
  <c r="AE86" i="97"/>
  <c r="AC86" i="97"/>
  <c r="AB86" i="97"/>
  <c r="Z86" i="97"/>
  <c r="X86" i="97"/>
  <c r="V86" i="97"/>
  <c r="T86" i="97"/>
  <c r="N86" i="97"/>
  <c r="L86" i="97"/>
  <c r="H86" i="97"/>
  <c r="H86" i="109" s="1"/>
  <c r="G86" i="97"/>
  <c r="E86" i="97"/>
  <c r="AG85" i="97"/>
  <c r="AE85" i="97"/>
  <c r="AC85" i="97"/>
  <c r="AB85" i="97"/>
  <c r="Z85" i="97"/>
  <c r="X85" i="97"/>
  <c r="V85" i="97"/>
  <c r="T85" i="97"/>
  <c r="N85" i="97"/>
  <c r="L85" i="97"/>
  <c r="H85" i="97"/>
  <c r="H85" i="109" s="1"/>
  <c r="G85" i="97"/>
  <c r="E85" i="97"/>
  <c r="AG84" i="97"/>
  <c r="AE84" i="97"/>
  <c r="AC84" i="97"/>
  <c r="AB84" i="97"/>
  <c r="Z84" i="97"/>
  <c r="X84" i="97"/>
  <c r="V84" i="97"/>
  <c r="T84" i="97"/>
  <c r="N84" i="97"/>
  <c r="L84" i="97"/>
  <c r="H84" i="97"/>
  <c r="H84" i="109" s="1"/>
  <c r="G84" i="97"/>
  <c r="E84" i="97"/>
  <c r="AG83" i="97"/>
  <c r="AE83" i="97"/>
  <c r="AC83" i="97"/>
  <c r="AB83" i="97"/>
  <c r="Z83" i="97"/>
  <c r="X83" i="97"/>
  <c r="V83" i="97"/>
  <c r="T83" i="97"/>
  <c r="N83" i="97"/>
  <c r="L83" i="97"/>
  <c r="H83" i="97"/>
  <c r="H83" i="109" s="1"/>
  <c r="G83" i="97"/>
  <c r="E83" i="97"/>
  <c r="AG82" i="97"/>
  <c r="AE82" i="97"/>
  <c r="AC82" i="97"/>
  <c r="AB82" i="97"/>
  <c r="Z82" i="97"/>
  <c r="X82" i="97"/>
  <c r="V82" i="97"/>
  <c r="T82" i="97"/>
  <c r="N82" i="97"/>
  <c r="L82" i="97"/>
  <c r="H82" i="97"/>
  <c r="H82" i="109" s="1"/>
  <c r="G82" i="97"/>
  <c r="E82" i="97"/>
  <c r="AG81" i="97"/>
  <c r="AE81" i="97"/>
  <c r="AC81" i="97"/>
  <c r="AB81" i="97"/>
  <c r="Z81" i="97"/>
  <c r="X81" i="97"/>
  <c r="V81" i="97"/>
  <c r="T81" i="97"/>
  <c r="N81" i="97"/>
  <c r="L81" i="97"/>
  <c r="H81" i="97"/>
  <c r="H81" i="109" s="1"/>
  <c r="G81" i="97"/>
  <c r="E81" i="97"/>
  <c r="A81" i="97"/>
  <c r="A82" i="97" s="1"/>
  <c r="A83" i="97" s="1"/>
  <c r="A84" i="97" s="1"/>
  <c r="A85" i="97" s="1"/>
  <c r="A86" i="97" s="1"/>
  <c r="A87" i="97" s="1"/>
  <c r="A88" i="97" s="1"/>
  <c r="A89" i="97" s="1"/>
  <c r="A91" i="97" s="1"/>
  <c r="A92" i="97" s="1"/>
  <c r="A93" i="97" s="1"/>
  <c r="A94" i="97" s="1"/>
  <c r="A95" i="97" s="1"/>
  <c r="A96" i="97" s="1"/>
  <c r="A97" i="97" s="1"/>
  <c r="A98" i="97" s="1"/>
  <c r="A99" i="97" s="1"/>
  <c r="A100" i="97" s="1"/>
  <c r="A101" i="97" s="1"/>
  <c r="AG80" i="97"/>
  <c r="AE80" i="97"/>
  <c r="AC80" i="97"/>
  <c r="AB80" i="97"/>
  <c r="Z80" i="97"/>
  <c r="X80" i="97"/>
  <c r="V80" i="97"/>
  <c r="T80" i="97"/>
  <c r="N80" i="97"/>
  <c r="L80" i="97"/>
  <c r="H80" i="97"/>
  <c r="H80" i="109" s="1"/>
  <c r="G80" i="97"/>
  <c r="E80" i="97"/>
  <c r="AF79" i="97"/>
  <c r="AD79" i="97"/>
  <c r="AA79" i="97"/>
  <c r="Y79" i="97"/>
  <c r="W79" i="97"/>
  <c r="U79" i="97"/>
  <c r="S79" i="97"/>
  <c r="Q79" i="97"/>
  <c r="M79" i="97"/>
  <c r="K79" i="97"/>
  <c r="F79" i="97"/>
  <c r="D79" i="97"/>
  <c r="C79" i="97"/>
  <c r="AG78" i="97"/>
  <c r="AE78" i="97"/>
  <c r="AC78" i="97"/>
  <c r="AB78" i="97"/>
  <c r="Z78" i="97"/>
  <c r="X78" i="97"/>
  <c r="V78" i="97"/>
  <c r="T78" i="97"/>
  <c r="N78" i="97"/>
  <c r="L78" i="97"/>
  <c r="H78" i="97"/>
  <c r="O78" i="97" s="1"/>
  <c r="R78" i="97" s="1"/>
  <c r="G78" i="97"/>
  <c r="E78" i="97"/>
  <c r="AG77" i="97"/>
  <c r="AE77" i="97"/>
  <c r="AC77" i="97"/>
  <c r="AB77" i="97"/>
  <c r="Z77" i="97"/>
  <c r="X77" i="97"/>
  <c r="V77" i="97"/>
  <c r="T77" i="97"/>
  <c r="N77" i="97"/>
  <c r="L77" i="97"/>
  <c r="H77" i="97"/>
  <c r="O77" i="97" s="1"/>
  <c r="R77" i="97" s="1"/>
  <c r="G77" i="97"/>
  <c r="E77" i="97"/>
  <c r="AG76" i="97"/>
  <c r="AE76" i="97"/>
  <c r="AC76" i="97"/>
  <c r="AB76" i="97"/>
  <c r="Z76" i="97"/>
  <c r="X76" i="97"/>
  <c r="V76" i="97"/>
  <c r="T76" i="97"/>
  <c r="N76" i="97"/>
  <c r="L76" i="97"/>
  <c r="H76" i="97"/>
  <c r="O76" i="97" s="1"/>
  <c r="R76" i="97" s="1"/>
  <c r="G76" i="97"/>
  <c r="E76" i="97"/>
  <c r="AG75" i="97"/>
  <c r="AE75" i="97"/>
  <c r="AC75" i="97"/>
  <c r="AB75" i="97"/>
  <c r="Z75" i="97"/>
  <c r="X75" i="97"/>
  <c r="V75" i="97"/>
  <c r="T75" i="97"/>
  <c r="N75" i="97"/>
  <c r="L75" i="97"/>
  <c r="H75" i="97"/>
  <c r="I75" i="97" s="1"/>
  <c r="G75" i="97"/>
  <c r="E75" i="97"/>
  <c r="AG74" i="97"/>
  <c r="AE74" i="97"/>
  <c r="AC74" i="97"/>
  <c r="AB74" i="97"/>
  <c r="Z74" i="97"/>
  <c r="X74" i="97"/>
  <c r="V74" i="97"/>
  <c r="T74" i="97"/>
  <c r="N74" i="97"/>
  <c r="L74" i="97"/>
  <c r="H74" i="97"/>
  <c r="J74" i="97" s="1"/>
  <c r="G74" i="97"/>
  <c r="E74" i="97"/>
  <c r="AG73" i="97"/>
  <c r="AE73" i="97"/>
  <c r="AC73" i="97"/>
  <c r="AB73" i="97"/>
  <c r="Z73" i="97"/>
  <c r="X73" i="97"/>
  <c r="V73" i="97"/>
  <c r="T73" i="97"/>
  <c r="N73" i="97"/>
  <c r="L73" i="97"/>
  <c r="I73" i="97"/>
  <c r="H73" i="97"/>
  <c r="O73" i="97" s="1"/>
  <c r="R73" i="97" s="1"/>
  <c r="G73" i="97"/>
  <c r="E73" i="97"/>
  <c r="AF72" i="97"/>
  <c r="AD72" i="97"/>
  <c r="AA72" i="97"/>
  <c r="Y72" i="97"/>
  <c r="W72" i="97"/>
  <c r="U72" i="97"/>
  <c r="S72" i="97"/>
  <c r="Q72" i="97"/>
  <c r="M72" i="97"/>
  <c r="K72" i="97"/>
  <c r="F72" i="97"/>
  <c r="D72" i="97"/>
  <c r="C72" i="97"/>
  <c r="AG71" i="97"/>
  <c r="AE71" i="97"/>
  <c r="AC71" i="97"/>
  <c r="AB71" i="97"/>
  <c r="Z71" i="97"/>
  <c r="X71" i="97"/>
  <c r="V71" i="97"/>
  <c r="T71" i="97"/>
  <c r="N71" i="97"/>
  <c r="L71" i="97"/>
  <c r="H71" i="97"/>
  <c r="O71" i="97" s="1"/>
  <c r="P71" i="97" s="1"/>
  <c r="G71" i="97"/>
  <c r="E71" i="97"/>
  <c r="AG70" i="97"/>
  <c r="AE70" i="97"/>
  <c r="AC70" i="97"/>
  <c r="AB70" i="97"/>
  <c r="Z70" i="97"/>
  <c r="X70" i="97"/>
  <c r="V70" i="97"/>
  <c r="T70" i="97"/>
  <c r="N70" i="97"/>
  <c r="L70" i="97"/>
  <c r="H70" i="97"/>
  <c r="O70" i="97" s="1"/>
  <c r="R70" i="97" s="1"/>
  <c r="G70" i="97"/>
  <c r="E70" i="97"/>
  <c r="AG69" i="97"/>
  <c r="AE69" i="97"/>
  <c r="AC69" i="97"/>
  <c r="AB69" i="97"/>
  <c r="Z69" i="97"/>
  <c r="X69" i="97"/>
  <c r="V69" i="97"/>
  <c r="T69" i="97"/>
  <c r="N69" i="97"/>
  <c r="L69" i="97"/>
  <c r="J69" i="97"/>
  <c r="H69" i="97"/>
  <c r="O69" i="97" s="1"/>
  <c r="R69" i="97" s="1"/>
  <c r="G69" i="97"/>
  <c r="E69" i="97"/>
  <c r="AG68" i="97"/>
  <c r="AE68" i="97"/>
  <c r="AC68" i="97"/>
  <c r="AB68" i="97"/>
  <c r="Z68" i="97"/>
  <c r="X68" i="97"/>
  <c r="V68" i="97"/>
  <c r="T68" i="97"/>
  <c r="N68" i="97"/>
  <c r="L68" i="97"/>
  <c r="H68" i="97"/>
  <c r="O68" i="97" s="1"/>
  <c r="R68" i="97" s="1"/>
  <c r="G68" i="97"/>
  <c r="E68" i="97"/>
  <c r="AG67" i="97"/>
  <c r="AE67" i="97"/>
  <c r="AC67" i="97"/>
  <c r="AB67" i="97"/>
  <c r="Z67" i="97"/>
  <c r="X67" i="97"/>
  <c r="V67" i="97"/>
  <c r="T67" i="97"/>
  <c r="N67" i="97"/>
  <c r="L67" i="97"/>
  <c r="I67" i="97"/>
  <c r="H67" i="97"/>
  <c r="O67" i="97" s="1"/>
  <c r="R67" i="97" s="1"/>
  <c r="G67" i="97"/>
  <c r="E67" i="97"/>
  <c r="AG66" i="97"/>
  <c r="AE66" i="97"/>
  <c r="AC66" i="97"/>
  <c r="AB66" i="97"/>
  <c r="Z66" i="97"/>
  <c r="X66" i="97"/>
  <c r="V66" i="97"/>
  <c r="T66" i="97"/>
  <c r="N66" i="97"/>
  <c r="L66" i="97"/>
  <c r="I66" i="97"/>
  <c r="H66" i="97"/>
  <c r="O66" i="97" s="1"/>
  <c r="R66" i="97" s="1"/>
  <c r="G66" i="97"/>
  <c r="E66" i="97"/>
  <c r="AG65" i="97"/>
  <c r="AE65" i="97"/>
  <c r="AC65" i="97"/>
  <c r="AB65" i="97"/>
  <c r="Z65" i="97"/>
  <c r="X65" i="97"/>
  <c r="V65" i="97"/>
  <c r="T65" i="97"/>
  <c r="N65" i="97"/>
  <c r="L65" i="97"/>
  <c r="H65" i="97"/>
  <c r="O65" i="97" s="1"/>
  <c r="P65" i="97" s="1"/>
  <c r="G65" i="97"/>
  <c r="E65" i="97"/>
  <c r="AF64" i="97"/>
  <c r="AD64" i="97"/>
  <c r="AA64" i="97"/>
  <c r="Y64" i="97"/>
  <c r="W64" i="97"/>
  <c r="U64" i="97"/>
  <c r="S64" i="97"/>
  <c r="Q64" i="97"/>
  <c r="M64" i="97"/>
  <c r="K64" i="97"/>
  <c r="F64" i="97"/>
  <c r="D64" i="97"/>
  <c r="C64" i="97"/>
  <c r="AG63" i="97"/>
  <c r="AE63" i="97"/>
  <c r="AC63" i="97"/>
  <c r="AB63" i="97"/>
  <c r="Z63" i="97"/>
  <c r="X63" i="97"/>
  <c r="V63" i="97"/>
  <c r="T63" i="97"/>
  <c r="N63" i="97"/>
  <c r="L63" i="97"/>
  <c r="I63" i="97"/>
  <c r="H63" i="97"/>
  <c r="O63" i="97" s="1"/>
  <c r="R63" i="97" s="1"/>
  <c r="G63" i="97"/>
  <c r="E63" i="97"/>
  <c r="AG62" i="97"/>
  <c r="AE62" i="97"/>
  <c r="AC62" i="97"/>
  <c r="AB62" i="97"/>
  <c r="Z62" i="97"/>
  <c r="X62" i="97"/>
  <c r="V62" i="97"/>
  <c r="T62" i="97"/>
  <c r="N62" i="97"/>
  <c r="L62" i="97"/>
  <c r="H62" i="97"/>
  <c r="O62" i="97" s="1"/>
  <c r="R62" i="97" s="1"/>
  <c r="G62" i="97"/>
  <c r="E62" i="97"/>
  <c r="AG61" i="97"/>
  <c r="AE61" i="97"/>
  <c r="AC61" i="97"/>
  <c r="AB61" i="97"/>
  <c r="Z61" i="97"/>
  <c r="X61" i="97"/>
  <c r="V61" i="97"/>
  <c r="T61" i="97"/>
  <c r="N61" i="97"/>
  <c r="L61" i="97"/>
  <c r="H61" i="97"/>
  <c r="O61" i="97" s="1"/>
  <c r="R61" i="97" s="1"/>
  <c r="G61" i="97"/>
  <c r="E61" i="97"/>
  <c r="AG60" i="97"/>
  <c r="AE60" i="97"/>
  <c r="AC60" i="97"/>
  <c r="AB60" i="97"/>
  <c r="Z60" i="97"/>
  <c r="X60" i="97"/>
  <c r="V60" i="97"/>
  <c r="T60" i="97"/>
  <c r="N60" i="97"/>
  <c r="L60" i="97"/>
  <c r="H60" i="97"/>
  <c r="O60" i="97" s="1"/>
  <c r="R60" i="97" s="1"/>
  <c r="G60" i="97"/>
  <c r="E60" i="97"/>
  <c r="AG59" i="97"/>
  <c r="AE59" i="97"/>
  <c r="AC59" i="97"/>
  <c r="AB59" i="97"/>
  <c r="Z59" i="97"/>
  <c r="X59" i="97"/>
  <c r="V59" i="97"/>
  <c r="T59" i="97"/>
  <c r="N59" i="97"/>
  <c r="L59" i="97"/>
  <c r="H59" i="97"/>
  <c r="J59" i="97" s="1"/>
  <c r="G59" i="97"/>
  <c r="E59" i="97"/>
  <c r="AG58" i="97"/>
  <c r="AE58" i="97"/>
  <c r="AC58" i="97"/>
  <c r="AB58" i="97"/>
  <c r="Z58" i="97"/>
  <c r="X58" i="97"/>
  <c r="V58" i="97"/>
  <c r="T58" i="97"/>
  <c r="N58" i="97"/>
  <c r="L58" i="97"/>
  <c r="I58" i="97"/>
  <c r="H58" i="97"/>
  <c r="O58" i="97" s="1"/>
  <c r="R58" i="97" s="1"/>
  <c r="G58" i="97"/>
  <c r="E58" i="97"/>
  <c r="AG57" i="97"/>
  <c r="AE57" i="97"/>
  <c r="AC57" i="97"/>
  <c r="AB57" i="97"/>
  <c r="Z57" i="97"/>
  <c r="X57" i="97"/>
  <c r="V57" i="97"/>
  <c r="T57" i="97"/>
  <c r="N57" i="97"/>
  <c r="L57" i="97"/>
  <c r="H57" i="97"/>
  <c r="O57" i="97" s="1"/>
  <c r="R57" i="97" s="1"/>
  <c r="G57" i="97"/>
  <c r="E57" i="97"/>
  <c r="AG56" i="97"/>
  <c r="AE56" i="97"/>
  <c r="AC56" i="97"/>
  <c r="AB56" i="97"/>
  <c r="Z56" i="97"/>
  <c r="X56" i="97"/>
  <c r="V56" i="97"/>
  <c r="T56" i="97"/>
  <c r="N56" i="97"/>
  <c r="L56" i="97"/>
  <c r="H56" i="97"/>
  <c r="O56" i="97" s="1"/>
  <c r="R56" i="97" s="1"/>
  <c r="G56" i="97"/>
  <c r="E56" i="97"/>
  <c r="AF55" i="97"/>
  <c r="AD55" i="97"/>
  <c r="AA55" i="97"/>
  <c r="Y55" i="97"/>
  <c r="W55" i="97"/>
  <c r="U55" i="97"/>
  <c r="S55" i="97"/>
  <c r="Q55" i="97"/>
  <c r="M55" i="97"/>
  <c r="K55" i="97"/>
  <c r="F55" i="97"/>
  <c r="D55" i="97"/>
  <c r="C55" i="97"/>
  <c r="AG54" i="97"/>
  <c r="AE54" i="97"/>
  <c r="AC54" i="97"/>
  <c r="AB54" i="97"/>
  <c r="Z54" i="97"/>
  <c r="X54" i="97"/>
  <c r="V54" i="97"/>
  <c r="T54" i="97"/>
  <c r="N54" i="97"/>
  <c r="L54" i="97"/>
  <c r="H54" i="97"/>
  <c r="O54" i="97" s="1"/>
  <c r="R54" i="97" s="1"/>
  <c r="G54" i="97"/>
  <c r="E54" i="97"/>
  <c r="AG53" i="97"/>
  <c r="AE53" i="97"/>
  <c r="AC53" i="97"/>
  <c r="AB53" i="97"/>
  <c r="Z53" i="97"/>
  <c r="X53" i="97"/>
  <c r="V53" i="97"/>
  <c r="T53" i="97"/>
  <c r="N53" i="97"/>
  <c r="L53" i="97"/>
  <c r="H53" i="97"/>
  <c r="J53" i="97" s="1"/>
  <c r="G53" i="97"/>
  <c r="E53" i="97"/>
  <c r="AG52" i="97"/>
  <c r="AE52" i="97"/>
  <c r="AC52" i="97"/>
  <c r="AB52" i="97"/>
  <c r="Z52" i="97"/>
  <c r="X52" i="97"/>
  <c r="V52" i="97"/>
  <c r="T52" i="97"/>
  <c r="N52" i="97"/>
  <c r="L52" i="97"/>
  <c r="H52" i="97"/>
  <c r="O52" i="97" s="1"/>
  <c r="R52" i="97" s="1"/>
  <c r="G52" i="97"/>
  <c r="E52" i="97"/>
  <c r="AG51" i="97"/>
  <c r="AE51" i="97"/>
  <c r="AC51" i="97"/>
  <c r="AB51" i="97"/>
  <c r="Z51" i="97"/>
  <c r="X51" i="97"/>
  <c r="V51" i="97"/>
  <c r="T51" i="97"/>
  <c r="N51" i="97"/>
  <c r="L51" i="97"/>
  <c r="H51" i="97"/>
  <c r="O51" i="97" s="1"/>
  <c r="R51" i="97" s="1"/>
  <c r="G51" i="97"/>
  <c r="E51" i="97"/>
  <c r="AG50" i="97"/>
  <c r="AE50" i="97"/>
  <c r="AC50" i="97"/>
  <c r="AB50" i="97"/>
  <c r="Z50" i="97"/>
  <c r="X50" i="97"/>
  <c r="V50" i="97"/>
  <c r="T50" i="97"/>
  <c r="N50" i="97"/>
  <c r="L50" i="97"/>
  <c r="H50" i="97"/>
  <c r="O50" i="97" s="1"/>
  <c r="R50" i="97" s="1"/>
  <c r="G50" i="97"/>
  <c r="E50" i="97"/>
  <c r="AG49" i="97"/>
  <c r="AE49" i="97"/>
  <c r="AC49" i="97"/>
  <c r="AB49" i="97"/>
  <c r="Z49" i="97"/>
  <c r="X49" i="97"/>
  <c r="V49" i="97"/>
  <c r="T49" i="97"/>
  <c r="N49" i="97"/>
  <c r="L49" i="97"/>
  <c r="H49" i="97"/>
  <c r="O49" i="97" s="1"/>
  <c r="R49" i="97" s="1"/>
  <c r="G49" i="97"/>
  <c r="E49" i="97"/>
  <c r="AG48" i="97"/>
  <c r="AE48" i="97"/>
  <c r="AC48" i="97"/>
  <c r="AB48" i="97"/>
  <c r="Z48" i="97"/>
  <c r="X48" i="97"/>
  <c r="V48" i="97"/>
  <c r="T48" i="97"/>
  <c r="N48" i="97"/>
  <c r="L48" i="97"/>
  <c r="H48" i="97"/>
  <c r="J48" i="97" s="1"/>
  <c r="G48" i="97"/>
  <c r="E48" i="97"/>
  <c r="AG47" i="97"/>
  <c r="AE47" i="97"/>
  <c r="AC47" i="97"/>
  <c r="AB47" i="97"/>
  <c r="Z47" i="97"/>
  <c r="X47" i="97"/>
  <c r="V47" i="97"/>
  <c r="T47" i="97"/>
  <c r="N47" i="97"/>
  <c r="L47" i="97"/>
  <c r="H47" i="97"/>
  <c r="O47" i="97" s="1"/>
  <c r="R47" i="97" s="1"/>
  <c r="G47" i="97"/>
  <c r="E47" i="97"/>
  <c r="AG46" i="97"/>
  <c r="AE46" i="97"/>
  <c r="AC46" i="97"/>
  <c r="AB46" i="97"/>
  <c r="Z46" i="97"/>
  <c r="X46" i="97"/>
  <c r="V46" i="97"/>
  <c r="T46" i="97"/>
  <c r="N46" i="97"/>
  <c r="L46" i="97"/>
  <c r="H46" i="97"/>
  <c r="O46" i="97" s="1"/>
  <c r="R46" i="97" s="1"/>
  <c r="G46" i="97"/>
  <c r="E46" i="97"/>
  <c r="AG45" i="97"/>
  <c r="AE45" i="97"/>
  <c r="AC45" i="97"/>
  <c r="AB45" i="97"/>
  <c r="Z45" i="97"/>
  <c r="X45" i="97"/>
  <c r="V45" i="97"/>
  <c r="T45" i="97"/>
  <c r="N45" i="97"/>
  <c r="L45" i="97"/>
  <c r="H45" i="97"/>
  <c r="O45" i="97" s="1"/>
  <c r="R45" i="97" s="1"/>
  <c r="G45" i="97"/>
  <c r="E45" i="97"/>
  <c r="AG44" i="97"/>
  <c r="AE44" i="97"/>
  <c r="AC44" i="97"/>
  <c r="AB44" i="97"/>
  <c r="Z44" i="97"/>
  <c r="X44" i="97"/>
  <c r="V44" i="97"/>
  <c r="T44" i="97"/>
  <c r="N44" i="97"/>
  <c r="L44" i="97"/>
  <c r="H44" i="97"/>
  <c r="O44" i="97" s="1"/>
  <c r="R44" i="97" s="1"/>
  <c r="G44" i="97"/>
  <c r="E44" i="97"/>
  <c r="AG43" i="97"/>
  <c r="AE43" i="97"/>
  <c r="AC43" i="97"/>
  <c r="AB43" i="97"/>
  <c r="Z43" i="97"/>
  <c r="X43" i="97"/>
  <c r="V43" i="97"/>
  <c r="T43" i="97"/>
  <c r="N43" i="97"/>
  <c r="L43" i="97"/>
  <c r="H43" i="97"/>
  <c r="O43" i="97" s="1"/>
  <c r="R43" i="97" s="1"/>
  <c r="G43" i="97"/>
  <c r="E43" i="97"/>
  <c r="AG42" i="97"/>
  <c r="AE42" i="97"/>
  <c r="AC42" i="97"/>
  <c r="AB42" i="97"/>
  <c r="Z42" i="97"/>
  <c r="X42" i="97"/>
  <c r="V42" i="97"/>
  <c r="T42" i="97"/>
  <c r="N42" i="97"/>
  <c r="L42" i="97"/>
  <c r="H42" i="97"/>
  <c r="J42" i="97" s="1"/>
  <c r="G42" i="97"/>
  <c r="E42" i="97"/>
  <c r="AG41" i="97"/>
  <c r="AE41" i="97"/>
  <c r="AC41" i="97"/>
  <c r="AB41" i="97"/>
  <c r="Z41" i="97"/>
  <c r="X41" i="97"/>
  <c r="V41" i="97"/>
  <c r="T41" i="97"/>
  <c r="N41" i="97"/>
  <c r="L41" i="97"/>
  <c r="H41" i="97"/>
  <c r="J41" i="97" s="1"/>
  <c r="G41" i="97"/>
  <c r="E41" i="97"/>
  <c r="AF40" i="97"/>
  <c r="AD40" i="97"/>
  <c r="AA40" i="97"/>
  <c r="Y40" i="97"/>
  <c r="W40" i="97"/>
  <c r="U40" i="97"/>
  <c r="S40" i="97"/>
  <c r="Q40" i="97"/>
  <c r="M40" i="97"/>
  <c r="K40" i="97"/>
  <c r="F40" i="97"/>
  <c r="D40" i="97"/>
  <c r="C40" i="97"/>
  <c r="AG39" i="97"/>
  <c r="AE39" i="97"/>
  <c r="AC39" i="97"/>
  <c r="AB39" i="97"/>
  <c r="Z39" i="97"/>
  <c r="X39" i="97"/>
  <c r="V39" i="97"/>
  <c r="T39" i="97"/>
  <c r="N39" i="97"/>
  <c r="L39" i="97"/>
  <c r="H39" i="97"/>
  <c r="O39" i="97" s="1"/>
  <c r="R39" i="97" s="1"/>
  <c r="G39" i="97"/>
  <c r="E39" i="97"/>
  <c r="AG38" i="97"/>
  <c r="AE38" i="97"/>
  <c r="AC38" i="97"/>
  <c r="AB38" i="97"/>
  <c r="Z38" i="97"/>
  <c r="X38" i="97"/>
  <c r="V38" i="97"/>
  <c r="T38" i="97"/>
  <c r="N38" i="97"/>
  <c r="L38" i="97"/>
  <c r="I38" i="97"/>
  <c r="H38" i="97"/>
  <c r="O38" i="97" s="1"/>
  <c r="R38" i="97" s="1"/>
  <c r="G38" i="97"/>
  <c r="E38" i="97"/>
  <c r="AG37" i="97"/>
  <c r="AE37" i="97"/>
  <c r="AC37" i="97"/>
  <c r="AB37" i="97"/>
  <c r="Z37" i="97"/>
  <c r="X37" i="97"/>
  <c r="V37" i="97"/>
  <c r="T37" i="97"/>
  <c r="N37" i="97"/>
  <c r="L37" i="97"/>
  <c r="H37" i="97"/>
  <c r="O37" i="97" s="1"/>
  <c r="R37" i="97" s="1"/>
  <c r="G37" i="97"/>
  <c r="E37" i="97"/>
  <c r="AG36" i="97"/>
  <c r="AE36" i="97"/>
  <c r="AC36" i="97"/>
  <c r="AB36" i="97"/>
  <c r="Z36" i="97"/>
  <c r="X36" i="97"/>
  <c r="V36" i="97"/>
  <c r="T36" i="97"/>
  <c r="N36" i="97"/>
  <c r="L36" i="97"/>
  <c r="H36" i="97"/>
  <c r="O36" i="97" s="1"/>
  <c r="R36" i="97" s="1"/>
  <c r="G36" i="97"/>
  <c r="E36" i="97"/>
  <c r="AG35" i="97"/>
  <c r="AE35" i="97"/>
  <c r="AC35" i="97"/>
  <c r="AB35" i="97"/>
  <c r="Z35" i="97"/>
  <c r="X35" i="97"/>
  <c r="V35" i="97"/>
  <c r="T35" i="97"/>
  <c r="N35" i="97"/>
  <c r="L35" i="97"/>
  <c r="H35" i="97"/>
  <c r="O35" i="97" s="1"/>
  <c r="R35" i="97" s="1"/>
  <c r="G35" i="97"/>
  <c r="E35" i="97"/>
  <c r="AG34" i="97"/>
  <c r="AE34" i="97"/>
  <c r="AC34" i="97"/>
  <c r="AB34" i="97"/>
  <c r="Z34" i="97"/>
  <c r="X34" i="97"/>
  <c r="V34" i="97"/>
  <c r="T34" i="97"/>
  <c r="N34" i="97"/>
  <c r="L34" i="97"/>
  <c r="H34" i="97"/>
  <c r="O34" i="97" s="1"/>
  <c r="R34" i="97" s="1"/>
  <c r="G34" i="97"/>
  <c r="E34" i="97"/>
  <c r="AG33" i="97"/>
  <c r="AE33" i="97"/>
  <c r="AC33" i="97"/>
  <c r="AB33" i="97"/>
  <c r="Z33" i="97"/>
  <c r="X33" i="97"/>
  <c r="V33" i="97"/>
  <c r="T33" i="97"/>
  <c r="N33" i="97"/>
  <c r="L33" i="97"/>
  <c r="H33" i="97"/>
  <c r="O33" i="97" s="1"/>
  <c r="R33" i="97" s="1"/>
  <c r="G33" i="97"/>
  <c r="E33" i="97"/>
  <c r="AG32" i="97"/>
  <c r="AE32" i="97"/>
  <c r="AC32" i="97"/>
  <c r="AB32" i="97"/>
  <c r="Z32" i="97"/>
  <c r="X32" i="97"/>
  <c r="V32" i="97"/>
  <c r="T32" i="97"/>
  <c r="N32" i="97"/>
  <c r="L32" i="97"/>
  <c r="H32" i="97"/>
  <c r="O32" i="97" s="1"/>
  <c r="R32" i="97" s="1"/>
  <c r="G32" i="97"/>
  <c r="E32" i="97"/>
  <c r="AG31" i="97"/>
  <c r="AE31" i="97"/>
  <c r="AC31" i="97"/>
  <c r="AB31" i="97"/>
  <c r="Z31" i="97"/>
  <c r="X31" i="97"/>
  <c r="V31" i="97"/>
  <c r="T31" i="97"/>
  <c r="N31" i="97"/>
  <c r="L31" i="97"/>
  <c r="H31" i="97"/>
  <c r="O31" i="97" s="1"/>
  <c r="R31" i="97" s="1"/>
  <c r="G31" i="97"/>
  <c r="E31" i="97"/>
  <c r="AG30" i="97"/>
  <c r="AE30" i="97"/>
  <c r="AC30" i="97"/>
  <c r="AB30" i="97"/>
  <c r="Z30" i="97"/>
  <c r="X30" i="97"/>
  <c r="V30" i="97"/>
  <c r="T30" i="97"/>
  <c r="N30" i="97"/>
  <c r="L30" i="97"/>
  <c r="H30" i="97"/>
  <c r="O30" i="97" s="1"/>
  <c r="R30" i="97" s="1"/>
  <c r="G30" i="97"/>
  <c r="E30" i="97"/>
  <c r="AG29" i="97"/>
  <c r="AE29" i="97"/>
  <c r="AC29" i="97"/>
  <c r="AB29" i="97"/>
  <c r="Z29" i="97"/>
  <c r="X29" i="97"/>
  <c r="V29" i="97"/>
  <c r="T29" i="97"/>
  <c r="N29" i="97"/>
  <c r="L29" i="97"/>
  <c r="H29" i="97"/>
  <c r="O29" i="97" s="1"/>
  <c r="R29" i="97" s="1"/>
  <c r="G29" i="97"/>
  <c r="E29" i="97"/>
  <c r="AG28" i="97"/>
  <c r="AE28" i="97"/>
  <c r="AC28" i="97"/>
  <c r="AB28" i="97"/>
  <c r="Z28" i="97"/>
  <c r="X28" i="97"/>
  <c r="V28" i="97"/>
  <c r="T28" i="97"/>
  <c r="N28" i="97"/>
  <c r="L28" i="97"/>
  <c r="H28" i="97"/>
  <c r="J28" i="97" s="1"/>
  <c r="G28" i="97"/>
  <c r="E28" i="97"/>
  <c r="AG27" i="97"/>
  <c r="AE27" i="97"/>
  <c r="AC27" i="97"/>
  <c r="AB27" i="97"/>
  <c r="Z27" i="97"/>
  <c r="X27" i="97"/>
  <c r="V27" i="97"/>
  <c r="T27" i="97"/>
  <c r="N27" i="97"/>
  <c r="L27" i="97"/>
  <c r="H27" i="97"/>
  <c r="O27" i="97" s="1"/>
  <c r="R27" i="97" s="1"/>
  <c r="G27" i="97"/>
  <c r="E27" i="97"/>
  <c r="AG26" i="97"/>
  <c r="AE26" i="97"/>
  <c r="AC26" i="97"/>
  <c r="AB26" i="97"/>
  <c r="Z26" i="97"/>
  <c r="X26" i="97"/>
  <c r="V26" i="97"/>
  <c r="T26" i="97"/>
  <c r="N26" i="97"/>
  <c r="L26" i="97"/>
  <c r="H26" i="97"/>
  <c r="O26" i="97" s="1"/>
  <c r="R26" i="97" s="1"/>
  <c r="G26" i="97"/>
  <c r="E26" i="97"/>
  <c r="AG25" i="97"/>
  <c r="AE25" i="97"/>
  <c r="AC25" i="97"/>
  <c r="AB25" i="97"/>
  <c r="Z25" i="97"/>
  <c r="X25" i="97"/>
  <c r="V25" i="97"/>
  <c r="T25" i="97"/>
  <c r="N25" i="97"/>
  <c r="L25" i="97"/>
  <c r="H25" i="97"/>
  <c r="O25" i="97" s="1"/>
  <c r="R25" i="97" s="1"/>
  <c r="G25" i="97"/>
  <c r="E25" i="97"/>
  <c r="AG24" i="97"/>
  <c r="AE24" i="97"/>
  <c r="AC24" i="97"/>
  <c r="AB24" i="97"/>
  <c r="Z24" i="97"/>
  <c r="X24" i="97"/>
  <c r="V24" i="97"/>
  <c r="T24" i="97"/>
  <c r="N24" i="97"/>
  <c r="L24" i="97"/>
  <c r="I24" i="97"/>
  <c r="H24" i="97"/>
  <c r="J24" i="97" s="1"/>
  <c r="G24" i="97"/>
  <c r="E24" i="97"/>
  <c r="AG23" i="97"/>
  <c r="AE23" i="97"/>
  <c r="AC23" i="97"/>
  <c r="AB23" i="97"/>
  <c r="Z23" i="97"/>
  <c r="X23" i="97"/>
  <c r="V23" i="97"/>
  <c r="T23" i="97"/>
  <c r="N23" i="97"/>
  <c r="L23" i="97"/>
  <c r="H23" i="97"/>
  <c r="O23" i="97" s="1"/>
  <c r="R23" i="97" s="1"/>
  <c r="G23" i="97"/>
  <c r="E23" i="97"/>
  <c r="AG22" i="97"/>
  <c r="AE22" i="97"/>
  <c r="AC22" i="97"/>
  <c r="AB22" i="97"/>
  <c r="Z22" i="97"/>
  <c r="X22" i="97"/>
  <c r="V22" i="97"/>
  <c r="T22" i="97"/>
  <c r="N22" i="97"/>
  <c r="L22" i="97"/>
  <c r="H22" i="97"/>
  <c r="J22" i="97" s="1"/>
  <c r="G22" i="97"/>
  <c r="E22" i="97"/>
  <c r="AF21" i="97"/>
  <c r="AD21" i="97"/>
  <c r="AA21" i="97"/>
  <c r="Y21" i="97"/>
  <c r="W21" i="97"/>
  <c r="U21" i="97"/>
  <c r="S21" i="97"/>
  <c r="Q21" i="97"/>
  <c r="M21" i="97"/>
  <c r="K21" i="97"/>
  <c r="F21" i="97"/>
  <c r="D21" i="97"/>
  <c r="Z21" i="97" s="1"/>
  <c r="C21" i="97"/>
  <c r="AG20" i="97"/>
  <c r="AE20" i="97"/>
  <c r="AC20" i="97"/>
  <c r="AB20" i="97"/>
  <c r="Z20" i="97"/>
  <c r="X20" i="97"/>
  <c r="V20" i="97"/>
  <c r="T20" i="97"/>
  <c r="N20" i="97"/>
  <c r="L20" i="97"/>
  <c r="H20" i="97"/>
  <c r="J20" i="97" s="1"/>
  <c r="G20" i="97"/>
  <c r="E20" i="97"/>
  <c r="AG19" i="97"/>
  <c r="AE19" i="97"/>
  <c r="AC19" i="97"/>
  <c r="AB19" i="97"/>
  <c r="Z19" i="97"/>
  <c r="X19" i="97"/>
  <c r="V19" i="97"/>
  <c r="T19" i="97"/>
  <c r="N19" i="97"/>
  <c r="L19" i="97"/>
  <c r="H19" i="97"/>
  <c r="O19" i="97" s="1"/>
  <c r="R19" i="97" s="1"/>
  <c r="G19" i="97"/>
  <c r="E19" i="97"/>
  <c r="AG18" i="97"/>
  <c r="AE18" i="97"/>
  <c r="AC18" i="97"/>
  <c r="AB18" i="97"/>
  <c r="Z18" i="97"/>
  <c r="X18" i="97"/>
  <c r="V18" i="97"/>
  <c r="T18" i="97"/>
  <c r="N18" i="97"/>
  <c r="L18" i="97"/>
  <c r="H18" i="97"/>
  <c r="J18" i="97" s="1"/>
  <c r="G18" i="97"/>
  <c r="E18" i="97"/>
  <c r="AG17" i="97"/>
  <c r="AE17" i="97"/>
  <c r="AC17" i="97"/>
  <c r="AB17" i="97"/>
  <c r="Z17" i="97"/>
  <c r="X17" i="97"/>
  <c r="V17" i="97"/>
  <c r="T17" i="97"/>
  <c r="N17" i="97"/>
  <c r="L17" i="97"/>
  <c r="H17" i="97"/>
  <c r="O17" i="97" s="1"/>
  <c r="R17" i="97" s="1"/>
  <c r="G17" i="97"/>
  <c r="E17" i="97"/>
  <c r="AG16" i="97"/>
  <c r="AE16" i="97"/>
  <c r="AC16" i="97"/>
  <c r="AB16" i="97"/>
  <c r="Z16" i="97"/>
  <c r="X16" i="97"/>
  <c r="V16" i="97"/>
  <c r="T16" i="97"/>
  <c r="N16" i="97"/>
  <c r="L16" i="97"/>
  <c r="H16" i="97"/>
  <c r="O16" i="97" s="1"/>
  <c r="G16" i="97"/>
  <c r="E16" i="97"/>
  <c r="AG15" i="97"/>
  <c r="AE15" i="97"/>
  <c r="AC15" i="97"/>
  <c r="AB15" i="97"/>
  <c r="Z15" i="97"/>
  <c r="X15" i="97"/>
  <c r="V15" i="97"/>
  <c r="T15" i="97"/>
  <c r="N15" i="97"/>
  <c r="L15" i="97"/>
  <c r="H15" i="97"/>
  <c r="O15" i="97" s="1"/>
  <c r="R15" i="97" s="1"/>
  <c r="G15" i="97"/>
  <c r="E15" i="97"/>
  <c r="AG14" i="97"/>
  <c r="AE14" i="97"/>
  <c r="AC14" i="97"/>
  <c r="AB14" i="97"/>
  <c r="Z14" i="97"/>
  <c r="X14" i="97"/>
  <c r="V14" i="97"/>
  <c r="T14" i="97"/>
  <c r="N14" i="97"/>
  <c r="L14" i="97"/>
  <c r="I14" i="97"/>
  <c r="H14" i="97"/>
  <c r="O14" i="97" s="1"/>
  <c r="R14" i="97" s="1"/>
  <c r="G14" i="97"/>
  <c r="E14" i="97"/>
  <c r="AG13" i="97"/>
  <c r="AE13" i="97"/>
  <c r="AC13" i="97"/>
  <c r="AB13" i="97"/>
  <c r="Z13" i="97"/>
  <c r="X13" i="97"/>
  <c r="V13" i="97"/>
  <c r="T13" i="97"/>
  <c r="N13" i="97"/>
  <c r="L13" i="97"/>
  <c r="H13" i="97"/>
  <c r="O13" i="97" s="1"/>
  <c r="R13" i="97" s="1"/>
  <c r="G13" i="97"/>
  <c r="E13" i="97"/>
  <c r="AG12" i="97"/>
  <c r="AE12" i="97"/>
  <c r="AC12" i="97"/>
  <c r="AB12" i="97"/>
  <c r="Z12" i="97"/>
  <c r="X12" i="97"/>
  <c r="V12" i="97"/>
  <c r="T12" i="97"/>
  <c r="N12" i="97"/>
  <c r="L12" i="97"/>
  <c r="H12" i="97"/>
  <c r="J12" i="97" s="1"/>
  <c r="G12" i="97"/>
  <c r="E12" i="97"/>
  <c r="AG11" i="97"/>
  <c r="AE11" i="97"/>
  <c r="AC11" i="97"/>
  <c r="AB11" i="97"/>
  <c r="Z11" i="97"/>
  <c r="X11" i="97"/>
  <c r="V11" i="97"/>
  <c r="T11" i="97"/>
  <c r="N11" i="97"/>
  <c r="L11" i="97"/>
  <c r="J11" i="97"/>
  <c r="I11" i="97"/>
  <c r="H11" i="97"/>
  <c r="O11" i="97" s="1"/>
  <c r="R11" i="97" s="1"/>
  <c r="G11" i="97"/>
  <c r="E11" i="97"/>
  <c r="AG10" i="97"/>
  <c r="AE10" i="97"/>
  <c r="AC10" i="97"/>
  <c r="AB10" i="97"/>
  <c r="Z10" i="97"/>
  <c r="X10" i="97"/>
  <c r="V10" i="97"/>
  <c r="T10" i="97"/>
  <c r="N10" i="97"/>
  <c r="L10" i="97"/>
  <c r="H10" i="97"/>
  <c r="O10" i="97" s="1"/>
  <c r="P10" i="97" s="1"/>
  <c r="G10" i="97"/>
  <c r="E10" i="97"/>
  <c r="AF9" i="97"/>
  <c r="AD9" i="97"/>
  <c r="AA9" i="97"/>
  <c r="Y9" i="97"/>
  <c r="W9" i="97"/>
  <c r="U9" i="97"/>
  <c r="S9" i="97"/>
  <c r="Q9" i="97"/>
  <c r="M9" i="97"/>
  <c r="K9" i="97"/>
  <c r="F9" i="97"/>
  <c r="D9" i="97"/>
  <c r="C9" i="97"/>
  <c r="AG101" i="96"/>
  <c r="AE101" i="96"/>
  <c r="AC101" i="96"/>
  <c r="AB101" i="96"/>
  <c r="Z101" i="96"/>
  <c r="X101" i="96"/>
  <c r="V101" i="96"/>
  <c r="T101" i="96"/>
  <c r="N101" i="96"/>
  <c r="L101" i="96"/>
  <c r="H101" i="96"/>
  <c r="I101" i="96" s="1"/>
  <c r="G101" i="96"/>
  <c r="E101" i="96"/>
  <c r="AG100" i="96"/>
  <c r="AE100" i="96"/>
  <c r="AC100" i="96"/>
  <c r="AB100" i="96"/>
  <c r="Z100" i="96"/>
  <c r="X100" i="96"/>
  <c r="V100" i="96"/>
  <c r="T100" i="96"/>
  <c r="N100" i="96"/>
  <c r="L100" i="96"/>
  <c r="H100" i="96"/>
  <c r="H100" i="110" s="1"/>
  <c r="G100" i="96"/>
  <c r="E100" i="96"/>
  <c r="AG99" i="96"/>
  <c r="AE99" i="96"/>
  <c r="AC99" i="96"/>
  <c r="AB99" i="96"/>
  <c r="Z99" i="96"/>
  <c r="X99" i="96"/>
  <c r="V99" i="96"/>
  <c r="T99" i="96"/>
  <c r="N99" i="96"/>
  <c r="L99" i="96"/>
  <c r="H99" i="96"/>
  <c r="H99" i="110" s="1"/>
  <c r="G99" i="96"/>
  <c r="E99" i="96"/>
  <c r="AG98" i="96"/>
  <c r="AE98" i="96"/>
  <c r="AC98" i="96"/>
  <c r="AB98" i="96"/>
  <c r="Z98" i="96"/>
  <c r="X98" i="96"/>
  <c r="V98" i="96"/>
  <c r="T98" i="96"/>
  <c r="N98" i="96"/>
  <c r="L98" i="96"/>
  <c r="H98" i="96"/>
  <c r="H98" i="110" s="1"/>
  <c r="G98" i="96"/>
  <c r="E98" i="96"/>
  <c r="AG97" i="96"/>
  <c r="AE97" i="96"/>
  <c r="AC97" i="96"/>
  <c r="AB97" i="96"/>
  <c r="Z97" i="96"/>
  <c r="X97" i="96"/>
  <c r="V97" i="96"/>
  <c r="T97" i="96"/>
  <c r="N97" i="96"/>
  <c r="L97" i="96"/>
  <c r="H97" i="96"/>
  <c r="H97" i="110" s="1"/>
  <c r="G97" i="96"/>
  <c r="E97" i="96"/>
  <c r="AG96" i="96"/>
  <c r="AE96" i="96"/>
  <c r="AC96" i="96"/>
  <c r="AB96" i="96"/>
  <c r="Z96" i="96"/>
  <c r="X96" i="96"/>
  <c r="V96" i="96"/>
  <c r="T96" i="96"/>
  <c r="N96" i="96"/>
  <c r="L96" i="96"/>
  <c r="H96" i="96"/>
  <c r="H96" i="110" s="1"/>
  <c r="G96" i="96"/>
  <c r="E96" i="96"/>
  <c r="AG95" i="96"/>
  <c r="AE95" i="96"/>
  <c r="AC95" i="96"/>
  <c r="AB95" i="96"/>
  <c r="Z95" i="96"/>
  <c r="X95" i="96"/>
  <c r="V95" i="96"/>
  <c r="T95" i="96"/>
  <c r="N95" i="96"/>
  <c r="L95" i="96"/>
  <c r="H95" i="96"/>
  <c r="H95" i="110" s="1"/>
  <c r="G95" i="96"/>
  <c r="E95" i="96"/>
  <c r="AG94" i="96"/>
  <c r="AE94" i="96"/>
  <c r="AC94" i="96"/>
  <c r="AB94" i="96"/>
  <c r="Z94" i="96"/>
  <c r="X94" i="96"/>
  <c r="V94" i="96"/>
  <c r="T94" i="96"/>
  <c r="N94" i="96"/>
  <c r="L94" i="96"/>
  <c r="H94" i="96"/>
  <c r="H94" i="110" s="1"/>
  <c r="G94" i="96"/>
  <c r="E94" i="96"/>
  <c r="AG93" i="96"/>
  <c r="AE93" i="96"/>
  <c r="AC93" i="96"/>
  <c r="AB93" i="96"/>
  <c r="Z93" i="96"/>
  <c r="X93" i="96"/>
  <c r="V93" i="96"/>
  <c r="T93" i="96"/>
  <c r="N93" i="96"/>
  <c r="L93" i="96"/>
  <c r="I93" i="96"/>
  <c r="H93" i="96"/>
  <c r="H93" i="110" s="1"/>
  <c r="G93" i="96"/>
  <c r="E93" i="96"/>
  <c r="AG92" i="96"/>
  <c r="AE92" i="96"/>
  <c r="AC92" i="96"/>
  <c r="AB92" i="96"/>
  <c r="Z92" i="96"/>
  <c r="X92" i="96"/>
  <c r="V92" i="96"/>
  <c r="T92" i="96"/>
  <c r="N92" i="96"/>
  <c r="L92" i="96"/>
  <c r="H92" i="96"/>
  <c r="H92" i="110" s="1"/>
  <c r="G92" i="96"/>
  <c r="E92" i="96"/>
  <c r="AG91" i="96"/>
  <c r="AE91" i="96"/>
  <c r="AC91" i="96"/>
  <c r="AB91" i="96"/>
  <c r="Z91" i="96"/>
  <c r="X91" i="96"/>
  <c r="V91" i="96"/>
  <c r="T91" i="96"/>
  <c r="N91" i="96"/>
  <c r="L91" i="96"/>
  <c r="H91" i="96"/>
  <c r="H91" i="110" s="1"/>
  <c r="G91" i="96"/>
  <c r="E91" i="96"/>
  <c r="AF90" i="96"/>
  <c r="AF18" i="32" s="1"/>
  <c r="AD90" i="96"/>
  <c r="AD18" i="32" s="1"/>
  <c r="AA90" i="96"/>
  <c r="AA18" i="32" s="1"/>
  <c r="Y90" i="96"/>
  <c r="W90" i="96"/>
  <c r="W18" i="32" s="1"/>
  <c r="U90" i="96"/>
  <c r="U18" i="32" s="1"/>
  <c r="S90" i="96"/>
  <c r="S18" i="32" s="1"/>
  <c r="Q90" i="96"/>
  <c r="Q18" i="32" s="1"/>
  <c r="M90" i="96"/>
  <c r="M18" i="32" s="1"/>
  <c r="K90" i="96"/>
  <c r="F90" i="96"/>
  <c r="F18" i="32" s="1"/>
  <c r="D90" i="96"/>
  <c r="C90" i="96"/>
  <c r="C18" i="32" s="1"/>
  <c r="AG89" i="96"/>
  <c r="AE89" i="96"/>
  <c r="AC89" i="96"/>
  <c r="AB89" i="96"/>
  <c r="Z89" i="96"/>
  <c r="X89" i="96"/>
  <c r="V89" i="96"/>
  <c r="T89" i="96"/>
  <c r="N89" i="96"/>
  <c r="L89" i="96"/>
  <c r="H89" i="96"/>
  <c r="H89" i="110" s="1"/>
  <c r="G89" i="96"/>
  <c r="E89" i="96"/>
  <c r="AG88" i="96"/>
  <c r="AE88" i="96"/>
  <c r="AC88" i="96"/>
  <c r="AB88" i="96"/>
  <c r="Z88" i="96"/>
  <c r="X88" i="96"/>
  <c r="V88" i="96"/>
  <c r="T88" i="96"/>
  <c r="N88" i="96"/>
  <c r="L88" i="96"/>
  <c r="H88" i="96"/>
  <c r="H88" i="110" s="1"/>
  <c r="G88" i="96"/>
  <c r="E88" i="96"/>
  <c r="AG87" i="96"/>
  <c r="AE87" i="96"/>
  <c r="AC87" i="96"/>
  <c r="AB87" i="96"/>
  <c r="Z87" i="96"/>
  <c r="X87" i="96"/>
  <c r="V87" i="96"/>
  <c r="T87" i="96"/>
  <c r="N87" i="96"/>
  <c r="L87" i="96"/>
  <c r="H87" i="96"/>
  <c r="H87" i="110" s="1"/>
  <c r="G87" i="96"/>
  <c r="E87" i="96"/>
  <c r="AG86" i="96"/>
  <c r="AE86" i="96"/>
  <c r="AC86" i="96"/>
  <c r="AB86" i="96"/>
  <c r="Z86" i="96"/>
  <c r="X86" i="96"/>
  <c r="V86" i="96"/>
  <c r="T86" i="96"/>
  <c r="N86" i="96"/>
  <c r="L86" i="96"/>
  <c r="H86" i="96"/>
  <c r="H86" i="110" s="1"/>
  <c r="G86" i="96"/>
  <c r="E86" i="96"/>
  <c r="AG85" i="96"/>
  <c r="AE85" i="96"/>
  <c r="AC85" i="96"/>
  <c r="AB85" i="96"/>
  <c r="Z85" i="96"/>
  <c r="X85" i="96"/>
  <c r="V85" i="96"/>
  <c r="T85" i="96"/>
  <c r="N85" i="96"/>
  <c r="L85" i="96"/>
  <c r="H85" i="96"/>
  <c r="H85" i="110" s="1"/>
  <c r="G85" i="96"/>
  <c r="E85" i="96"/>
  <c r="AG84" i="96"/>
  <c r="AE84" i="96"/>
  <c r="AC84" i="96"/>
  <c r="AB84" i="96"/>
  <c r="Z84" i="96"/>
  <c r="X84" i="96"/>
  <c r="V84" i="96"/>
  <c r="T84" i="96"/>
  <c r="N84" i="96"/>
  <c r="L84" i="96"/>
  <c r="H84" i="96"/>
  <c r="H84" i="110" s="1"/>
  <c r="G84" i="96"/>
  <c r="E84" i="96"/>
  <c r="AG83" i="96"/>
  <c r="AE83" i="96"/>
  <c r="AC83" i="96"/>
  <c r="AB83" i="96"/>
  <c r="Z83" i="96"/>
  <c r="X83" i="96"/>
  <c r="V83" i="96"/>
  <c r="T83" i="96"/>
  <c r="N83" i="96"/>
  <c r="L83" i="96"/>
  <c r="H83" i="96"/>
  <c r="H83" i="110" s="1"/>
  <c r="G83" i="96"/>
  <c r="E83" i="96"/>
  <c r="AG82" i="96"/>
  <c r="AE82" i="96"/>
  <c r="AC82" i="96"/>
  <c r="AB82" i="96"/>
  <c r="Z82" i="96"/>
  <c r="X82" i="96"/>
  <c r="V82" i="96"/>
  <c r="T82" i="96"/>
  <c r="N82" i="96"/>
  <c r="L82" i="96"/>
  <c r="H82" i="96"/>
  <c r="H82" i="110" s="1"/>
  <c r="G82" i="96"/>
  <c r="E82" i="96"/>
  <c r="AG81" i="96"/>
  <c r="AE81" i="96"/>
  <c r="AC81" i="96"/>
  <c r="AB81" i="96"/>
  <c r="Z81" i="96"/>
  <c r="X81" i="96"/>
  <c r="V81" i="96"/>
  <c r="T81" i="96"/>
  <c r="N81" i="96"/>
  <c r="L81" i="96"/>
  <c r="H81" i="96"/>
  <c r="H81" i="110" s="1"/>
  <c r="G81" i="96"/>
  <c r="E81" i="96"/>
  <c r="A81" i="96"/>
  <c r="A82" i="96" s="1"/>
  <c r="A83" i="96" s="1"/>
  <c r="A84" i="96" s="1"/>
  <c r="A85" i="96" s="1"/>
  <c r="A86" i="96" s="1"/>
  <c r="A87" i="96" s="1"/>
  <c r="A88" i="96" s="1"/>
  <c r="A89" i="96" s="1"/>
  <c r="A91" i="96" s="1"/>
  <c r="A92" i="96" s="1"/>
  <c r="A93" i="96" s="1"/>
  <c r="A94" i="96" s="1"/>
  <c r="A95" i="96" s="1"/>
  <c r="A96" i="96" s="1"/>
  <c r="A97" i="96" s="1"/>
  <c r="A98" i="96" s="1"/>
  <c r="A99" i="96" s="1"/>
  <c r="A100" i="96" s="1"/>
  <c r="A101" i="96" s="1"/>
  <c r="AG80" i="96"/>
  <c r="AE80" i="96"/>
  <c r="AC80" i="96"/>
  <c r="AB80" i="96"/>
  <c r="Z80" i="96"/>
  <c r="X80" i="96"/>
  <c r="V80" i="96"/>
  <c r="T80" i="96"/>
  <c r="N80" i="96"/>
  <c r="L80" i="96"/>
  <c r="H80" i="96"/>
  <c r="J80" i="96" s="1"/>
  <c r="G80" i="96"/>
  <c r="E80" i="96"/>
  <c r="AF79" i="96"/>
  <c r="AD79" i="96"/>
  <c r="AA79" i="96"/>
  <c r="Y79" i="96"/>
  <c r="W79" i="96"/>
  <c r="U79" i="96"/>
  <c r="S79" i="96"/>
  <c r="Q79" i="96"/>
  <c r="M79" i="96"/>
  <c r="K79" i="96"/>
  <c r="F79" i="96"/>
  <c r="D79" i="96"/>
  <c r="C79" i="96"/>
  <c r="AG78" i="96"/>
  <c r="AE78" i="96"/>
  <c r="AC78" i="96"/>
  <c r="AB78" i="96"/>
  <c r="Z78" i="96"/>
  <c r="X78" i="96"/>
  <c r="V78" i="96"/>
  <c r="T78" i="96"/>
  <c r="N78" i="96"/>
  <c r="L78" i="96"/>
  <c r="H78" i="96"/>
  <c r="O78" i="96" s="1"/>
  <c r="R78" i="96" s="1"/>
  <c r="G78" i="96"/>
  <c r="E78" i="96"/>
  <c r="AG77" i="96"/>
  <c r="AE77" i="96"/>
  <c r="AC77" i="96"/>
  <c r="AB77" i="96"/>
  <c r="Z77" i="96"/>
  <c r="X77" i="96"/>
  <c r="V77" i="96"/>
  <c r="T77" i="96"/>
  <c r="N77" i="96"/>
  <c r="L77" i="96"/>
  <c r="H77" i="96"/>
  <c r="J77" i="96" s="1"/>
  <c r="G77" i="96"/>
  <c r="E77" i="96"/>
  <c r="AG76" i="96"/>
  <c r="AE76" i="96"/>
  <c r="AC76" i="96"/>
  <c r="AB76" i="96"/>
  <c r="Z76" i="96"/>
  <c r="X76" i="96"/>
  <c r="V76" i="96"/>
  <c r="T76" i="96"/>
  <c r="N76" i="96"/>
  <c r="L76" i="96"/>
  <c r="H76" i="96"/>
  <c r="O76" i="96" s="1"/>
  <c r="R76" i="96" s="1"/>
  <c r="G76" i="96"/>
  <c r="E76" i="96"/>
  <c r="AG75" i="96"/>
  <c r="AE75" i="96"/>
  <c r="AC75" i="96"/>
  <c r="AB75" i="96"/>
  <c r="Z75" i="96"/>
  <c r="X75" i="96"/>
  <c r="V75" i="96"/>
  <c r="T75" i="96"/>
  <c r="N75" i="96"/>
  <c r="L75" i="96"/>
  <c r="H75" i="96"/>
  <c r="O75" i="96" s="1"/>
  <c r="R75" i="96" s="1"/>
  <c r="G75" i="96"/>
  <c r="E75" i="96"/>
  <c r="AG74" i="96"/>
  <c r="AE74" i="96"/>
  <c r="AC74" i="96"/>
  <c r="AB74" i="96"/>
  <c r="Z74" i="96"/>
  <c r="X74" i="96"/>
  <c r="V74" i="96"/>
  <c r="T74" i="96"/>
  <c r="N74" i="96"/>
  <c r="L74" i="96"/>
  <c r="H74" i="96"/>
  <c r="O74" i="96" s="1"/>
  <c r="R74" i="96" s="1"/>
  <c r="G74" i="96"/>
  <c r="E74" i="96"/>
  <c r="AG73" i="96"/>
  <c r="AE73" i="96"/>
  <c r="AC73" i="96"/>
  <c r="AB73" i="96"/>
  <c r="Z73" i="96"/>
  <c r="X73" i="96"/>
  <c r="V73" i="96"/>
  <c r="T73" i="96"/>
  <c r="N73" i="96"/>
  <c r="L73" i="96"/>
  <c r="H73" i="96"/>
  <c r="J73" i="96" s="1"/>
  <c r="G73" i="96"/>
  <c r="E73" i="96"/>
  <c r="AF72" i="96"/>
  <c r="AD72" i="96"/>
  <c r="AA72" i="96"/>
  <c r="Y72" i="96"/>
  <c r="W72" i="96"/>
  <c r="U72" i="96"/>
  <c r="S72" i="96"/>
  <c r="Q72" i="96"/>
  <c r="M72" i="96"/>
  <c r="K72" i="96"/>
  <c r="F72" i="96"/>
  <c r="D72" i="96"/>
  <c r="C72" i="96"/>
  <c r="AG71" i="96"/>
  <c r="AE71" i="96"/>
  <c r="AC71" i="96"/>
  <c r="AB71" i="96"/>
  <c r="Z71" i="96"/>
  <c r="X71" i="96"/>
  <c r="V71" i="96"/>
  <c r="T71" i="96"/>
  <c r="N71" i="96"/>
  <c r="L71" i="96"/>
  <c r="I71" i="96"/>
  <c r="H71" i="96"/>
  <c r="O71" i="96" s="1"/>
  <c r="R71" i="96" s="1"/>
  <c r="G71" i="96"/>
  <c r="E71" i="96"/>
  <c r="AG70" i="96"/>
  <c r="AE70" i="96"/>
  <c r="AC70" i="96"/>
  <c r="AB70" i="96"/>
  <c r="Z70" i="96"/>
  <c r="X70" i="96"/>
  <c r="V70" i="96"/>
  <c r="T70" i="96"/>
  <c r="P70" i="96"/>
  <c r="N70" i="96"/>
  <c r="L70" i="96"/>
  <c r="J70" i="96"/>
  <c r="I70" i="96"/>
  <c r="H70" i="96"/>
  <c r="O70" i="96" s="1"/>
  <c r="R70" i="96" s="1"/>
  <c r="G70" i="96"/>
  <c r="E70" i="96"/>
  <c r="AG69" i="96"/>
  <c r="AE69" i="96"/>
  <c r="AC69" i="96"/>
  <c r="AB69" i="96"/>
  <c r="Z69" i="96"/>
  <c r="X69" i="96"/>
  <c r="V69" i="96"/>
  <c r="T69" i="96"/>
  <c r="N69" i="96"/>
  <c r="L69" i="96"/>
  <c r="H69" i="96"/>
  <c r="O69" i="96" s="1"/>
  <c r="R69" i="96" s="1"/>
  <c r="G69" i="96"/>
  <c r="E69" i="96"/>
  <c r="AG68" i="96"/>
  <c r="AE68" i="96"/>
  <c r="AC68" i="96"/>
  <c r="AB68" i="96"/>
  <c r="Z68" i="96"/>
  <c r="X68" i="96"/>
  <c r="V68" i="96"/>
  <c r="T68" i="96"/>
  <c r="N68" i="96"/>
  <c r="L68" i="96"/>
  <c r="H68" i="96"/>
  <c r="O68" i="96" s="1"/>
  <c r="R68" i="96" s="1"/>
  <c r="G68" i="96"/>
  <c r="E68" i="96"/>
  <c r="AG67" i="96"/>
  <c r="AE67" i="96"/>
  <c r="AC67" i="96"/>
  <c r="AB67" i="96"/>
  <c r="Z67" i="96"/>
  <c r="X67" i="96"/>
  <c r="V67" i="96"/>
  <c r="T67" i="96"/>
  <c r="N67" i="96"/>
  <c r="L67" i="96"/>
  <c r="H67" i="96"/>
  <c r="O67" i="96" s="1"/>
  <c r="R67" i="96" s="1"/>
  <c r="G67" i="96"/>
  <c r="E67" i="96"/>
  <c r="AG66" i="96"/>
  <c r="AE66" i="96"/>
  <c r="AC66" i="96"/>
  <c r="AB66" i="96"/>
  <c r="Z66" i="96"/>
  <c r="X66" i="96"/>
  <c r="V66" i="96"/>
  <c r="T66" i="96"/>
  <c r="N66" i="96"/>
  <c r="L66" i="96"/>
  <c r="I66" i="96"/>
  <c r="H66" i="96"/>
  <c r="J66" i="96" s="1"/>
  <c r="G66" i="96"/>
  <c r="E66" i="96"/>
  <c r="AG65" i="96"/>
  <c r="AE65" i="96"/>
  <c r="AC65" i="96"/>
  <c r="AB65" i="96"/>
  <c r="Z65" i="96"/>
  <c r="X65" i="96"/>
  <c r="V65" i="96"/>
  <c r="T65" i="96"/>
  <c r="N65" i="96"/>
  <c r="L65" i="96"/>
  <c r="H65" i="96"/>
  <c r="O65" i="96" s="1"/>
  <c r="R65" i="96" s="1"/>
  <c r="G65" i="96"/>
  <c r="E65" i="96"/>
  <c r="AF64" i="96"/>
  <c r="AD64" i="96"/>
  <c r="AA64" i="96"/>
  <c r="Y64" i="96"/>
  <c r="W64" i="96"/>
  <c r="U64" i="96"/>
  <c r="S64" i="96"/>
  <c r="Q64" i="96"/>
  <c r="M64" i="96"/>
  <c r="K64" i="96"/>
  <c r="F64" i="96"/>
  <c r="D64" i="96"/>
  <c r="C64" i="96"/>
  <c r="AG63" i="96"/>
  <c r="AE63" i="96"/>
  <c r="AC63" i="96"/>
  <c r="AB63" i="96"/>
  <c r="Z63" i="96"/>
  <c r="X63" i="96"/>
  <c r="V63" i="96"/>
  <c r="T63" i="96"/>
  <c r="N63" i="96"/>
  <c r="L63" i="96"/>
  <c r="H63" i="96"/>
  <c r="O63" i="96" s="1"/>
  <c r="R63" i="96" s="1"/>
  <c r="G63" i="96"/>
  <c r="E63" i="96"/>
  <c r="AG62" i="96"/>
  <c r="AE62" i="96"/>
  <c r="AC62" i="96"/>
  <c r="AB62" i="96"/>
  <c r="Z62" i="96"/>
  <c r="X62" i="96"/>
  <c r="V62" i="96"/>
  <c r="T62" i="96"/>
  <c r="N62" i="96"/>
  <c r="L62" i="96"/>
  <c r="H62" i="96"/>
  <c r="J62" i="96" s="1"/>
  <c r="G62" i="96"/>
  <c r="E62" i="96"/>
  <c r="AG61" i="96"/>
  <c r="AE61" i="96"/>
  <c r="AC61" i="96"/>
  <c r="AB61" i="96"/>
  <c r="Z61" i="96"/>
  <c r="X61" i="96"/>
  <c r="V61" i="96"/>
  <c r="T61" i="96"/>
  <c r="N61" i="96"/>
  <c r="L61" i="96"/>
  <c r="H61" i="96"/>
  <c r="O61" i="96" s="1"/>
  <c r="R61" i="96" s="1"/>
  <c r="G61" i="96"/>
  <c r="E61" i="96"/>
  <c r="AG60" i="96"/>
  <c r="AE60" i="96"/>
  <c r="AC60" i="96"/>
  <c r="AB60" i="96"/>
  <c r="Z60" i="96"/>
  <c r="X60" i="96"/>
  <c r="V60" i="96"/>
  <c r="T60" i="96"/>
  <c r="N60" i="96"/>
  <c r="L60" i="96"/>
  <c r="H60" i="96"/>
  <c r="O60" i="96" s="1"/>
  <c r="R60" i="96" s="1"/>
  <c r="G60" i="96"/>
  <c r="E60" i="96"/>
  <c r="AG59" i="96"/>
  <c r="AE59" i="96"/>
  <c r="AC59" i="96"/>
  <c r="AB59" i="96"/>
  <c r="Z59" i="96"/>
  <c r="X59" i="96"/>
  <c r="V59" i="96"/>
  <c r="T59" i="96"/>
  <c r="N59" i="96"/>
  <c r="L59" i="96"/>
  <c r="H59" i="96"/>
  <c r="O59" i="96" s="1"/>
  <c r="R59" i="96" s="1"/>
  <c r="G59" i="96"/>
  <c r="E59" i="96"/>
  <c r="AG58" i="96"/>
  <c r="AE58" i="96"/>
  <c r="AC58" i="96"/>
  <c r="AB58" i="96"/>
  <c r="Z58" i="96"/>
  <c r="X58" i="96"/>
  <c r="V58" i="96"/>
  <c r="T58" i="96"/>
  <c r="N58" i="96"/>
  <c r="L58" i="96"/>
  <c r="H58" i="96"/>
  <c r="J58" i="96" s="1"/>
  <c r="G58" i="96"/>
  <c r="E58" i="96"/>
  <c r="AG57" i="96"/>
  <c r="AE57" i="96"/>
  <c r="AC57" i="96"/>
  <c r="AB57" i="96"/>
  <c r="Z57" i="96"/>
  <c r="X57" i="96"/>
  <c r="V57" i="96"/>
  <c r="T57" i="96"/>
  <c r="N57" i="96"/>
  <c r="L57" i="96"/>
  <c r="H57" i="96"/>
  <c r="J57" i="96" s="1"/>
  <c r="G57" i="96"/>
  <c r="E57" i="96"/>
  <c r="AG56" i="96"/>
  <c r="AE56" i="96"/>
  <c r="AC56" i="96"/>
  <c r="AB56" i="96"/>
  <c r="Z56" i="96"/>
  <c r="X56" i="96"/>
  <c r="V56" i="96"/>
  <c r="T56" i="96"/>
  <c r="N56" i="96"/>
  <c r="L56" i="96"/>
  <c r="H56" i="96"/>
  <c r="O56" i="96" s="1"/>
  <c r="R56" i="96" s="1"/>
  <c r="G56" i="96"/>
  <c r="E56" i="96"/>
  <c r="AF55" i="96"/>
  <c r="AD55" i="96"/>
  <c r="AA55" i="96"/>
  <c r="Y55" i="96"/>
  <c r="W55" i="96"/>
  <c r="U55" i="96"/>
  <c r="S55" i="96"/>
  <c r="Q55" i="96"/>
  <c r="M55" i="96"/>
  <c r="K55" i="96"/>
  <c r="F55" i="96"/>
  <c r="D55" i="96"/>
  <c r="C55" i="96"/>
  <c r="AG54" i="96"/>
  <c r="AE54" i="96"/>
  <c r="AC54" i="96"/>
  <c r="AB54" i="96"/>
  <c r="Z54" i="96"/>
  <c r="X54" i="96"/>
  <c r="V54" i="96"/>
  <c r="T54" i="96"/>
  <c r="N54" i="96"/>
  <c r="L54" i="96"/>
  <c r="H54" i="96"/>
  <c r="O54" i="96" s="1"/>
  <c r="R54" i="96" s="1"/>
  <c r="G54" i="96"/>
  <c r="E54" i="96"/>
  <c r="AG53" i="96"/>
  <c r="AE53" i="96"/>
  <c r="AC53" i="96"/>
  <c r="AB53" i="96"/>
  <c r="Z53" i="96"/>
  <c r="X53" i="96"/>
  <c r="V53" i="96"/>
  <c r="T53" i="96"/>
  <c r="N53" i="96"/>
  <c r="L53" i="96"/>
  <c r="I53" i="96"/>
  <c r="H53" i="96"/>
  <c r="J53" i="96" s="1"/>
  <c r="G53" i="96"/>
  <c r="E53" i="96"/>
  <c r="AG52" i="96"/>
  <c r="AE52" i="96"/>
  <c r="AC52" i="96"/>
  <c r="AB52" i="96"/>
  <c r="Z52" i="96"/>
  <c r="X52" i="96"/>
  <c r="V52" i="96"/>
  <c r="T52" i="96"/>
  <c r="N52" i="96"/>
  <c r="L52" i="96"/>
  <c r="H52" i="96"/>
  <c r="O52" i="96" s="1"/>
  <c r="R52" i="96" s="1"/>
  <c r="G52" i="96"/>
  <c r="E52" i="96"/>
  <c r="AG51" i="96"/>
  <c r="AE51" i="96"/>
  <c r="AC51" i="96"/>
  <c r="AB51" i="96"/>
  <c r="Z51" i="96"/>
  <c r="X51" i="96"/>
  <c r="V51" i="96"/>
  <c r="T51" i="96"/>
  <c r="N51" i="96"/>
  <c r="L51" i="96"/>
  <c r="H51" i="96"/>
  <c r="O51" i="96" s="1"/>
  <c r="R51" i="96" s="1"/>
  <c r="G51" i="96"/>
  <c r="E51" i="96"/>
  <c r="AG50" i="96"/>
  <c r="AE50" i="96"/>
  <c r="AC50" i="96"/>
  <c r="AB50" i="96"/>
  <c r="Z50" i="96"/>
  <c r="X50" i="96"/>
  <c r="V50" i="96"/>
  <c r="T50" i="96"/>
  <c r="N50" i="96"/>
  <c r="L50" i="96"/>
  <c r="H50" i="96"/>
  <c r="O50" i="96" s="1"/>
  <c r="R50" i="96" s="1"/>
  <c r="G50" i="96"/>
  <c r="E50" i="96"/>
  <c r="AG49" i="96"/>
  <c r="AE49" i="96"/>
  <c r="AC49" i="96"/>
  <c r="AB49" i="96"/>
  <c r="Z49" i="96"/>
  <c r="X49" i="96"/>
  <c r="V49" i="96"/>
  <c r="T49" i="96"/>
  <c r="N49" i="96"/>
  <c r="L49" i="96"/>
  <c r="H49" i="96"/>
  <c r="O49" i="96" s="1"/>
  <c r="R49" i="96" s="1"/>
  <c r="G49" i="96"/>
  <c r="E49" i="96"/>
  <c r="AG48" i="96"/>
  <c r="AE48" i="96"/>
  <c r="AC48" i="96"/>
  <c r="AB48" i="96"/>
  <c r="Z48" i="96"/>
  <c r="X48" i="96"/>
  <c r="V48" i="96"/>
  <c r="T48" i="96"/>
  <c r="N48" i="96"/>
  <c r="L48" i="96"/>
  <c r="H48" i="96"/>
  <c r="O48" i="96" s="1"/>
  <c r="R48" i="96" s="1"/>
  <c r="G48" i="96"/>
  <c r="E48" i="96"/>
  <c r="AG47" i="96"/>
  <c r="AE47" i="96"/>
  <c r="AC47" i="96"/>
  <c r="AB47" i="96"/>
  <c r="Z47" i="96"/>
  <c r="X47" i="96"/>
  <c r="V47" i="96"/>
  <c r="T47" i="96"/>
  <c r="N47" i="96"/>
  <c r="L47" i="96"/>
  <c r="H47" i="96"/>
  <c r="O47" i="96" s="1"/>
  <c r="G47" i="96"/>
  <c r="E47" i="96"/>
  <c r="AG46" i="96"/>
  <c r="AE46" i="96"/>
  <c r="AC46" i="96"/>
  <c r="AB46" i="96"/>
  <c r="Z46" i="96"/>
  <c r="X46" i="96"/>
  <c r="V46" i="96"/>
  <c r="T46" i="96"/>
  <c r="N46" i="96"/>
  <c r="L46" i="96"/>
  <c r="H46" i="96"/>
  <c r="O46" i="96" s="1"/>
  <c r="R46" i="96" s="1"/>
  <c r="G46" i="96"/>
  <c r="E46" i="96"/>
  <c r="AG45" i="96"/>
  <c r="AE45" i="96"/>
  <c r="AC45" i="96"/>
  <c r="AB45" i="96"/>
  <c r="Z45" i="96"/>
  <c r="X45" i="96"/>
  <c r="V45" i="96"/>
  <c r="T45" i="96"/>
  <c r="N45" i="96"/>
  <c r="L45" i="96"/>
  <c r="H45" i="96"/>
  <c r="O45" i="96" s="1"/>
  <c r="R45" i="96" s="1"/>
  <c r="G45" i="96"/>
  <c r="E45" i="96"/>
  <c r="AG44" i="96"/>
  <c r="AE44" i="96"/>
  <c r="AC44" i="96"/>
  <c r="AB44" i="96"/>
  <c r="Z44" i="96"/>
  <c r="X44" i="96"/>
  <c r="V44" i="96"/>
  <c r="T44" i="96"/>
  <c r="N44" i="96"/>
  <c r="L44" i="96"/>
  <c r="H44" i="96"/>
  <c r="O44" i="96" s="1"/>
  <c r="R44" i="96" s="1"/>
  <c r="G44" i="96"/>
  <c r="E44" i="96"/>
  <c r="AG43" i="96"/>
  <c r="AE43" i="96"/>
  <c r="AC43" i="96"/>
  <c r="AB43" i="96"/>
  <c r="Z43" i="96"/>
  <c r="X43" i="96"/>
  <c r="V43" i="96"/>
  <c r="T43" i="96"/>
  <c r="N43" i="96"/>
  <c r="L43" i="96"/>
  <c r="H43" i="96"/>
  <c r="J43" i="96" s="1"/>
  <c r="G43" i="96"/>
  <c r="E43" i="96"/>
  <c r="AG42" i="96"/>
  <c r="AE42" i="96"/>
  <c r="AC42" i="96"/>
  <c r="AB42" i="96"/>
  <c r="Z42" i="96"/>
  <c r="X42" i="96"/>
  <c r="V42" i="96"/>
  <c r="T42" i="96"/>
  <c r="N42" i="96"/>
  <c r="L42" i="96"/>
  <c r="H42" i="96"/>
  <c r="J42" i="96" s="1"/>
  <c r="G42" i="96"/>
  <c r="E42" i="96"/>
  <c r="AG41" i="96"/>
  <c r="AE41" i="96"/>
  <c r="AC41" i="96"/>
  <c r="AB41" i="96"/>
  <c r="Z41" i="96"/>
  <c r="X41" i="96"/>
  <c r="V41" i="96"/>
  <c r="T41" i="96"/>
  <c r="N41" i="96"/>
  <c r="L41" i="96"/>
  <c r="H41" i="96"/>
  <c r="O41" i="96" s="1"/>
  <c r="P41" i="96" s="1"/>
  <c r="G41" i="96"/>
  <c r="E41" i="96"/>
  <c r="AF40" i="96"/>
  <c r="AD40" i="96"/>
  <c r="AA40" i="96"/>
  <c r="Y40" i="96"/>
  <c r="W40" i="96"/>
  <c r="U40" i="96"/>
  <c r="S40" i="96"/>
  <c r="Q40" i="96"/>
  <c r="M40" i="96"/>
  <c r="K40" i="96"/>
  <c r="F40" i="96"/>
  <c r="D40" i="96"/>
  <c r="C40" i="96"/>
  <c r="AG39" i="96"/>
  <c r="AE39" i="96"/>
  <c r="AC39" i="96"/>
  <c r="AB39" i="96"/>
  <c r="Z39" i="96"/>
  <c r="X39" i="96"/>
  <c r="V39" i="96"/>
  <c r="T39" i="96"/>
  <c r="N39" i="96"/>
  <c r="L39" i="96"/>
  <c r="H39" i="96"/>
  <c r="J39" i="96" s="1"/>
  <c r="G39" i="96"/>
  <c r="E39" i="96"/>
  <c r="AG38" i="96"/>
  <c r="AE38" i="96"/>
  <c r="AC38" i="96"/>
  <c r="AB38" i="96"/>
  <c r="Z38" i="96"/>
  <c r="X38" i="96"/>
  <c r="V38" i="96"/>
  <c r="T38" i="96"/>
  <c r="N38" i="96"/>
  <c r="L38" i="96"/>
  <c r="H38" i="96"/>
  <c r="O38" i="96" s="1"/>
  <c r="R38" i="96" s="1"/>
  <c r="G38" i="96"/>
  <c r="E38" i="96"/>
  <c r="AG37" i="96"/>
  <c r="AE37" i="96"/>
  <c r="AC37" i="96"/>
  <c r="AB37" i="96"/>
  <c r="Z37" i="96"/>
  <c r="X37" i="96"/>
  <c r="V37" i="96"/>
  <c r="T37" i="96"/>
  <c r="N37" i="96"/>
  <c r="L37" i="96"/>
  <c r="H37" i="96"/>
  <c r="O37" i="96" s="1"/>
  <c r="R37" i="96" s="1"/>
  <c r="G37" i="96"/>
  <c r="E37" i="96"/>
  <c r="AG36" i="96"/>
  <c r="AE36" i="96"/>
  <c r="AC36" i="96"/>
  <c r="AB36" i="96"/>
  <c r="Z36" i="96"/>
  <c r="X36" i="96"/>
  <c r="V36" i="96"/>
  <c r="T36" i="96"/>
  <c r="N36" i="96"/>
  <c r="L36" i="96"/>
  <c r="H36" i="96"/>
  <c r="O36" i="96" s="1"/>
  <c r="R36" i="96" s="1"/>
  <c r="G36" i="96"/>
  <c r="E36" i="96"/>
  <c r="AG35" i="96"/>
  <c r="AE35" i="96"/>
  <c r="AC35" i="96"/>
  <c r="AB35" i="96"/>
  <c r="Z35" i="96"/>
  <c r="X35" i="96"/>
  <c r="V35" i="96"/>
  <c r="T35" i="96"/>
  <c r="N35" i="96"/>
  <c r="L35" i="96"/>
  <c r="H35" i="96"/>
  <c r="O35" i="96" s="1"/>
  <c r="R35" i="96" s="1"/>
  <c r="G35" i="96"/>
  <c r="E35" i="96"/>
  <c r="AG34" i="96"/>
  <c r="AE34" i="96"/>
  <c r="AC34" i="96"/>
  <c r="AB34" i="96"/>
  <c r="Z34" i="96"/>
  <c r="X34" i="96"/>
  <c r="V34" i="96"/>
  <c r="T34" i="96"/>
  <c r="N34" i="96"/>
  <c r="L34" i="96"/>
  <c r="H34" i="96"/>
  <c r="O34" i="96" s="1"/>
  <c r="R34" i="96" s="1"/>
  <c r="G34" i="96"/>
  <c r="E34" i="96"/>
  <c r="AG33" i="96"/>
  <c r="AE33" i="96"/>
  <c r="AC33" i="96"/>
  <c r="AB33" i="96"/>
  <c r="Z33" i="96"/>
  <c r="X33" i="96"/>
  <c r="V33" i="96"/>
  <c r="T33" i="96"/>
  <c r="N33" i="96"/>
  <c r="L33" i="96"/>
  <c r="H33" i="96"/>
  <c r="O33" i="96" s="1"/>
  <c r="R33" i="96" s="1"/>
  <c r="G33" i="96"/>
  <c r="E33" i="96"/>
  <c r="AG32" i="96"/>
  <c r="AE32" i="96"/>
  <c r="AC32" i="96"/>
  <c r="AB32" i="96"/>
  <c r="Z32" i="96"/>
  <c r="X32" i="96"/>
  <c r="V32" i="96"/>
  <c r="T32" i="96"/>
  <c r="P32" i="96"/>
  <c r="N32" i="96"/>
  <c r="L32" i="96"/>
  <c r="J32" i="96"/>
  <c r="I32" i="96"/>
  <c r="H32" i="96"/>
  <c r="O32" i="96" s="1"/>
  <c r="R32" i="96" s="1"/>
  <c r="G32" i="96"/>
  <c r="E32" i="96"/>
  <c r="AG31" i="96"/>
  <c r="AE31" i="96"/>
  <c r="AC31" i="96"/>
  <c r="AB31" i="96"/>
  <c r="Z31" i="96"/>
  <c r="X31" i="96"/>
  <c r="V31" i="96"/>
  <c r="T31" i="96"/>
  <c r="N31" i="96"/>
  <c r="L31" i="96"/>
  <c r="H31" i="96"/>
  <c r="O31" i="96" s="1"/>
  <c r="R31" i="96" s="1"/>
  <c r="G31" i="96"/>
  <c r="E31" i="96"/>
  <c r="AG30" i="96"/>
  <c r="AE30" i="96"/>
  <c r="AC30" i="96"/>
  <c r="AB30" i="96"/>
  <c r="Z30" i="96"/>
  <c r="X30" i="96"/>
  <c r="V30" i="96"/>
  <c r="T30" i="96"/>
  <c r="N30" i="96"/>
  <c r="L30" i="96"/>
  <c r="H30" i="96"/>
  <c r="O30" i="96" s="1"/>
  <c r="R30" i="96" s="1"/>
  <c r="G30" i="96"/>
  <c r="E30" i="96"/>
  <c r="AG29" i="96"/>
  <c r="AE29" i="96"/>
  <c r="AC29" i="96"/>
  <c r="AB29" i="96"/>
  <c r="Z29" i="96"/>
  <c r="X29" i="96"/>
  <c r="V29" i="96"/>
  <c r="T29" i="96"/>
  <c r="N29" i="96"/>
  <c r="L29" i="96"/>
  <c r="H29" i="96"/>
  <c r="J29" i="96" s="1"/>
  <c r="G29" i="96"/>
  <c r="E29" i="96"/>
  <c r="AG28" i="96"/>
  <c r="AE28" i="96"/>
  <c r="AC28" i="96"/>
  <c r="AB28" i="96"/>
  <c r="Z28" i="96"/>
  <c r="X28" i="96"/>
  <c r="V28" i="96"/>
  <c r="T28" i="96"/>
  <c r="N28" i="96"/>
  <c r="L28" i="96"/>
  <c r="H28" i="96"/>
  <c r="O28" i="96" s="1"/>
  <c r="R28" i="96" s="1"/>
  <c r="G28" i="96"/>
  <c r="E28" i="96"/>
  <c r="AG27" i="96"/>
  <c r="AE27" i="96"/>
  <c r="AC27" i="96"/>
  <c r="AB27" i="96"/>
  <c r="Z27" i="96"/>
  <c r="X27" i="96"/>
  <c r="V27" i="96"/>
  <c r="T27" i="96"/>
  <c r="N27" i="96"/>
  <c r="L27" i="96"/>
  <c r="H27" i="96"/>
  <c r="O27" i="96" s="1"/>
  <c r="R27" i="96" s="1"/>
  <c r="G27" i="96"/>
  <c r="E27" i="96"/>
  <c r="AG26" i="96"/>
  <c r="AE26" i="96"/>
  <c r="AC26" i="96"/>
  <c r="AB26" i="96"/>
  <c r="Z26" i="96"/>
  <c r="X26" i="96"/>
  <c r="V26" i="96"/>
  <c r="T26" i="96"/>
  <c r="N26" i="96"/>
  <c r="L26" i="96"/>
  <c r="H26" i="96"/>
  <c r="O26" i="96" s="1"/>
  <c r="R26" i="96" s="1"/>
  <c r="G26" i="96"/>
  <c r="E26" i="96"/>
  <c r="AG25" i="96"/>
  <c r="AE25" i="96"/>
  <c r="AC25" i="96"/>
  <c r="AB25" i="96"/>
  <c r="Z25" i="96"/>
  <c r="X25" i="96"/>
  <c r="V25" i="96"/>
  <c r="T25" i="96"/>
  <c r="N25" i="96"/>
  <c r="L25" i="96"/>
  <c r="H25" i="96"/>
  <c r="J25" i="96" s="1"/>
  <c r="G25" i="96"/>
  <c r="E25" i="96"/>
  <c r="AG24" i="96"/>
  <c r="AE24" i="96"/>
  <c r="AC24" i="96"/>
  <c r="AB24" i="96"/>
  <c r="Z24" i="96"/>
  <c r="X24" i="96"/>
  <c r="V24" i="96"/>
  <c r="T24" i="96"/>
  <c r="N24" i="96"/>
  <c r="L24" i="96"/>
  <c r="H24" i="96"/>
  <c r="O24" i="96" s="1"/>
  <c r="R24" i="96" s="1"/>
  <c r="G24" i="96"/>
  <c r="E24" i="96"/>
  <c r="AG23" i="96"/>
  <c r="AE23" i="96"/>
  <c r="AC23" i="96"/>
  <c r="AB23" i="96"/>
  <c r="Z23" i="96"/>
  <c r="X23" i="96"/>
  <c r="V23" i="96"/>
  <c r="T23" i="96"/>
  <c r="N23" i="96"/>
  <c r="L23" i="96"/>
  <c r="H23" i="96"/>
  <c r="O23" i="96" s="1"/>
  <c r="R23" i="96" s="1"/>
  <c r="G23" i="96"/>
  <c r="E23" i="96"/>
  <c r="AG22" i="96"/>
  <c r="AE22" i="96"/>
  <c r="AC22" i="96"/>
  <c r="AB22" i="96"/>
  <c r="Z22" i="96"/>
  <c r="X22" i="96"/>
  <c r="V22" i="96"/>
  <c r="T22" i="96"/>
  <c r="N22" i="96"/>
  <c r="L22" i="96"/>
  <c r="H22" i="96"/>
  <c r="O22" i="96" s="1"/>
  <c r="P22" i="96" s="1"/>
  <c r="G22" i="96"/>
  <c r="E22" i="96"/>
  <c r="AF21" i="96"/>
  <c r="AD21" i="96"/>
  <c r="AA21" i="96"/>
  <c r="Y21" i="96"/>
  <c r="W21" i="96"/>
  <c r="U21" i="96"/>
  <c r="S21" i="96"/>
  <c r="Q21" i="96"/>
  <c r="M21" i="96"/>
  <c r="K21" i="96"/>
  <c r="F21" i="96"/>
  <c r="D21" i="96"/>
  <c r="C21" i="96"/>
  <c r="AG20" i="96"/>
  <c r="AE20" i="96"/>
  <c r="AC20" i="96"/>
  <c r="AB20" i="96"/>
  <c r="Z20" i="96"/>
  <c r="X20" i="96"/>
  <c r="V20" i="96"/>
  <c r="T20" i="96"/>
  <c r="N20" i="96"/>
  <c r="L20" i="96"/>
  <c r="H20" i="96"/>
  <c r="O20" i="96" s="1"/>
  <c r="R20" i="96" s="1"/>
  <c r="G20" i="96"/>
  <c r="E20" i="96"/>
  <c r="AG19" i="96"/>
  <c r="AE19" i="96"/>
  <c r="AC19" i="96"/>
  <c r="AB19" i="96"/>
  <c r="Z19" i="96"/>
  <c r="X19" i="96"/>
  <c r="V19" i="96"/>
  <c r="T19" i="96"/>
  <c r="N19" i="96"/>
  <c r="L19" i="96"/>
  <c r="H19" i="96"/>
  <c r="O19" i="96" s="1"/>
  <c r="R19" i="96" s="1"/>
  <c r="G19" i="96"/>
  <c r="E19" i="96"/>
  <c r="AG18" i="96"/>
  <c r="AE18" i="96"/>
  <c r="AC18" i="96"/>
  <c r="AB18" i="96"/>
  <c r="Z18" i="96"/>
  <c r="X18" i="96"/>
  <c r="V18" i="96"/>
  <c r="T18" i="96"/>
  <c r="N18" i="96"/>
  <c r="L18" i="96"/>
  <c r="H18" i="96"/>
  <c r="J18" i="96" s="1"/>
  <c r="G18" i="96"/>
  <c r="E18" i="96"/>
  <c r="AG17" i="96"/>
  <c r="AE17" i="96"/>
  <c r="AC17" i="96"/>
  <c r="AB17" i="96"/>
  <c r="Z17" i="96"/>
  <c r="X17" i="96"/>
  <c r="V17" i="96"/>
  <c r="T17" i="96"/>
  <c r="N17" i="96"/>
  <c r="L17" i="96"/>
  <c r="H17" i="96"/>
  <c r="O17" i="96" s="1"/>
  <c r="P17" i="96" s="1"/>
  <c r="G17" i="96"/>
  <c r="E17" i="96"/>
  <c r="AG16" i="96"/>
  <c r="AE16" i="96"/>
  <c r="AC16" i="96"/>
  <c r="AB16" i="96"/>
  <c r="Z16" i="96"/>
  <c r="X16" i="96"/>
  <c r="V16" i="96"/>
  <c r="T16" i="96"/>
  <c r="N16" i="96"/>
  <c r="L16" i="96"/>
  <c r="H16" i="96"/>
  <c r="O16" i="96" s="1"/>
  <c r="R16" i="96" s="1"/>
  <c r="G16" i="96"/>
  <c r="E16" i="96"/>
  <c r="AG15" i="96"/>
  <c r="AE15" i="96"/>
  <c r="AC15" i="96"/>
  <c r="AB15" i="96"/>
  <c r="Z15" i="96"/>
  <c r="X15" i="96"/>
  <c r="V15" i="96"/>
  <c r="T15" i="96"/>
  <c r="N15" i="96"/>
  <c r="L15" i="96"/>
  <c r="H15" i="96"/>
  <c r="O15" i="96" s="1"/>
  <c r="R15" i="96" s="1"/>
  <c r="G15" i="96"/>
  <c r="E15" i="96"/>
  <c r="AG14" i="96"/>
  <c r="AE14" i="96"/>
  <c r="AC14" i="96"/>
  <c r="AB14" i="96"/>
  <c r="Z14" i="96"/>
  <c r="X14" i="96"/>
  <c r="V14" i="96"/>
  <c r="T14" i="96"/>
  <c r="N14" i="96"/>
  <c r="L14" i="96"/>
  <c r="H14" i="96"/>
  <c r="O14" i="96" s="1"/>
  <c r="R14" i="96" s="1"/>
  <c r="G14" i="96"/>
  <c r="E14" i="96"/>
  <c r="AG13" i="96"/>
  <c r="AE13" i="96"/>
  <c r="AC13" i="96"/>
  <c r="AB13" i="96"/>
  <c r="Z13" i="96"/>
  <c r="X13" i="96"/>
  <c r="V13" i="96"/>
  <c r="T13" i="96"/>
  <c r="N13" i="96"/>
  <c r="L13" i="96"/>
  <c r="H13" i="96"/>
  <c r="O13" i="96" s="1"/>
  <c r="R13" i="96" s="1"/>
  <c r="G13" i="96"/>
  <c r="E13" i="96"/>
  <c r="AG12" i="96"/>
  <c r="AE12" i="96"/>
  <c r="AC12" i="96"/>
  <c r="AB12" i="96"/>
  <c r="Z12" i="96"/>
  <c r="X12" i="96"/>
  <c r="V12" i="96"/>
  <c r="T12" i="96"/>
  <c r="N12" i="96"/>
  <c r="L12" i="96"/>
  <c r="H12" i="96"/>
  <c r="O12" i="96" s="1"/>
  <c r="R12" i="96" s="1"/>
  <c r="G12" i="96"/>
  <c r="E12" i="96"/>
  <c r="AG11" i="96"/>
  <c r="AE11" i="96"/>
  <c r="AC11" i="96"/>
  <c r="AB11" i="96"/>
  <c r="Z11" i="96"/>
  <c r="X11" i="96"/>
  <c r="V11" i="96"/>
  <c r="T11" i="96"/>
  <c r="N11" i="96"/>
  <c r="L11" i="96"/>
  <c r="H11" i="96"/>
  <c r="O11" i="96" s="1"/>
  <c r="R11" i="96" s="1"/>
  <c r="G11" i="96"/>
  <c r="E11" i="96"/>
  <c r="AG10" i="96"/>
  <c r="AE10" i="96"/>
  <c r="AC10" i="96"/>
  <c r="AB10" i="96"/>
  <c r="Z10" i="96"/>
  <c r="X10" i="96"/>
  <c r="V10" i="96"/>
  <c r="T10" i="96"/>
  <c r="N10" i="96"/>
  <c r="L10" i="96"/>
  <c r="H10" i="96"/>
  <c r="J10" i="96" s="1"/>
  <c r="G10" i="96"/>
  <c r="E10" i="96"/>
  <c r="AF9" i="96"/>
  <c r="AD9" i="96"/>
  <c r="AA9" i="96"/>
  <c r="Y9" i="96"/>
  <c r="W9" i="96"/>
  <c r="U9" i="96"/>
  <c r="S9" i="96"/>
  <c r="Q9" i="96"/>
  <c r="M9" i="96"/>
  <c r="K9" i="96"/>
  <c r="F9" i="96"/>
  <c r="D9" i="96"/>
  <c r="C9" i="96"/>
  <c r="AG101" i="95"/>
  <c r="AE101" i="95"/>
  <c r="AC101" i="95"/>
  <c r="AB101" i="95"/>
  <c r="Z101" i="95"/>
  <c r="X101" i="95"/>
  <c r="V101" i="95"/>
  <c r="T101" i="95"/>
  <c r="P101" i="95"/>
  <c r="N101" i="95"/>
  <c r="L101" i="95"/>
  <c r="J101" i="95"/>
  <c r="I101" i="95"/>
  <c r="H101" i="95"/>
  <c r="G101" i="95"/>
  <c r="E101" i="95"/>
  <c r="AG100" i="95"/>
  <c r="AE100" i="95"/>
  <c r="AC100" i="95"/>
  <c r="AB100" i="95"/>
  <c r="Z100" i="95"/>
  <c r="X100" i="95"/>
  <c r="V100" i="95"/>
  <c r="T100" i="95"/>
  <c r="P100" i="95"/>
  <c r="N100" i="95"/>
  <c r="L100" i="95"/>
  <c r="J100" i="95"/>
  <c r="I100" i="95"/>
  <c r="H100" i="95"/>
  <c r="H100" i="131" s="1"/>
  <c r="G100" i="95"/>
  <c r="E100" i="95"/>
  <c r="AG99" i="95"/>
  <c r="AE99" i="95"/>
  <c r="AC99" i="95"/>
  <c r="AB99" i="95"/>
  <c r="Z99" i="95"/>
  <c r="X99" i="95"/>
  <c r="V99" i="95"/>
  <c r="T99" i="95"/>
  <c r="P99" i="95"/>
  <c r="N99" i="95"/>
  <c r="L99" i="95"/>
  <c r="J99" i="95"/>
  <c r="I99" i="95"/>
  <c r="H99" i="95"/>
  <c r="H99" i="131" s="1"/>
  <c r="G99" i="95"/>
  <c r="E99" i="95"/>
  <c r="AG98" i="95"/>
  <c r="AE98" i="95"/>
  <c r="AC98" i="95"/>
  <c r="AB98" i="95"/>
  <c r="Z98" i="95"/>
  <c r="X98" i="95"/>
  <c r="V98" i="95"/>
  <c r="T98" i="95"/>
  <c r="P98" i="95"/>
  <c r="N98" i="95"/>
  <c r="L98" i="95"/>
  <c r="J98" i="95"/>
  <c r="I98" i="95"/>
  <c r="H98" i="95"/>
  <c r="H98" i="131" s="1"/>
  <c r="J98" i="131" s="1"/>
  <c r="G98" i="95"/>
  <c r="E98" i="95"/>
  <c r="AG97" i="95"/>
  <c r="AE97" i="95"/>
  <c r="AC97" i="95"/>
  <c r="AB97" i="95"/>
  <c r="Z97" i="95"/>
  <c r="X97" i="95"/>
  <c r="V97" i="95"/>
  <c r="T97" i="95"/>
  <c r="P97" i="95"/>
  <c r="N97" i="95"/>
  <c r="L97" i="95"/>
  <c r="J97" i="95"/>
  <c r="I97" i="95"/>
  <c r="H97" i="95"/>
  <c r="H97" i="131" s="1"/>
  <c r="G97" i="95"/>
  <c r="E97" i="95"/>
  <c r="AG96" i="95"/>
  <c r="AE96" i="95"/>
  <c r="AC96" i="95"/>
  <c r="AB96" i="95"/>
  <c r="Z96" i="95"/>
  <c r="X96" i="95"/>
  <c r="V96" i="95"/>
  <c r="T96" i="95"/>
  <c r="P96" i="95"/>
  <c r="O96" i="95"/>
  <c r="O96" i="131" s="1"/>
  <c r="R96" i="131" s="1"/>
  <c r="N96" i="95"/>
  <c r="L96" i="95"/>
  <c r="J96" i="95"/>
  <c r="I96" i="95"/>
  <c r="H96" i="95"/>
  <c r="H96" i="131" s="1"/>
  <c r="G96" i="95"/>
  <c r="E96" i="95"/>
  <c r="AG95" i="95"/>
  <c r="AE95" i="95"/>
  <c r="AC95" i="95"/>
  <c r="AB95" i="95"/>
  <c r="Z95" i="95"/>
  <c r="X95" i="95"/>
  <c r="V95" i="95"/>
  <c r="T95" i="95"/>
  <c r="N95" i="95"/>
  <c r="L95" i="95"/>
  <c r="H95" i="95"/>
  <c r="H95" i="131" s="1"/>
  <c r="G95" i="95"/>
  <c r="E95" i="95"/>
  <c r="AG94" i="95"/>
  <c r="AE94" i="95"/>
  <c r="AC94" i="95"/>
  <c r="AB94" i="95"/>
  <c r="Z94" i="95"/>
  <c r="X94" i="95"/>
  <c r="V94" i="95"/>
  <c r="T94" i="95"/>
  <c r="P94" i="95"/>
  <c r="N94" i="95"/>
  <c r="L94" i="95"/>
  <c r="J94" i="95"/>
  <c r="I94" i="95"/>
  <c r="H94" i="95"/>
  <c r="H94" i="131" s="1"/>
  <c r="G94" i="95"/>
  <c r="E94" i="95"/>
  <c r="AG93" i="95"/>
  <c r="AE93" i="95"/>
  <c r="AC93" i="95"/>
  <c r="AB93" i="95"/>
  <c r="Z93" i="95"/>
  <c r="X93" i="95"/>
  <c r="V93" i="95"/>
  <c r="T93" i="95"/>
  <c r="P93" i="95"/>
  <c r="N93" i="95"/>
  <c r="L93" i="95"/>
  <c r="J93" i="95"/>
  <c r="I93" i="95"/>
  <c r="H93" i="95"/>
  <c r="H93" i="131" s="1"/>
  <c r="G93" i="95"/>
  <c r="E93" i="95"/>
  <c r="AG92" i="95"/>
  <c r="AE92" i="95"/>
  <c r="AC92" i="95"/>
  <c r="AB92" i="95"/>
  <c r="Z92" i="95"/>
  <c r="X92" i="95"/>
  <c r="V92" i="95"/>
  <c r="T92" i="95"/>
  <c r="N92" i="95"/>
  <c r="L92" i="95"/>
  <c r="H92" i="95"/>
  <c r="H92" i="131" s="1"/>
  <c r="G92" i="95"/>
  <c r="E92" i="95"/>
  <c r="AG91" i="95"/>
  <c r="AE91" i="95"/>
  <c r="AC91" i="95"/>
  <c r="AB91" i="95"/>
  <c r="Z91" i="95"/>
  <c r="X91" i="95"/>
  <c r="V91" i="95"/>
  <c r="T91" i="95"/>
  <c r="P91" i="95"/>
  <c r="N91" i="95"/>
  <c r="L91" i="95"/>
  <c r="J91" i="95"/>
  <c r="I91" i="95"/>
  <c r="H91" i="95"/>
  <c r="H91" i="131" s="1"/>
  <c r="G91" i="95"/>
  <c r="E91" i="95"/>
  <c r="AF90" i="95"/>
  <c r="AF17" i="32" s="1"/>
  <c r="AD90" i="95"/>
  <c r="AD17" i="32" s="1"/>
  <c r="AA90" i="95"/>
  <c r="AA17" i="32" s="1"/>
  <c r="Y90" i="95"/>
  <c r="Y17" i="32" s="1"/>
  <c r="W90" i="95"/>
  <c r="W17" i="32" s="1"/>
  <c r="U90" i="95"/>
  <c r="U17" i="32" s="1"/>
  <c r="S90" i="95"/>
  <c r="S17" i="32" s="1"/>
  <c r="Q90" i="95"/>
  <c r="Q17" i="32" s="1"/>
  <c r="M90" i="95"/>
  <c r="K90" i="95"/>
  <c r="K17" i="32" s="1"/>
  <c r="F90" i="95"/>
  <c r="F17" i="32" s="1"/>
  <c r="D90" i="95"/>
  <c r="C90" i="95"/>
  <c r="AG89" i="95"/>
  <c r="AE89" i="95"/>
  <c r="AC89" i="95"/>
  <c r="AB89" i="95"/>
  <c r="Z89" i="95"/>
  <c r="X89" i="95"/>
  <c r="V89" i="95"/>
  <c r="T89" i="95"/>
  <c r="P89" i="95"/>
  <c r="N89" i="95"/>
  <c r="L89" i="95"/>
  <c r="J89" i="95"/>
  <c r="I89" i="95"/>
  <c r="H89" i="95"/>
  <c r="H89" i="131" s="1"/>
  <c r="G89" i="95"/>
  <c r="E89" i="95"/>
  <c r="AG88" i="95"/>
  <c r="AE88" i="95"/>
  <c r="AC88" i="95"/>
  <c r="AB88" i="95"/>
  <c r="Z88" i="95"/>
  <c r="X88" i="95"/>
  <c r="V88" i="95"/>
  <c r="T88" i="95"/>
  <c r="N88" i="95"/>
  <c r="L88" i="95"/>
  <c r="H88" i="95"/>
  <c r="H88" i="131" s="1"/>
  <c r="G88" i="95"/>
  <c r="E88" i="95"/>
  <c r="AG87" i="95"/>
  <c r="AE87" i="95"/>
  <c r="AC87" i="95"/>
  <c r="AB87" i="95"/>
  <c r="Z87" i="95"/>
  <c r="X87" i="95"/>
  <c r="V87" i="95"/>
  <c r="T87" i="95"/>
  <c r="P87" i="95"/>
  <c r="N87" i="95"/>
  <c r="L87" i="95"/>
  <c r="J87" i="95"/>
  <c r="I87" i="95"/>
  <c r="H87" i="95"/>
  <c r="H87" i="131" s="1"/>
  <c r="G87" i="95"/>
  <c r="E87" i="95"/>
  <c r="AG86" i="95"/>
  <c r="AE86" i="95"/>
  <c r="AC86" i="95"/>
  <c r="AB86" i="95"/>
  <c r="Z86" i="95"/>
  <c r="X86" i="95"/>
  <c r="V86" i="95"/>
  <c r="T86" i="95"/>
  <c r="N86" i="95"/>
  <c r="L86" i="95"/>
  <c r="H86" i="95"/>
  <c r="H86" i="131" s="1"/>
  <c r="G86" i="95"/>
  <c r="E86" i="95"/>
  <c r="AG85" i="95"/>
  <c r="AE85" i="95"/>
  <c r="AC85" i="95"/>
  <c r="AB85" i="95"/>
  <c r="Z85" i="95"/>
  <c r="X85" i="95"/>
  <c r="V85" i="95"/>
  <c r="T85" i="95"/>
  <c r="P85" i="95"/>
  <c r="N85" i="95"/>
  <c r="L85" i="95"/>
  <c r="J85" i="95"/>
  <c r="I85" i="95"/>
  <c r="H85" i="95"/>
  <c r="H85" i="131" s="1"/>
  <c r="G85" i="95"/>
  <c r="E85" i="95"/>
  <c r="AG84" i="95"/>
  <c r="AE84" i="95"/>
  <c r="AC84" i="95"/>
  <c r="AB84" i="95"/>
  <c r="Z84" i="95"/>
  <c r="X84" i="95"/>
  <c r="V84" i="95"/>
  <c r="T84" i="95"/>
  <c r="P84" i="95"/>
  <c r="N84" i="95"/>
  <c r="L84" i="95"/>
  <c r="J84" i="95"/>
  <c r="I84" i="95"/>
  <c r="H84" i="95"/>
  <c r="H84" i="131" s="1"/>
  <c r="G84" i="95"/>
  <c r="E84" i="95"/>
  <c r="AG83" i="95"/>
  <c r="AE83" i="95"/>
  <c r="AC83" i="95"/>
  <c r="AB83" i="95"/>
  <c r="Z83" i="95"/>
  <c r="X83" i="95"/>
  <c r="V83" i="95"/>
  <c r="T83" i="95"/>
  <c r="P83" i="95"/>
  <c r="N83" i="95"/>
  <c r="L83" i="95"/>
  <c r="J83" i="95"/>
  <c r="I83" i="95"/>
  <c r="H83" i="95"/>
  <c r="H83" i="131" s="1"/>
  <c r="G83" i="95"/>
  <c r="E83" i="95"/>
  <c r="AG82" i="95"/>
  <c r="AE82" i="95"/>
  <c r="AC82" i="95"/>
  <c r="AB82" i="95"/>
  <c r="Z82" i="95"/>
  <c r="X82" i="95"/>
  <c r="V82" i="95"/>
  <c r="T82" i="95"/>
  <c r="P82" i="95"/>
  <c r="N82" i="95"/>
  <c r="L82" i="95"/>
  <c r="J82" i="95"/>
  <c r="I82" i="95"/>
  <c r="H82" i="95"/>
  <c r="H82" i="131" s="1"/>
  <c r="G82" i="95"/>
  <c r="E82" i="95"/>
  <c r="AG81" i="95"/>
  <c r="AE81" i="95"/>
  <c r="AC81" i="95"/>
  <c r="AB81" i="95"/>
  <c r="Z81" i="95"/>
  <c r="X81" i="95"/>
  <c r="V81" i="95"/>
  <c r="T81" i="95"/>
  <c r="N81" i="95"/>
  <c r="L81" i="95"/>
  <c r="H81" i="95"/>
  <c r="H81" i="131" s="1"/>
  <c r="G81" i="95"/>
  <c r="E81" i="95"/>
  <c r="A81" i="95"/>
  <c r="A82" i="95" s="1"/>
  <c r="A83" i="95" s="1"/>
  <c r="A84" i="95" s="1"/>
  <c r="A85" i="95" s="1"/>
  <c r="A86" i="95" s="1"/>
  <c r="A87" i="95" s="1"/>
  <c r="A88" i="95" s="1"/>
  <c r="A89" i="95" s="1"/>
  <c r="A91" i="95" s="1"/>
  <c r="A92" i="95" s="1"/>
  <c r="A93" i="95" s="1"/>
  <c r="A94" i="95" s="1"/>
  <c r="A95" i="95" s="1"/>
  <c r="A96" i="95" s="1"/>
  <c r="A97" i="95" s="1"/>
  <c r="A98" i="95" s="1"/>
  <c r="A99" i="95" s="1"/>
  <c r="A100" i="95" s="1"/>
  <c r="A101" i="95" s="1"/>
  <c r="AG80" i="95"/>
  <c r="AE80" i="95"/>
  <c r="AC80" i="95"/>
  <c r="AB80" i="95"/>
  <c r="Z80" i="95"/>
  <c r="X80" i="95"/>
  <c r="V80" i="95"/>
  <c r="T80" i="95"/>
  <c r="P80" i="95"/>
  <c r="N80" i="95"/>
  <c r="L80" i="95"/>
  <c r="J80" i="95"/>
  <c r="I80" i="95"/>
  <c r="H80" i="95"/>
  <c r="H80" i="131" s="1"/>
  <c r="G80" i="95"/>
  <c r="E80" i="95"/>
  <c r="AF79" i="95"/>
  <c r="AD79" i="95"/>
  <c r="AA79" i="95"/>
  <c r="Y79" i="95"/>
  <c r="AC79" i="95" s="1"/>
  <c r="W79" i="95"/>
  <c r="U79" i="95"/>
  <c r="S79" i="95"/>
  <c r="Q79" i="95"/>
  <c r="M79" i="95"/>
  <c r="K79" i="95"/>
  <c r="F79" i="95"/>
  <c r="D79" i="95"/>
  <c r="Z79" i="95" s="1"/>
  <c r="C79" i="95"/>
  <c r="AG78" i="95"/>
  <c r="AE78" i="95"/>
  <c r="AC78" i="95"/>
  <c r="AB78" i="95"/>
  <c r="Z78" i="95"/>
  <c r="X78" i="95"/>
  <c r="V78" i="95"/>
  <c r="T78" i="95"/>
  <c r="N78" i="95"/>
  <c r="L78" i="95"/>
  <c r="H78" i="95"/>
  <c r="O78" i="95" s="1"/>
  <c r="R78" i="95" s="1"/>
  <c r="G78" i="95"/>
  <c r="E78" i="95"/>
  <c r="AG77" i="95"/>
  <c r="AE77" i="95"/>
  <c r="AC77" i="95"/>
  <c r="AB77" i="95"/>
  <c r="Z77" i="95"/>
  <c r="X77" i="95"/>
  <c r="V77" i="95"/>
  <c r="T77" i="95"/>
  <c r="P77" i="95"/>
  <c r="N77" i="95"/>
  <c r="L77" i="95"/>
  <c r="J77" i="95"/>
  <c r="I77" i="95"/>
  <c r="H77" i="95"/>
  <c r="O77" i="95" s="1"/>
  <c r="R77" i="95" s="1"/>
  <c r="G77" i="95"/>
  <c r="E77" i="95"/>
  <c r="AG76" i="95"/>
  <c r="AE76" i="95"/>
  <c r="AC76" i="95"/>
  <c r="AB76" i="95"/>
  <c r="Z76" i="95"/>
  <c r="X76" i="95"/>
  <c r="V76" i="95"/>
  <c r="T76" i="95"/>
  <c r="P76" i="95"/>
  <c r="N76" i="95"/>
  <c r="L76" i="95"/>
  <c r="J76" i="95"/>
  <c r="I76" i="95"/>
  <c r="H76" i="95"/>
  <c r="O76" i="95" s="1"/>
  <c r="R76" i="95" s="1"/>
  <c r="G76" i="95"/>
  <c r="E76" i="95"/>
  <c r="AG75" i="95"/>
  <c r="AE75" i="95"/>
  <c r="AC75" i="95"/>
  <c r="AB75" i="95"/>
  <c r="Z75" i="95"/>
  <c r="X75" i="95"/>
  <c r="V75" i="95"/>
  <c r="T75" i="95"/>
  <c r="N75" i="95"/>
  <c r="L75" i="95"/>
  <c r="H75" i="95"/>
  <c r="O75" i="95" s="1"/>
  <c r="R75" i="95" s="1"/>
  <c r="G75" i="95"/>
  <c r="E75" i="95"/>
  <c r="AG74" i="95"/>
  <c r="AE74" i="95"/>
  <c r="AC74" i="95"/>
  <c r="AB74" i="95"/>
  <c r="Z74" i="95"/>
  <c r="X74" i="95"/>
  <c r="V74" i="95"/>
  <c r="T74" i="95"/>
  <c r="P74" i="95"/>
  <c r="N74" i="95"/>
  <c r="L74" i="95"/>
  <c r="J74" i="95"/>
  <c r="I74" i="95"/>
  <c r="H74" i="95"/>
  <c r="O74" i="95" s="1"/>
  <c r="R74" i="95" s="1"/>
  <c r="G74" i="95"/>
  <c r="E74" i="95"/>
  <c r="AG73" i="95"/>
  <c r="AE73" i="95"/>
  <c r="AC73" i="95"/>
  <c r="AB73" i="95"/>
  <c r="Z73" i="95"/>
  <c r="X73" i="95"/>
  <c r="V73" i="95"/>
  <c r="T73" i="95"/>
  <c r="P73" i="95"/>
  <c r="N73" i="95"/>
  <c r="L73" i="95"/>
  <c r="J73" i="95"/>
  <c r="I73" i="95"/>
  <c r="H73" i="95"/>
  <c r="O73" i="95" s="1"/>
  <c r="G73" i="95"/>
  <c r="E73" i="95"/>
  <c r="AF72" i="95"/>
  <c r="AD72" i="95"/>
  <c r="AA72" i="95"/>
  <c r="Y72" i="95"/>
  <c r="AC72" i="95" s="1"/>
  <c r="W72" i="95"/>
  <c r="U72" i="95"/>
  <c r="S72" i="95"/>
  <c r="Q72" i="95"/>
  <c r="M72" i="95"/>
  <c r="K72" i="95"/>
  <c r="F72" i="95"/>
  <c r="D72" i="95"/>
  <c r="C72" i="95"/>
  <c r="AG71" i="95"/>
  <c r="AE71" i="95"/>
  <c r="AC71" i="95"/>
  <c r="AB71" i="95"/>
  <c r="Z71" i="95"/>
  <c r="X71" i="95"/>
  <c r="V71" i="95"/>
  <c r="T71" i="95"/>
  <c r="N71" i="95"/>
  <c r="L71" i="95"/>
  <c r="H71" i="95"/>
  <c r="J71" i="95" s="1"/>
  <c r="G71" i="95"/>
  <c r="E71" i="95"/>
  <c r="AG70" i="95"/>
  <c r="AE70" i="95"/>
  <c r="AC70" i="95"/>
  <c r="AB70" i="95"/>
  <c r="Z70" i="95"/>
  <c r="X70" i="95"/>
  <c r="V70" i="95"/>
  <c r="T70" i="95"/>
  <c r="P70" i="95"/>
  <c r="N70" i="95"/>
  <c r="L70" i="95"/>
  <c r="J70" i="95"/>
  <c r="I70" i="95"/>
  <c r="H70" i="95"/>
  <c r="O70" i="95" s="1"/>
  <c r="R70" i="95" s="1"/>
  <c r="G70" i="95"/>
  <c r="E70" i="95"/>
  <c r="AG69" i="95"/>
  <c r="AE69" i="95"/>
  <c r="AC69" i="95"/>
  <c r="AB69" i="95"/>
  <c r="Z69" i="95"/>
  <c r="X69" i="95"/>
  <c r="V69" i="95"/>
  <c r="T69" i="95"/>
  <c r="P69" i="95"/>
  <c r="N69" i="95"/>
  <c r="L69" i="95"/>
  <c r="J69" i="95"/>
  <c r="I69" i="95"/>
  <c r="H69" i="95"/>
  <c r="O69" i="95" s="1"/>
  <c r="R69" i="95" s="1"/>
  <c r="G69" i="95"/>
  <c r="E69" i="95"/>
  <c r="AG68" i="95"/>
  <c r="AE68" i="95"/>
  <c r="AC68" i="95"/>
  <c r="AB68" i="95"/>
  <c r="Z68" i="95"/>
  <c r="X68" i="95"/>
  <c r="V68" i="95"/>
  <c r="T68" i="95"/>
  <c r="N68" i="95"/>
  <c r="L68" i="95"/>
  <c r="H68" i="95"/>
  <c r="J68" i="95" s="1"/>
  <c r="G68" i="95"/>
  <c r="E68" i="95"/>
  <c r="AG67" i="95"/>
  <c r="AE67" i="95"/>
  <c r="AC67" i="95"/>
  <c r="AB67" i="95"/>
  <c r="Z67" i="95"/>
  <c r="X67" i="95"/>
  <c r="V67" i="95"/>
  <c r="T67" i="95"/>
  <c r="P67" i="95"/>
  <c r="N67" i="95"/>
  <c r="L67" i="95"/>
  <c r="J67" i="95"/>
  <c r="I67" i="95"/>
  <c r="H67" i="95"/>
  <c r="O67" i="95" s="1"/>
  <c r="G67" i="95"/>
  <c r="E67" i="95"/>
  <c r="AG66" i="95"/>
  <c r="AE66" i="95"/>
  <c r="AC66" i="95"/>
  <c r="AB66" i="95"/>
  <c r="Z66" i="95"/>
  <c r="X66" i="95"/>
  <c r="V66" i="95"/>
  <c r="T66" i="95"/>
  <c r="N66" i="95"/>
  <c r="L66" i="95"/>
  <c r="H66" i="95"/>
  <c r="J66" i="95" s="1"/>
  <c r="G66" i="95"/>
  <c r="E66" i="95"/>
  <c r="AG65" i="95"/>
  <c r="AE65" i="95"/>
  <c r="AC65" i="95"/>
  <c r="AB65" i="95"/>
  <c r="Z65" i="95"/>
  <c r="X65" i="95"/>
  <c r="V65" i="95"/>
  <c r="T65" i="95"/>
  <c r="N65" i="95"/>
  <c r="L65" i="95"/>
  <c r="I65" i="95"/>
  <c r="H65" i="95"/>
  <c r="J65" i="95" s="1"/>
  <c r="G65" i="95"/>
  <c r="E65" i="95"/>
  <c r="AF64" i="95"/>
  <c r="AD64" i="95"/>
  <c r="AA64" i="95"/>
  <c r="Y64" i="95"/>
  <c r="W64" i="95"/>
  <c r="U64" i="95"/>
  <c r="S64" i="95"/>
  <c r="Q64" i="95"/>
  <c r="M64" i="95"/>
  <c r="K64" i="95"/>
  <c r="F64" i="95"/>
  <c r="D64" i="95"/>
  <c r="Z64" i="95" s="1"/>
  <c r="C64" i="95"/>
  <c r="AG63" i="95"/>
  <c r="AE63" i="95"/>
  <c r="AC63" i="95"/>
  <c r="AB63" i="95"/>
  <c r="Z63" i="95"/>
  <c r="X63" i="95"/>
  <c r="V63" i="95"/>
  <c r="T63" i="95"/>
  <c r="N63" i="95"/>
  <c r="L63" i="95"/>
  <c r="H63" i="95"/>
  <c r="O63" i="95" s="1"/>
  <c r="R63" i="95" s="1"/>
  <c r="G63" i="95"/>
  <c r="E63" i="95"/>
  <c r="AG62" i="95"/>
  <c r="AE62" i="95"/>
  <c r="AC62" i="95"/>
  <c r="AB62" i="95"/>
  <c r="Z62" i="95"/>
  <c r="X62" i="95"/>
  <c r="V62" i="95"/>
  <c r="T62" i="95"/>
  <c r="N62" i="95"/>
  <c r="L62" i="95"/>
  <c r="H62" i="95"/>
  <c r="O62" i="95" s="1"/>
  <c r="R62" i="95" s="1"/>
  <c r="G62" i="95"/>
  <c r="E62" i="95"/>
  <c r="AG61" i="95"/>
  <c r="AE61" i="95"/>
  <c r="AC61" i="95"/>
  <c r="AB61" i="95"/>
  <c r="Z61" i="95"/>
  <c r="X61" i="95"/>
  <c r="V61" i="95"/>
  <c r="T61" i="95"/>
  <c r="N61" i="95"/>
  <c r="L61" i="95"/>
  <c r="H61" i="95"/>
  <c r="O61" i="95" s="1"/>
  <c r="R61" i="95" s="1"/>
  <c r="G61" i="95"/>
  <c r="E61" i="95"/>
  <c r="AG60" i="95"/>
  <c r="AE60" i="95"/>
  <c r="AC60" i="95"/>
  <c r="AB60" i="95"/>
  <c r="Z60" i="95"/>
  <c r="X60" i="95"/>
  <c r="V60" i="95"/>
  <c r="T60" i="95"/>
  <c r="N60" i="95"/>
  <c r="L60" i="95"/>
  <c r="H60" i="95"/>
  <c r="O60" i="95" s="1"/>
  <c r="R60" i="95" s="1"/>
  <c r="G60" i="95"/>
  <c r="E60" i="95"/>
  <c r="AG59" i="95"/>
  <c r="AE59" i="95"/>
  <c r="AC59" i="95"/>
  <c r="AB59" i="95"/>
  <c r="Z59" i="95"/>
  <c r="X59" i="95"/>
  <c r="V59" i="95"/>
  <c r="T59" i="95"/>
  <c r="P59" i="95"/>
  <c r="N59" i="95"/>
  <c r="L59" i="95"/>
  <c r="J59" i="95"/>
  <c r="I59" i="95"/>
  <c r="H59" i="95"/>
  <c r="O59" i="95" s="1"/>
  <c r="R59" i="95" s="1"/>
  <c r="G59" i="95"/>
  <c r="E59" i="95"/>
  <c r="AG58" i="95"/>
  <c r="AE58" i="95"/>
  <c r="AC58" i="95"/>
  <c r="AB58" i="95"/>
  <c r="Z58" i="95"/>
  <c r="X58" i="95"/>
  <c r="V58" i="95"/>
  <c r="T58" i="95"/>
  <c r="N58" i="95"/>
  <c r="L58" i="95"/>
  <c r="H58" i="95"/>
  <c r="O58" i="95" s="1"/>
  <c r="R58" i="95" s="1"/>
  <c r="G58" i="95"/>
  <c r="E58" i="95"/>
  <c r="AG57" i="95"/>
  <c r="AE57" i="95"/>
  <c r="AC57" i="95"/>
  <c r="AB57" i="95"/>
  <c r="Z57" i="95"/>
  <c r="X57" i="95"/>
  <c r="V57" i="95"/>
  <c r="T57" i="95"/>
  <c r="P57" i="95"/>
  <c r="N57" i="95"/>
  <c r="L57" i="95"/>
  <c r="J57" i="95"/>
  <c r="I57" i="95"/>
  <c r="H57" i="95"/>
  <c r="O57" i="95" s="1"/>
  <c r="R57" i="95" s="1"/>
  <c r="G57" i="95"/>
  <c r="E57" i="95"/>
  <c r="AG56" i="95"/>
  <c r="AE56" i="95"/>
  <c r="AC56" i="95"/>
  <c r="AB56" i="95"/>
  <c r="Z56" i="95"/>
  <c r="X56" i="95"/>
  <c r="V56" i="95"/>
  <c r="T56" i="95"/>
  <c r="N56" i="95"/>
  <c r="L56" i="95"/>
  <c r="H56" i="95"/>
  <c r="O56" i="95" s="1"/>
  <c r="P56" i="95" s="1"/>
  <c r="G56" i="95"/>
  <c r="E56" i="95"/>
  <c r="AF55" i="95"/>
  <c r="AD55" i="95"/>
  <c r="AA55" i="95"/>
  <c r="Y55" i="95"/>
  <c r="W55" i="95"/>
  <c r="U55" i="95"/>
  <c r="S55" i="95"/>
  <c r="Q55" i="95"/>
  <c r="M55" i="95"/>
  <c r="K55" i="95"/>
  <c r="F55" i="95"/>
  <c r="D55" i="95"/>
  <c r="C55" i="95"/>
  <c r="AG54" i="95"/>
  <c r="AE54" i="95"/>
  <c r="AC54" i="95"/>
  <c r="AB54" i="95"/>
  <c r="Z54" i="95"/>
  <c r="X54" i="95"/>
  <c r="V54" i="95"/>
  <c r="T54" i="95"/>
  <c r="N54" i="95"/>
  <c r="L54" i="95"/>
  <c r="H54" i="95"/>
  <c r="J54" i="95" s="1"/>
  <c r="G54" i="95"/>
  <c r="E54" i="95"/>
  <c r="AG53" i="95"/>
  <c r="AE53" i="95"/>
  <c r="AC53" i="95"/>
  <c r="AB53" i="95"/>
  <c r="Z53" i="95"/>
  <c r="X53" i="95"/>
  <c r="V53" i="95"/>
  <c r="T53" i="95"/>
  <c r="N53" i="95"/>
  <c r="L53" i="95"/>
  <c r="H53" i="95"/>
  <c r="O53" i="95" s="1"/>
  <c r="R53" i="95" s="1"/>
  <c r="G53" i="95"/>
  <c r="E53" i="95"/>
  <c r="AG52" i="95"/>
  <c r="AE52" i="95"/>
  <c r="AC52" i="95"/>
  <c r="AB52" i="95"/>
  <c r="Z52" i="95"/>
  <c r="X52" i="95"/>
  <c r="V52" i="95"/>
  <c r="T52" i="95"/>
  <c r="N52" i="95"/>
  <c r="L52" i="95"/>
  <c r="H52" i="95"/>
  <c r="O52" i="95" s="1"/>
  <c r="R52" i="95" s="1"/>
  <c r="G52" i="95"/>
  <c r="E52" i="95"/>
  <c r="AG51" i="95"/>
  <c r="AE51" i="95"/>
  <c r="AC51" i="95"/>
  <c r="AB51" i="95"/>
  <c r="Z51" i="95"/>
  <c r="X51" i="95"/>
  <c r="V51" i="95"/>
  <c r="T51" i="95"/>
  <c r="N51" i="95"/>
  <c r="L51" i="95"/>
  <c r="H51" i="95"/>
  <c r="O51" i="95" s="1"/>
  <c r="R51" i="95" s="1"/>
  <c r="G51" i="95"/>
  <c r="E51" i="95"/>
  <c r="AG50" i="95"/>
  <c r="AE50" i="95"/>
  <c r="AC50" i="95"/>
  <c r="AB50" i="95"/>
  <c r="Z50" i="95"/>
  <c r="X50" i="95"/>
  <c r="V50" i="95"/>
  <c r="T50" i="95"/>
  <c r="N50" i="95"/>
  <c r="L50" i="95"/>
  <c r="H50" i="95"/>
  <c r="O50" i="95" s="1"/>
  <c r="R50" i="95" s="1"/>
  <c r="G50" i="95"/>
  <c r="E50" i="95"/>
  <c r="AG49" i="95"/>
  <c r="AE49" i="95"/>
  <c r="AC49" i="95"/>
  <c r="AB49" i="95"/>
  <c r="Z49" i="95"/>
  <c r="X49" i="95"/>
  <c r="V49" i="95"/>
  <c r="T49" i="95"/>
  <c r="P49" i="95"/>
  <c r="N49" i="95"/>
  <c r="L49" i="95"/>
  <c r="J49" i="95"/>
  <c r="I49" i="95"/>
  <c r="H49" i="95"/>
  <c r="O49" i="95" s="1"/>
  <c r="R49" i="95" s="1"/>
  <c r="G49" i="95"/>
  <c r="E49" i="95"/>
  <c r="AG48" i="95"/>
  <c r="AE48" i="95"/>
  <c r="AC48" i="95"/>
  <c r="AB48" i="95"/>
  <c r="Z48" i="95"/>
  <c r="X48" i="95"/>
  <c r="V48" i="95"/>
  <c r="T48" i="95"/>
  <c r="P48" i="95"/>
  <c r="N48" i="95"/>
  <c r="L48" i="95"/>
  <c r="J48" i="95"/>
  <c r="I48" i="95"/>
  <c r="H48" i="95"/>
  <c r="O48" i="95" s="1"/>
  <c r="R48" i="95" s="1"/>
  <c r="G48" i="95"/>
  <c r="E48" i="95"/>
  <c r="AG47" i="95"/>
  <c r="AE47" i="95"/>
  <c r="AC47" i="95"/>
  <c r="AB47" i="95"/>
  <c r="Z47" i="95"/>
  <c r="X47" i="95"/>
  <c r="V47" i="95"/>
  <c r="T47" i="95"/>
  <c r="P47" i="95"/>
  <c r="N47" i="95"/>
  <c r="L47" i="95"/>
  <c r="J47" i="95"/>
  <c r="I47" i="95"/>
  <c r="H47" i="95"/>
  <c r="O47" i="95" s="1"/>
  <c r="R47" i="95" s="1"/>
  <c r="G47" i="95"/>
  <c r="E47" i="95"/>
  <c r="AG46" i="95"/>
  <c r="AE46" i="95"/>
  <c r="AC46" i="95"/>
  <c r="AB46" i="95"/>
  <c r="Z46" i="95"/>
  <c r="X46" i="95"/>
  <c r="V46" i="95"/>
  <c r="T46" i="95"/>
  <c r="P46" i="95"/>
  <c r="O46" i="95"/>
  <c r="R46" i="95" s="1"/>
  <c r="N46" i="95"/>
  <c r="L46" i="95"/>
  <c r="J46" i="95"/>
  <c r="I46" i="95"/>
  <c r="H46" i="95"/>
  <c r="G46" i="95"/>
  <c r="E46" i="95"/>
  <c r="AG45" i="95"/>
  <c r="AE45" i="95"/>
  <c r="AC45" i="95"/>
  <c r="AB45" i="95"/>
  <c r="Z45" i="95"/>
  <c r="X45" i="95"/>
  <c r="V45" i="95"/>
  <c r="T45" i="95"/>
  <c r="N45" i="95"/>
  <c r="L45" i="95"/>
  <c r="H45" i="95"/>
  <c r="O45" i="95" s="1"/>
  <c r="R45" i="95" s="1"/>
  <c r="G45" i="95"/>
  <c r="E45" i="95"/>
  <c r="AG44" i="95"/>
  <c r="AE44" i="95"/>
  <c r="AC44" i="95"/>
  <c r="AB44" i="95"/>
  <c r="Z44" i="95"/>
  <c r="X44" i="95"/>
  <c r="V44" i="95"/>
  <c r="T44" i="95"/>
  <c r="N44" i="95"/>
  <c r="L44" i="95"/>
  <c r="H44" i="95"/>
  <c r="O44" i="95" s="1"/>
  <c r="R44" i="95" s="1"/>
  <c r="G44" i="95"/>
  <c r="E44" i="95"/>
  <c r="AG43" i="95"/>
  <c r="AE43" i="95"/>
  <c r="AC43" i="95"/>
  <c r="AB43" i="95"/>
  <c r="Z43" i="95"/>
  <c r="X43" i="95"/>
  <c r="V43" i="95"/>
  <c r="T43" i="95"/>
  <c r="P43" i="95"/>
  <c r="N43" i="95"/>
  <c r="L43" i="95"/>
  <c r="J43" i="95"/>
  <c r="I43" i="95"/>
  <c r="H43" i="95"/>
  <c r="O43" i="95" s="1"/>
  <c r="R43" i="95" s="1"/>
  <c r="G43" i="95"/>
  <c r="E43" i="95"/>
  <c r="AG42" i="95"/>
  <c r="AE42" i="95"/>
  <c r="AC42" i="95"/>
  <c r="AB42" i="95"/>
  <c r="Z42" i="95"/>
  <c r="X42" i="95"/>
  <c r="V42" i="95"/>
  <c r="T42" i="95"/>
  <c r="P42" i="95"/>
  <c r="N42" i="95"/>
  <c r="L42" i="95"/>
  <c r="J42" i="95"/>
  <c r="I42" i="95"/>
  <c r="H42" i="95"/>
  <c r="G42" i="95"/>
  <c r="E42" i="95"/>
  <c r="AG41" i="95"/>
  <c r="AE41" i="95"/>
  <c r="AC41" i="95"/>
  <c r="AB41" i="95"/>
  <c r="Z41" i="95"/>
  <c r="X41" i="95"/>
  <c r="V41" i="95"/>
  <c r="T41" i="95"/>
  <c r="P41" i="95"/>
  <c r="O41" i="95"/>
  <c r="R41" i="95" s="1"/>
  <c r="N41" i="95"/>
  <c r="L41" i="95"/>
  <c r="J41" i="95"/>
  <c r="I41" i="95"/>
  <c r="H41" i="95"/>
  <c r="G41" i="95"/>
  <c r="E41" i="95"/>
  <c r="AF40" i="95"/>
  <c r="AD40" i="95"/>
  <c r="AA40" i="95"/>
  <c r="Y40" i="95"/>
  <c r="W40" i="95"/>
  <c r="U40" i="95"/>
  <c r="S40" i="95"/>
  <c r="Q40" i="95"/>
  <c r="M40" i="95"/>
  <c r="K40" i="95"/>
  <c r="F40" i="95"/>
  <c r="D40" i="95"/>
  <c r="C40" i="95"/>
  <c r="AG39" i="95"/>
  <c r="AE39" i="95"/>
  <c r="AC39" i="95"/>
  <c r="AB39" i="95"/>
  <c r="Z39" i="95"/>
  <c r="X39" i="95"/>
  <c r="V39" i="95"/>
  <c r="T39" i="95"/>
  <c r="P39" i="95"/>
  <c r="N39" i="95"/>
  <c r="L39" i="95"/>
  <c r="J39" i="95"/>
  <c r="I39" i="95"/>
  <c r="H39" i="95"/>
  <c r="O39" i="95" s="1"/>
  <c r="R39" i="95" s="1"/>
  <c r="G39" i="95"/>
  <c r="E39" i="95"/>
  <c r="AG38" i="95"/>
  <c r="AE38" i="95"/>
  <c r="AC38" i="95"/>
  <c r="AB38" i="95"/>
  <c r="Z38" i="95"/>
  <c r="X38" i="95"/>
  <c r="V38" i="95"/>
  <c r="T38" i="95"/>
  <c r="N38" i="95"/>
  <c r="L38" i="95"/>
  <c r="H38" i="95"/>
  <c r="O38" i="95" s="1"/>
  <c r="R38" i="95" s="1"/>
  <c r="G38" i="95"/>
  <c r="E38" i="95"/>
  <c r="AG37" i="95"/>
  <c r="AE37" i="95"/>
  <c r="AC37" i="95"/>
  <c r="AB37" i="95"/>
  <c r="Z37" i="95"/>
  <c r="X37" i="95"/>
  <c r="V37" i="95"/>
  <c r="T37" i="95"/>
  <c r="P37" i="95"/>
  <c r="N37" i="95"/>
  <c r="L37" i="95"/>
  <c r="J37" i="95"/>
  <c r="I37" i="95"/>
  <c r="H37" i="95"/>
  <c r="O37" i="95" s="1"/>
  <c r="R37" i="95" s="1"/>
  <c r="G37" i="95"/>
  <c r="E37" i="95"/>
  <c r="AG36" i="95"/>
  <c r="AE36" i="95"/>
  <c r="AC36" i="95"/>
  <c r="AB36" i="95"/>
  <c r="Z36" i="95"/>
  <c r="X36" i="95"/>
  <c r="V36" i="95"/>
  <c r="T36" i="95"/>
  <c r="N36" i="95"/>
  <c r="L36" i="95"/>
  <c r="H36" i="95"/>
  <c r="O36" i="95" s="1"/>
  <c r="R36" i="95" s="1"/>
  <c r="G36" i="95"/>
  <c r="E36" i="95"/>
  <c r="AG35" i="95"/>
  <c r="AE35" i="95"/>
  <c r="AC35" i="95"/>
  <c r="AB35" i="95"/>
  <c r="Z35" i="95"/>
  <c r="X35" i="95"/>
  <c r="V35" i="95"/>
  <c r="T35" i="95"/>
  <c r="P35" i="95"/>
  <c r="N35" i="95"/>
  <c r="L35" i="95"/>
  <c r="J35" i="95"/>
  <c r="I35" i="95"/>
  <c r="H35" i="95"/>
  <c r="O35" i="95" s="1"/>
  <c r="R35" i="95" s="1"/>
  <c r="G35" i="95"/>
  <c r="E35" i="95"/>
  <c r="AG34" i="95"/>
  <c r="AE34" i="95"/>
  <c r="AC34" i="95"/>
  <c r="AB34" i="95"/>
  <c r="Z34" i="95"/>
  <c r="X34" i="95"/>
  <c r="V34" i="95"/>
  <c r="T34" i="95"/>
  <c r="P34" i="95"/>
  <c r="N34" i="95"/>
  <c r="L34" i="95"/>
  <c r="J34" i="95"/>
  <c r="I34" i="95"/>
  <c r="H34" i="95"/>
  <c r="O34" i="95" s="1"/>
  <c r="R34" i="95" s="1"/>
  <c r="G34" i="95"/>
  <c r="E34" i="95"/>
  <c r="AG33" i="95"/>
  <c r="AE33" i="95"/>
  <c r="AC33" i="95"/>
  <c r="AB33" i="95"/>
  <c r="Z33" i="95"/>
  <c r="X33" i="95"/>
  <c r="V33" i="95"/>
  <c r="T33" i="95"/>
  <c r="N33" i="95"/>
  <c r="L33" i="95"/>
  <c r="H33" i="95"/>
  <c r="O33" i="95" s="1"/>
  <c r="R33" i="95" s="1"/>
  <c r="G33" i="95"/>
  <c r="E33" i="95"/>
  <c r="AG32" i="95"/>
  <c r="AE32" i="95"/>
  <c r="AC32" i="95"/>
  <c r="AB32" i="95"/>
  <c r="Z32" i="95"/>
  <c r="X32" i="95"/>
  <c r="V32" i="95"/>
  <c r="T32" i="95"/>
  <c r="P32" i="95"/>
  <c r="N32" i="95"/>
  <c r="L32" i="95"/>
  <c r="J32" i="95"/>
  <c r="I32" i="95"/>
  <c r="H32" i="95"/>
  <c r="O32" i="95" s="1"/>
  <c r="R32" i="95" s="1"/>
  <c r="G32" i="95"/>
  <c r="E32" i="95"/>
  <c r="AG31" i="95"/>
  <c r="AE31" i="95"/>
  <c r="AC31" i="95"/>
  <c r="AB31" i="95"/>
  <c r="Z31" i="95"/>
  <c r="X31" i="95"/>
  <c r="V31" i="95"/>
  <c r="T31" i="95"/>
  <c r="N31" i="95"/>
  <c r="L31" i="95"/>
  <c r="H31" i="95"/>
  <c r="O31" i="95" s="1"/>
  <c r="R31" i="95" s="1"/>
  <c r="G31" i="95"/>
  <c r="E31" i="95"/>
  <c r="AG30" i="95"/>
  <c r="AE30" i="95"/>
  <c r="AC30" i="95"/>
  <c r="AB30" i="95"/>
  <c r="Z30" i="95"/>
  <c r="X30" i="95"/>
  <c r="V30" i="95"/>
  <c r="T30" i="95"/>
  <c r="N30" i="95"/>
  <c r="L30" i="95"/>
  <c r="H30" i="95"/>
  <c r="O30" i="95" s="1"/>
  <c r="R30" i="95" s="1"/>
  <c r="G30" i="95"/>
  <c r="E30" i="95"/>
  <c r="AG29" i="95"/>
  <c r="AE29" i="95"/>
  <c r="AC29" i="95"/>
  <c r="AB29" i="95"/>
  <c r="Z29" i="95"/>
  <c r="X29" i="95"/>
  <c r="V29" i="95"/>
  <c r="T29" i="95"/>
  <c r="N29" i="95"/>
  <c r="L29" i="95"/>
  <c r="I29" i="95"/>
  <c r="H29" i="95"/>
  <c r="O29" i="95" s="1"/>
  <c r="R29" i="95" s="1"/>
  <c r="G29" i="95"/>
  <c r="E29" i="95"/>
  <c r="AG28" i="95"/>
  <c r="AE28" i="95"/>
  <c r="AC28" i="95"/>
  <c r="AB28" i="95"/>
  <c r="Z28" i="95"/>
  <c r="X28" i="95"/>
  <c r="V28" i="95"/>
  <c r="T28" i="95"/>
  <c r="P28" i="95"/>
  <c r="N28" i="95"/>
  <c r="L28" i="95"/>
  <c r="J28" i="95"/>
  <c r="I28" i="95"/>
  <c r="H28" i="95"/>
  <c r="O28" i="95" s="1"/>
  <c r="R28" i="95" s="1"/>
  <c r="G28" i="95"/>
  <c r="E28" i="95"/>
  <c r="AG27" i="95"/>
  <c r="AE27" i="95"/>
  <c r="AC27" i="95"/>
  <c r="AB27" i="95"/>
  <c r="Z27" i="95"/>
  <c r="X27" i="95"/>
  <c r="V27" i="95"/>
  <c r="T27" i="95"/>
  <c r="P27" i="95"/>
  <c r="N27" i="95"/>
  <c r="L27" i="95"/>
  <c r="J27" i="95"/>
  <c r="I27" i="95"/>
  <c r="H27" i="95"/>
  <c r="O27" i="95" s="1"/>
  <c r="R27" i="95" s="1"/>
  <c r="G27" i="95"/>
  <c r="E27" i="95"/>
  <c r="AG26" i="95"/>
  <c r="AE26" i="95"/>
  <c r="AC26" i="95"/>
  <c r="AB26" i="95"/>
  <c r="Z26" i="95"/>
  <c r="X26" i="95"/>
  <c r="V26" i="95"/>
  <c r="T26" i="95"/>
  <c r="P26" i="95"/>
  <c r="N26" i="95"/>
  <c r="L26" i="95"/>
  <c r="J26" i="95"/>
  <c r="I26" i="95"/>
  <c r="H26" i="95"/>
  <c r="O26" i="95" s="1"/>
  <c r="R26" i="95" s="1"/>
  <c r="G26" i="95"/>
  <c r="E26" i="95"/>
  <c r="AG25" i="95"/>
  <c r="AE25" i="95"/>
  <c r="AC25" i="95"/>
  <c r="AB25" i="95"/>
  <c r="Z25" i="95"/>
  <c r="X25" i="95"/>
  <c r="V25" i="95"/>
  <c r="T25" i="95"/>
  <c r="N25" i="95"/>
  <c r="L25" i="95"/>
  <c r="H25" i="95"/>
  <c r="O25" i="95" s="1"/>
  <c r="R25" i="95" s="1"/>
  <c r="G25" i="95"/>
  <c r="E25" i="95"/>
  <c r="AG24" i="95"/>
  <c r="AE24" i="95"/>
  <c r="AC24" i="95"/>
  <c r="AB24" i="95"/>
  <c r="Z24" i="95"/>
  <c r="X24" i="95"/>
  <c r="V24" i="95"/>
  <c r="T24" i="95"/>
  <c r="P24" i="95"/>
  <c r="N24" i="95"/>
  <c r="L24" i="95"/>
  <c r="J24" i="95"/>
  <c r="I24" i="95"/>
  <c r="H24" i="95"/>
  <c r="O24" i="95" s="1"/>
  <c r="R24" i="95" s="1"/>
  <c r="G24" i="95"/>
  <c r="E24" i="95"/>
  <c r="AG23" i="95"/>
  <c r="AE23" i="95"/>
  <c r="AC23" i="95"/>
  <c r="AB23" i="95"/>
  <c r="Z23" i="95"/>
  <c r="X23" i="95"/>
  <c r="V23" i="95"/>
  <c r="T23" i="95"/>
  <c r="P23" i="95"/>
  <c r="N23" i="95"/>
  <c r="L23" i="95"/>
  <c r="J23" i="95"/>
  <c r="I23" i="95"/>
  <c r="H23" i="95"/>
  <c r="O23" i="95" s="1"/>
  <c r="R23" i="95" s="1"/>
  <c r="G23" i="95"/>
  <c r="E23" i="95"/>
  <c r="AG22" i="95"/>
  <c r="AE22" i="95"/>
  <c r="AC22" i="95"/>
  <c r="AB22" i="95"/>
  <c r="Z22" i="95"/>
  <c r="X22" i="95"/>
  <c r="V22" i="95"/>
  <c r="T22" i="95"/>
  <c r="N22" i="95"/>
  <c r="L22" i="95"/>
  <c r="H22" i="95"/>
  <c r="O22" i="95" s="1"/>
  <c r="P22" i="95" s="1"/>
  <c r="G22" i="95"/>
  <c r="E22" i="95"/>
  <c r="AF21" i="95"/>
  <c r="AD21" i="95"/>
  <c r="AA21" i="95"/>
  <c r="Y21" i="95"/>
  <c r="W21" i="95"/>
  <c r="U21" i="95"/>
  <c r="S21" i="95"/>
  <c r="Q21" i="95"/>
  <c r="M21" i="95"/>
  <c r="K21" i="95"/>
  <c r="F21" i="95"/>
  <c r="D21" i="95"/>
  <c r="C21" i="95"/>
  <c r="AG20" i="95"/>
  <c r="AE20" i="95"/>
  <c r="AC20" i="95"/>
  <c r="AB20" i="95"/>
  <c r="Z20" i="95"/>
  <c r="X20" i="95"/>
  <c r="V20" i="95"/>
  <c r="T20" i="95"/>
  <c r="P20" i="95"/>
  <c r="N20" i="95"/>
  <c r="L20" i="95"/>
  <c r="J20" i="95"/>
  <c r="I20" i="95"/>
  <c r="H20" i="95"/>
  <c r="O20" i="95" s="1"/>
  <c r="R20" i="95" s="1"/>
  <c r="G20" i="95"/>
  <c r="E20" i="95"/>
  <c r="AG19" i="95"/>
  <c r="AE19" i="95"/>
  <c r="AC19" i="95"/>
  <c r="AB19" i="95"/>
  <c r="Z19" i="95"/>
  <c r="X19" i="95"/>
  <c r="V19" i="95"/>
  <c r="T19" i="95"/>
  <c r="P19" i="95"/>
  <c r="N19" i="95"/>
  <c r="L19" i="95"/>
  <c r="J19" i="95"/>
  <c r="I19" i="95"/>
  <c r="H19" i="95"/>
  <c r="O19" i="95" s="1"/>
  <c r="R19" i="95" s="1"/>
  <c r="G19" i="95"/>
  <c r="E19" i="95"/>
  <c r="AG18" i="95"/>
  <c r="AE18" i="95"/>
  <c r="AC18" i="95"/>
  <c r="AB18" i="95"/>
  <c r="Z18" i="95"/>
  <c r="X18" i="95"/>
  <c r="V18" i="95"/>
  <c r="T18" i="95"/>
  <c r="P18" i="95"/>
  <c r="N18" i="95"/>
  <c r="L18" i="95"/>
  <c r="J18" i="95"/>
  <c r="I18" i="95"/>
  <c r="H18" i="95"/>
  <c r="O18" i="95" s="1"/>
  <c r="R18" i="95" s="1"/>
  <c r="G18" i="95"/>
  <c r="E18" i="95"/>
  <c r="AG17" i="95"/>
  <c r="AE17" i="95"/>
  <c r="AC17" i="95"/>
  <c r="AB17" i="95"/>
  <c r="Z17" i="95"/>
  <c r="X17" i="95"/>
  <c r="V17" i="95"/>
  <c r="T17" i="95"/>
  <c r="P17" i="95"/>
  <c r="N17" i="95"/>
  <c r="L17" i="95"/>
  <c r="J17" i="95"/>
  <c r="I17" i="95"/>
  <c r="H17" i="95"/>
  <c r="O17" i="95" s="1"/>
  <c r="R17" i="95" s="1"/>
  <c r="G17" i="95"/>
  <c r="E17" i="95"/>
  <c r="AG16" i="95"/>
  <c r="AE16" i="95"/>
  <c r="AC16" i="95"/>
  <c r="AB16" i="95"/>
  <c r="Z16" i="95"/>
  <c r="X16" i="95"/>
  <c r="V16" i="95"/>
  <c r="T16" i="95"/>
  <c r="P16" i="95"/>
  <c r="N16" i="95"/>
  <c r="L16" i="95"/>
  <c r="J16" i="95"/>
  <c r="I16" i="95"/>
  <c r="H16" i="95"/>
  <c r="O16" i="95" s="1"/>
  <c r="R16" i="95" s="1"/>
  <c r="G16" i="95"/>
  <c r="E16" i="95"/>
  <c r="AG15" i="95"/>
  <c r="AE15" i="95"/>
  <c r="AC15" i="95"/>
  <c r="AB15" i="95"/>
  <c r="Z15" i="95"/>
  <c r="X15" i="95"/>
  <c r="V15" i="95"/>
  <c r="T15" i="95"/>
  <c r="N15" i="95"/>
  <c r="L15" i="95"/>
  <c r="H15" i="95"/>
  <c r="O15" i="95" s="1"/>
  <c r="R15" i="95" s="1"/>
  <c r="G15" i="95"/>
  <c r="E15" i="95"/>
  <c r="AG14" i="95"/>
  <c r="AE14" i="95"/>
  <c r="AC14" i="95"/>
  <c r="AB14" i="95"/>
  <c r="Z14" i="95"/>
  <c r="X14" i="95"/>
  <c r="V14" i="95"/>
  <c r="T14" i="95"/>
  <c r="N14" i="95"/>
  <c r="L14" i="95"/>
  <c r="I14" i="95"/>
  <c r="H14" i="95"/>
  <c r="J14" i="95" s="1"/>
  <c r="G14" i="95"/>
  <c r="E14" i="95"/>
  <c r="AG13" i="95"/>
  <c r="AE13" i="95"/>
  <c r="AC13" i="95"/>
  <c r="AB13" i="95"/>
  <c r="Z13" i="95"/>
  <c r="X13" i="95"/>
  <c r="V13" i="95"/>
  <c r="T13" i="95"/>
  <c r="P13" i="95"/>
  <c r="N13" i="95"/>
  <c r="L13" i="95"/>
  <c r="J13" i="95"/>
  <c r="I13" i="95"/>
  <c r="H13" i="95"/>
  <c r="O13" i="95" s="1"/>
  <c r="R13" i="95" s="1"/>
  <c r="G13" i="95"/>
  <c r="E13" i="95"/>
  <c r="AG12" i="95"/>
  <c r="AE12" i="95"/>
  <c r="AC12" i="95"/>
  <c r="AB12" i="95"/>
  <c r="Z12" i="95"/>
  <c r="X12" i="95"/>
  <c r="V12" i="95"/>
  <c r="T12" i="95"/>
  <c r="P12" i="95"/>
  <c r="N12" i="95"/>
  <c r="L12" i="95"/>
  <c r="J12" i="95"/>
  <c r="I12" i="95"/>
  <c r="H12" i="95"/>
  <c r="O12" i="95" s="1"/>
  <c r="R12" i="95" s="1"/>
  <c r="G12" i="95"/>
  <c r="E12" i="95"/>
  <c r="AG11" i="95"/>
  <c r="AE11" i="95"/>
  <c r="AC11" i="95"/>
  <c r="AB11" i="95"/>
  <c r="Z11" i="95"/>
  <c r="X11" i="95"/>
  <c r="V11" i="95"/>
  <c r="T11" i="95"/>
  <c r="P11" i="95"/>
  <c r="N11" i="95"/>
  <c r="L11" i="95"/>
  <c r="J11" i="95"/>
  <c r="I11" i="95"/>
  <c r="H11" i="95"/>
  <c r="O11" i="95" s="1"/>
  <c r="R11" i="95" s="1"/>
  <c r="G11" i="95"/>
  <c r="E11" i="95"/>
  <c r="AG10" i="95"/>
  <c r="AE10" i="95"/>
  <c r="AC10" i="95"/>
  <c r="AB10" i="95"/>
  <c r="Z10" i="95"/>
  <c r="X10" i="95"/>
  <c r="V10" i="95"/>
  <c r="T10" i="95"/>
  <c r="P10" i="95"/>
  <c r="N10" i="95"/>
  <c r="L10" i="95"/>
  <c r="J10" i="95"/>
  <c r="I10" i="95"/>
  <c r="H10" i="95"/>
  <c r="O10" i="95" s="1"/>
  <c r="R10" i="95" s="1"/>
  <c r="G10" i="95"/>
  <c r="E10" i="95"/>
  <c r="AF9" i="95"/>
  <c r="AD9" i="95"/>
  <c r="AA9" i="95"/>
  <c r="Y9" i="95"/>
  <c r="W9" i="95"/>
  <c r="U9" i="95"/>
  <c r="S9" i="95"/>
  <c r="Q9" i="95"/>
  <c r="M9" i="95"/>
  <c r="K9" i="95"/>
  <c r="F9" i="95"/>
  <c r="D9" i="95"/>
  <c r="C9" i="95"/>
  <c r="AG101" i="94"/>
  <c r="AG101" i="111" s="1"/>
  <c r="AK101" i="111" s="1"/>
  <c r="AE101" i="94"/>
  <c r="AE101" i="111" s="1"/>
  <c r="AC101" i="94"/>
  <c r="AC101" i="111" s="1"/>
  <c r="AB101" i="94"/>
  <c r="Z101" i="94"/>
  <c r="X101" i="94"/>
  <c r="V101" i="94"/>
  <c r="T101" i="94"/>
  <c r="P101" i="94"/>
  <c r="P101" i="111" s="1"/>
  <c r="N101" i="94"/>
  <c r="N101" i="111" s="1"/>
  <c r="L101" i="94"/>
  <c r="L101" i="111" s="1"/>
  <c r="J101" i="94"/>
  <c r="I101" i="94"/>
  <c r="H101" i="94"/>
  <c r="O101" i="94" s="1"/>
  <c r="R101" i="94" s="1"/>
  <c r="G101" i="94"/>
  <c r="E101" i="94"/>
  <c r="AG100" i="94"/>
  <c r="AG100" i="111" s="1"/>
  <c r="AK100" i="111" s="1"/>
  <c r="AE100" i="94"/>
  <c r="AE100" i="111" s="1"/>
  <c r="AC100" i="94"/>
  <c r="AC100" i="111" s="1"/>
  <c r="AB100" i="94"/>
  <c r="Z100" i="94"/>
  <c r="X100" i="94"/>
  <c r="V100" i="94"/>
  <c r="T100" i="94"/>
  <c r="P100" i="94"/>
  <c r="P100" i="111" s="1"/>
  <c r="N100" i="94"/>
  <c r="N100" i="111" s="1"/>
  <c r="L100" i="94"/>
  <c r="L100" i="111" s="1"/>
  <c r="J100" i="94"/>
  <c r="I100" i="94"/>
  <c r="H100" i="94"/>
  <c r="G100" i="94"/>
  <c r="E100" i="94"/>
  <c r="AG99" i="94"/>
  <c r="AG99" i="111" s="1"/>
  <c r="AK99" i="111" s="1"/>
  <c r="AE99" i="94"/>
  <c r="AE99" i="111" s="1"/>
  <c r="AC99" i="94"/>
  <c r="AC99" i="111" s="1"/>
  <c r="AB99" i="94"/>
  <c r="Z99" i="94"/>
  <c r="X99" i="94"/>
  <c r="V99" i="94"/>
  <c r="T99" i="94"/>
  <c r="N99" i="94"/>
  <c r="N99" i="111" s="1"/>
  <c r="L99" i="94"/>
  <c r="L99" i="111" s="1"/>
  <c r="M99" i="111" s="1"/>
  <c r="H99" i="94"/>
  <c r="J99" i="94" s="1"/>
  <c r="G99" i="94"/>
  <c r="E99" i="94"/>
  <c r="AG98" i="94"/>
  <c r="AG98" i="111" s="1"/>
  <c r="AK98" i="111" s="1"/>
  <c r="AE98" i="94"/>
  <c r="AE98" i="111" s="1"/>
  <c r="AC98" i="94"/>
  <c r="AC98" i="111" s="1"/>
  <c r="AB98" i="94"/>
  <c r="Z98" i="94"/>
  <c r="X98" i="94"/>
  <c r="V98" i="94"/>
  <c r="T98" i="94"/>
  <c r="N98" i="94"/>
  <c r="N98" i="111" s="1"/>
  <c r="L98" i="94"/>
  <c r="L98" i="111" s="1"/>
  <c r="H98" i="94"/>
  <c r="H98" i="111" s="1"/>
  <c r="G98" i="94"/>
  <c r="E98" i="94"/>
  <c r="AG97" i="94"/>
  <c r="AG97" i="111" s="1"/>
  <c r="AK97" i="111" s="1"/>
  <c r="AE97" i="94"/>
  <c r="AE97" i="111" s="1"/>
  <c r="AC97" i="94"/>
  <c r="AC97" i="111" s="1"/>
  <c r="AB97" i="94"/>
  <c r="Z97" i="94"/>
  <c r="X97" i="94"/>
  <c r="V97" i="94"/>
  <c r="T97" i="94"/>
  <c r="N97" i="94"/>
  <c r="N97" i="111" s="1"/>
  <c r="L97" i="94"/>
  <c r="L97" i="111" s="1"/>
  <c r="M97" i="111" s="1"/>
  <c r="H97" i="94"/>
  <c r="H97" i="111" s="1"/>
  <c r="G97" i="94"/>
  <c r="E97" i="94"/>
  <c r="AG96" i="94"/>
  <c r="AG96" i="111" s="1"/>
  <c r="AK96" i="111" s="1"/>
  <c r="AE96" i="94"/>
  <c r="AE96" i="111" s="1"/>
  <c r="AC96" i="94"/>
  <c r="AC96" i="111" s="1"/>
  <c r="AB96" i="94"/>
  <c r="Z96" i="94"/>
  <c r="X96" i="94"/>
  <c r="V96" i="94"/>
  <c r="T96" i="94"/>
  <c r="N96" i="94"/>
  <c r="N96" i="111" s="1"/>
  <c r="L96" i="94"/>
  <c r="L96" i="111" s="1"/>
  <c r="M96" i="111" s="1"/>
  <c r="H96" i="94"/>
  <c r="J96" i="94" s="1"/>
  <c r="G96" i="94"/>
  <c r="E96" i="94"/>
  <c r="AG95" i="94"/>
  <c r="AG95" i="111" s="1"/>
  <c r="AK95" i="111" s="1"/>
  <c r="AE95" i="94"/>
  <c r="AE95" i="111" s="1"/>
  <c r="AC95" i="94"/>
  <c r="AC95" i="111" s="1"/>
  <c r="AB95" i="94"/>
  <c r="Z95" i="94"/>
  <c r="X95" i="94"/>
  <c r="V95" i="94"/>
  <c r="T95" i="94"/>
  <c r="N95" i="94"/>
  <c r="N95" i="111" s="1"/>
  <c r="L95" i="94"/>
  <c r="L95" i="111" s="1"/>
  <c r="M95" i="111" s="1"/>
  <c r="I95" i="94"/>
  <c r="H95" i="94"/>
  <c r="H95" i="111" s="1"/>
  <c r="G95" i="94"/>
  <c r="E95" i="94"/>
  <c r="AG94" i="94"/>
  <c r="AG94" i="111" s="1"/>
  <c r="AK94" i="111" s="1"/>
  <c r="AE94" i="94"/>
  <c r="AE94" i="111" s="1"/>
  <c r="AC94" i="94"/>
  <c r="AC94" i="111" s="1"/>
  <c r="AB94" i="94"/>
  <c r="Z94" i="94"/>
  <c r="X94" i="94"/>
  <c r="V94" i="94"/>
  <c r="T94" i="94"/>
  <c r="N94" i="94"/>
  <c r="N94" i="111" s="1"/>
  <c r="L94" i="94"/>
  <c r="L94" i="111" s="1"/>
  <c r="M94" i="111" s="1"/>
  <c r="H94" i="94"/>
  <c r="H94" i="111" s="1"/>
  <c r="G94" i="94"/>
  <c r="E94" i="94"/>
  <c r="AG93" i="94"/>
  <c r="AG93" i="111" s="1"/>
  <c r="AK93" i="111" s="1"/>
  <c r="AE93" i="94"/>
  <c r="AE93" i="111" s="1"/>
  <c r="AC93" i="94"/>
  <c r="AC93" i="111" s="1"/>
  <c r="AB93" i="94"/>
  <c r="Z93" i="94"/>
  <c r="X93" i="94"/>
  <c r="V93" i="94"/>
  <c r="T93" i="94"/>
  <c r="P93" i="94"/>
  <c r="P93" i="111" s="1"/>
  <c r="R93" i="111" s="1"/>
  <c r="N93" i="94"/>
  <c r="N93" i="111" s="1"/>
  <c r="L93" i="94"/>
  <c r="L93" i="111" s="1"/>
  <c r="M93" i="111" s="1"/>
  <c r="J93" i="94"/>
  <c r="I93" i="94"/>
  <c r="H93" i="94"/>
  <c r="G93" i="94"/>
  <c r="E93" i="94"/>
  <c r="AG92" i="94"/>
  <c r="AG92" i="111" s="1"/>
  <c r="AK92" i="111" s="1"/>
  <c r="AE92" i="94"/>
  <c r="AE92" i="111" s="1"/>
  <c r="AC92" i="94"/>
  <c r="AC92" i="111" s="1"/>
  <c r="AB92" i="94"/>
  <c r="Z92" i="94"/>
  <c r="X92" i="94"/>
  <c r="V92" i="94"/>
  <c r="T92" i="94"/>
  <c r="N92" i="94"/>
  <c r="N92" i="111" s="1"/>
  <c r="L92" i="94"/>
  <c r="L92" i="111" s="1"/>
  <c r="M92" i="111" s="1"/>
  <c r="H92" i="94"/>
  <c r="G92" i="94"/>
  <c r="E92" i="94"/>
  <c r="AG91" i="94"/>
  <c r="AG91" i="111" s="1"/>
  <c r="AK91" i="111" s="1"/>
  <c r="AE91" i="94"/>
  <c r="AE91" i="111" s="1"/>
  <c r="AC91" i="94"/>
  <c r="AC91" i="111" s="1"/>
  <c r="AB91" i="94"/>
  <c r="Z91" i="94"/>
  <c r="X91" i="94"/>
  <c r="V91" i="94"/>
  <c r="T91" i="94"/>
  <c r="N91" i="94"/>
  <c r="N91" i="111" s="1"/>
  <c r="L91" i="94"/>
  <c r="L91" i="111" s="1"/>
  <c r="J91" i="94"/>
  <c r="H91" i="94"/>
  <c r="H91" i="111" s="1"/>
  <c r="G91" i="94"/>
  <c r="E91" i="94"/>
  <c r="AF90" i="94"/>
  <c r="AF16" i="32" s="1"/>
  <c r="AD90" i="94"/>
  <c r="AD16" i="32" s="1"/>
  <c r="AA90" i="94"/>
  <c r="AA16" i="32" s="1"/>
  <c r="Y90" i="94"/>
  <c r="W90" i="94"/>
  <c r="W16" i="32" s="1"/>
  <c r="U90" i="94"/>
  <c r="U16" i="32" s="1"/>
  <c r="S90" i="94"/>
  <c r="S16" i="32" s="1"/>
  <c r="Q90" i="94"/>
  <c r="Q16" i="32" s="1"/>
  <c r="M90" i="94"/>
  <c r="M16" i="32" s="1"/>
  <c r="K90" i="94"/>
  <c r="K16" i="32" s="1"/>
  <c r="F90" i="94"/>
  <c r="F16" i="32" s="1"/>
  <c r="D90" i="94"/>
  <c r="D16" i="32" s="1"/>
  <c r="C90" i="94"/>
  <c r="C16" i="32" s="1"/>
  <c r="AG89" i="94"/>
  <c r="AE89" i="94"/>
  <c r="AC89" i="94"/>
  <c r="AB89" i="94"/>
  <c r="Z89" i="94"/>
  <c r="X89" i="94"/>
  <c r="V89" i="94"/>
  <c r="T89" i="94"/>
  <c r="N89" i="94"/>
  <c r="L89" i="94"/>
  <c r="J89" i="94"/>
  <c r="H89" i="94"/>
  <c r="H89" i="111" s="1"/>
  <c r="G89" i="94"/>
  <c r="E89" i="94"/>
  <c r="AG88" i="94"/>
  <c r="AE88" i="94"/>
  <c r="AC88" i="94"/>
  <c r="AB88" i="94"/>
  <c r="Z88" i="94"/>
  <c r="X88" i="94"/>
  <c r="V88" i="94"/>
  <c r="T88" i="94"/>
  <c r="N88" i="94"/>
  <c r="L88" i="94"/>
  <c r="H88" i="94"/>
  <c r="H88" i="111" s="1"/>
  <c r="G88" i="94"/>
  <c r="E88" i="94"/>
  <c r="AG87" i="94"/>
  <c r="AE87" i="94"/>
  <c r="AC87" i="94"/>
  <c r="AB87" i="94"/>
  <c r="Z87" i="94"/>
  <c r="X87" i="94"/>
  <c r="V87" i="94"/>
  <c r="T87" i="94"/>
  <c r="N87" i="94"/>
  <c r="L87" i="94"/>
  <c r="H87" i="94"/>
  <c r="H87" i="111" s="1"/>
  <c r="G87" i="94"/>
  <c r="E87" i="94"/>
  <c r="AG86" i="94"/>
  <c r="AE86" i="94"/>
  <c r="AC86" i="94"/>
  <c r="AB86" i="94"/>
  <c r="Z86" i="94"/>
  <c r="X86" i="94"/>
  <c r="V86" i="94"/>
  <c r="T86" i="94"/>
  <c r="N86" i="94"/>
  <c r="L86" i="94"/>
  <c r="H86" i="94"/>
  <c r="H86" i="111" s="1"/>
  <c r="G86" i="94"/>
  <c r="E86" i="94"/>
  <c r="AG85" i="94"/>
  <c r="AE85" i="94"/>
  <c r="AC85" i="94"/>
  <c r="AB85" i="94"/>
  <c r="Z85" i="94"/>
  <c r="X85" i="94"/>
  <c r="V85" i="94"/>
  <c r="T85" i="94"/>
  <c r="N85" i="94"/>
  <c r="L85" i="94"/>
  <c r="H85" i="94"/>
  <c r="H85" i="111" s="1"/>
  <c r="G85" i="94"/>
  <c r="E85" i="94"/>
  <c r="AG84" i="94"/>
  <c r="AE84" i="94"/>
  <c r="AC84" i="94"/>
  <c r="AB84" i="94"/>
  <c r="Z84" i="94"/>
  <c r="X84" i="94"/>
  <c r="V84" i="94"/>
  <c r="T84" i="94"/>
  <c r="N84" i="94"/>
  <c r="L84" i="94"/>
  <c r="H84" i="94"/>
  <c r="H84" i="111" s="1"/>
  <c r="G84" i="94"/>
  <c r="E84" i="94"/>
  <c r="AG83" i="94"/>
  <c r="AE83" i="94"/>
  <c r="AC83" i="94"/>
  <c r="AB83" i="94"/>
  <c r="Z83" i="94"/>
  <c r="X83" i="94"/>
  <c r="V83" i="94"/>
  <c r="T83" i="94"/>
  <c r="N83" i="94"/>
  <c r="L83" i="94"/>
  <c r="H83" i="94"/>
  <c r="H83" i="111" s="1"/>
  <c r="G83" i="94"/>
  <c r="E83" i="94"/>
  <c r="AG82" i="94"/>
  <c r="AE82" i="94"/>
  <c r="AC82" i="94"/>
  <c r="AB82" i="94"/>
  <c r="Z82" i="94"/>
  <c r="X82" i="94"/>
  <c r="V82" i="94"/>
  <c r="T82" i="94"/>
  <c r="P82" i="94"/>
  <c r="N82" i="94"/>
  <c r="L82" i="94"/>
  <c r="J82" i="94"/>
  <c r="I82" i="94"/>
  <c r="H82" i="94"/>
  <c r="H82" i="111" s="1"/>
  <c r="G82" i="94"/>
  <c r="E82" i="94"/>
  <c r="AG81" i="94"/>
  <c r="AE81" i="94"/>
  <c r="AC81" i="94"/>
  <c r="AB81" i="94"/>
  <c r="Z81" i="94"/>
  <c r="X81" i="94"/>
  <c r="V81" i="94"/>
  <c r="T81" i="94"/>
  <c r="P81" i="94"/>
  <c r="N81" i="94"/>
  <c r="L81" i="94"/>
  <c r="J81" i="94"/>
  <c r="I81" i="94"/>
  <c r="H81" i="94"/>
  <c r="H81" i="111" s="1"/>
  <c r="G81" i="94"/>
  <c r="E81" i="94"/>
  <c r="A81" i="94"/>
  <c r="A82" i="94" s="1"/>
  <c r="A83" i="94" s="1"/>
  <c r="A84" i="94" s="1"/>
  <c r="A85" i="94" s="1"/>
  <c r="A86" i="94" s="1"/>
  <c r="A87" i="94" s="1"/>
  <c r="A88" i="94" s="1"/>
  <c r="A89" i="94" s="1"/>
  <c r="A91" i="94" s="1"/>
  <c r="A92" i="94" s="1"/>
  <c r="A93" i="94" s="1"/>
  <c r="A94" i="94" s="1"/>
  <c r="A95" i="94" s="1"/>
  <c r="A96" i="94" s="1"/>
  <c r="A97" i="94" s="1"/>
  <c r="A98" i="94" s="1"/>
  <c r="A99" i="94" s="1"/>
  <c r="A100" i="94" s="1"/>
  <c r="A101" i="94" s="1"/>
  <c r="AG80" i="94"/>
  <c r="AE80" i="94"/>
  <c r="AC80" i="94"/>
  <c r="AB80" i="94"/>
  <c r="Z80" i="94"/>
  <c r="X80" i="94"/>
  <c r="V80" i="94"/>
  <c r="T80" i="94"/>
  <c r="N80" i="94"/>
  <c r="L80" i="94"/>
  <c r="H80" i="94"/>
  <c r="J80" i="94" s="1"/>
  <c r="G80" i="94"/>
  <c r="E80" i="94"/>
  <c r="AF79" i="94"/>
  <c r="AD79" i="94"/>
  <c r="AA79" i="94"/>
  <c r="Y79" i="94"/>
  <c r="W79" i="94"/>
  <c r="U79" i="94"/>
  <c r="S79" i="94"/>
  <c r="Q79" i="94"/>
  <c r="M79" i="94"/>
  <c r="K79" i="94"/>
  <c r="F79" i="94"/>
  <c r="D79" i="94"/>
  <c r="AE79" i="94" s="1"/>
  <c r="C79" i="94"/>
  <c r="AG78" i="94"/>
  <c r="AE78" i="94"/>
  <c r="AC78" i="94"/>
  <c r="AB78" i="94"/>
  <c r="Z78" i="94"/>
  <c r="X78" i="94"/>
  <c r="V78" i="94"/>
  <c r="T78" i="94"/>
  <c r="P78" i="94"/>
  <c r="N78" i="94"/>
  <c r="L78" i="94"/>
  <c r="J78" i="94"/>
  <c r="I78" i="94"/>
  <c r="H78" i="94"/>
  <c r="O78" i="94" s="1"/>
  <c r="R78" i="94" s="1"/>
  <c r="G78" i="94"/>
  <c r="E78" i="94"/>
  <c r="AG77" i="94"/>
  <c r="AE77" i="94"/>
  <c r="AC77" i="94"/>
  <c r="AB77" i="94"/>
  <c r="Z77" i="94"/>
  <c r="X77" i="94"/>
  <c r="V77" i="94"/>
  <c r="T77" i="94"/>
  <c r="P77" i="94"/>
  <c r="N77" i="94"/>
  <c r="L77" i="94"/>
  <c r="J77" i="94"/>
  <c r="I77" i="94"/>
  <c r="H77" i="94"/>
  <c r="O77" i="94" s="1"/>
  <c r="R77" i="94" s="1"/>
  <c r="G77" i="94"/>
  <c r="E77" i="94"/>
  <c r="AG76" i="94"/>
  <c r="AE76" i="94"/>
  <c r="AC76" i="94"/>
  <c r="AB76" i="94"/>
  <c r="Z76" i="94"/>
  <c r="X76" i="94"/>
  <c r="V76" i="94"/>
  <c r="T76" i="94"/>
  <c r="N76" i="94"/>
  <c r="L76" i="94"/>
  <c r="H76" i="94"/>
  <c r="J76" i="94" s="1"/>
  <c r="G76" i="94"/>
  <c r="E76" i="94"/>
  <c r="AG75" i="94"/>
  <c r="AE75" i="94"/>
  <c r="AC75" i="94"/>
  <c r="AB75" i="94"/>
  <c r="Z75" i="94"/>
  <c r="X75" i="94"/>
  <c r="V75" i="94"/>
  <c r="T75" i="94"/>
  <c r="N75" i="94"/>
  <c r="L75" i="94"/>
  <c r="H75" i="94"/>
  <c r="O75" i="94" s="1"/>
  <c r="R75" i="94" s="1"/>
  <c r="G75" i="94"/>
  <c r="E75" i="94"/>
  <c r="AG74" i="94"/>
  <c r="AE74" i="94"/>
  <c r="AC74" i="94"/>
  <c r="AB74" i="94"/>
  <c r="Z74" i="94"/>
  <c r="X74" i="94"/>
  <c r="V74" i="94"/>
  <c r="T74" i="94"/>
  <c r="N74" i="94"/>
  <c r="L74" i="94"/>
  <c r="I74" i="94"/>
  <c r="H74" i="94"/>
  <c r="J74" i="94" s="1"/>
  <c r="G74" i="94"/>
  <c r="E74" i="94"/>
  <c r="AG73" i="94"/>
  <c r="AE73" i="94"/>
  <c r="AC73" i="94"/>
  <c r="AB73" i="94"/>
  <c r="Z73" i="94"/>
  <c r="X73" i="94"/>
  <c r="V73" i="94"/>
  <c r="T73" i="94"/>
  <c r="N73" i="94"/>
  <c r="L73" i="94"/>
  <c r="H73" i="94"/>
  <c r="J73" i="94" s="1"/>
  <c r="G73" i="94"/>
  <c r="E73" i="94"/>
  <c r="AF72" i="94"/>
  <c r="AD72" i="94"/>
  <c r="AA72" i="94"/>
  <c r="Y72" i="94"/>
  <c r="W72" i="94"/>
  <c r="U72" i="94"/>
  <c r="S72" i="94"/>
  <c r="Q72" i="94"/>
  <c r="M72" i="94"/>
  <c r="K72" i="94"/>
  <c r="F72" i="94"/>
  <c r="D72" i="94"/>
  <c r="C72" i="94"/>
  <c r="AG71" i="94"/>
  <c r="AE71" i="94"/>
  <c r="AC71" i="94"/>
  <c r="AB71" i="94"/>
  <c r="Z71" i="94"/>
  <c r="X71" i="94"/>
  <c r="V71" i="94"/>
  <c r="T71" i="94"/>
  <c r="P71" i="94"/>
  <c r="N71" i="94"/>
  <c r="L71" i="94"/>
  <c r="J71" i="94"/>
  <c r="I71" i="94"/>
  <c r="H71" i="94"/>
  <c r="O71" i="94" s="1"/>
  <c r="R71" i="94" s="1"/>
  <c r="G71" i="94"/>
  <c r="E71" i="94"/>
  <c r="AG70" i="94"/>
  <c r="AE70" i="94"/>
  <c r="AC70" i="94"/>
  <c r="AB70" i="94"/>
  <c r="Z70" i="94"/>
  <c r="X70" i="94"/>
  <c r="V70" i="94"/>
  <c r="T70" i="94"/>
  <c r="P70" i="94"/>
  <c r="N70" i="94"/>
  <c r="L70" i="94"/>
  <c r="J70" i="94"/>
  <c r="I70" i="94"/>
  <c r="H70" i="94"/>
  <c r="O70" i="94" s="1"/>
  <c r="R70" i="94" s="1"/>
  <c r="G70" i="94"/>
  <c r="E70" i="94"/>
  <c r="AG69" i="94"/>
  <c r="AE69" i="94"/>
  <c r="AC69" i="94"/>
  <c r="AB69" i="94"/>
  <c r="Z69" i="94"/>
  <c r="X69" i="94"/>
  <c r="V69" i="94"/>
  <c r="T69" i="94"/>
  <c r="N69" i="94"/>
  <c r="L69" i="94"/>
  <c r="H69" i="94"/>
  <c r="O69" i="94" s="1"/>
  <c r="R69" i="94" s="1"/>
  <c r="G69" i="94"/>
  <c r="E69" i="94"/>
  <c r="AG68" i="94"/>
  <c r="AE68" i="94"/>
  <c r="AC68" i="94"/>
  <c r="AB68" i="94"/>
  <c r="Z68" i="94"/>
  <c r="X68" i="94"/>
  <c r="V68" i="94"/>
  <c r="T68" i="94"/>
  <c r="N68" i="94"/>
  <c r="L68" i="94"/>
  <c r="H68" i="94"/>
  <c r="O68" i="94" s="1"/>
  <c r="R68" i="94" s="1"/>
  <c r="G68" i="94"/>
  <c r="E68" i="94"/>
  <c r="AG67" i="94"/>
  <c r="AE67" i="94"/>
  <c r="AC67" i="94"/>
  <c r="AB67" i="94"/>
  <c r="Z67" i="94"/>
  <c r="X67" i="94"/>
  <c r="V67" i="94"/>
  <c r="T67" i="94"/>
  <c r="N67" i="94"/>
  <c r="L67" i="94"/>
  <c r="H67" i="94"/>
  <c r="O67" i="94" s="1"/>
  <c r="R67" i="94" s="1"/>
  <c r="G67" i="94"/>
  <c r="E67" i="94"/>
  <c r="AG66" i="94"/>
  <c r="AE66" i="94"/>
  <c r="AC66" i="94"/>
  <c r="AB66" i="94"/>
  <c r="Z66" i="94"/>
  <c r="X66" i="94"/>
  <c r="V66" i="94"/>
  <c r="T66" i="94"/>
  <c r="P66" i="94"/>
  <c r="N66" i="94"/>
  <c r="L66" i="94"/>
  <c r="J66" i="94"/>
  <c r="I66" i="94"/>
  <c r="H66" i="94"/>
  <c r="O66" i="94" s="1"/>
  <c r="G66" i="94"/>
  <c r="E66" i="94"/>
  <c r="AG65" i="94"/>
  <c r="AE65" i="94"/>
  <c r="AC65" i="94"/>
  <c r="AB65" i="94"/>
  <c r="Z65" i="94"/>
  <c r="X65" i="94"/>
  <c r="V65" i="94"/>
  <c r="T65" i="94"/>
  <c r="P65" i="94"/>
  <c r="N65" i="94"/>
  <c r="L65" i="94"/>
  <c r="J65" i="94"/>
  <c r="I65" i="94"/>
  <c r="H65" i="94"/>
  <c r="O65" i="94" s="1"/>
  <c r="R65" i="94" s="1"/>
  <c r="G65" i="94"/>
  <c r="E65" i="94"/>
  <c r="AF64" i="94"/>
  <c r="AD64" i="94"/>
  <c r="AA64" i="94"/>
  <c r="Y64" i="94"/>
  <c r="W64" i="94"/>
  <c r="U64" i="94"/>
  <c r="S64" i="94"/>
  <c r="Q64" i="94"/>
  <c r="M64" i="94"/>
  <c r="K64" i="94"/>
  <c r="F64" i="94"/>
  <c r="D64" i="94"/>
  <c r="C64" i="94"/>
  <c r="AG63" i="94"/>
  <c r="AE63" i="94"/>
  <c r="AC63" i="94"/>
  <c r="AB63" i="94"/>
  <c r="Z63" i="94"/>
  <c r="X63" i="94"/>
  <c r="V63" i="94"/>
  <c r="T63" i="94"/>
  <c r="N63" i="94"/>
  <c r="L63" i="94"/>
  <c r="H63" i="94"/>
  <c r="O63" i="94" s="1"/>
  <c r="R63" i="94" s="1"/>
  <c r="G63" i="94"/>
  <c r="E63" i="94"/>
  <c r="AG62" i="94"/>
  <c r="AE62" i="94"/>
  <c r="AC62" i="94"/>
  <c r="AB62" i="94"/>
  <c r="Z62" i="94"/>
  <c r="X62" i="94"/>
  <c r="V62" i="94"/>
  <c r="T62" i="94"/>
  <c r="N62" i="94"/>
  <c r="L62" i="94"/>
  <c r="H62" i="94"/>
  <c r="O62" i="94" s="1"/>
  <c r="R62" i="94" s="1"/>
  <c r="G62" i="94"/>
  <c r="E62" i="94"/>
  <c r="AG61" i="94"/>
  <c r="AE61" i="94"/>
  <c r="AC61" i="94"/>
  <c r="AB61" i="94"/>
  <c r="Z61" i="94"/>
  <c r="X61" i="94"/>
  <c r="V61" i="94"/>
  <c r="T61" i="94"/>
  <c r="N61" i="94"/>
  <c r="L61" i="94"/>
  <c r="H61" i="94"/>
  <c r="J61" i="94" s="1"/>
  <c r="G61" i="94"/>
  <c r="E61" i="94"/>
  <c r="AG60" i="94"/>
  <c r="AE60" i="94"/>
  <c r="AC60" i="94"/>
  <c r="AB60" i="94"/>
  <c r="Z60" i="94"/>
  <c r="X60" i="94"/>
  <c r="V60" i="94"/>
  <c r="T60" i="94"/>
  <c r="N60" i="94"/>
  <c r="L60" i="94"/>
  <c r="H60" i="94"/>
  <c r="O60" i="94" s="1"/>
  <c r="R60" i="94" s="1"/>
  <c r="G60" i="94"/>
  <c r="E60" i="94"/>
  <c r="AG59" i="94"/>
  <c r="AE59" i="94"/>
  <c r="AC59" i="94"/>
  <c r="AB59" i="94"/>
  <c r="Z59" i="94"/>
  <c r="X59" i="94"/>
  <c r="V59" i="94"/>
  <c r="T59" i="94"/>
  <c r="N59" i="94"/>
  <c r="L59" i="94"/>
  <c r="H59" i="94"/>
  <c r="O59" i="94" s="1"/>
  <c r="R59" i="94" s="1"/>
  <c r="G59" i="94"/>
  <c r="E59" i="94"/>
  <c r="AG58" i="94"/>
  <c r="AE58" i="94"/>
  <c r="AC58" i="94"/>
  <c r="AB58" i="94"/>
  <c r="Z58" i="94"/>
  <c r="X58" i="94"/>
  <c r="V58" i="94"/>
  <c r="T58" i="94"/>
  <c r="N58" i="94"/>
  <c r="L58" i="94"/>
  <c r="H58" i="94"/>
  <c r="J58" i="94" s="1"/>
  <c r="G58" i="94"/>
  <c r="E58" i="94"/>
  <c r="AG57" i="94"/>
  <c r="AE57" i="94"/>
  <c r="AC57" i="94"/>
  <c r="AB57" i="94"/>
  <c r="Z57" i="94"/>
  <c r="X57" i="94"/>
  <c r="V57" i="94"/>
  <c r="T57" i="94"/>
  <c r="N57" i="94"/>
  <c r="L57" i="94"/>
  <c r="I57" i="94"/>
  <c r="H57" i="94"/>
  <c r="J57" i="94" s="1"/>
  <c r="G57" i="94"/>
  <c r="E57" i="94"/>
  <c r="AG56" i="94"/>
  <c r="AE56" i="94"/>
  <c r="AC56" i="94"/>
  <c r="AB56" i="94"/>
  <c r="Z56" i="94"/>
  <c r="X56" i="94"/>
  <c r="V56" i="94"/>
  <c r="T56" i="94"/>
  <c r="N56" i="94"/>
  <c r="L56" i="94"/>
  <c r="H56" i="94"/>
  <c r="O56" i="94" s="1"/>
  <c r="R56" i="94" s="1"/>
  <c r="G56" i="94"/>
  <c r="E56" i="94"/>
  <c r="AF55" i="94"/>
  <c r="AD55" i="94"/>
  <c r="AA55" i="94"/>
  <c r="Y55" i="94"/>
  <c r="W55" i="94"/>
  <c r="U55" i="94"/>
  <c r="S55" i="94"/>
  <c r="Q55" i="94"/>
  <c r="M55" i="94"/>
  <c r="K55" i="94"/>
  <c r="F55" i="94"/>
  <c r="D55" i="94"/>
  <c r="C55" i="94"/>
  <c r="AG54" i="94"/>
  <c r="AE54" i="94"/>
  <c r="AC54" i="94"/>
  <c r="AB54" i="94"/>
  <c r="Z54" i="94"/>
  <c r="X54" i="94"/>
  <c r="V54" i="94"/>
  <c r="T54" i="94"/>
  <c r="N54" i="94"/>
  <c r="L54" i="94"/>
  <c r="I54" i="94"/>
  <c r="H54" i="94"/>
  <c r="O54" i="94" s="1"/>
  <c r="R54" i="94" s="1"/>
  <c r="G54" i="94"/>
  <c r="E54" i="94"/>
  <c r="AG53" i="94"/>
  <c r="AE53" i="94"/>
  <c r="AC53" i="94"/>
  <c r="AB53" i="94"/>
  <c r="Z53" i="94"/>
  <c r="X53" i="94"/>
  <c r="V53" i="94"/>
  <c r="T53" i="94"/>
  <c r="N53" i="94"/>
  <c r="L53" i="94"/>
  <c r="H53" i="94"/>
  <c r="J53" i="94" s="1"/>
  <c r="G53" i="94"/>
  <c r="E53" i="94"/>
  <c r="AG52" i="94"/>
  <c r="AE52" i="94"/>
  <c r="AC52" i="94"/>
  <c r="AB52" i="94"/>
  <c r="Z52" i="94"/>
  <c r="X52" i="94"/>
  <c r="V52" i="94"/>
  <c r="T52" i="94"/>
  <c r="N52" i="94"/>
  <c r="L52" i="94"/>
  <c r="H52" i="94"/>
  <c r="O52" i="94" s="1"/>
  <c r="R52" i="94" s="1"/>
  <c r="G52" i="94"/>
  <c r="E52" i="94"/>
  <c r="AG51" i="94"/>
  <c r="AE51" i="94"/>
  <c r="AC51" i="94"/>
  <c r="AB51" i="94"/>
  <c r="Z51" i="94"/>
  <c r="X51" i="94"/>
  <c r="V51" i="94"/>
  <c r="T51" i="94"/>
  <c r="N51" i="94"/>
  <c r="L51" i="94"/>
  <c r="H51" i="94"/>
  <c r="J51" i="94" s="1"/>
  <c r="G51" i="94"/>
  <c r="E51" i="94"/>
  <c r="AG50" i="94"/>
  <c r="AE50" i="94"/>
  <c r="AC50" i="94"/>
  <c r="AB50" i="94"/>
  <c r="Z50" i="94"/>
  <c r="X50" i="94"/>
  <c r="V50" i="94"/>
  <c r="T50" i="94"/>
  <c r="N50" i="94"/>
  <c r="L50" i="94"/>
  <c r="H50" i="94"/>
  <c r="O50" i="94" s="1"/>
  <c r="R50" i="94" s="1"/>
  <c r="G50" i="94"/>
  <c r="E50" i="94"/>
  <c r="AG49" i="94"/>
  <c r="AE49" i="94"/>
  <c r="AC49" i="94"/>
  <c r="AB49" i="94"/>
  <c r="Z49" i="94"/>
  <c r="X49" i="94"/>
  <c r="V49" i="94"/>
  <c r="T49" i="94"/>
  <c r="N49" i="94"/>
  <c r="L49" i="94"/>
  <c r="H49" i="94"/>
  <c r="O49" i="94" s="1"/>
  <c r="G49" i="94"/>
  <c r="E49" i="94"/>
  <c r="AG48" i="94"/>
  <c r="AE48" i="94"/>
  <c r="AC48" i="94"/>
  <c r="AB48" i="94"/>
  <c r="Z48" i="94"/>
  <c r="X48" i="94"/>
  <c r="V48" i="94"/>
  <c r="T48" i="94"/>
  <c r="N48" i="94"/>
  <c r="L48" i="94"/>
  <c r="H48" i="94"/>
  <c r="O48" i="94" s="1"/>
  <c r="R48" i="94" s="1"/>
  <c r="G48" i="94"/>
  <c r="E48" i="94"/>
  <c r="AG47" i="94"/>
  <c r="AE47" i="94"/>
  <c r="AC47" i="94"/>
  <c r="AB47" i="94"/>
  <c r="Z47" i="94"/>
  <c r="X47" i="94"/>
  <c r="V47" i="94"/>
  <c r="T47" i="94"/>
  <c r="N47" i="94"/>
  <c r="L47" i="94"/>
  <c r="H47" i="94"/>
  <c r="J47" i="94" s="1"/>
  <c r="G47" i="94"/>
  <c r="E47" i="94"/>
  <c r="AG46" i="94"/>
  <c r="AE46" i="94"/>
  <c r="AC46" i="94"/>
  <c r="AB46" i="94"/>
  <c r="Z46" i="94"/>
  <c r="X46" i="94"/>
  <c r="V46" i="94"/>
  <c r="T46" i="94"/>
  <c r="N46" i="94"/>
  <c r="L46" i="94"/>
  <c r="H46" i="94"/>
  <c r="O46" i="94" s="1"/>
  <c r="R46" i="94" s="1"/>
  <c r="G46" i="94"/>
  <c r="E46" i="94"/>
  <c r="AG45" i="94"/>
  <c r="AE45" i="94"/>
  <c r="AC45" i="94"/>
  <c r="AB45" i="94"/>
  <c r="Z45" i="94"/>
  <c r="X45" i="94"/>
  <c r="V45" i="94"/>
  <c r="T45" i="94"/>
  <c r="N45" i="94"/>
  <c r="L45" i="94"/>
  <c r="H45" i="94"/>
  <c r="O45" i="94" s="1"/>
  <c r="R45" i="94" s="1"/>
  <c r="G45" i="94"/>
  <c r="E45" i="94"/>
  <c r="AG44" i="94"/>
  <c r="AE44" i="94"/>
  <c r="AC44" i="94"/>
  <c r="AB44" i="94"/>
  <c r="Z44" i="94"/>
  <c r="X44" i="94"/>
  <c r="V44" i="94"/>
  <c r="T44" i="94"/>
  <c r="N44" i="94"/>
  <c r="L44" i="94"/>
  <c r="H44" i="94"/>
  <c r="O44" i="94" s="1"/>
  <c r="R44" i="94" s="1"/>
  <c r="G44" i="94"/>
  <c r="E44" i="94"/>
  <c r="AG43" i="94"/>
  <c r="AE43" i="94"/>
  <c r="AC43" i="94"/>
  <c r="AB43" i="94"/>
  <c r="Z43" i="94"/>
  <c r="X43" i="94"/>
  <c r="V43" i="94"/>
  <c r="T43" i="94"/>
  <c r="N43" i="94"/>
  <c r="L43" i="94"/>
  <c r="H43" i="94"/>
  <c r="J43" i="94" s="1"/>
  <c r="G43" i="94"/>
  <c r="E43" i="94"/>
  <c r="AG42" i="94"/>
  <c r="AE42" i="94"/>
  <c r="AC42" i="94"/>
  <c r="AB42" i="94"/>
  <c r="Z42" i="94"/>
  <c r="X42" i="94"/>
  <c r="V42" i="94"/>
  <c r="T42" i="94"/>
  <c r="N42" i="94"/>
  <c r="L42" i="94"/>
  <c r="H42" i="94"/>
  <c r="J42" i="94" s="1"/>
  <c r="G42" i="94"/>
  <c r="E42" i="94"/>
  <c r="AG41" i="94"/>
  <c r="AE41" i="94"/>
  <c r="AC41" i="94"/>
  <c r="AB41" i="94"/>
  <c r="Z41" i="94"/>
  <c r="X41" i="94"/>
  <c r="V41" i="94"/>
  <c r="T41" i="94"/>
  <c r="N41" i="94"/>
  <c r="L41" i="94"/>
  <c r="H41" i="94"/>
  <c r="J41" i="94" s="1"/>
  <c r="G41" i="94"/>
  <c r="E41" i="94"/>
  <c r="AF40" i="94"/>
  <c r="AD40" i="94"/>
  <c r="AA40" i="94"/>
  <c r="Y40" i="94"/>
  <c r="W40" i="94"/>
  <c r="U40" i="94"/>
  <c r="S40" i="94"/>
  <c r="Q40" i="94"/>
  <c r="M40" i="94"/>
  <c r="K40" i="94"/>
  <c r="F40" i="94"/>
  <c r="D40" i="94"/>
  <c r="C40" i="94"/>
  <c r="AG39" i="94"/>
  <c r="AE39" i="94"/>
  <c r="AC39" i="94"/>
  <c r="AB39" i="94"/>
  <c r="Z39" i="94"/>
  <c r="X39" i="94"/>
  <c r="V39" i="94"/>
  <c r="T39" i="94"/>
  <c r="N39" i="94"/>
  <c r="L39" i="94"/>
  <c r="H39" i="94"/>
  <c r="O39" i="94" s="1"/>
  <c r="R39" i="94" s="1"/>
  <c r="G39" i="94"/>
  <c r="E39" i="94"/>
  <c r="AG38" i="94"/>
  <c r="AE38" i="94"/>
  <c r="AC38" i="94"/>
  <c r="AB38" i="94"/>
  <c r="Z38" i="94"/>
  <c r="X38" i="94"/>
  <c r="V38" i="94"/>
  <c r="T38" i="94"/>
  <c r="N38" i="94"/>
  <c r="L38" i="94"/>
  <c r="H38" i="94"/>
  <c r="O38" i="94" s="1"/>
  <c r="R38" i="94" s="1"/>
  <c r="G38" i="94"/>
  <c r="E38" i="94"/>
  <c r="AG37" i="94"/>
  <c r="AE37" i="94"/>
  <c r="AC37" i="94"/>
  <c r="AB37" i="94"/>
  <c r="Z37" i="94"/>
  <c r="X37" i="94"/>
  <c r="V37" i="94"/>
  <c r="T37" i="94"/>
  <c r="N37" i="94"/>
  <c r="L37" i="94"/>
  <c r="H37" i="94"/>
  <c r="J37" i="94" s="1"/>
  <c r="G37" i="94"/>
  <c r="E37" i="94"/>
  <c r="AG36" i="94"/>
  <c r="AE36" i="94"/>
  <c r="AC36" i="94"/>
  <c r="AB36" i="94"/>
  <c r="Z36" i="94"/>
  <c r="X36" i="94"/>
  <c r="V36" i="94"/>
  <c r="T36" i="94"/>
  <c r="N36" i="94"/>
  <c r="L36" i="94"/>
  <c r="H36" i="94"/>
  <c r="O36" i="94" s="1"/>
  <c r="R36" i="94" s="1"/>
  <c r="G36" i="94"/>
  <c r="E36" i="94"/>
  <c r="AG35" i="94"/>
  <c r="AE35" i="94"/>
  <c r="AC35" i="94"/>
  <c r="AB35" i="94"/>
  <c r="Z35" i="94"/>
  <c r="X35" i="94"/>
  <c r="V35" i="94"/>
  <c r="T35" i="94"/>
  <c r="N35" i="94"/>
  <c r="L35" i="94"/>
  <c r="H35" i="94"/>
  <c r="O35" i="94" s="1"/>
  <c r="R35" i="94" s="1"/>
  <c r="G35" i="94"/>
  <c r="E35" i="94"/>
  <c r="AG34" i="94"/>
  <c r="AE34" i="94"/>
  <c r="AC34" i="94"/>
  <c r="AB34" i="94"/>
  <c r="Z34" i="94"/>
  <c r="X34" i="94"/>
  <c r="V34" i="94"/>
  <c r="T34" i="94"/>
  <c r="N34" i="94"/>
  <c r="L34" i="94"/>
  <c r="H34" i="94"/>
  <c r="J34" i="94" s="1"/>
  <c r="G34" i="94"/>
  <c r="E34" i="94"/>
  <c r="AG33" i="94"/>
  <c r="AE33" i="94"/>
  <c r="AC33" i="94"/>
  <c r="AB33" i="94"/>
  <c r="Z33" i="94"/>
  <c r="X33" i="94"/>
  <c r="V33" i="94"/>
  <c r="T33" i="94"/>
  <c r="N33" i="94"/>
  <c r="L33" i="94"/>
  <c r="H33" i="94"/>
  <c r="J33" i="94" s="1"/>
  <c r="G33" i="94"/>
  <c r="E33" i="94"/>
  <c r="AG32" i="94"/>
  <c r="AE32" i="94"/>
  <c r="AC32" i="94"/>
  <c r="AB32" i="94"/>
  <c r="Z32" i="94"/>
  <c r="X32" i="94"/>
  <c r="V32" i="94"/>
  <c r="T32" i="94"/>
  <c r="P32" i="94"/>
  <c r="N32" i="94"/>
  <c r="L32" i="94"/>
  <c r="J32" i="94"/>
  <c r="I32" i="94"/>
  <c r="H32" i="94"/>
  <c r="O32" i="94" s="1"/>
  <c r="R32" i="94" s="1"/>
  <c r="G32" i="94"/>
  <c r="E32" i="94"/>
  <c r="AG31" i="94"/>
  <c r="AE31" i="94"/>
  <c r="AC31" i="94"/>
  <c r="AB31" i="94"/>
  <c r="Z31" i="94"/>
  <c r="X31" i="94"/>
  <c r="V31" i="94"/>
  <c r="T31" i="94"/>
  <c r="P31" i="94"/>
  <c r="N31" i="94"/>
  <c r="L31" i="94"/>
  <c r="J31" i="94"/>
  <c r="I31" i="94"/>
  <c r="H31" i="94"/>
  <c r="O31" i="94" s="1"/>
  <c r="R31" i="94" s="1"/>
  <c r="G31" i="94"/>
  <c r="E31" i="94"/>
  <c r="AG30" i="94"/>
  <c r="AE30" i="94"/>
  <c r="AC30" i="94"/>
  <c r="AB30" i="94"/>
  <c r="Z30" i="94"/>
  <c r="X30" i="94"/>
  <c r="V30" i="94"/>
  <c r="T30" i="94"/>
  <c r="N30" i="94"/>
  <c r="L30" i="94"/>
  <c r="H30" i="94"/>
  <c r="O30" i="94" s="1"/>
  <c r="R30" i="94" s="1"/>
  <c r="G30" i="94"/>
  <c r="E30" i="94"/>
  <c r="AG29" i="94"/>
  <c r="AE29" i="94"/>
  <c r="AC29" i="94"/>
  <c r="AB29" i="94"/>
  <c r="Z29" i="94"/>
  <c r="X29" i="94"/>
  <c r="V29" i="94"/>
  <c r="T29" i="94"/>
  <c r="N29" i="94"/>
  <c r="L29" i="94"/>
  <c r="H29" i="94"/>
  <c r="O29" i="94" s="1"/>
  <c r="R29" i="94" s="1"/>
  <c r="G29" i="94"/>
  <c r="E29" i="94"/>
  <c r="AG28" i="94"/>
  <c r="AE28" i="94"/>
  <c r="AC28" i="94"/>
  <c r="AB28" i="94"/>
  <c r="Z28" i="94"/>
  <c r="X28" i="94"/>
  <c r="V28" i="94"/>
  <c r="T28" i="94"/>
  <c r="N28" i="94"/>
  <c r="L28" i="94"/>
  <c r="H28" i="94"/>
  <c r="O28" i="94" s="1"/>
  <c r="R28" i="94" s="1"/>
  <c r="G28" i="94"/>
  <c r="E28" i="94"/>
  <c r="AG27" i="94"/>
  <c r="AE27" i="94"/>
  <c r="AC27" i="94"/>
  <c r="AB27" i="94"/>
  <c r="Z27" i="94"/>
  <c r="X27" i="94"/>
  <c r="V27" i="94"/>
  <c r="T27" i="94"/>
  <c r="N27" i="94"/>
  <c r="L27" i="94"/>
  <c r="J27" i="94"/>
  <c r="H27" i="94"/>
  <c r="O27" i="94" s="1"/>
  <c r="G27" i="94"/>
  <c r="E27" i="94"/>
  <c r="AG26" i="94"/>
  <c r="AE26" i="94"/>
  <c r="AC26" i="94"/>
  <c r="AB26" i="94"/>
  <c r="Z26" i="94"/>
  <c r="X26" i="94"/>
  <c r="V26" i="94"/>
  <c r="T26" i="94"/>
  <c r="N26" i="94"/>
  <c r="L26" i="94"/>
  <c r="H26" i="94"/>
  <c r="J26" i="94" s="1"/>
  <c r="G26" i="94"/>
  <c r="E26" i="94"/>
  <c r="AG25" i="94"/>
  <c r="AE25" i="94"/>
  <c r="AC25" i="94"/>
  <c r="AB25" i="94"/>
  <c r="Z25" i="94"/>
  <c r="X25" i="94"/>
  <c r="V25" i="94"/>
  <c r="T25" i="94"/>
  <c r="N25" i="94"/>
  <c r="L25" i="94"/>
  <c r="H25" i="94"/>
  <c r="J25" i="94" s="1"/>
  <c r="G25" i="94"/>
  <c r="E25" i="94"/>
  <c r="AG24" i="94"/>
  <c r="AE24" i="94"/>
  <c r="AC24" i="94"/>
  <c r="AB24" i="94"/>
  <c r="Z24" i="94"/>
  <c r="X24" i="94"/>
  <c r="V24" i="94"/>
  <c r="T24" i="94"/>
  <c r="N24" i="94"/>
  <c r="L24" i="94"/>
  <c r="H24" i="94"/>
  <c r="J24" i="94" s="1"/>
  <c r="G24" i="94"/>
  <c r="E24" i="94"/>
  <c r="AG23" i="94"/>
  <c r="AE23" i="94"/>
  <c r="AC23" i="94"/>
  <c r="AB23" i="94"/>
  <c r="Z23" i="94"/>
  <c r="X23" i="94"/>
  <c r="V23" i="94"/>
  <c r="T23" i="94"/>
  <c r="N23" i="94"/>
  <c r="L23" i="94"/>
  <c r="H23" i="94"/>
  <c r="O23" i="94" s="1"/>
  <c r="R23" i="94" s="1"/>
  <c r="G23" i="94"/>
  <c r="E23" i="94"/>
  <c r="AG22" i="94"/>
  <c r="AE22" i="94"/>
  <c r="AC22" i="94"/>
  <c r="AB22" i="94"/>
  <c r="Z22" i="94"/>
  <c r="X22" i="94"/>
  <c r="V22" i="94"/>
  <c r="T22" i="94"/>
  <c r="N22" i="94"/>
  <c r="L22" i="94"/>
  <c r="H22" i="94"/>
  <c r="I22" i="94" s="1"/>
  <c r="G22" i="94"/>
  <c r="E22" i="94"/>
  <c r="AF21" i="94"/>
  <c r="AD21" i="94"/>
  <c r="AA21" i="94"/>
  <c r="Y21" i="94"/>
  <c r="W21" i="94"/>
  <c r="U21" i="94"/>
  <c r="S21" i="94"/>
  <c r="Q21" i="94"/>
  <c r="M21" i="94"/>
  <c r="K21" i="94"/>
  <c r="F21" i="94"/>
  <c r="D21" i="94"/>
  <c r="C21" i="94"/>
  <c r="AG20" i="94"/>
  <c r="AE20" i="94"/>
  <c r="AC20" i="94"/>
  <c r="AB20" i="94"/>
  <c r="Z20" i="94"/>
  <c r="X20" i="94"/>
  <c r="V20" i="94"/>
  <c r="T20" i="94"/>
  <c r="P20" i="94"/>
  <c r="N20" i="94"/>
  <c r="L20" i="94"/>
  <c r="J20" i="94"/>
  <c r="I20" i="94"/>
  <c r="H20" i="94"/>
  <c r="O20" i="94" s="1"/>
  <c r="R20" i="94" s="1"/>
  <c r="G20" i="94"/>
  <c r="E20" i="94"/>
  <c r="AG19" i="94"/>
  <c r="AE19" i="94"/>
  <c r="AC19" i="94"/>
  <c r="AB19" i="94"/>
  <c r="Z19" i="94"/>
  <c r="X19" i="94"/>
  <c r="V19" i="94"/>
  <c r="T19" i="94"/>
  <c r="N19" i="94"/>
  <c r="L19" i="94"/>
  <c r="H19" i="94"/>
  <c r="O19" i="94" s="1"/>
  <c r="R19" i="94" s="1"/>
  <c r="G19" i="94"/>
  <c r="E19" i="94"/>
  <c r="AG18" i="94"/>
  <c r="AE18" i="94"/>
  <c r="AC18" i="94"/>
  <c r="AB18" i="94"/>
  <c r="Z18" i="94"/>
  <c r="X18" i="94"/>
  <c r="V18" i="94"/>
  <c r="T18" i="94"/>
  <c r="N18" i="94"/>
  <c r="L18" i="94"/>
  <c r="I18" i="94"/>
  <c r="H18" i="94"/>
  <c r="O18" i="94" s="1"/>
  <c r="R18" i="94" s="1"/>
  <c r="G18" i="94"/>
  <c r="E18" i="94"/>
  <c r="AG17" i="94"/>
  <c r="AE17" i="94"/>
  <c r="AC17" i="94"/>
  <c r="AB17" i="94"/>
  <c r="Z17" i="94"/>
  <c r="X17" i="94"/>
  <c r="V17" i="94"/>
  <c r="T17" i="94"/>
  <c r="N17" i="94"/>
  <c r="L17" i="94"/>
  <c r="H17" i="94"/>
  <c r="O17" i="94" s="1"/>
  <c r="R17" i="94" s="1"/>
  <c r="G17" i="94"/>
  <c r="E17" i="94"/>
  <c r="AG16" i="94"/>
  <c r="AE16" i="94"/>
  <c r="AC16" i="94"/>
  <c r="AB16" i="94"/>
  <c r="Z16" i="94"/>
  <c r="X16" i="94"/>
  <c r="V16" i="94"/>
  <c r="T16" i="94"/>
  <c r="N16" i="94"/>
  <c r="L16" i="94"/>
  <c r="H16" i="94"/>
  <c r="O16" i="94" s="1"/>
  <c r="R16" i="94" s="1"/>
  <c r="G16" i="94"/>
  <c r="E16" i="94"/>
  <c r="AG15" i="94"/>
  <c r="AE15" i="94"/>
  <c r="AC15" i="94"/>
  <c r="AB15" i="94"/>
  <c r="Z15" i="94"/>
  <c r="X15" i="94"/>
  <c r="V15" i="94"/>
  <c r="T15" i="94"/>
  <c r="N15" i="94"/>
  <c r="L15" i="94"/>
  <c r="H15" i="94"/>
  <c r="O15" i="94" s="1"/>
  <c r="R15" i="94" s="1"/>
  <c r="G15" i="94"/>
  <c r="E15" i="94"/>
  <c r="AG14" i="94"/>
  <c r="AE14" i="94"/>
  <c r="AC14" i="94"/>
  <c r="AB14" i="94"/>
  <c r="Z14" i="94"/>
  <c r="X14" i="94"/>
  <c r="V14" i="94"/>
  <c r="T14" i="94"/>
  <c r="N14" i="94"/>
  <c r="L14" i="94"/>
  <c r="I14" i="94"/>
  <c r="H14" i="94"/>
  <c r="O14" i="94" s="1"/>
  <c r="R14" i="94" s="1"/>
  <c r="G14" i="94"/>
  <c r="E14" i="94"/>
  <c r="AG13" i="94"/>
  <c r="AE13" i="94"/>
  <c r="AC13" i="94"/>
  <c r="AB13" i="94"/>
  <c r="Z13" i="94"/>
  <c r="X13" i="94"/>
  <c r="V13" i="94"/>
  <c r="T13" i="94"/>
  <c r="N13" i="94"/>
  <c r="L13" i="94"/>
  <c r="H13" i="94"/>
  <c r="O13" i="94" s="1"/>
  <c r="R13" i="94" s="1"/>
  <c r="G13" i="94"/>
  <c r="E13" i="94"/>
  <c r="AG12" i="94"/>
  <c r="AE12" i="94"/>
  <c r="AC12" i="94"/>
  <c r="AB12" i="94"/>
  <c r="Z12" i="94"/>
  <c r="X12" i="94"/>
  <c r="V12" i="94"/>
  <c r="T12" i="94"/>
  <c r="N12" i="94"/>
  <c r="L12" i="94"/>
  <c r="H12" i="94"/>
  <c r="J12" i="94" s="1"/>
  <c r="G12" i="94"/>
  <c r="E12" i="94"/>
  <c r="AG11" i="94"/>
  <c r="AE11" i="94"/>
  <c r="AC11" i="94"/>
  <c r="AB11" i="94"/>
  <c r="Z11" i="94"/>
  <c r="X11" i="94"/>
  <c r="V11" i="94"/>
  <c r="T11" i="94"/>
  <c r="N11" i="94"/>
  <c r="L11" i="94"/>
  <c r="H11" i="94"/>
  <c r="O11" i="94" s="1"/>
  <c r="R11" i="94" s="1"/>
  <c r="G11" i="94"/>
  <c r="E11" i="94"/>
  <c r="AG10" i="94"/>
  <c r="AE10" i="94"/>
  <c r="AC10" i="94"/>
  <c r="AB10" i="94"/>
  <c r="Z10" i="94"/>
  <c r="X10" i="94"/>
  <c r="V10" i="94"/>
  <c r="T10" i="94"/>
  <c r="N10" i="94"/>
  <c r="L10" i="94"/>
  <c r="H10" i="94"/>
  <c r="J10" i="94" s="1"/>
  <c r="G10" i="94"/>
  <c r="E10" i="94"/>
  <c r="AF9" i="94"/>
  <c r="AD9" i="94"/>
  <c r="AA9" i="94"/>
  <c r="Y9" i="94"/>
  <c r="W9" i="94"/>
  <c r="U9" i="94"/>
  <c r="S9" i="94"/>
  <c r="Q9" i="94"/>
  <c r="M9" i="94"/>
  <c r="K9" i="94"/>
  <c r="F9" i="94"/>
  <c r="D9" i="94"/>
  <c r="C9" i="94"/>
  <c r="AG101" i="93"/>
  <c r="AE101" i="93"/>
  <c r="AC101" i="93"/>
  <c r="AB101" i="93"/>
  <c r="Z101" i="93"/>
  <c r="X101" i="93"/>
  <c r="V101" i="93"/>
  <c r="T101" i="93"/>
  <c r="N101" i="93"/>
  <c r="L101" i="93"/>
  <c r="J101" i="93"/>
  <c r="H101" i="93"/>
  <c r="G101" i="93"/>
  <c r="E101" i="93"/>
  <c r="AG100" i="93"/>
  <c r="AE100" i="93"/>
  <c r="AC100" i="93"/>
  <c r="AB100" i="93"/>
  <c r="Z100" i="93"/>
  <c r="X100" i="93"/>
  <c r="V100" i="93"/>
  <c r="T100" i="93"/>
  <c r="N100" i="93"/>
  <c r="L100" i="93"/>
  <c r="H100" i="93"/>
  <c r="H100" i="112" s="1"/>
  <c r="G100" i="93"/>
  <c r="E100" i="93"/>
  <c r="AG99" i="93"/>
  <c r="AE99" i="93"/>
  <c r="AC99" i="93"/>
  <c r="AB99" i="93"/>
  <c r="Z99" i="93"/>
  <c r="X99" i="93"/>
  <c r="V99" i="93"/>
  <c r="T99" i="93"/>
  <c r="N99" i="93"/>
  <c r="L99" i="93"/>
  <c r="H99" i="93"/>
  <c r="H99" i="112" s="1"/>
  <c r="G99" i="93"/>
  <c r="E99" i="93"/>
  <c r="AG98" i="93"/>
  <c r="AE98" i="93"/>
  <c r="AC98" i="93"/>
  <c r="AB98" i="93"/>
  <c r="Z98" i="93"/>
  <c r="X98" i="93"/>
  <c r="V98" i="93"/>
  <c r="T98" i="93"/>
  <c r="N98" i="93"/>
  <c r="L98" i="93"/>
  <c r="H98" i="93"/>
  <c r="H98" i="112" s="1"/>
  <c r="G98" i="93"/>
  <c r="E98" i="93"/>
  <c r="AG97" i="93"/>
  <c r="AE97" i="93"/>
  <c r="AC97" i="93"/>
  <c r="AB97" i="93"/>
  <c r="Z97" i="93"/>
  <c r="X97" i="93"/>
  <c r="V97" i="93"/>
  <c r="T97" i="93"/>
  <c r="N97" i="93"/>
  <c r="L97" i="93"/>
  <c r="H97" i="93"/>
  <c r="H97" i="112" s="1"/>
  <c r="G97" i="93"/>
  <c r="E97" i="93"/>
  <c r="AG96" i="93"/>
  <c r="AE96" i="93"/>
  <c r="AC96" i="93"/>
  <c r="AB96" i="93"/>
  <c r="Z96" i="93"/>
  <c r="X96" i="93"/>
  <c r="V96" i="93"/>
  <c r="T96" i="93"/>
  <c r="N96" i="93"/>
  <c r="L96" i="93"/>
  <c r="H96" i="93"/>
  <c r="H96" i="112" s="1"/>
  <c r="G96" i="93"/>
  <c r="E96" i="93"/>
  <c r="AG95" i="93"/>
  <c r="AE95" i="93"/>
  <c r="AC95" i="93"/>
  <c r="AB95" i="93"/>
  <c r="Z95" i="93"/>
  <c r="X95" i="93"/>
  <c r="V95" i="93"/>
  <c r="T95" i="93"/>
  <c r="N95" i="93"/>
  <c r="L95" i="93"/>
  <c r="H95" i="93"/>
  <c r="H95" i="112" s="1"/>
  <c r="G95" i="93"/>
  <c r="E95" i="93"/>
  <c r="AG94" i="93"/>
  <c r="AE94" i="93"/>
  <c r="AC94" i="93"/>
  <c r="AB94" i="93"/>
  <c r="Z94" i="93"/>
  <c r="X94" i="93"/>
  <c r="V94" i="93"/>
  <c r="T94" i="93"/>
  <c r="N94" i="93"/>
  <c r="L94" i="93"/>
  <c r="H94" i="93"/>
  <c r="H94" i="112" s="1"/>
  <c r="G94" i="93"/>
  <c r="E94" i="93"/>
  <c r="AG93" i="93"/>
  <c r="AE93" i="93"/>
  <c r="AC93" i="93"/>
  <c r="AB93" i="93"/>
  <c r="Z93" i="93"/>
  <c r="X93" i="93"/>
  <c r="V93" i="93"/>
  <c r="T93" i="93"/>
  <c r="N93" i="93"/>
  <c r="L93" i="93"/>
  <c r="H93" i="93"/>
  <c r="H93" i="112" s="1"/>
  <c r="G93" i="93"/>
  <c r="E93" i="93"/>
  <c r="AG92" i="93"/>
  <c r="AE92" i="93"/>
  <c r="AC92" i="93"/>
  <c r="AB92" i="93"/>
  <c r="Z92" i="93"/>
  <c r="X92" i="93"/>
  <c r="V92" i="93"/>
  <c r="T92" i="93"/>
  <c r="N92" i="93"/>
  <c r="L92" i="93"/>
  <c r="H92" i="93"/>
  <c r="H92" i="112" s="1"/>
  <c r="G92" i="93"/>
  <c r="E92" i="93"/>
  <c r="AG91" i="93"/>
  <c r="AE91" i="93"/>
  <c r="AC91" i="93"/>
  <c r="AB91" i="93"/>
  <c r="Z91" i="93"/>
  <c r="X91" i="93"/>
  <c r="V91" i="93"/>
  <c r="T91" i="93"/>
  <c r="N91" i="93"/>
  <c r="L91" i="93"/>
  <c r="H91" i="93"/>
  <c r="H91" i="112" s="1"/>
  <c r="G91" i="93"/>
  <c r="E91" i="93"/>
  <c r="AF90" i="93"/>
  <c r="AF15" i="32" s="1"/>
  <c r="AD90" i="93"/>
  <c r="AD15" i="32" s="1"/>
  <c r="AA90" i="93"/>
  <c r="AA15" i="32" s="1"/>
  <c r="Y90" i="93"/>
  <c r="W90" i="93"/>
  <c r="W15" i="32" s="1"/>
  <c r="U90" i="93"/>
  <c r="U15" i="32" s="1"/>
  <c r="S90" i="93"/>
  <c r="Q90" i="93"/>
  <c r="Q15" i="32" s="1"/>
  <c r="M90" i="93"/>
  <c r="M15" i="32" s="1"/>
  <c r="K90" i="93"/>
  <c r="K15" i="32" s="1"/>
  <c r="F90" i="93"/>
  <c r="F15" i="32" s="1"/>
  <c r="D90" i="93"/>
  <c r="D15" i="32" s="1"/>
  <c r="C90" i="93"/>
  <c r="C15" i="32" s="1"/>
  <c r="AG89" i="93"/>
  <c r="AE89" i="93"/>
  <c r="AC89" i="93"/>
  <c r="AB89" i="93"/>
  <c r="Z89" i="93"/>
  <c r="X89" i="93"/>
  <c r="V89" i="93"/>
  <c r="T89" i="93"/>
  <c r="N89" i="93"/>
  <c r="L89" i="93"/>
  <c r="H89" i="93"/>
  <c r="H89" i="112" s="1"/>
  <c r="G89" i="93"/>
  <c r="E89" i="93"/>
  <c r="AG88" i="93"/>
  <c r="AE88" i="93"/>
  <c r="AC88" i="93"/>
  <c r="AB88" i="93"/>
  <c r="Z88" i="93"/>
  <c r="X88" i="93"/>
  <c r="V88" i="93"/>
  <c r="T88" i="93"/>
  <c r="N88" i="93"/>
  <c r="L88" i="93"/>
  <c r="H88" i="93"/>
  <c r="H88" i="112" s="1"/>
  <c r="G88" i="93"/>
  <c r="E88" i="93"/>
  <c r="AG87" i="93"/>
  <c r="AE87" i="93"/>
  <c r="AC87" i="93"/>
  <c r="AB87" i="93"/>
  <c r="Z87" i="93"/>
  <c r="X87" i="93"/>
  <c r="V87" i="93"/>
  <c r="T87" i="93"/>
  <c r="N87" i="93"/>
  <c r="L87" i="93"/>
  <c r="I87" i="93"/>
  <c r="H87" i="93"/>
  <c r="H87" i="112" s="1"/>
  <c r="G87" i="93"/>
  <c r="E87" i="93"/>
  <c r="AG86" i="93"/>
  <c r="AE86" i="93"/>
  <c r="AC86" i="93"/>
  <c r="AB86" i="93"/>
  <c r="Z86" i="93"/>
  <c r="X86" i="93"/>
  <c r="V86" i="93"/>
  <c r="T86" i="93"/>
  <c r="N86" i="93"/>
  <c r="L86" i="93"/>
  <c r="H86" i="93"/>
  <c r="H86" i="112" s="1"/>
  <c r="G86" i="93"/>
  <c r="E86" i="93"/>
  <c r="AG85" i="93"/>
  <c r="AE85" i="93"/>
  <c r="AC85" i="93"/>
  <c r="AB85" i="93"/>
  <c r="Z85" i="93"/>
  <c r="X85" i="93"/>
  <c r="V85" i="93"/>
  <c r="T85" i="93"/>
  <c r="N85" i="93"/>
  <c r="L85" i="93"/>
  <c r="H85" i="93"/>
  <c r="H85" i="112" s="1"/>
  <c r="G85" i="93"/>
  <c r="E85" i="93"/>
  <c r="AG84" i="93"/>
  <c r="AE84" i="93"/>
  <c r="AC84" i="93"/>
  <c r="AB84" i="93"/>
  <c r="Z84" i="93"/>
  <c r="X84" i="93"/>
  <c r="V84" i="93"/>
  <c r="T84" i="93"/>
  <c r="N84" i="93"/>
  <c r="L84" i="93"/>
  <c r="H84" i="93"/>
  <c r="H84" i="112" s="1"/>
  <c r="G84" i="93"/>
  <c r="E84" i="93"/>
  <c r="AG83" i="93"/>
  <c r="AE83" i="93"/>
  <c r="AC83" i="93"/>
  <c r="AB83" i="93"/>
  <c r="Z83" i="93"/>
  <c r="X83" i="93"/>
  <c r="V83" i="93"/>
  <c r="T83" i="93"/>
  <c r="N83" i="93"/>
  <c r="L83" i="93"/>
  <c r="H83" i="93"/>
  <c r="H83" i="112" s="1"/>
  <c r="G83" i="93"/>
  <c r="E83" i="93"/>
  <c r="AG82" i="93"/>
  <c r="AE82" i="93"/>
  <c r="AC82" i="93"/>
  <c r="AB82" i="93"/>
  <c r="Z82" i="93"/>
  <c r="X82" i="93"/>
  <c r="V82" i="93"/>
  <c r="T82" i="93"/>
  <c r="N82" i="93"/>
  <c r="L82" i="93"/>
  <c r="H82" i="93"/>
  <c r="H82" i="112" s="1"/>
  <c r="G82" i="93"/>
  <c r="E82" i="93"/>
  <c r="AG81" i="93"/>
  <c r="AE81" i="93"/>
  <c r="AC81" i="93"/>
  <c r="AB81" i="93"/>
  <c r="Z81" i="93"/>
  <c r="X81" i="93"/>
  <c r="V81" i="93"/>
  <c r="T81" i="93"/>
  <c r="N81" i="93"/>
  <c r="L81" i="93"/>
  <c r="H81" i="93"/>
  <c r="H81" i="112" s="1"/>
  <c r="G81" i="93"/>
  <c r="E81" i="93"/>
  <c r="A81" i="93"/>
  <c r="A82" i="93" s="1"/>
  <c r="A83" i="93" s="1"/>
  <c r="A84" i="93" s="1"/>
  <c r="A85" i="93" s="1"/>
  <c r="A86" i="93" s="1"/>
  <c r="A87" i="93" s="1"/>
  <c r="A88" i="93" s="1"/>
  <c r="A89" i="93" s="1"/>
  <c r="A91" i="93" s="1"/>
  <c r="A92" i="93" s="1"/>
  <c r="A93" i="93" s="1"/>
  <c r="A94" i="93" s="1"/>
  <c r="A95" i="93" s="1"/>
  <c r="A96" i="93" s="1"/>
  <c r="A97" i="93" s="1"/>
  <c r="A98" i="93" s="1"/>
  <c r="A99" i="93" s="1"/>
  <c r="A100" i="93" s="1"/>
  <c r="A101" i="93" s="1"/>
  <c r="AG80" i="93"/>
  <c r="AE80" i="93"/>
  <c r="AC80" i="93"/>
  <c r="AB80" i="93"/>
  <c r="Z80" i="93"/>
  <c r="X80" i="93"/>
  <c r="V80" i="93"/>
  <c r="T80" i="93"/>
  <c r="N80" i="93"/>
  <c r="L80" i="93"/>
  <c r="H80" i="93"/>
  <c r="J80" i="93" s="1"/>
  <c r="G80" i="93"/>
  <c r="E80" i="93"/>
  <c r="AF79" i="93"/>
  <c r="AD79" i="93"/>
  <c r="AA79" i="93"/>
  <c r="Y79" i="93"/>
  <c r="W79" i="93"/>
  <c r="U79" i="93"/>
  <c r="S79" i="93"/>
  <c r="Q79" i="93"/>
  <c r="M79" i="93"/>
  <c r="K79" i="93"/>
  <c r="F79" i="93"/>
  <c r="D79" i="93"/>
  <c r="C79" i="93"/>
  <c r="AG78" i="93"/>
  <c r="AE78" i="93"/>
  <c r="AC78" i="93"/>
  <c r="AB78" i="93"/>
  <c r="Z78" i="93"/>
  <c r="X78" i="93"/>
  <c r="V78" i="93"/>
  <c r="T78" i="93"/>
  <c r="N78" i="93"/>
  <c r="L78" i="93"/>
  <c r="H78" i="93"/>
  <c r="J78" i="93" s="1"/>
  <c r="G78" i="93"/>
  <c r="E78" i="93"/>
  <c r="AG77" i="93"/>
  <c r="AE77" i="93"/>
  <c r="AC77" i="93"/>
  <c r="AB77" i="93"/>
  <c r="Z77" i="93"/>
  <c r="X77" i="93"/>
  <c r="V77" i="93"/>
  <c r="T77" i="93"/>
  <c r="N77" i="93"/>
  <c r="L77" i="93"/>
  <c r="H77" i="93"/>
  <c r="O77" i="93" s="1"/>
  <c r="R77" i="93" s="1"/>
  <c r="G77" i="93"/>
  <c r="E77" i="93"/>
  <c r="AG76" i="93"/>
  <c r="AE76" i="93"/>
  <c r="AC76" i="93"/>
  <c r="AB76" i="93"/>
  <c r="Z76" i="93"/>
  <c r="X76" i="93"/>
  <c r="V76" i="93"/>
  <c r="T76" i="93"/>
  <c r="N76" i="93"/>
  <c r="L76" i="93"/>
  <c r="H76" i="93"/>
  <c r="O76" i="93" s="1"/>
  <c r="R76" i="93" s="1"/>
  <c r="G76" i="93"/>
  <c r="E76" i="93"/>
  <c r="AG75" i="93"/>
  <c r="AE75" i="93"/>
  <c r="AC75" i="93"/>
  <c r="AB75" i="93"/>
  <c r="Z75" i="93"/>
  <c r="X75" i="93"/>
  <c r="V75" i="93"/>
  <c r="T75" i="93"/>
  <c r="N75" i="93"/>
  <c r="L75" i="93"/>
  <c r="H75" i="93"/>
  <c r="J75" i="93" s="1"/>
  <c r="G75" i="93"/>
  <c r="E75" i="93"/>
  <c r="AG74" i="93"/>
  <c r="AE74" i="93"/>
  <c r="AC74" i="93"/>
  <c r="AB74" i="93"/>
  <c r="Z74" i="93"/>
  <c r="X74" i="93"/>
  <c r="V74" i="93"/>
  <c r="T74" i="93"/>
  <c r="N74" i="93"/>
  <c r="L74" i="93"/>
  <c r="I74" i="93"/>
  <c r="H74" i="93"/>
  <c r="J74" i="93" s="1"/>
  <c r="G74" i="93"/>
  <c r="E74" i="93"/>
  <c r="AG73" i="93"/>
  <c r="AE73" i="93"/>
  <c r="AC73" i="93"/>
  <c r="AB73" i="93"/>
  <c r="Z73" i="93"/>
  <c r="X73" i="93"/>
  <c r="V73" i="93"/>
  <c r="T73" i="93"/>
  <c r="N73" i="93"/>
  <c r="L73" i="93"/>
  <c r="H73" i="93"/>
  <c r="O73" i="93" s="1"/>
  <c r="R73" i="93" s="1"/>
  <c r="G73" i="93"/>
  <c r="E73" i="93"/>
  <c r="AF72" i="93"/>
  <c r="AD72" i="93"/>
  <c r="AA72" i="93"/>
  <c r="Y72" i="93"/>
  <c r="W72" i="93"/>
  <c r="U72" i="93"/>
  <c r="S72" i="93"/>
  <c r="Q72" i="93"/>
  <c r="M72" i="93"/>
  <c r="K72" i="93"/>
  <c r="F72" i="93"/>
  <c r="D72" i="93"/>
  <c r="C72" i="93"/>
  <c r="AG71" i="93"/>
  <c r="AE71" i="93"/>
  <c r="AC71" i="93"/>
  <c r="AB71" i="93"/>
  <c r="Z71" i="93"/>
  <c r="X71" i="93"/>
  <c r="V71" i="93"/>
  <c r="T71" i="93"/>
  <c r="N71" i="93"/>
  <c r="L71" i="93"/>
  <c r="H71" i="93"/>
  <c r="O71" i="93" s="1"/>
  <c r="R71" i="93" s="1"/>
  <c r="G71" i="93"/>
  <c r="E71" i="93"/>
  <c r="AG70" i="93"/>
  <c r="AE70" i="93"/>
  <c r="AC70" i="93"/>
  <c r="AB70" i="93"/>
  <c r="Z70" i="93"/>
  <c r="X70" i="93"/>
  <c r="V70" i="93"/>
  <c r="T70" i="93"/>
  <c r="N70" i="93"/>
  <c r="L70" i="93"/>
  <c r="H70" i="93"/>
  <c r="O70" i="93" s="1"/>
  <c r="R70" i="93" s="1"/>
  <c r="G70" i="93"/>
  <c r="E70" i="93"/>
  <c r="AG69" i="93"/>
  <c r="AE69" i="93"/>
  <c r="AC69" i="93"/>
  <c r="AB69" i="93"/>
  <c r="Z69" i="93"/>
  <c r="X69" i="93"/>
  <c r="V69" i="93"/>
  <c r="T69" i="93"/>
  <c r="N69" i="93"/>
  <c r="L69" i="93"/>
  <c r="H69" i="93"/>
  <c r="O69" i="93" s="1"/>
  <c r="R69" i="93" s="1"/>
  <c r="G69" i="93"/>
  <c r="E69" i="93"/>
  <c r="AG68" i="93"/>
  <c r="AE68" i="93"/>
  <c r="AC68" i="93"/>
  <c r="AB68" i="93"/>
  <c r="Z68" i="93"/>
  <c r="X68" i="93"/>
  <c r="V68" i="93"/>
  <c r="T68" i="93"/>
  <c r="N68" i="93"/>
  <c r="L68" i="93"/>
  <c r="H68" i="93"/>
  <c r="O68" i="93" s="1"/>
  <c r="P68" i="93" s="1"/>
  <c r="G68" i="93"/>
  <c r="E68" i="93"/>
  <c r="AG67" i="93"/>
  <c r="AE67" i="93"/>
  <c r="AC67" i="93"/>
  <c r="AB67" i="93"/>
  <c r="Z67" i="93"/>
  <c r="X67" i="93"/>
  <c r="V67" i="93"/>
  <c r="T67" i="93"/>
  <c r="N67" i="93"/>
  <c r="L67" i="93"/>
  <c r="H67" i="93"/>
  <c r="O67" i="93" s="1"/>
  <c r="R67" i="93" s="1"/>
  <c r="G67" i="93"/>
  <c r="E67" i="93"/>
  <c r="AG66" i="93"/>
  <c r="AE66" i="93"/>
  <c r="AC66" i="93"/>
  <c r="AB66" i="93"/>
  <c r="Z66" i="93"/>
  <c r="X66" i="93"/>
  <c r="V66" i="93"/>
  <c r="T66" i="93"/>
  <c r="N66" i="93"/>
  <c r="L66" i="93"/>
  <c r="H66" i="93"/>
  <c r="J66" i="93" s="1"/>
  <c r="G66" i="93"/>
  <c r="E66" i="93"/>
  <c r="AG65" i="93"/>
  <c r="AE65" i="93"/>
  <c r="AC65" i="93"/>
  <c r="AB65" i="93"/>
  <c r="Z65" i="93"/>
  <c r="X65" i="93"/>
  <c r="V65" i="93"/>
  <c r="T65" i="93"/>
  <c r="N65" i="93"/>
  <c r="L65" i="93"/>
  <c r="H65" i="93"/>
  <c r="O65" i="93" s="1"/>
  <c r="R65" i="93" s="1"/>
  <c r="G65" i="93"/>
  <c r="E65" i="93"/>
  <c r="AF64" i="93"/>
  <c r="AD64" i="93"/>
  <c r="AA64" i="93"/>
  <c r="Y64" i="93"/>
  <c r="W64" i="93"/>
  <c r="U64" i="93"/>
  <c r="S64" i="93"/>
  <c r="Q64" i="93"/>
  <c r="M64" i="93"/>
  <c r="K64" i="93"/>
  <c r="F64" i="93"/>
  <c r="D64" i="93"/>
  <c r="C64" i="93"/>
  <c r="AG63" i="93"/>
  <c r="AE63" i="93"/>
  <c r="AC63" i="93"/>
  <c r="AB63" i="93"/>
  <c r="Z63" i="93"/>
  <c r="X63" i="93"/>
  <c r="V63" i="93"/>
  <c r="T63" i="93"/>
  <c r="N63" i="93"/>
  <c r="L63" i="93"/>
  <c r="H63" i="93"/>
  <c r="O63" i="93" s="1"/>
  <c r="R63" i="93" s="1"/>
  <c r="G63" i="93"/>
  <c r="E63" i="93"/>
  <c r="AG62" i="93"/>
  <c r="AE62" i="93"/>
  <c r="AC62" i="93"/>
  <c r="AB62" i="93"/>
  <c r="Z62" i="93"/>
  <c r="X62" i="93"/>
  <c r="V62" i="93"/>
  <c r="T62" i="93"/>
  <c r="N62" i="93"/>
  <c r="L62" i="93"/>
  <c r="I62" i="93"/>
  <c r="H62" i="93"/>
  <c r="J62" i="93" s="1"/>
  <c r="G62" i="93"/>
  <c r="E62" i="93"/>
  <c r="AG61" i="93"/>
  <c r="AE61" i="93"/>
  <c r="AC61" i="93"/>
  <c r="AB61" i="93"/>
  <c r="Z61" i="93"/>
  <c r="X61" i="93"/>
  <c r="V61" i="93"/>
  <c r="T61" i="93"/>
  <c r="N61" i="93"/>
  <c r="L61" i="93"/>
  <c r="H61" i="93"/>
  <c r="O61" i="93" s="1"/>
  <c r="R61" i="93" s="1"/>
  <c r="G61" i="93"/>
  <c r="E61" i="93"/>
  <c r="AG60" i="93"/>
  <c r="AE60" i="93"/>
  <c r="AC60" i="93"/>
  <c r="AB60" i="93"/>
  <c r="Z60" i="93"/>
  <c r="X60" i="93"/>
  <c r="V60" i="93"/>
  <c r="T60" i="93"/>
  <c r="N60" i="93"/>
  <c r="L60" i="93"/>
  <c r="H60" i="93"/>
  <c r="O60" i="93" s="1"/>
  <c r="R60" i="93" s="1"/>
  <c r="G60" i="93"/>
  <c r="E60" i="93"/>
  <c r="AG59" i="93"/>
  <c r="AE59" i="93"/>
  <c r="AC59" i="93"/>
  <c r="AB59" i="93"/>
  <c r="Z59" i="93"/>
  <c r="X59" i="93"/>
  <c r="V59" i="93"/>
  <c r="T59" i="93"/>
  <c r="N59" i="93"/>
  <c r="L59" i="93"/>
  <c r="H59" i="93"/>
  <c r="O59" i="93" s="1"/>
  <c r="R59" i="93" s="1"/>
  <c r="G59" i="93"/>
  <c r="E59" i="93"/>
  <c r="AG58" i="93"/>
  <c r="AE58" i="93"/>
  <c r="AC58" i="93"/>
  <c r="AB58" i="93"/>
  <c r="Z58" i="93"/>
  <c r="X58" i="93"/>
  <c r="V58" i="93"/>
  <c r="T58" i="93"/>
  <c r="N58" i="93"/>
  <c r="L58" i="93"/>
  <c r="I58" i="93"/>
  <c r="H58" i="93"/>
  <c r="O58" i="93" s="1"/>
  <c r="R58" i="93" s="1"/>
  <c r="G58" i="93"/>
  <c r="E58" i="93"/>
  <c r="AG57" i="93"/>
  <c r="AE57" i="93"/>
  <c r="AC57" i="93"/>
  <c r="AB57" i="93"/>
  <c r="Z57" i="93"/>
  <c r="X57" i="93"/>
  <c r="V57" i="93"/>
  <c r="T57" i="93"/>
  <c r="N57" i="93"/>
  <c r="L57" i="93"/>
  <c r="H57" i="93"/>
  <c r="J57" i="93" s="1"/>
  <c r="G57" i="93"/>
  <c r="E57" i="93"/>
  <c r="AG56" i="93"/>
  <c r="AE56" i="93"/>
  <c r="AC56" i="93"/>
  <c r="AB56" i="93"/>
  <c r="Z56" i="93"/>
  <c r="X56" i="93"/>
  <c r="V56" i="93"/>
  <c r="T56" i="93"/>
  <c r="N56" i="93"/>
  <c r="L56" i="93"/>
  <c r="H56" i="93"/>
  <c r="O56" i="93" s="1"/>
  <c r="R56" i="93" s="1"/>
  <c r="G56" i="93"/>
  <c r="E56" i="93"/>
  <c r="AF55" i="93"/>
  <c r="AD55" i="93"/>
  <c r="AA55" i="93"/>
  <c r="Y55" i="93"/>
  <c r="W55" i="93"/>
  <c r="U55" i="93"/>
  <c r="S55" i="93"/>
  <c r="Q55" i="93"/>
  <c r="M55" i="93"/>
  <c r="K55" i="93"/>
  <c r="F55" i="93"/>
  <c r="D55" i="93"/>
  <c r="C55" i="93"/>
  <c r="AG54" i="93"/>
  <c r="AE54" i="93"/>
  <c r="AC54" i="93"/>
  <c r="AB54" i="93"/>
  <c r="Z54" i="93"/>
  <c r="X54" i="93"/>
  <c r="V54" i="93"/>
  <c r="T54" i="93"/>
  <c r="N54" i="93"/>
  <c r="L54" i="93"/>
  <c r="H54" i="93"/>
  <c r="O54" i="93" s="1"/>
  <c r="P54" i="93" s="1"/>
  <c r="G54" i="93"/>
  <c r="E54" i="93"/>
  <c r="AG53" i="93"/>
  <c r="AE53" i="93"/>
  <c r="AC53" i="93"/>
  <c r="AB53" i="93"/>
  <c r="Z53" i="93"/>
  <c r="X53" i="93"/>
  <c r="V53" i="93"/>
  <c r="T53" i="93"/>
  <c r="N53" i="93"/>
  <c r="L53" i="93"/>
  <c r="H53" i="93"/>
  <c r="O53" i="93" s="1"/>
  <c r="R53" i="93" s="1"/>
  <c r="G53" i="93"/>
  <c r="E53" i="93"/>
  <c r="AG52" i="93"/>
  <c r="AE52" i="93"/>
  <c r="AC52" i="93"/>
  <c r="AB52" i="93"/>
  <c r="Z52" i="93"/>
  <c r="X52" i="93"/>
  <c r="V52" i="93"/>
  <c r="T52" i="93"/>
  <c r="N52" i="93"/>
  <c r="L52" i="93"/>
  <c r="H52" i="93"/>
  <c r="O52" i="93" s="1"/>
  <c r="R52" i="93" s="1"/>
  <c r="G52" i="93"/>
  <c r="E52" i="93"/>
  <c r="AG51" i="93"/>
  <c r="AE51" i="93"/>
  <c r="AC51" i="93"/>
  <c r="AB51" i="93"/>
  <c r="Z51" i="93"/>
  <c r="X51" i="93"/>
  <c r="V51" i="93"/>
  <c r="T51" i="93"/>
  <c r="N51" i="93"/>
  <c r="L51" i="93"/>
  <c r="H51" i="93"/>
  <c r="O51" i="93" s="1"/>
  <c r="R51" i="93" s="1"/>
  <c r="G51" i="93"/>
  <c r="E51" i="93"/>
  <c r="AG50" i="93"/>
  <c r="AE50" i="93"/>
  <c r="AC50" i="93"/>
  <c r="AB50" i="93"/>
  <c r="Z50" i="93"/>
  <c r="X50" i="93"/>
  <c r="V50" i="93"/>
  <c r="T50" i="93"/>
  <c r="N50" i="93"/>
  <c r="L50" i="93"/>
  <c r="H50" i="93"/>
  <c r="O50" i="93" s="1"/>
  <c r="R50" i="93" s="1"/>
  <c r="G50" i="93"/>
  <c r="E50" i="93"/>
  <c r="AG49" i="93"/>
  <c r="AE49" i="93"/>
  <c r="AC49" i="93"/>
  <c r="AB49" i="93"/>
  <c r="Z49" i="93"/>
  <c r="X49" i="93"/>
  <c r="V49" i="93"/>
  <c r="T49" i="93"/>
  <c r="N49" i="93"/>
  <c r="L49" i="93"/>
  <c r="H49" i="93"/>
  <c r="O49" i="93" s="1"/>
  <c r="R49" i="93" s="1"/>
  <c r="G49" i="93"/>
  <c r="E49" i="93"/>
  <c r="AG48" i="93"/>
  <c r="AE48" i="93"/>
  <c r="AC48" i="93"/>
  <c r="AB48" i="93"/>
  <c r="Z48" i="93"/>
  <c r="X48" i="93"/>
  <c r="V48" i="93"/>
  <c r="T48" i="93"/>
  <c r="N48" i="93"/>
  <c r="L48" i="93"/>
  <c r="H48" i="93"/>
  <c r="O48" i="93" s="1"/>
  <c r="R48" i="93" s="1"/>
  <c r="G48" i="93"/>
  <c r="E48" i="93"/>
  <c r="AG47" i="93"/>
  <c r="AE47" i="93"/>
  <c r="AC47" i="93"/>
  <c r="AB47" i="93"/>
  <c r="Z47" i="93"/>
  <c r="X47" i="93"/>
  <c r="V47" i="93"/>
  <c r="T47" i="93"/>
  <c r="N47" i="93"/>
  <c r="L47" i="93"/>
  <c r="H47" i="93"/>
  <c r="O47" i="93" s="1"/>
  <c r="R47" i="93" s="1"/>
  <c r="G47" i="93"/>
  <c r="E47" i="93"/>
  <c r="AG46" i="93"/>
  <c r="AE46" i="93"/>
  <c r="AC46" i="93"/>
  <c r="AB46" i="93"/>
  <c r="Z46" i="93"/>
  <c r="X46" i="93"/>
  <c r="V46" i="93"/>
  <c r="T46" i="93"/>
  <c r="N46" i="93"/>
  <c r="L46" i="93"/>
  <c r="H46" i="93"/>
  <c r="O46" i="93" s="1"/>
  <c r="R46" i="93" s="1"/>
  <c r="G46" i="93"/>
  <c r="E46" i="93"/>
  <c r="AG45" i="93"/>
  <c r="AE45" i="93"/>
  <c r="AC45" i="93"/>
  <c r="AB45" i="93"/>
  <c r="Z45" i="93"/>
  <c r="X45" i="93"/>
  <c r="V45" i="93"/>
  <c r="T45" i="93"/>
  <c r="N45" i="93"/>
  <c r="L45" i="93"/>
  <c r="H45" i="93"/>
  <c r="J45" i="93" s="1"/>
  <c r="G45" i="93"/>
  <c r="E45" i="93"/>
  <c r="AG44" i="93"/>
  <c r="AE44" i="93"/>
  <c r="AC44" i="93"/>
  <c r="AB44" i="93"/>
  <c r="Z44" i="93"/>
  <c r="X44" i="93"/>
  <c r="V44" i="93"/>
  <c r="T44" i="93"/>
  <c r="N44" i="93"/>
  <c r="L44" i="93"/>
  <c r="H44" i="93"/>
  <c r="O44" i="93" s="1"/>
  <c r="R44" i="93" s="1"/>
  <c r="G44" i="93"/>
  <c r="E44" i="93"/>
  <c r="AG43" i="93"/>
  <c r="AE43" i="93"/>
  <c r="AC43" i="93"/>
  <c r="AB43" i="93"/>
  <c r="Z43" i="93"/>
  <c r="X43" i="93"/>
  <c r="V43" i="93"/>
  <c r="T43" i="93"/>
  <c r="N43" i="93"/>
  <c r="L43" i="93"/>
  <c r="H43" i="93"/>
  <c r="O43" i="93" s="1"/>
  <c r="R43" i="93" s="1"/>
  <c r="G43" i="93"/>
  <c r="E43" i="93"/>
  <c r="AG42" i="93"/>
  <c r="AE42" i="93"/>
  <c r="AC42" i="93"/>
  <c r="AB42" i="93"/>
  <c r="Z42" i="93"/>
  <c r="X42" i="93"/>
  <c r="V42" i="93"/>
  <c r="T42" i="93"/>
  <c r="N42" i="93"/>
  <c r="L42" i="93"/>
  <c r="H42" i="93"/>
  <c r="J42" i="93" s="1"/>
  <c r="G42" i="93"/>
  <c r="E42" i="93"/>
  <c r="AG41" i="93"/>
  <c r="AE41" i="93"/>
  <c r="AC41" i="93"/>
  <c r="AB41" i="93"/>
  <c r="Z41" i="93"/>
  <c r="X41" i="93"/>
  <c r="V41" i="93"/>
  <c r="T41" i="93"/>
  <c r="N41" i="93"/>
  <c r="L41" i="93"/>
  <c r="H41" i="93"/>
  <c r="O41" i="93" s="1"/>
  <c r="P41" i="93" s="1"/>
  <c r="G41" i="93"/>
  <c r="E41" i="93"/>
  <c r="AF40" i="93"/>
  <c r="AD40" i="93"/>
  <c r="AA40" i="93"/>
  <c r="Y40" i="93"/>
  <c r="W40" i="93"/>
  <c r="U40" i="93"/>
  <c r="S40" i="93"/>
  <c r="Q40" i="93"/>
  <c r="M40" i="93"/>
  <c r="K40" i="93"/>
  <c r="F40" i="93"/>
  <c r="D40" i="93"/>
  <c r="C40" i="93"/>
  <c r="AG39" i="93"/>
  <c r="AE39" i="93"/>
  <c r="AC39" i="93"/>
  <c r="AB39" i="93"/>
  <c r="Z39" i="93"/>
  <c r="X39" i="93"/>
  <c r="V39" i="93"/>
  <c r="T39" i="93"/>
  <c r="N39" i="93"/>
  <c r="L39" i="93"/>
  <c r="H39" i="93"/>
  <c r="J39" i="93" s="1"/>
  <c r="G39" i="93"/>
  <c r="E39" i="93"/>
  <c r="AG38" i="93"/>
  <c r="AE38" i="93"/>
  <c r="AC38" i="93"/>
  <c r="AB38" i="93"/>
  <c r="Z38" i="93"/>
  <c r="X38" i="93"/>
  <c r="V38" i="93"/>
  <c r="T38" i="93"/>
  <c r="N38" i="93"/>
  <c r="L38" i="93"/>
  <c r="J38" i="93"/>
  <c r="H38" i="93"/>
  <c r="O38" i="93" s="1"/>
  <c r="R38" i="93" s="1"/>
  <c r="G38" i="93"/>
  <c r="E38" i="93"/>
  <c r="AG37" i="93"/>
  <c r="AE37" i="93"/>
  <c r="AC37" i="93"/>
  <c r="AB37" i="93"/>
  <c r="Z37" i="93"/>
  <c r="X37" i="93"/>
  <c r="V37" i="93"/>
  <c r="T37" i="93"/>
  <c r="N37" i="93"/>
  <c r="L37" i="93"/>
  <c r="H37" i="93"/>
  <c r="O37" i="93" s="1"/>
  <c r="R37" i="93" s="1"/>
  <c r="G37" i="93"/>
  <c r="E37" i="93"/>
  <c r="AG36" i="93"/>
  <c r="AE36" i="93"/>
  <c r="AC36" i="93"/>
  <c r="AB36" i="93"/>
  <c r="Z36" i="93"/>
  <c r="X36" i="93"/>
  <c r="V36" i="93"/>
  <c r="T36" i="93"/>
  <c r="N36" i="93"/>
  <c r="L36" i="93"/>
  <c r="H36" i="93"/>
  <c r="O36" i="93" s="1"/>
  <c r="G36" i="93"/>
  <c r="E36" i="93"/>
  <c r="AG35" i="93"/>
  <c r="AE35" i="93"/>
  <c r="AC35" i="93"/>
  <c r="AB35" i="93"/>
  <c r="Z35" i="93"/>
  <c r="X35" i="93"/>
  <c r="V35" i="93"/>
  <c r="T35" i="93"/>
  <c r="N35" i="93"/>
  <c r="L35" i="93"/>
  <c r="H35" i="93"/>
  <c r="O35" i="93" s="1"/>
  <c r="R35" i="93" s="1"/>
  <c r="G35" i="93"/>
  <c r="E35" i="93"/>
  <c r="AG34" i="93"/>
  <c r="AE34" i="93"/>
  <c r="AC34" i="93"/>
  <c r="AB34" i="93"/>
  <c r="Z34" i="93"/>
  <c r="X34" i="93"/>
  <c r="V34" i="93"/>
  <c r="T34" i="93"/>
  <c r="N34" i="93"/>
  <c r="L34" i="93"/>
  <c r="H34" i="93"/>
  <c r="O34" i="93" s="1"/>
  <c r="R34" i="93" s="1"/>
  <c r="G34" i="93"/>
  <c r="E34" i="93"/>
  <c r="AG33" i="93"/>
  <c r="AE33" i="93"/>
  <c r="AC33" i="93"/>
  <c r="AB33" i="93"/>
  <c r="Z33" i="93"/>
  <c r="X33" i="93"/>
  <c r="V33" i="93"/>
  <c r="T33" i="93"/>
  <c r="N33" i="93"/>
  <c r="L33" i="93"/>
  <c r="H33" i="93"/>
  <c r="O33" i="93" s="1"/>
  <c r="R33" i="93" s="1"/>
  <c r="G33" i="93"/>
  <c r="E33" i="93"/>
  <c r="AG32" i="93"/>
  <c r="AE32" i="93"/>
  <c r="AC32" i="93"/>
  <c r="AB32" i="93"/>
  <c r="Z32" i="93"/>
  <c r="X32" i="93"/>
  <c r="V32" i="93"/>
  <c r="T32" i="93"/>
  <c r="N32" i="93"/>
  <c r="L32" i="93"/>
  <c r="H32" i="93"/>
  <c r="O32" i="93" s="1"/>
  <c r="R32" i="93" s="1"/>
  <c r="G32" i="93"/>
  <c r="E32" i="93"/>
  <c r="AG31" i="93"/>
  <c r="AE31" i="93"/>
  <c r="AC31" i="93"/>
  <c r="AB31" i="93"/>
  <c r="Z31" i="93"/>
  <c r="X31" i="93"/>
  <c r="V31" i="93"/>
  <c r="T31" i="93"/>
  <c r="N31" i="93"/>
  <c r="L31" i="93"/>
  <c r="H31" i="93"/>
  <c r="J31" i="93" s="1"/>
  <c r="G31" i="93"/>
  <c r="E31" i="93"/>
  <c r="AG30" i="93"/>
  <c r="AE30" i="93"/>
  <c r="AC30" i="93"/>
  <c r="AB30" i="93"/>
  <c r="Z30" i="93"/>
  <c r="X30" i="93"/>
  <c r="V30" i="93"/>
  <c r="T30" i="93"/>
  <c r="N30" i="93"/>
  <c r="L30" i="93"/>
  <c r="H30" i="93"/>
  <c r="O30" i="93" s="1"/>
  <c r="R30" i="93" s="1"/>
  <c r="G30" i="93"/>
  <c r="E30" i="93"/>
  <c r="AG29" i="93"/>
  <c r="AE29" i="93"/>
  <c r="AC29" i="93"/>
  <c r="AB29" i="93"/>
  <c r="Z29" i="93"/>
  <c r="X29" i="93"/>
  <c r="V29" i="93"/>
  <c r="T29" i="93"/>
  <c r="N29" i="93"/>
  <c r="L29" i="93"/>
  <c r="H29" i="93"/>
  <c r="O29" i="93" s="1"/>
  <c r="R29" i="93" s="1"/>
  <c r="G29" i="93"/>
  <c r="E29" i="93"/>
  <c r="AG28" i="93"/>
  <c r="AE28" i="93"/>
  <c r="AC28" i="93"/>
  <c r="AB28" i="93"/>
  <c r="Z28" i="93"/>
  <c r="X28" i="93"/>
  <c r="V28" i="93"/>
  <c r="T28" i="93"/>
  <c r="N28" i="93"/>
  <c r="L28" i="93"/>
  <c r="H28" i="93"/>
  <c r="O28" i="93" s="1"/>
  <c r="R28" i="93" s="1"/>
  <c r="G28" i="93"/>
  <c r="E28" i="93"/>
  <c r="AG27" i="93"/>
  <c r="AE27" i="93"/>
  <c r="AC27" i="93"/>
  <c r="AB27" i="93"/>
  <c r="Z27" i="93"/>
  <c r="X27" i="93"/>
  <c r="V27" i="93"/>
  <c r="T27" i="93"/>
  <c r="O27" i="93"/>
  <c r="R27" i="93" s="1"/>
  <c r="N27" i="93"/>
  <c r="L27" i="93"/>
  <c r="J27" i="93"/>
  <c r="I27" i="93"/>
  <c r="H27" i="93"/>
  <c r="G27" i="93"/>
  <c r="E27" i="93"/>
  <c r="AG26" i="93"/>
  <c r="AE26" i="93"/>
  <c r="AC26" i="93"/>
  <c r="AB26" i="93"/>
  <c r="Z26" i="93"/>
  <c r="X26" i="93"/>
  <c r="V26" i="93"/>
  <c r="T26" i="93"/>
  <c r="N26" i="93"/>
  <c r="L26" i="93"/>
  <c r="H26" i="93"/>
  <c r="O26" i="93" s="1"/>
  <c r="R26" i="93" s="1"/>
  <c r="G26" i="93"/>
  <c r="E26" i="93"/>
  <c r="AG25" i="93"/>
  <c r="AE25" i="93"/>
  <c r="AC25" i="93"/>
  <c r="AB25" i="93"/>
  <c r="Z25" i="93"/>
  <c r="X25" i="93"/>
  <c r="V25" i="93"/>
  <c r="T25" i="93"/>
  <c r="N25" i="93"/>
  <c r="L25" i="93"/>
  <c r="H25" i="93"/>
  <c r="O25" i="93" s="1"/>
  <c r="R25" i="93" s="1"/>
  <c r="G25" i="93"/>
  <c r="E25" i="93"/>
  <c r="AG24" i="93"/>
  <c r="AE24" i="93"/>
  <c r="AC24" i="93"/>
  <c r="AB24" i="93"/>
  <c r="Z24" i="93"/>
  <c r="X24" i="93"/>
  <c r="V24" i="93"/>
  <c r="T24" i="93"/>
  <c r="N24" i="93"/>
  <c r="L24" i="93"/>
  <c r="I24" i="93"/>
  <c r="H24" i="93"/>
  <c r="O24" i="93" s="1"/>
  <c r="R24" i="93" s="1"/>
  <c r="G24" i="93"/>
  <c r="E24" i="93"/>
  <c r="AG23" i="93"/>
  <c r="AE23" i="93"/>
  <c r="AC23" i="93"/>
  <c r="AB23" i="93"/>
  <c r="Z23" i="93"/>
  <c r="X23" i="93"/>
  <c r="V23" i="93"/>
  <c r="T23" i="93"/>
  <c r="N23" i="93"/>
  <c r="L23" i="93"/>
  <c r="H23" i="93"/>
  <c r="O23" i="93" s="1"/>
  <c r="R23" i="93" s="1"/>
  <c r="G23" i="93"/>
  <c r="E23" i="93"/>
  <c r="AG22" i="93"/>
  <c r="AE22" i="93"/>
  <c r="AC22" i="93"/>
  <c r="AB22" i="93"/>
  <c r="Z22" i="93"/>
  <c r="X22" i="93"/>
  <c r="V22" i="93"/>
  <c r="T22" i="93"/>
  <c r="N22" i="93"/>
  <c r="L22" i="93"/>
  <c r="H22" i="93"/>
  <c r="O22" i="93" s="1"/>
  <c r="P22" i="93" s="1"/>
  <c r="G22" i="93"/>
  <c r="E22" i="93"/>
  <c r="AF21" i="93"/>
  <c r="AD21" i="93"/>
  <c r="AA21" i="93"/>
  <c r="Y21" i="93"/>
  <c r="W21" i="93"/>
  <c r="U21" i="93"/>
  <c r="S21" i="93"/>
  <c r="Q21" i="93"/>
  <c r="M21" i="93"/>
  <c r="K21" i="93"/>
  <c r="F21" i="93"/>
  <c r="D21" i="93"/>
  <c r="C21" i="93"/>
  <c r="AG20" i="93"/>
  <c r="AE20" i="93"/>
  <c r="AC20" i="93"/>
  <c r="AB20" i="93"/>
  <c r="Z20" i="93"/>
  <c r="X20" i="93"/>
  <c r="V20" i="93"/>
  <c r="T20" i="93"/>
  <c r="N20" i="93"/>
  <c r="L20" i="93"/>
  <c r="H20" i="93"/>
  <c r="O20" i="93" s="1"/>
  <c r="R20" i="93" s="1"/>
  <c r="G20" i="93"/>
  <c r="E20" i="93"/>
  <c r="AG19" i="93"/>
  <c r="AE19" i="93"/>
  <c r="AC19" i="93"/>
  <c r="AB19" i="93"/>
  <c r="Z19" i="93"/>
  <c r="X19" i="93"/>
  <c r="V19" i="93"/>
  <c r="T19" i="93"/>
  <c r="N19" i="93"/>
  <c r="L19" i="93"/>
  <c r="H19" i="93"/>
  <c r="O19" i="93" s="1"/>
  <c r="R19" i="93" s="1"/>
  <c r="G19" i="93"/>
  <c r="E19" i="93"/>
  <c r="AG18" i="93"/>
  <c r="AE18" i="93"/>
  <c r="AC18" i="93"/>
  <c r="AB18" i="93"/>
  <c r="Z18" i="93"/>
  <c r="X18" i="93"/>
  <c r="V18" i="93"/>
  <c r="T18" i="93"/>
  <c r="N18" i="93"/>
  <c r="L18" i="93"/>
  <c r="H18" i="93"/>
  <c r="O18" i="93" s="1"/>
  <c r="R18" i="93" s="1"/>
  <c r="G18" i="93"/>
  <c r="E18" i="93"/>
  <c r="AG17" i="93"/>
  <c r="AE17" i="93"/>
  <c r="AC17" i="93"/>
  <c r="AB17" i="93"/>
  <c r="Z17" i="93"/>
  <c r="X17" i="93"/>
  <c r="V17" i="93"/>
  <c r="T17" i="93"/>
  <c r="N17" i="93"/>
  <c r="L17" i="93"/>
  <c r="H17" i="93"/>
  <c r="O17" i="93" s="1"/>
  <c r="R17" i="93" s="1"/>
  <c r="G17" i="93"/>
  <c r="E17" i="93"/>
  <c r="AG16" i="93"/>
  <c r="AE16" i="93"/>
  <c r="AC16" i="93"/>
  <c r="AB16" i="93"/>
  <c r="Z16" i="93"/>
  <c r="X16" i="93"/>
  <c r="V16" i="93"/>
  <c r="T16" i="93"/>
  <c r="N16" i="93"/>
  <c r="L16" i="93"/>
  <c r="H16" i="93"/>
  <c r="O16" i="93" s="1"/>
  <c r="R16" i="93" s="1"/>
  <c r="G16" i="93"/>
  <c r="E16" i="93"/>
  <c r="AG15" i="93"/>
  <c r="AE15" i="93"/>
  <c r="AC15" i="93"/>
  <c r="AB15" i="93"/>
  <c r="Z15" i="93"/>
  <c r="X15" i="93"/>
  <c r="V15" i="93"/>
  <c r="T15" i="93"/>
  <c r="N15" i="93"/>
  <c r="L15" i="93"/>
  <c r="H15" i="93"/>
  <c r="O15" i="93" s="1"/>
  <c r="R15" i="93" s="1"/>
  <c r="G15" i="93"/>
  <c r="E15" i="93"/>
  <c r="AG14" i="93"/>
  <c r="AE14" i="93"/>
  <c r="AC14" i="93"/>
  <c r="AB14" i="93"/>
  <c r="Z14" i="93"/>
  <c r="X14" i="93"/>
  <c r="V14" i="93"/>
  <c r="T14" i="93"/>
  <c r="N14" i="93"/>
  <c r="L14" i="93"/>
  <c r="H14" i="93"/>
  <c r="J14" i="93" s="1"/>
  <c r="G14" i="93"/>
  <c r="E14" i="93"/>
  <c r="AG13" i="93"/>
  <c r="AE13" i="93"/>
  <c r="AC13" i="93"/>
  <c r="AB13" i="93"/>
  <c r="Z13" i="93"/>
  <c r="X13" i="93"/>
  <c r="V13" i="93"/>
  <c r="T13" i="93"/>
  <c r="N13" i="93"/>
  <c r="L13" i="93"/>
  <c r="H13" i="93"/>
  <c r="O13" i="93" s="1"/>
  <c r="R13" i="93" s="1"/>
  <c r="G13" i="93"/>
  <c r="E13" i="93"/>
  <c r="AG12" i="93"/>
  <c r="AE12" i="93"/>
  <c r="AC12" i="93"/>
  <c r="AB12" i="93"/>
  <c r="Z12" i="93"/>
  <c r="X12" i="93"/>
  <c r="V12" i="93"/>
  <c r="T12" i="93"/>
  <c r="N12" i="93"/>
  <c r="L12" i="93"/>
  <c r="H12" i="93"/>
  <c r="O12" i="93" s="1"/>
  <c r="R12" i="93" s="1"/>
  <c r="G12" i="93"/>
  <c r="E12" i="93"/>
  <c r="AG11" i="93"/>
  <c r="AE11" i="93"/>
  <c r="AC11" i="93"/>
  <c r="AB11" i="93"/>
  <c r="Z11" i="93"/>
  <c r="X11" i="93"/>
  <c r="V11" i="93"/>
  <c r="T11" i="93"/>
  <c r="N11" i="93"/>
  <c r="L11" i="93"/>
  <c r="H11" i="93"/>
  <c r="O11" i="93" s="1"/>
  <c r="R11" i="93" s="1"/>
  <c r="G11" i="93"/>
  <c r="E11" i="93"/>
  <c r="AG10" i="93"/>
  <c r="AE10" i="93"/>
  <c r="AC10" i="93"/>
  <c r="AB10" i="93"/>
  <c r="Z10" i="93"/>
  <c r="X10" i="93"/>
  <c r="V10" i="93"/>
  <c r="T10" i="93"/>
  <c r="N10" i="93"/>
  <c r="L10" i="93"/>
  <c r="H10" i="93"/>
  <c r="O10" i="93" s="1"/>
  <c r="P10" i="93" s="1"/>
  <c r="G10" i="93"/>
  <c r="E10" i="93"/>
  <c r="AF9" i="93"/>
  <c r="AD9" i="93"/>
  <c r="AA9" i="93"/>
  <c r="Y9" i="93"/>
  <c r="W9" i="93"/>
  <c r="U9" i="93"/>
  <c r="S9" i="93"/>
  <c r="Q9" i="93"/>
  <c r="M9" i="93"/>
  <c r="K9" i="93"/>
  <c r="F9" i="93"/>
  <c r="D9" i="93"/>
  <c r="C9" i="93"/>
  <c r="AG101" i="92"/>
  <c r="AE101" i="92"/>
  <c r="AC101" i="92"/>
  <c r="AB101" i="92"/>
  <c r="Z101" i="92"/>
  <c r="X101" i="92"/>
  <c r="V101" i="92"/>
  <c r="T101" i="92"/>
  <c r="N101" i="92"/>
  <c r="L101" i="92"/>
  <c r="J101" i="92"/>
  <c r="H101" i="92"/>
  <c r="G101" i="92"/>
  <c r="E101" i="92"/>
  <c r="AG100" i="92"/>
  <c r="AE100" i="92"/>
  <c r="AC100" i="92"/>
  <c r="AB100" i="92"/>
  <c r="Z100" i="92"/>
  <c r="X100" i="92"/>
  <c r="V100" i="92"/>
  <c r="T100" i="92"/>
  <c r="P100" i="92"/>
  <c r="N100" i="92"/>
  <c r="L100" i="92"/>
  <c r="J100" i="92"/>
  <c r="I100" i="92"/>
  <c r="H100" i="92"/>
  <c r="H100" i="101" s="1"/>
  <c r="G100" i="92"/>
  <c r="E100" i="92"/>
  <c r="AG99" i="92"/>
  <c r="AE99" i="92"/>
  <c r="AC99" i="92"/>
  <c r="AB99" i="92"/>
  <c r="Z99" i="92"/>
  <c r="X99" i="92"/>
  <c r="V99" i="92"/>
  <c r="T99" i="92"/>
  <c r="N99" i="92"/>
  <c r="L99" i="92"/>
  <c r="H99" i="92"/>
  <c r="H99" i="101" s="1"/>
  <c r="G99" i="92"/>
  <c r="E99" i="92"/>
  <c r="AG98" i="92"/>
  <c r="AE98" i="92"/>
  <c r="AC98" i="92"/>
  <c r="AB98" i="92"/>
  <c r="Z98" i="92"/>
  <c r="X98" i="92"/>
  <c r="V98" i="92"/>
  <c r="T98" i="92"/>
  <c r="N98" i="92"/>
  <c r="L98" i="92"/>
  <c r="H98" i="92"/>
  <c r="H98" i="101" s="1"/>
  <c r="G98" i="92"/>
  <c r="E98" i="92"/>
  <c r="AG97" i="92"/>
  <c r="AE97" i="92"/>
  <c r="AC97" i="92"/>
  <c r="AB97" i="92"/>
  <c r="Z97" i="92"/>
  <c r="X97" i="92"/>
  <c r="V97" i="92"/>
  <c r="T97" i="92"/>
  <c r="N97" i="92"/>
  <c r="L97" i="92"/>
  <c r="H97" i="92"/>
  <c r="H97" i="101" s="1"/>
  <c r="G97" i="92"/>
  <c r="E97" i="92"/>
  <c r="AG96" i="92"/>
  <c r="AE96" i="92"/>
  <c r="AC96" i="92"/>
  <c r="AB96" i="92"/>
  <c r="Z96" i="92"/>
  <c r="X96" i="92"/>
  <c r="V96" i="92"/>
  <c r="T96" i="92"/>
  <c r="N96" i="92"/>
  <c r="L96" i="92"/>
  <c r="I96" i="92"/>
  <c r="H96" i="92"/>
  <c r="H96" i="101" s="1"/>
  <c r="G96" i="92"/>
  <c r="E96" i="92"/>
  <c r="AG95" i="92"/>
  <c r="AE95" i="92"/>
  <c r="AC95" i="92"/>
  <c r="AB95" i="92"/>
  <c r="Z95" i="92"/>
  <c r="X95" i="92"/>
  <c r="V95" i="92"/>
  <c r="T95" i="92"/>
  <c r="N95" i="92"/>
  <c r="L95" i="92"/>
  <c r="H95" i="92"/>
  <c r="H95" i="101" s="1"/>
  <c r="G95" i="92"/>
  <c r="E95" i="92"/>
  <c r="AG94" i="92"/>
  <c r="AE94" i="92"/>
  <c r="AC94" i="92"/>
  <c r="AB94" i="92"/>
  <c r="Z94" i="92"/>
  <c r="X94" i="92"/>
  <c r="V94" i="92"/>
  <c r="T94" i="92"/>
  <c r="N94" i="92"/>
  <c r="L94" i="92"/>
  <c r="H94" i="92"/>
  <c r="H94" i="101" s="1"/>
  <c r="G94" i="92"/>
  <c r="E94" i="92"/>
  <c r="AG93" i="92"/>
  <c r="AE93" i="92"/>
  <c r="AC93" i="92"/>
  <c r="AB93" i="92"/>
  <c r="Z93" i="92"/>
  <c r="X93" i="92"/>
  <c r="V93" i="92"/>
  <c r="T93" i="92"/>
  <c r="N93" i="92"/>
  <c r="L93" i="92"/>
  <c r="H93" i="92"/>
  <c r="H93" i="101" s="1"/>
  <c r="G93" i="92"/>
  <c r="E93" i="92"/>
  <c r="AG92" i="92"/>
  <c r="AE92" i="92"/>
  <c r="AC92" i="92"/>
  <c r="AB92" i="92"/>
  <c r="Z92" i="92"/>
  <c r="X92" i="92"/>
  <c r="V92" i="92"/>
  <c r="T92" i="92"/>
  <c r="N92" i="92"/>
  <c r="L92" i="92"/>
  <c r="H92" i="92"/>
  <c r="H92" i="101" s="1"/>
  <c r="G92" i="92"/>
  <c r="E92" i="92"/>
  <c r="AG91" i="92"/>
  <c r="AE91" i="92"/>
  <c r="AC91" i="92"/>
  <c r="AB91" i="92"/>
  <c r="Z91" i="92"/>
  <c r="X91" i="92"/>
  <c r="V91" i="92"/>
  <c r="T91" i="92"/>
  <c r="N91" i="92"/>
  <c r="L91" i="92"/>
  <c r="H91" i="92"/>
  <c r="H91" i="101" s="1"/>
  <c r="G91" i="92"/>
  <c r="E91" i="92"/>
  <c r="AF90" i="92"/>
  <c r="AF14" i="32" s="1"/>
  <c r="AD90" i="92"/>
  <c r="AD14" i="32" s="1"/>
  <c r="AA90" i="92"/>
  <c r="AA14" i="32" s="1"/>
  <c r="Y90" i="92"/>
  <c r="W90" i="92"/>
  <c r="W14" i="32" s="1"/>
  <c r="U90" i="92"/>
  <c r="U14" i="32" s="1"/>
  <c r="S90" i="92"/>
  <c r="S14" i="32" s="1"/>
  <c r="Q90" i="92"/>
  <c r="Q14" i="32" s="1"/>
  <c r="M90" i="92"/>
  <c r="M14" i="32" s="1"/>
  <c r="K90" i="92"/>
  <c r="K14" i="32" s="1"/>
  <c r="F90" i="92"/>
  <c r="F14" i="32" s="1"/>
  <c r="D90" i="92"/>
  <c r="C90" i="92"/>
  <c r="C14" i="32" s="1"/>
  <c r="AG89" i="92"/>
  <c r="AE89" i="92"/>
  <c r="AC89" i="92"/>
  <c r="AB89" i="92"/>
  <c r="Z89" i="92"/>
  <c r="X89" i="92"/>
  <c r="V89" i="92"/>
  <c r="T89" i="92"/>
  <c r="N89" i="92"/>
  <c r="L89" i="92"/>
  <c r="H89" i="92"/>
  <c r="H89" i="101" s="1"/>
  <c r="G89" i="92"/>
  <c r="E89" i="92"/>
  <c r="AG88" i="92"/>
  <c r="AE88" i="92"/>
  <c r="AC88" i="92"/>
  <c r="AB88" i="92"/>
  <c r="Z88" i="92"/>
  <c r="X88" i="92"/>
  <c r="V88" i="92"/>
  <c r="T88" i="92"/>
  <c r="N88" i="92"/>
  <c r="L88" i="92"/>
  <c r="H88" i="92"/>
  <c r="H88" i="101" s="1"/>
  <c r="G88" i="92"/>
  <c r="E88" i="92"/>
  <c r="AG87" i="92"/>
  <c r="AE87" i="92"/>
  <c r="AC87" i="92"/>
  <c r="AB87" i="92"/>
  <c r="Z87" i="92"/>
  <c r="X87" i="92"/>
  <c r="V87" i="92"/>
  <c r="T87" i="92"/>
  <c r="N87" i="92"/>
  <c r="L87" i="92"/>
  <c r="H87" i="92"/>
  <c r="H87" i="101" s="1"/>
  <c r="G87" i="92"/>
  <c r="E87" i="92"/>
  <c r="AG86" i="92"/>
  <c r="AE86" i="92"/>
  <c r="AC86" i="92"/>
  <c r="AB86" i="92"/>
  <c r="Z86" i="92"/>
  <c r="X86" i="92"/>
  <c r="V86" i="92"/>
  <c r="T86" i="92"/>
  <c r="N86" i="92"/>
  <c r="L86" i="92"/>
  <c r="H86" i="92"/>
  <c r="H86" i="101" s="1"/>
  <c r="G86" i="92"/>
  <c r="E86" i="92"/>
  <c r="AG85" i="92"/>
  <c r="AE85" i="92"/>
  <c r="AC85" i="92"/>
  <c r="AB85" i="92"/>
  <c r="Z85" i="92"/>
  <c r="X85" i="92"/>
  <c r="V85" i="92"/>
  <c r="T85" i="92"/>
  <c r="N85" i="92"/>
  <c r="L85" i="92"/>
  <c r="H85" i="92"/>
  <c r="H85" i="101" s="1"/>
  <c r="G85" i="92"/>
  <c r="E85" i="92"/>
  <c r="AG84" i="92"/>
  <c r="AE84" i="92"/>
  <c r="AC84" i="92"/>
  <c r="AB84" i="92"/>
  <c r="Z84" i="92"/>
  <c r="X84" i="92"/>
  <c r="V84" i="92"/>
  <c r="T84" i="92"/>
  <c r="N84" i="92"/>
  <c r="L84" i="92"/>
  <c r="H84" i="92"/>
  <c r="H84" i="101" s="1"/>
  <c r="G84" i="92"/>
  <c r="E84" i="92"/>
  <c r="AG83" i="92"/>
  <c r="AE83" i="92"/>
  <c r="AC83" i="92"/>
  <c r="AB83" i="92"/>
  <c r="Z83" i="92"/>
  <c r="X83" i="92"/>
  <c r="V83" i="92"/>
  <c r="T83" i="92"/>
  <c r="N83" i="92"/>
  <c r="L83" i="92"/>
  <c r="H83" i="92"/>
  <c r="H83" i="101" s="1"/>
  <c r="G83" i="92"/>
  <c r="E83" i="92"/>
  <c r="AG82" i="92"/>
  <c r="AE82" i="92"/>
  <c r="AC82" i="92"/>
  <c r="AB82" i="92"/>
  <c r="Z82" i="92"/>
  <c r="X82" i="92"/>
  <c r="V82" i="92"/>
  <c r="T82" i="92"/>
  <c r="N82" i="92"/>
  <c r="L82" i="92"/>
  <c r="H82" i="92"/>
  <c r="H82" i="101" s="1"/>
  <c r="G82" i="92"/>
  <c r="E82" i="92"/>
  <c r="AG81" i="92"/>
  <c r="AE81" i="92"/>
  <c r="AC81" i="92"/>
  <c r="AB81" i="92"/>
  <c r="Z81" i="92"/>
  <c r="X81" i="92"/>
  <c r="V81" i="92"/>
  <c r="T81" i="92"/>
  <c r="N81" i="92"/>
  <c r="L81" i="92"/>
  <c r="H81" i="92"/>
  <c r="H81" i="101" s="1"/>
  <c r="G81" i="92"/>
  <c r="E81" i="92"/>
  <c r="A81" i="92"/>
  <c r="A82" i="92" s="1"/>
  <c r="A83" i="92" s="1"/>
  <c r="A84" i="92" s="1"/>
  <c r="A85" i="92" s="1"/>
  <c r="A86" i="92" s="1"/>
  <c r="A87" i="92" s="1"/>
  <c r="A88" i="92" s="1"/>
  <c r="A89" i="92" s="1"/>
  <c r="A91" i="92" s="1"/>
  <c r="A92" i="92" s="1"/>
  <c r="A93" i="92" s="1"/>
  <c r="A94" i="92" s="1"/>
  <c r="A95" i="92" s="1"/>
  <c r="A96" i="92" s="1"/>
  <c r="A97" i="92" s="1"/>
  <c r="A98" i="92" s="1"/>
  <c r="A99" i="92" s="1"/>
  <c r="A100" i="92" s="1"/>
  <c r="A101" i="92" s="1"/>
  <c r="AG80" i="92"/>
  <c r="AE80" i="92"/>
  <c r="AC80" i="92"/>
  <c r="AB80" i="92"/>
  <c r="Z80" i="92"/>
  <c r="X80" i="92"/>
  <c r="V80" i="92"/>
  <c r="T80" i="92"/>
  <c r="N80" i="92"/>
  <c r="L80" i="92"/>
  <c r="H80" i="92"/>
  <c r="I80" i="92" s="1"/>
  <c r="G80" i="92"/>
  <c r="E80" i="92"/>
  <c r="AF79" i="92"/>
  <c r="AD79" i="92"/>
  <c r="AA79" i="92"/>
  <c r="Y79" i="92"/>
  <c r="W79" i="92"/>
  <c r="U79" i="92"/>
  <c r="S79" i="92"/>
  <c r="Q79" i="92"/>
  <c r="M79" i="92"/>
  <c r="K79" i="92"/>
  <c r="F79" i="92"/>
  <c r="D79" i="92"/>
  <c r="C79" i="92"/>
  <c r="AG78" i="92"/>
  <c r="AE78" i="92"/>
  <c r="AC78" i="92"/>
  <c r="AB78" i="92"/>
  <c r="Z78" i="92"/>
  <c r="X78" i="92"/>
  <c r="V78" i="92"/>
  <c r="T78" i="92"/>
  <c r="N78" i="92"/>
  <c r="L78" i="92"/>
  <c r="H78" i="92"/>
  <c r="O78" i="92" s="1"/>
  <c r="R78" i="92" s="1"/>
  <c r="G78" i="92"/>
  <c r="E78" i="92"/>
  <c r="AG77" i="92"/>
  <c r="AE77" i="92"/>
  <c r="AC77" i="92"/>
  <c r="AB77" i="92"/>
  <c r="Z77" i="92"/>
  <c r="X77" i="92"/>
  <c r="V77" i="92"/>
  <c r="T77" i="92"/>
  <c r="N77" i="92"/>
  <c r="L77" i="92"/>
  <c r="H77" i="92"/>
  <c r="J77" i="92" s="1"/>
  <c r="G77" i="92"/>
  <c r="E77" i="92"/>
  <c r="AG76" i="92"/>
  <c r="AE76" i="92"/>
  <c r="AC76" i="92"/>
  <c r="AB76" i="92"/>
  <c r="Z76" i="92"/>
  <c r="X76" i="92"/>
  <c r="V76" i="92"/>
  <c r="T76" i="92"/>
  <c r="N76" i="92"/>
  <c r="L76" i="92"/>
  <c r="H76" i="92"/>
  <c r="O76" i="92" s="1"/>
  <c r="R76" i="92" s="1"/>
  <c r="G76" i="92"/>
  <c r="E76" i="92"/>
  <c r="AG75" i="92"/>
  <c r="AE75" i="92"/>
  <c r="AC75" i="92"/>
  <c r="AB75" i="92"/>
  <c r="Z75" i="92"/>
  <c r="X75" i="92"/>
  <c r="V75" i="92"/>
  <c r="T75" i="92"/>
  <c r="N75" i="92"/>
  <c r="L75" i="92"/>
  <c r="I75" i="92"/>
  <c r="H75" i="92"/>
  <c r="J75" i="92" s="1"/>
  <c r="G75" i="92"/>
  <c r="E75" i="92"/>
  <c r="AG74" i="92"/>
  <c r="AE74" i="92"/>
  <c r="AC74" i="92"/>
  <c r="AB74" i="92"/>
  <c r="Z74" i="92"/>
  <c r="X74" i="92"/>
  <c r="V74" i="92"/>
  <c r="T74" i="92"/>
  <c r="N74" i="92"/>
  <c r="L74" i="92"/>
  <c r="H74" i="92"/>
  <c r="J74" i="92" s="1"/>
  <c r="G74" i="92"/>
  <c r="E74" i="92"/>
  <c r="AG73" i="92"/>
  <c r="AE73" i="92"/>
  <c r="AC73" i="92"/>
  <c r="AB73" i="92"/>
  <c r="Z73" i="92"/>
  <c r="X73" i="92"/>
  <c r="V73" i="92"/>
  <c r="T73" i="92"/>
  <c r="N73" i="92"/>
  <c r="L73" i="92"/>
  <c r="H73" i="92"/>
  <c r="O73" i="92" s="1"/>
  <c r="R73" i="92" s="1"/>
  <c r="G73" i="92"/>
  <c r="E73" i="92"/>
  <c r="AF72" i="92"/>
  <c r="AD72" i="92"/>
  <c r="AA72" i="92"/>
  <c r="Y72" i="92"/>
  <c r="W72" i="92"/>
  <c r="U72" i="92"/>
  <c r="S72" i="92"/>
  <c r="Q72" i="92"/>
  <c r="M72" i="92"/>
  <c r="K72" i="92"/>
  <c r="F72" i="92"/>
  <c r="D72" i="92"/>
  <c r="C72" i="92"/>
  <c r="AG71" i="92"/>
  <c r="AE71" i="92"/>
  <c r="AC71" i="92"/>
  <c r="AB71" i="92"/>
  <c r="Z71" i="92"/>
  <c r="X71" i="92"/>
  <c r="V71" i="92"/>
  <c r="T71" i="92"/>
  <c r="N71" i="92"/>
  <c r="L71" i="92"/>
  <c r="H71" i="92"/>
  <c r="O71" i="92" s="1"/>
  <c r="R71" i="92" s="1"/>
  <c r="G71" i="92"/>
  <c r="E71" i="92"/>
  <c r="AG70" i="92"/>
  <c r="AE70" i="92"/>
  <c r="AC70" i="92"/>
  <c r="AB70" i="92"/>
  <c r="Z70" i="92"/>
  <c r="X70" i="92"/>
  <c r="V70" i="92"/>
  <c r="T70" i="92"/>
  <c r="P70" i="92"/>
  <c r="N70" i="92"/>
  <c r="L70" i="92"/>
  <c r="J70" i="92"/>
  <c r="I70" i="92"/>
  <c r="H70" i="92"/>
  <c r="O70" i="92" s="1"/>
  <c r="R70" i="92" s="1"/>
  <c r="G70" i="92"/>
  <c r="E70" i="92"/>
  <c r="AG69" i="92"/>
  <c r="AE69" i="92"/>
  <c r="AC69" i="92"/>
  <c r="AB69" i="92"/>
  <c r="Z69" i="92"/>
  <c r="X69" i="92"/>
  <c r="V69" i="92"/>
  <c r="T69" i="92"/>
  <c r="N69" i="92"/>
  <c r="L69" i="92"/>
  <c r="H69" i="92"/>
  <c r="O69" i="92" s="1"/>
  <c r="R69" i="92" s="1"/>
  <c r="G69" i="92"/>
  <c r="E69" i="92"/>
  <c r="AG68" i="92"/>
  <c r="AE68" i="92"/>
  <c r="AC68" i="92"/>
  <c r="AB68" i="92"/>
  <c r="Z68" i="92"/>
  <c r="X68" i="92"/>
  <c r="V68" i="92"/>
  <c r="T68" i="92"/>
  <c r="N68" i="92"/>
  <c r="L68" i="92"/>
  <c r="H68" i="92"/>
  <c r="J68" i="92" s="1"/>
  <c r="G68" i="92"/>
  <c r="E68" i="92"/>
  <c r="AG67" i="92"/>
  <c r="AE67" i="92"/>
  <c r="AC67" i="92"/>
  <c r="AB67" i="92"/>
  <c r="Z67" i="92"/>
  <c r="X67" i="92"/>
  <c r="V67" i="92"/>
  <c r="T67" i="92"/>
  <c r="N67" i="92"/>
  <c r="L67" i="92"/>
  <c r="H67" i="92"/>
  <c r="O67" i="92" s="1"/>
  <c r="R67" i="92" s="1"/>
  <c r="G67" i="92"/>
  <c r="E67" i="92"/>
  <c r="AG66" i="92"/>
  <c r="AE66" i="92"/>
  <c r="AC66" i="92"/>
  <c r="AB66" i="92"/>
  <c r="Z66" i="92"/>
  <c r="X66" i="92"/>
  <c r="V66" i="92"/>
  <c r="T66" i="92"/>
  <c r="P66" i="92"/>
  <c r="N66" i="92"/>
  <c r="L66" i="92"/>
  <c r="J66" i="92"/>
  <c r="I66" i="92"/>
  <c r="H66" i="92"/>
  <c r="O66" i="92" s="1"/>
  <c r="R66" i="92" s="1"/>
  <c r="G66" i="92"/>
  <c r="E66" i="92"/>
  <c r="AG65" i="92"/>
  <c r="AE65" i="92"/>
  <c r="AC65" i="92"/>
  <c r="AB65" i="92"/>
  <c r="Z65" i="92"/>
  <c r="X65" i="92"/>
  <c r="V65" i="92"/>
  <c r="T65" i="92"/>
  <c r="N65" i="92"/>
  <c r="L65" i="92"/>
  <c r="H65" i="92"/>
  <c r="O65" i="92" s="1"/>
  <c r="R65" i="92" s="1"/>
  <c r="G65" i="92"/>
  <c r="E65" i="92"/>
  <c r="AF64" i="92"/>
  <c r="AD64" i="92"/>
  <c r="AA64" i="92"/>
  <c r="Y64" i="92"/>
  <c r="W64" i="92"/>
  <c r="U64" i="92"/>
  <c r="S64" i="92"/>
  <c r="Q64" i="92"/>
  <c r="M64" i="92"/>
  <c r="K64" i="92"/>
  <c r="F64" i="92"/>
  <c r="D64" i="92"/>
  <c r="C64" i="92"/>
  <c r="AG63" i="92"/>
  <c r="AE63" i="92"/>
  <c r="AC63" i="92"/>
  <c r="AB63" i="92"/>
  <c r="Z63" i="92"/>
  <c r="X63" i="92"/>
  <c r="V63" i="92"/>
  <c r="T63" i="92"/>
  <c r="N63" i="92"/>
  <c r="L63" i="92"/>
  <c r="H63" i="92"/>
  <c r="O63" i="92" s="1"/>
  <c r="R63" i="92" s="1"/>
  <c r="G63" i="92"/>
  <c r="E63" i="92"/>
  <c r="AG62" i="92"/>
  <c r="AE62" i="92"/>
  <c r="AC62" i="92"/>
  <c r="AB62" i="92"/>
  <c r="Z62" i="92"/>
  <c r="X62" i="92"/>
  <c r="V62" i="92"/>
  <c r="T62" i="92"/>
  <c r="N62" i="92"/>
  <c r="L62" i="92"/>
  <c r="H62" i="92"/>
  <c r="O62" i="92" s="1"/>
  <c r="R62" i="92" s="1"/>
  <c r="G62" i="92"/>
  <c r="E62" i="92"/>
  <c r="AG61" i="92"/>
  <c r="AE61" i="92"/>
  <c r="AC61" i="92"/>
  <c r="AB61" i="92"/>
  <c r="Z61" i="92"/>
  <c r="X61" i="92"/>
  <c r="V61" i="92"/>
  <c r="T61" i="92"/>
  <c r="N61" i="92"/>
  <c r="L61" i="92"/>
  <c r="H61" i="92"/>
  <c r="O61" i="92" s="1"/>
  <c r="R61" i="92" s="1"/>
  <c r="G61" i="92"/>
  <c r="E61" i="92"/>
  <c r="AG60" i="92"/>
  <c r="AE60" i="92"/>
  <c r="AC60" i="92"/>
  <c r="AB60" i="92"/>
  <c r="Z60" i="92"/>
  <c r="X60" i="92"/>
  <c r="V60" i="92"/>
  <c r="T60" i="92"/>
  <c r="N60" i="92"/>
  <c r="L60" i="92"/>
  <c r="H60" i="92"/>
  <c r="O60" i="92" s="1"/>
  <c r="G60" i="92"/>
  <c r="E60" i="92"/>
  <c r="AG59" i="92"/>
  <c r="AE59" i="92"/>
  <c r="AC59" i="92"/>
  <c r="AB59" i="92"/>
  <c r="Z59" i="92"/>
  <c r="X59" i="92"/>
  <c r="V59" i="92"/>
  <c r="T59" i="92"/>
  <c r="P59" i="92"/>
  <c r="N59" i="92"/>
  <c r="L59" i="92"/>
  <c r="J59" i="92"/>
  <c r="I59" i="92"/>
  <c r="H59" i="92"/>
  <c r="O59" i="92" s="1"/>
  <c r="R59" i="92" s="1"/>
  <c r="G59" i="92"/>
  <c r="E59" i="92"/>
  <c r="AG58" i="92"/>
  <c r="AE58" i="92"/>
  <c r="AC58" i="92"/>
  <c r="AB58" i="92"/>
  <c r="Z58" i="92"/>
  <c r="X58" i="92"/>
  <c r="V58" i="92"/>
  <c r="T58" i="92"/>
  <c r="N58" i="92"/>
  <c r="L58" i="92"/>
  <c r="H58" i="92"/>
  <c r="O58" i="92" s="1"/>
  <c r="R58" i="92" s="1"/>
  <c r="G58" i="92"/>
  <c r="E58" i="92"/>
  <c r="AG57" i="92"/>
  <c r="AE57" i="92"/>
  <c r="AC57" i="92"/>
  <c r="AB57" i="92"/>
  <c r="Z57" i="92"/>
  <c r="X57" i="92"/>
  <c r="V57" i="92"/>
  <c r="T57" i="92"/>
  <c r="N57" i="92"/>
  <c r="L57" i="92"/>
  <c r="H57" i="92"/>
  <c r="J57" i="92" s="1"/>
  <c r="G57" i="92"/>
  <c r="E57" i="92"/>
  <c r="AG56" i="92"/>
  <c r="AE56" i="92"/>
  <c r="AC56" i="92"/>
  <c r="AB56" i="92"/>
  <c r="Z56" i="92"/>
  <c r="X56" i="92"/>
  <c r="V56" i="92"/>
  <c r="T56" i="92"/>
  <c r="N56" i="92"/>
  <c r="L56" i="92"/>
  <c r="H56" i="92"/>
  <c r="O56" i="92" s="1"/>
  <c r="R56" i="92" s="1"/>
  <c r="G56" i="92"/>
  <c r="E56" i="92"/>
  <c r="AF55" i="92"/>
  <c r="AD55" i="92"/>
  <c r="AA55" i="92"/>
  <c r="Y55" i="92"/>
  <c r="W55" i="92"/>
  <c r="U55" i="92"/>
  <c r="S55" i="92"/>
  <c r="Q55" i="92"/>
  <c r="M55" i="92"/>
  <c r="K55" i="92"/>
  <c r="F55" i="92"/>
  <c r="D55" i="92"/>
  <c r="C55" i="92"/>
  <c r="AG54" i="92"/>
  <c r="AE54" i="92"/>
  <c r="AC54" i="92"/>
  <c r="AB54" i="92"/>
  <c r="Z54" i="92"/>
  <c r="X54" i="92"/>
  <c r="V54" i="92"/>
  <c r="T54" i="92"/>
  <c r="N54" i="92"/>
  <c r="L54" i="92"/>
  <c r="H54" i="92"/>
  <c r="O54" i="92" s="1"/>
  <c r="R54" i="92" s="1"/>
  <c r="G54" i="92"/>
  <c r="E54" i="92"/>
  <c r="AG53" i="92"/>
  <c r="AE53" i="92"/>
  <c r="AC53" i="92"/>
  <c r="AB53" i="92"/>
  <c r="Z53" i="92"/>
  <c r="X53" i="92"/>
  <c r="V53" i="92"/>
  <c r="T53" i="92"/>
  <c r="N53" i="92"/>
  <c r="L53" i="92"/>
  <c r="H53" i="92"/>
  <c r="J53" i="92" s="1"/>
  <c r="G53" i="92"/>
  <c r="E53" i="92"/>
  <c r="AG52" i="92"/>
  <c r="AE52" i="92"/>
  <c r="AC52" i="92"/>
  <c r="AB52" i="92"/>
  <c r="Z52" i="92"/>
  <c r="X52" i="92"/>
  <c r="V52" i="92"/>
  <c r="T52" i="92"/>
  <c r="N52" i="92"/>
  <c r="L52" i="92"/>
  <c r="H52" i="92"/>
  <c r="O52" i="92" s="1"/>
  <c r="R52" i="92" s="1"/>
  <c r="G52" i="92"/>
  <c r="E52" i="92"/>
  <c r="AG51" i="92"/>
  <c r="AE51" i="92"/>
  <c r="AC51" i="92"/>
  <c r="AB51" i="92"/>
  <c r="Z51" i="92"/>
  <c r="X51" i="92"/>
  <c r="V51" i="92"/>
  <c r="T51" i="92"/>
  <c r="N51" i="92"/>
  <c r="L51" i="92"/>
  <c r="H51" i="92"/>
  <c r="O51" i="92" s="1"/>
  <c r="R51" i="92" s="1"/>
  <c r="G51" i="92"/>
  <c r="E51" i="92"/>
  <c r="AG50" i="92"/>
  <c r="AE50" i="92"/>
  <c r="AC50" i="92"/>
  <c r="AB50" i="92"/>
  <c r="Z50" i="92"/>
  <c r="X50" i="92"/>
  <c r="V50" i="92"/>
  <c r="T50" i="92"/>
  <c r="N50" i="92"/>
  <c r="L50" i="92"/>
  <c r="H50" i="92"/>
  <c r="O50" i="92" s="1"/>
  <c r="R50" i="92" s="1"/>
  <c r="G50" i="92"/>
  <c r="E50" i="92"/>
  <c r="AG49" i="92"/>
  <c r="AE49" i="92"/>
  <c r="AC49" i="92"/>
  <c r="AB49" i="92"/>
  <c r="Z49" i="92"/>
  <c r="X49" i="92"/>
  <c r="V49" i="92"/>
  <c r="T49" i="92"/>
  <c r="N49" i="92"/>
  <c r="L49" i="92"/>
  <c r="H49" i="92"/>
  <c r="O49" i="92" s="1"/>
  <c r="R49" i="92" s="1"/>
  <c r="G49" i="92"/>
  <c r="E49" i="92"/>
  <c r="AG48" i="92"/>
  <c r="AE48" i="92"/>
  <c r="AC48" i="92"/>
  <c r="AB48" i="92"/>
  <c r="Z48" i="92"/>
  <c r="X48" i="92"/>
  <c r="V48" i="92"/>
  <c r="T48" i="92"/>
  <c r="N48" i="92"/>
  <c r="L48" i="92"/>
  <c r="H48" i="92"/>
  <c r="O48" i="92" s="1"/>
  <c r="R48" i="92" s="1"/>
  <c r="G48" i="92"/>
  <c r="E48" i="92"/>
  <c r="AG47" i="92"/>
  <c r="AE47" i="92"/>
  <c r="AC47" i="92"/>
  <c r="AB47" i="92"/>
  <c r="Z47" i="92"/>
  <c r="X47" i="92"/>
  <c r="V47" i="92"/>
  <c r="T47" i="92"/>
  <c r="N47" i="92"/>
  <c r="L47" i="92"/>
  <c r="H47" i="92"/>
  <c r="J47" i="92" s="1"/>
  <c r="G47" i="92"/>
  <c r="E47" i="92"/>
  <c r="AG46" i="92"/>
  <c r="AE46" i="92"/>
  <c r="AC46" i="92"/>
  <c r="AB46" i="92"/>
  <c r="Z46" i="92"/>
  <c r="X46" i="92"/>
  <c r="V46" i="92"/>
  <c r="T46" i="92"/>
  <c r="N46" i="92"/>
  <c r="L46" i="92"/>
  <c r="H46" i="92"/>
  <c r="O46" i="92" s="1"/>
  <c r="R46" i="92" s="1"/>
  <c r="G46" i="92"/>
  <c r="E46" i="92"/>
  <c r="AG45" i="92"/>
  <c r="AE45" i="92"/>
  <c r="AC45" i="92"/>
  <c r="AB45" i="92"/>
  <c r="Z45" i="92"/>
  <c r="X45" i="92"/>
  <c r="V45" i="92"/>
  <c r="T45" i="92"/>
  <c r="N45" i="92"/>
  <c r="L45" i="92"/>
  <c r="H45" i="92"/>
  <c r="O45" i="92" s="1"/>
  <c r="R45" i="92" s="1"/>
  <c r="G45" i="92"/>
  <c r="E45" i="92"/>
  <c r="AG44" i="92"/>
  <c r="AE44" i="92"/>
  <c r="AC44" i="92"/>
  <c r="AB44" i="92"/>
  <c r="Z44" i="92"/>
  <c r="X44" i="92"/>
  <c r="V44" i="92"/>
  <c r="T44" i="92"/>
  <c r="N44" i="92"/>
  <c r="L44" i="92"/>
  <c r="H44" i="92"/>
  <c r="O44" i="92" s="1"/>
  <c r="R44" i="92" s="1"/>
  <c r="G44" i="92"/>
  <c r="E44" i="92"/>
  <c r="AG43" i="92"/>
  <c r="AE43" i="92"/>
  <c r="AC43" i="92"/>
  <c r="AB43" i="92"/>
  <c r="Z43" i="92"/>
  <c r="X43" i="92"/>
  <c r="V43" i="92"/>
  <c r="T43" i="92"/>
  <c r="N43" i="92"/>
  <c r="L43" i="92"/>
  <c r="H43" i="92"/>
  <c r="O43" i="92" s="1"/>
  <c r="R43" i="92" s="1"/>
  <c r="G43" i="92"/>
  <c r="E43" i="92"/>
  <c r="AG42" i="92"/>
  <c r="AE42" i="92"/>
  <c r="AC42" i="92"/>
  <c r="AB42" i="92"/>
  <c r="Z42" i="92"/>
  <c r="X42" i="92"/>
  <c r="V42" i="92"/>
  <c r="T42" i="92"/>
  <c r="N42" i="92"/>
  <c r="L42" i="92"/>
  <c r="H42" i="92"/>
  <c r="J42" i="92" s="1"/>
  <c r="G42" i="92"/>
  <c r="E42" i="92"/>
  <c r="AG41" i="92"/>
  <c r="AE41" i="92"/>
  <c r="AC41" i="92"/>
  <c r="AB41" i="92"/>
  <c r="Z41" i="92"/>
  <c r="X41" i="92"/>
  <c r="V41" i="92"/>
  <c r="T41" i="92"/>
  <c r="N41" i="92"/>
  <c r="L41" i="92"/>
  <c r="H41" i="92"/>
  <c r="J41" i="92" s="1"/>
  <c r="G41" i="92"/>
  <c r="E41" i="92"/>
  <c r="AF40" i="92"/>
  <c r="AD40" i="92"/>
  <c r="AA40" i="92"/>
  <c r="Y40" i="92"/>
  <c r="W40" i="92"/>
  <c r="U40" i="92"/>
  <c r="S40" i="92"/>
  <c r="Q40" i="92"/>
  <c r="M40" i="92"/>
  <c r="K40" i="92"/>
  <c r="F40" i="92"/>
  <c r="D40" i="92"/>
  <c r="C40" i="92"/>
  <c r="AG39" i="92"/>
  <c r="AE39" i="92"/>
  <c r="AC39" i="92"/>
  <c r="AB39" i="92"/>
  <c r="Z39" i="92"/>
  <c r="X39" i="92"/>
  <c r="V39" i="92"/>
  <c r="T39" i="92"/>
  <c r="N39" i="92"/>
  <c r="L39" i="92"/>
  <c r="H39" i="92"/>
  <c r="O39" i="92" s="1"/>
  <c r="R39" i="92" s="1"/>
  <c r="G39" i="92"/>
  <c r="E39" i="92"/>
  <c r="AG38" i="92"/>
  <c r="AE38" i="92"/>
  <c r="AC38" i="92"/>
  <c r="AB38" i="92"/>
  <c r="Z38" i="92"/>
  <c r="X38" i="92"/>
  <c r="V38" i="92"/>
  <c r="T38" i="92"/>
  <c r="N38" i="92"/>
  <c r="L38" i="92"/>
  <c r="H38" i="92"/>
  <c r="O38" i="92" s="1"/>
  <c r="G38" i="92"/>
  <c r="E38" i="92"/>
  <c r="AG37" i="92"/>
  <c r="AE37" i="92"/>
  <c r="AC37" i="92"/>
  <c r="AB37" i="92"/>
  <c r="Z37" i="92"/>
  <c r="X37" i="92"/>
  <c r="V37" i="92"/>
  <c r="T37" i="92"/>
  <c r="N37" i="92"/>
  <c r="L37" i="92"/>
  <c r="H37" i="92"/>
  <c r="O37" i="92" s="1"/>
  <c r="R37" i="92" s="1"/>
  <c r="G37" i="92"/>
  <c r="E37" i="92"/>
  <c r="AG36" i="92"/>
  <c r="AE36" i="92"/>
  <c r="AC36" i="92"/>
  <c r="AB36" i="92"/>
  <c r="Z36" i="92"/>
  <c r="X36" i="92"/>
  <c r="V36" i="92"/>
  <c r="T36" i="92"/>
  <c r="N36" i="92"/>
  <c r="L36" i="92"/>
  <c r="H36" i="92"/>
  <c r="O36" i="92" s="1"/>
  <c r="R36" i="92" s="1"/>
  <c r="G36" i="92"/>
  <c r="E36" i="92"/>
  <c r="AG35" i="92"/>
  <c r="AE35" i="92"/>
  <c r="AC35" i="92"/>
  <c r="AB35" i="92"/>
  <c r="Z35" i="92"/>
  <c r="X35" i="92"/>
  <c r="V35" i="92"/>
  <c r="T35" i="92"/>
  <c r="N35" i="92"/>
  <c r="L35" i="92"/>
  <c r="H35" i="92"/>
  <c r="J35" i="92" s="1"/>
  <c r="G35" i="92"/>
  <c r="E35" i="92"/>
  <c r="AG34" i="92"/>
  <c r="AE34" i="92"/>
  <c r="AC34" i="92"/>
  <c r="AB34" i="92"/>
  <c r="Z34" i="92"/>
  <c r="X34" i="92"/>
  <c r="V34" i="92"/>
  <c r="T34" i="92"/>
  <c r="N34" i="92"/>
  <c r="L34" i="92"/>
  <c r="H34" i="92"/>
  <c r="O34" i="92" s="1"/>
  <c r="R34" i="92" s="1"/>
  <c r="G34" i="92"/>
  <c r="E34" i="92"/>
  <c r="AG33" i="92"/>
  <c r="AE33" i="92"/>
  <c r="AC33" i="92"/>
  <c r="AB33" i="92"/>
  <c r="Z33" i="92"/>
  <c r="X33" i="92"/>
  <c r="V33" i="92"/>
  <c r="T33" i="92"/>
  <c r="N33" i="92"/>
  <c r="L33" i="92"/>
  <c r="H33" i="92"/>
  <c r="O33" i="92" s="1"/>
  <c r="R33" i="92" s="1"/>
  <c r="G33" i="92"/>
  <c r="E33" i="92"/>
  <c r="AG32" i="92"/>
  <c r="AE32" i="92"/>
  <c r="AC32" i="92"/>
  <c r="AB32" i="92"/>
  <c r="Z32" i="92"/>
  <c r="X32" i="92"/>
  <c r="V32" i="92"/>
  <c r="T32" i="92"/>
  <c r="N32" i="92"/>
  <c r="L32" i="92"/>
  <c r="H32" i="92"/>
  <c r="O32" i="92" s="1"/>
  <c r="R32" i="92" s="1"/>
  <c r="G32" i="92"/>
  <c r="E32" i="92"/>
  <c r="AG31" i="92"/>
  <c r="AE31" i="92"/>
  <c r="AC31" i="92"/>
  <c r="AB31" i="92"/>
  <c r="Z31" i="92"/>
  <c r="X31" i="92"/>
  <c r="V31" i="92"/>
  <c r="T31" i="92"/>
  <c r="N31" i="92"/>
  <c r="L31" i="92"/>
  <c r="H31" i="92"/>
  <c r="J31" i="92" s="1"/>
  <c r="G31" i="92"/>
  <c r="E31" i="92"/>
  <c r="AG30" i="92"/>
  <c r="AE30" i="92"/>
  <c r="AC30" i="92"/>
  <c r="AB30" i="92"/>
  <c r="Z30" i="92"/>
  <c r="X30" i="92"/>
  <c r="V30" i="92"/>
  <c r="T30" i="92"/>
  <c r="N30" i="92"/>
  <c r="L30" i="92"/>
  <c r="I30" i="92"/>
  <c r="H30" i="92"/>
  <c r="O30" i="92" s="1"/>
  <c r="R30" i="92" s="1"/>
  <c r="G30" i="92"/>
  <c r="E30" i="92"/>
  <c r="AG29" i="92"/>
  <c r="AE29" i="92"/>
  <c r="AC29" i="92"/>
  <c r="AB29" i="92"/>
  <c r="Z29" i="92"/>
  <c r="X29" i="92"/>
  <c r="V29" i="92"/>
  <c r="T29" i="92"/>
  <c r="N29" i="92"/>
  <c r="L29" i="92"/>
  <c r="H29" i="92"/>
  <c r="O29" i="92" s="1"/>
  <c r="R29" i="92" s="1"/>
  <c r="G29" i="92"/>
  <c r="E29" i="92"/>
  <c r="AG28" i="92"/>
  <c r="AE28" i="92"/>
  <c r="AC28" i="92"/>
  <c r="AB28" i="92"/>
  <c r="Z28" i="92"/>
  <c r="X28" i="92"/>
  <c r="V28" i="92"/>
  <c r="T28" i="92"/>
  <c r="N28" i="92"/>
  <c r="L28" i="92"/>
  <c r="H28" i="92"/>
  <c r="O28" i="92" s="1"/>
  <c r="R28" i="92" s="1"/>
  <c r="G28" i="92"/>
  <c r="E28" i="92"/>
  <c r="AG27" i="92"/>
  <c r="AE27" i="92"/>
  <c r="AC27" i="92"/>
  <c r="AB27" i="92"/>
  <c r="Z27" i="92"/>
  <c r="X27" i="92"/>
  <c r="V27" i="92"/>
  <c r="T27" i="92"/>
  <c r="N27" i="92"/>
  <c r="L27" i="92"/>
  <c r="H27" i="92"/>
  <c r="O27" i="92" s="1"/>
  <c r="R27" i="92" s="1"/>
  <c r="G27" i="92"/>
  <c r="E27" i="92"/>
  <c r="AG26" i="92"/>
  <c r="AE26" i="92"/>
  <c r="AC26" i="92"/>
  <c r="AB26" i="92"/>
  <c r="Z26" i="92"/>
  <c r="X26" i="92"/>
  <c r="V26" i="92"/>
  <c r="T26" i="92"/>
  <c r="N26" i="92"/>
  <c r="L26" i="92"/>
  <c r="H26" i="92"/>
  <c r="O26" i="92" s="1"/>
  <c r="R26" i="92" s="1"/>
  <c r="G26" i="92"/>
  <c r="E26" i="92"/>
  <c r="AG25" i="92"/>
  <c r="AE25" i="92"/>
  <c r="AC25" i="92"/>
  <c r="AB25" i="92"/>
  <c r="Z25" i="92"/>
  <c r="X25" i="92"/>
  <c r="V25" i="92"/>
  <c r="T25" i="92"/>
  <c r="N25" i="92"/>
  <c r="L25" i="92"/>
  <c r="H25" i="92"/>
  <c r="O25" i="92" s="1"/>
  <c r="R25" i="92" s="1"/>
  <c r="G25" i="92"/>
  <c r="E25" i="92"/>
  <c r="AG24" i="92"/>
  <c r="AE24" i="92"/>
  <c r="AC24" i="92"/>
  <c r="AB24" i="92"/>
  <c r="Z24" i="92"/>
  <c r="X24" i="92"/>
  <c r="V24" i="92"/>
  <c r="T24" i="92"/>
  <c r="N24" i="92"/>
  <c r="L24" i="92"/>
  <c r="H24" i="92"/>
  <c r="O24" i="92" s="1"/>
  <c r="R24" i="92" s="1"/>
  <c r="G24" i="92"/>
  <c r="E24" i="92"/>
  <c r="AG23" i="92"/>
  <c r="AE23" i="92"/>
  <c r="AC23" i="92"/>
  <c r="AB23" i="92"/>
  <c r="Z23" i="92"/>
  <c r="X23" i="92"/>
  <c r="V23" i="92"/>
  <c r="T23" i="92"/>
  <c r="N23" i="92"/>
  <c r="L23" i="92"/>
  <c r="H23" i="92"/>
  <c r="J23" i="92" s="1"/>
  <c r="G23" i="92"/>
  <c r="E23" i="92"/>
  <c r="AG22" i="92"/>
  <c r="AE22" i="92"/>
  <c r="AC22" i="92"/>
  <c r="AB22" i="92"/>
  <c r="Z22" i="92"/>
  <c r="X22" i="92"/>
  <c r="V22" i="92"/>
  <c r="T22" i="92"/>
  <c r="N22" i="92"/>
  <c r="L22" i="92"/>
  <c r="H22" i="92"/>
  <c r="O22" i="92" s="1"/>
  <c r="P22" i="92" s="1"/>
  <c r="G22" i="92"/>
  <c r="E22" i="92"/>
  <c r="AF21" i="92"/>
  <c r="AD21" i="92"/>
  <c r="AA21" i="92"/>
  <c r="Y21" i="92"/>
  <c r="W21" i="92"/>
  <c r="U21" i="92"/>
  <c r="S21" i="92"/>
  <c r="Q21" i="92"/>
  <c r="M21" i="92"/>
  <c r="K21" i="92"/>
  <c r="F21" i="92"/>
  <c r="D21" i="92"/>
  <c r="C21" i="92"/>
  <c r="AG20" i="92"/>
  <c r="AE20" i="92"/>
  <c r="AC20" i="92"/>
  <c r="AB20" i="92"/>
  <c r="Z20" i="92"/>
  <c r="X20" i="92"/>
  <c r="V20" i="92"/>
  <c r="T20" i="92"/>
  <c r="N20" i="92"/>
  <c r="L20" i="92"/>
  <c r="H20" i="92"/>
  <c r="O20" i="92" s="1"/>
  <c r="R20" i="92" s="1"/>
  <c r="G20" i="92"/>
  <c r="E20" i="92"/>
  <c r="AG19" i="92"/>
  <c r="AE19" i="92"/>
  <c r="AC19" i="92"/>
  <c r="AB19" i="92"/>
  <c r="Z19" i="92"/>
  <c r="X19" i="92"/>
  <c r="V19" i="92"/>
  <c r="T19" i="92"/>
  <c r="N19" i="92"/>
  <c r="L19" i="92"/>
  <c r="H19" i="92"/>
  <c r="O19" i="92" s="1"/>
  <c r="R19" i="92" s="1"/>
  <c r="G19" i="92"/>
  <c r="E19" i="92"/>
  <c r="AG18" i="92"/>
  <c r="AE18" i="92"/>
  <c r="AC18" i="92"/>
  <c r="AB18" i="92"/>
  <c r="Z18" i="92"/>
  <c r="X18" i="92"/>
  <c r="V18" i="92"/>
  <c r="T18" i="92"/>
  <c r="N18" i="92"/>
  <c r="L18" i="92"/>
  <c r="H18" i="92"/>
  <c r="O18" i="92" s="1"/>
  <c r="R18" i="92" s="1"/>
  <c r="G18" i="92"/>
  <c r="E18" i="92"/>
  <c r="AG17" i="92"/>
  <c r="AE17" i="92"/>
  <c r="AC17" i="92"/>
  <c r="AB17" i="92"/>
  <c r="Z17" i="92"/>
  <c r="X17" i="92"/>
  <c r="V17" i="92"/>
  <c r="T17" i="92"/>
  <c r="N17" i="92"/>
  <c r="L17" i="92"/>
  <c r="H17" i="92"/>
  <c r="O17" i="92" s="1"/>
  <c r="R17" i="92" s="1"/>
  <c r="G17" i="92"/>
  <c r="E17" i="92"/>
  <c r="AG16" i="92"/>
  <c r="AE16" i="92"/>
  <c r="AC16" i="92"/>
  <c r="AB16" i="92"/>
  <c r="Z16" i="92"/>
  <c r="X16" i="92"/>
  <c r="V16" i="92"/>
  <c r="T16" i="92"/>
  <c r="N16" i="92"/>
  <c r="L16" i="92"/>
  <c r="I16" i="92"/>
  <c r="H16" i="92"/>
  <c r="O16" i="92" s="1"/>
  <c r="R16" i="92" s="1"/>
  <c r="G16" i="92"/>
  <c r="E16" i="92"/>
  <c r="AG15" i="92"/>
  <c r="AE15" i="92"/>
  <c r="AC15" i="92"/>
  <c r="AB15" i="92"/>
  <c r="Z15" i="92"/>
  <c r="X15" i="92"/>
  <c r="V15" i="92"/>
  <c r="T15" i="92"/>
  <c r="N15" i="92"/>
  <c r="L15" i="92"/>
  <c r="H15" i="92"/>
  <c r="O15" i="92" s="1"/>
  <c r="R15" i="92" s="1"/>
  <c r="G15" i="92"/>
  <c r="E15" i="92"/>
  <c r="AG14" i="92"/>
  <c r="AE14" i="92"/>
  <c r="AC14" i="92"/>
  <c r="AB14" i="92"/>
  <c r="Z14" i="92"/>
  <c r="X14" i="92"/>
  <c r="V14" i="92"/>
  <c r="T14" i="92"/>
  <c r="N14" i="92"/>
  <c r="L14" i="92"/>
  <c r="I14" i="92"/>
  <c r="H14" i="92"/>
  <c r="O14" i="92" s="1"/>
  <c r="R14" i="92" s="1"/>
  <c r="G14" i="92"/>
  <c r="E14" i="92"/>
  <c r="AG13" i="92"/>
  <c r="AE13" i="92"/>
  <c r="AC13" i="92"/>
  <c r="AB13" i="92"/>
  <c r="Z13" i="92"/>
  <c r="X13" i="92"/>
  <c r="V13" i="92"/>
  <c r="T13" i="92"/>
  <c r="N13" i="92"/>
  <c r="L13" i="92"/>
  <c r="H13" i="92"/>
  <c r="O13" i="92" s="1"/>
  <c r="P13" i="92" s="1"/>
  <c r="G13" i="92"/>
  <c r="E13" i="92"/>
  <c r="AG12" i="92"/>
  <c r="AE12" i="92"/>
  <c r="AC12" i="92"/>
  <c r="AB12" i="92"/>
  <c r="Z12" i="92"/>
  <c r="X12" i="92"/>
  <c r="V12" i="92"/>
  <c r="T12" i="92"/>
  <c r="N12" i="92"/>
  <c r="L12" i="92"/>
  <c r="H12" i="92"/>
  <c r="O12" i="92" s="1"/>
  <c r="R12" i="92" s="1"/>
  <c r="G12" i="92"/>
  <c r="E12" i="92"/>
  <c r="AG11" i="92"/>
  <c r="AE11" i="92"/>
  <c r="AC11" i="92"/>
  <c r="AB11" i="92"/>
  <c r="Z11" i="92"/>
  <c r="X11" i="92"/>
  <c r="V11" i="92"/>
  <c r="T11" i="92"/>
  <c r="P11" i="92"/>
  <c r="N11" i="92"/>
  <c r="L11" i="92"/>
  <c r="J11" i="92"/>
  <c r="I11" i="92"/>
  <c r="H11" i="92"/>
  <c r="O11" i="92" s="1"/>
  <c r="R11" i="92" s="1"/>
  <c r="G11" i="92"/>
  <c r="E11" i="92"/>
  <c r="AG10" i="92"/>
  <c r="AE10" i="92"/>
  <c r="AC10" i="92"/>
  <c r="AB10" i="92"/>
  <c r="Z10" i="92"/>
  <c r="X10" i="92"/>
  <c r="V10" i="92"/>
  <c r="T10" i="92"/>
  <c r="N10" i="92"/>
  <c r="L10" i="92"/>
  <c r="H10" i="92"/>
  <c r="O10" i="92" s="1"/>
  <c r="P10" i="92" s="1"/>
  <c r="G10" i="92"/>
  <c r="E10" i="92"/>
  <c r="AF9" i="92"/>
  <c r="AD9" i="92"/>
  <c r="AA9" i="92"/>
  <c r="Y9" i="92"/>
  <c r="W9" i="92"/>
  <c r="U9" i="92"/>
  <c r="S9" i="92"/>
  <c r="Q9" i="92"/>
  <c r="M9" i="92"/>
  <c r="K9" i="92"/>
  <c r="F9" i="92"/>
  <c r="D9" i="92"/>
  <c r="C9" i="92"/>
  <c r="AG101" i="91"/>
  <c r="AE101" i="91"/>
  <c r="AC101" i="91"/>
  <c r="AB101" i="91"/>
  <c r="Z101" i="91"/>
  <c r="X101" i="91"/>
  <c r="V101" i="91"/>
  <c r="T101" i="91"/>
  <c r="N101" i="91"/>
  <c r="L101" i="91"/>
  <c r="J101" i="91"/>
  <c r="I101" i="91"/>
  <c r="H101" i="91"/>
  <c r="G101" i="91"/>
  <c r="E101" i="91"/>
  <c r="AG100" i="91"/>
  <c r="AE100" i="91"/>
  <c r="AC100" i="91"/>
  <c r="AB100" i="91"/>
  <c r="Z100" i="91"/>
  <c r="X100" i="91"/>
  <c r="V100" i="91"/>
  <c r="T100" i="91"/>
  <c r="P100" i="91"/>
  <c r="N100" i="91"/>
  <c r="L100" i="91"/>
  <c r="J100" i="91"/>
  <c r="I100" i="91"/>
  <c r="H100" i="91"/>
  <c r="H100" i="100" s="1"/>
  <c r="G100" i="91"/>
  <c r="E100" i="91"/>
  <c r="AG99" i="91"/>
  <c r="AE99" i="91"/>
  <c r="AC99" i="91"/>
  <c r="AB99" i="91"/>
  <c r="Z99" i="91"/>
  <c r="X99" i="91"/>
  <c r="V99" i="91"/>
  <c r="T99" i="91"/>
  <c r="N99" i="91"/>
  <c r="L99" i="91"/>
  <c r="H99" i="91"/>
  <c r="H99" i="100" s="1"/>
  <c r="G99" i="91"/>
  <c r="E99" i="91"/>
  <c r="AG98" i="91"/>
  <c r="AE98" i="91"/>
  <c r="AC98" i="91"/>
  <c r="AB98" i="91"/>
  <c r="Z98" i="91"/>
  <c r="X98" i="91"/>
  <c r="V98" i="91"/>
  <c r="T98" i="91"/>
  <c r="N98" i="91"/>
  <c r="L98" i="91"/>
  <c r="H98" i="91"/>
  <c r="H98" i="100" s="1"/>
  <c r="G98" i="91"/>
  <c r="E98" i="91"/>
  <c r="AG97" i="91"/>
  <c r="AE97" i="91"/>
  <c r="AC97" i="91"/>
  <c r="AB97" i="91"/>
  <c r="Z97" i="91"/>
  <c r="X97" i="91"/>
  <c r="V97" i="91"/>
  <c r="T97" i="91"/>
  <c r="N97" i="91"/>
  <c r="L97" i="91"/>
  <c r="H97" i="91"/>
  <c r="H97" i="100" s="1"/>
  <c r="G97" i="91"/>
  <c r="E97" i="91"/>
  <c r="AG96" i="91"/>
  <c r="AE96" i="91"/>
  <c r="AC96" i="91"/>
  <c r="AB96" i="91"/>
  <c r="Z96" i="91"/>
  <c r="X96" i="91"/>
  <c r="V96" i="91"/>
  <c r="T96" i="91"/>
  <c r="N96" i="91"/>
  <c r="L96" i="91"/>
  <c r="H96" i="91"/>
  <c r="H96" i="100" s="1"/>
  <c r="G96" i="91"/>
  <c r="E96" i="91"/>
  <c r="AG95" i="91"/>
  <c r="AE95" i="91"/>
  <c r="AC95" i="91"/>
  <c r="AB95" i="91"/>
  <c r="Z95" i="91"/>
  <c r="X95" i="91"/>
  <c r="V95" i="91"/>
  <c r="T95" i="91"/>
  <c r="N95" i="91"/>
  <c r="L95" i="91"/>
  <c r="H95" i="91"/>
  <c r="H95" i="100" s="1"/>
  <c r="G95" i="91"/>
  <c r="E95" i="91"/>
  <c r="AG94" i="91"/>
  <c r="AE94" i="91"/>
  <c r="AC94" i="91"/>
  <c r="AB94" i="91"/>
  <c r="Z94" i="91"/>
  <c r="X94" i="91"/>
  <c r="V94" i="91"/>
  <c r="T94" i="91"/>
  <c r="N94" i="91"/>
  <c r="L94" i="91"/>
  <c r="H94" i="91"/>
  <c r="H94" i="100" s="1"/>
  <c r="G94" i="91"/>
  <c r="E94" i="91"/>
  <c r="AG93" i="91"/>
  <c r="AE93" i="91"/>
  <c r="AC93" i="91"/>
  <c r="AB93" i="91"/>
  <c r="Z93" i="91"/>
  <c r="X93" i="91"/>
  <c r="V93" i="91"/>
  <c r="T93" i="91"/>
  <c r="N93" i="91"/>
  <c r="L93" i="91"/>
  <c r="I93" i="91"/>
  <c r="H93" i="91"/>
  <c r="H93" i="100" s="1"/>
  <c r="G93" i="91"/>
  <c r="E93" i="91"/>
  <c r="AG92" i="91"/>
  <c r="AE92" i="91"/>
  <c r="AC92" i="91"/>
  <c r="AB92" i="91"/>
  <c r="Z92" i="91"/>
  <c r="X92" i="91"/>
  <c r="V92" i="91"/>
  <c r="T92" i="91"/>
  <c r="N92" i="91"/>
  <c r="L92" i="91"/>
  <c r="H92" i="91"/>
  <c r="H92" i="100" s="1"/>
  <c r="G92" i="91"/>
  <c r="E92" i="91"/>
  <c r="AG91" i="91"/>
  <c r="AE91" i="91"/>
  <c r="AC91" i="91"/>
  <c r="AB91" i="91"/>
  <c r="Z91" i="91"/>
  <c r="X91" i="91"/>
  <c r="V91" i="91"/>
  <c r="T91" i="91"/>
  <c r="N91" i="91"/>
  <c r="L91" i="91"/>
  <c r="H91" i="91"/>
  <c r="H91" i="100" s="1"/>
  <c r="G91" i="91"/>
  <c r="E91" i="91"/>
  <c r="AF90" i="91"/>
  <c r="AF13" i="32" s="1"/>
  <c r="AD90" i="91"/>
  <c r="AD13" i="32" s="1"/>
  <c r="AA90" i="91"/>
  <c r="AA13" i="32" s="1"/>
  <c r="Y90" i="91"/>
  <c r="W90" i="91"/>
  <c r="W13" i="32" s="1"/>
  <c r="U90" i="91"/>
  <c r="U13" i="32" s="1"/>
  <c r="S90" i="91"/>
  <c r="S13" i="32" s="1"/>
  <c r="Q90" i="91"/>
  <c r="M90" i="91"/>
  <c r="M13" i="32" s="1"/>
  <c r="K90" i="91"/>
  <c r="K13" i="32" s="1"/>
  <c r="F90" i="91"/>
  <c r="F13" i="32" s="1"/>
  <c r="D90" i="91"/>
  <c r="C90" i="91"/>
  <c r="AG89" i="91"/>
  <c r="AE89" i="91"/>
  <c r="AC89" i="91"/>
  <c r="AB89" i="91"/>
  <c r="Z89" i="91"/>
  <c r="X89" i="91"/>
  <c r="V89" i="91"/>
  <c r="T89" i="91"/>
  <c r="N89" i="91"/>
  <c r="L89" i="91"/>
  <c r="I89" i="91"/>
  <c r="H89" i="91"/>
  <c r="H89" i="100" s="1"/>
  <c r="G89" i="91"/>
  <c r="E89" i="91"/>
  <c r="AG88" i="91"/>
  <c r="AE88" i="91"/>
  <c r="AC88" i="91"/>
  <c r="AB88" i="91"/>
  <c r="Z88" i="91"/>
  <c r="X88" i="91"/>
  <c r="V88" i="91"/>
  <c r="T88" i="91"/>
  <c r="N88" i="91"/>
  <c r="L88" i="91"/>
  <c r="I88" i="91"/>
  <c r="H88" i="91"/>
  <c r="H88" i="100" s="1"/>
  <c r="G88" i="91"/>
  <c r="E88" i="91"/>
  <c r="AG87" i="91"/>
  <c r="AE87" i="91"/>
  <c r="AC87" i="91"/>
  <c r="AB87" i="91"/>
  <c r="Z87" i="91"/>
  <c r="X87" i="91"/>
  <c r="V87" i="91"/>
  <c r="T87" i="91"/>
  <c r="N87" i="91"/>
  <c r="L87" i="91"/>
  <c r="H87" i="91"/>
  <c r="H87" i="100" s="1"/>
  <c r="G87" i="91"/>
  <c r="E87" i="91"/>
  <c r="AG86" i="91"/>
  <c r="AE86" i="91"/>
  <c r="AC86" i="91"/>
  <c r="AB86" i="91"/>
  <c r="Z86" i="91"/>
  <c r="X86" i="91"/>
  <c r="V86" i="91"/>
  <c r="T86" i="91"/>
  <c r="N86" i="91"/>
  <c r="L86" i="91"/>
  <c r="H86" i="91"/>
  <c r="H86" i="100" s="1"/>
  <c r="G86" i="91"/>
  <c r="E86" i="91"/>
  <c r="AG85" i="91"/>
  <c r="AE85" i="91"/>
  <c r="AC85" i="91"/>
  <c r="AB85" i="91"/>
  <c r="Z85" i="91"/>
  <c r="X85" i="91"/>
  <c r="V85" i="91"/>
  <c r="T85" i="91"/>
  <c r="N85" i="91"/>
  <c r="L85" i="91"/>
  <c r="H85" i="91"/>
  <c r="H85" i="100" s="1"/>
  <c r="G85" i="91"/>
  <c r="E85" i="91"/>
  <c r="AG84" i="91"/>
  <c r="AE84" i="91"/>
  <c r="AC84" i="91"/>
  <c r="AB84" i="91"/>
  <c r="Z84" i="91"/>
  <c r="X84" i="91"/>
  <c r="V84" i="91"/>
  <c r="T84" i="91"/>
  <c r="N84" i="91"/>
  <c r="L84" i="91"/>
  <c r="I84" i="91"/>
  <c r="H84" i="91"/>
  <c r="H84" i="100" s="1"/>
  <c r="G84" i="91"/>
  <c r="E84" i="91"/>
  <c r="AG83" i="91"/>
  <c r="AE83" i="91"/>
  <c r="AC83" i="91"/>
  <c r="AB83" i="91"/>
  <c r="Z83" i="91"/>
  <c r="X83" i="91"/>
  <c r="V83" i="91"/>
  <c r="T83" i="91"/>
  <c r="N83" i="91"/>
  <c r="L83" i="91"/>
  <c r="H83" i="91"/>
  <c r="H83" i="100" s="1"/>
  <c r="G83" i="91"/>
  <c r="E83" i="91"/>
  <c r="AG82" i="91"/>
  <c r="AE82" i="91"/>
  <c r="AC82" i="91"/>
  <c r="AB82" i="91"/>
  <c r="Z82" i="91"/>
  <c r="X82" i="91"/>
  <c r="V82" i="91"/>
  <c r="T82" i="91"/>
  <c r="N82" i="91"/>
  <c r="L82" i="91"/>
  <c r="H82" i="91"/>
  <c r="H82" i="100" s="1"/>
  <c r="G82" i="91"/>
  <c r="E82" i="91"/>
  <c r="AG81" i="91"/>
  <c r="AE81" i="91"/>
  <c r="AC81" i="91"/>
  <c r="AB81" i="91"/>
  <c r="Z81" i="91"/>
  <c r="X81" i="91"/>
  <c r="V81" i="91"/>
  <c r="T81" i="91"/>
  <c r="N81" i="91"/>
  <c r="L81" i="91"/>
  <c r="H81" i="91"/>
  <c r="H81" i="100" s="1"/>
  <c r="G81" i="91"/>
  <c r="E81" i="91"/>
  <c r="A81" i="91"/>
  <c r="A82" i="91" s="1"/>
  <c r="A83" i="91" s="1"/>
  <c r="A84" i="91" s="1"/>
  <c r="A85" i="91" s="1"/>
  <c r="A86" i="91" s="1"/>
  <c r="A87" i="91" s="1"/>
  <c r="A88" i="91" s="1"/>
  <c r="A89" i="91" s="1"/>
  <c r="A91" i="91" s="1"/>
  <c r="A92" i="91" s="1"/>
  <c r="A93" i="91" s="1"/>
  <c r="A94" i="91" s="1"/>
  <c r="A95" i="91" s="1"/>
  <c r="A96" i="91" s="1"/>
  <c r="A97" i="91" s="1"/>
  <c r="A98" i="91" s="1"/>
  <c r="A99" i="91" s="1"/>
  <c r="A100" i="91" s="1"/>
  <c r="A101" i="91" s="1"/>
  <c r="AG80" i="91"/>
  <c r="AE80" i="91"/>
  <c r="AC80" i="91"/>
  <c r="AB80" i="91"/>
  <c r="Z80" i="91"/>
  <c r="X80" i="91"/>
  <c r="V80" i="91"/>
  <c r="T80" i="91"/>
  <c r="N80" i="91"/>
  <c r="L80" i="91"/>
  <c r="H80" i="91"/>
  <c r="H80" i="100" s="1"/>
  <c r="G80" i="91"/>
  <c r="E80" i="91"/>
  <c r="AF79" i="91"/>
  <c r="AD79" i="91"/>
  <c r="AA79" i="91"/>
  <c r="Y79" i="91"/>
  <c r="W79" i="91"/>
  <c r="U79" i="91"/>
  <c r="S79" i="91"/>
  <c r="Q79" i="91"/>
  <c r="M79" i="91"/>
  <c r="K79" i="91"/>
  <c r="F79" i="91"/>
  <c r="D79" i="91"/>
  <c r="C79" i="91"/>
  <c r="AG78" i="91"/>
  <c r="AE78" i="91"/>
  <c r="AC78" i="91"/>
  <c r="AB78" i="91"/>
  <c r="Z78" i="91"/>
  <c r="X78" i="91"/>
  <c r="V78" i="91"/>
  <c r="T78" i="91"/>
  <c r="N78" i="91"/>
  <c r="L78" i="91"/>
  <c r="H78" i="91"/>
  <c r="O78" i="91" s="1"/>
  <c r="R78" i="91" s="1"/>
  <c r="G78" i="91"/>
  <c r="E78" i="91"/>
  <c r="AG77" i="91"/>
  <c r="AE77" i="91"/>
  <c r="AC77" i="91"/>
  <c r="AB77" i="91"/>
  <c r="Z77" i="91"/>
  <c r="X77" i="91"/>
  <c r="V77" i="91"/>
  <c r="T77" i="91"/>
  <c r="N77" i="91"/>
  <c r="L77" i="91"/>
  <c r="H77" i="91"/>
  <c r="O77" i="91" s="1"/>
  <c r="R77" i="91" s="1"/>
  <c r="G77" i="91"/>
  <c r="E77" i="91"/>
  <c r="AG76" i="91"/>
  <c r="AE76" i="91"/>
  <c r="AC76" i="91"/>
  <c r="AB76" i="91"/>
  <c r="Z76" i="91"/>
  <c r="X76" i="91"/>
  <c r="V76" i="91"/>
  <c r="T76" i="91"/>
  <c r="N76" i="91"/>
  <c r="L76" i="91"/>
  <c r="H76" i="91"/>
  <c r="O76" i="91" s="1"/>
  <c r="R76" i="91" s="1"/>
  <c r="G76" i="91"/>
  <c r="E76" i="91"/>
  <c r="AG75" i="91"/>
  <c r="AE75" i="91"/>
  <c r="AC75" i="91"/>
  <c r="AB75" i="91"/>
  <c r="Z75" i="91"/>
  <c r="X75" i="91"/>
  <c r="V75" i="91"/>
  <c r="T75" i="91"/>
  <c r="N75" i="91"/>
  <c r="L75" i="91"/>
  <c r="I75" i="91"/>
  <c r="H75" i="91"/>
  <c r="O75" i="91" s="1"/>
  <c r="R75" i="91" s="1"/>
  <c r="G75" i="91"/>
  <c r="E75" i="91"/>
  <c r="AG74" i="91"/>
  <c r="AE74" i="91"/>
  <c r="AC74" i="91"/>
  <c r="AB74" i="91"/>
  <c r="Z74" i="91"/>
  <c r="X74" i="91"/>
  <c r="V74" i="91"/>
  <c r="T74" i="91"/>
  <c r="P74" i="91"/>
  <c r="N74" i="91"/>
  <c r="L74" i="91"/>
  <c r="H74" i="91"/>
  <c r="O74" i="91" s="1"/>
  <c r="R74" i="91" s="1"/>
  <c r="G74" i="91"/>
  <c r="E74" i="91"/>
  <c r="AG73" i="91"/>
  <c r="AE73" i="91"/>
  <c r="AC73" i="91"/>
  <c r="AB73" i="91"/>
  <c r="Z73" i="91"/>
  <c r="X73" i="91"/>
  <c r="V73" i="91"/>
  <c r="T73" i="91"/>
  <c r="N73" i="91"/>
  <c r="L73" i="91"/>
  <c r="H73" i="91"/>
  <c r="O73" i="91" s="1"/>
  <c r="P73" i="91" s="1"/>
  <c r="G73" i="91"/>
  <c r="E73" i="91"/>
  <c r="AF72" i="91"/>
  <c r="AD72" i="91"/>
  <c r="AA72" i="91"/>
  <c r="Y72" i="91"/>
  <c r="W72" i="91"/>
  <c r="U72" i="91"/>
  <c r="S72" i="91"/>
  <c r="Q72" i="91"/>
  <c r="M72" i="91"/>
  <c r="K72" i="91"/>
  <c r="F72" i="91"/>
  <c r="D72" i="91"/>
  <c r="C72" i="91"/>
  <c r="AG71" i="91"/>
  <c r="AE71" i="91"/>
  <c r="AC71" i="91"/>
  <c r="AB71" i="91"/>
  <c r="Z71" i="91"/>
  <c r="X71" i="91"/>
  <c r="V71" i="91"/>
  <c r="T71" i="91"/>
  <c r="N71" i="91"/>
  <c r="L71" i="91"/>
  <c r="H71" i="91"/>
  <c r="J71" i="91" s="1"/>
  <c r="G71" i="91"/>
  <c r="E71" i="91"/>
  <c r="AG70" i="91"/>
  <c r="AE70" i="91"/>
  <c r="AC70" i="91"/>
  <c r="AB70" i="91"/>
  <c r="Z70" i="91"/>
  <c r="X70" i="91"/>
  <c r="V70" i="91"/>
  <c r="T70" i="91"/>
  <c r="N70" i="91"/>
  <c r="L70" i="91"/>
  <c r="J70" i="91"/>
  <c r="H70" i="91"/>
  <c r="O70" i="91" s="1"/>
  <c r="R70" i="91" s="1"/>
  <c r="G70" i="91"/>
  <c r="E70" i="91"/>
  <c r="AG69" i="91"/>
  <c r="AE69" i="91"/>
  <c r="AC69" i="91"/>
  <c r="AB69" i="91"/>
  <c r="Z69" i="91"/>
  <c r="X69" i="91"/>
  <c r="V69" i="91"/>
  <c r="T69" i="91"/>
  <c r="N69" i="91"/>
  <c r="L69" i="91"/>
  <c r="H69" i="91"/>
  <c r="O69" i="91" s="1"/>
  <c r="G69" i="91"/>
  <c r="E69" i="91"/>
  <c r="AG68" i="91"/>
  <c r="AE68" i="91"/>
  <c r="AC68" i="91"/>
  <c r="AB68" i="91"/>
  <c r="Z68" i="91"/>
  <c r="X68" i="91"/>
  <c r="V68" i="91"/>
  <c r="T68" i="91"/>
  <c r="N68" i="91"/>
  <c r="L68" i="91"/>
  <c r="H68" i="91"/>
  <c r="J68" i="91" s="1"/>
  <c r="G68" i="91"/>
  <c r="E68" i="91"/>
  <c r="AG67" i="91"/>
  <c r="AE67" i="91"/>
  <c r="AC67" i="91"/>
  <c r="AB67" i="91"/>
  <c r="Z67" i="91"/>
  <c r="X67" i="91"/>
  <c r="V67" i="91"/>
  <c r="T67" i="91"/>
  <c r="N67" i="91"/>
  <c r="L67" i="91"/>
  <c r="H67" i="91"/>
  <c r="O67" i="91" s="1"/>
  <c r="R67" i="91" s="1"/>
  <c r="G67" i="91"/>
  <c r="E67" i="91"/>
  <c r="AG66" i="91"/>
  <c r="AE66" i="91"/>
  <c r="AC66" i="91"/>
  <c r="AB66" i="91"/>
  <c r="Z66" i="91"/>
  <c r="X66" i="91"/>
  <c r="V66" i="91"/>
  <c r="T66" i="91"/>
  <c r="N66" i="91"/>
  <c r="L66" i="91"/>
  <c r="H66" i="91"/>
  <c r="J66" i="91" s="1"/>
  <c r="G66" i="91"/>
  <c r="E66" i="91"/>
  <c r="AG65" i="91"/>
  <c r="AE65" i="91"/>
  <c r="AC65" i="91"/>
  <c r="AB65" i="91"/>
  <c r="Z65" i="91"/>
  <c r="X65" i="91"/>
  <c r="V65" i="91"/>
  <c r="T65" i="91"/>
  <c r="N65" i="91"/>
  <c r="L65" i="91"/>
  <c r="H65" i="91"/>
  <c r="O65" i="91" s="1"/>
  <c r="P65" i="91" s="1"/>
  <c r="G65" i="91"/>
  <c r="E65" i="91"/>
  <c r="AF64" i="91"/>
  <c r="AD64" i="91"/>
  <c r="AA64" i="91"/>
  <c r="Y64" i="91"/>
  <c r="W64" i="91"/>
  <c r="U64" i="91"/>
  <c r="S64" i="91"/>
  <c r="Q64" i="91"/>
  <c r="M64" i="91"/>
  <c r="K64" i="91"/>
  <c r="F64" i="91"/>
  <c r="D64" i="91"/>
  <c r="C64" i="91"/>
  <c r="AG63" i="91"/>
  <c r="AE63" i="91"/>
  <c r="AC63" i="91"/>
  <c r="AB63" i="91"/>
  <c r="Z63" i="91"/>
  <c r="X63" i="91"/>
  <c r="V63" i="91"/>
  <c r="T63" i="91"/>
  <c r="N63" i="91"/>
  <c r="L63" i="91"/>
  <c r="H63" i="91"/>
  <c r="O63" i="91" s="1"/>
  <c r="R63" i="91" s="1"/>
  <c r="G63" i="91"/>
  <c r="E63" i="91"/>
  <c r="AG62" i="91"/>
  <c r="AE62" i="91"/>
  <c r="AC62" i="91"/>
  <c r="AB62" i="91"/>
  <c r="Z62" i="91"/>
  <c r="X62" i="91"/>
  <c r="V62" i="91"/>
  <c r="T62" i="91"/>
  <c r="N62" i="91"/>
  <c r="L62" i="91"/>
  <c r="H62" i="91"/>
  <c r="O62" i="91" s="1"/>
  <c r="R62" i="91" s="1"/>
  <c r="G62" i="91"/>
  <c r="E62" i="91"/>
  <c r="AG61" i="91"/>
  <c r="AE61" i="91"/>
  <c r="AC61" i="91"/>
  <c r="AB61" i="91"/>
  <c r="Z61" i="91"/>
  <c r="X61" i="91"/>
  <c r="V61" i="91"/>
  <c r="T61" i="91"/>
  <c r="N61" i="91"/>
  <c r="L61" i="91"/>
  <c r="H61" i="91"/>
  <c r="O61" i="91" s="1"/>
  <c r="R61" i="91" s="1"/>
  <c r="G61" i="91"/>
  <c r="E61" i="91"/>
  <c r="AG60" i="91"/>
  <c r="AE60" i="91"/>
  <c r="AC60" i="91"/>
  <c r="AB60" i="91"/>
  <c r="Z60" i="91"/>
  <c r="X60" i="91"/>
  <c r="V60" i="91"/>
  <c r="T60" i="91"/>
  <c r="N60" i="91"/>
  <c r="L60" i="91"/>
  <c r="H60" i="91"/>
  <c r="O60" i="91" s="1"/>
  <c r="R60" i="91" s="1"/>
  <c r="G60" i="91"/>
  <c r="E60" i="91"/>
  <c r="AG59" i="91"/>
  <c r="AE59" i="91"/>
  <c r="AC59" i="91"/>
  <c r="AB59" i="91"/>
  <c r="Z59" i="91"/>
  <c r="X59" i="91"/>
  <c r="V59" i="91"/>
  <c r="T59" i="91"/>
  <c r="P59" i="91"/>
  <c r="N59" i="91"/>
  <c r="L59" i="91"/>
  <c r="J59" i="91"/>
  <c r="I59" i="91"/>
  <c r="H59" i="91"/>
  <c r="O59" i="91" s="1"/>
  <c r="R59" i="91" s="1"/>
  <c r="G59" i="91"/>
  <c r="E59" i="91"/>
  <c r="AG58" i="91"/>
  <c r="AE58" i="91"/>
  <c r="AC58" i="91"/>
  <c r="AB58" i="91"/>
  <c r="Z58" i="91"/>
  <c r="X58" i="91"/>
  <c r="V58" i="91"/>
  <c r="T58" i="91"/>
  <c r="N58" i="91"/>
  <c r="L58" i="91"/>
  <c r="H58" i="91"/>
  <c r="O58" i="91" s="1"/>
  <c r="R58" i="91" s="1"/>
  <c r="G58" i="91"/>
  <c r="E58" i="91"/>
  <c r="AG57" i="91"/>
  <c r="AE57" i="91"/>
  <c r="AC57" i="91"/>
  <c r="AB57" i="91"/>
  <c r="Z57" i="91"/>
  <c r="X57" i="91"/>
  <c r="V57" i="91"/>
  <c r="T57" i="91"/>
  <c r="N57" i="91"/>
  <c r="L57" i="91"/>
  <c r="H57" i="91"/>
  <c r="O57" i="91" s="1"/>
  <c r="R57" i="91" s="1"/>
  <c r="G57" i="91"/>
  <c r="E57" i="91"/>
  <c r="AG56" i="91"/>
  <c r="AE56" i="91"/>
  <c r="AC56" i="91"/>
  <c r="AB56" i="91"/>
  <c r="Z56" i="91"/>
  <c r="X56" i="91"/>
  <c r="V56" i="91"/>
  <c r="T56" i="91"/>
  <c r="N56" i="91"/>
  <c r="L56" i="91"/>
  <c r="H56" i="91"/>
  <c r="O56" i="91" s="1"/>
  <c r="P56" i="91" s="1"/>
  <c r="G56" i="91"/>
  <c r="E56" i="91"/>
  <c r="AF55" i="91"/>
  <c r="AD55" i="91"/>
  <c r="AA55" i="91"/>
  <c r="Y55" i="91"/>
  <c r="W55" i="91"/>
  <c r="U55" i="91"/>
  <c r="S55" i="91"/>
  <c r="Q55" i="91"/>
  <c r="M55" i="91"/>
  <c r="K55" i="91"/>
  <c r="F55" i="91"/>
  <c r="D55" i="91"/>
  <c r="C55" i="91"/>
  <c r="AG54" i="91"/>
  <c r="AE54" i="91"/>
  <c r="AC54" i="91"/>
  <c r="AB54" i="91"/>
  <c r="Z54" i="91"/>
  <c r="X54" i="91"/>
  <c r="V54" i="91"/>
  <c r="T54" i="91"/>
  <c r="N54" i="91"/>
  <c r="L54" i="91"/>
  <c r="H54" i="91"/>
  <c r="O54" i="91" s="1"/>
  <c r="R54" i="91" s="1"/>
  <c r="G54" i="91"/>
  <c r="E54" i="91"/>
  <c r="AG53" i="91"/>
  <c r="AE53" i="91"/>
  <c r="AC53" i="91"/>
  <c r="AB53" i="91"/>
  <c r="Z53" i="91"/>
  <c r="X53" i="91"/>
  <c r="V53" i="91"/>
  <c r="T53" i="91"/>
  <c r="N53" i="91"/>
  <c r="L53" i="91"/>
  <c r="H53" i="91"/>
  <c r="O53" i="91" s="1"/>
  <c r="R53" i="91" s="1"/>
  <c r="G53" i="91"/>
  <c r="E53" i="91"/>
  <c r="AG52" i="91"/>
  <c r="AE52" i="91"/>
  <c r="AC52" i="91"/>
  <c r="AB52" i="91"/>
  <c r="Z52" i="91"/>
  <c r="X52" i="91"/>
  <c r="V52" i="91"/>
  <c r="T52" i="91"/>
  <c r="N52" i="91"/>
  <c r="L52" i="91"/>
  <c r="H52" i="91"/>
  <c r="O52" i="91" s="1"/>
  <c r="R52" i="91" s="1"/>
  <c r="G52" i="91"/>
  <c r="E52" i="91"/>
  <c r="AG51" i="91"/>
  <c r="AE51" i="91"/>
  <c r="AC51" i="91"/>
  <c r="AB51" i="91"/>
  <c r="Z51" i="91"/>
  <c r="X51" i="91"/>
  <c r="V51" i="91"/>
  <c r="T51" i="91"/>
  <c r="N51" i="91"/>
  <c r="L51" i="91"/>
  <c r="H51" i="91"/>
  <c r="J51" i="91" s="1"/>
  <c r="G51" i="91"/>
  <c r="E51" i="91"/>
  <c r="AG50" i="91"/>
  <c r="AE50" i="91"/>
  <c r="AC50" i="91"/>
  <c r="AB50" i="91"/>
  <c r="Z50" i="91"/>
  <c r="X50" i="91"/>
  <c r="V50" i="91"/>
  <c r="T50" i="91"/>
  <c r="N50" i="91"/>
  <c r="L50" i="91"/>
  <c r="H50" i="91"/>
  <c r="J50" i="91" s="1"/>
  <c r="G50" i="91"/>
  <c r="E50" i="91"/>
  <c r="AG49" i="91"/>
  <c r="AE49" i="91"/>
  <c r="AC49" i="91"/>
  <c r="AB49" i="91"/>
  <c r="Z49" i="91"/>
  <c r="X49" i="91"/>
  <c r="V49" i="91"/>
  <c r="T49" i="91"/>
  <c r="N49" i="91"/>
  <c r="L49" i="91"/>
  <c r="H49" i="91"/>
  <c r="O49" i="91" s="1"/>
  <c r="R49" i="91" s="1"/>
  <c r="G49" i="91"/>
  <c r="E49" i="91"/>
  <c r="AG48" i="91"/>
  <c r="AE48" i="91"/>
  <c r="AC48" i="91"/>
  <c r="AB48" i="91"/>
  <c r="Z48" i="91"/>
  <c r="X48" i="91"/>
  <c r="V48" i="91"/>
  <c r="T48" i="91"/>
  <c r="N48" i="91"/>
  <c r="L48" i="91"/>
  <c r="H48" i="91"/>
  <c r="O48" i="91" s="1"/>
  <c r="G48" i="91"/>
  <c r="E48" i="91"/>
  <c r="AG47" i="91"/>
  <c r="AE47" i="91"/>
  <c r="AC47" i="91"/>
  <c r="AB47" i="91"/>
  <c r="Z47" i="91"/>
  <c r="X47" i="91"/>
  <c r="V47" i="91"/>
  <c r="T47" i="91"/>
  <c r="N47" i="91"/>
  <c r="L47" i="91"/>
  <c r="H47" i="91"/>
  <c r="O47" i="91" s="1"/>
  <c r="G47" i="91"/>
  <c r="E47" i="91"/>
  <c r="AG46" i="91"/>
  <c r="AE46" i="91"/>
  <c r="AC46" i="91"/>
  <c r="AB46" i="91"/>
  <c r="Z46" i="91"/>
  <c r="X46" i="91"/>
  <c r="V46" i="91"/>
  <c r="T46" i="91"/>
  <c r="N46" i="91"/>
  <c r="L46" i="91"/>
  <c r="I46" i="91"/>
  <c r="H46" i="91"/>
  <c r="O46" i="91" s="1"/>
  <c r="R46" i="91" s="1"/>
  <c r="G46" i="91"/>
  <c r="E46" i="91"/>
  <c r="AG45" i="91"/>
  <c r="AE45" i="91"/>
  <c r="AC45" i="91"/>
  <c r="AB45" i="91"/>
  <c r="Z45" i="91"/>
  <c r="X45" i="91"/>
  <c r="V45" i="91"/>
  <c r="T45" i="91"/>
  <c r="N45" i="91"/>
  <c r="L45" i="91"/>
  <c r="I45" i="91"/>
  <c r="H45" i="91"/>
  <c r="J45" i="91" s="1"/>
  <c r="G45" i="91"/>
  <c r="E45" i="91"/>
  <c r="AG44" i="91"/>
  <c r="AE44" i="91"/>
  <c r="AC44" i="91"/>
  <c r="AB44" i="91"/>
  <c r="Z44" i="91"/>
  <c r="X44" i="91"/>
  <c r="V44" i="91"/>
  <c r="T44" i="91"/>
  <c r="N44" i="91"/>
  <c r="L44" i="91"/>
  <c r="H44" i="91"/>
  <c r="O44" i="91" s="1"/>
  <c r="P44" i="91" s="1"/>
  <c r="G44" i="91"/>
  <c r="E44" i="91"/>
  <c r="AG43" i="91"/>
  <c r="AE43" i="91"/>
  <c r="AC43" i="91"/>
  <c r="AB43" i="91"/>
  <c r="Z43" i="91"/>
  <c r="X43" i="91"/>
  <c r="V43" i="91"/>
  <c r="T43" i="91"/>
  <c r="N43" i="91"/>
  <c r="L43" i="91"/>
  <c r="H43" i="91"/>
  <c r="O43" i="91" s="1"/>
  <c r="G43" i="91"/>
  <c r="E43" i="91"/>
  <c r="AG42" i="91"/>
  <c r="AE42" i="91"/>
  <c r="AC42" i="91"/>
  <c r="AB42" i="91"/>
  <c r="Z42" i="91"/>
  <c r="X42" i="91"/>
  <c r="V42" i="91"/>
  <c r="T42" i="91"/>
  <c r="N42" i="91"/>
  <c r="L42" i="91"/>
  <c r="H42" i="91"/>
  <c r="J42" i="91" s="1"/>
  <c r="G42" i="91"/>
  <c r="E42" i="91"/>
  <c r="AG41" i="91"/>
  <c r="AE41" i="91"/>
  <c r="AC41" i="91"/>
  <c r="AB41" i="91"/>
  <c r="Z41" i="91"/>
  <c r="X41" i="91"/>
  <c r="V41" i="91"/>
  <c r="T41" i="91"/>
  <c r="N41" i="91"/>
  <c r="L41" i="91"/>
  <c r="H41" i="91"/>
  <c r="J41" i="91" s="1"/>
  <c r="G41" i="91"/>
  <c r="E41" i="91"/>
  <c r="AF40" i="91"/>
  <c r="AD40" i="91"/>
  <c r="AA40" i="91"/>
  <c r="Y40" i="91"/>
  <c r="W40" i="91"/>
  <c r="U40" i="91"/>
  <c r="S40" i="91"/>
  <c r="Q40" i="91"/>
  <c r="M40" i="91"/>
  <c r="K40" i="91"/>
  <c r="F40" i="91"/>
  <c r="D40" i="91"/>
  <c r="C40" i="91"/>
  <c r="AG39" i="91"/>
  <c r="AE39" i="91"/>
  <c r="AC39" i="91"/>
  <c r="AB39" i="91"/>
  <c r="Z39" i="91"/>
  <c r="X39" i="91"/>
  <c r="V39" i="91"/>
  <c r="T39" i="91"/>
  <c r="N39" i="91"/>
  <c r="L39" i="91"/>
  <c r="H39" i="91"/>
  <c r="O39" i="91" s="1"/>
  <c r="R39" i="91" s="1"/>
  <c r="G39" i="91"/>
  <c r="E39" i="91"/>
  <c r="AG38" i="91"/>
  <c r="AE38" i="91"/>
  <c r="AC38" i="91"/>
  <c r="AB38" i="91"/>
  <c r="Z38" i="91"/>
  <c r="X38" i="91"/>
  <c r="V38" i="91"/>
  <c r="T38" i="91"/>
  <c r="N38" i="91"/>
  <c r="L38" i="91"/>
  <c r="H38" i="91"/>
  <c r="O38" i="91" s="1"/>
  <c r="R38" i="91" s="1"/>
  <c r="G38" i="91"/>
  <c r="E38" i="91"/>
  <c r="AG37" i="91"/>
  <c r="AE37" i="91"/>
  <c r="AC37" i="91"/>
  <c r="AB37" i="91"/>
  <c r="Z37" i="91"/>
  <c r="X37" i="91"/>
  <c r="V37" i="91"/>
  <c r="T37" i="91"/>
  <c r="N37" i="91"/>
  <c r="L37" i="91"/>
  <c r="H37" i="91"/>
  <c r="O37" i="91" s="1"/>
  <c r="R37" i="91" s="1"/>
  <c r="G37" i="91"/>
  <c r="E37" i="91"/>
  <c r="AG36" i="91"/>
  <c r="AE36" i="91"/>
  <c r="AC36" i="91"/>
  <c r="AB36" i="91"/>
  <c r="Z36" i="91"/>
  <c r="X36" i="91"/>
  <c r="V36" i="91"/>
  <c r="T36" i="91"/>
  <c r="N36" i="91"/>
  <c r="L36" i="91"/>
  <c r="H36" i="91"/>
  <c r="O36" i="91" s="1"/>
  <c r="P36" i="91" s="1"/>
  <c r="G36" i="91"/>
  <c r="E36" i="91"/>
  <c r="AG35" i="91"/>
  <c r="AE35" i="91"/>
  <c r="AC35" i="91"/>
  <c r="AB35" i="91"/>
  <c r="Z35" i="91"/>
  <c r="X35" i="91"/>
  <c r="V35" i="91"/>
  <c r="T35" i="91"/>
  <c r="N35" i="91"/>
  <c r="L35" i="91"/>
  <c r="I35" i="91"/>
  <c r="H35" i="91"/>
  <c r="O35" i="91" s="1"/>
  <c r="R35" i="91" s="1"/>
  <c r="G35" i="91"/>
  <c r="E35" i="91"/>
  <c r="AG34" i="91"/>
  <c r="AE34" i="91"/>
  <c r="AC34" i="91"/>
  <c r="AB34" i="91"/>
  <c r="Z34" i="91"/>
  <c r="X34" i="91"/>
  <c r="V34" i="91"/>
  <c r="T34" i="91"/>
  <c r="N34" i="91"/>
  <c r="L34" i="91"/>
  <c r="H34" i="91"/>
  <c r="O34" i="91" s="1"/>
  <c r="R34" i="91" s="1"/>
  <c r="G34" i="91"/>
  <c r="E34" i="91"/>
  <c r="AG33" i="91"/>
  <c r="AE33" i="91"/>
  <c r="AC33" i="91"/>
  <c r="AB33" i="91"/>
  <c r="Z33" i="91"/>
  <c r="X33" i="91"/>
  <c r="V33" i="91"/>
  <c r="T33" i="91"/>
  <c r="N33" i="91"/>
  <c r="L33" i="91"/>
  <c r="H33" i="91"/>
  <c r="O33" i="91" s="1"/>
  <c r="R33" i="91" s="1"/>
  <c r="G33" i="91"/>
  <c r="E33" i="91"/>
  <c r="AG32" i="91"/>
  <c r="AE32" i="91"/>
  <c r="AC32" i="91"/>
  <c r="AB32" i="91"/>
  <c r="Z32" i="91"/>
  <c r="X32" i="91"/>
  <c r="V32" i="91"/>
  <c r="T32" i="91"/>
  <c r="N32" i="91"/>
  <c r="L32" i="91"/>
  <c r="H32" i="91"/>
  <c r="O32" i="91" s="1"/>
  <c r="R32" i="91" s="1"/>
  <c r="G32" i="91"/>
  <c r="E32" i="91"/>
  <c r="AG31" i="91"/>
  <c r="AE31" i="91"/>
  <c r="AC31" i="91"/>
  <c r="AB31" i="91"/>
  <c r="Z31" i="91"/>
  <c r="X31" i="91"/>
  <c r="V31" i="91"/>
  <c r="T31" i="91"/>
  <c r="N31" i="91"/>
  <c r="L31" i="91"/>
  <c r="H31" i="91"/>
  <c r="O31" i="91" s="1"/>
  <c r="R31" i="91" s="1"/>
  <c r="G31" i="91"/>
  <c r="E31" i="91"/>
  <c r="AG30" i="91"/>
  <c r="AE30" i="91"/>
  <c r="AC30" i="91"/>
  <c r="AB30" i="91"/>
  <c r="Z30" i="91"/>
  <c r="X30" i="91"/>
  <c r="V30" i="91"/>
  <c r="T30" i="91"/>
  <c r="N30" i="91"/>
  <c r="L30" i="91"/>
  <c r="I30" i="91"/>
  <c r="H30" i="91"/>
  <c r="O30" i="91" s="1"/>
  <c r="R30" i="91" s="1"/>
  <c r="G30" i="91"/>
  <c r="E30" i="91"/>
  <c r="AG29" i="91"/>
  <c r="AE29" i="91"/>
  <c r="AC29" i="91"/>
  <c r="AB29" i="91"/>
  <c r="Z29" i="91"/>
  <c r="X29" i="91"/>
  <c r="V29" i="91"/>
  <c r="T29" i="91"/>
  <c r="N29" i="91"/>
  <c r="L29" i="91"/>
  <c r="H29" i="91"/>
  <c r="O29" i="91" s="1"/>
  <c r="G29" i="91"/>
  <c r="E29" i="91"/>
  <c r="AG28" i="91"/>
  <c r="AE28" i="91"/>
  <c r="AC28" i="91"/>
  <c r="AB28" i="91"/>
  <c r="Z28" i="91"/>
  <c r="X28" i="91"/>
  <c r="V28" i="91"/>
  <c r="T28" i="91"/>
  <c r="N28" i="91"/>
  <c r="L28" i="91"/>
  <c r="H28" i="91"/>
  <c r="O28" i="91" s="1"/>
  <c r="P28" i="91" s="1"/>
  <c r="G28" i="91"/>
  <c r="E28" i="91"/>
  <c r="AG27" i="91"/>
  <c r="AE27" i="91"/>
  <c r="AC27" i="91"/>
  <c r="AB27" i="91"/>
  <c r="Z27" i="91"/>
  <c r="X27" i="91"/>
  <c r="V27" i="91"/>
  <c r="T27" i="91"/>
  <c r="N27" i="91"/>
  <c r="L27" i="91"/>
  <c r="H27" i="91"/>
  <c r="O27" i="91" s="1"/>
  <c r="R27" i="91" s="1"/>
  <c r="G27" i="91"/>
  <c r="E27" i="91"/>
  <c r="AG26" i="91"/>
  <c r="AE26" i="91"/>
  <c r="AC26" i="91"/>
  <c r="AB26" i="91"/>
  <c r="Z26" i="91"/>
  <c r="X26" i="91"/>
  <c r="V26" i="91"/>
  <c r="T26" i="91"/>
  <c r="N26" i="91"/>
  <c r="L26" i="91"/>
  <c r="H26" i="91"/>
  <c r="O26" i="91" s="1"/>
  <c r="R26" i="91" s="1"/>
  <c r="G26" i="91"/>
  <c r="E26" i="91"/>
  <c r="AG25" i="91"/>
  <c r="AE25" i="91"/>
  <c r="AC25" i="91"/>
  <c r="AB25" i="91"/>
  <c r="Z25" i="91"/>
  <c r="X25" i="91"/>
  <c r="V25" i="91"/>
  <c r="T25" i="91"/>
  <c r="N25" i="91"/>
  <c r="L25" i="91"/>
  <c r="H25" i="91"/>
  <c r="O25" i="91" s="1"/>
  <c r="R25" i="91" s="1"/>
  <c r="G25" i="91"/>
  <c r="E25" i="91"/>
  <c r="AG24" i="91"/>
  <c r="AE24" i="91"/>
  <c r="AC24" i="91"/>
  <c r="AB24" i="91"/>
  <c r="Z24" i="91"/>
  <c r="X24" i="91"/>
  <c r="V24" i="91"/>
  <c r="T24" i="91"/>
  <c r="N24" i="91"/>
  <c r="L24" i="91"/>
  <c r="H24" i="91"/>
  <c r="O24" i="91" s="1"/>
  <c r="R24" i="91" s="1"/>
  <c r="G24" i="91"/>
  <c r="E24" i="91"/>
  <c r="AG23" i="91"/>
  <c r="AE23" i="91"/>
  <c r="AC23" i="91"/>
  <c r="AB23" i="91"/>
  <c r="Z23" i="91"/>
  <c r="X23" i="91"/>
  <c r="V23" i="91"/>
  <c r="T23" i="91"/>
  <c r="N23" i="91"/>
  <c r="L23" i="91"/>
  <c r="H23" i="91"/>
  <c r="O23" i="91" s="1"/>
  <c r="R23" i="91" s="1"/>
  <c r="G23" i="91"/>
  <c r="E23" i="91"/>
  <c r="AG22" i="91"/>
  <c r="AE22" i="91"/>
  <c r="AC22" i="91"/>
  <c r="AB22" i="91"/>
  <c r="Z22" i="91"/>
  <c r="X22" i="91"/>
  <c r="V22" i="91"/>
  <c r="T22" i="91"/>
  <c r="N22" i="91"/>
  <c r="L22" i="91"/>
  <c r="I22" i="91"/>
  <c r="H22" i="91"/>
  <c r="O22" i="91" s="1"/>
  <c r="R22" i="91" s="1"/>
  <c r="G22" i="91"/>
  <c r="E22" i="91"/>
  <c r="AF21" i="91"/>
  <c r="AD21" i="91"/>
  <c r="AA21" i="91"/>
  <c r="Y21" i="91"/>
  <c r="W21" i="91"/>
  <c r="U21" i="91"/>
  <c r="S21" i="91"/>
  <c r="Q21" i="91"/>
  <c r="M21" i="91"/>
  <c r="K21" i="91"/>
  <c r="F21" i="91"/>
  <c r="D21" i="91"/>
  <c r="C21" i="91"/>
  <c r="AG20" i="91"/>
  <c r="AE20" i="91"/>
  <c r="AC20" i="91"/>
  <c r="AB20" i="91"/>
  <c r="Z20" i="91"/>
  <c r="X20" i="91"/>
  <c r="V20" i="91"/>
  <c r="T20" i="91"/>
  <c r="N20" i="91"/>
  <c r="L20" i="91"/>
  <c r="H20" i="91"/>
  <c r="O20" i="91" s="1"/>
  <c r="R20" i="91" s="1"/>
  <c r="G20" i="91"/>
  <c r="E20" i="91"/>
  <c r="AG19" i="91"/>
  <c r="AE19" i="91"/>
  <c r="AC19" i="91"/>
  <c r="AB19" i="91"/>
  <c r="Z19" i="91"/>
  <c r="X19" i="91"/>
  <c r="V19" i="91"/>
  <c r="T19" i="91"/>
  <c r="N19" i="91"/>
  <c r="L19" i="91"/>
  <c r="H19" i="91"/>
  <c r="O19" i="91" s="1"/>
  <c r="R19" i="91" s="1"/>
  <c r="G19" i="91"/>
  <c r="E19" i="91"/>
  <c r="AG18" i="91"/>
  <c r="AE18" i="91"/>
  <c r="AC18" i="91"/>
  <c r="AB18" i="91"/>
  <c r="Z18" i="91"/>
  <c r="X18" i="91"/>
  <c r="V18" i="91"/>
  <c r="T18" i="91"/>
  <c r="N18" i="91"/>
  <c r="L18" i="91"/>
  <c r="H18" i="91"/>
  <c r="O18" i="91" s="1"/>
  <c r="R18" i="91" s="1"/>
  <c r="G18" i="91"/>
  <c r="E18" i="91"/>
  <c r="AG17" i="91"/>
  <c r="AE17" i="91"/>
  <c r="AC17" i="91"/>
  <c r="AB17" i="91"/>
  <c r="Z17" i="91"/>
  <c r="X17" i="91"/>
  <c r="V17" i="91"/>
  <c r="T17" i="91"/>
  <c r="N17" i="91"/>
  <c r="L17" i="91"/>
  <c r="H17" i="91"/>
  <c r="O17" i="91" s="1"/>
  <c r="R17" i="91" s="1"/>
  <c r="G17" i="91"/>
  <c r="E17" i="91"/>
  <c r="AG16" i="91"/>
  <c r="AE16" i="91"/>
  <c r="AC16" i="91"/>
  <c r="AB16" i="91"/>
  <c r="Z16" i="91"/>
  <c r="X16" i="91"/>
  <c r="V16" i="91"/>
  <c r="T16" i="91"/>
  <c r="N16" i="91"/>
  <c r="L16" i="91"/>
  <c r="H16" i="91"/>
  <c r="J16" i="91" s="1"/>
  <c r="G16" i="91"/>
  <c r="E16" i="91"/>
  <c r="AG15" i="91"/>
  <c r="AE15" i="91"/>
  <c r="AC15" i="91"/>
  <c r="AB15" i="91"/>
  <c r="Z15" i="91"/>
  <c r="X15" i="91"/>
  <c r="V15" i="91"/>
  <c r="T15" i="91"/>
  <c r="N15" i="91"/>
  <c r="L15" i="91"/>
  <c r="H15" i="91"/>
  <c r="O15" i="91" s="1"/>
  <c r="R15" i="91" s="1"/>
  <c r="G15" i="91"/>
  <c r="E15" i="91"/>
  <c r="AG14" i="91"/>
  <c r="AE14" i="91"/>
  <c r="AC14" i="91"/>
  <c r="AB14" i="91"/>
  <c r="Z14" i="91"/>
  <c r="X14" i="91"/>
  <c r="V14" i="91"/>
  <c r="T14" i="91"/>
  <c r="N14" i="91"/>
  <c r="L14" i="91"/>
  <c r="H14" i="91"/>
  <c r="O14" i="91" s="1"/>
  <c r="G14" i="91"/>
  <c r="E14" i="91"/>
  <c r="AG13" i="91"/>
  <c r="AE13" i="91"/>
  <c r="AC13" i="91"/>
  <c r="AB13" i="91"/>
  <c r="Z13" i="91"/>
  <c r="X13" i="91"/>
  <c r="V13" i="91"/>
  <c r="T13" i="91"/>
  <c r="N13" i="91"/>
  <c r="L13" i="91"/>
  <c r="H13" i="91"/>
  <c r="O13" i="91" s="1"/>
  <c r="G13" i="91"/>
  <c r="E13" i="91"/>
  <c r="AG12" i="91"/>
  <c r="AE12" i="91"/>
  <c r="AC12" i="91"/>
  <c r="AB12" i="91"/>
  <c r="Z12" i="91"/>
  <c r="X12" i="91"/>
  <c r="V12" i="91"/>
  <c r="T12" i="91"/>
  <c r="N12" i="91"/>
  <c r="L12" i="91"/>
  <c r="I12" i="91"/>
  <c r="H12" i="91"/>
  <c r="O12" i="91" s="1"/>
  <c r="R12" i="91" s="1"/>
  <c r="G12" i="91"/>
  <c r="E12" i="91"/>
  <c r="AG11" i="91"/>
  <c r="AE11" i="91"/>
  <c r="AC11" i="91"/>
  <c r="AB11" i="91"/>
  <c r="Z11" i="91"/>
  <c r="X11" i="91"/>
  <c r="V11" i="91"/>
  <c r="T11" i="91"/>
  <c r="N11" i="91"/>
  <c r="L11" i="91"/>
  <c r="H11" i="91"/>
  <c r="O11" i="91" s="1"/>
  <c r="R11" i="91" s="1"/>
  <c r="G11" i="91"/>
  <c r="E11" i="91"/>
  <c r="AG10" i="91"/>
  <c r="AE10" i="91"/>
  <c r="AC10" i="91"/>
  <c r="AB10" i="91"/>
  <c r="Z10" i="91"/>
  <c r="X10" i="91"/>
  <c r="V10" i="91"/>
  <c r="T10" i="91"/>
  <c r="N10" i="91"/>
  <c r="L10" i="91"/>
  <c r="J10" i="91"/>
  <c r="H10" i="91"/>
  <c r="O10" i="91" s="1"/>
  <c r="P10" i="91" s="1"/>
  <c r="G10" i="91"/>
  <c r="E10" i="91"/>
  <c r="AF9" i="91"/>
  <c r="AD9" i="91"/>
  <c r="AA9" i="91"/>
  <c r="Y9" i="91"/>
  <c r="W9" i="91"/>
  <c r="U9" i="91"/>
  <c r="S9" i="91"/>
  <c r="Q9" i="91"/>
  <c r="M9" i="91"/>
  <c r="K9" i="91"/>
  <c r="F9" i="91"/>
  <c r="D9" i="91"/>
  <c r="C9" i="91"/>
  <c r="AG101" i="89"/>
  <c r="AE101" i="89"/>
  <c r="AC101" i="89"/>
  <c r="AB101" i="89"/>
  <c r="Z101" i="89"/>
  <c r="X101" i="89"/>
  <c r="V101" i="89"/>
  <c r="T101" i="89"/>
  <c r="P101" i="89"/>
  <c r="N101" i="89"/>
  <c r="L101" i="89"/>
  <c r="J101" i="89"/>
  <c r="I101" i="89"/>
  <c r="H101" i="89"/>
  <c r="H101" i="99" s="1"/>
  <c r="J101" i="99" s="1"/>
  <c r="G101" i="89"/>
  <c r="E101" i="89"/>
  <c r="AG100" i="89"/>
  <c r="AE100" i="89"/>
  <c r="AC100" i="89"/>
  <c r="AB100" i="89"/>
  <c r="Z100" i="89"/>
  <c r="X100" i="89"/>
  <c r="V100" i="89"/>
  <c r="T100" i="89"/>
  <c r="N100" i="89"/>
  <c r="L100" i="89"/>
  <c r="H100" i="89"/>
  <c r="H100" i="99" s="1"/>
  <c r="G100" i="89"/>
  <c r="E100" i="89"/>
  <c r="AG99" i="89"/>
  <c r="AE99" i="89"/>
  <c r="AC99" i="89"/>
  <c r="AB99" i="89"/>
  <c r="Z99" i="89"/>
  <c r="X99" i="89"/>
  <c r="V99" i="89"/>
  <c r="T99" i="89"/>
  <c r="N99" i="89"/>
  <c r="L99" i="89"/>
  <c r="H99" i="89"/>
  <c r="H99" i="99" s="1"/>
  <c r="G99" i="89"/>
  <c r="E99" i="89"/>
  <c r="AG98" i="89"/>
  <c r="AE98" i="89"/>
  <c r="AC98" i="89"/>
  <c r="AB98" i="89"/>
  <c r="Z98" i="89"/>
  <c r="X98" i="89"/>
  <c r="V98" i="89"/>
  <c r="T98" i="89"/>
  <c r="P98" i="89"/>
  <c r="N98" i="89"/>
  <c r="L98" i="89"/>
  <c r="I98" i="89"/>
  <c r="H98" i="89"/>
  <c r="H98" i="99" s="1"/>
  <c r="G98" i="89"/>
  <c r="E98" i="89"/>
  <c r="AG97" i="89"/>
  <c r="AE97" i="89"/>
  <c r="AC97" i="89"/>
  <c r="AB97" i="89"/>
  <c r="Z97" i="89"/>
  <c r="X97" i="89"/>
  <c r="V97" i="89"/>
  <c r="T97" i="89"/>
  <c r="N97" i="89"/>
  <c r="L97" i="89"/>
  <c r="H97" i="89"/>
  <c r="H97" i="99" s="1"/>
  <c r="G97" i="89"/>
  <c r="E97" i="89"/>
  <c r="AG96" i="89"/>
  <c r="AE96" i="89"/>
  <c r="AC96" i="89"/>
  <c r="AB96" i="89"/>
  <c r="Z96" i="89"/>
  <c r="X96" i="89"/>
  <c r="V96" i="89"/>
  <c r="T96" i="89"/>
  <c r="N96" i="89"/>
  <c r="L96" i="89"/>
  <c r="H96" i="89"/>
  <c r="H96" i="99" s="1"/>
  <c r="G96" i="89"/>
  <c r="E96" i="89"/>
  <c r="AG95" i="89"/>
  <c r="AE95" i="89"/>
  <c r="AC95" i="89"/>
  <c r="AB95" i="89"/>
  <c r="Z95" i="89"/>
  <c r="X95" i="89"/>
  <c r="V95" i="89"/>
  <c r="T95" i="89"/>
  <c r="N95" i="89"/>
  <c r="L95" i="89"/>
  <c r="H95" i="89"/>
  <c r="H95" i="99" s="1"/>
  <c r="G95" i="89"/>
  <c r="E95" i="89"/>
  <c r="AG94" i="89"/>
  <c r="AE94" i="89"/>
  <c r="AC94" i="89"/>
  <c r="AB94" i="89"/>
  <c r="Z94" i="89"/>
  <c r="X94" i="89"/>
  <c r="V94" i="89"/>
  <c r="T94" i="89"/>
  <c r="N94" i="89"/>
  <c r="L94" i="89"/>
  <c r="H94" i="89"/>
  <c r="H94" i="99" s="1"/>
  <c r="G94" i="89"/>
  <c r="E94" i="89"/>
  <c r="AG93" i="89"/>
  <c r="AE93" i="89"/>
  <c r="AC93" i="89"/>
  <c r="AB93" i="89"/>
  <c r="Z93" i="89"/>
  <c r="X93" i="89"/>
  <c r="V93" i="89"/>
  <c r="T93" i="89"/>
  <c r="N93" i="89"/>
  <c r="L93" i="89"/>
  <c r="H93" i="89"/>
  <c r="H93" i="99" s="1"/>
  <c r="G93" i="89"/>
  <c r="E93" i="89"/>
  <c r="AG92" i="89"/>
  <c r="AE92" i="89"/>
  <c r="AC92" i="89"/>
  <c r="AB92" i="89"/>
  <c r="Z92" i="89"/>
  <c r="X92" i="89"/>
  <c r="V92" i="89"/>
  <c r="T92" i="89"/>
  <c r="N92" i="89"/>
  <c r="L92" i="89"/>
  <c r="H92" i="89"/>
  <c r="H92" i="99" s="1"/>
  <c r="G92" i="89"/>
  <c r="E92" i="89"/>
  <c r="AG91" i="89"/>
  <c r="AE91" i="89"/>
  <c r="AC91" i="89"/>
  <c r="AB91" i="89"/>
  <c r="Z91" i="89"/>
  <c r="X91" i="89"/>
  <c r="V91" i="89"/>
  <c r="T91" i="89"/>
  <c r="N91" i="89"/>
  <c r="L91" i="89"/>
  <c r="H91" i="89"/>
  <c r="H91" i="99" s="1"/>
  <c r="G91" i="89"/>
  <c r="E91" i="89"/>
  <c r="AF90" i="89"/>
  <c r="AF12" i="32" s="1"/>
  <c r="AD90" i="89"/>
  <c r="AD12" i="32" s="1"/>
  <c r="AA90" i="89"/>
  <c r="AA12" i="32" s="1"/>
  <c r="Y90" i="89"/>
  <c r="W90" i="89"/>
  <c r="W12" i="32" s="1"/>
  <c r="U90" i="89"/>
  <c r="U12" i="32" s="1"/>
  <c r="S90" i="89"/>
  <c r="S12" i="32" s="1"/>
  <c r="Q90" i="89"/>
  <c r="Q12" i="32" s="1"/>
  <c r="M90" i="89"/>
  <c r="M12" i="32" s="1"/>
  <c r="K90" i="89"/>
  <c r="K12" i="32" s="1"/>
  <c r="F90" i="89"/>
  <c r="F12" i="32" s="1"/>
  <c r="D90" i="89"/>
  <c r="D12" i="32" s="1"/>
  <c r="C90" i="89"/>
  <c r="C12" i="32" s="1"/>
  <c r="AG89" i="89"/>
  <c r="AE89" i="89"/>
  <c r="AC89" i="89"/>
  <c r="AB89" i="89"/>
  <c r="Z89" i="89"/>
  <c r="X89" i="89"/>
  <c r="V89" i="89"/>
  <c r="T89" i="89"/>
  <c r="N89" i="89"/>
  <c r="L89" i="89"/>
  <c r="H89" i="89"/>
  <c r="H89" i="99" s="1"/>
  <c r="G89" i="89"/>
  <c r="E89" i="89"/>
  <c r="AG88" i="89"/>
  <c r="AE88" i="89"/>
  <c r="AC88" i="89"/>
  <c r="AB88" i="89"/>
  <c r="Z88" i="89"/>
  <c r="X88" i="89"/>
  <c r="V88" i="89"/>
  <c r="T88" i="89"/>
  <c r="N88" i="89"/>
  <c r="L88" i="89"/>
  <c r="J88" i="89"/>
  <c r="I88" i="89"/>
  <c r="H88" i="89"/>
  <c r="H88" i="99" s="1"/>
  <c r="G88" i="89"/>
  <c r="E88" i="89"/>
  <c r="AG87" i="89"/>
  <c r="AE87" i="89"/>
  <c r="AC87" i="89"/>
  <c r="AB87" i="89"/>
  <c r="Z87" i="89"/>
  <c r="X87" i="89"/>
  <c r="V87" i="89"/>
  <c r="T87" i="89"/>
  <c r="N87" i="89"/>
  <c r="L87" i="89"/>
  <c r="H87" i="89"/>
  <c r="H87" i="99" s="1"/>
  <c r="G87" i="89"/>
  <c r="E87" i="89"/>
  <c r="AG86" i="89"/>
  <c r="AE86" i="89"/>
  <c r="AC86" i="89"/>
  <c r="AB86" i="89"/>
  <c r="Z86" i="89"/>
  <c r="X86" i="89"/>
  <c r="V86" i="89"/>
  <c r="T86" i="89"/>
  <c r="N86" i="89"/>
  <c r="L86" i="89"/>
  <c r="J86" i="89"/>
  <c r="I86" i="89"/>
  <c r="G86" i="89"/>
  <c r="E86" i="89"/>
  <c r="AG85" i="89"/>
  <c r="AE85" i="89"/>
  <c r="AC85" i="89"/>
  <c r="AB85" i="89"/>
  <c r="Z85" i="89"/>
  <c r="X85" i="89"/>
  <c r="V85" i="89"/>
  <c r="T85" i="89"/>
  <c r="N85" i="89"/>
  <c r="L85" i="89"/>
  <c r="H85" i="89"/>
  <c r="H85" i="99" s="1"/>
  <c r="G85" i="89"/>
  <c r="E85" i="89"/>
  <c r="AG84" i="89"/>
  <c r="AE84" i="89"/>
  <c r="AC84" i="89"/>
  <c r="AB84" i="89"/>
  <c r="Z84" i="89"/>
  <c r="X84" i="89"/>
  <c r="V84" i="89"/>
  <c r="T84" i="89"/>
  <c r="N84" i="89"/>
  <c r="L84" i="89"/>
  <c r="H84" i="89"/>
  <c r="H84" i="99" s="1"/>
  <c r="G84" i="89"/>
  <c r="E84" i="89"/>
  <c r="AG83" i="89"/>
  <c r="AE83" i="89"/>
  <c r="AC83" i="89"/>
  <c r="AB83" i="89"/>
  <c r="Z83" i="89"/>
  <c r="X83" i="89"/>
  <c r="V83" i="89"/>
  <c r="T83" i="89"/>
  <c r="N83" i="89"/>
  <c r="L83" i="89"/>
  <c r="H83" i="89"/>
  <c r="H83" i="99" s="1"/>
  <c r="G83" i="89"/>
  <c r="E83" i="89"/>
  <c r="AG82" i="89"/>
  <c r="AE82" i="89"/>
  <c r="AC82" i="89"/>
  <c r="AB82" i="89"/>
  <c r="Z82" i="89"/>
  <c r="X82" i="89"/>
  <c r="V82" i="89"/>
  <c r="T82" i="89"/>
  <c r="N82" i="89"/>
  <c r="L82" i="89"/>
  <c r="H82" i="89"/>
  <c r="H82" i="99" s="1"/>
  <c r="G82" i="89"/>
  <c r="E82" i="89"/>
  <c r="AG81" i="89"/>
  <c r="AE81" i="89"/>
  <c r="AC81" i="89"/>
  <c r="AB81" i="89"/>
  <c r="Z81" i="89"/>
  <c r="X81" i="89"/>
  <c r="V81" i="89"/>
  <c r="T81" i="89"/>
  <c r="N81" i="89"/>
  <c r="L81" i="89"/>
  <c r="I81" i="89"/>
  <c r="H81" i="89"/>
  <c r="H81" i="99" s="1"/>
  <c r="G81" i="89"/>
  <c r="E81" i="89"/>
  <c r="A81" i="89"/>
  <c r="A82" i="89" s="1"/>
  <c r="A83" i="89" s="1"/>
  <c r="A84" i="89" s="1"/>
  <c r="A85" i="89" s="1"/>
  <c r="A86" i="89" s="1"/>
  <c r="A87" i="89" s="1"/>
  <c r="A88" i="89" s="1"/>
  <c r="A89" i="89" s="1"/>
  <c r="A91" i="89" s="1"/>
  <c r="A92" i="89" s="1"/>
  <c r="A93" i="89" s="1"/>
  <c r="A94" i="89" s="1"/>
  <c r="A95" i="89" s="1"/>
  <c r="A96" i="89" s="1"/>
  <c r="A97" i="89" s="1"/>
  <c r="A98" i="89" s="1"/>
  <c r="A99" i="89" s="1"/>
  <c r="A100" i="89" s="1"/>
  <c r="A101" i="89" s="1"/>
  <c r="AG80" i="89"/>
  <c r="AE80" i="89"/>
  <c r="AC80" i="89"/>
  <c r="AB80" i="89"/>
  <c r="Z80" i="89"/>
  <c r="X80" i="89"/>
  <c r="V80" i="89"/>
  <c r="T80" i="89"/>
  <c r="N80" i="89"/>
  <c r="L80" i="89"/>
  <c r="H80" i="89"/>
  <c r="J80" i="89" s="1"/>
  <c r="G80" i="89"/>
  <c r="E80" i="89"/>
  <c r="AF79" i="89"/>
  <c r="AD79" i="89"/>
  <c r="AA79" i="89"/>
  <c r="Y79" i="89"/>
  <c r="W79" i="89"/>
  <c r="U79" i="89"/>
  <c r="S79" i="89"/>
  <c r="Q79" i="89"/>
  <c r="M79" i="89"/>
  <c r="K79" i="89"/>
  <c r="F79" i="89"/>
  <c r="D79" i="89"/>
  <c r="C79" i="89"/>
  <c r="AG78" i="89"/>
  <c r="AE78" i="89"/>
  <c r="AC78" i="89"/>
  <c r="AB78" i="89"/>
  <c r="Z78" i="89"/>
  <c r="X78" i="89"/>
  <c r="V78" i="89"/>
  <c r="T78" i="89"/>
  <c r="P78" i="89"/>
  <c r="N78" i="89"/>
  <c r="L78" i="89"/>
  <c r="J78" i="89"/>
  <c r="I78" i="89"/>
  <c r="H78" i="89"/>
  <c r="O78" i="89" s="1"/>
  <c r="R78" i="89" s="1"/>
  <c r="G78" i="89"/>
  <c r="E78" i="89"/>
  <c r="AG77" i="89"/>
  <c r="AE77" i="89"/>
  <c r="AC77" i="89"/>
  <c r="AB77" i="89"/>
  <c r="Z77" i="89"/>
  <c r="X77" i="89"/>
  <c r="V77" i="89"/>
  <c r="T77" i="89"/>
  <c r="P77" i="89"/>
  <c r="N77" i="89"/>
  <c r="L77" i="89"/>
  <c r="I77" i="89"/>
  <c r="H77" i="89"/>
  <c r="J77" i="89" s="1"/>
  <c r="G77" i="89"/>
  <c r="E77" i="89"/>
  <c r="AG76" i="89"/>
  <c r="AE76" i="89"/>
  <c r="AC76" i="89"/>
  <c r="AB76" i="89"/>
  <c r="Z76" i="89"/>
  <c r="X76" i="89"/>
  <c r="V76" i="89"/>
  <c r="T76" i="89"/>
  <c r="N76" i="89"/>
  <c r="L76" i="89"/>
  <c r="H76" i="89"/>
  <c r="O76" i="89" s="1"/>
  <c r="R76" i="89" s="1"/>
  <c r="G76" i="89"/>
  <c r="E76" i="89"/>
  <c r="AG75" i="89"/>
  <c r="AE75" i="89"/>
  <c r="AC75" i="89"/>
  <c r="AB75" i="89"/>
  <c r="Z75" i="89"/>
  <c r="X75" i="89"/>
  <c r="V75" i="89"/>
  <c r="T75" i="89"/>
  <c r="N75" i="89"/>
  <c r="L75" i="89"/>
  <c r="H75" i="89"/>
  <c r="O75" i="89" s="1"/>
  <c r="R75" i="89" s="1"/>
  <c r="G75" i="89"/>
  <c r="E75" i="89"/>
  <c r="AG74" i="89"/>
  <c r="AE74" i="89"/>
  <c r="AC74" i="89"/>
  <c r="AB74" i="89"/>
  <c r="Z74" i="89"/>
  <c r="X74" i="89"/>
  <c r="V74" i="89"/>
  <c r="T74" i="89"/>
  <c r="N74" i="89"/>
  <c r="L74" i="89"/>
  <c r="I74" i="89"/>
  <c r="H74" i="89"/>
  <c r="J74" i="89" s="1"/>
  <c r="G74" i="89"/>
  <c r="E74" i="89"/>
  <c r="AG73" i="89"/>
  <c r="AE73" i="89"/>
  <c r="AC73" i="89"/>
  <c r="AB73" i="89"/>
  <c r="Z73" i="89"/>
  <c r="X73" i="89"/>
  <c r="V73" i="89"/>
  <c r="T73" i="89"/>
  <c r="N73" i="89"/>
  <c r="L73" i="89"/>
  <c r="H73" i="89"/>
  <c r="O73" i="89" s="1"/>
  <c r="R73" i="89" s="1"/>
  <c r="G73" i="89"/>
  <c r="E73" i="89"/>
  <c r="AF72" i="89"/>
  <c r="AD72" i="89"/>
  <c r="AA72" i="89"/>
  <c r="Y72" i="89"/>
  <c r="W72" i="89"/>
  <c r="U72" i="89"/>
  <c r="S72" i="89"/>
  <c r="Q72" i="89"/>
  <c r="M72" i="89"/>
  <c r="K72" i="89"/>
  <c r="F72" i="89"/>
  <c r="D72" i="89"/>
  <c r="C72" i="89"/>
  <c r="AG71" i="89"/>
  <c r="AE71" i="89"/>
  <c r="AC71" i="89"/>
  <c r="AB71" i="89"/>
  <c r="Z71" i="89"/>
  <c r="X71" i="89"/>
  <c r="V71" i="89"/>
  <c r="T71" i="89"/>
  <c r="N71" i="89"/>
  <c r="L71" i="89"/>
  <c r="H71" i="89"/>
  <c r="O71" i="89" s="1"/>
  <c r="R71" i="89" s="1"/>
  <c r="G71" i="89"/>
  <c r="E71" i="89"/>
  <c r="AG70" i="89"/>
  <c r="AE70" i="89"/>
  <c r="AC70" i="89"/>
  <c r="AB70" i="89"/>
  <c r="Z70" i="89"/>
  <c r="X70" i="89"/>
  <c r="V70" i="89"/>
  <c r="T70" i="89"/>
  <c r="N70" i="89"/>
  <c r="L70" i="89"/>
  <c r="H70" i="89"/>
  <c r="O70" i="89" s="1"/>
  <c r="R70" i="89" s="1"/>
  <c r="G70" i="89"/>
  <c r="E70" i="89"/>
  <c r="AG69" i="89"/>
  <c r="AE69" i="89"/>
  <c r="AC69" i="89"/>
  <c r="AB69" i="89"/>
  <c r="Z69" i="89"/>
  <c r="X69" i="89"/>
  <c r="V69" i="89"/>
  <c r="T69" i="89"/>
  <c r="N69" i="89"/>
  <c r="L69" i="89"/>
  <c r="H69" i="89"/>
  <c r="O69" i="89" s="1"/>
  <c r="P69" i="89" s="1"/>
  <c r="G69" i="89"/>
  <c r="E69" i="89"/>
  <c r="AG68" i="89"/>
  <c r="AE68" i="89"/>
  <c r="AC68" i="89"/>
  <c r="AB68" i="89"/>
  <c r="Z68" i="89"/>
  <c r="X68" i="89"/>
  <c r="V68" i="89"/>
  <c r="T68" i="89"/>
  <c r="N68" i="89"/>
  <c r="L68" i="89"/>
  <c r="H68" i="89"/>
  <c r="O68" i="89" s="1"/>
  <c r="R68" i="89" s="1"/>
  <c r="G68" i="89"/>
  <c r="E68" i="89"/>
  <c r="AG67" i="89"/>
  <c r="AE67" i="89"/>
  <c r="AC67" i="89"/>
  <c r="AB67" i="89"/>
  <c r="Z67" i="89"/>
  <c r="X67" i="89"/>
  <c r="V67" i="89"/>
  <c r="T67" i="89"/>
  <c r="N67" i="89"/>
  <c r="L67" i="89"/>
  <c r="H67" i="89"/>
  <c r="O67" i="89" s="1"/>
  <c r="R67" i="89" s="1"/>
  <c r="G67" i="89"/>
  <c r="E67" i="89"/>
  <c r="AG66" i="89"/>
  <c r="AE66" i="89"/>
  <c r="AC66" i="89"/>
  <c r="AB66" i="89"/>
  <c r="Z66" i="89"/>
  <c r="X66" i="89"/>
  <c r="V66" i="89"/>
  <c r="T66" i="89"/>
  <c r="N66" i="89"/>
  <c r="L66" i="89"/>
  <c r="I66" i="89"/>
  <c r="H66" i="89"/>
  <c r="J66" i="89" s="1"/>
  <c r="G66" i="89"/>
  <c r="E66" i="89"/>
  <c r="AG65" i="89"/>
  <c r="AE65" i="89"/>
  <c r="AC65" i="89"/>
  <c r="AB65" i="89"/>
  <c r="Z65" i="89"/>
  <c r="X65" i="89"/>
  <c r="V65" i="89"/>
  <c r="T65" i="89"/>
  <c r="N65" i="89"/>
  <c r="L65" i="89"/>
  <c r="H65" i="89"/>
  <c r="O65" i="89" s="1"/>
  <c r="R65" i="89" s="1"/>
  <c r="G65" i="89"/>
  <c r="E65" i="89"/>
  <c r="AF64" i="89"/>
  <c r="AD64" i="89"/>
  <c r="AA64" i="89"/>
  <c r="Y64" i="89"/>
  <c r="W64" i="89"/>
  <c r="U64" i="89"/>
  <c r="S64" i="89"/>
  <c r="Q64" i="89"/>
  <c r="M64" i="89"/>
  <c r="K64" i="89"/>
  <c r="F64" i="89"/>
  <c r="D64" i="89"/>
  <c r="C64" i="89"/>
  <c r="AG63" i="89"/>
  <c r="AE63" i="89"/>
  <c r="AC63" i="89"/>
  <c r="AB63" i="89"/>
  <c r="Z63" i="89"/>
  <c r="X63" i="89"/>
  <c r="V63" i="89"/>
  <c r="T63" i="89"/>
  <c r="N63" i="89"/>
  <c r="L63" i="89"/>
  <c r="H63" i="89"/>
  <c r="O63" i="89" s="1"/>
  <c r="R63" i="89" s="1"/>
  <c r="G63" i="89"/>
  <c r="E63" i="89"/>
  <c r="AG62" i="89"/>
  <c r="AE62" i="89"/>
  <c r="AC62" i="89"/>
  <c r="AB62" i="89"/>
  <c r="Z62" i="89"/>
  <c r="X62" i="89"/>
  <c r="V62" i="89"/>
  <c r="T62" i="89"/>
  <c r="N62" i="89"/>
  <c r="L62" i="89"/>
  <c r="H62" i="89"/>
  <c r="O62" i="89" s="1"/>
  <c r="R62" i="89" s="1"/>
  <c r="G62" i="89"/>
  <c r="E62" i="89"/>
  <c r="AG61" i="89"/>
  <c r="AE61" i="89"/>
  <c r="AC61" i="89"/>
  <c r="AB61" i="89"/>
  <c r="Z61" i="89"/>
  <c r="X61" i="89"/>
  <c r="V61" i="89"/>
  <c r="T61" i="89"/>
  <c r="N61" i="89"/>
  <c r="L61" i="89"/>
  <c r="H61" i="89"/>
  <c r="O61" i="89" s="1"/>
  <c r="R61" i="89" s="1"/>
  <c r="G61" i="89"/>
  <c r="E61" i="89"/>
  <c r="AG60" i="89"/>
  <c r="AE60" i="89"/>
  <c r="AC60" i="89"/>
  <c r="AB60" i="89"/>
  <c r="Z60" i="89"/>
  <c r="X60" i="89"/>
  <c r="V60" i="89"/>
  <c r="T60" i="89"/>
  <c r="N60" i="89"/>
  <c r="L60" i="89"/>
  <c r="H60" i="89"/>
  <c r="O60" i="89" s="1"/>
  <c r="R60" i="89" s="1"/>
  <c r="G60" i="89"/>
  <c r="E60" i="89"/>
  <c r="AG59" i="89"/>
  <c r="AE59" i="89"/>
  <c r="AC59" i="89"/>
  <c r="AB59" i="89"/>
  <c r="Z59" i="89"/>
  <c r="X59" i="89"/>
  <c r="V59" i="89"/>
  <c r="T59" i="89"/>
  <c r="N59" i="89"/>
  <c r="L59" i="89"/>
  <c r="H59" i="89"/>
  <c r="O59" i="89" s="1"/>
  <c r="R59" i="89" s="1"/>
  <c r="G59" i="89"/>
  <c r="E59" i="89"/>
  <c r="AG58" i="89"/>
  <c r="AE58" i="89"/>
  <c r="AC58" i="89"/>
  <c r="AB58" i="89"/>
  <c r="Z58" i="89"/>
  <c r="X58" i="89"/>
  <c r="V58" i="89"/>
  <c r="T58" i="89"/>
  <c r="N58" i="89"/>
  <c r="L58" i="89"/>
  <c r="H58" i="89"/>
  <c r="O58" i="89" s="1"/>
  <c r="G58" i="89"/>
  <c r="E58" i="89"/>
  <c r="AG57" i="89"/>
  <c r="AE57" i="89"/>
  <c r="AC57" i="89"/>
  <c r="AB57" i="89"/>
  <c r="Z57" i="89"/>
  <c r="X57" i="89"/>
  <c r="V57" i="89"/>
  <c r="T57" i="89"/>
  <c r="N57" i="89"/>
  <c r="L57" i="89"/>
  <c r="H57" i="89"/>
  <c r="J57" i="89" s="1"/>
  <c r="G57" i="89"/>
  <c r="E57" i="89"/>
  <c r="AG56" i="89"/>
  <c r="AE56" i="89"/>
  <c r="AC56" i="89"/>
  <c r="AB56" i="89"/>
  <c r="Z56" i="89"/>
  <c r="X56" i="89"/>
  <c r="V56" i="89"/>
  <c r="T56" i="89"/>
  <c r="N56" i="89"/>
  <c r="L56" i="89"/>
  <c r="I56" i="89"/>
  <c r="H56" i="89"/>
  <c r="J56" i="89" s="1"/>
  <c r="G56" i="89"/>
  <c r="E56" i="89"/>
  <c r="AF55" i="89"/>
  <c r="AD55" i="89"/>
  <c r="AA55" i="89"/>
  <c r="Y55" i="89"/>
  <c r="W55" i="89"/>
  <c r="U55" i="89"/>
  <c r="S55" i="89"/>
  <c r="Q55" i="89"/>
  <c r="M55" i="89"/>
  <c r="K55" i="89"/>
  <c r="F55" i="89"/>
  <c r="D55" i="89"/>
  <c r="C55" i="89"/>
  <c r="AG54" i="89"/>
  <c r="AE54" i="89"/>
  <c r="AC54" i="89"/>
  <c r="AB54" i="89"/>
  <c r="Z54" i="89"/>
  <c r="X54" i="89"/>
  <c r="V54" i="89"/>
  <c r="T54" i="89"/>
  <c r="N54" i="89"/>
  <c r="L54" i="89"/>
  <c r="H54" i="89"/>
  <c r="O54" i="89" s="1"/>
  <c r="R54" i="89" s="1"/>
  <c r="G54" i="89"/>
  <c r="E54" i="89"/>
  <c r="AG53" i="89"/>
  <c r="AE53" i="89"/>
  <c r="AC53" i="89"/>
  <c r="AB53" i="89"/>
  <c r="Z53" i="89"/>
  <c r="X53" i="89"/>
  <c r="V53" i="89"/>
  <c r="T53" i="89"/>
  <c r="N53" i="89"/>
  <c r="L53" i="89"/>
  <c r="H53" i="89"/>
  <c r="O53" i="89" s="1"/>
  <c r="G53" i="89"/>
  <c r="E53" i="89"/>
  <c r="AG52" i="89"/>
  <c r="AE52" i="89"/>
  <c r="AC52" i="89"/>
  <c r="AB52" i="89"/>
  <c r="Z52" i="89"/>
  <c r="X52" i="89"/>
  <c r="V52" i="89"/>
  <c r="T52" i="89"/>
  <c r="N52" i="89"/>
  <c r="L52" i="89"/>
  <c r="H52" i="89"/>
  <c r="O52" i="89" s="1"/>
  <c r="R52" i="89" s="1"/>
  <c r="G52" i="89"/>
  <c r="E52" i="89"/>
  <c r="AG51" i="89"/>
  <c r="AE51" i="89"/>
  <c r="AC51" i="89"/>
  <c r="AB51" i="89"/>
  <c r="Z51" i="89"/>
  <c r="X51" i="89"/>
  <c r="V51" i="89"/>
  <c r="T51" i="89"/>
  <c r="N51" i="89"/>
  <c r="L51" i="89"/>
  <c r="H51" i="89"/>
  <c r="O51" i="89" s="1"/>
  <c r="G51" i="89"/>
  <c r="E51" i="89"/>
  <c r="AG50" i="89"/>
  <c r="AE50" i="89"/>
  <c r="AC50" i="89"/>
  <c r="AB50" i="89"/>
  <c r="Z50" i="89"/>
  <c r="X50" i="89"/>
  <c r="V50" i="89"/>
  <c r="T50" i="89"/>
  <c r="N50" i="89"/>
  <c r="L50" i="89"/>
  <c r="H50" i="89"/>
  <c r="O50" i="89" s="1"/>
  <c r="R50" i="89" s="1"/>
  <c r="G50" i="89"/>
  <c r="E50" i="89"/>
  <c r="AG49" i="89"/>
  <c r="AE49" i="89"/>
  <c r="AC49" i="89"/>
  <c r="AB49" i="89"/>
  <c r="Z49" i="89"/>
  <c r="X49" i="89"/>
  <c r="V49" i="89"/>
  <c r="T49" i="89"/>
  <c r="N49" i="89"/>
  <c r="L49" i="89"/>
  <c r="H49" i="89"/>
  <c r="O49" i="89" s="1"/>
  <c r="R49" i="89" s="1"/>
  <c r="G49" i="89"/>
  <c r="E49" i="89"/>
  <c r="AG48" i="89"/>
  <c r="AE48" i="89"/>
  <c r="AC48" i="89"/>
  <c r="AB48" i="89"/>
  <c r="Z48" i="89"/>
  <c r="X48" i="89"/>
  <c r="V48" i="89"/>
  <c r="T48" i="89"/>
  <c r="N48" i="89"/>
  <c r="L48" i="89"/>
  <c r="H48" i="89"/>
  <c r="O48" i="89" s="1"/>
  <c r="R48" i="89" s="1"/>
  <c r="G48" i="89"/>
  <c r="E48" i="89"/>
  <c r="AG47" i="89"/>
  <c r="AE47" i="89"/>
  <c r="AC47" i="89"/>
  <c r="AB47" i="89"/>
  <c r="Z47" i="89"/>
  <c r="X47" i="89"/>
  <c r="V47" i="89"/>
  <c r="T47" i="89"/>
  <c r="N47" i="89"/>
  <c r="L47" i="89"/>
  <c r="H47" i="89"/>
  <c r="O47" i="89" s="1"/>
  <c r="R47" i="89" s="1"/>
  <c r="G47" i="89"/>
  <c r="E47" i="89"/>
  <c r="AG46" i="89"/>
  <c r="AE46" i="89"/>
  <c r="AC46" i="89"/>
  <c r="AB46" i="89"/>
  <c r="Z46" i="89"/>
  <c r="X46" i="89"/>
  <c r="V46" i="89"/>
  <c r="T46" i="89"/>
  <c r="N46" i="89"/>
  <c r="L46" i="89"/>
  <c r="H46" i="89"/>
  <c r="O46" i="89" s="1"/>
  <c r="R46" i="89" s="1"/>
  <c r="G46" i="89"/>
  <c r="E46" i="89"/>
  <c r="AG45" i="89"/>
  <c r="AE45" i="89"/>
  <c r="AC45" i="89"/>
  <c r="AB45" i="89"/>
  <c r="Z45" i="89"/>
  <c r="X45" i="89"/>
  <c r="V45" i="89"/>
  <c r="T45" i="89"/>
  <c r="N45" i="89"/>
  <c r="L45" i="89"/>
  <c r="H45" i="89"/>
  <c r="O45" i="89" s="1"/>
  <c r="R45" i="89" s="1"/>
  <c r="G45" i="89"/>
  <c r="E45" i="89"/>
  <c r="AG44" i="89"/>
  <c r="AE44" i="89"/>
  <c r="AC44" i="89"/>
  <c r="AB44" i="89"/>
  <c r="Z44" i="89"/>
  <c r="X44" i="89"/>
  <c r="V44" i="89"/>
  <c r="T44" i="89"/>
  <c r="N44" i="89"/>
  <c r="L44" i="89"/>
  <c r="H44" i="89"/>
  <c r="O44" i="89" s="1"/>
  <c r="P44" i="89" s="1"/>
  <c r="G44" i="89"/>
  <c r="E44" i="89"/>
  <c r="AG43" i="89"/>
  <c r="AE43" i="89"/>
  <c r="AC43" i="89"/>
  <c r="AB43" i="89"/>
  <c r="Z43" i="89"/>
  <c r="X43" i="89"/>
  <c r="V43" i="89"/>
  <c r="T43" i="89"/>
  <c r="N43" i="89"/>
  <c r="L43" i="89"/>
  <c r="H43" i="89"/>
  <c r="O43" i="89" s="1"/>
  <c r="G43" i="89"/>
  <c r="E43" i="89"/>
  <c r="AG42" i="89"/>
  <c r="AE42" i="89"/>
  <c r="AC42" i="89"/>
  <c r="AB42" i="89"/>
  <c r="Z42" i="89"/>
  <c r="X42" i="89"/>
  <c r="V42" i="89"/>
  <c r="T42" i="89"/>
  <c r="N42" i="89"/>
  <c r="L42" i="89"/>
  <c r="H42" i="89"/>
  <c r="I42" i="89" s="1"/>
  <c r="G42" i="89"/>
  <c r="E42" i="89"/>
  <c r="AG41" i="89"/>
  <c r="AE41" i="89"/>
  <c r="AC41" i="89"/>
  <c r="AB41" i="89"/>
  <c r="Z41" i="89"/>
  <c r="X41" i="89"/>
  <c r="V41" i="89"/>
  <c r="T41" i="89"/>
  <c r="N41" i="89"/>
  <c r="L41" i="89"/>
  <c r="H41" i="89"/>
  <c r="O41" i="89" s="1"/>
  <c r="P41" i="89" s="1"/>
  <c r="G41" i="89"/>
  <c r="E41" i="89"/>
  <c r="AF40" i="89"/>
  <c r="AD40" i="89"/>
  <c r="AA40" i="89"/>
  <c r="Y40" i="89"/>
  <c r="W40" i="89"/>
  <c r="U40" i="89"/>
  <c r="S40" i="89"/>
  <c r="Q40" i="89"/>
  <c r="M40" i="89"/>
  <c r="K40" i="89"/>
  <c r="F40" i="89"/>
  <c r="D40" i="89"/>
  <c r="C40" i="89"/>
  <c r="AG39" i="89"/>
  <c r="AE39" i="89"/>
  <c r="AC39" i="89"/>
  <c r="AB39" i="89"/>
  <c r="Z39" i="89"/>
  <c r="X39" i="89"/>
  <c r="V39" i="89"/>
  <c r="T39" i="89"/>
  <c r="N39" i="89"/>
  <c r="L39" i="89"/>
  <c r="H39" i="89"/>
  <c r="O39" i="89" s="1"/>
  <c r="R39" i="89" s="1"/>
  <c r="G39" i="89"/>
  <c r="E39" i="89"/>
  <c r="AG38" i="89"/>
  <c r="AE38" i="89"/>
  <c r="AC38" i="89"/>
  <c r="AB38" i="89"/>
  <c r="Z38" i="89"/>
  <c r="X38" i="89"/>
  <c r="V38" i="89"/>
  <c r="T38" i="89"/>
  <c r="N38" i="89"/>
  <c r="L38" i="89"/>
  <c r="H38" i="89"/>
  <c r="O38" i="89" s="1"/>
  <c r="R38" i="89" s="1"/>
  <c r="G38" i="89"/>
  <c r="E38" i="89"/>
  <c r="AG37" i="89"/>
  <c r="AE37" i="89"/>
  <c r="AC37" i="89"/>
  <c r="AB37" i="89"/>
  <c r="Z37" i="89"/>
  <c r="X37" i="89"/>
  <c r="V37" i="89"/>
  <c r="T37" i="89"/>
  <c r="N37" i="89"/>
  <c r="L37" i="89"/>
  <c r="H37" i="89"/>
  <c r="O37" i="89" s="1"/>
  <c r="R37" i="89" s="1"/>
  <c r="G37" i="89"/>
  <c r="E37" i="89"/>
  <c r="AG36" i="89"/>
  <c r="AE36" i="89"/>
  <c r="AC36" i="89"/>
  <c r="AB36" i="89"/>
  <c r="Z36" i="89"/>
  <c r="X36" i="89"/>
  <c r="V36" i="89"/>
  <c r="T36" i="89"/>
  <c r="N36" i="89"/>
  <c r="L36" i="89"/>
  <c r="H36" i="89"/>
  <c r="O36" i="89" s="1"/>
  <c r="G36" i="89"/>
  <c r="E36" i="89"/>
  <c r="AG35" i="89"/>
  <c r="AE35" i="89"/>
  <c r="AC35" i="89"/>
  <c r="AB35" i="89"/>
  <c r="Z35" i="89"/>
  <c r="X35" i="89"/>
  <c r="V35" i="89"/>
  <c r="T35" i="89"/>
  <c r="N35" i="89"/>
  <c r="L35" i="89"/>
  <c r="H35" i="89"/>
  <c r="O35" i="89" s="1"/>
  <c r="G35" i="89"/>
  <c r="E35" i="89"/>
  <c r="AG34" i="89"/>
  <c r="AE34" i="89"/>
  <c r="AC34" i="89"/>
  <c r="AB34" i="89"/>
  <c r="Z34" i="89"/>
  <c r="X34" i="89"/>
  <c r="V34" i="89"/>
  <c r="T34" i="89"/>
  <c r="N34" i="89"/>
  <c r="L34" i="89"/>
  <c r="H34" i="89"/>
  <c r="O34" i="89" s="1"/>
  <c r="R34" i="89" s="1"/>
  <c r="G34" i="89"/>
  <c r="E34" i="89"/>
  <c r="AG33" i="89"/>
  <c r="AE33" i="89"/>
  <c r="AC33" i="89"/>
  <c r="AB33" i="89"/>
  <c r="Z33" i="89"/>
  <c r="X33" i="89"/>
  <c r="V33" i="89"/>
  <c r="T33" i="89"/>
  <c r="N33" i="89"/>
  <c r="L33" i="89"/>
  <c r="H33" i="89"/>
  <c r="O33" i="89" s="1"/>
  <c r="G33" i="89"/>
  <c r="E33" i="89"/>
  <c r="AG32" i="89"/>
  <c r="AE32" i="89"/>
  <c r="AC32" i="89"/>
  <c r="AB32" i="89"/>
  <c r="Z32" i="89"/>
  <c r="X32" i="89"/>
  <c r="V32" i="89"/>
  <c r="T32" i="89"/>
  <c r="N32" i="89"/>
  <c r="L32" i="89"/>
  <c r="H32" i="89"/>
  <c r="O32" i="89" s="1"/>
  <c r="R32" i="89" s="1"/>
  <c r="G32" i="89"/>
  <c r="E32" i="89"/>
  <c r="AG31" i="89"/>
  <c r="AE31" i="89"/>
  <c r="AC31" i="89"/>
  <c r="AB31" i="89"/>
  <c r="Z31" i="89"/>
  <c r="X31" i="89"/>
  <c r="V31" i="89"/>
  <c r="T31" i="89"/>
  <c r="N31" i="89"/>
  <c r="L31" i="89"/>
  <c r="H31" i="89"/>
  <c r="O31" i="89" s="1"/>
  <c r="R31" i="89" s="1"/>
  <c r="G31" i="89"/>
  <c r="E31" i="89"/>
  <c r="AG30" i="89"/>
  <c r="AE30" i="89"/>
  <c r="AC30" i="89"/>
  <c r="AB30" i="89"/>
  <c r="Z30" i="89"/>
  <c r="X30" i="89"/>
  <c r="V30" i="89"/>
  <c r="T30" i="89"/>
  <c r="N30" i="89"/>
  <c r="L30" i="89"/>
  <c r="H30" i="89"/>
  <c r="O30" i="89" s="1"/>
  <c r="R30" i="89" s="1"/>
  <c r="G30" i="89"/>
  <c r="E30" i="89"/>
  <c r="AG29" i="89"/>
  <c r="AE29" i="89"/>
  <c r="AC29" i="89"/>
  <c r="AB29" i="89"/>
  <c r="Z29" i="89"/>
  <c r="X29" i="89"/>
  <c r="V29" i="89"/>
  <c r="T29" i="89"/>
  <c r="N29" i="89"/>
  <c r="L29" i="89"/>
  <c r="I29" i="89"/>
  <c r="H29" i="89"/>
  <c r="O29" i="89" s="1"/>
  <c r="R29" i="89" s="1"/>
  <c r="G29" i="89"/>
  <c r="E29" i="89"/>
  <c r="AG28" i="89"/>
  <c r="AE28" i="89"/>
  <c r="AC28" i="89"/>
  <c r="AB28" i="89"/>
  <c r="Z28" i="89"/>
  <c r="X28" i="89"/>
  <c r="V28" i="89"/>
  <c r="T28" i="89"/>
  <c r="N28" i="89"/>
  <c r="L28" i="89"/>
  <c r="H28" i="89"/>
  <c r="O28" i="89" s="1"/>
  <c r="R28" i="89" s="1"/>
  <c r="G28" i="89"/>
  <c r="E28" i="89"/>
  <c r="AG27" i="89"/>
  <c r="AE27" i="89"/>
  <c r="AC27" i="89"/>
  <c r="AB27" i="89"/>
  <c r="Z27" i="89"/>
  <c r="X27" i="89"/>
  <c r="V27" i="89"/>
  <c r="T27" i="89"/>
  <c r="N27" i="89"/>
  <c r="L27" i="89"/>
  <c r="H27" i="89"/>
  <c r="O27" i="89" s="1"/>
  <c r="G27" i="89"/>
  <c r="E27" i="89"/>
  <c r="AG26" i="89"/>
  <c r="AE26" i="89"/>
  <c r="AC26" i="89"/>
  <c r="AB26" i="89"/>
  <c r="Z26" i="89"/>
  <c r="X26" i="89"/>
  <c r="V26" i="89"/>
  <c r="T26" i="89"/>
  <c r="N26" i="89"/>
  <c r="L26" i="89"/>
  <c r="H26" i="89"/>
  <c r="O26" i="89" s="1"/>
  <c r="R26" i="89" s="1"/>
  <c r="G26" i="89"/>
  <c r="E26" i="89"/>
  <c r="AG25" i="89"/>
  <c r="AE25" i="89"/>
  <c r="AC25" i="89"/>
  <c r="AB25" i="89"/>
  <c r="Z25" i="89"/>
  <c r="X25" i="89"/>
  <c r="V25" i="89"/>
  <c r="T25" i="89"/>
  <c r="N25" i="89"/>
  <c r="L25" i="89"/>
  <c r="H25" i="89"/>
  <c r="J25" i="89" s="1"/>
  <c r="G25" i="89"/>
  <c r="E25" i="89"/>
  <c r="AG24" i="89"/>
  <c r="AE24" i="89"/>
  <c r="AC24" i="89"/>
  <c r="AB24" i="89"/>
  <c r="Z24" i="89"/>
  <c r="X24" i="89"/>
  <c r="V24" i="89"/>
  <c r="T24" i="89"/>
  <c r="N24" i="89"/>
  <c r="L24" i="89"/>
  <c r="I24" i="89"/>
  <c r="H24" i="89"/>
  <c r="O24" i="89" s="1"/>
  <c r="R24" i="89" s="1"/>
  <c r="G24" i="89"/>
  <c r="E24" i="89"/>
  <c r="AG23" i="89"/>
  <c r="AE23" i="89"/>
  <c r="AC23" i="89"/>
  <c r="AB23" i="89"/>
  <c r="Z23" i="89"/>
  <c r="X23" i="89"/>
  <c r="V23" i="89"/>
  <c r="T23" i="89"/>
  <c r="N23" i="89"/>
  <c r="L23" i="89"/>
  <c r="H23" i="89"/>
  <c r="O23" i="89" s="1"/>
  <c r="R23" i="89" s="1"/>
  <c r="G23" i="89"/>
  <c r="E23" i="89"/>
  <c r="AG22" i="89"/>
  <c r="AE22" i="89"/>
  <c r="AC22" i="89"/>
  <c r="AB22" i="89"/>
  <c r="Z22" i="89"/>
  <c r="X22" i="89"/>
  <c r="V22" i="89"/>
  <c r="T22" i="89"/>
  <c r="N22" i="89"/>
  <c r="L22" i="89"/>
  <c r="H22" i="89"/>
  <c r="I22" i="89" s="1"/>
  <c r="G22" i="89"/>
  <c r="E22" i="89"/>
  <c r="AF21" i="89"/>
  <c r="AD21" i="89"/>
  <c r="AA21" i="89"/>
  <c r="Y21" i="89"/>
  <c r="W21" i="89"/>
  <c r="U21" i="89"/>
  <c r="S21" i="89"/>
  <c r="Q21" i="89"/>
  <c r="M21" i="89"/>
  <c r="K21" i="89"/>
  <c r="F21" i="89"/>
  <c r="D21" i="89"/>
  <c r="C21" i="89"/>
  <c r="AG20" i="89"/>
  <c r="AE20" i="89"/>
  <c r="AC20" i="89"/>
  <c r="AB20" i="89"/>
  <c r="Z20" i="89"/>
  <c r="X20" i="89"/>
  <c r="V20" i="89"/>
  <c r="T20" i="89"/>
  <c r="P20" i="89"/>
  <c r="N20" i="89"/>
  <c r="L20" i="89"/>
  <c r="J20" i="89"/>
  <c r="I20" i="89"/>
  <c r="H20" i="89"/>
  <c r="O20" i="89" s="1"/>
  <c r="R20" i="89" s="1"/>
  <c r="G20" i="89"/>
  <c r="E20" i="89"/>
  <c r="AG19" i="89"/>
  <c r="AE19" i="89"/>
  <c r="AC19" i="89"/>
  <c r="AB19" i="89"/>
  <c r="Z19" i="89"/>
  <c r="X19" i="89"/>
  <c r="V19" i="89"/>
  <c r="T19" i="89"/>
  <c r="N19" i="89"/>
  <c r="L19" i="89"/>
  <c r="H19" i="89"/>
  <c r="O19" i="89" s="1"/>
  <c r="R19" i="89" s="1"/>
  <c r="G19" i="89"/>
  <c r="E19" i="89"/>
  <c r="AG18" i="89"/>
  <c r="AE18" i="89"/>
  <c r="AC18" i="89"/>
  <c r="AB18" i="89"/>
  <c r="Z18" i="89"/>
  <c r="X18" i="89"/>
  <c r="V18" i="89"/>
  <c r="T18" i="89"/>
  <c r="N18" i="89"/>
  <c r="L18" i="89"/>
  <c r="H18" i="89"/>
  <c r="O18" i="89" s="1"/>
  <c r="R18" i="89" s="1"/>
  <c r="G18" i="89"/>
  <c r="E18" i="89"/>
  <c r="AG17" i="89"/>
  <c r="AE17" i="89"/>
  <c r="AC17" i="89"/>
  <c r="AB17" i="89"/>
  <c r="Z17" i="89"/>
  <c r="X17" i="89"/>
  <c r="V17" i="89"/>
  <c r="T17" i="89"/>
  <c r="P17" i="89"/>
  <c r="N17" i="89"/>
  <c r="L17" i="89"/>
  <c r="J17" i="89"/>
  <c r="I17" i="89"/>
  <c r="H17" i="89"/>
  <c r="O17" i="89" s="1"/>
  <c r="R17" i="89" s="1"/>
  <c r="G17" i="89"/>
  <c r="E17" i="89"/>
  <c r="AG16" i="89"/>
  <c r="AE16" i="89"/>
  <c r="AC16" i="89"/>
  <c r="AB16" i="89"/>
  <c r="Z16" i="89"/>
  <c r="X16" i="89"/>
  <c r="V16" i="89"/>
  <c r="T16" i="89"/>
  <c r="N16" i="89"/>
  <c r="L16" i="89"/>
  <c r="H16" i="89"/>
  <c r="J16" i="89" s="1"/>
  <c r="G16" i="89"/>
  <c r="E16" i="89"/>
  <c r="AG15" i="89"/>
  <c r="AE15" i="89"/>
  <c r="AC15" i="89"/>
  <c r="AB15" i="89"/>
  <c r="Z15" i="89"/>
  <c r="X15" i="89"/>
  <c r="V15" i="89"/>
  <c r="T15" i="89"/>
  <c r="N15" i="89"/>
  <c r="L15" i="89"/>
  <c r="H15" i="89"/>
  <c r="O15" i="89" s="1"/>
  <c r="R15" i="89" s="1"/>
  <c r="G15" i="89"/>
  <c r="E15" i="89"/>
  <c r="AG14" i="89"/>
  <c r="AE14" i="89"/>
  <c r="AC14" i="89"/>
  <c r="AB14" i="89"/>
  <c r="Z14" i="89"/>
  <c r="X14" i="89"/>
  <c r="V14" i="89"/>
  <c r="T14" i="89"/>
  <c r="N14" i="89"/>
  <c r="L14" i="89"/>
  <c r="H14" i="89"/>
  <c r="O14" i="89" s="1"/>
  <c r="R14" i="89" s="1"/>
  <c r="G14" i="89"/>
  <c r="E14" i="89"/>
  <c r="AG13" i="89"/>
  <c r="AE13" i="89"/>
  <c r="AC13" i="89"/>
  <c r="AB13" i="89"/>
  <c r="Z13" i="89"/>
  <c r="X13" i="89"/>
  <c r="V13" i="89"/>
  <c r="T13" i="89"/>
  <c r="N13" i="89"/>
  <c r="L13" i="89"/>
  <c r="H13" i="89"/>
  <c r="O13" i="89" s="1"/>
  <c r="P13" i="89" s="1"/>
  <c r="G13" i="89"/>
  <c r="E13" i="89"/>
  <c r="AG12" i="89"/>
  <c r="AE12" i="89"/>
  <c r="AC12" i="89"/>
  <c r="AB12" i="89"/>
  <c r="Z12" i="89"/>
  <c r="X12" i="89"/>
  <c r="V12" i="89"/>
  <c r="T12" i="89"/>
  <c r="N12" i="89"/>
  <c r="L12" i="89"/>
  <c r="H12" i="89"/>
  <c r="O12" i="89" s="1"/>
  <c r="R12" i="89" s="1"/>
  <c r="G12" i="89"/>
  <c r="E12" i="89"/>
  <c r="AG11" i="89"/>
  <c r="AE11" i="89"/>
  <c r="AC11" i="89"/>
  <c r="AB11" i="89"/>
  <c r="Z11" i="89"/>
  <c r="X11" i="89"/>
  <c r="V11" i="89"/>
  <c r="T11" i="89"/>
  <c r="P11" i="89"/>
  <c r="N11" i="89"/>
  <c r="L11" i="89"/>
  <c r="I11" i="89"/>
  <c r="H11" i="89"/>
  <c r="O11" i="89" s="1"/>
  <c r="R11" i="89" s="1"/>
  <c r="G11" i="89"/>
  <c r="E11" i="89"/>
  <c r="AG10" i="89"/>
  <c r="AE10" i="89"/>
  <c r="AC10" i="89"/>
  <c r="AB10" i="89"/>
  <c r="Z10" i="89"/>
  <c r="X10" i="89"/>
  <c r="V10" i="89"/>
  <c r="T10" i="89"/>
  <c r="N10" i="89"/>
  <c r="L10" i="89"/>
  <c r="H10" i="89"/>
  <c r="O10" i="89" s="1"/>
  <c r="P10" i="89" s="1"/>
  <c r="G10" i="89"/>
  <c r="E10" i="89"/>
  <c r="AF9" i="89"/>
  <c r="AD9" i="89"/>
  <c r="AA9" i="89"/>
  <c r="Y9" i="89"/>
  <c r="W9" i="89"/>
  <c r="U9" i="89"/>
  <c r="S9" i="89"/>
  <c r="Q9" i="89"/>
  <c r="M9" i="89"/>
  <c r="K9" i="89"/>
  <c r="F9" i="89"/>
  <c r="D9" i="89"/>
  <c r="C9" i="89"/>
  <c r="AG101" i="88"/>
  <c r="AE101" i="88"/>
  <c r="AC101" i="88"/>
  <c r="AB101" i="88"/>
  <c r="Z101" i="88"/>
  <c r="X101" i="88"/>
  <c r="V101" i="88"/>
  <c r="T101" i="88"/>
  <c r="N101" i="88"/>
  <c r="L101" i="88"/>
  <c r="I101" i="88"/>
  <c r="H101" i="88"/>
  <c r="O101" i="88" s="1"/>
  <c r="R101" i="88" s="1"/>
  <c r="G101" i="88"/>
  <c r="E101" i="88"/>
  <c r="AG100" i="88"/>
  <c r="AE100" i="88"/>
  <c r="AC100" i="88"/>
  <c r="AB100" i="88"/>
  <c r="Z100" i="88"/>
  <c r="X100" i="88"/>
  <c r="V100" i="88"/>
  <c r="T100" i="88"/>
  <c r="N100" i="88"/>
  <c r="L100" i="88"/>
  <c r="H100" i="88"/>
  <c r="O100" i="88" s="1"/>
  <c r="R100" i="88" s="1"/>
  <c r="G100" i="88"/>
  <c r="E100" i="88"/>
  <c r="AG99" i="88"/>
  <c r="AE99" i="88"/>
  <c r="AC99" i="88"/>
  <c r="AB99" i="88"/>
  <c r="Z99" i="88"/>
  <c r="X99" i="88"/>
  <c r="V99" i="88"/>
  <c r="T99" i="88"/>
  <c r="N99" i="88"/>
  <c r="L99" i="88"/>
  <c r="H99" i="88"/>
  <c r="O99" i="88" s="1"/>
  <c r="R99" i="88" s="1"/>
  <c r="G99" i="88"/>
  <c r="E99" i="88"/>
  <c r="AG98" i="88"/>
  <c r="AE98" i="88"/>
  <c r="AC98" i="88"/>
  <c r="AB98" i="88"/>
  <c r="Z98" i="88"/>
  <c r="X98" i="88"/>
  <c r="V98" i="88"/>
  <c r="T98" i="88"/>
  <c r="N98" i="88"/>
  <c r="L98" i="88"/>
  <c r="H98" i="88"/>
  <c r="O98" i="88" s="1"/>
  <c r="R98" i="88" s="1"/>
  <c r="G98" i="88"/>
  <c r="E98" i="88"/>
  <c r="AG97" i="88"/>
  <c r="AE97" i="88"/>
  <c r="AC97" i="88"/>
  <c r="AB97" i="88"/>
  <c r="Z97" i="88"/>
  <c r="X97" i="88"/>
  <c r="V97" i="88"/>
  <c r="T97" i="88"/>
  <c r="N97" i="88"/>
  <c r="L97" i="88"/>
  <c r="H97" i="88"/>
  <c r="O97" i="88" s="1"/>
  <c r="R97" i="88" s="1"/>
  <c r="G97" i="88"/>
  <c r="E97" i="88"/>
  <c r="AG96" i="88"/>
  <c r="AE96" i="88"/>
  <c r="AC96" i="88"/>
  <c r="AB96" i="88"/>
  <c r="Z96" i="88"/>
  <c r="X96" i="88"/>
  <c r="V96" i="88"/>
  <c r="T96" i="88"/>
  <c r="N96" i="88"/>
  <c r="L96" i="88"/>
  <c r="H96" i="88"/>
  <c r="O96" i="88" s="1"/>
  <c r="R96" i="88" s="1"/>
  <c r="G96" i="88"/>
  <c r="E96" i="88"/>
  <c r="AG95" i="88"/>
  <c r="AE95" i="88"/>
  <c r="AC95" i="88"/>
  <c r="AB95" i="88"/>
  <c r="Z95" i="88"/>
  <c r="X95" i="88"/>
  <c r="V95" i="88"/>
  <c r="T95" i="88"/>
  <c r="O95" i="88"/>
  <c r="R95" i="88" s="1"/>
  <c r="N95" i="88"/>
  <c r="L95" i="88"/>
  <c r="J95" i="88"/>
  <c r="I95" i="88"/>
  <c r="G95" i="88"/>
  <c r="E95" i="88"/>
  <c r="AG94" i="88"/>
  <c r="AE94" i="88"/>
  <c r="AC94" i="88"/>
  <c r="AB94" i="88"/>
  <c r="Z94" i="88"/>
  <c r="X94" i="88"/>
  <c r="V94" i="88"/>
  <c r="T94" i="88"/>
  <c r="N94" i="88"/>
  <c r="L94" i="88"/>
  <c r="H94" i="88"/>
  <c r="J94" i="88" s="1"/>
  <c r="G94" i="88"/>
  <c r="E94" i="88"/>
  <c r="AG93" i="88"/>
  <c r="AE93" i="88"/>
  <c r="AC93" i="88"/>
  <c r="AB93" i="88"/>
  <c r="Z93" i="88"/>
  <c r="X93" i="88"/>
  <c r="V93" i="88"/>
  <c r="T93" i="88"/>
  <c r="N93" i="88"/>
  <c r="L93" i="88"/>
  <c r="H93" i="88"/>
  <c r="J93" i="88" s="1"/>
  <c r="G93" i="88"/>
  <c r="E93" i="88"/>
  <c r="AG92" i="88"/>
  <c r="AG10" i="32" s="1"/>
  <c r="AE92" i="88"/>
  <c r="AE10" i="32" s="1"/>
  <c r="AC92" i="88"/>
  <c r="AC10" i="32" s="1"/>
  <c r="AB92" i="88"/>
  <c r="AB10" i="32" s="1"/>
  <c r="Z92" i="88"/>
  <c r="Z10" i="32" s="1"/>
  <c r="X92" i="88"/>
  <c r="X10" i="32" s="1"/>
  <c r="V92" i="88"/>
  <c r="V10" i="32" s="1"/>
  <c r="T92" i="88"/>
  <c r="T10" i="32" s="1"/>
  <c r="N92" i="88"/>
  <c r="N10" i="32" s="1"/>
  <c r="L92" i="88"/>
  <c r="L10" i="32" s="1"/>
  <c r="H92" i="88"/>
  <c r="O92" i="88" s="1"/>
  <c r="R92" i="88" s="1"/>
  <c r="R10" i="32" s="1"/>
  <c r="G92" i="88"/>
  <c r="G10" i="32" s="1"/>
  <c r="E92" i="88"/>
  <c r="E10" i="32" s="1"/>
  <c r="AG91" i="88"/>
  <c r="AE91" i="88"/>
  <c r="AC91" i="88"/>
  <c r="AB91" i="88"/>
  <c r="Z91" i="88"/>
  <c r="X91" i="88"/>
  <c r="V91" i="88"/>
  <c r="T91" i="88"/>
  <c r="N91" i="88"/>
  <c r="L91" i="88"/>
  <c r="H91" i="88"/>
  <c r="O91" i="88" s="1"/>
  <c r="P91" i="88" s="1"/>
  <c r="G91" i="88"/>
  <c r="E91" i="88"/>
  <c r="AF90" i="88"/>
  <c r="AF10" i="32" s="1"/>
  <c r="AD90" i="88"/>
  <c r="AD10" i="32" s="1"/>
  <c r="AA90" i="88"/>
  <c r="AA10" i="32" s="1"/>
  <c r="Y90" i="88"/>
  <c r="W90" i="88"/>
  <c r="W10" i="32" s="1"/>
  <c r="U90" i="88"/>
  <c r="U10" i="32" s="1"/>
  <c r="S90" i="88"/>
  <c r="S10" i="32" s="1"/>
  <c r="Q90" i="88"/>
  <c r="Q10" i="32" s="1"/>
  <c r="M90" i="88"/>
  <c r="M10" i="32" s="1"/>
  <c r="K90" i="88"/>
  <c r="K10" i="32" s="1"/>
  <c r="F90" i="88"/>
  <c r="F10" i="32" s="1"/>
  <c r="D90" i="88"/>
  <c r="C90" i="88"/>
  <c r="C10" i="32" s="1"/>
  <c r="AG89" i="88"/>
  <c r="AE89" i="88"/>
  <c r="AC89" i="88"/>
  <c r="AB89" i="88"/>
  <c r="Z89" i="88"/>
  <c r="X89" i="88"/>
  <c r="V89" i="88"/>
  <c r="T89" i="88"/>
  <c r="N89" i="88"/>
  <c r="L89" i="88"/>
  <c r="H89" i="88"/>
  <c r="O89" i="88" s="1"/>
  <c r="R89" i="88" s="1"/>
  <c r="G89" i="88"/>
  <c r="E89" i="88"/>
  <c r="AG88" i="88"/>
  <c r="AE88" i="88"/>
  <c r="AC88" i="88"/>
  <c r="AB88" i="88"/>
  <c r="Z88" i="88"/>
  <c r="X88" i="88"/>
  <c r="V88" i="88"/>
  <c r="T88" i="88"/>
  <c r="N88" i="88"/>
  <c r="L88" i="88"/>
  <c r="H88" i="88"/>
  <c r="O88" i="88" s="1"/>
  <c r="R88" i="88" s="1"/>
  <c r="G88" i="88"/>
  <c r="E88" i="88"/>
  <c r="AG87" i="88"/>
  <c r="AE87" i="88"/>
  <c r="AC87" i="88"/>
  <c r="AB87" i="88"/>
  <c r="Z87" i="88"/>
  <c r="X87" i="88"/>
  <c r="V87" i="88"/>
  <c r="T87" i="88"/>
  <c r="N87" i="88"/>
  <c r="L87" i="88"/>
  <c r="H87" i="88"/>
  <c r="J87" i="88" s="1"/>
  <c r="G87" i="88"/>
  <c r="E87" i="88"/>
  <c r="AG86" i="88"/>
  <c r="AE86" i="88"/>
  <c r="AC86" i="88"/>
  <c r="AB86" i="88"/>
  <c r="Z86" i="88"/>
  <c r="X86" i="88"/>
  <c r="V86" i="88"/>
  <c r="T86" i="88"/>
  <c r="N86" i="88"/>
  <c r="L86" i="88"/>
  <c r="H86" i="88"/>
  <c r="O86" i="88" s="1"/>
  <c r="R86" i="88" s="1"/>
  <c r="G86" i="88"/>
  <c r="E86" i="88"/>
  <c r="AG85" i="88"/>
  <c r="AE85" i="88"/>
  <c r="AC85" i="88"/>
  <c r="AB85" i="88"/>
  <c r="Z85" i="88"/>
  <c r="X85" i="88"/>
  <c r="V85" i="88"/>
  <c r="T85" i="88"/>
  <c r="N85" i="88"/>
  <c r="L85" i="88"/>
  <c r="H85" i="88"/>
  <c r="O85" i="88" s="1"/>
  <c r="R85" i="88" s="1"/>
  <c r="G85" i="88"/>
  <c r="E85" i="88"/>
  <c r="AG84" i="88"/>
  <c r="AE84" i="88"/>
  <c r="AC84" i="88"/>
  <c r="AB84" i="88"/>
  <c r="Z84" i="88"/>
  <c r="X84" i="88"/>
  <c r="V84" i="88"/>
  <c r="T84" i="88"/>
  <c r="N84" i="88"/>
  <c r="L84" i="88"/>
  <c r="H84" i="88"/>
  <c r="O84" i="88" s="1"/>
  <c r="R84" i="88" s="1"/>
  <c r="G84" i="88"/>
  <c r="E84" i="88"/>
  <c r="AG83" i="88"/>
  <c r="AE83" i="88"/>
  <c r="AC83" i="88"/>
  <c r="AB83" i="88"/>
  <c r="Z83" i="88"/>
  <c r="X83" i="88"/>
  <c r="V83" i="88"/>
  <c r="T83" i="88"/>
  <c r="N83" i="88"/>
  <c r="L83" i="88"/>
  <c r="H83" i="88"/>
  <c r="O83" i="88" s="1"/>
  <c r="R83" i="88" s="1"/>
  <c r="G83" i="88"/>
  <c r="E83" i="88"/>
  <c r="AG82" i="88"/>
  <c r="AE82" i="88"/>
  <c r="AC82" i="88"/>
  <c r="AB82" i="88"/>
  <c r="Z82" i="88"/>
  <c r="X82" i="88"/>
  <c r="V82" i="88"/>
  <c r="T82" i="88"/>
  <c r="N82" i="88"/>
  <c r="L82" i="88"/>
  <c r="H82" i="88"/>
  <c r="I82" i="88" s="1"/>
  <c r="G82" i="88"/>
  <c r="E82" i="88"/>
  <c r="AG81" i="88"/>
  <c r="AE81" i="88"/>
  <c r="AC81" i="88"/>
  <c r="AB81" i="88"/>
  <c r="Z81" i="88"/>
  <c r="X81" i="88"/>
  <c r="V81" i="88"/>
  <c r="T81" i="88"/>
  <c r="P81" i="88"/>
  <c r="N81" i="88"/>
  <c r="L81" i="88"/>
  <c r="J81" i="88"/>
  <c r="I81" i="88"/>
  <c r="H81" i="88"/>
  <c r="O81" i="88" s="1"/>
  <c r="R81" i="88" s="1"/>
  <c r="G81" i="88"/>
  <c r="E81" i="88"/>
  <c r="A81" i="88"/>
  <c r="A82" i="88" s="1"/>
  <c r="A83" i="88" s="1"/>
  <c r="A84" i="88" s="1"/>
  <c r="A85" i="88" s="1"/>
  <c r="A86" i="88" s="1"/>
  <c r="A87" i="88" s="1"/>
  <c r="A88" i="88" s="1"/>
  <c r="A89" i="88" s="1"/>
  <c r="A91" i="88" s="1"/>
  <c r="A92" i="88" s="1"/>
  <c r="A93" i="88" s="1"/>
  <c r="A94" i="88" s="1"/>
  <c r="A95" i="88" s="1"/>
  <c r="A96" i="88" s="1"/>
  <c r="A97" i="88" s="1"/>
  <c r="A98" i="88" s="1"/>
  <c r="A99" i="88" s="1"/>
  <c r="A100" i="88" s="1"/>
  <c r="A101" i="88" s="1"/>
  <c r="AG80" i="88"/>
  <c r="AE80" i="88"/>
  <c r="AC80" i="88"/>
  <c r="AB80" i="88"/>
  <c r="Z80" i="88"/>
  <c r="X80" i="88"/>
  <c r="V80" i="88"/>
  <c r="T80" i="88"/>
  <c r="N80" i="88"/>
  <c r="L80" i="88"/>
  <c r="H80" i="88"/>
  <c r="O80" i="88" s="1"/>
  <c r="P80" i="88" s="1"/>
  <c r="G80" i="88"/>
  <c r="E80" i="88"/>
  <c r="AF79" i="88"/>
  <c r="AD79" i="88"/>
  <c r="AA79" i="88"/>
  <c r="Y79" i="88"/>
  <c r="W79" i="88"/>
  <c r="U79" i="88"/>
  <c r="S79" i="88"/>
  <c r="Q79" i="88"/>
  <c r="M79" i="88"/>
  <c r="K79" i="88"/>
  <c r="F79" i="88"/>
  <c r="D79" i="88"/>
  <c r="C79" i="88"/>
  <c r="AG78" i="88"/>
  <c r="AE78" i="88"/>
  <c r="AC78" i="88"/>
  <c r="AB78" i="88"/>
  <c r="Z78" i="88"/>
  <c r="X78" i="88"/>
  <c r="V78" i="88"/>
  <c r="T78" i="88"/>
  <c r="N78" i="88"/>
  <c r="L78" i="88"/>
  <c r="H78" i="88"/>
  <c r="O78" i="88" s="1"/>
  <c r="R78" i="88" s="1"/>
  <c r="G78" i="88"/>
  <c r="E78" i="88"/>
  <c r="AG77" i="88"/>
  <c r="AE77" i="88"/>
  <c r="AC77" i="88"/>
  <c r="AB77" i="88"/>
  <c r="Z77" i="88"/>
  <c r="X77" i="88"/>
  <c r="V77" i="88"/>
  <c r="T77" i="88"/>
  <c r="N77" i="88"/>
  <c r="L77" i="88"/>
  <c r="H77" i="88"/>
  <c r="O77" i="88" s="1"/>
  <c r="R77" i="88" s="1"/>
  <c r="G77" i="88"/>
  <c r="E77" i="88"/>
  <c r="AG76" i="88"/>
  <c r="AE76" i="88"/>
  <c r="AC76" i="88"/>
  <c r="AB76" i="88"/>
  <c r="Z76" i="88"/>
  <c r="X76" i="88"/>
  <c r="V76" i="88"/>
  <c r="T76" i="88"/>
  <c r="N76" i="88"/>
  <c r="L76" i="88"/>
  <c r="H76" i="88"/>
  <c r="O76" i="88" s="1"/>
  <c r="G76" i="88"/>
  <c r="E76" i="88"/>
  <c r="AG75" i="88"/>
  <c r="AE75" i="88"/>
  <c r="AC75" i="88"/>
  <c r="AB75" i="88"/>
  <c r="Z75" i="88"/>
  <c r="X75" i="88"/>
  <c r="V75" i="88"/>
  <c r="T75" i="88"/>
  <c r="N75" i="88"/>
  <c r="L75" i="88"/>
  <c r="H75" i="88"/>
  <c r="J75" i="88" s="1"/>
  <c r="G75" i="88"/>
  <c r="E75" i="88"/>
  <c r="AG74" i="88"/>
  <c r="AE74" i="88"/>
  <c r="AC74" i="88"/>
  <c r="AB74" i="88"/>
  <c r="Z74" i="88"/>
  <c r="X74" i="88"/>
  <c r="V74" i="88"/>
  <c r="T74" i="88"/>
  <c r="N74" i="88"/>
  <c r="L74" i="88"/>
  <c r="H74" i="88"/>
  <c r="O74" i="88" s="1"/>
  <c r="R74" i="88" s="1"/>
  <c r="G74" i="88"/>
  <c r="E74" i="88"/>
  <c r="AG73" i="88"/>
  <c r="AE73" i="88"/>
  <c r="AC73" i="88"/>
  <c r="AB73" i="88"/>
  <c r="Z73" i="88"/>
  <c r="X73" i="88"/>
  <c r="V73" i="88"/>
  <c r="T73" i="88"/>
  <c r="N73" i="88"/>
  <c r="L73" i="88"/>
  <c r="H73" i="88"/>
  <c r="O73" i="88" s="1"/>
  <c r="R73" i="88" s="1"/>
  <c r="G73" i="88"/>
  <c r="E73" i="88"/>
  <c r="AF72" i="88"/>
  <c r="AD72" i="88"/>
  <c r="AA72" i="88"/>
  <c r="Y72" i="88"/>
  <c r="W72" i="88"/>
  <c r="U72" i="88"/>
  <c r="S72" i="88"/>
  <c r="Q72" i="88"/>
  <c r="M72" i="88"/>
  <c r="K72" i="88"/>
  <c r="F72" i="88"/>
  <c r="D72" i="88"/>
  <c r="C72" i="88"/>
  <c r="AG71" i="88"/>
  <c r="AE71" i="88"/>
  <c r="AC71" i="88"/>
  <c r="AB71" i="88"/>
  <c r="Z71" i="88"/>
  <c r="X71" i="88"/>
  <c r="V71" i="88"/>
  <c r="T71" i="88"/>
  <c r="N71" i="88"/>
  <c r="L71" i="88"/>
  <c r="H71" i="88"/>
  <c r="O71" i="88" s="1"/>
  <c r="R71" i="88" s="1"/>
  <c r="G71" i="88"/>
  <c r="E71" i="88"/>
  <c r="AG70" i="88"/>
  <c r="AE70" i="88"/>
  <c r="AC70" i="88"/>
  <c r="AB70" i="88"/>
  <c r="Z70" i="88"/>
  <c r="X70" i="88"/>
  <c r="V70" i="88"/>
  <c r="T70" i="88"/>
  <c r="N70" i="88"/>
  <c r="L70" i="88"/>
  <c r="H70" i="88"/>
  <c r="O70" i="88" s="1"/>
  <c r="R70" i="88" s="1"/>
  <c r="G70" i="88"/>
  <c r="E70" i="88"/>
  <c r="AG69" i="88"/>
  <c r="AE69" i="88"/>
  <c r="AC69" i="88"/>
  <c r="AB69" i="88"/>
  <c r="Z69" i="88"/>
  <c r="X69" i="88"/>
  <c r="V69" i="88"/>
  <c r="T69" i="88"/>
  <c r="N69" i="88"/>
  <c r="L69" i="88"/>
  <c r="H69" i="88"/>
  <c r="O69" i="88" s="1"/>
  <c r="R69" i="88" s="1"/>
  <c r="G69" i="88"/>
  <c r="E69" i="88"/>
  <c r="AG68" i="88"/>
  <c r="AE68" i="88"/>
  <c r="AC68" i="88"/>
  <c r="AB68" i="88"/>
  <c r="Z68" i="88"/>
  <c r="X68" i="88"/>
  <c r="V68" i="88"/>
  <c r="T68" i="88"/>
  <c r="N68" i="88"/>
  <c r="L68" i="88"/>
  <c r="H68" i="88"/>
  <c r="O68" i="88" s="1"/>
  <c r="R68" i="88" s="1"/>
  <c r="G68" i="88"/>
  <c r="E68" i="88"/>
  <c r="AG67" i="88"/>
  <c r="AE67" i="88"/>
  <c r="AC67" i="88"/>
  <c r="AB67" i="88"/>
  <c r="Z67" i="88"/>
  <c r="X67" i="88"/>
  <c r="V67" i="88"/>
  <c r="T67" i="88"/>
  <c r="N67" i="88"/>
  <c r="L67" i="88"/>
  <c r="H67" i="88"/>
  <c r="O67" i="88" s="1"/>
  <c r="R67" i="88" s="1"/>
  <c r="G67" i="88"/>
  <c r="E67" i="88"/>
  <c r="AG66" i="88"/>
  <c r="AE66" i="88"/>
  <c r="AC66" i="88"/>
  <c r="AB66" i="88"/>
  <c r="Z66" i="88"/>
  <c r="X66" i="88"/>
  <c r="V66" i="88"/>
  <c r="T66" i="88"/>
  <c r="N66" i="88"/>
  <c r="L66" i="88"/>
  <c r="H66" i="88"/>
  <c r="O66" i="88" s="1"/>
  <c r="R66" i="88" s="1"/>
  <c r="G66" i="88"/>
  <c r="E66" i="88"/>
  <c r="AG65" i="88"/>
  <c r="AE65" i="88"/>
  <c r="AC65" i="88"/>
  <c r="AB65" i="88"/>
  <c r="Z65" i="88"/>
  <c r="X65" i="88"/>
  <c r="V65" i="88"/>
  <c r="T65" i="88"/>
  <c r="N65" i="88"/>
  <c r="L65" i="88"/>
  <c r="H65" i="88"/>
  <c r="J65" i="88" s="1"/>
  <c r="G65" i="88"/>
  <c r="E65" i="88"/>
  <c r="AF64" i="88"/>
  <c r="AD64" i="88"/>
  <c r="AA64" i="88"/>
  <c r="Y64" i="88"/>
  <c r="W64" i="88"/>
  <c r="U64" i="88"/>
  <c r="S64" i="88"/>
  <c r="Q64" i="88"/>
  <c r="M64" i="88"/>
  <c r="K64" i="88"/>
  <c r="F64" i="88"/>
  <c r="D64" i="88"/>
  <c r="L64" i="88" s="1"/>
  <c r="C64" i="88"/>
  <c r="AG63" i="88"/>
  <c r="AE63" i="88"/>
  <c r="AC63" i="88"/>
  <c r="AB63" i="88"/>
  <c r="Z63" i="88"/>
  <c r="X63" i="88"/>
  <c r="V63" i="88"/>
  <c r="T63" i="88"/>
  <c r="N63" i="88"/>
  <c r="L63" i="88"/>
  <c r="H63" i="88"/>
  <c r="J63" i="88" s="1"/>
  <c r="G63" i="88"/>
  <c r="E63" i="88"/>
  <c r="AG62" i="88"/>
  <c r="AE62" i="88"/>
  <c r="AC62" i="88"/>
  <c r="AB62" i="88"/>
  <c r="Z62" i="88"/>
  <c r="X62" i="88"/>
  <c r="V62" i="88"/>
  <c r="T62" i="88"/>
  <c r="N62" i="88"/>
  <c r="L62" i="88"/>
  <c r="H62" i="88"/>
  <c r="O62" i="88" s="1"/>
  <c r="R62" i="88" s="1"/>
  <c r="G62" i="88"/>
  <c r="E62" i="88"/>
  <c r="AG61" i="88"/>
  <c r="AE61" i="88"/>
  <c r="AC61" i="88"/>
  <c r="AB61" i="88"/>
  <c r="Z61" i="88"/>
  <c r="X61" i="88"/>
  <c r="V61" i="88"/>
  <c r="T61" i="88"/>
  <c r="N61" i="88"/>
  <c r="L61" i="88"/>
  <c r="H61" i="88"/>
  <c r="O61" i="88" s="1"/>
  <c r="R61" i="88" s="1"/>
  <c r="G61" i="88"/>
  <c r="E61" i="88"/>
  <c r="AG60" i="88"/>
  <c r="AE60" i="88"/>
  <c r="AC60" i="88"/>
  <c r="AB60" i="88"/>
  <c r="Z60" i="88"/>
  <c r="X60" i="88"/>
  <c r="V60" i="88"/>
  <c r="T60" i="88"/>
  <c r="N60" i="88"/>
  <c r="L60" i="88"/>
  <c r="H60" i="88"/>
  <c r="O60" i="88" s="1"/>
  <c r="G60" i="88"/>
  <c r="E60" i="88"/>
  <c r="AG59" i="88"/>
  <c r="AE59" i="88"/>
  <c r="AC59" i="88"/>
  <c r="AB59" i="88"/>
  <c r="Z59" i="88"/>
  <c r="X59" i="88"/>
  <c r="V59" i="88"/>
  <c r="T59" i="88"/>
  <c r="N59" i="88"/>
  <c r="L59" i="88"/>
  <c r="H59" i="88"/>
  <c r="O59" i="88" s="1"/>
  <c r="G59" i="88"/>
  <c r="E59" i="88"/>
  <c r="AG58" i="88"/>
  <c r="AE58" i="88"/>
  <c r="AC58" i="88"/>
  <c r="AB58" i="88"/>
  <c r="Z58" i="88"/>
  <c r="X58" i="88"/>
  <c r="V58" i="88"/>
  <c r="T58" i="88"/>
  <c r="N58" i="88"/>
  <c r="L58" i="88"/>
  <c r="H58" i="88"/>
  <c r="O58" i="88" s="1"/>
  <c r="R58" i="88" s="1"/>
  <c r="G58" i="88"/>
  <c r="E58" i="88"/>
  <c r="AG57" i="88"/>
  <c r="AE57" i="88"/>
  <c r="AC57" i="88"/>
  <c r="AB57" i="88"/>
  <c r="Z57" i="88"/>
  <c r="X57" i="88"/>
  <c r="V57" i="88"/>
  <c r="T57" i="88"/>
  <c r="N57" i="88"/>
  <c r="L57" i="88"/>
  <c r="H57" i="88"/>
  <c r="O57" i="88" s="1"/>
  <c r="R57" i="88" s="1"/>
  <c r="G57" i="88"/>
  <c r="E57" i="88"/>
  <c r="AG56" i="88"/>
  <c r="AE56" i="88"/>
  <c r="AC56" i="88"/>
  <c r="AB56" i="88"/>
  <c r="Z56" i="88"/>
  <c r="X56" i="88"/>
  <c r="V56" i="88"/>
  <c r="T56" i="88"/>
  <c r="N56" i="88"/>
  <c r="L56" i="88"/>
  <c r="H56" i="88"/>
  <c r="O56" i="88" s="1"/>
  <c r="R56" i="88" s="1"/>
  <c r="G56" i="88"/>
  <c r="E56" i="88"/>
  <c r="AF55" i="88"/>
  <c r="AD55" i="88"/>
  <c r="AA55" i="88"/>
  <c r="Y55" i="88"/>
  <c r="W55" i="88"/>
  <c r="U55" i="88"/>
  <c r="S55" i="88"/>
  <c r="Q55" i="88"/>
  <c r="M55" i="88"/>
  <c r="K55" i="88"/>
  <c r="F55" i="88"/>
  <c r="D55" i="88"/>
  <c r="C55" i="88"/>
  <c r="AG54" i="88"/>
  <c r="AE54" i="88"/>
  <c r="AC54" i="88"/>
  <c r="AB54" i="88"/>
  <c r="Z54" i="88"/>
  <c r="X54" i="88"/>
  <c r="V54" i="88"/>
  <c r="T54" i="88"/>
  <c r="N54" i="88"/>
  <c r="L54" i="88"/>
  <c r="H54" i="88"/>
  <c r="O54" i="88" s="1"/>
  <c r="R54" i="88" s="1"/>
  <c r="G54" i="88"/>
  <c r="E54" i="88"/>
  <c r="AG53" i="88"/>
  <c r="AE53" i="88"/>
  <c r="AC53" i="88"/>
  <c r="AB53" i="88"/>
  <c r="Z53" i="88"/>
  <c r="X53" i="88"/>
  <c r="V53" i="88"/>
  <c r="T53" i="88"/>
  <c r="N53" i="88"/>
  <c r="L53" i="88"/>
  <c r="H53" i="88"/>
  <c r="O53" i="88" s="1"/>
  <c r="R53" i="88" s="1"/>
  <c r="G53" i="88"/>
  <c r="E53" i="88"/>
  <c r="AG52" i="88"/>
  <c r="AE52" i="88"/>
  <c r="AC52" i="88"/>
  <c r="AB52" i="88"/>
  <c r="Z52" i="88"/>
  <c r="X52" i="88"/>
  <c r="V52" i="88"/>
  <c r="T52" i="88"/>
  <c r="N52" i="88"/>
  <c r="L52" i="88"/>
  <c r="H52" i="88"/>
  <c r="O52" i="88" s="1"/>
  <c r="R52" i="88" s="1"/>
  <c r="G52" i="88"/>
  <c r="E52" i="88"/>
  <c r="AG51" i="88"/>
  <c r="AE51" i="88"/>
  <c r="AC51" i="88"/>
  <c r="AB51" i="88"/>
  <c r="Z51" i="88"/>
  <c r="X51" i="88"/>
  <c r="V51" i="88"/>
  <c r="T51" i="88"/>
  <c r="N51" i="88"/>
  <c r="L51" i="88"/>
  <c r="H51" i="88"/>
  <c r="O51" i="88" s="1"/>
  <c r="R51" i="88" s="1"/>
  <c r="G51" i="88"/>
  <c r="E51" i="88"/>
  <c r="AG50" i="88"/>
  <c r="AE50" i="88"/>
  <c r="AC50" i="88"/>
  <c r="AB50" i="88"/>
  <c r="Z50" i="88"/>
  <c r="X50" i="88"/>
  <c r="V50" i="88"/>
  <c r="T50" i="88"/>
  <c r="N50" i="88"/>
  <c r="L50" i="88"/>
  <c r="H50" i="88"/>
  <c r="O50" i="88" s="1"/>
  <c r="R50" i="88" s="1"/>
  <c r="G50" i="88"/>
  <c r="E50" i="88"/>
  <c r="AG49" i="88"/>
  <c r="AE49" i="88"/>
  <c r="AC49" i="88"/>
  <c r="AB49" i="88"/>
  <c r="Z49" i="88"/>
  <c r="X49" i="88"/>
  <c r="V49" i="88"/>
  <c r="T49" i="88"/>
  <c r="N49" i="88"/>
  <c r="L49" i="88"/>
  <c r="H49" i="88"/>
  <c r="O49" i="88" s="1"/>
  <c r="R49" i="88" s="1"/>
  <c r="G49" i="88"/>
  <c r="E49" i="88"/>
  <c r="AG48" i="88"/>
  <c r="AE48" i="88"/>
  <c r="AC48" i="88"/>
  <c r="AB48" i="88"/>
  <c r="Z48" i="88"/>
  <c r="X48" i="88"/>
  <c r="V48" i="88"/>
  <c r="T48" i="88"/>
  <c r="N48" i="88"/>
  <c r="L48" i="88"/>
  <c r="H48" i="88"/>
  <c r="O48" i="88" s="1"/>
  <c r="R48" i="88" s="1"/>
  <c r="G48" i="88"/>
  <c r="E48" i="88"/>
  <c r="AG47" i="88"/>
  <c r="AE47" i="88"/>
  <c r="AC47" i="88"/>
  <c r="AB47" i="88"/>
  <c r="Z47" i="88"/>
  <c r="X47" i="88"/>
  <c r="V47" i="88"/>
  <c r="T47" i="88"/>
  <c r="N47" i="88"/>
  <c r="L47" i="88"/>
  <c r="H47" i="88"/>
  <c r="O47" i="88" s="1"/>
  <c r="P47" i="88" s="1"/>
  <c r="G47" i="88"/>
  <c r="E47" i="88"/>
  <c r="AG46" i="88"/>
  <c r="AE46" i="88"/>
  <c r="AC46" i="88"/>
  <c r="AB46" i="88"/>
  <c r="Z46" i="88"/>
  <c r="X46" i="88"/>
  <c r="V46" i="88"/>
  <c r="T46" i="88"/>
  <c r="N46" i="88"/>
  <c r="L46" i="88"/>
  <c r="H46" i="88"/>
  <c r="O46" i="88" s="1"/>
  <c r="R46" i="88" s="1"/>
  <c r="G46" i="88"/>
  <c r="E46" i="88"/>
  <c r="AG45" i="88"/>
  <c r="AE45" i="88"/>
  <c r="AC45" i="88"/>
  <c r="AB45" i="88"/>
  <c r="Z45" i="88"/>
  <c r="X45" i="88"/>
  <c r="V45" i="88"/>
  <c r="T45" i="88"/>
  <c r="N45" i="88"/>
  <c r="L45" i="88"/>
  <c r="H45" i="88"/>
  <c r="O45" i="88" s="1"/>
  <c r="R45" i="88" s="1"/>
  <c r="G45" i="88"/>
  <c r="E45" i="88"/>
  <c r="AG44" i="88"/>
  <c r="AE44" i="88"/>
  <c r="AC44" i="88"/>
  <c r="AB44" i="88"/>
  <c r="Z44" i="88"/>
  <c r="X44" i="88"/>
  <c r="V44" i="88"/>
  <c r="T44" i="88"/>
  <c r="N44" i="88"/>
  <c r="L44" i="88"/>
  <c r="H44" i="88"/>
  <c r="O44" i="88" s="1"/>
  <c r="R44" i="88" s="1"/>
  <c r="G44" i="88"/>
  <c r="E44" i="88"/>
  <c r="AG43" i="88"/>
  <c r="AE43" i="88"/>
  <c r="AC43" i="88"/>
  <c r="AB43" i="88"/>
  <c r="Z43" i="88"/>
  <c r="X43" i="88"/>
  <c r="V43" i="88"/>
  <c r="T43" i="88"/>
  <c r="N43" i="88"/>
  <c r="L43" i="88"/>
  <c r="H43" i="88"/>
  <c r="O43" i="88" s="1"/>
  <c r="R43" i="88" s="1"/>
  <c r="G43" i="88"/>
  <c r="E43" i="88"/>
  <c r="AG42" i="88"/>
  <c r="AE42" i="88"/>
  <c r="AC42" i="88"/>
  <c r="AB42" i="88"/>
  <c r="Z42" i="88"/>
  <c r="X42" i="88"/>
  <c r="V42" i="88"/>
  <c r="T42" i="88"/>
  <c r="N42" i="88"/>
  <c r="L42" i="88"/>
  <c r="H42" i="88"/>
  <c r="J42" i="88" s="1"/>
  <c r="G42" i="88"/>
  <c r="E42" i="88"/>
  <c r="AG41" i="88"/>
  <c r="AE41" i="88"/>
  <c r="AC41" i="88"/>
  <c r="AB41" i="88"/>
  <c r="Z41" i="88"/>
  <c r="X41" i="88"/>
  <c r="V41" i="88"/>
  <c r="T41" i="88"/>
  <c r="N41" i="88"/>
  <c r="L41" i="88"/>
  <c r="H41" i="88"/>
  <c r="O41" i="88" s="1"/>
  <c r="R41" i="88" s="1"/>
  <c r="G41" i="88"/>
  <c r="E41" i="88"/>
  <c r="AF40" i="88"/>
  <c r="AD40" i="88"/>
  <c r="AA40" i="88"/>
  <c r="Y40" i="88"/>
  <c r="W40" i="88"/>
  <c r="U40" i="88"/>
  <c r="S40" i="88"/>
  <c r="Q40" i="88"/>
  <c r="M40" i="88"/>
  <c r="K40" i="88"/>
  <c r="F40" i="88"/>
  <c r="D40" i="88"/>
  <c r="C40" i="88"/>
  <c r="AG39" i="88"/>
  <c r="AE39" i="88"/>
  <c r="AC39" i="88"/>
  <c r="AB39" i="88"/>
  <c r="Z39" i="88"/>
  <c r="X39" i="88"/>
  <c r="V39" i="88"/>
  <c r="T39" i="88"/>
  <c r="N39" i="88"/>
  <c r="L39" i="88"/>
  <c r="H39" i="88"/>
  <c r="O39" i="88" s="1"/>
  <c r="R39" i="88" s="1"/>
  <c r="G39" i="88"/>
  <c r="E39" i="88"/>
  <c r="AG38" i="88"/>
  <c r="AE38" i="88"/>
  <c r="AC38" i="88"/>
  <c r="AB38" i="88"/>
  <c r="Z38" i="88"/>
  <c r="X38" i="88"/>
  <c r="V38" i="88"/>
  <c r="T38" i="88"/>
  <c r="N38" i="88"/>
  <c r="L38" i="88"/>
  <c r="H38" i="88"/>
  <c r="O38" i="88" s="1"/>
  <c r="R38" i="88" s="1"/>
  <c r="G38" i="88"/>
  <c r="E38" i="88"/>
  <c r="AG37" i="88"/>
  <c r="AE37" i="88"/>
  <c r="AC37" i="88"/>
  <c r="AB37" i="88"/>
  <c r="Z37" i="88"/>
  <c r="X37" i="88"/>
  <c r="V37" i="88"/>
  <c r="T37" i="88"/>
  <c r="N37" i="88"/>
  <c r="L37" i="88"/>
  <c r="H37" i="88"/>
  <c r="O37" i="88" s="1"/>
  <c r="R37" i="88" s="1"/>
  <c r="G37" i="88"/>
  <c r="E37" i="88"/>
  <c r="AG36" i="88"/>
  <c r="AE36" i="88"/>
  <c r="AC36" i="88"/>
  <c r="AB36" i="88"/>
  <c r="Z36" i="88"/>
  <c r="X36" i="88"/>
  <c r="V36" i="88"/>
  <c r="T36" i="88"/>
  <c r="N36" i="88"/>
  <c r="L36" i="88"/>
  <c r="H36" i="88"/>
  <c r="O36" i="88" s="1"/>
  <c r="R36" i="88" s="1"/>
  <c r="G36" i="88"/>
  <c r="E36" i="88"/>
  <c r="AG35" i="88"/>
  <c r="AE35" i="88"/>
  <c r="AC35" i="88"/>
  <c r="AB35" i="88"/>
  <c r="Z35" i="88"/>
  <c r="X35" i="88"/>
  <c r="V35" i="88"/>
  <c r="T35" i="88"/>
  <c r="N35" i="88"/>
  <c r="L35" i="88"/>
  <c r="H35" i="88"/>
  <c r="O35" i="88" s="1"/>
  <c r="R35" i="88" s="1"/>
  <c r="G35" i="88"/>
  <c r="E35" i="88"/>
  <c r="AG34" i="88"/>
  <c r="AE34" i="88"/>
  <c r="AC34" i="88"/>
  <c r="AB34" i="88"/>
  <c r="Z34" i="88"/>
  <c r="X34" i="88"/>
  <c r="V34" i="88"/>
  <c r="T34" i="88"/>
  <c r="N34" i="88"/>
  <c r="L34" i="88"/>
  <c r="H34" i="88"/>
  <c r="O34" i="88" s="1"/>
  <c r="R34" i="88" s="1"/>
  <c r="G34" i="88"/>
  <c r="E34" i="88"/>
  <c r="AG33" i="88"/>
  <c r="AE33" i="88"/>
  <c r="AC33" i="88"/>
  <c r="AB33" i="88"/>
  <c r="Z33" i="88"/>
  <c r="X33" i="88"/>
  <c r="V33" i="88"/>
  <c r="T33" i="88"/>
  <c r="N33" i="88"/>
  <c r="L33" i="88"/>
  <c r="H33" i="88"/>
  <c r="O33" i="88" s="1"/>
  <c r="R33" i="88" s="1"/>
  <c r="G33" i="88"/>
  <c r="E33" i="88"/>
  <c r="AG32" i="88"/>
  <c r="AE32" i="88"/>
  <c r="AC32" i="88"/>
  <c r="AB32" i="88"/>
  <c r="Z32" i="88"/>
  <c r="X32" i="88"/>
  <c r="V32" i="88"/>
  <c r="T32" i="88"/>
  <c r="P32" i="88"/>
  <c r="N32" i="88"/>
  <c r="L32" i="88"/>
  <c r="J32" i="88"/>
  <c r="I32" i="88"/>
  <c r="H32" i="88"/>
  <c r="O32" i="88" s="1"/>
  <c r="R32" i="88" s="1"/>
  <c r="G32" i="88"/>
  <c r="E32" i="88"/>
  <c r="AG31" i="88"/>
  <c r="AE31" i="88"/>
  <c r="AC31" i="88"/>
  <c r="AB31" i="88"/>
  <c r="Z31" i="88"/>
  <c r="X31" i="88"/>
  <c r="V31" i="88"/>
  <c r="T31" i="88"/>
  <c r="N31" i="88"/>
  <c r="L31" i="88"/>
  <c r="H31" i="88"/>
  <c r="O31" i="88" s="1"/>
  <c r="R31" i="88" s="1"/>
  <c r="G31" i="88"/>
  <c r="E31" i="88"/>
  <c r="AG30" i="88"/>
  <c r="AE30" i="88"/>
  <c r="AC30" i="88"/>
  <c r="AB30" i="88"/>
  <c r="Z30" i="88"/>
  <c r="X30" i="88"/>
  <c r="V30" i="88"/>
  <c r="T30" i="88"/>
  <c r="N30" i="88"/>
  <c r="L30" i="88"/>
  <c r="H30" i="88"/>
  <c r="O30" i="88" s="1"/>
  <c r="R30" i="88" s="1"/>
  <c r="G30" i="88"/>
  <c r="E30" i="88"/>
  <c r="AG29" i="88"/>
  <c r="AE29" i="88"/>
  <c r="AC29" i="88"/>
  <c r="AB29" i="88"/>
  <c r="Z29" i="88"/>
  <c r="X29" i="88"/>
  <c r="V29" i="88"/>
  <c r="T29" i="88"/>
  <c r="N29" i="88"/>
  <c r="L29" i="88"/>
  <c r="H29" i="88"/>
  <c r="O29" i="88" s="1"/>
  <c r="R29" i="88" s="1"/>
  <c r="G29" i="88"/>
  <c r="E29" i="88"/>
  <c r="AG28" i="88"/>
  <c r="AE28" i="88"/>
  <c r="AC28" i="88"/>
  <c r="AB28" i="88"/>
  <c r="Z28" i="88"/>
  <c r="X28" i="88"/>
  <c r="V28" i="88"/>
  <c r="T28" i="88"/>
  <c r="N28" i="88"/>
  <c r="L28" i="88"/>
  <c r="I28" i="88"/>
  <c r="H28" i="88"/>
  <c r="O28" i="88" s="1"/>
  <c r="R28" i="88" s="1"/>
  <c r="G28" i="88"/>
  <c r="E28" i="88"/>
  <c r="AG27" i="88"/>
  <c r="AE27" i="88"/>
  <c r="AC27" i="88"/>
  <c r="AB27" i="88"/>
  <c r="Z27" i="88"/>
  <c r="X27" i="88"/>
  <c r="V27" i="88"/>
  <c r="T27" i="88"/>
  <c r="N27" i="88"/>
  <c r="L27" i="88"/>
  <c r="H27" i="88"/>
  <c r="O27" i="88" s="1"/>
  <c r="R27" i="88" s="1"/>
  <c r="G27" i="88"/>
  <c r="E27" i="88"/>
  <c r="AG26" i="88"/>
  <c r="AE26" i="88"/>
  <c r="AC26" i="88"/>
  <c r="AB26" i="88"/>
  <c r="Z26" i="88"/>
  <c r="X26" i="88"/>
  <c r="V26" i="88"/>
  <c r="T26" i="88"/>
  <c r="N26" i="88"/>
  <c r="L26" i="88"/>
  <c r="H26" i="88"/>
  <c r="O26" i="88" s="1"/>
  <c r="R26" i="88" s="1"/>
  <c r="G26" i="88"/>
  <c r="E26" i="88"/>
  <c r="AG25" i="88"/>
  <c r="AE25" i="88"/>
  <c r="AC25" i="88"/>
  <c r="AB25" i="88"/>
  <c r="Z25" i="88"/>
  <c r="X25" i="88"/>
  <c r="V25" i="88"/>
  <c r="T25" i="88"/>
  <c r="N25" i="88"/>
  <c r="L25" i="88"/>
  <c r="H25" i="88"/>
  <c r="O25" i="88" s="1"/>
  <c r="R25" i="88" s="1"/>
  <c r="G25" i="88"/>
  <c r="E25" i="88"/>
  <c r="AG24" i="88"/>
  <c r="AE24" i="88"/>
  <c r="AC24" i="88"/>
  <c r="AB24" i="88"/>
  <c r="Z24" i="88"/>
  <c r="X24" i="88"/>
  <c r="V24" i="88"/>
  <c r="T24" i="88"/>
  <c r="N24" i="88"/>
  <c r="L24" i="88"/>
  <c r="H24" i="88"/>
  <c r="O24" i="88" s="1"/>
  <c r="R24" i="88" s="1"/>
  <c r="G24" i="88"/>
  <c r="E24" i="88"/>
  <c r="AG23" i="88"/>
  <c r="AE23" i="88"/>
  <c r="AC23" i="88"/>
  <c r="AB23" i="88"/>
  <c r="Z23" i="88"/>
  <c r="X23" i="88"/>
  <c r="V23" i="88"/>
  <c r="T23" i="88"/>
  <c r="N23" i="88"/>
  <c r="L23" i="88"/>
  <c r="I23" i="88"/>
  <c r="H23" i="88"/>
  <c r="J23" i="88" s="1"/>
  <c r="G23" i="88"/>
  <c r="E23" i="88"/>
  <c r="AG22" i="88"/>
  <c r="AE22" i="88"/>
  <c r="AC22" i="88"/>
  <c r="AB22" i="88"/>
  <c r="Z22" i="88"/>
  <c r="X22" i="88"/>
  <c r="V22" i="88"/>
  <c r="T22" i="88"/>
  <c r="N22" i="88"/>
  <c r="L22" i="88"/>
  <c r="H22" i="88"/>
  <c r="O22" i="88" s="1"/>
  <c r="R22" i="88" s="1"/>
  <c r="G22" i="88"/>
  <c r="E22" i="88"/>
  <c r="AF21" i="88"/>
  <c r="AD21" i="88"/>
  <c r="AA21" i="88"/>
  <c r="Y21" i="88"/>
  <c r="W21" i="88"/>
  <c r="U21" i="88"/>
  <c r="S21" i="88"/>
  <c r="Q21" i="88"/>
  <c r="M21" i="88"/>
  <c r="K21" i="88"/>
  <c r="F21" i="88"/>
  <c r="D21" i="88"/>
  <c r="C21" i="88"/>
  <c r="AG20" i="88"/>
  <c r="AE20" i="88"/>
  <c r="AC20" i="88"/>
  <c r="AB20" i="88"/>
  <c r="Z20" i="88"/>
  <c r="X20" i="88"/>
  <c r="V20" i="88"/>
  <c r="T20" i="88"/>
  <c r="N20" i="88"/>
  <c r="L20" i="88"/>
  <c r="H20" i="88"/>
  <c r="O20" i="88" s="1"/>
  <c r="R20" i="88" s="1"/>
  <c r="G20" i="88"/>
  <c r="E20" i="88"/>
  <c r="AG19" i="88"/>
  <c r="AE19" i="88"/>
  <c r="AC19" i="88"/>
  <c r="AB19" i="88"/>
  <c r="Z19" i="88"/>
  <c r="X19" i="88"/>
  <c r="V19" i="88"/>
  <c r="T19" i="88"/>
  <c r="N19" i="88"/>
  <c r="L19" i="88"/>
  <c r="H19" i="88"/>
  <c r="O19" i="88" s="1"/>
  <c r="R19" i="88" s="1"/>
  <c r="G19" i="88"/>
  <c r="E19" i="88"/>
  <c r="AG18" i="88"/>
  <c r="AE18" i="88"/>
  <c r="AC18" i="88"/>
  <c r="AB18" i="88"/>
  <c r="Z18" i="88"/>
  <c r="X18" i="88"/>
  <c r="V18" i="88"/>
  <c r="T18" i="88"/>
  <c r="N18" i="88"/>
  <c r="L18" i="88"/>
  <c r="H18" i="88"/>
  <c r="O18" i="88" s="1"/>
  <c r="R18" i="88" s="1"/>
  <c r="G18" i="88"/>
  <c r="E18" i="88"/>
  <c r="AG17" i="88"/>
  <c r="AE17" i="88"/>
  <c r="AC17" i="88"/>
  <c r="AB17" i="88"/>
  <c r="Z17" i="88"/>
  <c r="X17" i="88"/>
  <c r="V17" i="88"/>
  <c r="T17" i="88"/>
  <c r="N17" i="88"/>
  <c r="L17" i="88"/>
  <c r="H17" i="88"/>
  <c r="J17" i="88" s="1"/>
  <c r="G17" i="88"/>
  <c r="E17" i="88"/>
  <c r="AG16" i="88"/>
  <c r="AE16" i="88"/>
  <c r="AC16" i="88"/>
  <c r="AB16" i="88"/>
  <c r="Z16" i="88"/>
  <c r="X16" i="88"/>
  <c r="V16" i="88"/>
  <c r="T16" i="88"/>
  <c r="N16" i="88"/>
  <c r="L16" i="88"/>
  <c r="H16" i="88"/>
  <c r="O16" i="88" s="1"/>
  <c r="R16" i="88" s="1"/>
  <c r="G16" i="88"/>
  <c r="E16" i="88"/>
  <c r="AG15" i="88"/>
  <c r="AE15" i="88"/>
  <c r="AC15" i="88"/>
  <c r="AB15" i="88"/>
  <c r="Z15" i="88"/>
  <c r="X15" i="88"/>
  <c r="V15" i="88"/>
  <c r="T15" i="88"/>
  <c r="N15" i="88"/>
  <c r="L15" i="88"/>
  <c r="H15" i="88"/>
  <c r="O15" i="88" s="1"/>
  <c r="G15" i="88"/>
  <c r="E15" i="88"/>
  <c r="AG14" i="88"/>
  <c r="AE14" i="88"/>
  <c r="AC14" i="88"/>
  <c r="AB14" i="88"/>
  <c r="Z14" i="88"/>
  <c r="X14" i="88"/>
  <c r="V14" i="88"/>
  <c r="T14" i="88"/>
  <c r="N14" i="88"/>
  <c r="L14" i="88"/>
  <c r="H14" i="88"/>
  <c r="O14" i="88" s="1"/>
  <c r="R14" i="88" s="1"/>
  <c r="G14" i="88"/>
  <c r="E14" i="88"/>
  <c r="AG13" i="88"/>
  <c r="AE13" i="88"/>
  <c r="AC13" i="88"/>
  <c r="AB13" i="88"/>
  <c r="Z13" i="88"/>
  <c r="X13" i="88"/>
  <c r="V13" i="88"/>
  <c r="T13" i="88"/>
  <c r="N13" i="88"/>
  <c r="L13" i="88"/>
  <c r="H13" i="88"/>
  <c r="O13" i="88" s="1"/>
  <c r="R13" i="88" s="1"/>
  <c r="G13" i="88"/>
  <c r="E13" i="88"/>
  <c r="AG12" i="88"/>
  <c r="AE12" i="88"/>
  <c r="AC12" i="88"/>
  <c r="AB12" i="88"/>
  <c r="Z12" i="88"/>
  <c r="X12" i="88"/>
  <c r="V12" i="88"/>
  <c r="T12" i="88"/>
  <c r="N12" i="88"/>
  <c r="L12" i="88"/>
  <c r="H12" i="88"/>
  <c r="O12" i="88" s="1"/>
  <c r="R12" i="88" s="1"/>
  <c r="G12" i="88"/>
  <c r="E12" i="88"/>
  <c r="AG11" i="88"/>
  <c r="AE11" i="88"/>
  <c r="AC11" i="88"/>
  <c r="AB11" i="88"/>
  <c r="Z11" i="88"/>
  <c r="X11" i="88"/>
  <c r="V11" i="88"/>
  <c r="T11" i="88"/>
  <c r="N11" i="88"/>
  <c r="L11" i="88"/>
  <c r="H11" i="88"/>
  <c r="O11" i="88" s="1"/>
  <c r="R11" i="88" s="1"/>
  <c r="G11" i="88"/>
  <c r="E11" i="88"/>
  <c r="AG10" i="88"/>
  <c r="AE10" i="88"/>
  <c r="AC10" i="88"/>
  <c r="AB10" i="88"/>
  <c r="Z10" i="88"/>
  <c r="X10" i="88"/>
  <c r="V10" i="88"/>
  <c r="T10" i="88"/>
  <c r="N10" i="88"/>
  <c r="L10" i="88"/>
  <c r="H10" i="88"/>
  <c r="O10" i="88" s="1"/>
  <c r="R10" i="88" s="1"/>
  <c r="G10" i="88"/>
  <c r="E10" i="88"/>
  <c r="AF9" i="88"/>
  <c r="AD9" i="88"/>
  <c r="AA9" i="88"/>
  <c r="Y9" i="88"/>
  <c r="W9" i="88"/>
  <c r="U9" i="88"/>
  <c r="S9" i="88"/>
  <c r="Q9" i="88"/>
  <c r="M9" i="88"/>
  <c r="K9" i="88"/>
  <c r="F9" i="88"/>
  <c r="D9" i="88"/>
  <c r="C9" i="88"/>
  <c r="A81" i="87"/>
  <c r="A82" i="87" s="1"/>
  <c r="A83" i="87" s="1"/>
  <c r="A84" i="87" s="1"/>
  <c r="A85" i="87" s="1"/>
  <c r="A86" i="87" s="1"/>
  <c r="A87" i="87" s="1"/>
  <c r="A88" i="87" s="1"/>
  <c r="A89" i="87" s="1"/>
  <c r="A91" i="87" s="1"/>
  <c r="A92" i="87" s="1"/>
  <c r="A93" i="87" s="1"/>
  <c r="A94" i="87" s="1"/>
  <c r="A95" i="87" s="1"/>
  <c r="A96" i="87" s="1"/>
  <c r="A97" i="87" s="1"/>
  <c r="A98" i="87" s="1"/>
  <c r="A99" i="87" s="1"/>
  <c r="A100" i="87" s="1"/>
  <c r="A101" i="87" s="1"/>
  <c r="A81" i="133"/>
  <c r="A82" i="133" s="1"/>
  <c r="A83" i="133" s="1"/>
  <c r="A84" i="133" s="1"/>
  <c r="A85" i="133" s="1"/>
  <c r="A86" i="133" s="1"/>
  <c r="A87" i="133" s="1"/>
  <c r="A88" i="133" s="1"/>
  <c r="A89" i="133" s="1"/>
  <c r="A91" i="133" s="1"/>
  <c r="A92" i="133" s="1"/>
  <c r="A93" i="133" s="1"/>
  <c r="A94" i="133" s="1"/>
  <c r="A95" i="133" s="1"/>
  <c r="A96" i="133" s="1"/>
  <c r="A97" i="133" s="1"/>
  <c r="A98" i="133" s="1"/>
  <c r="A99" i="133" s="1"/>
  <c r="A100" i="133" s="1"/>
  <c r="A101" i="133" s="1"/>
  <c r="I69" i="88" l="1"/>
  <c r="I73" i="88"/>
  <c r="J12" i="91"/>
  <c r="I17" i="91"/>
  <c r="I71" i="92"/>
  <c r="J89" i="92"/>
  <c r="J11" i="93"/>
  <c r="I51" i="93"/>
  <c r="I75" i="95"/>
  <c r="P12" i="96"/>
  <c r="I37" i="96"/>
  <c r="I15" i="97"/>
  <c r="I83" i="97"/>
  <c r="J12" i="98"/>
  <c r="I62" i="98"/>
  <c r="I67" i="98"/>
  <c r="I82" i="98"/>
  <c r="J10" i="108"/>
  <c r="I19" i="108"/>
  <c r="I30" i="108"/>
  <c r="I34" i="108"/>
  <c r="I67" i="108"/>
  <c r="I70" i="108"/>
  <c r="J88" i="108"/>
  <c r="I11" i="106"/>
  <c r="I35" i="88"/>
  <c r="I86" i="88"/>
  <c r="I41" i="89"/>
  <c r="I28" i="91"/>
  <c r="I93" i="92"/>
  <c r="I73" i="94"/>
  <c r="I99" i="94"/>
  <c r="J38" i="95"/>
  <c r="I52" i="95"/>
  <c r="I14" i="96"/>
  <c r="I59" i="96"/>
  <c r="I75" i="96"/>
  <c r="I91" i="96"/>
  <c r="I44" i="98"/>
  <c r="I88" i="98"/>
  <c r="I78" i="107"/>
  <c r="I39" i="108"/>
  <c r="I23" i="106"/>
  <c r="I28" i="106"/>
  <c r="I60" i="106"/>
  <c r="I75" i="106"/>
  <c r="I91" i="106"/>
  <c r="I95" i="106"/>
  <c r="I10" i="105"/>
  <c r="I14" i="105"/>
  <c r="I25" i="105"/>
  <c r="I78" i="105"/>
  <c r="I88" i="105"/>
  <c r="I97" i="105"/>
  <c r="I20" i="103"/>
  <c r="I97" i="103"/>
  <c r="J11" i="104"/>
  <c r="I30" i="102"/>
  <c r="I33" i="102"/>
  <c r="I77" i="102"/>
  <c r="I91" i="102"/>
  <c r="I76" i="113"/>
  <c r="I88" i="113"/>
  <c r="I10" i="114"/>
  <c r="I12" i="114"/>
  <c r="I53" i="114"/>
  <c r="I67" i="114"/>
  <c r="I78" i="114"/>
  <c r="I94" i="114"/>
  <c r="I92" i="89"/>
  <c r="I38" i="91"/>
  <c r="I49" i="91"/>
  <c r="J62" i="91"/>
  <c r="I97" i="93"/>
  <c r="I47" i="94"/>
  <c r="I19" i="96"/>
  <c r="I95" i="97"/>
  <c r="I80" i="98"/>
  <c r="P89" i="98"/>
  <c r="I88" i="107"/>
  <c r="I11" i="108"/>
  <c r="J88" i="105"/>
  <c r="I10" i="103"/>
  <c r="I32" i="103"/>
  <c r="I65" i="103"/>
  <c r="I78" i="103"/>
  <c r="I38" i="102"/>
  <c r="P88" i="102"/>
  <c r="I89" i="102"/>
  <c r="J88" i="113"/>
  <c r="P97" i="113"/>
  <c r="J10" i="114"/>
  <c r="J12" i="114"/>
  <c r="P27" i="114"/>
  <c r="I87" i="114"/>
  <c r="I91" i="114"/>
  <c r="I71" i="88"/>
  <c r="I75" i="88"/>
  <c r="I87" i="88"/>
  <c r="I12" i="89"/>
  <c r="I16" i="89"/>
  <c r="I69" i="89"/>
  <c r="J11" i="91"/>
  <c r="J38" i="91"/>
  <c r="P70" i="91"/>
  <c r="I88" i="92"/>
  <c r="I91" i="92"/>
  <c r="I69" i="93"/>
  <c r="J38" i="94"/>
  <c r="I12" i="96"/>
  <c r="I15" i="96"/>
  <c r="I51" i="96"/>
  <c r="I60" i="96"/>
  <c r="I65" i="96"/>
  <c r="I101" i="97"/>
  <c r="I23" i="98"/>
  <c r="I41" i="98"/>
  <c r="R88" i="108"/>
  <c r="I13" i="106"/>
  <c r="I38" i="106"/>
  <c r="I57" i="106"/>
  <c r="I61" i="106"/>
  <c r="I70" i="103"/>
  <c r="I75" i="103"/>
  <c r="J101" i="104"/>
  <c r="I12" i="102"/>
  <c r="I31" i="102"/>
  <c r="J89" i="102"/>
  <c r="I50" i="113"/>
  <c r="I32" i="114"/>
  <c r="O42" i="91"/>
  <c r="P42" i="91" s="1"/>
  <c r="I67" i="92"/>
  <c r="J88" i="92"/>
  <c r="J91" i="92"/>
  <c r="I33" i="93"/>
  <c r="I80" i="93"/>
  <c r="I84" i="93"/>
  <c r="I68" i="95"/>
  <c r="I11" i="98"/>
  <c r="I27" i="98"/>
  <c r="I61" i="98"/>
  <c r="I89" i="98"/>
  <c r="I12" i="107"/>
  <c r="I16" i="107"/>
  <c r="I20" i="107"/>
  <c r="I49" i="107"/>
  <c r="I80" i="105"/>
  <c r="I86" i="105"/>
  <c r="J91" i="103"/>
  <c r="P11" i="104"/>
  <c r="I92" i="104"/>
  <c r="I22" i="102"/>
  <c r="I35" i="102"/>
  <c r="I13" i="89"/>
  <c r="I61" i="89"/>
  <c r="I44" i="91"/>
  <c r="J47" i="91"/>
  <c r="I51" i="91"/>
  <c r="I70" i="91"/>
  <c r="I23" i="92"/>
  <c r="I33" i="92"/>
  <c r="I15" i="93"/>
  <c r="I95" i="93"/>
  <c r="I29" i="94"/>
  <c r="I39" i="94"/>
  <c r="I86" i="94"/>
  <c r="I93" i="97"/>
  <c r="J38" i="98"/>
  <c r="I78" i="98"/>
  <c r="J89" i="98"/>
  <c r="J12" i="107"/>
  <c r="I39" i="107"/>
  <c r="I86" i="107"/>
  <c r="I80" i="108"/>
  <c r="I83" i="108"/>
  <c r="I88" i="108"/>
  <c r="I54" i="106"/>
  <c r="I36" i="105"/>
  <c r="I41" i="105"/>
  <c r="I69" i="105"/>
  <c r="P88" i="105"/>
  <c r="O10" i="103"/>
  <c r="R10" i="103" s="1"/>
  <c r="I11" i="103"/>
  <c r="P38" i="103"/>
  <c r="I87" i="103"/>
  <c r="I100" i="103"/>
  <c r="J12" i="104"/>
  <c r="I86" i="104"/>
  <c r="P88" i="104"/>
  <c r="I32" i="102"/>
  <c r="P38" i="102"/>
  <c r="I39" i="102"/>
  <c r="I71" i="102"/>
  <c r="I80" i="102"/>
  <c r="I88" i="102"/>
  <c r="I99" i="102"/>
  <c r="I51" i="113"/>
  <c r="P88" i="113"/>
  <c r="I97" i="113"/>
  <c r="I56" i="114"/>
  <c r="I85" i="114"/>
  <c r="J89" i="114"/>
  <c r="J81" i="111"/>
  <c r="I81" i="111"/>
  <c r="I81" i="103"/>
  <c r="I81" i="105"/>
  <c r="P81" i="105"/>
  <c r="J81" i="105"/>
  <c r="I81" i="106"/>
  <c r="J81" i="106"/>
  <c r="J81" i="108"/>
  <c r="P81" i="108"/>
  <c r="I81" i="107"/>
  <c r="J81" i="98"/>
  <c r="I81" i="97"/>
  <c r="I81" i="109"/>
  <c r="J81" i="109"/>
  <c r="J81" i="97"/>
  <c r="I81" i="110"/>
  <c r="J81" i="110"/>
  <c r="J81" i="96"/>
  <c r="I81" i="96"/>
  <c r="I81" i="95"/>
  <c r="J81" i="131"/>
  <c r="I81" i="131"/>
  <c r="J81" i="95"/>
  <c r="I81" i="93"/>
  <c r="I81" i="112"/>
  <c r="J81" i="112"/>
  <c r="J81" i="93"/>
  <c r="I81" i="92"/>
  <c r="O81" i="92"/>
  <c r="I81" i="101"/>
  <c r="J81" i="101"/>
  <c r="J81" i="92"/>
  <c r="I81" i="91"/>
  <c r="I81" i="100"/>
  <c r="J81" i="100"/>
  <c r="J81" i="91"/>
  <c r="J81" i="99"/>
  <c r="I81" i="99"/>
  <c r="J81" i="89"/>
  <c r="J99" i="114"/>
  <c r="I99" i="114"/>
  <c r="P99" i="114"/>
  <c r="P99" i="102"/>
  <c r="J99" i="102"/>
  <c r="I99" i="104"/>
  <c r="J99" i="104"/>
  <c r="P99" i="104"/>
  <c r="I99" i="103"/>
  <c r="J99" i="103"/>
  <c r="P99" i="103"/>
  <c r="I99" i="105"/>
  <c r="J99" i="105"/>
  <c r="P99" i="105"/>
  <c r="I99" i="106"/>
  <c r="J99" i="106"/>
  <c r="P99" i="106"/>
  <c r="I99" i="108"/>
  <c r="P99" i="108"/>
  <c r="J99" i="108"/>
  <c r="J99" i="107"/>
  <c r="I99" i="107"/>
  <c r="P99" i="107"/>
  <c r="I99" i="98"/>
  <c r="J99" i="98"/>
  <c r="P99" i="98"/>
  <c r="I99" i="97"/>
  <c r="J99" i="109"/>
  <c r="I99" i="109"/>
  <c r="J99" i="97"/>
  <c r="J99" i="110"/>
  <c r="I99" i="110"/>
  <c r="J99" i="96"/>
  <c r="I99" i="96"/>
  <c r="O99" i="96"/>
  <c r="AM99" i="111"/>
  <c r="T99" i="111"/>
  <c r="AB99" i="111"/>
  <c r="AJ99" i="111"/>
  <c r="AO99" i="111"/>
  <c r="V99" i="111"/>
  <c r="AH99" i="111"/>
  <c r="X99" i="111"/>
  <c r="AF99" i="111"/>
  <c r="AD99" i="111"/>
  <c r="O99" i="111"/>
  <c r="J99" i="112"/>
  <c r="I99" i="112"/>
  <c r="J99" i="93"/>
  <c r="I99" i="93"/>
  <c r="I99" i="92"/>
  <c r="I99" i="101"/>
  <c r="J99" i="101"/>
  <c r="J99" i="92"/>
  <c r="I99" i="91"/>
  <c r="J99" i="100"/>
  <c r="I99" i="100"/>
  <c r="J99" i="91"/>
  <c r="I99" i="89"/>
  <c r="J99" i="99"/>
  <c r="I99" i="99"/>
  <c r="J99" i="89"/>
  <c r="I99" i="88"/>
  <c r="J99" i="88"/>
  <c r="P99" i="88"/>
  <c r="J16" i="105"/>
  <c r="I16" i="105"/>
  <c r="P16" i="105"/>
  <c r="J16" i="106"/>
  <c r="I16" i="106"/>
  <c r="P16" i="106"/>
  <c r="I16" i="108"/>
  <c r="P16" i="108"/>
  <c r="J16" i="108"/>
  <c r="P16" i="107"/>
  <c r="J16" i="107"/>
  <c r="I16" i="98"/>
  <c r="O16" i="98"/>
  <c r="R16" i="97"/>
  <c r="P16" i="97"/>
  <c r="J16" i="97"/>
  <c r="I16" i="97"/>
  <c r="J16" i="96"/>
  <c r="I16" i="96"/>
  <c r="P16" i="96"/>
  <c r="I16" i="94"/>
  <c r="P16" i="94"/>
  <c r="J16" i="94"/>
  <c r="I16" i="93"/>
  <c r="P16" i="93"/>
  <c r="J16" i="93"/>
  <c r="J16" i="92"/>
  <c r="P16" i="92"/>
  <c r="O16" i="91"/>
  <c r="R16" i="91" s="1"/>
  <c r="I16" i="91"/>
  <c r="O16" i="89"/>
  <c r="R16" i="89" s="1"/>
  <c r="J16" i="88"/>
  <c r="I16" i="88"/>
  <c r="P16" i="88"/>
  <c r="J97" i="113"/>
  <c r="I97" i="102"/>
  <c r="I97" i="97"/>
  <c r="I97" i="89"/>
  <c r="J57" i="114"/>
  <c r="P57" i="102"/>
  <c r="J57" i="102"/>
  <c r="J57" i="103"/>
  <c r="I57" i="103"/>
  <c r="P57" i="103"/>
  <c r="J57" i="105"/>
  <c r="I57" i="105"/>
  <c r="P57" i="105"/>
  <c r="P57" i="106"/>
  <c r="J57" i="106"/>
  <c r="I57" i="108"/>
  <c r="I57" i="107"/>
  <c r="P57" i="107"/>
  <c r="J57" i="107"/>
  <c r="J57" i="97"/>
  <c r="I57" i="97"/>
  <c r="P57" i="97"/>
  <c r="I57" i="96"/>
  <c r="O57" i="96"/>
  <c r="I57" i="93"/>
  <c r="I57" i="92"/>
  <c r="O57" i="92"/>
  <c r="R57" i="92" s="1"/>
  <c r="P57" i="91"/>
  <c r="I57" i="91"/>
  <c r="J57" i="91"/>
  <c r="I57" i="89"/>
  <c r="J57" i="88"/>
  <c r="I57" i="88"/>
  <c r="P57" i="88"/>
  <c r="I20" i="114"/>
  <c r="J20" i="114"/>
  <c r="P20" i="114"/>
  <c r="I20" i="104"/>
  <c r="J20" i="104"/>
  <c r="P20" i="104"/>
  <c r="J20" i="103"/>
  <c r="P20" i="103"/>
  <c r="I20" i="105"/>
  <c r="J20" i="105"/>
  <c r="P20" i="105"/>
  <c r="I20" i="106"/>
  <c r="O20" i="106"/>
  <c r="R20" i="106" s="1"/>
  <c r="I20" i="108"/>
  <c r="O20" i="108"/>
  <c r="R20" i="108" s="1"/>
  <c r="P20" i="108"/>
  <c r="J20" i="107"/>
  <c r="P20" i="107"/>
  <c r="I20" i="98"/>
  <c r="J20" i="98"/>
  <c r="P20" i="98"/>
  <c r="I20" i="97"/>
  <c r="O20" i="97"/>
  <c r="I20" i="96"/>
  <c r="P20" i="96"/>
  <c r="J20" i="96"/>
  <c r="I20" i="93"/>
  <c r="P20" i="93"/>
  <c r="J20" i="93"/>
  <c r="J20" i="92"/>
  <c r="I20" i="92"/>
  <c r="P20" i="92"/>
  <c r="P20" i="91"/>
  <c r="I20" i="91"/>
  <c r="J20" i="91"/>
  <c r="J20" i="88"/>
  <c r="I20" i="88"/>
  <c r="P20" i="88"/>
  <c r="J59" i="114"/>
  <c r="P59" i="114"/>
  <c r="I59" i="102"/>
  <c r="P59" i="102"/>
  <c r="J59" i="102"/>
  <c r="I59" i="104"/>
  <c r="P59" i="104"/>
  <c r="J59" i="104"/>
  <c r="I59" i="103"/>
  <c r="J59" i="103"/>
  <c r="P59" i="103"/>
  <c r="I59" i="105"/>
  <c r="J59" i="105"/>
  <c r="P59" i="105"/>
  <c r="I59" i="106"/>
  <c r="O59" i="106"/>
  <c r="I59" i="108"/>
  <c r="O59" i="108"/>
  <c r="I59" i="107"/>
  <c r="J59" i="107"/>
  <c r="P59" i="107"/>
  <c r="I59" i="98"/>
  <c r="P59" i="98"/>
  <c r="J59" i="98"/>
  <c r="I59" i="97"/>
  <c r="O59" i="97"/>
  <c r="R59" i="97" s="1"/>
  <c r="P59" i="96"/>
  <c r="J59" i="96"/>
  <c r="J59" i="94"/>
  <c r="I59" i="94"/>
  <c r="P59" i="94"/>
  <c r="I59" i="93"/>
  <c r="P59" i="93"/>
  <c r="J59" i="93"/>
  <c r="J59" i="89"/>
  <c r="I59" i="89"/>
  <c r="P59" i="89"/>
  <c r="R59" i="88"/>
  <c r="P59" i="88"/>
  <c r="J59" i="88"/>
  <c r="I59" i="88"/>
  <c r="I43" i="114"/>
  <c r="O43" i="114"/>
  <c r="R43" i="114" s="1"/>
  <c r="J43" i="102"/>
  <c r="I43" i="102"/>
  <c r="P43" i="102"/>
  <c r="O43" i="104"/>
  <c r="R43" i="104" s="1"/>
  <c r="I43" i="104"/>
  <c r="P43" i="104"/>
  <c r="I43" i="103"/>
  <c r="J43" i="103"/>
  <c r="P43" i="103"/>
  <c r="I43" i="105"/>
  <c r="P43" i="105"/>
  <c r="J43" i="105"/>
  <c r="I43" i="106"/>
  <c r="O43" i="106"/>
  <c r="I43" i="108"/>
  <c r="O43" i="108"/>
  <c r="R43" i="108" s="1"/>
  <c r="P43" i="108"/>
  <c r="I43" i="107"/>
  <c r="P43" i="107"/>
  <c r="J43" i="107"/>
  <c r="I43" i="98"/>
  <c r="O43" i="98"/>
  <c r="R43" i="98" s="1"/>
  <c r="P43" i="98"/>
  <c r="I43" i="97"/>
  <c r="P43" i="97"/>
  <c r="J43" i="97"/>
  <c r="I43" i="96"/>
  <c r="O43" i="96"/>
  <c r="I43" i="94"/>
  <c r="O43" i="94"/>
  <c r="R43" i="94" s="1"/>
  <c r="P43" i="94"/>
  <c r="I43" i="93"/>
  <c r="J43" i="93"/>
  <c r="P43" i="93"/>
  <c r="I43" i="92"/>
  <c r="P43" i="92"/>
  <c r="J43" i="92"/>
  <c r="R43" i="91"/>
  <c r="P43" i="91"/>
  <c r="J43" i="91"/>
  <c r="I43" i="91"/>
  <c r="R43" i="89"/>
  <c r="P43" i="89"/>
  <c r="J43" i="89"/>
  <c r="I43" i="89"/>
  <c r="J43" i="88"/>
  <c r="I43" i="88"/>
  <c r="P43" i="88"/>
  <c r="AE90" i="102"/>
  <c r="I101" i="104"/>
  <c r="P101" i="104"/>
  <c r="J101" i="103"/>
  <c r="I101" i="106"/>
  <c r="P101" i="106"/>
  <c r="J101" i="106"/>
  <c r="P101" i="108"/>
  <c r="I101" i="108"/>
  <c r="J101" i="108"/>
  <c r="I101" i="107"/>
  <c r="J101" i="107"/>
  <c r="P101" i="107"/>
  <c r="I101" i="98"/>
  <c r="J101" i="98"/>
  <c r="P101" i="98"/>
  <c r="O101" i="97"/>
  <c r="P101" i="97" s="1"/>
  <c r="H101" i="109"/>
  <c r="R101" i="97"/>
  <c r="O101" i="96"/>
  <c r="P101" i="96" s="1"/>
  <c r="H101" i="110"/>
  <c r="J101" i="96"/>
  <c r="R101" i="96"/>
  <c r="O101" i="110"/>
  <c r="AE90" i="95"/>
  <c r="O101" i="95"/>
  <c r="H101" i="131"/>
  <c r="R101" i="95"/>
  <c r="O101" i="131"/>
  <c r="R101" i="131" s="1"/>
  <c r="AJ101" i="111"/>
  <c r="AM101" i="111"/>
  <c r="V101" i="111"/>
  <c r="Q101" i="111"/>
  <c r="AO101" i="111"/>
  <c r="AD101" i="111"/>
  <c r="O101" i="111"/>
  <c r="AH101" i="111"/>
  <c r="AB101" i="111"/>
  <c r="AF101" i="111"/>
  <c r="X101" i="111"/>
  <c r="T101" i="111"/>
  <c r="O101" i="93"/>
  <c r="H101" i="112"/>
  <c r="I101" i="93"/>
  <c r="R101" i="93"/>
  <c r="O101" i="112"/>
  <c r="P101" i="93"/>
  <c r="O101" i="92"/>
  <c r="H101" i="101"/>
  <c r="I101" i="92"/>
  <c r="R101" i="92"/>
  <c r="O101" i="101"/>
  <c r="P101" i="92"/>
  <c r="O101" i="91"/>
  <c r="P101" i="91" s="1"/>
  <c r="H101" i="100"/>
  <c r="O101" i="100"/>
  <c r="O101" i="89"/>
  <c r="O101" i="99" s="1"/>
  <c r="R101" i="99" s="1"/>
  <c r="R101" i="89"/>
  <c r="J101" i="88"/>
  <c r="P101" i="88"/>
  <c r="J91" i="104"/>
  <c r="V90" i="103"/>
  <c r="I91" i="105"/>
  <c r="J91" i="105"/>
  <c r="P91" i="105"/>
  <c r="P91" i="106"/>
  <c r="O91" i="108"/>
  <c r="R91" i="108" s="1"/>
  <c r="I91" i="108"/>
  <c r="P91" i="108"/>
  <c r="V90" i="107"/>
  <c r="I91" i="107"/>
  <c r="I91" i="98"/>
  <c r="P91" i="98"/>
  <c r="J91" i="109"/>
  <c r="I91" i="109"/>
  <c r="I91" i="97"/>
  <c r="J91" i="97"/>
  <c r="J91" i="110"/>
  <c r="I91" i="110"/>
  <c r="J91" i="96"/>
  <c r="I91" i="94"/>
  <c r="AM91" i="111"/>
  <c r="AO91" i="111"/>
  <c r="AD91" i="111"/>
  <c r="AF91" i="111"/>
  <c r="AB91" i="111"/>
  <c r="AH91" i="111"/>
  <c r="AJ91" i="111"/>
  <c r="V91" i="111"/>
  <c r="T91" i="111"/>
  <c r="O91" i="111"/>
  <c r="Q91" i="111"/>
  <c r="X91" i="111"/>
  <c r="I91" i="93"/>
  <c r="O91" i="93"/>
  <c r="J91" i="93"/>
  <c r="J91" i="112"/>
  <c r="I91" i="112"/>
  <c r="J91" i="101"/>
  <c r="I91" i="101"/>
  <c r="I91" i="91"/>
  <c r="J91" i="91"/>
  <c r="J91" i="100"/>
  <c r="I91" i="100"/>
  <c r="I91" i="89"/>
  <c r="J91" i="89"/>
  <c r="J91" i="99"/>
  <c r="I91" i="99"/>
  <c r="O91" i="89"/>
  <c r="Z90" i="88"/>
  <c r="I91" i="88"/>
  <c r="J91" i="88"/>
  <c r="J91" i="111"/>
  <c r="I91" i="111"/>
  <c r="I89" i="114"/>
  <c r="P89" i="114"/>
  <c r="I89" i="104"/>
  <c r="O89" i="104"/>
  <c r="R89" i="104" s="1"/>
  <c r="I89" i="103"/>
  <c r="J89" i="103"/>
  <c r="P89" i="103"/>
  <c r="I89" i="105"/>
  <c r="J89" i="105"/>
  <c r="P89" i="105"/>
  <c r="I89" i="106"/>
  <c r="P89" i="106"/>
  <c r="J89" i="106"/>
  <c r="I89" i="108"/>
  <c r="J89" i="108"/>
  <c r="P89" i="108"/>
  <c r="I89" i="107"/>
  <c r="P89" i="107"/>
  <c r="J89" i="107"/>
  <c r="Z79" i="98"/>
  <c r="I89" i="97"/>
  <c r="J89" i="97"/>
  <c r="I89" i="109"/>
  <c r="J89" i="109"/>
  <c r="I89" i="96"/>
  <c r="J89" i="96"/>
  <c r="J89" i="110"/>
  <c r="I89" i="110"/>
  <c r="I89" i="111"/>
  <c r="J89" i="111"/>
  <c r="I89" i="94"/>
  <c r="I89" i="93"/>
  <c r="J89" i="93"/>
  <c r="I89" i="112"/>
  <c r="J89" i="112"/>
  <c r="J89" i="101"/>
  <c r="I89" i="101"/>
  <c r="I89" i="92"/>
  <c r="J89" i="100"/>
  <c r="I89" i="100"/>
  <c r="J89" i="91"/>
  <c r="AE79" i="89"/>
  <c r="I89" i="89"/>
  <c r="O89" i="89"/>
  <c r="J89" i="89"/>
  <c r="J89" i="99"/>
  <c r="I89" i="99"/>
  <c r="I89" i="88"/>
  <c r="J89" i="88"/>
  <c r="P89" i="88"/>
  <c r="I88" i="114"/>
  <c r="O88" i="114"/>
  <c r="AE79" i="113"/>
  <c r="Z79" i="102"/>
  <c r="J88" i="102"/>
  <c r="J88" i="104"/>
  <c r="I88" i="103"/>
  <c r="J88" i="103"/>
  <c r="P88" i="103"/>
  <c r="I88" i="106"/>
  <c r="J88" i="106"/>
  <c r="P88" i="106"/>
  <c r="O88" i="107"/>
  <c r="R88" i="107" s="1"/>
  <c r="P88" i="98"/>
  <c r="J88" i="109"/>
  <c r="I88" i="109"/>
  <c r="I88" i="97"/>
  <c r="J88" i="97"/>
  <c r="I88" i="96"/>
  <c r="J88" i="96"/>
  <c r="I88" i="110"/>
  <c r="J88" i="110"/>
  <c r="J88" i="131"/>
  <c r="I88" i="131"/>
  <c r="I88" i="95"/>
  <c r="O88" i="95"/>
  <c r="J88" i="95"/>
  <c r="J88" i="94"/>
  <c r="I88" i="111"/>
  <c r="J88" i="111"/>
  <c r="I88" i="94"/>
  <c r="AE79" i="93"/>
  <c r="I88" i="93"/>
  <c r="J88" i="93"/>
  <c r="J88" i="112"/>
  <c r="I88" i="112"/>
  <c r="J88" i="101"/>
  <c r="I88" i="101"/>
  <c r="I88" i="100"/>
  <c r="J88" i="100"/>
  <c r="J88" i="91"/>
  <c r="I88" i="99"/>
  <c r="J88" i="99"/>
  <c r="P88" i="88"/>
  <c r="I88" i="88"/>
  <c r="J88" i="88"/>
  <c r="I38" i="114"/>
  <c r="P38" i="114"/>
  <c r="I38" i="113"/>
  <c r="P38" i="113"/>
  <c r="J38" i="102"/>
  <c r="I38" i="104"/>
  <c r="P38" i="104"/>
  <c r="I38" i="103"/>
  <c r="J38" i="103"/>
  <c r="O38" i="105"/>
  <c r="R38" i="105" s="1"/>
  <c r="I38" i="105"/>
  <c r="P38" i="105"/>
  <c r="J38" i="106"/>
  <c r="P38" i="106"/>
  <c r="I38" i="108"/>
  <c r="J38" i="108"/>
  <c r="P38" i="108"/>
  <c r="I38" i="107"/>
  <c r="P38" i="107"/>
  <c r="I38" i="98"/>
  <c r="P38" i="98"/>
  <c r="J38" i="97"/>
  <c r="P38" i="97"/>
  <c r="I38" i="96"/>
  <c r="J38" i="96"/>
  <c r="P38" i="96"/>
  <c r="I38" i="95"/>
  <c r="P38" i="95"/>
  <c r="I38" i="94"/>
  <c r="P38" i="94"/>
  <c r="I38" i="93"/>
  <c r="P38" i="93"/>
  <c r="J38" i="92"/>
  <c r="R38" i="92"/>
  <c r="P38" i="92"/>
  <c r="I38" i="92"/>
  <c r="P38" i="91"/>
  <c r="I38" i="89"/>
  <c r="J38" i="89"/>
  <c r="P38" i="89"/>
  <c r="I38" i="88"/>
  <c r="J38" i="88"/>
  <c r="P38" i="88"/>
  <c r="I27" i="102"/>
  <c r="J27" i="102"/>
  <c r="P27" i="102"/>
  <c r="I27" i="113"/>
  <c r="J27" i="113"/>
  <c r="P27" i="113"/>
  <c r="I16" i="102"/>
  <c r="J16" i="102"/>
  <c r="P16" i="102"/>
  <c r="I27" i="104"/>
  <c r="P27" i="104"/>
  <c r="J27" i="104"/>
  <c r="I27" i="103"/>
  <c r="J27" i="103"/>
  <c r="P27" i="103"/>
  <c r="O27" i="105"/>
  <c r="R27" i="105" s="1"/>
  <c r="I27" i="105"/>
  <c r="P27" i="105"/>
  <c r="AE21" i="106"/>
  <c r="I27" i="106"/>
  <c r="J27" i="106"/>
  <c r="P27" i="106"/>
  <c r="J27" i="108"/>
  <c r="R27" i="108"/>
  <c r="P27" i="108"/>
  <c r="I27" i="108"/>
  <c r="P27" i="107"/>
  <c r="Z21" i="98"/>
  <c r="J27" i="98"/>
  <c r="P27" i="98"/>
  <c r="I27" i="97"/>
  <c r="P27" i="97"/>
  <c r="J27" i="97"/>
  <c r="I27" i="96"/>
  <c r="J27" i="96"/>
  <c r="P27" i="96"/>
  <c r="R27" i="94"/>
  <c r="P27" i="94"/>
  <c r="I27" i="94"/>
  <c r="P27" i="93"/>
  <c r="J27" i="92"/>
  <c r="I27" i="92"/>
  <c r="P27" i="92"/>
  <c r="I27" i="91"/>
  <c r="J27" i="89"/>
  <c r="R27" i="89"/>
  <c r="P27" i="89"/>
  <c r="I27" i="89"/>
  <c r="AE21" i="88"/>
  <c r="P12" i="114"/>
  <c r="J12" i="102"/>
  <c r="P12" i="102"/>
  <c r="R12" i="104"/>
  <c r="P12" i="104"/>
  <c r="I12" i="104"/>
  <c r="I12" i="103"/>
  <c r="J12" i="103"/>
  <c r="P12" i="103"/>
  <c r="I12" i="105"/>
  <c r="P12" i="105"/>
  <c r="O12" i="106"/>
  <c r="R12" i="106" s="1"/>
  <c r="I12" i="106"/>
  <c r="I12" i="108"/>
  <c r="P12" i="108"/>
  <c r="H9" i="108"/>
  <c r="J9" i="108" s="1"/>
  <c r="J12" i="108"/>
  <c r="P12" i="107"/>
  <c r="I12" i="98"/>
  <c r="P12" i="98"/>
  <c r="I12" i="97"/>
  <c r="O12" i="97"/>
  <c r="R12" i="97" s="1"/>
  <c r="J12" i="96"/>
  <c r="I12" i="94"/>
  <c r="O12" i="94"/>
  <c r="R12" i="94" s="1"/>
  <c r="P12" i="94"/>
  <c r="I12" i="93"/>
  <c r="J12" i="93"/>
  <c r="P12" i="93"/>
  <c r="I12" i="92"/>
  <c r="J12" i="92"/>
  <c r="P12" i="92"/>
  <c r="P12" i="91"/>
  <c r="J12" i="89"/>
  <c r="P12" i="89"/>
  <c r="I12" i="88"/>
  <c r="J12" i="88"/>
  <c r="P12" i="88"/>
  <c r="P11" i="114"/>
  <c r="I11" i="102"/>
  <c r="O11" i="102"/>
  <c r="R11" i="102" s="1"/>
  <c r="J11" i="103"/>
  <c r="P11" i="103"/>
  <c r="I11" i="105"/>
  <c r="O11" i="105"/>
  <c r="J11" i="106"/>
  <c r="P11" i="106"/>
  <c r="J11" i="108"/>
  <c r="J11" i="107"/>
  <c r="I11" i="107"/>
  <c r="P11" i="107"/>
  <c r="J11" i="98"/>
  <c r="P11" i="98"/>
  <c r="P11" i="97"/>
  <c r="I11" i="96"/>
  <c r="J11" i="96"/>
  <c r="P11" i="96"/>
  <c r="I11" i="94"/>
  <c r="P11" i="94"/>
  <c r="J11" i="94"/>
  <c r="I11" i="93"/>
  <c r="P11" i="93"/>
  <c r="I11" i="91"/>
  <c r="P11" i="91"/>
  <c r="J11" i="89"/>
  <c r="Z9" i="88"/>
  <c r="I11" i="88"/>
  <c r="J11" i="88"/>
  <c r="P11" i="88"/>
  <c r="J10" i="102"/>
  <c r="I10" i="104"/>
  <c r="O10" i="104"/>
  <c r="P10" i="104" s="1"/>
  <c r="AE9" i="103"/>
  <c r="P10" i="103"/>
  <c r="R10" i="105"/>
  <c r="J10" i="105"/>
  <c r="I10" i="106"/>
  <c r="L9" i="106"/>
  <c r="J10" i="106"/>
  <c r="I10" i="108"/>
  <c r="V9" i="98"/>
  <c r="I10" i="97"/>
  <c r="J10" i="97"/>
  <c r="I10" i="96"/>
  <c r="O10" i="96"/>
  <c r="P10" i="96" s="1"/>
  <c r="AE9" i="95"/>
  <c r="I10" i="94"/>
  <c r="L9" i="94"/>
  <c r="J10" i="93"/>
  <c r="I10" i="93"/>
  <c r="I10" i="92"/>
  <c r="J10" i="92"/>
  <c r="I10" i="91"/>
  <c r="I10" i="89"/>
  <c r="J10" i="89"/>
  <c r="J10" i="88"/>
  <c r="I10" i="88"/>
  <c r="P10" i="88"/>
  <c r="J13" i="114"/>
  <c r="I13" i="114"/>
  <c r="P13" i="114"/>
  <c r="I13" i="113"/>
  <c r="P13" i="113"/>
  <c r="J13" i="113"/>
  <c r="I13" i="102"/>
  <c r="O13" i="102"/>
  <c r="R13" i="102" s="1"/>
  <c r="I13" i="104"/>
  <c r="J13" i="104"/>
  <c r="P13" i="104"/>
  <c r="O13" i="103"/>
  <c r="R13" i="103" s="1"/>
  <c r="I13" i="103"/>
  <c r="I13" i="105"/>
  <c r="J13" i="105"/>
  <c r="P13" i="105"/>
  <c r="P13" i="106"/>
  <c r="J13" i="106"/>
  <c r="P13" i="108"/>
  <c r="I13" i="108"/>
  <c r="J13" i="108"/>
  <c r="I13" i="107"/>
  <c r="O13" i="107"/>
  <c r="R13" i="107" s="1"/>
  <c r="P13" i="107"/>
  <c r="I13" i="98"/>
  <c r="O13" i="98"/>
  <c r="I13" i="97"/>
  <c r="P13" i="97"/>
  <c r="J13" i="97"/>
  <c r="I13" i="96"/>
  <c r="P13" i="96"/>
  <c r="J13" i="96"/>
  <c r="I13" i="94"/>
  <c r="P13" i="94"/>
  <c r="J13" i="94"/>
  <c r="I13" i="93"/>
  <c r="J13" i="93"/>
  <c r="P13" i="93"/>
  <c r="I13" i="92"/>
  <c r="J13" i="92"/>
  <c r="R13" i="92"/>
  <c r="R13" i="91"/>
  <c r="P13" i="91"/>
  <c r="J13" i="91"/>
  <c r="I13" i="91"/>
  <c r="J13" i="89"/>
  <c r="R13" i="89"/>
  <c r="J13" i="88"/>
  <c r="I13" i="88"/>
  <c r="P13" i="88"/>
  <c r="I14" i="114"/>
  <c r="P14" i="114"/>
  <c r="J14" i="114"/>
  <c r="O14" i="113"/>
  <c r="R14" i="113" s="1"/>
  <c r="J14" i="102"/>
  <c r="P14" i="102"/>
  <c r="I14" i="104"/>
  <c r="P14" i="104"/>
  <c r="J14" i="104"/>
  <c r="I14" i="103"/>
  <c r="J14" i="103"/>
  <c r="P14" i="103"/>
  <c r="P14" i="105"/>
  <c r="J14" i="105"/>
  <c r="J14" i="106"/>
  <c r="I14" i="106"/>
  <c r="P14" i="106"/>
  <c r="I14" i="108"/>
  <c r="P14" i="108"/>
  <c r="J14" i="108"/>
  <c r="J14" i="107"/>
  <c r="I14" i="107"/>
  <c r="P14" i="107"/>
  <c r="I14" i="98"/>
  <c r="J14" i="98"/>
  <c r="P14" i="98"/>
  <c r="J14" i="97"/>
  <c r="P14" i="97"/>
  <c r="J14" i="96"/>
  <c r="P14" i="96"/>
  <c r="AC9" i="95"/>
  <c r="O14" i="95"/>
  <c r="R14" i="95" s="1"/>
  <c r="J14" i="94"/>
  <c r="P14" i="94"/>
  <c r="I14" i="93"/>
  <c r="O14" i="93"/>
  <c r="J14" i="92"/>
  <c r="P14" i="92"/>
  <c r="R14" i="91"/>
  <c r="P14" i="91"/>
  <c r="J14" i="91"/>
  <c r="I14" i="91"/>
  <c r="J14" i="89"/>
  <c r="I14" i="89"/>
  <c r="P14" i="89"/>
  <c r="P14" i="88"/>
  <c r="I14" i="88"/>
  <c r="J14" i="88"/>
  <c r="T9" i="114"/>
  <c r="I15" i="114"/>
  <c r="P15" i="114"/>
  <c r="J15" i="114"/>
  <c r="I15" i="113"/>
  <c r="P15" i="113"/>
  <c r="J15" i="113"/>
  <c r="O15" i="102"/>
  <c r="R15" i="102" s="1"/>
  <c r="P15" i="102"/>
  <c r="I15" i="104"/>
  <c r="P15" i="104"/>
  <c r="J15" i="104"/>
  <c r="I15" i="103"/>
  <c r="P15" i="103"/>
  <c r="J15" i="103"/>
  <c r="I15" i="105"/>
  <c r="P15" i="105"/>
  <c r="J15" i="105"/>
  <c r="I15" i="106"/>
  <c r="J15" i="106"/>
  <c r="P15" i="106"/>
  <c r="J15" i="108"/>
  <c r="I15" i="108"/>
  <c r="E9" i="108"/>
  <c r="P15" i="108"/>
  <c r="O15" i="107"/>
  <c r="R15" i="107" s="1"/>
  <c r="I15" i="107"/>
  <c r="P15" i="107"/>
  <c r="AC9" i="98"/>
  <c r="I15" i="98"/>
  <c r="J15" i="98"/>
  <c r="P15" i="98"/>
  <c r="AC9" i="97"/>
  <c r="P15" i="97"/>
  <c r="J15" i="97"/>
  <c r="J15" i="96"/>
  <c r="P15" i="96"/>
  <c r="I15" i="95"/>
  <c r="J15" i="95"/>
  <c r="P15" i="95"/>
  <c r="AC9" i="94"/>
  <c r="J15" i="94"/>
  <c r="I15" i="94"/>
  <c r="P15" i="94"/>
  <c r="J15" i="93"/>
  <c r="E9" i="93"/>
  <c r="P15" i="93"/>
  <c r="J15" i="92"/>
  <c r="I15" i="92"/>
  <c r="P15" i="92"/>
  <c r="I15" i="91"/>
  <c r="J15" i="91"/>
  <c r="P15" i="91"/>
  <c r="AG9" i="89"/>
  <c r="P15" i="89"/>
  <c r="I15" i="89"/>
  <c r="J15" i="89"/>
  <c r="R15" i="88"/>
  <c r="P15" i="88"/>
  <c r="J15" i="88"/>
  <c r="I15" i="88"/>
  <c r="I17" i="114"/>
  <c r="J17" i="114"/>
  <c r="P17" i="114"/>
  <c r="J17" i="104"/>
  <c r="I17" i="104"/>
  <c r="P17" i="104"/>
  <c r="P17" i="103"/>
  <c r="J17" i="103"/>
  <c r="T9" i="105"/>
  <c r="I17" i="105"/>
  <c r="P17" i="105"/>
  <c r="J17" i="105"/>
  <c r="P17" i="106"/>
  <c r="J17" i="106"/>
  <c r="P17" i="108"/>
  <c r="I17" i="108"/>
  <c r="J17" i="108"/>
  <c r="H9" i="107"/>
  <c r="J9" i="107" s="1"/>
  <c r="I17" i="107"/>
  <c r="O17" i="107"/>
  <c r="R17" i="107" s="1"/>
  <c r="I17" i="98"/>
  <c r="J17" i="98"/>
  <c r="P17" i="98"/>
  <c r="I17" i="97"/>
  <c r="J17" i="97"/>
  <c r="P17" i="97"/>
  <c r="I17" i="96"/>
  <c r="J17" i="96"/>
  <c r="R17" i="96"/>
  <c r="I17" i="94"/>
  <c r="J17" i="94"/>
  <c r="P17" i="94"/>
  <c r="I17" i="93"/>
  <c r="P17" i="93"/>
  <c r="J17" i="93"/>
  <c r="J17" i="92"/>
  <c r="I17" i="92"/>
  <c r="P17" i="92"/>
  <c r="J17" i="91"/>
  <c r="P17" i="91"/>
  <c r="O17" i="88"/>
  <c r="R17" i="88" s="1"/>
  <c r="I17" i="88"/>
  <c r="P17" i="88"/>
  <c r="J18" i="114"/>
  <c r="P18" i="114"/>
  <c r="J18" i="113"/>
  <c r="AC9" i="102"/>
  <c r="T9" i="102"/>
  <c r="I18" i="102"/>
  <c r="O18" i="102"/>
  <c r="R18" i="102" s="1"/>
  <c r="P18" i="102"/>
  <c r="H9" i="104"/>
  <c r="J9" i="104" s="1"/>
  <c r="I18" i="104"/>
  <c r="O18" i="104"/>
  <c r="AC9" i="103"/>
  <c r="J18" i="103"/>
  <c r="I18" i="103"/>
  <c r="P18" i="103"/>
  <c r="H9" i="105"/>
  <c r="I9" i="105" s="1"/>
  <c r="I18" i="105"/>
  <c r="P18" i="105"/>
  <c r="J18" i="105"/>
  <c r="I18" i="108"/>
  <c r="P18" i="108"/>
  <c r="J18" i="108"/>
  <c r="J18" i="107"/>
  <c r="I18" i="107"/>
  <c r="P18" i="107"/>
  <c r="H9" i="97"/>
  <c r="J9" i="97" s="1"/>
  <c r="I18" i="97"/>
  <c r="O18" i="97"/>
  <c r="O18" i="96"/>
  <c r="R18" i="96" s="1"/>
  <c r="I18" i="96"/>
  <c r="P18" i="96"/>
  <c r="P18" i="94"/>
  <c r="J18" i="94"/>
  <c r="I18" i="93"/>
  <c r="J18" i="93"/>
  <c r="P18" i="93"/>
  <c r="J18" i="92"/>
  <c r="I18" i="92"/>
  <c r="P18" i="92"/>
  <c r="P18" i="91"/>
  <c r="I18" i="91"/>
  <c r="J18" i="91"/>
  <c r="J18" i="89"/>
  <c r="I18" i="89"/>
  <c r="P18" i="89"/>
  <c r="P18" i="88"/>
  <c r="I18" i="88"/>
  <c r="J18" i="88"/>
  <c r="AC9" i="114"/>
  <c r="I19" i="114"/>
  <c r="J19" i="114"/>
  <c r="P19" i="114"/>
  <c r="E9" i="114"/>
  <c r="J19" i="102"/>
  <c r="I19" i="102"/>
  <c r="H9" i="102"/>
  <c r="J9" i="102" s="1"/>
  <c r="P19" i="102"/>
  <c r="E9" i="102"/>
  <c r="AC9" i="104"/>
  <c r="J19" i="104"/>
  <c r="I19" i="104"/>
  <c r="P19" i="104"/>
  <c r="E9" i="104"/>
  <c r="H9" i="103"/>
  <c r="J9" i="103" s="1"/>
  <c r="I19" i="103"/>
  <c r="P19" i="103"/>
  <c r="J19" i="103"/>
  <c r="AC9" i="105"/>
  <c r="I19" i="105"/>
  <c r="O19" i="105"/>
  <c r="R19" i="105" s="1"/>
  <c r="E9" i="105"/>
  <c r="P19" i="105"/>
  <c r="AC9" i="106"/>
  <c r="P19" i="106"/>
  <c r="J19" i="106"/>
  <c r="P19" i="108"/>
  <c r="L9" i="108"/>
  <c r="J19" i="108"/>
  <c r="AE9" i="107"/>
  <c r="AC9" i="107"/>
  <c r="J19" i="107"/>
  <c r="G9" i="107"/>
  <c r="T9" i="107"/>
  <c r="P19" i="107"/>
  <c r="P19" i="98"/>
  <c r="H9" i="98"/>
  <c r="J9" i="98" s="1"/>
  <c r="I19" i="98"/>
  <c r="J19" i="98"/>
  <c r="AG9" i="97"/>
  <c r="J19" i="97"/>
  <c r="I19" i="97"/>
  <c r="P19" i="97"/>
  <c r="E9" i="97"/>
  <c r="AB9" i="96"/>
  <c r="AC9" i="96"/>
  <c r="P19" i="96"/>
  <c r="J19" i="96"/>
  <c r="E9" i="96"/>
  <c r="H9" i="95"/>
  <c r="J9" i="95" s="1"/>
  <c r="I19" i="94"/>
  <c r="J19" i="94"/>
  <c r="P19" i="94"/>
  <c r="I19" i="93"/>
  <c r="P19" i="93"/>
  <c r="J19" i="93"/>
  <c r="AC9" i="92"/>
  <c r="P19" i="92"/>
  <c r="I19" i="92"/>
  <c r="J19" i="92"/>
  <c r="E9" i="92"/>
  <c r="J19" i="91"/>
  <c r="H9" i="91"/>
  <c r="J9" i="91" s="1"/>
  <c r="I19" i="91"/>
  <c r="E9" i="91"/>
  <c r="P19" i="91"/>
  <c r="P19" i="89"/>
  <c r="I19" i="89"/>
  <c r="J19" i="89"/>
  <c r="T9" i="89"/>
  <c r="AB9" i="89"/>
  <c r="E9" i="89"/>
  <c r="L9" i="89"/>
  <c r="N9" i="89"/>
  <c r="X9" i="89"/>
  <c r="AC9" i="88"/>
  <c r="I19" i="88"/>
  <c r="J19" i="88"/>
  <c r="E9" i="88"/>
  <c r="P19" i="88"/>
  <c r="I22" i="114"/>
  <c r="J22" i="114"/>
  <c r="P22" i="114"/>
  <c r="I22" i="113"/>
  <c r="J22" i="113"/>
  <c r="J22" i="102"/>
  <c r="I22" i="104"/>
  <c r="I22" i="103"/>
  <c r="J22" i="103"/>
  <c r="O22" i="105"/>
  <c r="R22" i="105" s="1"/>
  <c r="I22" i="105"/>
  <c r="J22" i="106"/>
  <c r="I22" i="106"/>
  <c r="J22" i="108"/>
  <c r="J22" i="107"/>
  <c r="I22" i="107"/>
  <c r="P22" i="107"/>
  <c r="I22" i="98"/>
  <c r="J22" i="98"/>
  <c r="I22" i="97"/>
  <c r="I22" i="96"/>
  <c r="J22" i="96"/>
  <c r="J22" i="95"/>
  <c r="I22" i="95"/>
  <c r="J22" i="94"/>
  <c r="J22" i="93"/>
  <c r="I22" i="93"/>
  <c r="I22" i="92"/>
  <c r="J22" i="92"/>
  <c r="J22" i="91"/>
  <c r="P22" i="91"/>
  <c r="J22" i="89"/>
  <c r="J22" i="88"/>
  <c r="I22" i="88"/>
  <c r="P22" i="88"/>
  <c r="J23" i="114"/>
  <c r="I23" i="114"/>
  <c r="P23" i="114"/>
  <c r="I23" i="113"/>
  <c r="J23" i="113"/>
  <c r="P23" i="113"/>
  <c r="J23" i="102"/>
  <c r="I23" i="102"/>
  <c r="P23" i="102"/>
  <c r="I23" i="104"/>
  <c r="J23" i="104"/>
  <c r="P23" i="104"/>
  <c r="I23" i="103"/>
  <c r="J23" i="103"/>
  <c r="P23" i="103"/>
  <c r="I23" i="105"/>
  <c r="O23" i="106"/>
  <c r="R23" i="106" s="1"/>
  <c r="I23" i="108"/>
  <c r="O23" i="108"/>
  <c r="I23" i="107"/>
  <c r="J23" i="107"/>
  <c r="P23" i="107"/>
  <c r="P23" i="98"/>
  <c r="J23" i="98"/>
  <c r="I23" i="97"/>
  <c r="J23" i="97"/>
  <c r="P23" i="97"/>
  <c r="J23" i="96"/>
  <c r="I23" i="96"/>
  <c r="P23" i="96"/>
  <c r="J23" i="94"/>
  <c r="I23" i="94"/>
  <c r="P23" i="94"/>
  <c r="I23" i="93"/>
  <c r="J23" i="93"/>
  <c r="P23" i="93"/>
  <c r="O23" i="92"/>
  <c r="R23" i="92" s="1"/>
  <c r="P23" i="92"/>
  <c r="J23" i="91"/>
  <c r="I23" i="91"/>
  <c r="P23" i="91"/>
  <c r="P23" i="89"/>
  <c r="I23" i="89"/>
  <c r="J23" i="89"/>
  <c r="I24" i="114"/>
  <c r="P24" i="114"/>
  <c r="J24" i="114"/>
  <c r="J24" i="102"/>
  <c r="I24" i="102"/>
  <c r="P24" i="102"/>
  <c r="I24" i="104"/>
  <c r="O24" i="104"/>
  <c r="R24" i="104" s="1"/>
  <c r="J24" i="103"/>
  <c r="I24" i="103"/>
  <c r="P24" i="103"/>
  <c r="I24" i="105"/>
  <c r="O24" i="105"/>
  <c r="I24" i="106"/>
  <c r="J24" i="106"/>
  <c r="P24" i="106"/>
  <c r="I24" i="108"/>
  <c r="O24" i="108"/>
  <c r="J24" i="107"/>
  <c r="I24" i="107"/>
  <c r="P24" i="107"/>
  <c r="J24" i="98"/>
  <c r="I24" i="98"/>
  <c r="P24" i="98"/>
  <c r="O24" i="97"/>
  <c r="R24" i="97" s="1"/>
  <c r="I24" i="96"/>
  <c r="P24" i="96"/>
  <c r="J24" i="96"/>
  <c r="I24" i="94"/>
  <c r="O24" i="94"/>
  <c r="J24" i="93"/>
  <c r="P24" i="93"/>
  <c r="I24" i="92"/>
  <c r="P24" i="92"/>
  <c r="J24" i="92"/>
  <c r="J24" i="91"/>
  <c r="I24" i="91"/>
  <c r="P24" i="91"/>
  <c r="P24" i="89"/>
  <c r="J24" i="89"/>
  <c r="J24" i="88"/>
  <c r="I24" i="88"/>
  <c r="P24" i="88"/>
  <c r="J25" i="114"/>
  <c r="I25" i="114"/>
  <c r="P25" i="114"/>
  <c r="I25" i="113"/>
  <c r="P25" i="113"/>
  <c r="J25" i="113"/>
  <c r="I25" i="102"/>
  <c r="J25" i="102"/>
  <c r="P25" i="102"/>
  <c r="I25" i="104"/>
  <c r="J25" i="104"/>
  <c r="P25" i="104"/>
  <c r="I25" i="103"/>
  <c r="J25" i="103"/>
  <c r="P25" i="103"/>
  <c r="J25" i="105"/>
  <c r="P25" i="105"/>
  <c r="J25" i="106"/>
  <c r="I25" i="106"/>
  <c r="P25" i="106"/>
  <c r="I25" i="108"/>
  <c r="J25" i="108"/>
  <c r="P25" i="108"/>
  <c r="J25" i="107"/>
  <c r="I25" i="107"/>
  <c r="P25" i="107"/>
  <c r="J25" i="98"/>
  <c r="P25" i="98"/>
  <c r="I25" i="97"/>
  <c r="P25" i="97"/>
  <c r="J25" i="97"/>
  <c r="I25" i="96"/>
  <c r="O25" i="96"/>
  <c r="R25" i="96" s="1"/>
  <c r="P25" i="96"/>
  <c r="J25" i="95"/>
  <c r="I25" i="95"/>
  <c r="P25" i="95"/>
  <c r="I25" i="94"/>
  <c r="O25" i="94"/>
  <c r="R25" i="94" s="1"/>
  <c r="J25" i="93"/>
  <c r="I25" i="93"/>
  <c r="P25" i="93"/>
  <c r="J25" i="92"/>
  <c r="I25" i="92"/>
  <c r="P25" i="92"/>
  <c r="J25" i="91"/>
  <c r="I25" i="91"/>
  <c r="P25" i="91"/>
  <c r="O25" i="89"/>
  <c r="P25" i="89" s="1"/>
  <c r="I25" i="89"/>
  <c r="P25" i="88"/>
  <c r="I25" i="88"/>
  <c r="J25" i="88"/>
  <c r="J26" i="91"/>
  <c r="I26" i="91"/>
  <c r="P26" i="91"/>
  <c r="P26" i="114"/>
  <c r="I26" i="114"/>
  <c r="J26" i="114"/>
  <c r="J26" i="113"/>
  <c r="I26" i="113"/>
  <c r="P26" i="113"/>
  <c r="J26" i="102"/>
  <c r="I26" i="102"/>
  <c r="P26" i="102"/>
  <c r="P26" i="104"/>
  <c r="I26" i="104"/>
  <c r="J26" i="104"/>
  <c r="I26" i="103"/>
  <c r="P26" i="103"/>
  <c r="J26" i="103"/>
  <c r="J26" i="105"/>
  <c r="I26" i="105"/>
  <c r="P26" i="105"/>
  <c r="I26" i="106"/>
  <c r="P26" i="106"/>
  <c r="J26" i="106"/>
  <c r="J26" i="108"/>
  <c r="I26" i="108"/>
  <c r="P26" i="108"/>
  <c r="I26" i="107"/>
  <c r="J26" i="107"/>
  <c r="P26" i="107"/>
  <c r="P26" i="98"/>
  <c r="J26" i="98"/>
  <c r="J26" i="97"/>
  <c r="I26" i="97"/>
  <c r="P26" i="97"/>
  <c r="I26" i="96"/>
  <c r="P26" i="96"/>
  <c r="J26" i="96"/>
  <c r="I26" i="94"/>
  <c r="O26" i="94"/>
  <c r="R26" i="94" s="1"/>
  <c r="P26" i="94"/>
  <c r="J26" i="93"/>
  <c r="I26" i="93"/>
  <c r="P26" i="93"/>
  <c r="I26" i="92"/>
  <c r="J26" i="92"/>
  <c r="P26" i="92"/>
  <c r="P27" i="91"/>
  <c r="J27" i="91"/>
  <c r="I26" i="89"/>
  <c r="J26" i="89"/>
  <c r="P26" i="89"/>
  <c r="P26" i="88"/>
  <c r="I26" i="88"/>
  <c r="J26" i="88"/>
  <c r="J27" i="88"/>
  <c r="I27" i="88"/>
  <c r="P27" i="88"/>
  <c r="I28" i="114"/>
  <c r="J28" i="114"/>
  <c r="P28" i="114"/>
  <c r="I28" i="102"/>
  <c r="P28" i="102"/>
  <c r="J28" i="102"/>
  <c r="I28" i="104"/>
  <c r="O28" i="104"/>
  <c r="I28" i="103"/>
  <c r="J28" i="103"/>
  <c r="P28" i="103"/>
  <c r="P28" i="105"/>
  <c r="I28" i="105"/>
  <c r="J28" i="105"/>
  <c r="J28" i="106"/>
  <c r="P28" i="106"/>
  <c r="I28" i="108"/>
  <c r="P28" i="108"/>
  <c r="J28" i="108"/>
  <c r="P28" i="107"/>
  <c r="J28" i="107"/>
  <c r="I28" i="98"/>
  <c r="P28" i="98"/>
  <c r="J28" i="98"/>
  <c r="I28" i="97"/>
  <c r="O28" i="97"/>
  <c r="R28" i="97" s="1"/>
  <c r="I28" i="96"/>
  <c r="P28" i="96"/>
  <c r="J28" i="96"/>
  <c r="I28" i="94"/>
  <c r="J28" i="94"/>
  <c r="P28" i="94"/>
  <c r="J28" i="93"/>
  <c r="I28" i="93"/>
  <c r="P28" i="93"/>
  <c r="I28" i="92"/>
  <c r="P28" i="92"/>
  <c r="J28" i="92"/>
  <c r="J28" i="91"/>
  <c r="R28" i="91"/>
  <c r="J28" i="89"/>
  <c r="I28" i="89"/>
  <c r="P28" i="89"/>
  <c r="P28" i="88"/>
  <c r="J28" i="88"/>
  <c r="I29" i="114"/>
  <c r="J29" i="114"/>
  <c r="P29" i="114"/>
  <c r="I29" i="113"/>
  <c r="P29" i="113"/>
  <c r="J29" i="113"/>
  <c r="I29" i="102"/>
  <c r="P29" i="102"/>
  <c r="J29" i="102"/>
  <c r="I29" i="103"/>
  <c r="J29" i="103"/>
  <c r="P29" i="103"/>
  <c r="I29" i="105"/>
  <c r="O29" i="105"/>
  <c r="I29" i="106"/>
  <c r="P29" i="106"/>
  <c r="J29" i="106"/>
  <c r="I29" i="108"/>
  <c r="P29" i="108"/>
  <c r="J29" i="108"/>
  <c r="J29" i="107"/>
  <c r="I29" i="107"/>
  <c r="P29" i="107"/>
  <c r="I29" i="98"/>
  <c r="J29" i="98"/>
  <c r="P29" i="98"/>
  <c r="I29" i="97"/>
  <c r="P29" i="97"/>
  <c r="J29" i="97"/>
  <c r="I29" i="96"/>
  <c r="O29" i="96"/>
  <c r="R29" i="96" s="1"/>
  <c r="P29" i="96"/>
  <c r="J29" i="95"/>
  <c r="P29" i="95"/>
  <c r="J29" i="94"/>
  <c r="P29" i="94"/>
  <c r="I29" i="93"/>
  <c r="J29" i="93"/>
  <c r="P29" i="93"/>
  <c r="I29" i="92"/>
  <c r="P29" i="92"/>
  <c r="J29" i="92"/>
  <c r="R29" i="91"/>
  <c r="P29" i="91"/>
  <c r="J29" i="91"/>
  <c r="I29" i="91"/>
  <c r="J29" i="89"/>
  <c r="P29" i="89"/>
  <c r="I29" i="88"/>
  <c r="J29" i="88"/>
  <c r="P29" i="88"/>
  <c r="I30" i="114"/>
  <c r="P30" i="114"/>
  <c r="J30" i="114"/>
  <c r="J30" i="113"/>
  <c r="I30" i="113"/>
  <c r="P30" i="113"/>
  <c r="P30" i="102"/>
  <c r="J30" i="102"/>
  <c r="I29" i="104"/>
  <c r="P29" i="104"/>
  <c r="J29" i="104"/>
  <c r="I30" i="104"/>
  <c r="J30" i="104"/>
  <c r="P30" i="104"/>
  <c r="J30" i="103"/>
  <c r="I30" i="103"/>
  <c r="P30" i="103"/>
  <c r="I30" i="105"/>
  <c r="O30" i="105"/>
  <c r="J30" i="106"/>
  <c r="I30" i="106"/>
  <c r="P30" i="106"/>
  <c r="P30" i="108"/>
  <c r="J30" i="108"/>
  <c r="I30" i="107"/>
  <c r="J30" i="107"/>
  <c r="P30" i="107"/>
  <c r="I30" i="98"/>
  <c r="P30" i="98"/>
  <c r="J30" i="98"/>
  <c r="I30" i="97"/>
  <c r="J30" i="97"/>
  <c r="P30" i="97"/>
  <c r="I30" i="96"/>
  <c r="P30" i="96"/>
  <c r="J30" i="96"/>
  <c r="I30" i="95"/>
  <c r="J30" i="95"/>
  <c r="P30" i="95"/>
  <c r="I30" i="94"/>
  <c r="J30" i="94"/>
  <c r="P30" i="94"/>
  <c r="I30" i="93"/>
  <c r="J30" i="93"/>
  <c r="P30" i="93"/>
  <c r="J30" i="92"/>
  <c r="P30" i="92"/>
  <c r="P30" i="91"/>
  <c r="J30" i="91"/>
  <c r="P30" i="89"/>
  <c r="I30" i="89"/>
  <c r="J30" i="89"/>
  <c r="J30" i="88"/>
  <c r="I30" i="88"/>
  <c r="P30" i="88"/>
  <c r="I31" i="95"/>
  <c r="P31" i="95"/>
  <c r="J31" i="95"/>
  <c r="J31" i="102"/>
  <c r="P31" i="102"/>
  <c r="P31" i="104"/>
  <c r="I31" i="104"/>
  <c r="J31" i="104"/>
  <c r="J31" i="103"/>
  <c r="I31" i="103"/>
  <c r="P31" i="103"/>
  <c r="J31" i="106"/>
  <c r="I31" i="106"/>
  <c r="P31" i="106"/>
  <c r="I31" i="108"/>
  <c r="O31" i="108"/>
  <c r="R31" i="108" s="1"/>
  <c r="P31" i="108"/>
  <c r="I31" i="107"/>
  <c r="P31" i="107"/>
  <c r="J31" i="107"/>
  <c r="J31" i="98"/>
  <c r="I31" i="98"/>
  <c r="P31" i="98"/>
  <c r="J31" i="97"/>
  <c r="I31" i="97"/>
  <c r="P31" i="97"/>
  <c r="E21" i="97"/>
  <c r="I31" i="96"/>
  <c r="J31" i="96"/>
  <c r="P31" i="96"/>
  <c r="I31" i="93"/>
  <c r="O31" i="93"/>
  <c r="I31" i="92"/>
  <c r="O31" i="92"/>
  <c r="R31" i="92" s="1"/>
  <c r="P31" i="92"/>
  <c r="J31" i="91"/>
  <c r="I31" i="91"/>
  <c r="P31" i="91"/>
  <c r="P31" i="89"/>
  <c r="I31" i="89"/>
  <c r="J31" i="89"/>
  <c r="J31" i="88"/>
  <c r="I31" i="88"/>
  <c r="P31" i="88"/>
  <c r="J32" i="114"/>
  <c r="P32" i="114"/>
  <c r="P32" i="102"/>
  <c r="J32" i="102"/>
  <c r="P32" i="104"/>
  <c r="J32" i="104"/>
  <c r="P32" i="103"/>
  <c r="J32" i="103"/>
  <c r="I32" i="105"/>
  <c r="O32" i="105"/>
  <c r="R32" i="105" s="1"/>
  <c r="P32" i="108"/>
  <c r="J32" i="108"/>
  <c r="P32" i="107"/>
  <c r="J32" i="107"/>
  <c r="I32" i="97"/>
  <c r="J32" i="97"/>
  <c r="P32" i="97"/>
  <c r="I32" i="93"/>
  <c r="P32" i="93"/>
  <c r="J32" i="93"/>
  <c r="AE21" i="92"/>
  <c r="J32" i="92"/>
  <c r="I32" i="92"/>
  <c r="P32" i="92"/>
  <c r="P32" i="91"/>
  <c r="I32" i="91"/>
  <c r="J32" i="91"/>
  <c r="I32" i="89"/>
  <c r="J32" i="89"/>
  <c r="P32" i="89"/>
  <c r="I33" i="114"/>
  <c r="P33" i="114"/>
  <c r="J33" i="114"/>
  <c r="I33" i="113"/>
  <c r="J33" i="113"/>
  <c r="P33" i="113"/>
  <c r="J33" i="102"/>
  <c r="P33" i="102"/>
  <c r="P33" i="104"/>
  <c r="I33" i="104"/>
  <c r="J33" i="104"/>
  <c r="I33" i="103"/>
  <c r="P33" i="103"/>
  <c r="J33" i="103"/>
  <c r="I33" i="105"/>
  <c r="O33" i="105"/>
  <c r="I33" i="106"/>
  <c r="J33" i="106"/>
  <c r="P33" i="106"/>
  <c r="I33" i="108"/>
  <c r="O33" i="108"/>
  <c r="P33" i="108" s="1"/>
  <c r="R33" i="108"/>
  <c r="I33" i="107"/>
  <c r="J33" i="107"/>
  <c r="P33" i="107"/>
  <c r="P33" i="98"/>
  <c r="J33" i="98"/>
  <c r="I33" i="97"/>
  <c r="J33" i="97"/>
  <c r="P33" i="97"/>
  <c r="I33" i="96"/>
  <c r="J33" i="96"/>
  <c r="P33" i="96"/>
  <c r="I33" i="95"/>
  <c r="J33" i="95"/>
  <c r="P33" i="95"/>
  <c r="I33" i="94"/>
  <c r="O33" i="94"/>
  <c r="R33" i="94" s="1"/>
  <c r="P33" i="94"/>
  <c r="P33" i="93"/>
  <c r="J33" i="93"/>
  <c r="J33" i="92"/>
  <c r="P33" i="92"/>
  <c r="I33" i="91"/>
  <c r="J33" i="91"/>
  <c r="P33" i="91"/>
  <c r="R33" i="89"/>
  <c r="P33" i="89"/>
  <c r="J33" i="89"/>
  <c r="I33" i="89"/>
  <c r="J33" i="88"/>
  <c r="I33" i="88"/>
  <c r="P33" i="88"/>
  <c r="J34" i="114"/>
  <c r="I34" i="114"/>
  <c r="P34" i="114"/>
  <c r="P34" i="113"/>
  <c r="J34" i="113"/>
  <c r="J34" i="102"/>
  <c r="I34" i="102"/>
  <c r="P34" i="102"/>
  <c r="P34" i="104"/>
  <c r="J34" i="104"/>
  <c r="J34" i="103"/>
  <c r="I34" i="103"/>
  <c r="P34" i="103"/>
  <c r="I34" i="105"/>
  <c r="P34" i="105"/>
  <c r="J34" i="105"/>
  <c r="I34" i="106"/>
  <c r="J34" i="106"/>
  <c r="P34" i="106"/>
  <c r="P34" i="108"/>
  <c r="J34" i="108"/>
  <c r="J34" i="107"/>
  <c r="I34" i="107"/>
  <c r="E21" i="107"/>
  <c r="P34" i="107"/>
  <c r="I34" i="98"/>
  <c r="J34" i="98"/>
  <c r="P34" i="98"/>
  <c r="I34" i="97"/>
  <c r="J34" i="97"/>
  <c r="P34" i="97"/>
  <c r="J34" i="96"/>
  <c r="I34" i="96"/>
  <c r="P34" i="96"/>
  <c r="H21" i="94"/>
  <c r="J21" i="94" s="1"/>
  <c r="I34" i="94"/>
  <c r="O34" i="94"/>
  <c r="I34" i="93"/>
  <c r="J34" i="93"/>
  <c r="P34" i="93"/>
  <c r="I34" i="92"/>
  <c r="J34" i="92"/>
  <c r="P34" i="92"/>
  <c r="I34" i="91"/>
  <c r="J34" i="91"/>
  <c r="P34" i="91"/>
  <c r="P34" i="89"/>
  <c r="I34" i="89"/>
  <c r="J34" i="89"/>
  <c r="P34" i="88"/>
  <c r="I34" i="88"/>
  <c r="J34" i="88"/>
  <c r="J35" i="114"/>
  <c r="H21" i="114"/>
  <c r="I35" i="114"/>
  <c r="P35" i="114"/>
  <c r="J35" i="113"/>
  <c r="P35" i="102"/>
  <c r="J35" i="102"/>
  <c r="I35" i="104"/>
  <c r="P35" i="104"/>
  <c r="J35" i="104"/>
  <c r="AC21" i="103"/>
  <c r="I35" i="103"/>
  <c r="J35" i="103"/>
  <c r="P35" i="103"/>
  <c r="O35" i="105"/>
  <c r="R35" i="105" s="1"/>
  <c r="I35" i="106"/>
  <c r="P35" i="106"/>
  <c r="J35" i="106"/>
  <c r="O35" i="108"/>
  <c r="R35" i="108" s="1"/>
  <c r="I35" i="107"/>
  <c r="P35" i="107"/>
  <c r="J35" i="107"/>
  <c r="I35" i="98"/>
  <c r="J35" i="98"/>
  <c r="P35" i="98"/>
  <c r="I35" i="97"/>
  <c r="J35" i="97"/>
  <c r="P35" i="97"/>
  <c r="I35" i="96"/>
  <c r="J35" i="96"/>
  <c r="P35" i="96"/>
  <c r="I35" i="94"/>
  <c r="J35" i="94"/>
  <c r="P35" i="94"/>
  <c r="I35" i="93"/>
  <c r="P35" i="93"/>
  <c r="J35" i="93"/>
  <c r="I35" i="92"/>
  <c r="O35" i="92"/>
  <c r="R35" i="92" s="1"/>
  <c r="P35" i="91"/>
  <c r="J35" i="91"/>
  <c r="R35" i="89"/>
  <c r="P35" i="89"/>
  <c r="J35" i="89"/>
  <c r="I35" i="89"/>
  <c r="P35" i="88"/>
  <c r="J35" i="88"/>
  <c r="I36" i="114"/>
  <c r="J36" i="114"/>
  <c r="P36" i="114"/>
  <c r="AC21" i="113"/>
  <c r="R36" i="113"/>
  <c r="P36" i="113"/>
  <c r="J36" i="113"/>
  <c r="I36" i="113"/>
  <c r="I36" i="102"/>
  <c r="J36" i="102"/>
  <c r="P36" i="102"/>
  <c r="AG21" i="104"/>
  <c r="I36" i="104"/>
  <c r="O36" i="104"/>
  <c r="R36" i="104" s="1"/>
  <c r="I36" i="103"/>
  <c r="P36" i="103"/>
  <c r="J36" i="103"/>
  <c r="O36" i="105"/>
  <c r="R36" i="105" s="1"/>
  <c r="I36" i="106"/>
  <c r="J36" i="106"/>
  <c r="P36" i="106"/>
  <c r="AC21" i="108"/>
  <c r="I36" i="108"/>
  <c r="J36" i="108"/>
  <c r="P36" i="108"/>
  <c r="H21" i="107"/>
  <c r="I36" i="107"/>
  <c r="J36" i="107"/>
  <c r="P36" i="107"/>
  <c r="I36" i="97"/>
  <c r="P36" i="97"/>
  <c r="J36" i="97"/>
  <c r="I36" i="96"/>
  <c r="J36" i="96"/>
  <c r="P36" i="96"/>
  <c r="AB21" i="95"/>
  <c r="I36" i="95"/>
  <c r="P36" i="95"/>
  <c r="J36" i="95"/>
  <c r="I36" i="94"/>
  <c r="P36" i="94"/>
  <c r="J36" i="94"/>
  <c r="R36" i="93"/>
  <c r="P36" i="93"/>
  <c r="J36" i="93"/>
  <c r="I36" i="93"/>
  <c r="I36" i="92"/>
  <c r="P36" i="92"/>
  <c r="J36" i="92"/>
  <c r="J36" i="91"/>
  <c r="I36" i="91"/>
  <c r="R36" i="91"/>
  <c r="R36" i="89"/>
  <c r="P36" i="89"/>
  <c r="J36" i="89"/>
  <c r="I36" i="89"/>
  <c r="P36" i="88"/>
  <c r="I36" i="88"/>
  <c r="J36" i="88"/>
  <c r="I37" i="114"/>
  <c r="P37" i="114"/>
  <c r="J37" i="114"/>
  <c r="E21" i="114"/>
  <c r="M8" i="113"/>
  <c r="AC21" i="102"/>
  <c r="I37" i="102"/>
  <c r="J37" i="102"/>
  <c r="P37" i="102"/>
  <c r="I37" i="104"/>
  <c r="J37" i="104"/>
  <c r="P37" i="104"/>
  <c r="I37" i="103"/>
  <c r="P37" i="103"/>
  <c r="J37" i="103"/>
  <c r="AB21" i="105"/>
  <c r="AC21" i="105"/>
  <c r="I37" i="105"/>
  <c r="P37" i="105"/>
  <c r="J37" i="105"/>
  <c r="AC21" i="106"/>
  <c r="I37" i="106"/>
  <c r="J37" i="106"/>
  <c r="P37" i="106"/>
  <c r="J37" i="108"/>
  <c r="I37" i="108"/>
  <c r="P37" i="108"/>
  <c r="O21" i="107"/>
  <c r="R21" i="107" s="1"/>
  <c r="I37" i="107"/>
  <c r="P37" i="107"/>
  <c r="J37" i="107"/>
  <c r="I37" i="98"/>
  <c r="J37" i="98"/>
  <c r="P37" i="98"/>
  <c r="I37" i="97"/>
  <c r="P37" i="97"/>
  <c r="J37" i="97"/>
  <c r="AB21" i="96"/>
  <c r="AC21" i="96"/>
  <c r="P37" i="96"/>
  <c r="J37" i="96"/>
  <c r="AB21" i="94"/>
  <c r="AC21" i="94"/>
  <c r="I37" i="94"/>
  <c r="O37" i="94"/>
  <c r="R37" i="94" s="1"/>
  <c r="AC21" i="93"/>
  <c r="J37" i="93"/>
  <c r="I37" i="93"/>
  <c r="P37" i="93"/>
  <c r="I37" i="92"/>
  <c r="P37" i="92"/>
  <c r="J37" i="92"/>
  <c r="T21" i="92"/>
  <c r="J37" i="91"/>
  <c r="I37" i="91"/>
  <c r="P37" i="91"/>
  <c r="AC21" i="89"/>
  <c r="X21" i="89"/>
  <c r="I37" i="89"/>
  <c r="J37" i="89"/>
  <c r="P37" i="89"/>
  <c r="AB21" i="88"/>
  <c r="AC21" i="88"/>
  <c r="H21" i="88"/>
  <c r="J21" i="88" s="1"/>
  <c r="J37" i="88"/>
  <c r="I37" i="88"/>
  <c r="P37" i="88"/>
  <c r="AC21" i="114"/>
  <c r="I39" i="114"/>
  <c r="J39" i="114"/>
  <c r="P39" i="114"/>
  <c r="W8" i="113"/>
  <c r="S8" i="113"/>
  <c r="I39" i="113"/>
  <c r="J39" i="113"/>
  <c r="K8" i="113"/>
  <c r="P39" i="113"/>
  <c r="E21" i="113"/>
  <c r="N21" i="102"/>
  <c r="P39" i="102"/>
  <c r="J39" i="102"/>
  <c r="E21" i="102"/>
  <c r="AC21" i="104"/>
  <c r="H21" i="104"/>
  <c r="J21" i="104" s="1"/>
  <c r="I39" i="104"/>
  <c r="J39" i="104"/>
  <c r="P39" i="104"/>
  <c r="H21" i="103"/>
  <c r="I39" i="103"/>
  <c r="P39" i="103"/>
  <c r="J39" i="103"/>
  <c r="E21" i="103"/>
  <c r="H21" i="105"/>
  <c r="J21" i="105" s="1"/>
  <c r="I39" i="105"/>
  <c r="O39" i="105"/>
  <c r="V21" i="105"/>
  <c r="AG21" i="105"/>
  <c r="E21" i="105"/>
  <c r="I39" i="106"/>
  <c r="O39" i="106"/>
  <c r="R39" i="106" s="1"/>
  <c r="G21" i="106"/>
  <c r="L21" i="106"/>
  <c r="T21" i="106"/>
  <c r="P39" i="106"/>
  <c r="X21" i="108"/>
  <c r="O39" i="108"/>
  <c r="R39" i="108" s="1"/>
  <c r="AC21" i="107"/>
  <c r="P39" i="107"/>
  <c r="J39" i="107"/>
  <c r="AC21" i="98"/>
  <c r="J39" i="98"/>
  <c r="H21" i="98"/>
  <c r="I39" i="98"/>
  <c r="E21" i="98"/>
  <c r="V21" i="98"/>
  <c r="P39" i="98"/>
  <c r="L21" i="98"/>
  <c r="AC21" i="97"/>
  <c r="I39" i="97"/>
  <c r="P39" i="97"/>
  <c r="J39" i="97"/>
  <c r="V21" i="97"/>
  <c r="I39" i="96"/>
  <c r="O39" i="96"/>
  <c r="R39" i="96" s="1"/>
  <c r="G21" i="96"/>
  <c r="P39" i="96"/>
  <c r="E21" i="95"/>
  <c r="J39" i="94"/>
  <c r="L21" i="94"/>
  <c r="P39" i="94"/>
  <c r="E21" i="94"/>
  <c r="O39" i="93"/>
  <c r="R39" i="93" s="1"/>
  <c r="I39" i="93"/>
  <c r="AC21" i="92"/>
  <c r="I39" i="92"/>
  <c r="J39" i="92"/>
  <c r="G21" i="92"/>
  <c r="AB21" i="92"/>
  <c r="P39" i="92"/>
  <c r="AC21" i="91"/>
  <c r="P39" i="91"/>
  <c r="I39" i="91"/>
  <c r="J39" i="91"/>
  <c r="J39" i="89"/>
  <c r="I39" i="89"/>
  <c r="P39" i="89"/>
  <c r="E21" i="89"/>
  <c r="I39" i="88"/>
  <c r="J39" i="88"/>
  <c r="G21" i="88"/>
  <c r="Z21" i="88"/>
  <c r="P39" i="88"/>
  <c r="E21" i="88"/>
  <c r="I41" i="114"/>
  <c r="J41" i="114"/>
  <c r="I41" i="113"/>
  <c r="O41" i="113"/>
  <c r="P41" i="113" s="1"/>
  <c r="J41" i="102"/>
  <c r="I41" i="102"/>
  <c r="I41" i="104"/>
  <c r="O41" i="104"/>
  <c r="I41" i="103"/>
  <c r="P41" i="103"/>
  <c r="J41" i="103"/>
  <c r="J41" i="105"/>
  <c r="I41" i="106"/>
  <c r="J41" i="106"/>
  <c r="I41" i="108"/>
  <c r="O41" i="108"/>
  <c r="P41" i="108" s="1"/>
  <c r="I41" i="107"/>
  <c r="O41" i="107"/>
  <c r="R41" i="107" s="1"/>
  <c r="P41" i="107"/>
  <c r="J41" i="98"/>
  <c r="I41" i="97"/>
  <c r="O41" i="97"/>
  <c r="J41" i="96"/>
  <c r="I41" i="96"/>
  <c r="I41" i="94"/>
  <c r="O41" i="94"/>
  <c r="P41" i="94" s="1"/>
  <c r="J41" i="93"/>
  <c r="I41" i="93"/>
  <c r="I41" i="92"/>
  <c r="O41" i="92"/>
  <c r="P41" i="92" s="1"/>
  <c r="I41" i="91"/>
  <c r="J41" i="89"/>
  <c r="J41" i="88"/>
  <c r="I41" i="88"/>
  <c r="P41" i="88"/>
  <c r="I42" i="114"/>
  <c r="J42" i="114"/>
  <c r="P42" i="114"/>
  <c r="I42" i="102"/>
  <c r="I42" i="104"/>
  <c r="I42" i="103"/>
  <c r="J42" i="103"/>
  <c r="P42" i="103"/>
  <c r="I42" i="105"/>
  <c r="I42" i="106"/>
  <c r="I42" i="108"/>
  <c r="I42" i="107"/>
  <c r="O42" i="107"/>
  <c r="I42" i="98"/>
  <c r="P42" i="98"/>
  <c r="J42" i="98"/>
  <c r="I42" i="97"/>
  <c r="I42" i="96"/>
  <c r="I42" i="94"/>
  <c r="I42" i="93"/>
  <c r="I42" i="92"/>
  <c r="I42" i="91"/>
  <c r="R42" i="91"/>
  <c r="J42" i="89"/>
  <c r="I42" i="88"/>
  <c r="I44" i="102"/>
  <c r="O44" i="102"/>
  <c r="R44" i="102" s="1"/>
  <c r="P44" i="102"/>
  <c r="I44" i="104"/>
  <c r="J44" i="104"/>
  <c r="P44" i="104"/>
  <c r="I44" i="103"/>
  <c r="P44" i="103"/>
  <c r="J44" i="103"/>
  <c r="J44" i="106"/>
  <c r="I44" i="106"/>
  <c r="P44" i="106"/>
  <c r="I44" i="108"/>
  <c r="P44" i="108"/>
  <c r="J44" i="108"/>
  <c r="I44" i="107"/>
  <c r="O44" i="107"/>
  <c r="R44" i="107" s="1"/>
  <c r="J44" i="98"/>
  <c r="P44" i="98"/>
  <c r="I44" i="97"/>
  <c r="J44" i="97"/>
  <c r="P44" i="97"/>
  <c r="I44" i="96"/>
  <c r="J44" i="96"/>
  <c r="P44" i="96"/>
  <c r="I44" i="95"/>
  <c r="J44" i="95"/>
  <c r="P44" i="95"/>
  <c r="J44" i="94"/>
  <c r="I44" i="94"/>
  <c r="P44" i="94"/>
  <c r="I44" i="93"/>
  <c r="J44" i="93"/>
  <c r="P44" i="93"/>
  <c r="I44" i="92"/>
  <c r="P44" i="92"/>
  <c r="J44" i="92"/>
  <c r="R44" i="91"/>
  <c r="J44" i="91"/>
  <c r="J44" i="89"/>
  <c r="I44" i="89"/>
  <c r="R44" i="89"/>
  <c r="I44" i="88"/>
  <c r="J44" i="88"/>
  <c r="P44" i="88"/>
  <c r="J45" i="114"/>
  <c r="I45" i="114"/>
  <c r="P45" i="114"/>
  <c r="R45" i="113"/>
  <c r="P45" i="113"/>
  <c r="J45" i="113"/>
  <c r="I45" i="113"/>
  <c r="I45" i="102"/>
  <c r="O45" i="102"/>
  <c r="I45" i="104"/>
  <c r="P45" i="104"/>
  <c r="J45" i="104"/>
  <c r="I45" i="103"/>
  <c r="O45" i="103"/>
  <c r="I45" i="105"/>
  <c r="P45" i="105"/>
  <c r="J45" i="105"/>
  <c r="I45" i="106"/>
  <c r="J45" i="106"/>
  <c r="P45" i="106"/>
  <c r="I45" i="108"/>
  <c r="O45" i="108"/>
  <c r="I45" i="98"/>
  <c r="J45" i="98"/>
  <c r="P45" i="98"/>
  <c r="I45" i="97"/>
  <c r="P45" i="97"/>
  <c r="J45" i="97"/>
  <c r="J45" i="96"/>
  <c r="I45" i="96"/>
  <c r="P45" i="96"/>
  <c r="I45" i="95"/>
  <c r="J45" i="95"/>
  <c r="P45" i="95"/>
  <c r="J45" i="94"/>
  <c r="I45" i="94"/>
  <c r="P45" i="94"/>
  <c r="I45" i="93"/>
  <c r="O45" i="93"/>
  <c r="R45" i="93" s="1"/>
  <c r="P45" i="93"/>
  <c r="I45" i="92"/>
  <c r="P45" i="92"/>
  <c r="J45" i="92"/>
  <c r="O45" i="91"/>
  <c r="R45" i="91" s="1"/>
  <c r="J45" i="89"/>
  <c r="I45" i="89"/>
  <c r="P45" i="89"/>
  <c r="P45" i="88"/>
  <c r="I45" i="88"/>
  <c r="J45" i="88"/>
  <c r="J46" i="114"/>
  <c r="P46" i="114"/>
  <c r="I46" i="102"/>
  <c r="P46" i="102"/>
  <c r="J46" i="102"/>
  <c r="I46" i="104"/>
  <c r="J46" i="104"/>
  <c r="P46" i="104"/>
  <c r="I46" i="103"/>
  <c r="P46" i="103"/>
  <c r="J46" i="103"/>
  <c r="I46" i="105"/>
  <c r="P46" i="105"/>
  <c r="J46" i="105"/>
  <c r="I46" i="106"/>
  <c r="J46" i="106"/>
  <c r="P46" i="106"/>
  <c r="I46" i="108"/>
  <c r="J46" i="108"/>
  <c r="P46" i="108"/>
  <c r="I45" i="107"/>
  <c r="O45" i="107"/>
  <c r="R45" i="107" s="1"/>
  <c r="I46" i="107"/>
  <c r="P46" i="107"/>
  <c r="J46" i="107"/>
  <c r="O46" i="98"/>
  <c r="R46" i="98" s="1"/>
  <c r="J46" i="97"/>
  <c r="I46" i="97"/>
  <c r="P46" i="97"/>
  <c r="I46" i="94"/>
  <c r="J46" i="94"/>
  <c r="P46" i="94"/>
  <c r="I46" i="93"/>
  <c r="P46" i="93"/>
  <c r="J46" i="93"/>
  <c r="J46" i="92"/>
  <c r="I46" i="92"/>
  <c r="P46" i="92"/>
  <c r="J46" i="91"/>
  <c r="P46" i="91"/>
  <c r="P46" i="89"/>
  <c r="I46" i="89"/>
  <c r="J46" i="89"/>
  <c r="P46" i="88"/>
  <c r="I46" i="88"/>
  <c r="J46" i="88"/>
  <c r="J47" i="114"/>
  <c r="I47" i="114"/>
  <c r="P47" i="114"/>
  <c r="I47" i="102"/>
  <c r="J47" i="102"/>
  <c r="P47" i="102"/>
  <c r="I47" i="104"/>
  <c r="P47" i="104"/>
  <c r="J47" i="104"/>
  <c r="I47" i="103"/>
  <c r="J47" i="103"/>
  <c r="P47" i="103"/>
  <c r="I47" i="105"/>
  <c r="J47" i="105"/>
  <c r="P47" i="105"/>
  <c r="I47" i="106"/>
  <c r="J47" i="106"/>
  <c r="P47" i="106"/>
  <c r="J47" i="108"/>
  <c r="I47" i="108"/>
  <c r="P47" i="108"/>
  <c r="I47" i="107"/>
  <c r="O47" i="107"/>
  <c r="R47" i="107" s="1"/>
  <c r="I47" i="98"/>
  <c r="P47" i="98"/>
  <c r="J47" i="98"/>
  <c r="I47" i="97"/>
  <c r="I46" i="96"/>
  <c r="J47" i="97"/>
  <c r="P47" i="97"/>
  <c r="P46" i="96"/>
  <c r="J46" i="96"/>
  <c r="R47" i="96"/>
  <c r="P47" i="96"/>
  <c r="J47" i="96"/>
  <c r="I47" i="96"/>
  <c r="O47" i="94"/>
  <c r="R47" i="94" s="1"/>
  <c r="I47" i="93"/>
  <c r="J47" i="93"/>
  <c r="P47" i="93"/>
  <c r="I47" i="92"/>
  <c r="O47" i="92"/>
  <c r="R47" i="92" s="1"/>
  <c r="R47" i="91"/>
  <c r="P47" i="91"/>
  <c r="I47" i="91"/>
  <c r="I47" i="89"/>
  <c r="J47" i="89"/>
  <c r="P47" i="89"/>
  <c r="J47" i="88"/>
  <c r="I47" i="88"/>
  <c r="R47" i="88"/>
  <c r="AB40" i="114"/>
  <c r="H40" i="114"/>
  <c r="I48" i="114"/>
  <c r="O48" i="114"/>
  <c r="R48" i="114" s="1"/>
  <c r="J48" i="113"/>
  <c r="P48" i="113"/>
  <c r="I48" i="102"/>
  <c r="O48" i="102"/>
  <c r="R48" i="102" s="1"/>
  <c r="I48" i="104"/>
  <c r="J48" i="104"/>
  <c r="P48" i="104"/>
  <c r="AB40" i="103"/>
  <c r="I48" i="103"/>
  <c r="O48" i="103"/>
  <c r="I48" i="105"/>
  <c r="J48" i="105"/>
  <c r="P48" i="105"/>
  <c r="J48" i="106"/>
  <c r="I48" i="106"/>
  <c r="P48" i="106"/>
  <c r="P48" i="108"/>
  <c r="I48" i="108"/>
  <c r="J48" i="108"/>
  <c r="I48" i="107"/>
  <c r="O48" i="107"/>
  <c r="R48" i="107" s="1"/>
  <c r="I48" i="98"/>
  <c r="P48" i="98"/>
  <c r="J48" i="98"/>
  <c r="I48" i="97"/>
  <c r="O48" i="97"/>
  <c r="R48" i="97" s="1"/>
  <c r="I48" i="96"/>
  <c r="J48" i="96"/>
  <c r="P48" i="96"/>
  <c r="J48" i="94"/>
  <c r="I48" i="94"/>
  <c r="P48" i="94"/>
  <c r="I48" i="93"/>
  <c r="J48" i="93"/>
  <c r="P48" i="93"/>
  <c r="I48" i="92"/>
  <c r="P48" i="92"/>
  <c r="J48" i="92"/>
  <c r="R48" i="91"/>
  <c r="P48" i="91"/>
  <c r="J48" i="91"/>
  <c r="I48" i="91"/>
  <c r="J48" i="89"/>
  <c r="I48" i="89"/>
  <c r="P48" i="89"/>
  <c r="J48" i="88"/>
  <c r="I48" i="88"/>
  <c r="P48" i="88"/>
  <c r="J49" i="114"/>
  <c r="I49" i="114"/>
  <c r="P49" i="114"/>
  <c r="I49" i="113"/>
  <c r="O49" i="113"/>
  <c r="R49" i="113" s="1"/>
  <c r="I49" i="102"/>
  <c r="O49" i="102"/>
  <c r="R49" i="102" s="1"/>
  <c r="P49" i="102"/>
  <c r="R49" i="104"/>
  <c r="P49" i="104"/>
  <c r="J49" i="104"/>
  <c r="I49" i="104"/>
  <c r="I49" i="103"/>
  <c r="P49" i="103"/>
  <c r="J49" i="103"/>
  <c r="I49" i="105"/>
  <c r="J49" i="105"/>
  <c r="P49" i="105"/>
  <c r="J49" i="108"/>
  <c r="I49" i="108"/>
  <c r="P49" i="108"/>
  <c r="O49" i="107"/>
  <c r="R49" i="107" s="1"/>
  <c r="I49" i="97"/>
  <c r="J49" i="97"/>
  <c r="P49" i="97"/>
  <c r="I49" i="98"/>
  <c r="P49" i="98"/>
  <c r="J49" i="98"/>
  <c r="I49" i="96"/>
  <c r="P49" i="96"/>
  <c r="J49" i="96"/>
  <c r="R49" i="94"/>
  <c r="P49" i="94"/>
  <c r="J49" i="94"/>
  <c r="I49" i="94"/>
  <c r="J49" i="93"/>
  <c r="I49" i="93"/>
  <c r="P49" i="93"/>
  <c r="I49" i="92"/>
  <c r="P49" i="92"/>
  <c r="J49" i="92"/>
  <c r="J49" i="91"/>
  <c r="P49" i="91"/>
  <c r="J49" i="89"/>
  <c r="I49" i="89"/>
  <c r="P49" i="89"/>
  <c r="J49" i="88"/>
  <c r="I49" i="88"/>
  <c r="P49" i="88"/>
  <c r="I50" i="114"/>
  <c r="P50" i="114"/>
  <c r="J50" i="114"/>
  <c r="O50" i="113"/>
  <c r="R50" i="113" s="1"/>
  <c r="J50" i="102"/>
  <c r="I50" i="102"/>
  <c r="P50" i="102"/>
  <c r="I50" i="104"/>
  <c r="P50" i="104"/>
  <c r="J50" i="104"/>
  <c r="J50" i="103"/>
  <c r="I50" i="103"/>
  <c r="P50" i="103"/>
  <c r="I50" i="105"/>
  <c r="P50" i="105"/>
  <c r="J50" i="105"/>
  <c r="I50" i="106"/>
  <c r="J50" i="106"/>
  <c r="P50" i="106"/>
  <c r="I50" i="108"/>
  <c r="J50" i="108"/>
  <c r="P50" i="108"/>
  <c r="I50" i="107"/>
  <c r="O50" i="107"/>
  <c r="I50" i="98"/>
  <c r="J50" i="98"/>
  <c r="P50" i="98"/>
  <c r="I50" i="97"/>
  <c r="J50" i="97"/>
  <c r="P50" i="97"/>
  <c r="J50" i="96"/>
  <c r="I50" i="96"/>
  <c r="P50" i="96"/>
  <c r="AB40" i="95"/>
  <c r="AC40" i="95"/>
  <c r="I50" i="95"/>
  <c r="P50" i="95"/>
  <c r="J50" i="95"/>
  <c r="I50" i="94"/>
  <c r="J50" i="94"/>
  <c r="P50" i="94"/>
  <c r="J50" i="93"/>
  <c r="I50" i="93"/>
  <c r="P50" i="93"/>
  <c r="I50" i="92"/>
  <c r="J50" i="92"/>
  <c r="P50" i="92"/>
  <c r="O50" i="91"/>
  <c r="P50" i="91" s="1"/>
  <c r="I50" i="91"/>
  <c r="R50" i="91"/>
  <c r="I50" i="89"/>
  <c r="J50" i="89"/>
  <c r="P50" i="89"/>
  <c r="J50" i="88"/>
  <c r="I50" i="88"/>
  <c r="P50" i="88"/>
  <c r="O51" i="114"/>
  <c r="R51" i="114" s="1"/>
  <c r="P51" i="113"/>
  <c r="J51" i="113"/>
  <c r="I51" i="102"/>
  <c r="J51" i="102"/>
  <c r="P51" i="102"/>
  <c r="I51" i="104"/>
  <c r="O51" i="104"/>
  <c r="R51" i="104" s="1"/>
  <c r="I51" i="103"/>
  <c r="J51" i="103"/>
  <c r="P51" i="103"/>
  <c r="I51" i="105"/>
  <c r="P51" i="105"/>
  <c r="J51" i="105"/>
  <c r="J51" i="106"/>
  <c r="I51" i="106"/>
  <c r="P51" i="106"/>
  <c r="J51" i="108"/>
  <c r="I51" i="108"/>
  <c r="P51" i="108"/>
  <c r="I51" i="107"/>
  <c r="P51" i="107"/>
  <c r="J51" i="107"/>
  <c r="I51" i="98"/>
  <c r="O51" i="98"/>
  <c r="R51" i="98" s="1"/>
  <c r="I51" i="97"/>
  <c r="J51" i="97"/>
  <c r="P51" i="97"/>
  <c r="P51" i="96"/>
  <c r="J51" i="96"/>
  <c r="H40" i="95"/>
  <c r="J40" i="95" s="1"/>
  <c r="J51" i="95"/>
  <c r="I51" i="95"/>
  <c r="P51" i="95"/>
  <c r="I51" i="94"/>
  <c r="O51" i="94"/>
  <c r="R51" i="94" s="1"/>
  <c r="J51" i="93"/>
  <c r="P51" i="93"/>
  <c r="I51" i="92"/>
  <c r="J51" i="92"/>
  <c r="P51" i="92"/>
  <c r="O51" i="91"/>
  <c r="R51" i="91" s="1"/>
  <c r="R51" i="89"/>
  <c r="P51" i="89"/>
  <c r="J51" i="89"/>
  <c r="I51" i="89"/>
  <c r="J51" i="88"/>
  <c r="I51" i="88"/>
  <c r="P51" i="88"/>
  <c r="I52" i="114"/>
  <c r="O52" i="114"/>
  <c r="R52" i="114" s="1"/>
  <c r="P52" i="114"/>
  <c r="R52" i="102"/>
  <c r="P52" i="102"/>
  <c r="J52" i="102"/>
  <c r="I52" i="102"/>
  <c r="AB40" i="104"/>
  <c r="AC40" i="104"/>
  <c r="I52" i="104"/>
  <c r="P52" i="104"/>
  <c r="J52" i="104"/>
  <c r="I52" i="103"/>
  <c r="J52" i="103"/>
  <c r="P52" i="103"/>
  <c r="I52" i="105"/>
  <c r="P52" i="105"/>
  <c r="J52" i="105"/>
  <c r="I52" i="106"/>
  <c r="P52" i="106"/>
  <c r="J52" i="106"/>
  <c r="I52" i="108"/>
  <c r="J52" i="108"/>
  <c r="P52" i="108"/>
  <c r="AB40" i="107"/>
  <c r="AC40" i="107"/>
  <c r="I52" i="107"/>
  <c r="O52" i="107"/>
  <c r="R52" i="107" s="1"/>
  <c r="P52" i="107"/>
  <c r="I52" i="98"/>
  <c r="J52" i="98"/>
  <c r="P52" i="98"/>
  <c r="I52" i="97"/>
  <c r="P52" i="97"/>
  <c r="J52" i="97"/>
  <c r="I52" i="96"/>
  <c r="P52" i="96"/>
  <c r="J52" i="96"/>
  <c r="J52" i="95"/>
  <c r="P52" i="95"/>
  <c r="I52" i="94"/>
  <c r="J52" i="94"/>
  <c r="P52" i="94"/>
  <c r="J52" i="93"/>
  <c r="I52" i="93"/>
  <c r="P52" i="93"/>
  <c r="I52" i="92"/>
  <c r="J52" i="92"/>
  <c r="P52" i="92"/>
  <c r="AC40" i="91"/>
  <c r="J52" i="91"/>
  <c r="I52" i="91"/>
  <c r="P52" i="91"/>
  <c r="P52" i="89"/>
  <c r="I52" i="89"/>
  <c r="J52" i="89"/>
  <c r="I52" i="88"/>
  <c r="J52" i="88"/>
  <c r="P52" i="88"/>
  <c r="J53" i="114"/>
  <c r="P53" i="114"/>
  <c r="AB40" i="113"/>
  <c r="AC40" i="113"/>
  <c r="I53" i="113"/>
  <c r="O53" i="113"/>
  <c r="R53" i="113" s="1"/>
  <c r="AG40" i="113"/>
  <c r="I53" i="102"/>
  <c r="O53" i="102"/>
  <c r="R53" i="102" s="1"/>
  <c r="J53" i="104"/>
  <c r="I53" i="104"/>
  <c r="P53" i="104"/>
  <c r="H40" i="103"/>
  <c r="J40" i="103" s="1"/>
  <c r="I53" i="103"/>
  <c r="O53" i="103"/>
  <c r="AB40" i="105"/>
  <c r="AC40" i="105"/>
  <c r="I53" i="105"/>
  <c r="J53" i="105"/>
  <c r="E40" i="105"/>
  <c r="P53" i="105"/>
  <c r="I53" i="106"/>
  <c r="O53" i="106"/>
  <c r="R53" i="106" s="1"/>
  <c r="P53" i="106"/>
  <c r="I53" i="108"/>
  <c r="O53" i="108"/>
  <c r="R53" i="108" s="1"/>
  <c r="E40" i="108"/>
  <c r="I53" i="107"/>
  <c r="O53" i="107"/>
  <c r="R53" i="107" s="1"/>
  <c r="AG40" i="107"/>
  <c r="P53" i="107"/>
  <c r="AE40" i="107"/>
  <c r="I53" i="98"/>
  <c r="P53" i="98"/>
  <c r="J53" i="98"/>
  <c r="H40" i="97"/>
  <c r="J40" i="97" s="1"/>
  <c r="I53" i="97"/>
  <c r="O53" i="97"/>
  <c r="R53" i="97" s="1"/>
  <c r="O53" i="96"/>
  <c r="R53" i="96" s="1"/>
  <c r="I53" i="95"/>
  <c r="J53" i="95"/>
  <c r="P53" i="95"/>
  <c r="AB40" i="94"/>
  <c r="AC40" i="94"/>
  <c r="I53" i="94"/>
  <c r="O53" i="94"/>
  <c r="R53" i="94" s="1"/>
  <c r="N40" i="94"/>
  <c r="E40" i="94"/>
  <c r="V40" i="94"/>
  <c r="P53" i="94"/>
  <c r="I53" i="93"/>
  <c r="J53" i="93"/>
  <c r="P53" i="93"/>
  <c r="AB40" i="92"/>
  <c r="AC40" i="92"/>
  <c r="I53" i="92"/>
  <c r="O53" i="92"/>
  <c r="J53" i="91"/>
  <c r="I53" i="91"/>
  <c r="P53" i="91"/>
  <c r="R53" i="89"/>
  <c r="P53" i="89"/>
  <c r="J53" i="89"/>
  <c r="I53" i="89"/>
  <c r="V40" i="89"/>
  <c r="N40" i="89"/>
  <c r="I53" i="88"/>
  <c r="J53" i="88"/>
  <c r="P53" i="88"/>
  <c r="AC40" i="114"/>
  <c r="S8" i="114"/>
  <c r="I54" i="114"/>
  <c r="J54" i="114"/>
  <c r="J40" i="114"/>
  <c r="F8" i="114"/>
  <c r="P54" i="114"/>
  <c r="C8" i="114"/>
  <c r="E40" i="114"/>
  <c r="I54" i="113"/>
  <c r="O54" i="113"/>
  <c r="E40" i="113"/>
  <c r="AB40" i="102"/>
  <c r="AC40" i="102"/>
  <c r="H40" i="102"/>
  <c r="J40" i="102" s="1"/>
  <c r="I54" i="102"/>
  <c r="J54" i="102"/>
  <c r="AE40" i="102"/>
  <c r="AG40" i="102"/>
  <c r="P54" i="102"/>
  <c r="G40" i="102"/>
  <c r="J54" i="104"/>
  <c r="AC40" i="103"/>
  <c r="J54" i="103"/>
  <c r="AE40" i="103"/>
  <c r="P54" i="103"/>
  <c r="I54" i="105"/>
  <c r="P54" i="105"/>
  <c r="J54" i="105"/>
  <c r="AC40" i="106"/>
  <c r="P54" i="106"/>
  <c r="J54" i="106"/>
  <c r="E40" i="106"/>
  <c r="AB40" i="108"/>
  <c r="AC40" i="108"/>
  <c r="I54" i="108"/>
  <c r="P54" i="108"/>
  <c r="J54" i="108"/>
  <c r="H40" i="107"/>
  <c r="J40" i="107" s="1"/>
  <c r="I54" i="107"/>
  <c r="P54" i="107"/>
  <c r="J54" i="107"/>
  <c r="G40" i="107"/>
  <c r="AB40" i="98"/>
  <c r="AC40" i="98"/>
  <c r="I54" i="98"/>
  <c r="O54" i="98"/>
  <c r="AB40" i="97"/>
  <c r="AC40" i="97"/>
  <c r="I54" i="97"/>
  <c r="P54" i="97"/>
  <c r="J54" i="97"/>
  <c r="AG40" i="97"/>
  <c r="AB40" i="96"/>
  <c r="AC40" i="96"/>
  <c r="J54" i="96"/>
  <c r="I54" i="96"/>
  <c r="P54" i="96"/>
  <c r="E40" i="96"/>
  <c r="O54" i="95"/>
  <c r="R54" i="95" s="1"/>
  <c r="I54" i="95"/>
  <c r="P54" i="95"/>
  <c r="G40" i="95"/>
  <c r="N40" i="95"/>
  <c r="V40" i="95"/>
  <c r="AG40" i="95"/>
  <c r="P54" i="94"/>
  <c r="J54" i="94"/>
  <c r="Z40" i="94"/>
  <c r="AG40" i="94"/>
  <c r="AB40" i="93"/>
  <c r="AC40" i="93"/>
  <c r="Z40" i="93"/>
  <c r="I54" i="93"/>
  <c r="J54" i="93"/>
  <c r="R54" i="93"/>
  <c r="E40" i="93"/>
  <c r="I54" i="92"/>
  <c r="P54" i="92"/>
  <c r="J54" i="92"/>
  <c r="Z40" i="92"/>
  <c r="AG40" i="92"/>
  <c r="N40" i="92"/>
  <c r="V40" i="92"/>
  <c r="AG40" i="91"/>
  <c r="I54" i="91"/>
  <c r="J54" i="91"/>
  <c r="G40" i="91"/>
  <c r="P54" i="91"/>
  <c r="AB40" i="89"/>
  <c r="AC40" i="89"/>
  <c r="P54" i="89"/>
  <c r="I54" i="89"/>
  <c r="J54" i="89"/>
  <c r="Z40" i="89"/>
  <c r="AG40" i="89"/>
  <c r="E40" i="89"/>
  <c r="AC40" i="88"/>
  <c r="I54" i="88"/>
  <c r="J54" i="88"/>
  <c r="E40" i="88"/>
  <c r="P54" i="88"/>
  <c r="J56" i="114"/>
  <c r="AC55" i="102"/>
  <c r="I56" i="102"/>
  <c r="J56" i="102"/>
  <c r="J56" i="104"/>
  <c r="I56" i="104"/>
  <c r="P56" i="104"/>
  <c r="AC55" i="103"/>
  <c r="I56" i="103"/>
  <c r="J56" i="103"/>
  <c r="AG55" i="105"/>
  <c r="H55" i="105"/>
  <c r="I56" i="105"/>
  <c r="O56" i="105"/>
  <c r="R56" i="105" s="1"/>
  <c r="I56" i="106"/>
  <c r="O56" i="106"/>
  <c r="I56" i="108"/>
  <c r="O56" i="108"/>
  <c r="R56" i="108" s="1"/>
  <c r="P56" i="108"/>
  <c r="I56" i="107"/>
  <c r="J56" i="107"/>
  <c r="I56" i="98"/>
  <c r="J56" i="98"/>
  <c r="I56" i="97"/>
  <c r="J56" i="97"/>
  <c r="P56" i="97"/>
  <c r="I56" i="96"/>
  <c r="J56" i="96"/>
  <c r="P56" i="96"/>
  <c r="I56" i="95"/>
  <c r="J56" i="95"/>
  <c r="P56" i="94"/>
  <c r="I56" i="94"/>
  <c r="J56" i="94"/>
  <c r="I56" i="93"/>
  <c r="J56" i="93"/>
  <c r="P56" i="93"/>
  <c r="I56" i="92"/>
  <c r="J56" i="92"/>
  <c r="P56" i="92"/>
  <c r="J56" i="91"/>
  <c r="I56" i="91"/>
  <c r="O56" i="89"/>
  <c r="R56" i="89" s="1"/>
  <c r="J56" i="88"/>
  <c r="I56" i="88"/>
  <c r="P56" i="88"/>
  <c r="J58" i="114"/>
  <c r="P58" i="114"/>
  <c r="I58" i="113"/>
  <c r="J58" i="113"/>
  <c r="P58" i="113"/>
  <c r="S8" i="102"/>
  <c r="I58" i="102"/>
  <c r="P58" i="102"/>
  <c r="J58" i="102"/>
  <c r="I58" i="104"/>
  <c r="P58" i="104"/>
  <c r="J58" i="104"/>
  <c r="I58" i="103"/>
  <c r="P58" i="103"/>
  <c r="J58" i="103"/>
  <c r="O58" i="105"/>
  <c r="R58" i="105" s="1"/>
  <c r="R58" i="106"/>
  <c r="P58" i="106"/>
  <c r="J58" i="106"/>
  <c r="I58" i="106"/>
  <c r="R58" i="108"/>
  <c r="P58" i="108"/>
  <c r="J58" i="108"/>
  <c r="I58" i="108"/>
  <c r="J58" i="107"/>
  <c r="I58" i="107"/>
  <c r="P58" i="107"/>
  <c r="J58" i="98"/>
  <c r="I58" i="98"/>
  <c r="P58" i="98"/>
  <c r="P58" i="97"/>
  <c r="J58" i="97"/>
  <c r="I58" i="96"/>
  <c r="O58" i="96"/>
  <c r="R58" i="96" s="1"/>
  <c r="AC55" i="95"/>
  <c r="I58" i="95"/>
  <c r="J58" i="95"/>
  <c r="P58" i="95"/>
  <c r="I58" i="94"/>
  <c r="O58" i="94"/>
  <c r="R58" i="94" s="1"/>
  <c r="J58" i="93"/>
  <c r="P58" i="93"/>
  <c r="J58" i="92"/>
  <c r="I58" i="92"/>
  <c r="P58" i="92"/>
  <c r="P58" i="91"/>
  <c r="I58" i="91"/>
  <c r="J58" i="91"/>
  <c r="R58" i="89"/>
  <c r="P58" i="89"/>
  <c r="J58" i="89"/>
  <c r="I58" i="89"/>
  <c r="J58" i="88"/>
  <c r="I58" i="88"/>
  <c r="P58" i="88"/>
  <c r="I69" i="114"/>
  <c r="P69" i="114"/>
  <c r="I69" i="103"/>
  <c r="P69" i="103"/>
  <c r="P69" i="105"/>
  <c r="P69" i="108"/>
  <c r="I69" i="107"/>
  <c r="P69" i="107"/>
  <c r="I69" i="97"/>
  <c r="P69" i="97"/>
  <c r="I69" i="96"/>
  <c r="P69" i="96"/>
  <c r="J69" i="96"/>
  <c r="I69" i="94"/>
  <c r="P69" i="94"/>
  <c r="J69" i="94"/>
  <c r="P69" i="93"/>
  <c r="J69" i="93"/>
  <c r="I69" i="92"/>
  <c r="P69" i="92"/>
  <c r="J69" i="92"/>
  <c r="R69" i="91"/>
  <c r="P69" i="91"/>
  <c r="J69" i="91"/>
  <c r="I69" i="91"/>
  <c r="J69" i="89"/>
  <c r="R69" i="89"/>
  <c r="P69" i="88"/>
  <c r="J69" i="88"/>
  <c r="I95" i="114"/>
  <c r="J95" i="114"/>
  <c r="P95" i="114"/>
  <c r="I95" i="102"/>
  <c r="J95" i="102"/>
  <c r="P95" i="102"/>
  <c r="I95" i="104"/>
  <c r="P95" i="104"/>
  <c r="J95" i="104"/>
  <c r="P95" i="103"/>
  <c r="J95" i="103"/>
  <c r="I95" i="105"/>
  <c r="J95" i="105"/>
  <c r="P95" i="105"/>
  <c r="P95" i="106"/>
  <c r="J95" i="106"/>
  <c r="I95" i="108"/>
  <c r="O95" i="108"/>
  <c r="R95" i="108" s="1"/>
  <c r="P95" i="108"/>
  <c r="I95" i="107"/>
  <c r="P95" i="107"/>
  <c r="J95" i="107"/>
  <c r="I95" i="98"/>
  <c r="P95" i="98"/>
  <c r="J95" i="98"/>
  <c r="J95" i="109"/>
  <c r="I95" i="109"/>
  <c r="J95" i="97"/>
  <c r="I95" i="96"/>
  <c r="J95" i="110"/>
  <c r="I95" i="110"/>
  <c r="J95" i="96"/>
  <c r="I95" i="95"/>
  <c r="J95" i="131"/>
  <c r="I95" i="131"/>
  <c r="J95" i="95"/>
  <c r="J95" i="111"/>
  <c r="I95" i="111"/>
  <c r="J95" i="94"/>
  <c r="AM95" i="111"/>
  <c r="AO95" i="111"/>
  <c r="V95" i="111"/>
  <c r="AH95" i="111"/>
  <c r="X95" i="111"/>
  <c r="AJ95" i="111"/>
  <c r="O95" i="111"/>
  <c r="AB95" i="111"/>
  <c r="AD95" i="111"/>
  <c r="T95" i="111"/>
  <c r="AF95" i="111"/>
  <c r="J95" i="112"/>
  <c r="I95" i="112"/>
  <c r="J95" i="93"/>
  <c r="I95" i="92"/>
  <c r="J95" i="101"/>
  <c r="I95" i="101"/>
  <c r="J95" i="92"/>
  <c r="I95" i="91"/>
  <c r="J95" i="100"/>
  <c r="I95" i="100"/>
  <c r="J95" i="91"/>
  <c r="J95" i="99"/>
  <c r="I95" i="99"/>
  <c r="J95" i="89"/>
  <c r="I95" i="89"/>
  <c r="C8" i="89"/>
  <c r="P95" i="88"/>
  <c r="J100" i="100"/>
  <c r="I100" i="100"/>
  <c r="I100" i="104"/>
  <c r="J100" i="104"/>
  <c r="P100" i="104"/>
  <c r="O100" i="103"/>
  <c r="R100" i="103" s="1"/>
  <c r="I100" i="106"/>
  <c r="P100" i="106"/>
  <c r="J100" i="106"/>
  <c r="I100" i="108"/>
  <c r="J100" i="108"/>
  <c r="P100" i="108"/>
  <c r="I100" i="107"/>
  <c r="J100" i="107"/>
  <c r="P100" i="107"/>
  <c r="P100" i="98"/>
  <c r="J100" i="98"/>
  <c r="I100" i="97"/>
  <c r="I100" i="109"/>
  <c r="J100" i="109"/>
  <c r="J100" i="97"/>
  <c r="I100" i="96"/>
  <c r="J100" i="110"/>
  <c r="I100" i="110"/>
  <c r="J100" i="96"/>
  <c r="AJ100" i="111"/>
  <c r="AO100" i="111"/>
  <c r="AH100" i="111"/>
  <c r="AD100" i="111"/>
  <c r="V100" i="111"/>
  <c r="Q100" i="111"/>
  <c r="O100" i="111"/>
  <c r="X100" i="111"/>
  <c r="AF100" i="111"/>
  <c r="AM100" i="111"/>
  <c r="T100" i="111"/>
  <c r="AB100" i="111"/>
  <c r="I100" i="93"/>
  <c r="J100" i="112"/>
  <c r="I100" i="112"/>
  <c r="J100" i="93"/>
  <c r="J100" i="99"/>
  <c r="I100" i="99"/>
  <c r="J100" i="89"/>
  <c r="K8" i="89"/>
  <c r="I100" i="89"/>
  <c r="I100" i="88"/>
  <c r="J100" i="88"/>
  <c r="P100" i="88"/>
  <c r="AC55" i="114"/>
  <c r="I62" i="114"/>
  <c r="J62" i="114"/>
  <c r="P62" i="114"/>
  <c r="I62" i="113"/>
  <c r="J62" i="113"/>
  <c r="P62" i="113"/>
  <c r="J62" i="102"/>
  <c r="I62" i="102"/>
  <c r="P62" i="102"/>
  <c r="I62" i="104"/>
  <c r="J62" i="104"/>
  <c r="E55" i="104"/>
  <c r="P62" i="104"/>
  <c r="I62" i="103"/>
  <c r="P62" i="103"/>
  <c r="J62" i="103"/>
  <c r="I62" i="105"/>
  <c r="P62" i="105"/>
  <c r="J62" i="105"/>
  <c r="J62" i="106"/>
  <c r="I62" i="106"/>
  <c r="P62" i="106"/>
  <c r="I62" i="108"/>
  <c r="O62" i="108"/>
  <c r="E55" i="108"/>
  <c r="I62" i="107"/>
  <c r="J62" i="107"/>
  <c r="P62" i="107"/>
  <c r="P62" i="98"/>
  <c r="J62" i="98"/>
  <c r="J62" i="97"/>
  <c r="I62" i="97"/>
  <c r="P62" i="97"/>
  <c r="AB55" i="96"/>
  <c r="I62" i="96"/>
  <c r="O62" i="96"/>
  <c r="J62" i="95"/>
  <c r="I62" i="95"/>
  <c r="P62" i="95"/>
  <c r="I62" i="94"/>
  <c r="P62" i="94"/>
  <c r="J62" i="94"/>
  <c r="O62" i="93"/>
  <c r="R62" i="93" s="1"/>
  <c r="I62" i="92"/>
  <c r="J62" i="92"/>
  <c r="P62" i="92"/>
  <c r="I62" i="91"/>
  <c r="P62" i="91"/>
  <c r="I62" i="89"/>
  <c r="J62" i="89"/>
  <c r="P62" i="89"/>
  <c r="T55" i="88"/>
  <c r="J62" i="88"/>
  <c r="I62" i="88"/>
  <c r="P62" i="88"/>
  <c r="J96" i="114"/>
  <c r="I96" i="114"/>
  <c r="P96" i="114"/>
  <c r="J96" i="102"/>
  <c r="I96" i="102"/>
  <c r="P96" i="102"/>
  <c r="J96" i="104"/>
  <c r="I96" i="104"/>
  <c r="P96" i="104"/>
  <c r="I96" i="103"/>
  <c r="O96" i="103"/>
  <c r="I96" i="105"/>
  <c r="J96" i="105"/>
  <c r="P96" i="105"/>
  <c r="I96" i="106"/>
  <c r="J96" i="106"/>
  <c r="P96" i="106"/>
  <c r="J96" i="108"/>
  <c r="I96" i="108"/>
  <c r="P96" i="108"/>
  <c r="C8" i="108"/>
  <c r="I96" i="107"/>
  <c r="O96" i="107"/>
  <c r="I96" i="98"/>
  <c r="J96" i="98"/>
  <c r="P96" i="98"/>
  <c r="J96" i="109"/>
  <c r="I96" i="109"/>
  <c r="J96" i="97"/>
  <c r="I96" i="97"/>
  <c r="I96" i="110"/>
  <c r="J96" i="110"/>
  <c r="J96" i="96"/>
  <c r="I96" i="96"/>
  <c r="I96" i="94"/>
  <c r="AJ96" i="111"/>
  <c r="AD96" i="111"/>
  <c r="V96" i="111"/>
  <c r="AO96" i="111"/>
  <c r="AH96" i="111"/>
  <c r="AM96" i="111"/>
  <c r="X96" i="111"/>
  <c r="AF96" i="111"/>
  <c r="O96" i="111"/>
  <c r="T96" i="111"/>
  <c r="AB96" i="111"/>
  <c r="I96" i="112"/>
  <c r="J96" i="112"/>
  <c r="J96" i="93"/>
  <c r="I96" i="93"/>
  <c r="J96" i="101"/>
  <c r="I96" i="101"/>
  <c r="J96" i="92"/>
  <c r="Z90" i="91"/>
  <c r="I96" i="91"/>
  <c r="J96" i="100"/>
  <c r="I96" i="100"/>
  <c r="J96" i="91"/>
  <c r="I96" i="89"/>
  <c r="J96" i="99"/>
  <c r="I96" i="99"/>
  <c r="J96" i="89"/>
  <c r="I96" i="88"/>
  <c r="J96" i="88"/>
  <c r="P96" i="88"/>
  <c r="I93" i="131"/>
  <c r="J93" i="131"/>
  <c r="J93" i="114"/>
  <c r="I93" i="114"/>
  <c r="P93" i="114"/>
  <c r="AA8" i="113"/>
  <c r="I93" i="102"/>
  <c r="K8" i="102"/>
  <c r="J93" i="102"/>
  <c r="P93" i="102"/>
  <c r="J93" i="104"/>
  <c r="P93" i="104"/>
  <c r="I93" i="103"/>
  <c r="J93" i="103"/>
  <c r="P93" i="103"/>
  <c r="J93" i="105"/>
  <c r="I93" i="105"/>
  <c r="P93" i="105"/>
  <c r="I93" i="106"/>
  <c r="O93" i="106"/>
  <c r="R93" i="106" s="1"/>
  <c r="P93" i="106"/>
  <c r="I93" i="108"/>
  <c r="J93" i="108"/>
  <c r="I93" i="107"/>
  <c r="J93" i="107"/>
  <c r="P93" i="107"/>
  <c r="I93" i="109"/>
  <c r="J93" i="109"/>
  <c r="J93" i="97"/>
  <c r="O93" i="96"/>
  <c r="O93" i="110" s="1"/>
  <c r="R93" i="110" s="1"/>
  <c r="I93" i="110"/>
  <c r="J93" i="110"/>
  <c r="J93" i="96"/>
  <c r="P93" i="96"/>
  <c r="P93" i="110"/>
  <c r="AJ93" i="111"/>
  <c r="AO93" i="111"/>
  <c r="AM93" i="111"/>
  <c r="AD93" i="111"/>
  <c r="AH93" i="111"/>
  <c r="V93" i="111"/>
  <c r="Q93" i="111"/>
  <c r="O93" i="111"/>
  <c r="X93" i="111"/>
  <c r="AF93" i="111"/>
  <c r="T93" i="111"/>
  <c r="AB93" i="111"/>
  <c r="I93" i="93"/>
  <c r="J93" i="112"/>
  <c r="I93" i="112"/>
  <c r="J93" i="93"/>
  <c r="O93" i="92"/>
  <c r="O93" i="101" s="1"/>
  <c r="P93" i="101" s="1"/>
  <c r="I93" i="101"/>
  <c r="J93" i="101"/>
  <c r="J93" i="92"/>
  <c r="I93" i="100"/>
  <c r="J93" i="100"/>
  <c r="J93" i="91"/>
  <c r="E90" i="91"/>
  <c r="I93" i="89"/>
  <c r="J93" i="99"/>
  <c r="I93" i="99"/>
  <c r="J93" i="89"/>
  <c r="O93" i="88"/>
  <c r="R93" i="88" s="1"/>
  <c r="I93" i="88"/>
  <c r="P74" i="114"/>
  <c r="K8" i="114"/>
  <c r="J74" i="114"/>
  <c r="I74" i="113"/>
  <c r="I74" i="102"/>
  <c r="P74" i="102"/>
  <c r="J74" i="102"/>
  <c r="J74" i="104"/>
  <c r="I74" i="104"/>
  <c r="P74" i="104"/>
  <c r="I74" i="103"/>
  <c r="P74" i="103"/>
  <c r="J74" i="103"/>
  <c r="O74" i="105"/>
  <c r="R74" i="105" s="1"/>
  <c r="J74" i="106"/>
  <c r="I74" i="106"/>
  <c r="P74" i="106"/>
  <c r="I74" i="108"/>
  <c r="I74" i="107"/>
  <c r="J74" i="107"/>
  <c r="P74" i="107"/>
  <c r="J74" i="98"/>
  <c r="I74" i="97"/>
  <c r="O74" i="97"/>
  <c r="P74" i="97" s="1"/>
  <c r="I74" i="96"/>
  <c r="J74" i="96"/>
  <c r="P74" i="96"/>
  <c r="I74" i="92"/>
  <c r="O74" i="92"/>
  <c r="R74" i="92" s="1"/>
  <c r="I74" i="91"/>
  <c r="J74" i="91"/>
  <c r="J74" i="88"/>
  <c r="I74" i="88"/>
  <c r="P74" i="88"/>
  <c r="J77" i="103"/>
  <c r="P77" i="103"/>
  <c r="J77" i="102"/>
  <c r="P77" i="102"/>
  <c r="Q8" i="114"/>
  <c r="I77" i="104"/>
  <c r="P77" i="104"/>
  <c r="J77" i="104"/>
  <c r="I77" i="106"/>
  <c r="O77" i="106"/>
  <c r="AB72" i="108"/>
  <c r="AC72" i="108"/>
  <c r="I77" i="108"/>
  <c r="O77" i="108"/>
  <c r="I77" i="107"/>
  <c r="P77" i="107"/>
  <c r="J77" i="107"/>
  <c r="J77" i="98"/>
  <c r="I77" i="98"/>
  <c r="P77" i="98"/>
  <c r="I77" i="97"/>
  <c r="P77" i="97"/>
  <c r="J77" i="97"/>
  <c r="I77" i="96"/>
  <c r="O77" i="96"/>
  <c r="R77" i="96" s="1"/>
  <c r="P77" i="96"/>
  <c r="J77" i="93"/>
  <c r="I77" i="93"/>
  <c r="P77" i="93"/>
  <c r="I77" i="92"/>
  <c r="O77" i="92"/>
  <c r="I77" i="91"/>
  <c r="J77" i="91"/>
  <c r="P77" i="91"/>
  <c r="O77" i="89"/>
  <c r="R77" i="89" s="1"/>
  <c r="J77" i="88"/>
  <c r="I77" i="88"/>
  <c r="P77" i="88"/>
  <c r="J63" i="114"/>
  <c r="I63" i="114"/>
  <c r="P63" i="114"/>
  <c r="AC55" i="113"/>
  <c r="I63" i="113"/>
  <c r="J63" i="113"/>
  <c r="P63" i="113"/>
  <c r="I63" i="102"/>
  <c r="J63" i="102"/>
  <c r="P63" i="102"/>
  <c r="J63" i="104"/>
  <c r="I63" i="104"/>
  <c r="P63" i="104"/>
  <c r="Y8" i="103"/>
  <c r="J63" i="103"/>
  <c r="I63" i="103"/>
  <c r="P63" i="103"/>
  <c r="AC55" i="105"/>
  <c r="I63" i="105"/>
  <c r="O63" i="105"/>
  <c r="R63" i="105" s="1"/>
  <c r="I63" i="106"/>
  <c r="P63" i="106"/>
  <c r="J63" i="106"/>
  <c r="I63" i="108"/>
  <c r="J63" i="108"/>
  <c r="V55" i="108"/>
  <c r="P63" i="108"/>
  <c r="I63" i="107"/>
  <c r="P63" i="107"/>
  <c r="J63" i="107"/>
  <c r="AC55" i="98"/>
  <c r="I63" i="98"/>
  <c r="P63" i="98"/>
  <c r="J63" i="98"/>
  <c r="E55" i="98"/>
  <c r="J63" i="97"/>
  <c r="P63" i="97"/>
  <c r="I63" i="96"/>
  <c r="J63" i="96"/>
  <c r="V55" i="96"/>
  <c r="E55" i="96"/>
  <c r="P63" i="96"/>
  <c r="I63" i="95"/>
  <c r="J63" i="95"/>
  <c r="P63" i="95"/>
  <c r="J63" i="94"/>
  <c r="I63" i="94"/>
  <c r="P63" i="94"/>
  <c r="J63" i="93"/>
  <c r="I63" i="93"/>
  <c r="P63" i="93"/>
  <c r="I63" i="92"/>
  <c r="P63" i="92"/>
  <c r="J63" i="92"/>
  <c r="I63" i="91"/>
  <c r="J63" i="91"/>
  <c r="P63" i="91"/>
  <c r="J63" i="89"/>
  <c r="I63" i="89"/>
  <c r="P63" i="89"/>
  <c r="V55" i="89"/>
  <c r="E55" i="89"/>
  <c r="N55" i="89"/>
  <c r="O63" i="88"/>
  <c r="R63" i="88" s="1"/>
  <c r="I63" i="88"/>
  <c r="P63" i="88"/>
  <c r="I73" i="114"/>
  <c r="J73" i="114"/>
  <c r="I73" i="113"/>
  <c r="J73" i="113"/>
  <c r="P73" i="113"/>
  <c r="I73" i="102"/>
  <c r="J73" i="102"/>
  <c r="I73" i="104"/>
  <c r="P73" i="104"/>
  <c r="J73" i="104"/>
  <c r="I73" i="103"/>
  <c r="J73" i="103"/>
  <c r="F8" i="103"/>
  <c r="AB72" i="105"/>
  <c r="H72" i="105"/>
  <c r="I73" i="105"/>
  <c r="J73" i="105"/>
  <c r="I73" i="106"/>
  <c r="J73" i="106"/>
  <c r="P73" i="106"/>
  <c r="I73" i="108"/>
  <c r="O73" i="108"/>
  <c r="I73" i="107"/>
  <c r="J73" i="107"/>
  <c r="I73" i="98"/>
  <c r="J73" i="98"/>
  <c r="J73" i="97"/>
  <c r="P73" i="97"/>
  <c r="I73" i="96"/>
  <c r="O73" i="96"/>
  <c r="R73" i="96" s="1"/>
  <c r="P73" i="96"/>
  <c r="O73" i="94"/>
  <c r="R73" i="94" s="1"/>
  <c r="I73" i="93"/>
  <c r="J73" i="93"/>
  <c r="P73" i="93"/>
  <c r="I73" i="92"/>
  <c r="J73" i="92"/>
  <c r="E72" i="92"/>
  <c r="P73" i="92"/>
  <c r="I73" i="91"/>
  <c r="J73" i="91"/>
  <c r="I73" i="89"/>
  <c r="J73" i="89"/>
  <c r="P73" i="89"/>
  <c r="P73" i="88"/>
  <c r="J73" i="88"/>
  <c r="P60" i="114"/>
  <c r="J60" i="114"/>
  <c r="Q8" i="113"/>
  <c r="I60" i="113"/>
  <c r="P60" i="113"/>
  <c r="J60" i="113"/>
  <c r="I60" i="102"/>
  <c r="J60" i="102"/>
  <c r="L55" i="102"/>
  <c r="P60" i="102"/>
  <c r="AB55" i="104"/>
  <c r="AC55" i="104"/>
  <c r="I60" i="104"/>
  <c r="P60" i="104"/>
  <c r="J60" i="104"/>
  <c r="I60" i="103"/>
  <c r="P60" i="103"/>
  <c r="J60" i="103"/>
  <c r="R60" i="105"/>
  <c r="P60" i="105"/>
  <c r="J60" i="105"/>
  <c r="I60" i="105"/>
  <c r="P60" i="106"/>
  <c r="J60" i="106"/>
  <c r="AB55" i="108"/>
  <c r="AC55" i="108"/>
  <c r="I60" i="108"/>
  <c r="J60" i="108"/>
  <c r="N55" i="108"/>
  <c r="P60" i="108"/>
  <c r="AC55" i="107"/>
  <c r="J60" i="107"/>
  <c r="I60" i="107"/>
  <c r="P60" i="107"/>
  <c r="AG55" i="98"/>
  <c r="I60" i="98"/>
  <c r="P60" i="98"/>
  <c r="J60" i="98"/>
  <c r="I60" i="97"/>
  <c r="P60" i="97"/>
  <c r="J60" i="97"/>
  <c r="J60" i="96"/>
  <c r="N55" i="96"/>
  <c r="P60" i="96"/>
  <c r="I60" i="95"/>
  <c r="P60" i="95"/>
  <c r="J60" i="95"/>
  <c r="J60" i="94"/>
  <c r="I60" i="94"/>
  <c r="P60" i="94"/>
  <c r="P60" i="93"/>
  <c r="I60" i="93"/>
  <c r="J60" i="93"/>
  <c r="AC55" i="92"/>
  <c r="R60" i="92"/>
  <c r="P60" i="92"/>
  <c r="J60" i="92"/>
  <c r="I60" i="92"/>
  <c r="E55" i="92"/>
  <c r="AC55" i="91"/>
  <c r="I60" i="91"/>
  <c r="J60" i="91"/>
  <c r="P60" i="91"/>
  <c r="AB55" i="89"/>
  <c r="AC55" i="89"/>
  <c r="I60" i="89"/>
  <c r="J60" i="89"/>
  <c r="P60" i="89"/>
  <c r="R60" i="88"/>
  <c r="P60" i="88"/>
  <c r="J60" i="88"/>
  <c r="I60" i="88"/>
  <c r="I61" i="114"/>
  <c r="J61" i="114"/>
  <c r="P61" i="114"/>
  <c r="E55" i="114"/>
  <c r="Y8" i="113"/>
  <c r="I61" i="113"/>
  <c r="J61" i="113"/>
  <c r="E55" i="113"/>
  <c r="P61" i="113"/>
  <c r="AF8" i="102"/>
  <c r="Z55" i="102"/>
  <c r="J61" i="102"/>
  <c r="I61" i="102"/>
  <c r="P61" i="102"/>
  <c r="E55" i="102"/>
  <c r="I61" i="104"/>
  <c r="J61" i="104"/>
  <c r="P61" i="104"/>
  <c r="AB55" i="103"/>
  <c r="I61" i="103"/>
  <c r="J61" i="103"/>
  <c r="P61" i="103"/>
  <c r="I61" i="105"/>
  <c r="O61" i="105"/>
  <c r="AE55" i="105"/>
  <c r="G55" i="105"/>
  <c r="AB55" i="106"/>
  <c r="AC55" i="106"/>
  <c r="J61" i="106"/>
  <c r="G55" i="106"/>
  <c r="N55" i="106"/>
  <c r="V55" i="106"/>
  <c r="E55" i="106"/>
  <c r="Z55" i="106"/>
  <c r="AG55" i="106"/>
  <c r="P61" i="106"/>
  <c r="I61" i="108"/>
  <c r="J61" i="108"/>
  <c r="G55" i="108"/>
  <c r="Z55" i="108"/>
  <c r="AG55" i="108"/>
  <c r="P61" i="108"/>
  <c r="I61" i="107"/>
  <c r="P61" i="107"/>
  <c r="J61" i="107"/>
  <c r="T55" i="107"/>
  <c r="AB55" i="107"/>
  <c r="L55" i="107"/>
  <c r="X55" i="107"/>
  <c r="P61" i="98"/>
  <c r="J61" i="98"/>
  <c r="N55" i="98"/>
  <c r="V55" i="98"/>
  <c r="AB55" i="97"/>
  <c r="AC55" i="97"/>
  <c r="J61" i="97"/>
  <c r="I61" i="97"/>
  <c r="P61" i="97"/>
  <c r="E55" i="97"/>
  <c r="AC55" i="96"/>
  <c r="I61" i="96"/>
  <c r="J61" i="96"/>
  <c r="G55" i="96"/>
  <c r="Z55" i="96"/>
  <c r="AG55" i="96"/>
  <c r="P61" i="96"/>
  <c r="I61" i="95"/>
  <c r="J61" i="95"/>
  <c r="E55" i="95"/>
  <c r="P61" i="95"/>
  <c r="AB55" i="94"/>
  <c r="AC55" i="94"/>
  <c r="I61" i="94"/>
  <c r="O61" i="94"/>
  <c r="E55" i="94"/>
  <c r="Z55" i="94"/>
  <c r="AB55" i="93"/>
  <c r="AC55" i="93"/>
  <c r="I61" i="93"/>
  <c r="J61" i="93"/>
  <c r="E55" i="93"/>
  <c r="Z55" i="93"/>
  <c r="AG55" i="93"/>
  <c r="P61" i="93"/>
  <c r="G55" i="93"/>
  <c r="N55" i="93"/>
  <c r="V55" i="93"/>
  <c r="Z55" i="92"/>
  <c r="I61" i="92"/>
  <c r="P61" i="92"/>
  <c r="J61" i="92"/>
  <c r="P61" i="91"/>
  <c r="I61" i="91"/>
  <c r="J61" i="91"/>
  <c r="E55" i="91"/>
  <c r="J61" i="89"/>
  <c r="AE55" i="89"/>
  <c r="AG55" i="89"/>
  <c r="P61" i="89"/>
  <c r="AC55" i="88"/>
  <c r="I61" i="88"/>
  <c r="J61" i="88"/>
  <c r="P61" i="88"/>
  <c r="I66" i="103"/>
  <c r="O66" i="103"/>
  <c r="R66" i="103" s="1"/>
  <c r="J66" i="108"/>
  <c r="I66" i="108"/>
  <c r="P66" i="108"/>
  <c r="J66" i="107"/>
  <c r="I66" i="107"/>
  <c r="P66" i="107"/>
  <c r="J66" i="98"/>
  <c r="I66" i="98"/>
  <c r="P66" i="98"/>
  <c r="P66" i="97"/>
  <c r="J66" i="97"/>
  <c r="O66" i="96"/>
  <c r="R66" i="96" s="1"/>
  <c r="I66" i="95"/>
  <c r="O66" i="95"/>
  <c r="I66" i="93"/>
  <c r="O66" i="93"/>
  <c r="I66" i="91"/>
  <c r="O66" i="91"/>
  <c r="R66" i="91" s="1"/>
  <c r="O66" i="89"/>
  <c r="R66" i="89" s="1"/>
  <c r="P66" i="89"/>
  <c r="I66" i="88"/>
  <c r="J66" i="88"/>
  <c r="P66" i="88"/>
  <c r="I80" i="114"/>
  <c r="J80" i="114"/>
  <c r="J80" i="102"/>
  <c r="P80" i="102"/>
  <c r="I80" i="104"/>
  <c r="J80" i="104"/>
  <c r="R80" i="103"/>
  <c r="P80" i="103"/>
  <c r="J80" i="103"/>
  <c r="I80" i="103"/>
  <c r="J80" i="105"/>
  <c r="I80" i="106"/>
  <c r="J80" i="106"/>
  <c r="P80" i="106"/>
  <c r="P80" i="108"/>
  <c r="J80" i="108"/>
  <c r="J80" i="107"/>
  <c r="I80" i="107"/>
  <c r="P80" i="107"/>
  <c r="P80" i="98"/>
  <c r="J80" i="98"/>
  <c r="I80" i="97"/>
  <c r="J80" i="109"/>
  <c r="I80" i="109"/>
  <c r="J80" i="97"/>
  <c r="I80" i="96"/>
  <c r="I80" i="94"/>
  <c r="J80" i="92"/>
  <c r="J80" i="100"/>
  <c r="I80" i="100"/>
  <c r="J80" i="91"/>
  <c r="I80" i="91"/>
  <c r="O80" i="91"/>
  <c r="P80" i="91" s="1"/>
  <c r="I80" i="89"/>
  <c r="I80" i="88"/>
  <c r="J80" i="88"/>
  <c r="J98" i="99"/>
  <c r="I98" i="99"/>
  <c r="I98" i="102"/>
  <c r="P98" i="102"/>
  <c r="J98" i="102"/>
  <c r="I98" i="104"/>
  <c r="O98" i="104"/>
  <c r="R98" i="104" s="1"/>
  <c r="I98" i="103"/>
  <c r="P98" i="103"/>
  <c r="J98" i="103"/>
  <c r="I98" i="105"/>
  <c r="P98" i="105"/>
  <c r="J98" i="105"/>
  <c r="J98" i="108"/>
  <c r="I98" i="108"/>
  <c r="P98" i="108"/>
  <c r="I98" i="107"/>
  <c r="O98" i="107"/>
  <c r="R98" i="107" s="1"/>
  <c r="I98" i="98"/>
  <c r="O98" i="98"/>
  <c r="I98" i="97"/>
  <c r="J98" i="109"/>
  <c r="I98" i="109"/>
  <c r="J98" i="97"/>
  <c r="I98" i="96"/>
  <c r="O98" i="96"/>
  <c r="O98" i="110" s="1"/>
  <c r="R98" i="110" s="1"/>
  <c r="J98" i="110"/>
  <c r="I98" i="110"/>
  <c r="J98" i="96"/>
  <c r="O98" i="95"/>
  <c r="O98" i="131" s="1"/>
  <c r="R98" i="131" s="1"/>
  <c r="J98" i="111"/>
  <c r="I98" i="111"/>
  <c r="J98" i="94"/>
  <c r="I98" i="94"/>
  <c r="AH98" i="111"/>
  <c r="AM98" i="111"/>
  <c r="O98" i="111"/>
  <c r="T98" i="111"/>
  <c r="AB98" i="111"/>
  <c r="AJ98" i="111"/>
  <c r="Q98" i="111"/>
  <c r="AD98" i="111"/>
  <c r="X98" i="111"/>
  <c r="AF98" i="111"/>
  <c r="AO98" i="111"/>
  <c r="V98" i="111"/>
  <c r="I98" i="93"/>
  <c r="J98" i="112"/>
  <c r="I98" i="112"/>
  <c r="J98" i="93"/>
  <c r="I98" i="92"/>
  <c r="J98" i="101"/>
  <c r="I98" i="101"/>
  <c r="J98" i="92"/>
  <c r="I98" i="91"/>
  <c r="J98" i="100"/>
  <c r="I98" i="100"/>
  <c r="J98" i="91"/>
  <c r="J98" i="89"/>
  <c r="I98" i="88"/>
  <c r="J98" i="88"/>
  <c r="P98" i="88"/>
  <c r="I97" i="114"/>
  <c r="J97" i="114"/>
  <c r="P97" i="114"/>
  <c r="J97" i="102"/>
  <c r="P97" i="102"/>
  <c r="I97" i="104"/>
  <c r="J97" i="104"/>
  <c r="P97" i="104"/>
  <c r="P97" i="103"/>
  <c r="J97" i="103"/>
  <c r="O97" i="105"/>
  <c r="R97" i="105" s="1"/>
  <c r="I97" i="106"/>
  <c r="J97" i="106"/>
  <c r="P97" i="106"/>
  <c r="O97" i="108"/>
  <c r="R97" i="108" s="1"/>
  <c r="I97" i="108"/>
  <c r="I97" i="107"/>
  <c r="P97" i="107"/>
  <c r="J97" i="107"/>
  <c r="J97" i="98"/>
  <c r="I97" i="98"/>
  <c r="P97" i="98"/>
  <c r="J97" i="109"/>
  <c r="I97" i="109"/>
  <c r="J97" i="97"/>
  <c r="I97" i="96"/>
  <c r="I97" i="110"/>
  <c r="J97" i="110"/>
  <c r="J97" i="96"/>
  <c r="I97" i="94"/>
  <c r="J97" i="111"/>
  <c r="I97" i="111"/>
  <c r="J97" i="94"/>
  <c r="AJ97" i="111"/>
  <c r="AO97" i="111"/>
  <c r="AM97" i="111"/>
  <c r="AD97" i="111"/>
  <c r="V97" i="111"/>
  <c r="O97" i="111"/>
  <c r="AH97" i="111"/>
  <c r="X97" i="111"/>
  <c r="AF97" i="111"/>
  <c r="T97" i="111"/>
  <c r="AB97" i="111"/>
  <c r="O97" i="93"/>
  <c r="O97" i="112" s="1"/>
  <c r="R97" i="112" s="1"/>
  <c r="J97" i="112"/>
  <c r="I97" i="112"/>
  <c r="J97" i="93"/>
  <c r="I97" i="92"/>
  <c r="O97" i="92"/>
  <c r="O97" i="101" s="1"/>
  <c r="R97" i="101" s="1"/>
  <c r="J97" i="101"/>
  <c r="I97" i="101"/>
  <c r="J97" i="92"/>
  <c r="J97" i="91"/>
  <c r="J97" i="100"/>
  <c r="I97" i="100"/>
  <c r="I97" i="91"/>
  <c r="O97" i="89"/>
  <c r="O97" i="99" s="1"/>
  <c r="P97" i="99" s="1"/>
  <c r="J97" i="99"/>
  <c r="I97" i="99"/>
  <c r="J97" i="89"/>
  <c r="R97" i="99"/>
  <c r="P97" i="88"/>
  <c r="I97" i="88"/>
  <c r="J97" i="88"/>
  <c r="J94" i="131"/>
  <c r="I94" i="131"/>
  <c r="J94" i="114"/>
  <c r="P94" i="114"/>
  <c r="O94" i="102"/>
  <c r="R94" i="102" s="1"/>
  <c r="I94" i="102"/>
  <c r="P94" i="102"/>
  <c r="I94" i="104"/>
  <c r="J94" i="104"/>
  <c r="E90" i="104"/>
  <c r="P94" i="104"/>
  <c r="I94" i="103"/>
  <c r="O94" i="103"/>
  <c r="E90" i="103"/>
  <c r="I94" i="105"/>
  <c r="J94" i="105"/>
  <c r="P94" i="105"/>
  <c r="J94" i="106"/>
  <c r="I94" i="106"/>
  <c r="P94" i="106"/>
  <c r="T90" i="108"/>
  <c r="H90" i="108"/>
  <c r="H22" i="32" s="1"/>
  <c r="I94" i="108"/>
  <c r="O94" i="108"/>
  <c r="R94" i="108" s="1"/>
  <c r="I94" i="107"/>
  <c r="P94" i="107"/>
  <c r="J94" i="107"/>
  <c r="E90" i="107"/>
  <c r="W8" i="98"/>
  <c r="I94" i="98"/>
  <c r="J94" i="98"/>
  <c r="P94" i="98"/>
  <c r="I94" i="97"/>
  <c r="O94" i="97"/>
  <c r="O94" i="109" s="1"/>
  <c r="J94" i="109"/>
  <c r="I94" i="109"/>
  <c r="J94" i="97"/>
  <c r="P94" i="97"/>
  <c r="R94" i="109"/>
  <c r="P94" i="109"/>
  <c r="I94" i="96"/>
  <c r="O94" i="96"/>
  <c r="O94" i="110" s="1"/>
  <c r="R94" i="110" s="1"/>
  <c r="J94" i="110"/>
  <c r="I94" i="110"/>
  <c r="J94" i="96"/>
  <c r="P94" i="96"/>
  <c r="H90" i="94"/>
  <c r="H16" i="32" s="1"/>
  <c r="I94" i="94"/>
  <c r="J94" i="111"/>
  <c r="I94" i="111"/>
  <c r="J94" i="94"/>
  <c r="AH94" i="111"/>
  <c r="AM94" i="111"/>
  <c r="O94" i="111"/>
  <c r="T94" i="111"/>
  <c r="AB94" i="111"/>
  <c r="AJ94" i="111"/>
  <c r="V94" i="111"/>
  <c r="X94" i="111"/>
  <c r="AF94" i="111"/>
  <c r="AO94" i="111"/>
  <c r="AD94" i="111"/>
  <c r="H90" i="93"/>
  <c r="H15" i="32" s="1"/>
  <c r="I94" i="93"/>
  <c r="O94" i="93"/>
  <c r="O94" i="112" s="1"/>
  <c r="R94" i="112" s="1"/>
  <c r="J94" i="112"/>
  <c r="I94" i="112"/>
  <c r="J94" i="93"/>
  <c r="P94" i="93"/>
  <c r="I94" i="92"/>
  <c r="O94" i="92"/>
  <c r="O94" i="101" s="1"/>
  <c r="P94" i="101" s="1"/>
  <c r="J94" i="101"/>
  <c r="I94" i="101"/>
  <c r="J94" i="92"/>
  <c r="I94" i="91"/>
  <c r="O94" i="91"/>
  <c r="J94" i="100"/>
  <c r="I94" i="100"/>
  <c r="J94" i="91"/>
  <c r="J94" i="99"/>
  <c r="I94" i="99"/>
  <c r="J94" i="89"/>
  <c r="I94" i="89"/>
  <c r="O94" i="89"/>
  <c r="X90" i="89"/>
  <c r="S8" i="88"/>
  <c r="I94" i="88"/>
  <c r="O8" i="135"/>
  <c r="R8" i="135" s="1"/>
  <c r="P90" i="135"/>
  <c r="AC90" i="114"/>
  <c r="O92" i="114"/>
  <c r="R92" i="114" s="1"/>
  <c r="G90" i="114"/>
  <c r="P92" i="114"/>
  <c r="X90" i="113"/>
  <c r="I92" i="102"/>
  <c r="J92" i="102"/>
  <c r="P92" i="102"/>
  <c r="AE90" i="104"/>
  <c r="J92" i="104"/>
  <c r="G90" i="104"/>
  <c r="L90" i="104"/>
  <c r="Z90" i="103"/>
  <c r="P92" i="103"/>
  <c r="J92" i="103"/>
  <c r="AE90" i="103"/>
  <c r="I92" i="105"/>
  <c r="P92" i="105"/>
  <c r="J92" i="105"/>
  <c r="F8" i="105"/>
  <c r="I92" i="106"/>
  <c r="J92" i="106"/>
  <c r="P92" i="106"/>
  <c r="I92" i="108"/>
  <c r="J92" i="108"/>
  <c r="AE90" i="108"/>
  <c r="P92" i="108"/>
  <c r="I92" i="107"/>
  <c r="O92" i="107"/>
  <c r="R92" i="107" s="1"/>
  <c r="P92" i="107"/>
  <c r="AE90" i="98"/>
  <c r="O92" i="98"/>
  <c r="R92" i="98" s="1"/>
  <c r="I92" i="98"/>
  <c r="G90" i="98"/>
  <c r="I92" i="97"/>
  <c r="I92" i="109"/>
  <c r="J92" i="109"/>
  <c r="J92" i="97"/>
  <c r="E90" i="97"/>
  <c r="AE90" i="97"/>
  <c r="I92" i="96"/>
  <c r="I92" i="110"/>
  <c r="J92" i="110"/>
  <c r="J92" i="96"/>
  <c r="AC90" i="95"/>
  <c r="I92" i="95"/>
  <c r="O92" i="95"/>
  <c r="J92" i="131"/>
  <c r="I92" i="131"/>
  <c r="J92" i="95"/>
  <c r="E90" i="95"/>
  <c r="AG90" i="95"/>
  <c r="I92" i="94"/>
  <c r="J92" i="94"/>
  <c r="G90" i="94"/>
  <c r="AJ92" i="111"/>
  <c r="AO92" i="111"/>
  <c r="AH92" i="111"/>
  <c r="AD92" i="111"/>
  <c r="V92" i="111"/>
  <c r="AM92" i="111"/>
  <c r="T92" i="111"/>
  <c r="AB92" i="111"/>
  <c r="O92" i="111"/>
  <c r="X92" i="111"/>
  <c r="AF92" i="111"/>
  <c r="I92" i="93"/>
  <c r="I92" i="112"/>
  <c r="J92" i="112"/>
  <c r="J92" i="93"/>
  <c r="G90" i="93"/>
  <c r="AB90" i="93"/>
  <c r="I92" i="92"/>
  <c r="J92" i="101"/>
  <c r="I92" i="101"/>
  <c r="J92" i="92"/>
  <c r="AE90" i="91"/>
  <c r="V90" i="91"/>
  <c r="N90" i="91"/>
  <c r="I92" i="91"/>
  <c r="J92" i="100"/>
  <c r="I92" i="100"/>
  <c r="J92" i="91"/>
  <c r="G90" i="91"/>
  <c r="AF8" i="89"/>
  <c r="J92" i="99"/>
  <c r="I92" i="99"/>
  <c r="J92" i="89"/>
  <c r="P92" i="88"/>
  <c r="P10" i="32" s="1"/>
  <c r="I92" i="88"/>
  <c r="I10" i="32" s="1"/>
  <c r="J92" i="88"/>
  <c r="J10" i="32" s="1"/>
  <c r="N90" i="88"/>
  <c r="V90" i="88"/>
  <c r="E90" i="88"/>
  <c r="J87" i="131"/>
  <c r="I87" i="131"/>
  <c r="W8" i="114"/>
  <c r="J87" i="114"/>
  <c r="P87" i="114"/>
  <c r="J87" i="102"/>
  <c r="I87" i="102"/>
  <c r="P87" i="102"/>
  <c r="I87" i="104"/>
  <c r="P87" i="104"/>
  <c r="J87" i="104"/>
  <c r="J87" i="103"/>
  <c r="P87" i="103"/>
  <c r="I87" i="105"/>
  <c r="P87" i="105"/>
  <c r="J87" i="105"/>
  <c r="I87" i="106"/>
  <c r="J87" i="106"/>
  <c r="P87" i="106"/>
  <c r="J87" i="108"/>
  <c r="I87" i="108"/>
  <c r="P87" i="108"/>
  <c r="I87" i="107"/>
  <c r="J87" i="107"/>
  <c r="P87" i="107"/>
  <c r="I87" i="98"/>
  <c r="J87" i="98"/>
  <c r="P87" i="98"/>
  <c r="I87" i="97"/>
  <c r="J87" i="109"/>
  <c r="I87" i="109"/>
  <c r="J87" i="97"/>
  <c r="I87" i="96"/>
  <c r="J87" i="110"/>
  <c r="I87" i="110"/>
  <c r="J87" i="96"/>
  <c r="I87" i="94"/>
  <c r="J87" i="111"/>
  <c r="I87" i="111"/>
  <c r="J87" i="94"/>
  <c r="J87" i="112"/>
  <c r="I87" i="112"/>
  <c r="J87" i="93"/>
  <c r="I87" i="92"/>
  <c r="J87" i="101"/>
  <c r="I87" i="101"/>
  <c r="J87" i="92"/>
  <c r="J87" i="91"/>
  <c r="I87" i="91"/>
  <c r="J87" i="100"/>
  <c r="I87" i="100"/>
  <c r="I87" i="99"/>
  <c r="J87" i="99"/>
  <c r="J87" i="89"/>
  <c r="I87" i="89"/>
  <c r="O87" i="89"/>
  <c r="O87" i="88"/>
  <c r="R87" i="88" s="1"/>
  <c r="J86" i="114"/>
  <c r="I86" i="114"/>
  <c r="P86" i="114"/>
  <c r="I86" i="113"/>
  <c r="P86" i="113"/>
  <c r="J86" i="113"/>
  <c r="AA8" i="102"/>
  <c r="I86" i="102"/>
  <c r="J86" i="102"/>
  <c r="P86" i="102"/>
  <c r="J86" i="104"/>
  <c r="P86" i="104"/>
  <c r="I86" i="103"/>
  <c r="P86" i="103"/>
  <c r="J86" i="103"/>
  <c r="P86" i="105"/>
  <c r="J86" i="105"/>
  <c r="I86" i="106"/>
  <c r="J86" i="106"/>
  <c r="P86" i="106"/>
  <c r="I86" i="108"/>
  <c r="J86" i="108"/>
  <c r="P86" i="108"/>
  <c r="O86" i="107"/>
  <c r="R86" i="107" s="1"/>
  <c r="I86" i="98"/>
  <c r="O86" i="98"/>
  <c r="R86" i="98" s="1"/>
  <c r="P86" i="98"/>
  <c r="I86" i="97"/>
  <c r="J86" i="109"/>
  <c r="I86" i="109"/>
  <c r="J86" i="97"/>
  <c r="I86" i="96"/>
  <c r="O86" i="96"/>
  <c r="J86" i="110"/>
  <c r="I86" i="110"/>
  <c r="J86" i="96"/>
  <c r="I86" i="95"/>
  <c r="J86" i="131"/>
  <c r="I86" i="131"/>
  <c r="J86" i="95"/>
  <c r="Q8" i="94"/>
  <c r="J86" i="111"/>
  <c r="I86" i="111"/>
  <c r="J86" i="94"/>
  <c r="I86" i="93"/>
  <c r="O86" i="93"/>
  <c r="O86" i="112" s="1"/>
  <c r="R86" i="112" s="1"/>
  <c r="J86" i="112"/>
  <c r="I86" i="112"/>
  <c r="J86" i="93"/>
  <c r="I86" i="92"/>
  <c r="O86" i="92"/>
  <c r="J86" i="101"/>
  <c r="I86" i="101"/>
  <c r="J86" i="92"/>
  <c r="I86" i="91"/>
  <c r="J86" i="100"/>
  <c r="I86" i="100"/>
  <c r="J86" i="91"/>
  <c r="J86" i="88"/>
  <c r="P86" i="88"/>
  <c r="I84" i="131"/>
  <c r="J84" i="131"/>
  <c r="I84" i="114"/>
  <c r="J84" i="114"/>
  <c r="P84" i="114"/>
  <c r="AC79" i="113"/>
  <c r="H79" i="113"/>
  <c r="I84" i="113"/>
  <c r="P84" i="113"/>
  <c r="J84" i="113"/>
  <c r="W8" i="102"/>
  <c r="I84" i="102"/>
  <c r="O84" i="102"/>
  <c r="R84" i="102" s="1"/>
  <c r="P84" i="102"/>
  <c r="S8" i="104"/>
  <c r="I84" i="104"/>
  <c r="O84" i="104"/>
  <c r="R84" i="104" s="1"/>
  <c r="P84" i="104"/>
  <c r="I84" i="103"/>
  <c r="O84" i="103"/>
  <c r="R84" i="103" s="1"/>
  <c r="X79" i="105"/>
  <c r="H79" i="105"/>
  <c r="I84" i="105"/>
  <c r="J84" i="105"/>
  <c r="P84" i="105"/>
  <c r="T79" i="106"/>
  <c r="I84" i="106"/>
  <c r="P84" i="106"/>
  <c r="J84" i="106"/>
  <c r="F8" i="106"/>
  <c r="J84" i="108"/>
  <c r="I84" i="108"/>
  <c r="P84" i="108"/>
  <c r="I84" i="107"/>
  <c r="O84" i="107"/>
  <c r="R84" i="107" s="1"/>
  <c r="P84" i="107"/>
  <c r="I84" i="98"/>
  <c r="O84" i="98"/>
  <c r="R84" i="98" s="1"/>
  <c r="AC79" i="97"/>
  <c r="I84" i="109"/>
  <c r="J84" i="109"/>
  <c r="J84" i="97"/>
  <c r="I84" i="97"/>
  <c r="I84" i="96"/>
  <c r="I84" i="110"/>
  <c r="J84" i="110"/>
  <c r="J84" i="96"/>
  <c r="F8" i="96"/>
  <c r="I84" i="94"/>
  <c r="J84" i="111"/>
  <c r="I84" i="111"/>
  <c r="J84" i="94"/>
  <c r="I84" i="112"/>
  <c r="J84" i="112"/>
  <c r="J84" i="93"/>
  <c r="AC79" i="92"/>
  <c r="W8" i="92"/>
  <c r="I84" i="92"/>
  <c r="J84" i="101"/>
  <c r="I84" i="101"/>
  <c r="J84" i="92"/>
  <c r="O84" i="91"/>
  <c r="O84" i="100" s="1"/>
  <c r="P84" i="100" s="1"/>
  <c r="I84" i="100"/>
  <c r="J84" i="100"/>
  <c r="J84" i="91"/>
  <c r="R84" i="100"/>
  <c r="P84" i="91"/>
  <c r="I84" i="89"/>
  <c r="J84" i="99"/>
  <c r="I84" i="99"/>
  <c r="J84" i="89"/>
  <c r="J84" i="88"/>
  <c r="I84" i="88"/>
  <c r="P84" i="88"/>
  <c r="J78" i="114"/>
  <c r="P78" i="114"/>
  <c r="I78" i="113"/>
  <c r="P78" i="113"/>
  <c r="J78" i="113"/>
  <c r="E72" i="113"/>
  <c r="I78" i="102"/>
  <c r="P78" i="102"/>
  <c r="J78" i="102"/>
  <c r="R78" i="104"/>
  <c r="P78" i="104"/>
  <c r="J78" i="104"/>
  <c r="I78" i="104"/>
  <c r="F8" i="104"/>
  <c r="P78" i="103"/>
  <c r="J78" i="103"/>
  <c r="AC72" i="105"/>
  <c r="J78" i="105"/>
  <c r="P78" i="105"/>
  <c r="W8" i="106"/>
  <c r="J78" i="106"/>
  <c r="I78" i="106"/>
  <c r="P78" i="106"/>
  <c r="H72" i="108"/>
  <c r="I72" i="108" s="1"/>
  <c r="I78" i="108"/>
  <c r="P78" i="108"/>
  <c r="J78" i="108"/>
  <c r="P78" i="107"/>
  <c r="J78" i="107"/>
  <c r="J78" i="98"/>
  <c r="P78" i="98"/>
  <c r="I78" i="97"/>
  <c r="J78" i="97"/>
  <c r="P78" i="97"/>
  <c r="I78" i="96"/>
  <c r="J78" i="96"/>
  <c r="P78" i="96"/>
  <c r="I78" i="95"/>
  <c r="P78" i="95"/>
  <c r="J78" i="95"/>
  <c r="H72" i="94"/>
  <c r="I78" i="93"/>
  <c r="O78" i="93"/>
  <c r="I78" i="92"/>
  <c r="J78" i="92"/>
  <c r="P78" i="92"/>
  <c r="I78" i="91"/>
  <c r="J78" i="91"/>
  <c r="P78" i="91"/>
  <c r="AB72" i="88"/>
  <c r="AC72" i="88"/>
  <c r="I78" i="88"/>
  <c r="J78" i="88"/>
  <c r="P78" i="88"/>
  <c r="AA8" i="114"/>
  <c r="AC72" i="114"/>
  <c r="M8" i="114"/>
  <c r="J75" i="114"/>
  <c r="P75" i="114"/>
  <c r="Z72" i="113"/>
  <c r="J75" i="113"/>
  <c r="I75" i="113"/>
  <c r="R75" i="113"/>
  <c r="AC72" i="102"/>
  <c r="J75" i="102"/>
  <c r="E72" i="102"/>
  <c r="P75" i="102"/>
  <c r="AC72" i="104"/>
  <c r="X72" i="104"/>
  <c r="J75" i="104"/>
  <c r="I75" i="104"/>
  <c r="P75" i="104"/>
  <c r="AC72" i="103"/>
  <c r="J75" i="103"/>
  <c r="P75" i="103"/>
  <c r="I75" i="105"/>
  <c r="J75" i="105"/>
  <c r="D8" i="105"/>
  <c r="AE72" i="105"/>
  <c r="P75" i="105"/>
  <c r="M8" i="106"/>
  <c r="O75" i="106"/>
  <c r="P75" i="106" s="1"/>
  <c r="AC72" i="107"/>
  <c r="I75" i="108"/>
  <c r="J75" i="108"/>
  <c r="P75" i="108"/>
  <c r="I75" i="107"/>
  <c r="J75" i="107"/>
  <c r="P75" i="107"/>
  <c r="AG72" i="98"/>
  <c r="J75" i="98"/>
  <c r="I75" i="98"/>
  <c r="F8" i="98"/>
  <c r="E72" i="98"/>
  <c r="P75" i="98"/>
  <c r="AC72" i="97"/>
  <c r="S8" i="97"/>
  <c r="T72" i="97"/>
  <c r="J75" i="97"/>
  <c r="P75" i="96"/>
  <c r="J75" i="96"/>
  <c r="E72" i="96"/>
  <c r="N72" i="95"/>
  <c r="J75" i="95"/>
  <c r="E72" i="95"/>
  <c r="P75" i="95"/>
  <c r="J75" i="94"/>
  <c r="I75" i="94"/>
  <c r="P75" i="94"/>
  <c r="I75" i="93"/>
  <c r="O75" i="93"/>
  <c r="O75" i="92"/>
  <c r="R75" i="92" s="1"/>
  <c r="Y8" i="91"/>
  <c r="M8" i="91"/>
  <c r="J75" i="91"/>
  <c r="P75" i="91"/>
  <c r="I75" i="89"/>
  <c r="J75" i="89"/>
  <c r="P75" i="89"/>
  <c r="O75" i="88"/>
  <c r="R75" i="88" s="1"/>
  <c r="AB64" i="114"/>
  <c r="AC64" i="114"/>
  <c r="I70" i="102"/>
  <c r="O70" i="102"/>
  <c r="Y8" i="104"/>
  <c r="I70" i="104"/>
  <c r="O70" i="104"/>
  <c r="R70" i="104" s="1"/>
  <c r="P70" i="104"/>
  <c r="P70" i="103"/>
  <c r="J70" i="103"/>
  <c r="J70" i="105"/>
  <c r="I70" i="105"/>
  <c r="P70" i="105"/>
  <c r="J70" i="108"/>
  <c r="I70" i="107"/>
  <c r="O70" i="107"/>
  <c r="R70" i="107" s="1"/>
  <c r="I70" i="98"/>
  <c r="O70" i="98"/>
  <c r="R70" i="98" s="1"/>
  <c r="P70" i="98"/>
  <c r="J70" i="97"/>
  <c r="I70" i="97"/>
  <c r="P70" i="97"/>
  <c r="I70" i="93"/>
  <c r="P70" i="93"/>
  <c r="J70" i="93"/>
  <c r="J70" i="89"/>
  <c r="I70" i="89"/>
  <c r="P70" i="89"/>
  <c r="J70" i="88"/>
  <c r="I70" i="88"/>
  <c r="P70" i="88"/>
  <c r="Z64" i="114"/>
  <c r="P67" i="114"/>
  <c r="J67" i="114"/>
  <c r="AG64" i="114"/>
  <c r="O67" i="102"/>
  <c r="R67" i="102" s="1"/>
  <c r="P67" i="102"/>
  <c r="I67" i="104"/>
  <c r="J67" i="104"/>
  <c r="P67" i="104"/>
  <c r="I67" i="103"/>
  <c r="J67" i="103"/>
  <c r="P67" i="103"/>
  <c r="J67" i="105"/>
  <c r="I67" i="105"/>
  <c r="P67" i="105"/>
  <c r="P67" i="106"/>
  <c r="I67" i="106"/>
  <c r="J67" i="106"/>
  <c r="P67" i="108"/>
  <c r="J67" i="108"/>
  <c r="I67" i="107"/>
  <c r="O67" i="107"/>
  <c r="R67" i="107" s="1"/>
  <c r="P67" i="107"/>
  <c r="O67" i="98"/>
  <c r="R67" i="98" s="1"/>
  <c r="J67" i="97"/>
  <c r="P67" i="97"/>
  <c r="I67" i="96"/>
  <c r="J67" i="96"/>
  <c r="P67" i="96"/>
  <c r="I67" i="94"/>
  <c r="P67" i="94"/>
  <c r="J67" i="94"/>
  <c r="I67" i="93"/>
  <c r="J67" i="93"/>
  <c r="P67" i="93"/>
  <c r="P67" i="92"/>
  <c r="J67" i="92"/>
  <c r="J67" i="91"/>
  <c r="I67" i="91"/>
  <c r="P67" i="91"/>
  <c r="P67" i="89"/>
  <c r="I67" i="89"/>
  <c r="J67" i="89"/>
  <c r="I67" i="88"/>
  <c r="J67" i="88"/>
  <c r="P67" i="88"/>
  <c r="J68" i="114"/>
  <c r="I68" i="114"/>
  <c r="P68" i="114"/>
  <c r="AE64" i="114"/>
  <c r="AC64" i="113"/>
  <c r="I68" i="113"/>
  <c r="J68" i="113"/>
  <c r="T64" i="113"/>
  <c r="P68" i="113"/>
  <c r="AD8" i="102"/>
  <c r="Q8" i="102"/>
  <c r="I68" i="102"/>
  <c r="P68" i="102"/>
  <c r="J68" i="102"/>
  <c r="AA8" i="104"/>
  <c r="K8" i="104"/>
  <c r="I68" i="104"/>
  <c r="O68" i="104"/>
  <c r="R68" i="104" s="1"/>
  <c r="I68" i="103"/>
  <c r="P68" i="103"/>
  <c r="J68" i="103"/>
  <c r="AC64" i="105"/>
  <c r="I68" i="105"/>
  <c r="P68" i="105"/>
  <c r="M8" i="105"/>
  <c r="J68" i="105"/>
  <c r="I68" i="106"/>
  <c r="O68" i="106"/>
  <c r="R68" i="106" s="1"/>
  <c r="I68" i="108"/>
  <c r="O68" i="108"/>
  <c r="R68" i="108" s="1"/>
  <c r="O68" i="107"/>
  <c r="R68" i="107" s="1"/>
  <c r="P68" i="107"/>
  <c r="J68" i="98"/>
  <c r="I68" i="98"/>
  <c r="P68" i="98"/>
  <c r="I68" i="97"/>
  <c r="P68" i="97"/>
  <c r="J68" i="97"/>
  <c r="I68" i="96"/>
  <c r="P68" i="96"/>
  <c r="J68" i="96"/>
  <c r="AC64" i="95"/>
  <c r="O68" i="95"/>
  <c r="R68" i="95" s="1"/>
  <c r="AC64" i="94"/>
  <c r="T64" i="94"/>
  <c r="J68" i="94"/>
  <c r="I68" i="94"/>
  <c r="P68" i="94"/>
  <c r="I68" i="93"/>
  <c r="J68" i="93"/>
  <c r="I68" i="92"/>
  <c r="O68" i="92"/>
  <c r="O68" i="91"/>
  <c r="R68" i="91" s="1"/>
  <c r="I68" i="91"/>
  <c r="M8" i="89"/>
  <c r="J68" i="89"/>
  <c r="I68" i="89"/>
  <c r="P68" i="89"/>
  <c r="P68" i="88"/>
  <c r="I68" i="88"/>
  <c r="J68" i="88"/>
  <c r="AF8" i="114"/>
  <c r="I65" i="114"/>
  <c r="O65" i="114"/>
  <c r="P65" i="114" s="1"/>
  <c r="G64" i="114"/>
  <c r="N64" i="114"/>
  <c r="V64" i="114"/>
  <c r="G64" i="113"/>
  <c r="AB64" i="102"/>
  <c r="AC64" i="102"/>
  <c r="I65" i="102"/>
  <c r="J65" i="102"/>
  <c r="F8" i="102"/>
  <c r="AB64" i="104"/>
  <c r="AC64" i="104"/>
  <c r="W8" i="104"/>
  <c r="I65" i="104"/>
  <c r="J65" i="104"/>
  <c r="O65" i="103"/>
  <c r="P65" i="103" s="1"/>
  <c r="AD8" i="105"/>
  <c r="J65" i="105"/>
  <c r="I65" i="105"/>
  <c r="E64" i="105"/>
  <c r="AF8" i="106"/>
  <c r="AC64" i="106"/>
  <c r="S8" i="108"/>
  <c r="T64" i="108"/>
  <c r="K8" i="108"/>
  <c r="I65" i="108"/>
  <c r="P65" i="108"/>
  <c r="J65" i="108"/>
  <c r="I65" i="107"/>
  <c r="O65" i="107"/>
  <c r="P65" i="107" s="1"/>
  <c r="H64" i="98"/>
  <c r="I65" i="98"/>
  <c r="O65" i="98"/>
  <c r="R65" i="98" s="1"/>
  <c r="AC64" i="97"/>
  <c r="T64" i="97"/>
  <c r="I65" i="97"/>
  <c r="J65" i="97"/>
  <c r="AC64" i="96"/>
  <c r="W8" i="96"/>
  <c r="J65" i="96"/>
  <c r="P65" i="96"/>
  <c r="O65" i="95"/>
  <c r="R65" i="95" s="1"/>
  <c r="H64" i="94"/>
  <c r="AB64" i="93"/>
  <c r="AC64" i="93"/>
  <c r="H64" i="93"/>
  <c r="I65" i="93"/>
  <c r="J65" i="93"/>
  <c r="P65" i="93"/>
  <c r="I65" i="92"/>
  <c r="J65" i="92"/>
  <c r="P65" i="92"/>
  <c r="AB64" i="91"/>
  <c r="J65" i="91"/>
  <c r="I65" i="91"/>
  <c r="E64" i="91"/>
  <c r="AE64" i="91"/>
  <c r="AC64" i="89"/>
  <c r="X64" i="89"/>
  <c r="I65" i="89"/>
  <c r="J65" i="89"/>
  <c r="P65" i="89"/>
  <c r="O65" i="88"/>
  <c r="P65" i="88" s="1"/>
  <c r="I65" i="88"/>
  <c r="AG64" i="88"/>
  <c r="I71" i="104"/>
  <c r="J71" i="104"/>
  <c r="G64" i="104"/>
  <c r="P71" i="104"/>
  <c r="AF8" i="103"/>
  <c r="AB64" i="103"/>
  <c r="AC64" i="103"/>
  <c r="I71" i="103"/>
  <c r="O71" i="103"/>
  <c r="R71" i="103" s="1"/>
  <c r="Z64" i="103"/>
  <c r="P71" i="103"/>
  <c r="AE64" i="103"/>
  <c r="E64" i="103"/>
  <c r="O71" i="102"/>
  <c r="R71" i="102" s="1"/>
  <c r="N64" i="102"/>
  <c r="V64" i="102"/>
  <c r="G64" i="102"/>
  <c r="Y8" i="106"/>
  <c r="I71" i="106"/>
  <c r="J71" i="106"/>
  <c r="P71" i="106"/>
  <c r="AC64" i="108"/>
  <c r="I71" i="108"/>
  <c r="P71" i="108"/>
  <c r="J71" i="108"/>
  <c r="AB64" i="107"/>
  <c r="AC64" i="107"/>
  <c r="O71" i="107"/>
  <c r="E64" i="107"/>
  <c r="AC64" i="98"/>
  <c r="P71" i="98"/>
  <c r="J71" i="98"/>
  <c r="I71" i="97"/>
  <c r="J71" i="97"/>
  <c r="AB64" i="97"/>
  <c r="R71" i="97"/>
  <c r="C8" i="97"/>
  <c r="U8" i="96"/>
  <c r="Q8" i="96"/>
  <c r="J71" i="96"/>
  <c r="P71" i="96"/>
  <c r="H64" i="95"/>
  <c r="J64" i="95" s="1"/>
  <c r="I71" i="95"/>
  <c r="O71" i="95"/>
  <c r="R71" i="95" s="1"/>
  <c r="AA8" i="94"/>
  <c r="G64" i="94"/>
  <c r="I71" i="93"/>
  <c r="J71" i="93"/>
  <c r="P71" i="93"/>
  <c r="AC64" i="92"/>
  <c r="J71" i="92"/>
  <c r="P71" i="92"/>
  <c r="AC64" i="91"/>
  <c r="K8" i="91"/>
  <c r="I71" i="91"/>
  <c r="O71" i="91"/>
  <c r="R71" i="91" s="1"/>
  <c r="Z64" i="91"/>
  <c r="J71" i="89"/>
  <c r="I71" i="89"/>
  <c r="P71" i="89"/>
  <c r="AC64" i="88"/>
  <c r="J71" i="88"/>
  <c r="P71" i="88"/>
  <c r="J83" i="131"/>
  <c r="I83" i="131"/>
  <c r="J83" i="114"/>
  <c r="I83" i="114"/>
  <c r="P83" i="114"/>
  <c r="AB79" i="114"/>
  <c r="N79" i="114"/>
  <c r="I83" i="113"/>
  <c r="P83" i="113"/>
  <c r="J83" i="113"/>
  <c r="AC79" i="102"/>
  <c r="I83" i="102"/>
  <c r="P83" i="102"/>
  <c r="J83" i="102"/>
  <c r="I83" i="104"/>
  <c r="P83" i="104"/>
  <c r="J83" i="104"/>
  <c r="M8" i="104"/>
  <c r="AB79" i="103"/>
  <c r="AC79" i="103"/>
  <c r="S8" i="103"/>
  <c r="I83" i="103"/>
  <c r="P83" i="103"/>
  <c r="J83" i="103"/>
  <c r="D8" i="103"/>
  <c r="I83" i="105"/>
  <c r="K8" i="105"/>
  <c r="J83" i="105"/>
  <c r="P83" i="105"/>
  <c r="E79" i="105"/>
  <c r="H79" i="106"/>
  <c r="I83" i="106"/>
  <c r="P83" i="106"/>
  <c r="J83" i="106"/>
  <c r="O83" i="108"/>
  <c r="R83" i="108" s="1"/>
  <c r="AB79" i="107"/>
  <c r="AC79" i="107"/>
  <c r="I83" i="107"/>
  <c r="P83" i="107"/>
  <c r="J83" i="107"/>
  <c r="AD8" i="98"/>
  <c r="I83" i="98"/>
  <c r="K8" i="98"/>
  <c r="J83" i="98"/>
  <c r="P83" i="98"/>
  <c r="J83" i="109"/>
  <c r="I83" i="109"/>
  <c r="J83" i="97"/>
  <c r="I83" i="96"/>
  <c r="J83" i="110"/>
  <c r="I83" i="110"/>
  <c r="J83" i="96"/>
  <c r="AD8" i="95"/>
  <c r="K8" i="95"/>
  <c r="AC79" i="94"/>
  <c r="I83" i="94"/>
  <c r="J83" i="111"/>
  <c r="I83" i="111"/>
  <c r="J83" i="94"/>
  <c r="M8" i="93"/>
  <c r="J83" i="112"/>
  <c r="I83" i="112"/>
  <c r="J83" i="93"/>
  <c r="I83" i="93"/>
  <c r="M8" i="92"/>
  <c r="I83" i="92"/>
  <c r="J83" i="101"/>
  <c r="I83" i="101"/>
  <c r="J83" i="92"/>
  <c r="AC79" i="91"/>
  <c r="I83" i="91"/>
  <c r="J83" i="100"/>
  <c r="I83" i="100"/>
  <c r="J83" i="91"/>
  <c r="I83" i="99"/>
  <c r="J83" i="99"/>
  <c r="J83" i="89"/>
  <c r="I83" i="89"/>
  <c r="O83" i="89"/>
  <c r="P83" i="89" s="1"/>
  <c r="J83" i="88"/>
  <c r="I83" i="88"/>
  <c r="P83" i="88"/>
  <c r="I76" i="114"/>
  <c r="J76" i="114"/>
  <c r="L72" i="114"/>
  <c r="Z72" i="114"/>
  <c r="P76" i="114"/>
  <c r="E72" i="114"/>
  <c r="AE72" i="113"/>
  <c r="J76" i="113"/>
  <c r="P76" i="113"/>
  <c r="H72" i="102"/>
  <c r="I76" i="102"/>
  <c r="J76" i="102"/>
  <c r="P76" i="102"/>
  <c r="J76" i="104"/>
  <c r="I76" i="104"/>
  <c r="P76" i="104"/>
  <c r="E72" i="104"/>
  <c r="T72" i="104"/>
  <c r="M8" i="103"/>
  <c r="J76" i="103"/>
  <c r="I76" i="103"/>
  <c r="P76" i="103"/>
  <c r="E72" i="103"/>
  <c r="Q8" i="105"/>
  <c r="O76" i="105"/>
  <c r="R76" i="105" s="1"/>
  <c r="G72" i="105"/>
  <c r="P76" i="105"/>
  <c r="AB72" i="106"/>
  <c r="AC72" i="106"/>
  <c r="I76" i="106"/>
  <c r="J76" i="106"/>
  <c r="E72" i="106"/>
  <c r="Z72" i="106"/>
  <c r="AG72" i="106"/>
  <c r="P76" i="106"/>
  <c r="G72" i="106"/>
  <c r="N72" i="106"/>
  <c r="V72" i="106"/>
  <c r="Q8" i="108"/>
  <c r="I76" i="108"/>
  <c r="O76" i="108"/>
  <c r="R76" i="108" s="1"/>
  <c r="E72" i="108"/>
  <c r="Z72" i="108"/>
  <c r="AG72" i="108"/>
  <c r="P76" i="108"/>
  <c r="G72" i="108"/>
  <c r="N72" i="108"/>
  <c r="V72" i="108"/>
  <c r="AD8" i="107"/>
  <c r="I76" i="107"/>
  <c r="P76" i="107"/>
  <c r="J76" i="107"/>
  <c r="E72" i="107"/>
  <c r="Q8" i="98"/>
  <c r="I76" i="98"/>
  <c r="P76" i="98"/>
  <c r="J76" i="98"/>
  <c r="N72" i="98"/>
  <c r="V72" i="98"/>
  <c r="J76" i="97"/>
  <c r="I76" i="97"/>
  <c r="P76" i="97"/>
  <c r="E72" i="97"/>
  <c r="G72" i="97"/>
  <c r="AB72" i="97"/>
  <c r="AB72" i="96"/>
  <c r="AC72" i="96"/>
  <c r="M8" i="96"/>
  <c r="I76" i="96"/>
  <c r="P76" i="96"/>
  <c r="J76" i="96"/>
  <c r="G72" i="96"/>
  <c r="N72" i="96"/>
  <c r="V72" i="96"/>
  <c r="AG72" i="96"/>
  <c r="AF8" i="94"/>
  <c r="AB72" i="94"/>
  <c r="AC72" i="94"/>
  <c r="U8" i="94"/>
  <c r="I76" i="94"/>
  <c r="O76" i="94"/>
  <c r="E72" i="94"/>
  <c r="I72" i="94"/>
  <c r="G72" i="94"/>
  <c r="N72" i="94"/>
  <c r="V72" i="94"/>
  <c r="AG72" i="94"/>
  <c r="AB72" i="93"/>
  <c r="AC72" i="93"/>
  <c r="I76" i="93"/>
  <c r="J76" i="93"/>
  <c r="F8" i="93"/>
  <c r="G72" i="93"/>
  <c r="Z72" i="93"/>
  <c r="E72" i="93"/>
  <c r="AE72" i="93"/>
  <c r="P76" i="93"/>
  <c r="AC72" i="92"/>
  <c r="Y8" i="92"/>
  <c r="Z72" i="92"/>
  <c r="Q8" i="92"/>
  <c r="I76" i="92"/>
  <c r="J76" i="92"/>
  <c r="P76" i="92"/>
  <c r="AF8" i="91"/>
  <c r="AC72" i="91"/>
  <c r="I76" i="91"/>
  <c r="J76" i="91"/>
  <c r="P76" i="91"/>
  <c r="E72" i="91"/>
  <c r="AB72" i="89"/>
  <c r="AC72" i="89"/>
  <c r="AA8" i="89"/>
  <c r="U8" i="89"/>
  <c r="P76" i="89"/>
  <c r="I76" i="89"/>
  <c r="J76" i="89"/>
  <c r="E72" i="89"/>
  <c r="AD8" i="88"/>
  <c r="U8" i="88"/>
  <c r="R76" i="88"/>
  <c r="P76" i="88"/>
  <c r="J76" i="88"/>
  <c r="I76" i="88"/>
  <c r="AC79" i="114"/>
  <c r="P85" i="114"/>
  <c r="J85" i="114"/>
  <c r="G79" i="114"/>
  <c r="V79" i="114"/>
  <c r="J85" i="113"/>
  <c r="J85" i="102"/>
  <c r="I85" i="102"/>
  <c r="P85" i="102"/>
  <c r="AB79" i="104"/>
  <c r="AC79" i="104"/>
  <c r="J85" i="104"/>
  <c r="I85" i="104"/>
  <c r="L79" i="104"/>
  <c r="P85" i="104"/>
  <c r="AE79" i="104"/>
  <c r="C8" i="104"/>
  <c r="E79" i="104"/>
  <c r="I85" i="103"/>
  <c r="J85" i="103"/>
  <c r="N79" i="103"/>
  <c r="V79" i="103"/>
  <c r="P85" i="103"/>
  <c r="G79" i="103"/>
  <c r="Z79" i="103"/>
  <c r="AG79" i="103"/>
  <c r="AA8" i="105"/>
  <c r="AC79" i="105"/>
  <c r="W8" i="105"/>
  <c r="S8" i="105"/>
  <c r="O85" i="105"/>
  <c r="R85" i="105" s="1"/>
  <c r="L79" i="105"/>
  <c r="T79" i="105"/>
  <c r="AA8" i="106"/>
  <c r="AC79" i="106"/>
  <c r="I85" i="106"/>
  <c r="P85" i="106"/>
  <c r="J85" i="106"/>
  <c r="I85" i="108"/>
  <c r="J85" i="108"/>
  <c r="P85" i="108"/>
  <c r="M8" i="107"/>
  <c r="I85" i="107"/>
  <c r="J85" i="107"/>
  <c r="Z79" i="107"/>
  <c r="P85" i="107"/>
  <c r="AC79" i="98"/>
  <c r="J85" i="98"/>
  <c r="I85" i="98"/>
  <c r="P85" i="98"/>
  <c r="I85" i="97"/>
  <c r="O85" i="97"/>
  <c r="O85" i="109" s="1"/>
  <c r="P85" i="109" s="1"/>
  <c r="I85" i="109"/>
  <c r="J85" i="109"/>
  <c r="J85" i="97"/>
  <c r="AC79" i="96"/>
  <c r="T79" i="96"/>
  <c r="I85" i="96"/>
  <c r="I85" i="110"/>
  <c r="J85" i="110"/>
  <c r="J85" i="96"/>
  <c r="M8" i="94"/>
  <c r="I85" i="94"/>
  <c r="J85" i="111"/>
  <c r="I85" i="111"/>
  <c r="J85" i="94"/>
  <c r="D8" i="94"/>
  <c r="X79" i="94"/>
  <c r="G79" i="94"/>
  <c r="AB79" i="94"/>
  <c r="Y8" i="93"/>
  <c r="U8" i="93"/>
  <c r="I85" i="93"/>
  <c r="I85" i="112"/>
  <c r="J85" i="112"/>
  <c r="J85" i="93"/>
  <c r="I85" i="92"/>
  <c r="I85" i="101"/>
  <c r="J85" i="101"/>
  <c r="J85" i="92"/>
  <c r="I85" i="100"/>
  <c r="J85" i="100"/>
  <c r="I85" i="91"/>
  <c r="J85" i="91"/>
  <c r="AC79" i="89"/>
  <c r="Q8" i="89"/>
  <c r="I85" i="89"/>
  <c r="J85" i="99"/>
  <c r="I85" i="99"/>
  <c r="J85" i="89"/>
  <c r="AG79" i="88"/>
  <c r="AC79" i="88"/>
  <c r="J85" i="88"/>
  <c r="I85" i="88"/>
  <c r="P85" i="88"/>
  <c r="U8" i="106"/>
  <c r="Q8" i="106"/>
  <c r="I82" i="106"/>
  <c r="J82" i="106"/>
  <c r="P82" i="106"/>
  <c r="AC79" i="108"/>
  <c r="Y8" i="108"/>
  <c r="T79" i="108"/>
  <c r="M8" i="108"/>
  <c r="I82" i="108"/>
  <c r="P82" i="108"/>
  <c r="J82" i="108"/>
  <c r="U8" i="107"/>
  <c r="J82" i="107"/>
  <c r="I82" i="107"/>
  <c r="P82" i="107"/>
  <c r="F8" i="107"/>
  <c r="J82" i="98"/>
  <c r="G79" i="98"/>
  <c r="AE79" i="98"/>
  <c r="P82" i="98"/>
  <c r="AB79" i="97"/>
  <c r="I82" i="97"/>
  <c r="J82" i="109"/>
  <c r="I82" i="109"/>
  <c r="J82" i="97"/>
  <c r="AE79" i="97"/>
  <c r="I82" i="96"/>
  <c r="O82" i="96"/>
  <c r="O82" i="110" s="1"/>
  <c r="R82" i="110" s="1"/>
  <c r="J82" i="110"/>
  <c r="I82" i="110"/>
  <c r="J82" i="96"/>
  <c r="AF8" i="95"/>
  <c r="F8" i="95"/>
  <c r="G79" i="95"/>
  <c r="AE79" i="95"/>
  <c r="AC79" i="93"/>
  <c r="W8" i="93"/>
  <c r="I82" i="93"/>
  <c r="O82" i="93"/>
  <c r="R82" i="93" s="1"/>
  <c r="J82" i="112"/>
  <c r="I82" i="112"/>
  <c r="J82" i="93"/>
  <c r="X79" i="93"/>
  <c r="G79" i="93"/>
  <c r="AB79" i="93"/>
  <c r="AD8" i="92"/>
  <c r="U8" i="92"/>
  <c r="T79" i="92"/>
  <c r="J82" i="101"/>
  <c r="I82" i="101"/>
  <c r="J82" i="92"/>
  <c r="I82" i="92"/>
  <c r="AB79" i="91"/>
  <c r="J82" i="100"/>
  <c r="I82" i="100"/>
  <c r="I82" i="91"/>
  <c r="J82" i="91"/>
  <c r="G79" i="91"/>
  <c r="N79" i="91"/>
  <c r="V79" i="91"/>
  <c r="D8" i="91"/>
  <c r="AG79" i="91"/>
  <c r="S8" i="89"/>
  <c r="I82" i="99"/>
  <c r="J82" i="99"/>
  <c r="J82" i="89"/>
  <c r="I82" i="89"/>
  <c r="Q8" i="88"/>
  <c r="J82" i="88"/>
  <c r="N79" i="88"/>
  <c r="V79" i="88"/>
  <c r="Z79" i="88"/>
  <c r="E79" i="88"/>
  <c r="L21" i="89"/>
  <c r="L64" i="89"/>
  <c r="T64" i="89"/>
  <c r="AE64" i="89"/>
  <c r="H79" i="89"/>
  <c r="J79" i="89" s="1"/>
  <c r="H81" i="134"/>
  <c r="T9" i="91"/>
  <c r="AE9" i="91"/>
  <c r="O80" i="100"/>
  <c r="R80" i="91"/>
  <c r="O99" i="91"/>
  <c r="H72" i="88"/>
  <c r="J72" i="88" s="1"/>
  <c r="Y8" i="89"/>
  <c r="H21" i="89"/>
  <c r="J21" i="89" s="1"/>
  <c r="G64" i="89"/>
  <c r="AB64" i="89"/>
  <c r="G72" i="89"/>
  <c r="Z72" i="89"/>
  <c r="O80" i="89"/>
  <c r="P80" i="89" s="1"/>
  <c r="H80" i="134"/>
  <c r="H80" i="99"/>
  <c r="H82" i="134"/>
  <c r="O85" i="89"/>
  <c r="H85" i="134"/>
  <c r="H86" i="134"/>
  <c r="R87" i="89"/>
  <c r="R89" i="89"/>
  <c r="O96" i="89"/>
  <c r="H96" i="134"/>
  <c r="F8" i="91"/>
  <c r="AC9" i="91"/>
  <c r="AG9" i="91"/>
  <c r="O9" i="91"/>
  <c r="P9" i="91" s="1"/>
  <c r="E21" i="91"/>
  <c r="W8" i="91"/>
  <c r="O89" i="91"/>
  <c r="R94" i="91"/>
  <c r="O95" i="91"/>
  <c r="AA8" i="92"/>
  <c r="AF8" i="92"/>
  <c r="S8" i="92"/>
  <c r="R86" i="92"/>
  <c r="O87" i="92"/>
  <c r="T21" i="93"/>
  <c r="G21" i="93"/>
  <c r="R68" i="93"/>
  <c r="O64" i="93"/>
  <c r="R64" i="93" s="1"/>
  <c r="R70" i="108"/>
  <c r="O64" i="108"/>
  <c r="R64" i="108" s="1"/>
  <c r="R94" i="89"/>
  <c r="H95" i="134"/>
  <c r="H98" i="134"/>
  <c r="V55" i="91"/>
  <c r="Z55" i="91"/>
  <c r="L55" i="91"/>
  <c r="C8" i="88"/>
  <c r="Y8" i="88"/>
  <c r="X64" i="88"/>
  <c r="N21" i="88"/>
  <c r="V21" i="88"/>
  <c r="AA8" i="88"/>
  <c r="AG21" i="88"/>
  <c r="M8" i="88"/>
  <c r="E64" i="88"/>
  <c r="T64" i="88"/>
  <c r="H64" i="88"/>
  <c r="J64" i="88" s="1"/>
  <c r="E72" i="88"/>
  <c r="AG72" i="88"/>
  <c r="AG90" i="88"/>
  <c r="D10" i="32"/>
  <c r="AC90" i="88"/>
  <c r="Y10" i="32"/>
  <c r="G55" i="89"/>
  <c r="Z55" i="89"/>
  <c r="N72" i="89"/>
  <c r="V72" i="89"/>
  <c r="AG72" i="89"/>
  <c r="O82" i="89"/>
  <c r="H83" i="134"/>
  <c r="O86" i="89"/>
  <c r="H87" i="134"/>
  <c r="G90" i="89"/>
  <c r="AB90" i="89"/>
  <c r="O92" i="89"/>
  <c r="H92" i="134"/>
  <c r="O93" i="89"/>
  <c r="H93" i="134"/>
  <c r="H94" i="134"/>
  <c r="H97" i="134"/>
  <c r="C8" i="91"/>
  <c r="G9" i="91"/>
  <c r="S8" i="91"/>
  <c r="X9" i="91"/>
  <c r="O41" i="91"/>
  <c r="H40" i="91"/>
  <c r="J40" i="91" s="1"/>
  <c r="AD8" i="91"/>
  <c r="O82" i="91"/>
  <c r="O96" i="91"/>
  <c r="F8" i="92"/>
  <c r="AE79" i="92"/>
  <c r="O80" i="92"/>
  <c r="P80" i="92" s="1"/>
  <c r="H80" i="101"/>
  <c r="H79" i="92"/>
  <c r="O82" i="92"/>
  <c r="O83" i="92"/>
  <c r="R93" i="92"/>
  <c r="O98" i="92"/>
  <c r="O99" i="92"/>
  <c r="R66" i="94"/>
  <c r="O64" i="94"/>
  <c r="R64" i="94" s="1"/>
  <c r="R67" i="95"/>
  <c r="O64" i="95"/>
  <c r="R64" i="95" s="1"/>
  <c r="R10" i="98"/>
  <c r="O9" i="98"/>
  <c r="R9" i="98" s="1"/>
  <c r="L9" i="92"/>
  <c r="AG9" i="92"/>
  <c r="T9" i="92"/>
  <c r="N9" i="92"/>
  <c r="AB9" i="92"/>
  <c r="O89" i="92"/>
  <c r="R94" i="92"/>
  <c r="O95" i="92"/>
  <c r="X9" i="93"/>
  <c r="AB9" i="93"/>
  <c r="L9" i="93"/>
  <c r="AG9" i="93"/>
  <c r="W8" i="88"/>
  <c r="F8" i="88"/>
  <c r="K8" i="88"/>
  <c r="H40" i="88"/>
  <c r="H55" i="88"/>
  <c r="J55" i="88" s="1"/>
  <c r="AB64" i="88"/>
  <c r="G72" i="88"/>
  <c r="AE72" i="88"/>
  <c r="F8" i="89"/>
  <c r="W8" i="89"/>
  <c r="AE72" i="89"/>
  <c r="O81" i="89"/>
  <c r="O84" i="89"/>
  <c r="H84" i="134"/>
  <c r="O88" i="89"/>
  <c r="H88" i="134"/>
  <c r="H89" i="134"/>
  <c r="L90" i="89"/>
  <c r="T90" i="89"/>
  <c r="AC90" i="89"/>
  <c r="Y12" i="32"/>
  <c r="AE90" i="89"/>
  <c r="H91" i="134"/>
  <c r="O95" i="89"/>
  <c r="O98" i="89"/>
  <c r="O98" i="99" s="1"/>
  <c r="O99" i="89"/>
  <c r="H99" i="134"/>
  <c r="O100" i="89"/>
  <c r="H100" i="134"/>
  <c r="AA8" i="91"/>
  <c r="R84" i="91"/>
  <c r="O85" i="91"/>
  <c r="O86" i="91"/>
  <c r="Y13" i="32"/>
  <c r="AC90" i="91"/>
  <c r="O100" i="91"/>
  <c r="O100" i="100" s="1"/>
  <c r="X9" i="92"/>
  <c r="E40" i="92"/>
  <c r="AB55" i="92"/>
  <c r="AG55" i="92"/>
  <c r="V55" i="92"/>
  <c r="N55" i="92"/>
  <c r="G55" i="92"/>
  <c r="AE55" i="92"/>
  <c r="AB72" i="92"/>
  <c r="AG72" i="92"/>
  <c r="V72" i="92"/>
  <c r="N72" i="92"/>
  <c r="G72" i="92"/>
  <c r="AE72" i="92"/>
  <c r="O85" i="92"/>
  <c r="O91" i="92"/>
  <c r="N9" i="93"/>
  <c r="T9" i="93"/>
  <c r="L21" i="93"/>
  <c r="AB21" i="93"/>
  <c r="G64" i="91"/>
  <c r="N64" i="91"/>
  <c r="V64" i="91"/>
  <c r="O83" i="91"/>
  <c r="O87" i="91"/>
  <c r="C13" i="32"/>
  <c r="O97" i="91"/>
  <c r="K8" i="92"/>
  <c r="Q8" i="93"/>
  <c r="N40" i="93"/>
  <c r="V40" i="93"/>
  <c r="AG40" i="93"/>
  <c r="L64" i="93"/>
  <c r="X64" i="93"/>
  <c r="N72" i="93"/>
  <c r="V72" i="93"/>
  <c r="AG72" i="93"/>
  <c r="O84" i="93"/>
  <c r="O88" i="93"/>
  <c r="S8" i="93"/>
  <c r="S15" i="32"/>
  <c r="X90" i="93"/>
  <c r="R91" i="93"/>
  <c r="O93" i="93"/>
  <c r="O100" i="93"/>
  <c r="E9" i="94"/>
  <c r="H9" i="94"/>
  <c r="J9" i="94" s="1"/>
  <c r="G21" i="94"/>
  <c r="T21" i="94"/>
  <c r="AG21" i="94"/>
  <c r="G55" i="94"/>
  <c r="N55" i="94"/>
  <c r="V55" i="94"/>
  <c r="AG55" i="94"/>
  <c r="X64" i="94"/>
  <c r="AE64" i="94"/>
  <c r="AE72" i="94"/>
  <c r="L79" i="94"/>
  <c r="T79" i="94"/>
  <c r="O80" i="94"/>
  <c r="P80" i="94" s="1"/>
  <c r="H80" i="111"/>
  <c r="O82" i="94"/>
  <c r="O82" i="111" s="1"/>
  <c r="R82" i="111" s="1"/>
  <c r="O86" i="94"/>
  <c r="X90" i="94"/>
  <c r="AE90" i="94"/>
  <c r="O94" i="94"/>
  <c r="P94" i="94" s="1"/>
  <c r="P94" i="111" s="1"/>
  <c r="R94" i="111" s="1"/>
  <c r="O97" i="94"/>
  <c r="P97" i="94" s="1"/>
  <c r="P97" i="111" s="1"/>
  <c r="R97" i="111" s="1"/>
  <c r="V9" i="95"/>
  <c r="AA8" i="95"/>
  <c r="L21" i="95"/>
  <c r="X21" i="95"/>
  <c r="S8" i="95"/>
  <c r="AE40" i="95"/>
  <c r="O42" i="95"/>
  <c r="R42" i="95" s="1"/>
  <c r="AG79" i="95"/>
  <c r="O80" i="95"/>
  <c r="O82" i="95"/>
  <c r="O82" i="131" s="1"/>
  <c r="R82" i="131" s="1"/>
  <c r="O86" i="95"/>
  <c r="O87" i="95"/>
  <c r="O87" i="131" s="1"/>
  <c r="C17" i="32"/>
  <c r="G90" i="95"/>
  <c r="R92" i="95"/>
  <c r="O94" i="95"/>
  <c r="O94" i="131" s="1"/>
  <c r="O95" i="95"/>
  <c r="R98" i="95"/>
  <c r="O100" i="95"/>
  <c r="O100" i="131" s="1"/>
  <c r="R100" i="131" s="1"/>
  <c r="X9" i="96"/>
  <c r="AD8" i="96"/>
  <c r="AF8" i="96"/>
  <c r="Z40" i="96"/>
  <c r="AE72" i="96"/>
  <c r="AE79" i="96"/>
  <c r="O80" i="96"/>
  <c r="P80" i="96" s="1"/>
  <c r="H80" i="110"/>
  <c r="O83" i="96"/>
  <c r="O87" i="96"/>
  <c r="O91" i="96"/>
  <c r="O95" i="96"/>
  <c r="O100" i="96"/>
  <c r="W8" i="97"/>
  <c r="AD8" i="97"/>
  <c r="Z40" i="97"/>
  <c r="AE40" i="97"/>
  <c r="L55" i="97"/>
  <c r="X55" i="97"/>
  <c r="L64" i="97"/>
  <c r="AE64" i="97"/>
  <c r="O64" i="97"/>
  <c r="R64" i="97" s="1"/>
  <c r="L72" i="97"/>
  <c r="X72" i="97"/>
  <c r="E79" i="97"/>
  <c r="T79" i="97"/>
  <c r="O88" i="97"/>
  <c r="AB90" i="97"/>
  <c r="D19" i="32"/>
  <c r="AC90" i="97"/>
  <c r="Y19" i="32"/>
  <c r="R94" i="97"/>
  <c r="O96" i="97"/>
  <c r="O97" i="97"/>
  <c r="Y8" i="98"/>
  <c r="Z9" i="98"/>
  <c r="AE9" i="98"/>
  <c r="J21" i="98"/>
  <c r="E40" i="98"/>
  <c r="Z72" i="98"/>
  <c r="AG79" i="98"/>
  <c r="Z90" i="98"/>
  <c r="D20" i="32"/>
  <c r="K8" i="107"/>
  <c r="AF8" i="107"/>
  <c r="L21" i="107"/>
  <c r="W8" i="107"/>
  <c r="AB21" i="107"/>
  <c r="I40" i="107"/>
  <c r="V55" i="107"/>
  <c r="Z64" i="107"/>
  <c r="AE64" i="107"/>
  <c r="G79" i="107"/>
  <c r="N79" i="107"/>
  <c r="V79" i="107"/>
  <c r="AG79" i="107"/>
  <c r="Z90" i="107"/>
  <c r="AE90" i="107"/>
  <c r="H21" i="108"/>
  <c r="J21" i="108" s="1"/>
  <c r="W8" i="108"/>
  <c r="H55" i="108"/>
  <c r="I55" i="108" s="1"/>
  <c r="H64" i="108"/>
  <c r="AE64" i="108"/>
  <c r="AE72" i="108"/>
  <c r="AA8" i="108"/>
  <c r="AA22" i="32"/>
  <c r="E9" i="106"/>
  <c r="X9" i="106"/>
  <c r="AD8" i="106"/>
  <c r="AB21" i="106"/>
  <c r="N40" i="106"/>
  <c r="O64" i="102"/>
  <c r="R64" i="102" s="1"/>
  <c r="U8" i="91"/>
  <c r="AG64" i="91"/>
  <c r="O64" i="91"/>
  <c r="R64" i="91" s="1"/>
  <c r="H64" i="91"/>
  <c r="J64" i="91" s="1"/>
  <c r="Z79" i="91"/>
  <c r="AE79" i="91"/>
  <c r="O88" i="91"/>
  <c r="AB90" i="91"/>
  <c r="D13" i="32"/>
  <c r="Q8" i="91"/>
  <c r="Q13" i="32"/>
  <c r="AG90" i="91"/>
  <c r="O92" i="91"/>
  <c r="O93" i="91"/>
  <c r="O98" i="91"/>
  <c r="L21" i="92"/>
  <c r="R81" i="92"/>
  <c r="O84" i="92"/>
  <c r="O88" i="92"/>
  <c r="X90" i="92"/>
  <c r="D14" i="32"/>
  <c r="AC90" i="92"/>
  <c r="Y14" i="32"/>
  <c r="O92" i="92"/>
  <c r="O96" i="92"/>
  <c r="O100" i="92"/>
  <c r="O100" i="101" s="1"/>
  <c r="R100" i="101" s="1"/>
  <c r="AF8" i="93"/>
  <c r="K8" i="93"/>
  <c r="AE55" i="93"/>
  <c r="G64" i="93"/>
  <c r="T64" i="93"/>
  <c r="AE64" i="93"/>
  <c r="L79" i="93"/>
  <c r="H79" i="93"/>
  <c r="O85" i="93"/>
  <c r="O89" i="93"/>
  <c r="L90" i="93"/>
  <c r="T90" i="93"/>
  <c r="AC90" i="93"/>
  <c r="Y15" i="32"/>
  <c r="AE90" i="93"/>
  <c r="R94" i="93"/>
  <c r="O95" i="93"/>
  <c r="O96" i="93"/>
  <c r="N9" i="94"/>
  <c r="W8" i="94"/>
  <c r="H55" i="94"/>
  <c r="I55" i="94" s="1"/>
  <c r="Z72" i="94"/>
  <c r="O83" i="94"/>
  <c r="O87" i="94"/>
  <c r="T90" i="94"/>
  <c r="AC90" i="94"/>
  <c r="Y16" i="32"/>
  <c r="O91" i="94"/>
  <c r="P91" i="94" s="1"/>
  <c r="P91" i="111" s="1"/>
  <c r="O95" i="94"/>
  <c r="P95" i="94" s="1"/>
  <c r="P95" i="111" s="1"/>
  <c r="R95" i="111" s="1"/>
  <c r="O98" i="94"/>
  <c r="P98" i="94" s="1"/>
  <c r="P98" i="111" s="1"/>
  <c r="O99" i="94"/>
  <c r="P99" i="94" s="1"/>
  <c r="P99" i="111" s="1"/>
  <c r="R99" i="111" s="1"/>
  <c r="H99" i="111"/>
  <c r="G9" i="95"/>
  <c r="Q8" i="95"/>
  <c r="H21" i="95"/>
  <c r="J21" i="95" s="1"/>
  <c r="T21" i="95"/>
  <c r="Y8" i="95"/>
  <c r="Z40" i="95"/>
  <c r="G64" i="95"/>
  <c r="AG64" i="95"/>
  <c r="L72" i="95"/>
  <c r="E79" i="95"/>
  <c r="O83" i="95"/>
  <c r="O83" i="131" s="1"/>
  <c r="Z90" i="95"/>
  <c r="D17" i="32"/>
  <c r="R96" i="95"/>
  <c r="O97" i="95"/>
  <c r="O97" i="131" s="1"/>
  <c r="R97" i="131" s="1"/>
  <c r="N9" i="96"/>
  <c r="T9" i="96"/>
  <c r="L21" i="96"/>
  <c r="N40" i="96"/>
  <c r="V40" i="96"/>
  <c r="AG40" i="96"/>
  <c r="S8" i="96"/>
  <c r="AE55" i="96"/>
  <c r="Z72" i="96"/>
  <c r="H79" i="96"/>
  <c r="I79" i="96" s="1"/>
  <c r="O81" i="96"/>
  <c r="O84" i="96"/>
  <c r="O88" i="96"/>
  <c r="X90" i="96"/>
  <c r="D18" i="32"/>
  <c r="AC90" i="96"/>
  <c r="Y18" i="32"/>
  <c r="O92" i="96"/>
  <c r="O96" i="96"/>
  <c r="O97" i="96"/>
  <c r="R99" i="96"/>
  <c r="Y8" i="97"/>
  <c r="G40" i="97"/>
  <c r="N40" i="97"/>
  <c r="V40" i="97"/>
  <c r="AA8" i="97"/>
  <c r="G55" i="97"/>
  <c r="T55" i="97"/>
  <c r="AF8" i="97"/>
  <c r="G64" i="97"/>
  <c r="U8" i="97"/>
  <c r="O84" i="97"/>
  <c r="O89" i="97"/>
  <c r="T90" i="97"/>
  <c r="O93" i="97"/>
  <c r="O98" i="97"/>
  <c r="G9" i="98"/>
  <c r="AA8" i="98"/>
  <c r="AF8" i="98"/>
  <c r="M8" i="98"/>
  <c r="U8" i="98"/>
  <c r="Z40" i="98"/>
  <c r="AE40" i="98"/>
  <c r="G64" i="98"/>
  <c r="AE64" i="98"/>
  <c r="Y8" i="107"/>
  <c r="AA8" i="107"/>
  <c r="G21" i="107"/>
  <c r="S8" i="107"/>
  <c r="X21" i="107"/>
  <c r="E55" i="107"/>
  <c r="G64" i="107"/>
  <c r="N64" i="107"/>
  <c r="V64" i="107"/>
  <c r="H72" i="107"/>
  <c r="J72" i="107" s="1"/>
  <c r="C21" i="32"/>
  <c r="G90" i="107"/>
  <c r="N90" i="107"/>
  <c r="U8" i="108"/>
  <c r="E21" i="108"/>
  <c r="AF8" i="108"/>
  <c r="F8" i="108"/>
  <c r="Z40" i="108"/>
  <c r="AG40" i="108"/>
  <c r="AE55" i="108"/>
  <c r="G79" i="108"/>
  <c r="X79" i="108"/>
  <c r="AE79" i="108"/>
  <c r="AB90" i="108"/>
  <c r="D22" i="32"/>
  <c r="N9" i="106"/>
  <c r="T9" i="106"/>
  <c r="K8" i="106"/>
  <c r="AB40" i="106"/>
  <c r="AG40" i="106"/>
  <c r="Z40" i="106"/>
  <c r="R73" i="105"/>
  <c r="O72" i="105"/>
  <c r="R72" i="105" s="1"/>
  <c r="O40" i="113"/>
  <c r="R40" i="113" s="1"/>
  <c r="R86" i="93"/>
  <c r="R97" i="93"/>
  <c r="K8" i="94"/>
  <c r="F8" i="94"/>
  <c r="S8" i="94"/>
  <c r="AE55" i="94"/>
  <c r="H79" i="94"/>
  <c r="J79" i="94" s="1"/>
  <c r="O84" i="94"/>
  <c r="O88" i="94"/>
  <c r="O89" i="94"/>
  <c r="O92" i="94"/>
  <c r="P92" i="94" s="1"/>
  <c r="P92" i="111" s="1"/>
  <c r="R92" i="111" s="1"/>
  <c r="H92" i="111"/>
  <c r="O96" i="94"/>
  <c r="P96" i="94" s="1"/>
  <c r="P96" i="111" s="1"/>
  <c r="R96" i="111" s="1"/>
  <c r="H96" i="111"/>
  <c r="O100" i="94"/>
  <c r="H100" i="111"/>
  <c r="U8" i="95"/>
  <c r="AG21" i="95"/>
  <c r="W8" i="95"/>
  <c r="O89" i="95"/>
  <c r="O89" i="131" s="1"/>
  <c r="R89" i="131" s="1"/>
  <c r="AG9" i="96"/>
  <c r="AA8" i="96"/>
  <c r="O85" i="96"/>
  <c r="O89" i="96"/>
  <c r="R93" i="96"/>
  <c r="R98" i="96"/>
  <c r="Q8" i="97"/>
  <c r="R85" i="97"/>
  <c r="O99" i="97"/>
  <c r="G40" i="98"/>
  <c r="N40" i="98"/>
  <c r="V40" i="98"/>
  <c r="Z55" i="98"/>
  <c r="AC90" i="98"/>
  <c r="Y20" i="32"/>
  <c r="T21" i="107"/>
  <c r="AG64" i="107"/>
  <c r="O64" i="107"/>
  <c r="R64" i="107" s="1"/>
  <c r="H64" i="107"/>
  <c r="J64" i="107" s="1"/>
  <c r="AE79" i="107"/>
  <c r="AB90" i="107"/>
  <c r="D21" i="32"/>
  <c r="Q8" i="107"/>
  <c r="Q21" i="32"/>
  <c r="AC90" i="107"/>
  <c r="AG90" i="107"/>
  <c r="N40" i="108"/>
  <c r="V40" i="108"/>
  <c r="AG9" i="106"/>
  <c r="O40" i="114"/>
  <c r="R40" i="114" s="1"/>
  <c r="R41" i="114"/>
  <c r="AA8" i="93"/>
  <c r="O80" i="93"/>
  <c r="P80" i="93" s="1"/>
  <c r="H80" i="112"/>
  <c r="O83" i="93"/>
  <c r="O87" i="93"/>
  <c r="O92" i="93"/>
  <c r="O98" i="93"/>
  <c r="O99" i="93"/>
  <c r="O81" i="94"/>
  <c r="O81" i="111" s="1"/>
  <c r="O85" i="94"/>
  <c r="O93" i="94"/>
  <c r="H93" i="111"/>
  <c r="Z9" i="95"/>
  <c r="I64" i="95"/>
  <c r="AE64" i="95"/>
  <c r="O84" i="95"/>
  <c r="O84" i="131" s="1"/>
  <c r="O85" i="95"/>
  <c r="O85" i="131" s="1"/>
  <c r="R85" i="131" s="1"/>
  <c r="M8" i="95"/>
  <c r="M17" i="32"/>
  <c r="O93" i="95"/>
  <c r="O93" i="131" s="1"/>
  <c r="O99" i="95"/>
  <c r="O99" i="131" s="1"/>
  <c r="R99" i="131" s="1"/>
  <c r="L9" i="96"/>
  <c r="R82" i="96"/>
  <c r="R86" i="96"/>
  <c r="K8" i="96"/>
  <c r="K18" i="32"/>
  <c r="R94" i="96"/>
  <c r="K8" i="97"/>
  <c r="O80" i="97"/>
  <c r="P80" i="97" s="1"/>
  <c r="O82" i="97"/>
  <c r="O83" i="97"/>
  <c r="O86" i="97"/>
  <c r="O87" i="97"/>
  <c r="C19" i="32"/>
  <c r="O91" i="97"/>
  <c r="O95" i="97"/>
  <c r="O100" i="97"/>
  <c r="AG40" i="98"/>
  <c r="H40" i="98"/>
  <c r="J40" i="98" s="1"/>
  <c r="I64" i="98"/>
  <c r="AG64" i="98"/>
  <c r="S8" i="98"/>
  <c r="S20" i="32"/>
  <c r="AC90" i="108"/>
  <c r="Y22" i="32"/>
  <c r="AB9" i="106"/>
  <c r="AB9" i="105"/>
  <c r="Z40" i="105"/>
  <c r="I9" i="103"/>
  <c r="J21" i="103"/>
  <c r="I40" i="103"/>
  <c r="V55" i="103"/>
  <c r="Z55" i="103"/>
  <c r="AA8" i="103"/>
  <c r="L55" i="104"/>
  <c r="X55" i="104"/>
  <c r="AC90" i="104"/>
  <c r="Y26" i="32"/>
  <c r="U8" i="102"/>
  <c r="F8" i="113"/>
  <c r="T79" i="113"/>
  <c r="Z90" i="114"/>
  <c r="D29" i="32"/>
  <c r="S8" i="106"/>
  <c r="AE55" i="106"/>
  <c r="AE72" i="106"/>
  <c r="AE79" i="106"/>
  <c r="L9" i="105"/>
  <c r="X9" i="105"/>
  <c r="G21" i="105"/>
  <c r="AE21" i="105"/>
  <c r="O23" i="105"/>
  <c r="P23" i="105" s="1"/>
  <c r="N40" i="105"/>
  <c r="V40" i="105"/>
  <c r="I55" i="105"/>
  <c r="I72" i="105"/>
  <c r="J79" i="105"/>
  <c r="AB79" i="105"/>
  <c r="E9" i="103"/>
  <c r="X9" i="103"/>
  <c r="K8" i="103"/>
  <c r="U8" i="103"/>
  <c r="AG40" i="103"/>
  <c r="E55" i="103"/>
  <c r="L55" i="103"/>
  <c r="G64" i="103"/>
  <c r="N64" i="103"/>
  <c r="V64" i="103"/>
  <c r="H72" i="103"/>
  <c r="J72" i="103" s="1"/>
  <c r="C25" i="32"/>
  <c r="G90" i="103"/>
  <c r="N90" i="103"/>
  <c r="AD8" i="104"/>
  <c r="E21" i="104"/>
  <c r="Z40" i="104"/>
  <c r="AE40" i="104"/>
  <c r="T55" i="104"/>
  <c r="AF8" i="104"/>
  <c r="L64" i="104"/>
  <c r="AE64" i="104"/>
  <c r="G72" i="104"/>
  <c r="G79" i="104"/>
  <c r="T79" i="104"/>
  <c r="C26" i="32"/>
  <c r="T90" i="104"/>
  <c r="C8" i="102"/>
  <c r="M8" i="102"/>
  <c r="O20" i="102"/>
  <c r="R20" i="102" s="1"/>
  <c r="O42" i="102"/>
  <c r="AG64" i="102"/>
  <c r="H64" i="102"/>
  <c r="J64" i="102" s="1"/>
  <c r="J72" i="102"/>
  <c r="AE79" i="102"/>
  <c r="G90" i="102"/>
  <c r="G40" i="113"/>
  <c r="H40" i="113"/>
  <c r="J40" i="113" s="1"/>
  <c r="AB64" i="113"/>
  <c r="O81" i="113"/>
  <c r="R81" i="113" s="1"/>
  <c r="L90" i="113"/>
  <c r="T90" i="113"/>
  <c r="AC90" i="113"/>
  <c r="Y28" i="32"/>
  <c r="AE90" i="113"/>
  <c r="I40" i="114"/>
  <c r="AG40" i="114"/>
  <c r="AG79" i="114"/>
  <c r="U8" i="114"/>
  <c r="U29" i="32"/>
  <c r="AG90" i="114"/>
  <c r="AC90" i="106"/>
  <c r="Y23" i="32"/>
  <c r="G9" i="105"/>
  <c r="N21" i="105"/>
  <c r="U8" i="105"/>
  <c r="Z21" i="105"/>
  <c r="AG72" i="105"/>
  <c r="E90" i="105"/>
  <c r="T9" i="103"/>
  <c r="G40" i="103"/>
  <c r="W8" i="103"/>
  <c r="T55" i="103"/>
  <c r="X55" i="103"/>
  <c r="AG64" i="103"/>
  <c r="O64" i="103"/>
  <c r="R64" i="103" s="1"/>
  <c r="H64" i="103"/>
  <c r="J64" i="103" s="1"/>
  <c r="AE79" i="103"/>
  <c r="AB90" i="103"/>
  <c r="D25" i="32"/>
  <c r="Q8" i="103"/>
  <c r="Q25" i="32"/>
  <c r="AC90" i="103"/>
  <c r="AG90" i="103"/>
  <c r="G40" i="104"/>
  <c r="N40" i="104"/>
  <c r="V40" i="104"/>
  <c r="G55" i="104"/>
  <c r="AB72" i="104"/>
  <c r="U8" i="104"/>
  <c r="AB90" i="104"/>
  <c r="E64" i="102"/>
  <c r="Y8" i="102"/>
  <c r="C27" i="32"/>
  <c r="U8" i="113"/>
  <c r="AD8" i="113"/>
  <c r="N40" i="113"/>
  <c r="Z40" i="113"/>
  <c r="AE40" i="113"/>
  <c r="R41" i="113"/>
  <c r="E64" i="113"/>
  <c r="N72" i="113"/>
  <c r="G79" i="113"/>
  <c r="AD8" i="114"/>
  <c r="E79" i="114"/>
  <c r="N90" i="114"/>
  <c r="AC90" i="105"/>
  <c r="Y24" i="32"/>
  <c r="AG9" i="103"/>
  <c r="AD8" i="103"/>
  <c r="Q8" i="104"/>
  <c r="AG40" i="104"/>
  <c r="H40" i="104"/>
  <c r="J40" i="104" s="1"/>
  <c r="L72" i="104"/>
  <c r="I40" i="102"/>
  <c r="Z64" i="102"/>
  <c r="AE64" i="102"/>
  <c r="G79" i="102"/>
  <c r="N79" i="102"/>
  <c r="V79" i="102"/>
  <c r="AG79" i="102"/>
  <c r="Z90" i="102"/>
  <c r="D27" i="32"/>
  <c r="AC90" i="102"/>
  <c r="AG90" i="102"/>
  <c r="C8" i="113"/>
  <c r="H9" i="113"/>
  <c r="J9" i="113" s="1"/>
  <c r="V40" i="113"/>
  <c r="AF8" i="113"/>
  <c r="L64" i="113"/>
  <c r="G72" i="113"/>
  <c r="X79" i="113"/>
  <c r="G90" i="113"/>
  <c r="AB90" i="113"/>
  <c r="H9" i="114"/>
  <c r="J9" i="114" s="1"/>
  <c r="G40" i="114"/>
  <c r="AE40" i="114"/>
  <c r="H64" i="114"/>
  <c r="I64" i="114" s="1"/>
  <c r="Z79" i="114"/>
  <c r="AE79" i="114"/>
  <c r="C29" i="32"/>
  <c r="AE90" i="114"/>
  <c r="R90" i="135"/>
  <c r="O30" i="32"/>
  <c r="R10" i="114"/>
  <c r="O9" i="114"/>
  <c r="P9" i="114" s="1"/>
  <c r="AB9" i="114"/>
  <c r="AG55" i="114"/>
  <c r="AE55" i="114"/>
  <c r="G55" i="114"/>
  <c r="N55" i="114"/>
  <c r="AG21" i="114"/>
  <c r="I21" i="114"/>
  <c r="N21" i="114"/>
  <c r="V21" i="114"/>
  <c r="Z21" i="114"/>
  <c r="AE21" i="114"/>
  <c r="T55" i="114"/>
  <c r="O64" i="114"/>
  <c r="R64" i="114" s="1"/>
  <c r="H72" i="114"/>
  <c r="J72" i="114" s="1"/>
  <c r="Y8" i="114"/>
  <c r="O21" i="114"/>
  <c r="R21" i="114" s="1"/>
  <c r="L55" i="114"/>
  <c r="R56" i="114"/>
  <c r="O55" i="114"/>
  <c r="R55" i="114" s="1"/>
  <c r="E64" i="114"/>
  <c r="AG72" i="114"/>
  <c r="AE72" i="114"/>
  <c r="G72" i="114"/>
  <c r="N72" i="114"/>
  <c r="R80" i="114"/>
  <c r="O81" i="114"/>
  <c r="R81" i="114" s="1"/>
  <c r="H79" i="114"/>
  <c r="J79" i="114" s="1"/>
  <c r="E90" i="114"/>
  <c r="Z9" i="114"/>
  <c r="V9" i="114"/>
  <c r="N9" i="114"/>
  <c r="L9" i="114"/>
  <c r="R73" i="114"/>
  <c r="O72" i="114"/>
  <c r="R72" i="114" s="1"/>
  <c r="D8" i="114"/>
  <c r="X9" i="114"/>
  <c r="AG9" i="114"/>
  <c r="J21" i="114"/>
  <c r="X55" i="114"/>
  <c r="AB55" i="114"/>
  <c r="G9" i="114"/>
  <c r="AE9" i="114"/>
  <c r="G21" i="114"/>
  <c r="L21" i="114"/>
  <c r="T21" i="114"/>
  <c r="X21" i="114"/>
  <c r="AB21" i="114"/>
  <c r="H55" i="114"/>
  <c r="J55" i="114" s="1"/>
  <c r="V55" i="114"/>
  <c r="Z55" i="114"/>
  <c r="T72" i="114"/>
  <c r="X72" i="114"/>
  <c r="AB72" i="114"/>
  <c r="O91" i="114"/>
  <c r="P91" i="114" s="1"/>
  <c r="H90" i="114"/>
  <c r="H29" i="32" s="1"/>
  <c r="N40" i="114"/>
  <c r="V40" i="114"/>
  <c r="Z40" i="114"/>
  <c r="L64" i="114"/>
  <c r="P64" i="114"/>
  <c r="T64" i="114"/>
  <c r="X64" i="114"/>
  <c r="L79" i="114"/>
  <c r="T79" i="114"/>
  <c r="X79" i="114"/>
  <c r="L90" i="114"/>
  <c r="T90" i="114"/>
  <c r="X90" i="114"/>
  <c r="AB90" i="114"/>
  <c r="L40" i="114"/>
  <c r="T40" i="114"/>
  <c r="X40" i="114"/>
  <c r="V90" i="114"/>
  <c r="R57" i="113"/>
  <c r="O55" i="113"/>
  <c r="R55" i="113" s="1"/>
  <c r="R65" i="113"/>
  <c r="O64" i="113"/>
  <c r="R64" i="113" s="1"/>
  <c r="R93" i="113"/>
  <c r="O90" i="113"/>
  <c r="P90" i="113" s="1"/>
  <c r="R85" i="113"/>
  <c r="O79" i="113"/>
  <c r="R79" i="113" s="1"/>
  <c r="R22" i="113"/>
  <c r="O21" i="113"/>
  <c r="R21" i="113" s="1"/>
  <c r="AB9" i="113"/>
  <c r="X9" i="113"/>
  <c r="T9" i="113"/>
  <c r="L9" i="113"/>
  <c r="AG9" i="113"/>
  <c r="AE21" i="113"/>
  <c r="G21" i="113"/>
  <c r="G9" i="113"/>
  <c r="V9" i="113"/>
  <c r="H21" i="113"/>
  <c r="J21" i="113" s="1"/>
  <c r="L21" i="113"/>
  <c r="AG55" i="113"/>
  <c r="N55" i="113"/>
  <c r="V55" i="113"/>
  <c r="Z55" i="113"/>
  <c r="AE55" i="113"/>
  <c r="D8" i="113"/>
  <c r="E9" i="113"/>
  <c r="N9" i="113"/>
  <c r="N21" i="113"/>
  <c r="V21" i="113"/>
  <c r="Z21" i="113"/>
  <c r="J79" i="113"/>
  <c r="E79" i="113"/>
  <c r="G55" i="113"/>
  <c r="L55" i="113"/>
  <c r="T55" i="113"/>
  <c r="X55" i="113"/>
  <c r="AB55" i="113"/>
  <c r="H72" i="113"/>
  <c r="J72" i="113" s="1"/>
  <c r="Z79" i="113"/>
  <c r="V79" i="113"/>
  <c r="N79" i="113"/>
  <c r="AG79" i="113"/>
  <c r="I79" i="113"/>
  <c r="E90" i="113"/>
  <c r="H90" i="113"/>
  <c r="H28" i="32" s="1"/>
  <c r="O9" i="113"/>
  <c r="P9" i="113" s="1"/>
  <c r="Z9" i="113"/>
  <c r="AE9" i="113"/>
  <c r="T21" i="113"/>
  <c r="X21" i="113"/>
  <c r="AB21" i="113"/>
  <c r="AG21" i="113"/>
  <c r="H55" i="113"/>
  <c r="I55" i="113" s="1"/>
  <c r="Z64" i="113"/>
  <c r="V64" i="113"/>
  <c r="N64" i="113"/>
  <c r="H64" i="113"/>
  <c r="J64" i="113" s="1"/>
  <c r="X64" i="113"/>
  <c r="AG64" i="113"/>
  <c r="AG72" i="113"/>
  <c r="AB72" i="113"/>
  <c r="X72" i="113"/>
  <c r="T72" i="113"/>
  <c r="L72" i="113"/>
  <c r="V72" i="113"/>
  <c r="O74" i="113"/>
  <c r="L79" i="113"/>
  <c r="AB79" i="113"/>
  <c r="Z90" i="113"/>
  <c r="V90" i="113"/>
  <c r="N90" i="113"/>
  <c r="AG90" i="113"/>
  <c r="L40" i="113"/>
  <c r="T40" i="113"/>
  <c r="X40" i="113"/>
  <c r="R10" i="102"/>
  <c r="AB9" i="102"/>
  <c r="R56" i="102"/>
  <c r="O55" i="102"/>
  <c r="R55" i="102" s="1"/>
  <c r="AG72" i="102"/>
  <c r="I72" i="102"/>
  <c r="AE72" i="102"/>
  <c r="G72" i="102"/>
  <c r="N72" i="102"/>
  <c r="D8" i="102"/>
  <c r="I9" i="102"/>
  <c r="AG9" i="102"/>
  <c r="AE21" i="102"/>
  <c r="G21" i="102"/>
  <c r="AG21" i="102"/>
  <c r="T21" i="102"/>
  <c r="AB21" i="102"/>
  <c r="H55" i="102"/>
  <c r="J55" i="102" s="1"/>
  <c r="T72" i="102"/>
  <c r="X72" i="102"/>
  <c r="L21" i="102"/>
  <c r="R22" i="102"/>
  <c r="O21" i="102"/>
  <c r="R21" i="102" s="1"/>
  <c r="E40" i="102"/>
  <c r="R41" i="102"/>
  <c r="AG55" i="102"/>
  <c r="AE55" i="102"/>
  <c r="G55" i="102"/>
  <c r="N55" i="102"/>
  <c r="R65" i="102"/>
  <c r="L72" i="102"/>
  <c r="R73" i="102"/>
  <c r="O72" i="102"/>
  <c r="R72" i="102" s="1"/>
  <c r="E79" i="102"/>
  <c r="Z9" i="102"/>
  <c r="V9" i="102"/>
  <c r="N9" i="102"/>
  <c r="L9" i="102"/>
  <c r="X9" i="102"/>
  <c r="X21" i="102"/>
  <c r="AB72" i="102"/>
  <c r="G9" i="102"/>
  <c r="AE9" i="102"/>
  <c r="H21" i="102"/>
  <c r="J21" i="102" s="1"/>
  <c r="V21" i="102"/>
  <c r="Z21" i="102"/>
  <c r="T55" i="102"/>
  <c r="X55" i="102"/>
  <c r="AB55" i="102"/>
  <c r="V72" i="102"/>
  <c r="Z72" i="102"/>
  <c r="O81" i="102"/>
  <c r="H79" i="102"/>
  <c r="J79" i="102" s="1"/>
  <c r="E90" i="102"/>
  <c r="O91" i="102"/>
  <c r="P91" i="102" s="1"/>
  <c r="H90" i="102"/>
  <c r="H27" i="32" s="1"/>
  <c r="N40" i="102"/>
  <c r="V40" i="102"/>
  <c r="Z40" i="102"/>
  <c r="L64" i="102"/>
  <c r="T64" i="102"/>
  <c r="X64" i="102"/>
  <c r="L79" i="102"/>
  <c r="T79" i="102"/>
  <c r="X79" i="102"/>
  <c r="AB79" i="102"/>
  <c r="L90" i="102"/>
  <c r="T90" i="102"/>
  <c r="X90" i="102"/>
  <c r="AB90" i="102"/>
  <c r="L40" i="102"/>
  <c r="T40" i="102"/>
  <c r="X40" i="102"/>
  <c r="N90" i="102"/>
  <c r="V90" i="102"/>
  <c r="R57" i="104"/>
  <c r="O55" i="104"/>
  <c r="R55" i="104" s="1"/>
  <c r="O64" i="104"/>
  <c r="R65" i="104"/>
  <c r="R92" i="104"/>
  <c r="O90" i="104"/>
  <c r="P90" i="104" s="1"/>
  <c r="AB9" i="104"/>
  <c r="X9" i="104"/>
  <c r="T9" i="104"/>
  <c r="L9" i="104"/>
  <c r="V9" i="104"/>
  <c r="G9" i="104"/>
  <c r="D8" i="104"/>
  <c r="AE9" i="104"/>
  <c r="Z9" i="104"/>
  <c r="N9" i="104"/>
  <c r="O72" i="104"/>
  <c r="R72" i="104" s="1"/>
  <c r="AG9" i="104"/>
  <c r="R10" i="104"/>
  <c r="O9" i="104"/>
  <c r="P9" i="104" s="1"/>
  <c r="R80" i="104"/>
  <c r="O79" i="104"/>
  <c r="R79" i="104" s="1"/>
  <c r="V21" i="104"/>
  <c r="Z21" i="104"/>
  <c r="N21" i="104"/>
  <c r="T21" i="104"/>
  <c r="X21" i="104"/>
  <c r="AB21" i="104"/>
  <c r="O22" i="104"/>
  <c r="P22" i="104" s="1"/>
  <c r="H55" i="104"/>
  <c r="J55" i="104" s="1"/>
  <c r="Z64" i="104"/>
  <c r="V64" i="104"/>
  <c r="N64" i="104"/>
  <c r="H64" i="104"/>
  <c r="J64" i="104" s="1"/>
  <c r="X64" i="104"/>
  <c r="AG64" i="104"/>
  <c r="AG72" i="104"/>
  <c r="N72" i="104"/>
  <c r="V72" i="104"/>
  <c r="Z72" i="104"/>
  <c r="AE72" i="104"/>
  <c r="AE21" i="104"/>
  <c r="G21" i="104"/>
  <c r="H72" i="104"/>
  <c r="J72" i="104" s="1"/>
  <c r="L21" i="104"/>
  <c r="E40" i="104"/>
  <c r="O42" i="104"/>
  <c r="AG55" i="104"/>
  <c r="N55" i="104"/>
  <c r="V55" i="104"/>
  <c r="Z55" i="104"/>
  <c r="AE55" i="104"/>
  <c r="E64" i="104"/>
  <c r="T64" i="104"/>
  <c r="Z79" i="104"/>
  <c r="V79" i="104"/>
  <c r="N79" i="104"/>
  <c r="H79" i="104"/>
  <c r="I79" i="104" s="1"/>
  <c r="X79" i="104"/>
  <c r="AG79" i="104"/>
  <c r="Z90" i="104"/>
  <c r="V90" i="104"/>
  <c r="N90" i="104"/>
  <c r="H90" i="104"/>
  <c r="H26" i="32" s="1"/>
  <c r="X90" i="104"/>
  <c r="AG90" i="104"/>
  <c r="L40" i="104"/>
  <c r="T40" i="104"/>
  <c r="X40" i="104"/>
  <c r="AE21" i="103"/>
  <c r="AG21" i="103"/>
  <c r="I21" i="103"/>
  <c r="N21" i="103"/>
  <c r="R56" i="103"/>
  <c r="O55" i="103"/>
  <c r="R55" i="103" s="1"/>
  <c r="AG72" i="103"/>
  <c r="AE72" i="103"/>
  <c r="G72" i="103"/>
  <c r="O81" i="103"/>
  <c r="P81" i="103" s="1"/>
  <c r="H79" i="103"/>
  <c r="J79" i="103" s="1"/>
  <c r="O9" i="103"/>
  <c r="P9" i="103" s="1"/>
  <c r="T21" i="103"/>
  <c r="X21" i="103"/>
  <c r="AB21" i="103"/>
  <c r="O40" i="103"/>
  <c r="R40" i="103" s="1"/>
  <c r="H55" i="103"/>
  <c r="J55" i="103" s="1"/>
  <c r="T72" i="103"/>
  <c r="X72" i="103"/>
  <c r="AB72" i="103"/>
  <c r="G9" i="103"/>
  <c r="G21" i="103"/>
  <c r="L21" i="103"/>
  <c r="R22" i="103"/>
  <c r="O21" i="103"/>
  <c r="R21" i="103" s="1"/>
  <c r="E40" i="103"/>
  <c r="AG55" i="103"/>
  <c r="AE55" i="103"/>
  <c r="G55" i="103"/>
  <c r="N55" i="103"/>
  <c r="R65" i="103"/>
  <c r="L72" i="103"/>
  <c r="R73" i="103"/>
  <c r="O72" i="103"/>
  <c r="R72" i="103" s="1"/>
  <c r="E79" i="103"/>
  <c r="N72" i="103"/>
  <c r="C8" i="103"/>
  <c r="Z9" i="103"/>
  <c r="V9" i="103"/>
  <c r="N9" i="103"/>
  <c r="L9" i="103"/>
  <c r="AB9" i="103"/>
  <c r="V21" i="103"/>
  <c r="Z21" i="103"/>
  <c r="V72" i="103"/>
  <c r="Z72" i="103"/>
  <c r="O91" i="103"/>
  <c r="P91" i="103" s="1"/>
  <c r="H90" i="103"/>
  <c r="H25" i="32" s="1"/>
  <c r="N40" i="103"/>
  <c r="V40" i="103"/>
  <c r="Z40" i="103"/>
  <c r="L64" i="103"/>
  <c r="T64" i="103"/>
  <c r="X64" i="103"/>
  <c r="L79" i="103"/>
  <c r="T79" i="103"/>
  <c r="X79" i="103"/>
  <c r="L90" i="103"/>
  <c r="T90" i="103"/>
  <c r="X90" i="103"/>
  <c r="L40" i="103"/>
  <c r="T40" i="103"/>
  <c r="X40" i="103"/>
  <c r="Z64" i="105"/>
  <c r="V64" i="105"/>
  <c r="N64" i="105"/>
  <c r="AG64" i="105"/>
  <c r="AE64" i="105"/>
  <c r="G64" i="105"/>
  <c r="E72" i="105"/>
  <c r="J72" i="105"/>
  <c r="Z90" i="105"/>
  <c r="V90" i="105"/>
  <c r="N90" i="105"/>
  <c r="AG90" i="105"/>
  <c r="AE90" i="105"/>
  <c r="G90" i="105"/>
  <c r="Y8" i="105"/>
  <c r="AG9" i="105"/>
  <c r="N9" i="105"/>
  <c r="V9" i="105"/>
  <c r="Z9" i="105"/>
  <c r="AE9" i="105"/>
  <c r="E55" i="105"/>
  <c r="J55" i="105"/>
  <c r="O55" i="105"/>
  <c r="R55" i="105" s="1"/>
  <c r="AB64" i="105"/>
  <c r="Z79" i="105"/>
  <c r="V79" i="105"/>
  <c r="N79" i="105"/>
  <c r="AG79" i="105"/>
  <c r="I79" i="105"/>
  <c r="AE79" i="105"/>
  <c r="G79" i="105"/>
  <c r="AB90" i="105"/>
  <c r="O9" i="105"/>
  <c r="P9" i="105" s="1"/>
  <c r="AF8" i="105"/>
  <c r="L64" i="105"/>
  <c r="X64" i="105"/>
  <c r="R65" i="105"/>
  <c r="O64" i="105"/>
  <c r="R64" i="105" s="1"/>
  <c r="L90" i="105"/>
  <c r="X90" i="105"/>
  <c r="C8" i="105"/>
  <c r="R41" i="105"/>
  <c r="H40" i="105"/>
  <c r="J40" i="105" s="1"/>
  <c r="O42" i="105"/>
  <c r="H64" i="105"/>
  <c r="I64" i="105" s="1"/>
  <c r="T64" i="105"/>
  <c r="R80" i="105"/>
  <c r="O79" i="105"/>
  <c r="R79" i="105" s="1"/>
  <c r="H90" i="105"/>
  <c r="H24" i="32" s="1"/>
  <c r="T90" i="105"/>
  <c r="O90" i="105"/>
  <c r="P90" i="105" s="1"/>
  <c r="L21" i="105"/>
  <c r="T21" i="105"/>
  <c r="X21" i="105"/>
  <c r="AG40" i="105"/>
  <c r="N55" i="105"/>
  <c r="V55" i="105"/>
  <c r="Z55" i="105"/>
  <c r="N72" i="105"/>
  <c r="V72" i="105"/>
  <c r="Z72" i="105"/>
  <c r="G40" i="105"/>
  <c r="AE40" i="105"/>
  <c r="L55" i="105"/>
  <c r="T55" i="105"/>
  <c r="X55" i="105"/>
  <c r="AB55" i="105"/>
  <c r="L72" i="105"/>
  <c r="T72" i="105"/>
  <c r="X72" i="105"/>
  <c r="L40" i="105"/>
  <c r="T40" i="105"/>
  <c r="X40" i="105"/>
  <c r="R81" i="106"/>
  <c r="O79" i="106"/>
  <c r="R79" i="106" s="1"/>
  <c r="O21" i="106"/>
  <c r="R21" i="106" s="1"/>
  <c r="R22" i="106"/>
  <c r="R10" i="106"/>
  <c r="O9" i="106"/>
  <c r="P9" i="106" s="1"/>
  <c r="Z64" i="106"/>
  <c r="V64" i="106"/>
  <c r="N64" i="106"/>
  <c r="AG64" i="106"/>
  <c r="Z90" i="106"/>
  <c r="V90" i="106"/>
  <c r="N90" i="106"/>
  <c r="AG90" i="106"/>
  <c r="R41" i="106"/>
  <c r="O55" i="106"/>
  <c r="R55" i="106" s="1"/>
  <c r="L64" i="106"/>
  <c r="AB64" i="106"/>
  <c r="O72" i="106"/>
  <c r="R72" i="106" s="1"/>
  <c r="Z79" i="106"/>
  <c r="V79" i="106"/>
  <c r="N79" i="106"/>
  <c r="AG79" i="106"/>
  <c r="I79" i="106"/>
  <c r="L90" i="106"/>
  <c r="AB90" i="106"/>
  <c r="C8" i="106"/>
  <c r="H9" i="106"/>
  <c r="J9" i="106" s="1"/>
  <c r="Z21" i="106"/>
  <c r="V21" i="106"/>
  <c r="N21" i="106"/>
  <c r="H21" i="106"/>
  <c r="J21" i="106" s="1"/>
  <c r="X21" i="106"/>
  <c r="AG21" i="106"/>
  <c r="G64" i="106"/>
  <c r="X64" i="106"/>
  <c r="L79" i="106"/>
  <c r="AB79" i="106"/>
  <c r="G90" i="106"/>
  <c r="X90" i="106"/>
  <c r="J79" i="106"/>
  <c r="E79" i="106"/>
  <c r="H40" i="106"/>
  <c r="J40" i="106" s="1"/>
  <c r="O42" i="106"/>
  <c r="D8" i="106"/>
  <c r="AE9" i="106"/>
  <c r="G9" i="106"/>
  <c r="V9" i="106"/>
  <c r="Z9" i="106"/>
  <c r="E21" i="106"/>
  <c r="H55" i="106"/>
  <c r="J55" i="106" s="1"/>
  <c r="E64" i="106"/>
  <c r="H64" i="106"/>
  <c r="I64" i="106" s="1"/>
  <c r="O64" i="106"/>
  <c r="R64" i="106" s="1"/>
  <c r="T64" i="106"/>
  <c r="AE64" i="106"/>
  <c r="H72" i="106"/>
  <c r="I72" i="106" s="1"/>
  <c r="G79" i="106"/>
  <c r="X79" i="106"/>
  <c r="E90" i="106"/>
  <c r="H90" i="106"/>
  <c r="H23" i="32" s="1"/>
  <c r="O90" i="106"/>
  <c r="P90" i="106" s="1"/>
  <c r="T90" i="106"/>
  <c r="AE90" i="106"/>
  <c r="G40" i="106"/>
  <c r="AE40" i="106"/>
  <c r="L55" i="106"/>
  <c r="T55" i="106"/>
  <c r="X55" i="106"/>
  <c r="L72" i="106"/>
  <c r="T72" i="106"/>
  <c r="X72" i="106"/>
  <c r="L40" i="106"/>
  <c r="T40" i="106"/>
  <c r="X40" i="106"/>
  <c r="R10" i="108"/>
  <c r="O9" i="108"/>
  <c r="P9" i="108" s="1"/>
  <c r="R93" i="108"/>
  <c r="O90" i="108"/>
  <c r="P90" i="108" s="1"/>
  <c r="AC9" i="108"/>
  <c r="J64" i="108"/>
  <c r="E64" i="108"/>
  <c r="E90" i="108"/>
  <c r="AE9" i="108"/>
  <c r="G9" i="108"/>
  <c r="V9" i="108"/>
  <c r="Z9" i="108"/>
  <c r="AG21" i="108"/>
  <c r="Z64" i="108"/>
  <c r="V64" i="108"/>
  <c r="N64" i="108"/>
  <c r="AG64" i="108"/>
  <c r="I64" i="108"/>
  <c r="P64" i="108"/>
  <c r="E79" i="108"/>
  <c r="O79" i="108"/>
  <c r="R79" i="108" s="1"/>
  <c r="N9" i="108"/>
  <c r="L21" i="108"/>
  <c r="R41" i="108"/>
  <c r="H40" i="108"/>
  <c r="J40" i="108" s="1"/>
  <c r="O42" i="108"/>
  <c r="L64" i="108"/>
  <c r="AB64" i="108"/>
  <c r="J72" i="108"/>
  <c r="Z79" i="108"/>
  <c r="V79" i="108"/>
  <c r="N79" i="108"/>
  <c r="AG79" i="108"/>
  <c r="L90" i="108"/>
  <c r="AE21" i="108"/>
  <c r="G21" i="108"/>
  <c r="Z21" i="108"/>
  <c r="V21" i="108"/>
  <c r="N21" i="108"/>
  <c r="D8" i="108"/>
  <c r="I9" i="108"/>
  <c r="AD8" i="108"/>
  <c r="AB21" i="108"/>
  <c r="O22" i="108"/>
  <c r="P22" i="108" s="1"/>
  <c r="O57" i="108"/>
  <c r="P57" i="108" s="1"/>
  <c r="O74" i="108"/>
  <c r="P74" i="108" s="1"/>
  <c r="H79" i="108"/>
  <c r="I79" i="108" s="1"/>
  <c r="Z90" i="108"/>
  <c r="V90" i="108"/>
  <c r="N90" i="108"/>
  <c r="AG90" i="108"/>
  <c r="T9" i="108"/>
  <c r="X9" i="108"/>
  <c r="AB9" i="108"/>
  <c r="AG9" i="108"/>
  <c r="T21" i="108"/>
  <c r="G64" i="108"/>
  <c r="X64" i="108"/>
  <c r="L79" i="108"/>
  <c r="AB79" i="108"/>
  <c r="G90" i="108"/>
  <c r="X90" i="108"/>
  <c r="G40" i="108"/>
  <c r="AE40" i="108"/>
  <c r="L55" i="108"/>
  <c r="T55" i="108"/>
  <c r="X55" i="108"/>
  <c r="L72" i="108"/>
  <c r="T72" i="108"/>
  <c r="X72" i="108"/>
  <c r="L40" i="108"/>
  <c r="T40" i="108"/>
  <c r="X40" i="108"/>
  <c r="O9" i="107"/>
  <c r="P9" i="107" s="1"/>
  <c r="R10" i="107"/>
  <c r="R56" i="107"/>
  <c r="O55" i="107"/>
  <c r="R55" i="107" s="1"/>
  <c r="AG72" i="107"/>
  <c r="I72" i="107"/>
  <c r="AE72" i="107"/>
  <c r="G72" i="107"/>
  <c r="N72" i="107"/>
  <c r="O81" i="107"/>
  <c r="P81" i="107" s="1"/>
  <c r="H79" i="107"/>
  <c r="J79" i="107" s="1"/>
  <c r="C8" i="107"/>
  <c r="Z9" i="107"/>
  <c r="V9" i="107"/>
  <c r="N9" i="107"/>
  <c r="L9" i="107"/>
  <c r="AB9" i="107"/>
  <c r="O40" i="107"/>
  <c r="R40" i="107" s="1"/>
  <c r="H55" i="107"/>
  <c r="J55" i="107" s="1"/>
  <c r="T72" i="107"/>
  <c r="X72" i="107"/>
  <c r="AB72" i="107"/>
  <c r="D8" i="107"/>
  <c r="E9" i="107"/>
  <c r="X9" i="107"/>
  <c r="AG9" i="107"/>
  <c r="AG21" i="107"/>
  <c r="I21" i="107"/>
  <c r="J21" i="107"/>
  <c r="N21" i="107"/>
  <c r="V21" i="107"/>
  <c r="Z21" i="107"/>
  <c r="AE21" i="107"/>
  <c r="E40" i="107"/>
  <c r="AG55" i="107"/>
  <c r="AE55" i="107"/>
  <c r="G55" i="107"/>
  <c r="N55" i="107"/>
  <c r="R65" i="107"/>
  <c r="L72" i="107"/>
  <c r="R73" i="107"/>
  <c r="O72" i="107"/>
  <c r="R72" i="107" s="1"/>
  <c r="E79" i="107"/>
  <c r="V72" i="107"/>
  <c r="Z72" i="107"/>
  <c r="O91" i="107"/>
  <c r="P91" i="107" s="1"/>
  <c r="H90" i="107"/>
  <c r="H21" i="32" s="1"/>
  <c r="N40" i="107"/>
  <c r="V40" i="107"/>
  <c r="Z40" i="107"/>
  <c r="L64" i="107"/>
  <c r="P64" i="107"/>
  <c r="T64" i="107"/>
  <c r="X64" i="107"/>
  <c r="L79" i="107"/>
  <c r="T79" i="107"/>
  <c r="X79" i="107"/>
  <c r="L90" i="107"/>
  <c r="T90" i="107"/>
  <c r="X90" i="107"/>
  <c r="L40" i="107"/>
  <c r="T40" i="107"/>
  <c r="X40" i="107"/>
  <c r="R56" i="98"/>
  <c r="H55" i="98"/>
  <c r="J55" i="98" s="1"/>
  <c r="O57" i="98"/>
  <c r="R57" i="98" s="1"/>
  <c r="C8" i="98"/>
  <c r="AB9" i="98"/>
  <c r="X9" i="98"/>
  <c r="T9" i="98"/>
  <c r="L9" i="98"/>
  <c r="AG9" i="98"/>
  <c r="AE21" i="98"/>
  <c r="G21" i="98"/>
  <c r="AG21" i="98"/>
  <c r="I21" i="98"/>
  <c r="N21" i="98"/>
  <c r="O81" i="98"/>
  <c r="P81" i="98" s="1"/>
  <c r="H79" i="98"/>
  <c r="I79" i="98" s="1"/>
  <c r="R73" i="98"/>
  <c r="D8" i="98"/>
  <c r="E9" i="98"/>
  <c r="N9" i="98"/>
  <c r="T21" i="98"/>
  <c r="X21" i="98"/>
  <c r="AB21" i="98"/>
  <c r="R41" i="98"/>
  <c r="O40" i="98"/>
  <c r="R40" i="98" s="1"/>
  <c r="J64" i="98"/>
  <c r="E64" i="98"/>
  <c r="O64" i="98"/>
  <c r="R64" i="98" s="1"/>
  <c r="E79" i="98"/>
  <c r="H72" i="98"/>
  <c r="J72" i="98" s="1"/>
  <c r="O74" i="98"/>
  <c r="O93" i="98"/>
  <c r="P93" i="98" s="1"/>
  <c r="H90" i="98"/>
  <c r="I90" i="98" s="1"/>
  <c r="R22" i="98"/>
  <c r="O21" i="98"/>
  <c r="R21" i="98" s="1"/>
  <c r="E90" i="98"/>
  <c r="G55" i="98"/>
  <c r="AE55" i="98"/>
  <c r="L64" i="98"/>
  <c r="T64" i="98"/>
  <c r="X64" i="98"/>
  <c r="AB64" i="98"/>
  <c r="G72" i="98"/>
  <c r="AE72" i="98"/>
  <c r="L79" i="98"/>
  <c r="T79" i="98"/>
  <c r="X79" i="98"/>
  <c r="AB79" i="98"/>
  <c r="L90" i="98"/>
  <c r="T90" i="98"/>
  <c r="X90" i="98"/>
  <c r="AB90" i="98"/>
  <c r="L55" i="98"/>
  <c r="T55" i="98"/>
  <c r="X55" i="98"/>
  <c r="AB55" i="98"/>
  <c r="L72" i="98"/>
  <c r="T72" i="98"/>
  <c r="X72" i="98"/>
  <c r="AB72" i="98"/>
  <c r="AG90" i="98"/>
  <c r="L40" i="98"/>
  <c r="T40" i="98"/>
  <c r="X40" i="98"/>
  <c r="N64" i="98"/>
  <c r="V64" i="98"/>
  <c r="N79" i="98"/>
  <c r="V79" i="98"/>
  <c r="N90" i="98"/>
  <c r="V90" i="98"/>
  <c r="R74" i="97"/>
  <c r="O72" i="97"/>
  <c r="R72" i="97" s="1"/>
  <c r="O75" i="97"/>
  <c r="H72" i="97"/>
  <c r="I72" i="97" s="1"/>
  <c r="H79" i="97"/>
  <c r="J79" i="97" s="1"/>
  <c r="R10" i="97"/>
  <c r="O9" i="97"/>
  <c r="P9" i="97" s="1"/>
  <c r="O55" i="97"/>
  <c r="R55" i="97" s="1"/>
  <c r="H90" i="97"/>
  <c r="H19" i="32" s="1"/>
  <c r="O92" i="97"/>
  <c r="AB9" i="97"/>
  <c r="X9" i="97"/>
  <c r="T9" i="97"/>
  <c r="L9" i="97"/>
  <c r="V9" i="97"/>
  <c r="G9" i="97"/>
  <c r="I9" i="97"/>
  <c r="AE9" i="97"/>
  <c r="Z9" i="97"/>
  <c r="N9" i="97"/>
  <c r="D8" i="97"/>
  <c r="F8" i="97"/>
  <c r="M8" i="97"/>
  <c r="AE21" i="97"/>
  <c r="G21" i="97"/>
  <c r="L21" i="97"/>
  <c r="N21" i="97"/>
  <c r="AG21" i="97"/>
  <c r="AB21" i="97"/>
  <c r="X21" i="97"/>
  <c r="T21" i="97"/>
  <c r="H21" i="97"/>
  <c r="J21" i="97" s="1"/>
  <c r="R65" i="97"/>
  <c r="O22" i="97"/>
  <c r="P22" i="97" s="1"/>
  <c r="H55" i="97"/>
  <c r="J55" i="97" s="1"/>
  <c r="Z64" i="97"/>
  <c r="V64" i="97"/>
  <c r="N64" i="97"/>
  <c r="H64" i="97"/>
  <c r="J64" i="97" s="1"/>
  <c r="X64" i="97"/>
  <c r="AG64" i="97"/>
  <c r="AG72" i="97"/>
  <c r="N72" i="97"/>
  <c r="V72" i="97"/>
  <c r="Z72" i="97"/>
  <c r="AE72" i="97"/>
  <c r="G79" i="97"/>
  <c r="L79" i="97"/>
  <c r="O81" i="97"/>
  <c r="G90" i="97"/>
  <c r="L90" i="97"/>
  <c r="E40" i="97"/>
  <c r="O42" i="97"/>
  <c r="AG55" i="97"/>
  <c r="N55" i="97"/>
  <c r="V55" i="97"/>
  <c r="Z55" i="97"/>
  <c r="AE55" i="97"/>
  <c r="E64" i="97"/>
  <c r="Z79" i="97"/>
  <c r="V79" i="97"/>
  <c r="N79" i="97"/>
  <c r="X79" i="97"/>
  <c r="AG79" i="97"/>
  <c r="Z90" i="97"/>
  <c r="V90" i="97"/>
  <c r="N90" i="97"/>
  <c r="X90" i="97"/>
  <c r="AG90" i="97"/>
  <c r="L40" i="97"/>
  <c r="T40" i="97"/>
  <c r="X40" i="97"/>
  <c r="R22" i="96"/>
  <c r="O21" i="96"/>
  <c r="R21" i="96" s="1"/>
  <c r="R81" i="96"/>
  <c r="R10" i="96"/>
  <c r="O9" i="96"/>
  <c r="P9" i="96" s="1"/>
  <c r="Z64" i="96"/>
  <c r="V64" i="96"/>
  <c r="N64" i="96"/>
  <c r="AG64" i="96"/>
  <c r="E79" i="96"/>
  <c r="H9" i="96"/>
  <c r="J9" i="96" s="1"/>
  <c r="Z21" i="96"/>
  <c r="V21" i="96"/>
  <c r="N21" i="96"/>
  <c r="O72" i="96"/>
  <c r="R72" i="96" s="1"/>
  <c r="Z79" i="96"/>
  <c r="V79" i="96"/>
  <c r="N79" i="96"/>
  <c r="AG79" i="96"/>
  <c r="L90" i="96"/>
  <c r="AB90" i="96"/>
  <c r="D8" i="96"/>
  <c r="Y8" i="96"/>
  <c r="AE9" i="96"/>
  <c r="G9" i="96"/>
  <c r="V9" i="96"/>
  <c r="Z9" i="96"/>
  <c r="E21" i="96"/>
  <c r="T21" i="96"/>
  <c r="G64" i="96"/>
  <c r="X64" i="96"/>
  <c r="L79" i="96"/>
  <c r="AB79" i="96"/>
  <c r="G90" i="96"/>
  <c r="Z90" i="96"/>
  <c r="V90" i="96"/>
  <c r="N90" i="96"/>
  <c r="AG90" i="96"/>
  <c r="C8" i="96"/>
  <c r="H21" i="96"/>
  <c r="J21" i="96" s="1"/>
  <c r="X21" i="96"/>
  <c r="AG21" i="96"/>
  <c r="R41" i="96"/>
  <c r="H40" i="96"/>
  <c r="J40" i="96" s="1"/>
  <c r="O42" i="96"/>
  <c r="O55" i="96"/>
  <c r="R55" i="96" s="1"/>
  <c r="L64" i="96"/>
  <c r="AB64" i="96"/>
  <c r="AE21" i="96"/>
  <c r="H55" i="96"/>
  <c r="I55" i="96" s="1"/>
  <c r="E64" i="96"/>
  <c r="H64" i="96"/>
  <c r="J64" i="96" s="1"/>
  <c r="O64" i="96"/>
  <c r="R64" i="96" s="1"/>
  <c r="T64" i="96"/>
  <c r="AE64" i="96"/>
  <c r="H72" i="96"/>
  <c r="I72" i="96" s="1"/>
  <c r="G79" i="96"/>
  <c r="X79" i="96"/>
  <c r="E90" i="96"/>
  <c r="H90" i="96"/>
  <c r="H18" i="32" s="1"/>
  <c r="T90" i="96"/>
  <c r="AE90" i="96"/>
  <c r="G40" i="96"/>
  <c r="AE40" i="96"/>
  <c r="L55" i="96"/>
  <c r="T55" i="96"/>
  <c r="X55" i="96"/>
  <c r="L72" i="96"/>
  <c r="T72" i="96"/>
  <c r="X72" i="96"/>
  <c r="L40" i="96"/>
  <c r="T40" i="96"/>
  <c r="X40" i="96"/>
  <c r="AC21" i="95"/>
  <c r="AG55" i="95"/>
  <c r="AE55" i="95"/>
  <c r="G55" i="95"/>
  <c r="T55" i="95"/>
  <c r="X55" i="95"/>
  <c r="AB55" i="95"/>
  <c r="R73" i="95"/>
  <c r="O72" i="95"/>
  <c r="R72" i="95" s="1"/>
  <c r="C8" i="95"/>
  <c r="AB9" i="95"/>
  <c r="X9" i="95"/>
  <c r="T9" i="95"/>
  <c r="L9" i="95"/>
  <c r="AG9" i="95"/>
  <c r="AE21" i="95"/>
  <c r="G21" i="95"/>
  <c r="V21" i="95"/>
  <c r="Z21" i="95"/>
  <c r="O40" i="95"/>
  <c r="R40" i="95" s="1"/>
  <c r="L55" i="95"/>
  <c r="R56" i="95"/>
  <c r="O55" i="95"/>
  <c r="R55" i="95" s="1"/>
  <c r="E64" i="95"/>
  <c r="H72" i="95"/>
  <c r="J72" i="95" s="1"/>
  <c r="V72" i="95"/>
  <c r="Z72" i="95"/>
  <c r="D8" i="95"/>
  <c r="E9" i="95"/>
  <c r="N9" i="95"/>
  <c r="N21" i="95"/>
  <c r="E40" i="95"/>
  <c r="H55" i="95"/>
  <c r="J55" i="95" s="1"/>
  <c r="V55" i="95"/>
  <c r="Z55" i="95"/>
  <c r="O9" i="95"/>
  <c r="P9" i="95" s="1"/>
  <c r="R22" i="95"/>
  <c r="O21" i="95"/>
  <c r="R21" i="95" s="1"/>
  <c r="N55" i="95"/>
  <c r="AG72" i="95"/>
  <c r="AE72" i="95"/>
  <c r="G72" i="95"/>
  <c r="T72" i="95"/>
  <c r="X72" i="95"/>
  <c r="AB72" i="95"/>
  <c r="O81" i="95"/>
  <c r="H79" i="95"/>
  <c r="J79" i="95" s="1"/>
  <c r="O91" i="95"/>
  <c r="O91" i="131" s="1"/>
  <c r="R91" i="131" s="1"/>
  <c r="H90" i="95"/>
  <c r="H17" i="32" s="1"/>
  <c r="L64" i="95"/>
  <c r="P64" i="95"/>
  <c r="T64" i="95"/>
  <c r="X64" i="95"/>
  <c r="AB64" i="95"/>
  <c r="L79" i="95"/>
  <c r="T79" i="95"/>
  <c r="X79" i="95"/>
  <c r="AB79" i="95"/>
  <c r="L90" i="95"/>
  <c r="T90" i="95"/>
  <c r="X90" i="95"/>
  <c r="AB90" i="95"/>
  <c r="L40" i="95"/>
  <c r="T40" i="95"/>
  <c r="X40" i="95"/>
  <c r="N64" i="95"/>
  <c r="V64" i="95"/>
  <c r="N79" i="95"/>
  <c r="V79" i="95"/>
  <c r="N90" i="95"/>
  <c r="V90" i="95"/>
  <c r="R93" i="94"/>
  <c r="J64" i="94"/>
  <c r="E64" i="94"/>
  <c r="E90" i="94"/>
  <c r="T9" i="94"/>
  <c r="X9" i="94"/>
  <c r="AB9" i="94"/>
  <c r="AG9" i="94"/>
  <c r="O10" i="94"/>
  <c r="P10" i="94" s="1"/>
  <c r="O22" i="94"/>
  <c r="P22" i="94" s="1"/>
  <c r="O57" i="94"/>
  <c r="P57" i="94" s="1"/>
  <c r="Z64" i="94"/>
  <c r="V64" i="94"/>
  <c r="N64" i="94"/>
  <c r="AG64" i="94"/>
  <c r="I64" i="94"/>
  <c r="P64" i="94"/>
  <c r="O74" i="94"/>
  <c r="P74" i="94" s="1"/>
  <c r="E79" i="94"/>
  <c r="Z90" i="94"/>
  <c r="V90" i="94"/>
  <c r="N90" i="94"/>
  <c r="AG90" i="94"/>
  <c r="C8" i="94"/>
  <c r="AE21" i="94"/>
  <c r="Z21" i="94"/>
  <c r="V21" i="94"/>
  <c r="N21" i="94"/>
  <c r="X21" i="94"/>
  <c r="R41" i="94"/>
  <c r="H40" i="94"/>
  <c r="O42" i="94"/>
  <c r="J55" i="94"/>
  <c r="L64" i="94"/>
  <c r="AB64" i="94"/>
  <c r="J72" i="94"/>
  <c r="Z79" i="94"/>
  <c r="V79" i="94"/>
  <c r="N79" i="94"/>
  <c r="AG79" i="94"/>
  <c r="L90" i="94"/>
  <c r="AB90" i="94"/>
  <c r="Y8" i="94"/>
  <c r="AE9" i="94"/>
  <c r="G9" i="94"/>
  <c r="V9" i="94"/>
  <c r="Z9" i="94"/>
  <c r="AD8" i="94"/>
  <c r="G40" i="94"/>
  <c r="AE40" i="94"/>
  <c r="L55" i="94"/>
  <c r="T55" i="94"/>
  <c r="X55" i="94"/>
  <c r="L72" i="94"/>
  <c r="T72" i="94"/>
  <c r="X72" i="94"/>
  <c r="L40" i="94"/>
  <c r="T40" i="94"/>
  <c r="X40" i="94"/>
  <c r="R22" i="93"/>
  <c r="O21" i="93"/>
  <c r="R21" i="93" s="1"/>
  <c r="R93" i="93"/>
  <c r="C8" i="93"/>
  <c r="AC9" i="93"/>
  <c r="H21" i="93"/>
  <c r="J21" i="93" s="1"/>
  <c r="X21" i="93"/>
  <c r="AG21" i="93"/>
  <c r="H55" i="93"/>
  <c r="I55" i="93" s="1"/>
  <c r="J64" i="93"/>
  <c r="E64" i="93"/>
  <c r="H72" i="93"/>
  <c r="I72" i="93" s="1"/>
  <c r="O81" i="93"/>
  <c r="J90" i="93"/>
  <c r="E90" i="93"/>
  <c r="D8" i="93"/>
  <c r="AE9" i="93"/>
  <c r="G9" i="93"/>
  <c r="V9" i="93"/>
  <c r="Z9" i="93"/>
  <c r="AD8" i="93"/>
  <c r="E21" i="93"/>
  <c r="O57" i="93"/>
  <c r="P57" i="93" s="1"/>
  <c r="Z64" i="93"/>
  <c r="V64" i="93"/>
  <c r="N64" i="93"/>
  <c r="AG64" i="93"/>
  <c r="I64" i="93"/>
  <c r="P64" i="93"/>
  <c r="O74" i="93"/>
  <c r="P74" i="93" s="1"/>
  <c r="J79" i="93"/>
  <c r="E79" i="93"/>
  <c r="T79" i="93"/>
  <c r="Z90" i="93"/>
  <c r="V90" i="93"/>
  <c r="N90" i="93"/>
  <c r="AG90" i="93"/>
  <c r="I90" i="93"/>
  <c r="R10" i="93"/>
  <c r="O9" i="93"/>
  <c r="P9" i="93" s="1"/>
  <c r="H9" i="93"/>
  <c r="J9" i="93" s="1"/>
  <c r="Z21" i="93"/>
  <c r="V21" i="93"/>
  <c r="N21" i="93"/>
  <c r="AE21" i="93"/>
  <c r="R41" i="93"/>
  <c r="H40" i="93"/>
  <c r="J40" i="93" s="1"/>
  <c r="O42" i="93"/>
  <c r="Z79" i="93"/>
  <c r="V79" i="93"/>
  <c r="N79" i="93"/>
  <c r="AG79" i="93"/>
  <c r="I79" i="93"/>
  <c r="G40" i="93"/>
  <c r="AE40" i="93"/>
  <c r="L55" i="93"/>
  <c r="T55" i="93"/>
  <c r="X55" i="93"/>
  <c r="L72" i="93"/>
  <c r="T72" i="93"/>
  <c r="X72" i="93"/>
  <c r="L40" i="93"/>
  <c r="T40" i="93"/>
  <c r="X40" i="93"/>
  <c r="R10" i="92"/>
  <c r="O9" i="92"/>
  <c r="P9" i="92" s="1"/>
  <c r="O21" i="92"/>
  <c r="R21" i="92" s="1"/>
  <c r="R22" i="92"/>
  <c r="R85" i="92"/>
  <c r="O79" i="92"/>
  <c r="R79" i="92" s="1"/>
  <c r="Z64" i="92"/>
  <c r="V64" i="92"/>
  <c r="N64" i="92"/>
  <c r="AG64" i="92"/>
  <c r="H40" i="92"/>
  <c r="I40" i="92" s="1"/>
  <c r="O42" i="92"/>
  <c r="L64" i="92"/>
  <c r="AB64" i="92"/>
  <c r="O72" i="92"/>
  <c r="R72" i="92" s="1"/>
  <c r="Z79" i="92"/>
  <c r="V79" i="92"/>
  <c r="N79" i="92"/>
  <c r="AG79" i="92"/>
  <c r="I79" i="92"/>
  <c r="L90" i="92"/>
  <c r="AB90" i="92"/>
  <c r="C8" i="92"/>
  <c r="H9" i="92"/>
  <c r="J9" i="92" s="1"/>
  <c r="Z21" i="92"/>
  <c r="V21" i="92"/>
  <c r="N21" i="92"/>
  <c r="H21" i="92"/>
  <c r="I21" i="92" s="1"/>
  <c r="X21" i="92"/>
  <c r="AG21" i="92"/>
  <c r="G64" i="92"/>
  <c r="X64" i="92"/>
  <c r="L79" i="92"/>
  <c r="AB79" i="92"/>
  <c r="G90" i="92"/>
  <c r="J79" i="92"/>
  <c r="E79" i="92"/>
  <c r="Z90" i="92"/>
  <c r="V90" i="92"/>
  <c r="N90" i="92"/>
  <c r="AG90" i="92"/>
  <c r="R41" i="92"/>
  <c r="O55" i="92"/>
  <c r="R55" i="92" s="1"/>
  <c r="D8" i="92"/>
  <c r="AE9" i="92"/>
  <c r="G9" i="92"/>
  <c r="V9" i="92"/>
  <c r="Z9" i="92"/>
  <c r="E21" i="92"/>
  <c r="H55" i="92"/>
  <c r="I55" i="92" s="1"/>
  <c r="E64" i="92"/>
  <c r="H64" i="92"/>
  <c r="I64" i="92" s="1"/>
  <c r="O64" i="92"/>
  <c r="R64" i="92" s="1"/>
  <c r="T64" i="92"/>
  <c r="AE64" i="92"/>
  <c r="H72" i="92"/>
  <c r="I72" i="92" s="1"/>
  <c r="G79" i="92"/>
  <c r="X79" i="92"/>
  <c r="E90" i="92"/>
  <c r="H90" i="92"/>
  <c r="H14" i="32" s="1"/>
  <c r="O90" i="92"/>
  <c r="P90" i="92" s="1"/>
  <c r="T90" i="92"/>
  <c r="AE90" i="92"/>
  <c r="G40" i="92"/>
  <c r="AE40" i="92"/>
  <c r="L55" i="92"/>
  <c r="T55" i="92"/>
  <c r="X55" i="92"/>
  <c r="L72" i="92"/>
  <c r="T72" i="92"/>
  <c r="X72" i="92"/>
  <c r="L40" i="92"/>
  <c r="T40" i="92"/>
  <c r="X40" i="92"/>
  <c r="AG21" i="91"/>
  <c r="N21" i="91"/>
  <c r="V21" i="91"/>
  <c r="Z21" i="91"/>
  <c r="AE21" i="91"/>
  <c r="R56" i="91"/>
  <c r="O55" i="91"/>
  <c r="R55" i="91" s="1"/>
  <c r="AG72" i="91"/>
  <c r="AE72" i="91"/>
  <c r="G72" i="91"/>
  <c r="N72" i="91"/>
  <c r="O81" i="91"/>
  <c r="H79" i="91"/>
  <c r="J79" i="91" s="1"/>
  <c r="O21" i="91"/>
  <c r="R21" i="91" s="1"/>
  <c r="AB40" i="91"/>
  <c r="X40" i="91"/>
  <c r="T40" i="91"/>
  <c r="L40" i="91"/>
  <c r="Z40" i="91"/>
  <c r="V40" i="91"/>
  <c r="N40" i="91"/>
  <c r="O40" i="91"/>
  <c r="R40" i="91" s="1"/>
  <c r="AB72" i="91"/>
  <c r="R10" i="91"/>
  <c r="G21" i="91"/>
  <c r="L21" i="91"/>
  <c r="T21" i="91"/>
  <c r="X21" i="91"/>
  <c r="AB21" i="91"/>
  <c r="E40" i="91"/>
  <c r="AE40" i="91"/>
  <c r="AG55" i="91"/>
  <c r="AE55" i="91"/>
  <c r="G55" i="91"/>
  <c r="N55" i="91"/>
  <c r="R65" i="91"/>
  <c r="L72" i="91"/>
  <c r="R73" i="91"/>
  <c r="O72" i="91"/>
  <c r="R72" i="91" s="1"/>
  <c r="E79" i="91"/>
  <c r="H55" i="91"/>
  <c r="J55" i="91" s="1"/>
  <c r="T72" i="91"/>
  <c r="X72" i="91"/>
  <c r="Z9" i="91"/>
  <c r="V9" i="91"/>
  <c r="N9" i="91"/>
  <c r="L9" i="91"/>
  <c r="AB9" i="91"/>
  <c r="H21" i="91"/>
  <c r="J21" i="91" s="1"/>
  <c r="T55" i="91"/>
  <c r="X55" i="91"/>
  <c r="AB55" i="91"/>
  <c r="H72" i="91"/>
  <c r="J72" i="91" s="1"/>
  <c r="V72" i="91"/>
  <c r="Z72" i="91"/>
  <c r="O91" i="91"/>
  <c r="H90" i="91"/>
  <c r="H13" i="32" s="1"/>
  <c r="L64" i="91"/>
  <c r="P64" i="91"/>
  <c r="T64" i="91"/>
  <c r="X64" i="91"/>
  <c r="L79" i="91"/>
  <c r="T79" i="91"/>
  <c r="X79" i="91"/>
  <c r="L90" i="91"/>
  <c r="T90" i="91"/>
  <c r="X90" i="91"/>
  <c r="R10" i="89"/>
  <c r="O9" i="89"/>
  <c r="P9" i="89" s="1"/>
  <c r="H9" i="89"/>
  <c r="J9" i="89" s="1"/>
  <c r="AC9" i="89"/>
  <c r="AE21" i="89"/>
  <c r="G21" i="89"/>
  <c r="Z21" i="89"/>
  <c r="V21" i="89"/>
  <c r="N21" i="89"/>
  <c r="H55" i="89"/>
  <c r="J55" i="89" s="1"/>
  <c r="E64" i="89"/>
  <c r="H64" i="89"/>
  <c r="J64" i="89" s="1"/>
  <c r="O64" i="89"/>
  <c r="R64" i="89" s="1"/>
  <c r="H72" i="89"/>
  <c r="J72" i="89" s="1"/>
  <c r="G79" i="89"/>
  <c r="X79" i="89"/>
  <c r="E90" i="89"/>
  <c r="H90" i="89"/>
  <c r="H12" i="32" s="1"/>
  <c r="D8" i="89"/>
  <c r="AE9" i="89"/>
  <c r="G9" i="89"/>
  <c r="V9" i="89"/>
  <c r="Z9" i="89"/>
  <c r="AD8" i="89"/>
  <c r="AB21" i="89"/>
  <c r="AG21" i="89"/>
  <c r="O22" i="89"/>
  <c r="P22" i="89" s="1"/>
  <c r="O57" i="89"/>
  <c r="P57" i="89" s="1"/>
  <c r="Z64" i="89"/>
  <c r="V64" i="89"/>
  <c r="N64" i="89"/>
  <c r="AG64" i="89"/>
  <c r="O74" i="89"/>
  <c r="P74" i="89" s="1"/>
  <c r="E79" i="89"/>
  <c r="T79" i="89"/>
  <c r="Z90" i="89"/>
  <c r="V90" i="89"/>
  <c r="N90" i="89"/>
  <c r="AG90" i="89"/>
  <c r="R41" i="89"/>
  <c r="H40" i="89"/>
  <c r="J40" i="89" s="1"/>
  <c r="O42" i="89"/>
  <c r="Z79" i="89"/>
  <c r="V79" i="89"/>
  <c r="N79" i="89"/>
  <c r="AG79" i="89"/>
  <c r="T21" i="89"/>
  <c r="L79" i="89"/>
  <c r="AB79" i="89"/>
  <c r="G40" i="89"/>
  <c r="AE40" i="89"/>
  <c r="L55" i="89"/>
  <c r="T55" i="89"/>
  <c r="X55" i="89"/>
  <c r="L72" i="89"/>
  <c r="T72" i="89"/>
  <c r="X72" i="89"/>
  <c r="L40" i="89"/>
  <c r="T40" i="89"/>
  <c r="X40" i="89"/>
  <c r="V9" i="88"/>
  <c r="R65" i="88"/>
  <c r="O64" i="88"/>
  <c r="R64" i="88" s="1"/>
  <c r="D8" i="88"/>
  <c r="H9" i="88"/>
  <c r="J9" i="88" s="1"/>
  <c r="O23" i="88"/>
  <c r="P23" i="88" s="1"/>
  <c r="AG40" i="88"/>
  <c r="I40" i="88"/>
  <c r="J40" i="88"/>
  <c r="N40" i="88"/>
  <c r="V40" i="88"/>
  <c r="Z40" i="88"/>
  <c r="AE40" i="88"/>
  <c r="G55" i="88"/>
  <c r="L55" i="88"/>
  <c r="AB55" i="88"/>
  <c r="N64" i="88"/>
  <c r="O72" i="88"/>
  <c r="R72" i="88" s="1"/>
  <c r="R80" i="88"/>
  <c r="R91" i="88"/>
  <c r="N9" i="88"/>
  <c r="X55" i="88"/>
  <c r="AG55" i="88"/>
  <c r="O9" i="88"/>
  <c r="P9" i="88" s="1"/>
  <c r="AF8" i="88"/>
  <c r="G40" i="88"/>
  <c r="L40" i="88"/>
  <c r="T40" i="88"/>
  <c r="X40" i="88"/>
  <c r="AB40" i="88"/>
  <c r="O42" i="88"/>
  <c r="P42" i="88" s="1"/>
  <c r="E55" i="88"/>
  <c r="I55" i="88"/>
  <c r="O55" i="88"/>
  <c r="R55" i="88" s="1"/>
  <c r="H90" i="88"/>
  <c r="H10" i="32" s="1"/>
  <c r="O94" i="88"/>
  <c r="AG9" i="88"/>
  <c r="AE9" i="88"/>
  <c r="Z55" i="88"/>
  <c r="V55" i="88"/>
  <c r="N55" i="88"/>
  <c r="G9" i="88"/>
  <c r="L9" i="88"/>
  <c r="T9" i="88"/>
  <c r="X9" i="88"/>
  <c r="AB9" i="88"/>
  <c r="AE55" i="88"/>
  <c r="AE64" i="88"/>
  <c r="G64" i="88"/>
  <c r="I64" i="88"/>
  <c r="V64" i="88"/>
  <c r="Z64" i="88"/>
  <c r="H79" i="88"/>
  <c r="J79" i="88" s="1"/>
  <c r="O82" i="88"/>
  <c r="L21" i="88"/>
  <c r="T21" i="88"/>
  <c r="X21" i="88"/>
  <c r="N72" i="88"/>
  <c r="V72" i="88"/>
  <c r="Z72" i="88"/>
  <c r="G79" i="88"/>
  <c r="AE79" i="88"/>
  <c r="G90" i="88"/>
  <c r="AE90" i="88"/>
  <c r="L79" i="88"/>
  <c r="T79" i="88"/>
  <c r="X79" i="88"/>
  <c r="AB79" i="88"/>
  <c r="L90" i="88"/>
  <c r="T90" i="88"/>
  <c r="X90" i="88"/>
  <c r="AB90" i="88"/>
  <c r="L72" i="88"/>
  <c r="P72" i="88"/>
  <c r="T72" i="88"/>
  <c r="X72" i="88"/>
  <c r="O9" i="102" l="1"/>
  <c r="P9" i="102" s="1"/>
  <c r="R75" i="106"/>
  <c r="P84" i="103"/>
  <c r="P97" i="108"/>
  <c r="P97" i="105"/>
  <c r="P66" i="103"/>
  <c r="P63" i="105"/>
  <c r="P58" i="96"/>
  <c r="P53" i="102"/>
  <c r="P49" i="113"/>
  <c r="P47" i="107"/>
  <c r="P39" i="93"/>
  <c r="P28" i="97"/>
  <c r="P24" i="104"/>
  <c r="P23" i="106"/>
  <c r="P22" i="105"/>
  <c r="P13" i="103"/>
  <c r="P13" i="102"/>
  <c r="O101" i="109"/>
  <c r="P86" i="112"/>
  <c r="P43" i="114"/>
  <c r="P59" i="97"/>
  <c r="P57" i="92"/>
  <c r="I55" i="98"/>
  <c r="P82" i="96"/>
  <c r="P68" i="91"/>
  <c r="P86" i="93"/>
  <c r="P92" i="98"/>
  <c r="P97" i="92"/>
  <c r="P97" i="93"/>
  <c r="P98" i="110"/>
  <c r="P93" i="92"/>
  <c r="P53" i="113"/>
  <c r="O90" i="96"/>
  <c r="P90" i="96" s="1"/>
  <c r="P85" i="97"/>
  <c r="P71" i="95"/>
  <c r="P94" i="92"/>
  <c r="P94" i="110"/>
  <c r="P98" i="96"/>
  <c r="P98" i="107"/>
  <c r="P98" i="104"/>
  <c r="P74" i="92"/>
  <c r="P93" i="88"/>
  <c r="R93" i="101"/>
  <c r="P53" i="96"/>
  <c r="P48" i="97"/>
  <c r="P48" i="107"/>
  <c r="P48" i="102"/>
  <c r="P47" i="92"/>
  <c r="P44" i="107"/>
  <c r="P35" i="92"/>
  <c r="R25" i="89"/>
  <c r="P12" i="106"/>
  <c r="R101" i="91"/>
  <c r="P16" i="91"/>
  <c r="I72" i="114"/>
  <c r="R85" i="109"/>
  <c r="P70" i="107"/>
  <c r="P84" i="98"/>
  <c r="R94" i="101"/>
  <c r="P66" i="91"/>
  <c r="P58" i="94"/>
  <c r="P53" i="108"/>
  <c r="P51" i="94"/>
  <c r="P51" i="98"/>
  <c r="P50" i="113"/>
  <c r="P37" i="94"/>
  <c r="P88" i="107"/>
  <c r="P89" i="104"/>
  <c r="R81" i="111"/>
  <c r="P81" i="111"/>
  <c r="O81" i="109"/>
  <c r="P81" i="97"/>
  <c r="O81" i="110"/>
  <c r="P81" i="96"/>
  <c r="O81" i="131"/>
  <c r="P81" i="95"/>
  <c r="O81" i="112"/>
  <c r="P81" i="93"/>
  <c r="O81" i="101"/>
  <c r="P81" i="92"/>
  <c r="O81" i="100"/>
  <c r="P81" i="91"/>
  <c r="J81" i="134"/>
  <c r="I81" i="134"/>
  <c r="O81" i="99"/>
  <c r="P81" i="89"/>
  <c r="O99" i="109"/>
  <c r="P99" i="97"/>
  <c r="O99" i="110"/>
  <c r="P99" i="96"/>
  <c r="J99" i="111"/>
  <c r="I99" i="111"/>
  <c r="Q99" i="111"/>
  <c r="O99" i="112"/>
  <c r="P99" i="93"/>
  <c r="O99" i="101"/>
  <c r="P99" i="92"/>
  <c r="O99" i="100"/>
  <c r="P99" i="91"/>
  <c r="I99" i="134"/>
  <c r="J99" i="134"/>
  <c r="O99" i="99"/>
  <c r="P99" i="89"/>
  <c r="R16" i="98"/>
  <c r="P16" i="98"/>
  <c r="P16" i="89"/>
  <c r="I90" i="113"/>
  <c r="J90" i="113"/>
  <c r="R97" i="92"/>
  <c r="P97" i="101"/>
  <c r="R97" i="89"/>
  <c r="P97" i="89"/>
  <c r="O55" i="98"/>
  <c r="R57" i="96"/>
  <c r="P57" i="96"/>
  <c r="P20" i="106"/>
  <c r="P9" i="98"/>
  <c r="R20" i="97"/>
  <c r="P20" i="97"/>
  <c r="P55" i="114"/>
  <c r="R59" i="106"/>
  <c r="P59" i="106"/>
  <c r="R59" i="108"/>
  <c r="P59" i="108"/>
  <c r="I55" i="107"/>
  <c r="P55" i="96"/>
  <c r="I40" i="113"/>
  <c r="R43" i="106"/>
  <c r="P43" i="106"/>
  <c r="P40" i="107"/>
  <c r="R43" i="96"/>
  <c r="P43" i="96"/>
  <c r="I101" i="109"/>
  <c r="J101" i="109"/>
  <c r="R101" i="109"/>
  <c r="P101" i="109"/>
  <c r="I101" i="110"/>
  <c r="J101" i="110"/>
  <c r="R101" i="110"/>
  <c r="P101" i="110"/>
  <c r="I90" i="94"/>
  <c r="J90" i="94"/>
  <c r="J101" i="112"/>
  <c r="I101" i="112"/>
  <c r="R101" i="112"/>
  <c r="P101" i="112"/>
  <c r="J101" i="101"/>
  <c r="I101" i="101"/>
  <c r="R101" i="101"/>
  <c r="P101" i="101"/>
  <c r="J101" i="100"/>
  <c r="I101" i="100"/>
  <c r="R101" i="100"/>
  <c r="P101" i="100"/>
  <c r="J90" i="108"/>
  <c r="O91" i="109"/>
  <c r="P91" i="97"/>
  <c r="O91" i="110"/>
  <c r="P91" i="96"/>
  <c r="O91" i="112"/>
  <c r="P91" i="93"/>
  <c r="O91" i="101"/>
  <c r="P91" i="92"/>
  <c r="O91" i="100"/>
  <c r="P91" i="91"/>
  <c r="O91" i="99"/>
  <c r="P91" i="89"/>
  <c r="R91" i="89"/>
  <c r="I91" i="134"/>
  <c r="J91" i="134"/>
  <c r="O90" i="89"/>
  <c r="P90" i="89" s="1"/>
  <c r="O89" i="109"/>
  <c r="P89" i="97"/>
  <c r="O89" i="110"/>
  <c r="P89" i="96"/>
  <c r="O89" i="111"/>
  <c r="P89" i="94"/>
  <c r="O89" i="134"/>
  <c r="P89" i="134" s="1"/>
  <c r="O89" i="112"/>
  <c r="P89" i="93"/>
  <c r="O89" i="101"/>
  <c r="P89" i="92"/>
  <c r="O89" i="100"/>
  <c r="P89" i="91"/>
  <c r="I89" i="134"/>
  <c r="J89" i="134"/>
  <c r="O89" i="99"/>
  <c r="P89" i="89"/>
  <c r="R88" i="114"/>
  <c r="P88" i="114"/>
  <c r="AC8" i="103"/>
  <c r="O88" i="109"/>
  <c r="P88" i="97"/>
  <c r="J79" i="96"/>
  <c r="O88" i="110"/>
  <c r="P88" i="96"/>
  <c r="O88" i="131"/>
  <c r="P88" i="95"/>
  <c r="R88" i="95"/>
  <c r="I79" i="94"/>
  <c r="O88" i="111"/>
  <c r="P88" i="94"/>
  <c r="O88" i="112"/>
  <c r="P88" i="93"/>
  <c r="O88" i="101"/>
  <c r="P88" i="92"/>
  <c r="O88" i="100"/>
  <c r="P88" i="91"/>
  <c r="I79" i="89"/>
  <c r="J88" i="134"/>
  <c r="I88" i="134"/>
  <c r="O88" i="99"/>
  <c r="P88" i="89"/>
  <c r="I21" i="104"/>
  <c r="I21" i="105"/>
  <c r="I21" i="94"/>
  <c r="I21" i="89"/>
  <c r="I21" i="88"/>
  <c r="AC8" i="102"/>
  <c r="AC8" i="104"/>
  <c r="AG8" i="103"/>
  <c r="I21" i="95"/>
  <c r="P21" i="91"/>
  <c r="E8" i="114"/>
  <c r="I9" i="113"/>
  <c r="P12" i="97"/>
  <c r="L8" i="91"/>
  <c r="I9" i="114"/>
  <c r="AC8" i="113"/>
  <c r="P11" i="102"/>
  <c r="R11" i="105"/>
  <c r="P11" i="105"/>
  <c r="I9" i="107"/>
  <c r="N8" i="94"/>
  <c r="I9" i="94"/>
  <c r="H8" i="94"/>
  <c r="J8" i="94" s="1"/>
  <c r="T8" i="94"/>
  <c r="AG8" i="91"/>
  <c r="Z8" i="91"/>
  <c r="E8" i="89"/>
  <c r="I9" i="104"/>
  <c r="J9" i="105"/>
  <c r="N8" i="105"/>
  <c r="I9" i="106"/>
  <c r="E8" i="108"/>
  <c r="I9" i="98"/>
  <c r="I9" i="96"/>
  <c r="AC8" i="94"/>
  <c r="I9" i="91"/>
  <c r="R9" i="91"/>
  <c r="R13" i="98"/>
  <c r="P13" i="98"/>
  <c r="P14" i="113"/>
  <c r="P14" i="95"/>
  <c r="R14" i="93"/>
  <c r="P14" i="93"/>
  <c r="I9" i="95"/>
  <c r="P17" i="107"/>
  <c r="AG8" i="94"/>
  <c r="V8" i="94"/>
  <c r="R18" i="104"/>
  <c r="P18" i="104"/>
  <c r="R18" i="97"/>
  <c r="P18" i="97"/>
  <c r="I9" i="93"/>
  <c r="I9" i="92"/>
  <c r="I9" i="89"/>
  <c r="I9" i="88"/>
  <c r="Z8" i="103"/>
  <c r="X8" i="105"/>
  <c r="R23" i="108"/>
  <c r="P23" i="108"/>
  <c r="R24" i="105"/>
  <c r="P24" i="105"/>
  <c r="R24" i="108"/>
  <c r="P24" i="108"/>
  <c r="P24" i="97"/>
  <c r="R24" i="94"/>
  <c r="P24" i="94"/>
  <c r="P25" i="94"/>
  <c r="R28" i="104"/>
  <c r="P28" i="104"/>
  <c r="AC8" i="105"/>
  <c r="R29" i="105"/>
  <c r="P29" i="105"/>
  <c r="R30" i="105"/>
  <c r="P30" i="105"/>
  <c r="R31" i="93"/>
  <c r="P31" i="93"/>
  <c r="E8" i="104"/>
  <c r="P32" i="105"/>
  <c r="R33" i="105"/>
  <c r="P33" i="105"/>
  <c r="R34" i="94"/>
  <c r="P34" i="94"/>
  <c r="P35" i="105"/>
  <c r="I21" i="108"/>
  <c r="P35" i="108"/>
  <c r="G8" i="94"/>
  <c r="I21" i="91"/>
  <c r="I21" i="113"/>
  <c r="P36" i="104"/>
  <c r="P36" i="105"/>
  <c r="P21" i="107"/>
  <c r="P21" i="95"/>
  <c r="P21" i="114"/>
  <c r="P21" i="113"/>
  <c r="I21" i="102"/>
  <c r="P21" i="102"/>
  <c r="P21" i="103"/>
  <c r="R39" i="105"/>
  <c r="P39" i="105"/>
  <c r="I21" i="106"/>
  <c r="P21" i="106"/>
  <c r="P39" i="108"/>
  <c r="P21" i="98"/>
  <c r="I21" i="97"/>
  <c r="I21" i="96"/>
  <c r="P21" i="96"/>
  <c r="I21" i="93"/>
  <c r="P21" i="93"/>
  <c r="J21" i="92"/>
  <c r="P21" i="92"/>
  <c r="X8" i="91"/>
  <c r="R41" i="104"/>
  <c r="P41" i="104"/>
  <c r="R41" i="97"/>
  <c r="P41" i="97"/>
  <c r="R41" i="91"/>
  <c r="P41" i="91"/>
  <c r="R42" i="102"/>
  <c r="P42" i="102"/>
  <c r="R42" i="104"/>
  <c r="P42" i="104"/>
  <c r="R42" i="105"/>
  <c r="P42" i="105"/>
  <c r="R42" i="106"/>
  <c r="P42" i="106"/>
  <c r="R42" i="108"/>
  <c r="P42" i="108"/>
  <c r="R42" i="107"/>
  <c r="P42" i="107"/>
  <c r="R42" i="97"/>
  <c r="P42" i="97"/>
  <c r="O40" i="97"/>
  <c r="R40" i="97" s="1"/>
  <c r="R42" i="96"/>
  <c r="P42" i="96"/>
  <c r="R42" i="94"/>
  <c r="P42" i="94"/>
  <c r="R42" i="93"/>
  <c r="P42" i="93"/>
  <c r="R42" i="92"/>
  <c r="P42" i="92"/>
  <c r="R42" i="89"/>
  <c r="P42" i="89"/>
  <c r="L8" i="105"/>
  <c r="AC8" i="114"/>
  <c r="R45" i="102"/>
  <c r="P45" i="102"/>
  <c r="R45" i="103"/>
  <c r="P45" i="103"/>
  <c r="R45" i="108"/>
  <c r="P45" i="108"/>
  <c r="P45" i="107"/>
  <c r="P45" i="91"/>
  <c r="P46" i="98"/>
  <c r="E8" i="97"/>
  <c r="P47" i="94"/>
  <c r="P48" i="114"/>
  <c r="R48" i="103"/>
  <c r="P48" i="103"/>
  <c r="I40" i="95"/>
  <c r="P49" i="107"/>
  <c r="AC8" i="96"/>
  <c r="AB8" i="94"/>
  <c r="AE8" i="94"/>
  <c r="L8" i="94"/>
  <c r="N8" i="91"/>
  <c r="G8" i="103"/>
  <c r="R50" i="107"/>
  <c r="P50" i="107"/>
  <c r="P51" i="114"/>
  <c r="P51" i="104"/>
  <c r="I40" i="97"/>
  <c r="I40" i="91"/>
  <c r="P51" i="91"/>
  <c r="P40" i="91"/>
  <c r="P40" i="114"/>
  <c r="P40" i="113"/>
  <c r="I40" i="104"/>
  <c r="R53" i="103"/>
  <c r="P53" i="103"/>
  <c r="P53" i="97"/>
  <c r="R53" i="92"/>
  <c r="P53" i="92"/>
  <c r="R54" i="113"/>
  <c r="P54" i="113"/>
  <c r="P40" i="103"/>
  <c r="I40" i="105"/>
  <c r="I40" i="106"/>
  <c r="I40" i="108"/>
  <c r="P40" i="98"/>
  <c r="I40" i="98"/>
  <c r="R54" i="98"/>
  <c r="P54" i="98"/>
  <c r="I40" i="96"/>
  <c r="P40" i="95"/>
  <c r="J40" i="94"/>
  <c r="I40" i="94"/>
  <c r="I40" i="93"/>
  <c r="J40" i="92"/>
  <c r="I40" i="89"/>
  <c r="P56" i="105"/>
  <c r="R56" i="106"/>
  <c r="P56" i="106"/>
  <c r="P56" i="89"/>
  <c r="P55" i="105"/>
  <c r="P58" i="105"/>
  <c r="T8" i="103"/>
  <c r="V8" i="103"/>
  <c r="O95" i="109"/>
  <c r="P95" i="97"/>
  <c r="O95" i="110"/>
  <c r="P95" i="96"/>
  <c r="O95" i="131"/>
  <c r="P95" i="95"/>
  <c r="Q95" i="111"/>
  <c r="O95" i="112"/>
  <c r="P95" i="93"/>
  <c r="O95" i="101"/>
  <c r="P95" i="92"/>
  <c r="O95" i="100"/>
  <c r="P95" i="91"/>
  <c r="J95" i="134"/>
  <c r="I95" i="134"/>
  <c r="O95" i="99"/>
  <c r="P95" i="89"/>
  <c r="R100" i="100"/>
  <c r="P100" i="100"/>
  <c r="P100" i="103"/>
  <c r="O100" i="109"/>
  <c r="P100" i="97"/>
  <c r="O100" i="110"/>
  <c r="P100" i="96"/>
  <c r="O100" i="112"/>
  <c r="P100" i="93"/>
  <c r="J100" i="134"/>
  <c r="I100" i="134"/>
  <c r="O100" i="99"/>
  <c r="P100" i="89"/>
  <c r="J55" i="108"/>
  <c r="R62" i="108"/>
  <c r="P62" i="108"/>
  <c r="R62" i="96"/>
  <c r="P62" i="96"/>
  <c r="P62" i="93"/>
  <c r="AC8" i="91"/>
  <c r="R96" i="103"/>
  <c r="P96" i="103"/>
  <c r="R96" i="107"/>
  <c r="P96" i="107"/>
  <c r="O96" i="109"/>
  <c r="P96" i="97"/>
  <c r="O96" i="110"/>
  <c r="P96" i="96"/>
  <c r="J96" i="111"/>
  <c r="I96" i="111"/>
  <c r="Q96" i="111"/>
  <c r="O96" i="112"/>
  <c r="P96" i="93"/>
  <c r="O96" i="101"/>
  <c r="P96" i="92"/>
  <c r="O96" i="100"/>
  <c r="P96" i="91"/>
  <c r="E8" i="91"/>
  <c r="I96" i="134"/>
  <c r="J96" i="134"/>
  <c r="O96" i="99"/>
  <c r="P96" i="89"/>
  <c r="R93" i="131"/>
  <c r="P93" i="131"/>
  <c r="O93" i="109"/>
  <c r="P93" i="97"/>
  <c r="O93" i="112"/>
  <c r="P93" i="93"/>
  <c r="O93" i="100"/>
  <c r="P93" i="91"/>
  <c r="G8" i="91"/>
  <c r="V8" i="91"/>
  <c r="AB8" i="91"/>
  <c r="T8" i="91"/>
  <c r="J93" i="134"/>
  <c r="I93" i="134"/>
  <c r="O93" i="99"/>
  <c r="P93" i="89"/>
  <c r="R74" i="113"/>
  <c r="P74" i="113"/>
  <c r="P74" i="105"/>
  <c r="R74" i="98"/>
  <c r="P74" i="98"/>
  <c r="R77" i="106"/>
  <c r="P77" i="106"/>
  <c r="R77" i="108"/>
  <c r="P77" i="108"/>
  <c r="R77" i="92"/>
  <c r="P77" i="92"/>
  <c r="I72" i="103"/>
  <c r="P72" i="105"/>
  <c r="R73" i="108"/>
  <c r="P73" i="108"/>
  <c r="P73" i="94"/>
  <c r="I55" i="114"/>
  <c r="I55" i="104"/>
  <c r="P8" i="135"/>
  <c r="J55" i="113"/>
  <c r="P55" i="113"/>
  <c r="I55" i="102"/>
  <c r="P55" i="102"/>
  <c r="P55" i="104"/>
  <c r="I55" i="103"/>
  <c r="P55" i="103"/>
  <c r="R61" i="105"/>
  <c r="P61" i="105"/>
  <c r="I55" i="106"/>
  <c r="P55" i="106"/>
  <c r="P55" i="107"/>
  <c r="I55" i="97"/>
  <c r="P55" i="97"/>
  <c r="J55" i="96"/>
  <c r="I55" i="95"/>
  <c r="P55" i="95"/>
  <c r="R61" i="94"/>
  <c r="P61" i="94"/>
  <c r="J55" i="93"/>
  <c r="J55" i="92"/>
  <c r="P55" i="92"/>
  <c r="P55" i="91"/>
  <c r="I55" i="91"/>
  <c r="I55" i="89"/>
  <c r="P55" i="88"/>
  <c r="P66" i="96"/>
  <c r="R66" i="95"/>
  <c r="P66" i="95"/>
  <c r="R66" i="93"/>
  <c r="P66" i="93"/>
  <c r="I64" i="89"/>
  <c r="P64" i="89"/>
  <c r="AB8" i="105"/>
  <c r="G8" i="105"/>
  <c r="AG8" i="105"/>
  <c r="AE8" i="105"/>
  <c r="T8" i="105"/>
  <c r="V8" i="105"/>
  <c r="J80" i="110"/>
  <c r="I80" i="110"/>
  <c r="J80" i="111"/>
  <c r="I80" i="111"/>
  <c r="J80" i="112"/>
  <c r="I80" i="112"/>
  <c r="J80" i="101"/>
  <c r="I80" i="101"/>
  <c r="P79" i="92"/>
  <c r="R80" i="100"/>
  <c r="P80" i="100"/>
  <c r="I80" i="134"/>
  <c r="J80" i="134"/>
  <c r="J80" i="99"/>
  <c r="I80" i="99"/>
  <c r="I79" i="88"/>
  <c r="R98" i="99"/>
  <c r="P98" i="99"/>
  <c r="R98" i="98"/>
  <c r="P98" i="98"/>
  <c r="O98" i="109"/>
  <c r="P98" i="97"/>
  <c r="O98" i="112"/>
  <c r="P98" i="93"/>
  <c r="O98" i="101"/>
  <c r="P98" i="92"/>
  <c r="J98" i="134"/>
  <c r="I98" i="134"/>
  <c r="O98" i="100"/>
  <c r="P98" i="91"/>
  <c r="P97" i="112"/>
  <c r="I90" i="108"/>
  <c r="O97" i="109"/>
  <c r="P97" i="97"/>
  <c r="O97" i="110"/>
  <c r="P97" i="96"/>
  <c r="Q97" i="111"/>
  <c r="O97" i="134"/>
  <c r="P97" i="134" s="1"/>
  <c r="O97" i="100"/>
  <c r="P97" i="91"/>
  <c r="I90" i="89"/>
  <c r="J97" i="134"/>
  <c r="I97" i="134"/>
  <c r="R97" i="134"/>
  <c r="R94" i="131"/>
  <c r="P94" i="131"/>
  <c r="R94" i="103"/>
  <c r="P94" i="103"/>
  <c r="P94" i="108"/>
  <c r="J90" i="98"/>
  <c r="Q94" i="111"/>
  <c r="O94" i="134"/>
  <c r="P94" i="134" s="1"/>
  <c r="P94" i="112"/>
  <c r="O94" i="100"/>
  <c r="P94" i="91"/>
  <c r="I94" i="134"/>
  <c r="J94" i="134"/>
  <c r="O94" i="99"/>
  <c r="P94" i="89"/>
  <c r="R94" i="134"/>
  <c r="I90" i="88"/>
  <c r="R94" i="88"/>
  <c r="P94" i="88"/>
  <c r="Q92" i="111"/>
  <c r="I90" i="114"/>
  <c r="J90" i="114"/>
  <c r="J90" i="102"/>
  <c r="I90" i="102"/>
  <c r="I90" i="104"/>
  <c r="J90" i="104"/>
  <c r="I90" i="103"/>
  <c r="J90" i="103"/>
  <c r="I90" i="105"/>
  <c r="J90" i="105"/>
  <c r="I90" i="106"/>
  <c r="J90" i="106"/>
  <c r="I90" i="107"/>
  <c r="J90" i="107"/>
  <c r="J90" i="97"/>
  <c r="I90" i="97"/>
  <c r="O92" i="109"/>
  <c r="P92" i="97"/>
  <c r="J90" i="96"/>
  <c r="I90" i="96"/>
  <c r="O92" i="110"/>
  <c r="P92" i="96"/>
  <c r="J90" i="95"/>
  <c r="O92" i="131"/>
  <c r="P92" i="95"/>
  <c r="I90" i="95"/>
  <c r="I92" i="111"/>
  <c r="J92" i="111"/>
  <c r="O92" i="112"/>
  <c r="P92" i="93"/>
  <c r="J90" i="92"/>
  <c r="I90" i="92"/>
  <c r="O92" i="101"/>
  <c r="P92" i="92"/>
  <c r="I90" i="91"/>
  <c r="J90" i="91"/>
  <c r="O92" i="100"/>
  <c r="P92" i="91"/>
  <c r="J90" i="89"/>
  <c r="J92" i="134"/>
  <c r="I92" i="134"/>
  <c r="O92" i="99"/>
  <c r="P92" i="89"/>
  <c r="J90" i="88"/>
  <c r="R87" i="131"/>
  <c r="P87" i="131"/>
  <c r="O87" i="109"/>
  <c r="P87" i="97"/>
  <c r="O87" i="110"/>
  <c r="P87" i="96"/>
  <c r="O87" i="111"/>
  <c r="P87" i="94"/>
  <c r="O87" i="112"/>
  <c r="P87" i="93"/>
  <c r="O87" i="101"/>
  <c r="P87" i="92"/>
  <c r="O87" i="100"/>
  <c r="P87" i="91"/>
  <c r="J87" i="134"/>
  <c r="I87" i="134"/>
  <c r="O87" i="99"/>
  <c r="P87" i="89"/>
  <c r="P87" i="88"/>
  <c r="P86" i="107"/>
  <c r="O86" i="109"/>
  <c r="P86" i="97"/>
  <c r="O86" i="110"/>
  <c r="P86" i="96"/>
  <c r="I79" i="95"/>
  <c r="O86" i="131"/>
  <c r="P86" i="95"/>
  <c r="O86" i="111"/>
  <c r="P86" i="94"/>
  <c r="O86" i="101"/>
  <c r="P86" i="92"/>
  <c r="O86" i="100"/>
  <c r="P86" i="91"/>
  <c r="J86" i="134"/>
  <c r="I86" i="134"/>
  <c r="O86" i="99"/>
  <c r="P86" i="89"/>
  <c r="R84" i="131"/>
  <c r="P84" i="131"/>
  <c r="O84" i="109"/>
  <c r="P84" i="97"/>
  <c r="O84" i="110"/>
  <c r="P84" i="96"/>
  <c r="O84" i="111"/>
  <c r="P84" i="94"/>
  <c r="AC8" i="93"/>
  <c r="O84" i="112"/>
  <c r="P84" i="93"/>
  <c r="O84" i="101"/>
  <c r="P84" i="92"/>
  <c r="J84" i="134"/>
  <c r="I84" i="134"/>
  <c r="O84" i="99"/>
  <c r="P84" i="89"/>
  <c r="N8" i="103"/>
  <c r="X8" i="103"/>
  <c r="AE8" i="103"/>
  <c r="L8" i="103"/>
  <c r="P72" i="95"/>
  <c r="R78" i="93"/>
  <c r="P78" i="93"/>
  <c r="P72" i="106"/>
  <c r="R75" i="97"/>
  <c r="P75" i="97"/>
  <c r="I72" i="95"/>
  <c r="R75" i="93"/>
  <c r="P75" i="93"/>
  <c r="P75" i="92"/>
  <c r="P75" i="88"/>
  <c r="R70" i="102"/>
  <c r="P70" i="102"/>
  <c r="P64" i="103"/>
  <c r="Z8" i="105"/>
  <c r="P64" i="102"/>
  <c r="AB8" i="103"/>
  <c r="P67" i="98"/>
  <c r="I64" i="113"/>
  <c r="P64" i="113"/>
  <c r="P68" i="104"/>
  <c r="P68" i="106"/>
  <c r="P68" i="108"/>
  <c r="P68" i="95"/>
  <c r="R68" i="92"/>
  <c r="P68" i="92"/>
  <c r="R65" i="114"/>
  <c r="J64" i="114"/>
  <c r="P64" i="105"/>
  <c r="J64" i="105"/>
  <c r="AC8" i="106"/>
  <c r="P65" i="98"/>
  <c r="I64" i="96"/>
  <c r="AC8" i="95"/>
  <c r="P65" i="95"/>
  <c r="I64" i="91"/>
  <c r="I64" i="104"/>
  <c r="R64" i="104"/>
  <c r="P64" i="104"/>
  <c r="I64" i="103"/>
  <c r="P71" i="102"/>
  <c r="I64" i="102"/>
  <c r="J64" i="106"/>
  <c r="P64" i="106"/>
  <c r="I64" i="107"/>
  <c r="R71" i="107"/>
  <c r="P71" i="107"/>
  <c r="P64" i="98"/>
  <c r="I64" i="97"/>
  <c r="P64" i="97"/>
  <c r="P64" i="96"/>
  <c r="J64" i="92"/>
  <c r="P64" i="92"/>
  <c r="P71" i="91"/>
  <c r="P64" i="88"/>
  <c r="R83" i="131"/>
  <c r="P83" i="131"/>
  <c r="P83" i="108"/>
  <c r="O83" i="109"/>
  <c r="P83" i="97"/>
  <c r="O83" i="110"/>
  <c r="P83" i="96"/>
  <c r="O83" i="111"/>
  <c r="P83" i="94"/>
  <c r="O83" i="112"/>
  <c r="P83" i="93"/>
  <c r="AC8" i="92"/>
  <c r="O83" i="101"/>
  <c r="P83" i="92"/>
  <c r="O83" i="100"/>
  <c r="P83" i="91"/>
  <c r="O83" i="99"/>
  <c r="P83" i="99" s="1"/>
  <c r="R83" i="89"/>
  <c r="J83" i="134"/>
  <c r="I83" i="134"/>
  <c r="R83" i="99"/>
  <c r="AC8" i="88"/>
  <c r="P72" i="114"/>
  <c r="I72" i="113"/>
  <c r="P72" i="102"/>
  <c r="I72" i="104"/>
  <c r="P72" i="104"/>
  <c r="P72" i="103"/>
  <c r="J72" i="106"/>
  <c r="P72" i="107"/>
  <c r="AC8" i="98"/>
  <c r="I72" i="98"/>
  <c r="J72" i="97"/>
  <c r="H8" i="97"/>
  <c r="J8" i="97" s="1"/>
  <c r="P72" i="97"/>
  <c r="J72" i="96"/>
  <c r="P72" i="96"/>
  <c r="R76" i="94"/>
  <c r="P76" i="94"/>
  <c r="J72" i="93"/>
  <c r="J72" i="92"/>
  <c r="P72" i="92"/>
  <c r="P72" i="91"/>
  <c r="I72" i="91"/>
  <c r="AC8" i="89"/>
  <c r="I72" i="89"/>
  <c r="I72" i="88"/>
  <c r="H8" i="114"/>
  <c r="J8" i="114" s="1"/>
  <c r="I79" i="114"/>
  <c r="P79" i="113"/>
  <c r="E8" i="113"/>
  <c r="I79" i="102"/>
  <c r="P79" i="104"/>
  <c r="J79" i="104"/>
  <c r="I79" i="103"/>
  <c r="P85" i="105"/>
  <c r="P79" i="105"/>
  <c r="H8" i="107"/>
  <c r="I8" i="107" s="1"/>
  <c r="AC8" i="97"/>
  <c r="O85" i="110"/>
  <c r="P85" i="96"/>
  <c r="Z8" i="94"/>
  <c r="X8" i="94"/>
  <c r="O85" i="111"/>
  <c r="P85" i="94"/>
  <c r="O85" i="112"/>
  <c r="P85" i="93"/>
  <c r="O85" i="101"/>
  <c r="P85" i="92"/>
  <c r="O85" i="100"/>
  <c r="P85" i="91"/>
  <c r="I85" i="134"/>
  <c r="J85" i="134"/>
  <c r="O85" i="99"/>
  <c r="P85" i="89"/>
  <c r="O79" i="89"/>
  <c r="P82" i="110"/>
  <c r="P79" i="106"/>
  <c r="AC8" i="108"/>
  <c r="P79" i="108"/>
  <c r="J79" i="108"/>
  <c r="AC8" i="107"/>
  <c r="I79" i="107"/>
  <c r="J79" i="98"/>
  <c r="I79" i="97"/>
  <c r="O82" i="109"/>
  <c r="P82" i="97"/>
  <c r="O82" i="112"/>
  <c r="P82" i="93"/>
  <c r="O82" i="101"/>
  <c r="P82" i="92"/>
  <c r="AE8" i="91"/>
  <c r="I79" i="91"/>
  <c r="O82" i="100"/>
  <c r="P82" i="91"/>
  <c r="I82" i="134"/>
  <c r="J82" i="134"/>
  <c r="O82" i="99"/>
  <c r="P82" i="89"/>
  <c r="R82" i="88"/>
  <c r="P82" i="88"/>
  <c r="R100" i="97"/>
  <c r="R95" i="93"/>
  <c r="O84" i="134"/>
  <c r="R84" i="89"/>
  <c r="R98" i="92"/>
  <c r="R80" i="92"/>
  <c r="O80" i="101"/>
  <c r="R82" i="91"/>
  <c r="R85" i="89"/>
  <c r="O85" i="134"/>
  <c r="R99" i="91"/>
  <c r="R81" i="95"/>
  <c r="R91" i="97"/>
  <c r="R87" i="97"/>
  <c r="R84" i="95"/>
  <c r="R92" i="93"/>
  <c r="R89" i="97"/>
  <c r="R91" i="94"/>
  <c r="R87" i="94"/>
  <c r="R97" i="97"/>
  <c r="R87" i="91"/>
  <c r="R98" i="89"/>
  <c r="O98" i="134"/>
  <c r="O90" i="93"/>
  <c r="P90" i="93" s="1"/>
  <c r="O79" i="94"/>
  <c r="R90" i="96"/>
  <c r="O18" i="32"/>
  <c r="H8" i="98"/>
  <c r="I8" i="98" s="1"/>
  <c r="H20" i="32"/>
  <c r="H8" i="102"/>
  <c r="J8" i="102" s="1"/>
  <c r="E8" i="102"/>
  <c r="H8" i="113"/>
  <c r="J8" i="113" s="1"/>
  <c r="R86" i="97"/>
  <c r="O80" i="109"/>
  <c r="R80" i="97"/>
  <c r="R99" i="95"/>
  <c r="R99" i="93"/>
  <c r="R87" i="93"/>
  <c r="R100" i="94"/>
  <c r="R92" i="94"/>
  <c r="R88" i="94"/>
  <c r="R98" i="97"/>
  <c r="R84" i="97"/>
  <c r="R96" i="96"/>
  <c r="R88" i="96"/>
  <c r="R83" i="95"/>
  <c r="R99" i="94"/>
  <c r="R83" i="94"/>
  <c r="R85" i="93"/>
  <c r="R100" i="92"/>
  <c r="R92" i="92"/>
  <c r="R84" i="92"/>
  <c r="R98" i="91"/>
  <c r="R88" i="97"/>
  <c r="R100" i="96"/>
  <c r="R83" i="96"/>
  <c r="R87" i="95"/>
  <c r="O80" i="111"/>
  <c r="R80" i="94"/>
  <c r="R84" i="93"/>
  <c r="R85" i="91"/>
  <c r="O95" i="134"/>
  <c r="R95" i="89"/>
  <c r="R88" i="89"/>
  <c r="O88" i="134"/>
  <c r="R81" i="89"/>
  <c r="O81" i="134"/>
  <c r="P81" i="134" s="1"/>
  <c r="R82" i="92"/>
  <c r="R92" i="89"/>
  <c r="O92" i="134"/>
  <c r="R82" i="89"/>
  <c r="O82" i="134"/>
  <c r="E8" i="88"/>
  <c r="O96" i="134"/>
  <c r="R96" i="89"/>
  <c r="O80" i="99"/>
  <c r="O80" i="134"/>
  <c r="R80" i="89"/>
  <c r="O87" i="134"/>
  <c r="R82" i="97"/>
  <c r="O80" i="112"/>
  <c r="R80" i="93"/>
  <c r="R89" i="96"/>
  <c r="R89" i="93"/>
  <c r="R92" i="91"/>
  <c r="R87" i="96"/>
  <c r="O80" i="131"/>
  <c r="R80" i="131" s="1"/>
  <c r="R80" i="95"/>
  <c r="R97" i="91"/>
  <c r="R100" i="89"/>
  <c r="O100" i="134"/>
  <c r="R90" i="92"/>
  <c r="O14" i="32"/>
  <c r="O40" i="94"/>
  <c r="O90" i="94"/>
  <c r="P90" i="94" s="1"/>
  <c r="O79" i="96"/>
  <c r="H8" i="108"/>
  <c r="J8" i="108" s="1"/>
  <c r="R90" i="105"/>
  <c r="O24" i="32"/>
  <c r="O40" i="104"/>
  <c r="H8" i="104"/>
  <c r="J8" i="104" s="1"/>
  <c r="R90" i="113"/>
  <c r="O28" i="32"/>
  <c r="R23" i="105"/>
  <c r="O21" i="105"/>
  <c r="R95" i="97"/>
  <c r="R85" i="94"/>
  <c r="R98" i="93"/>
  <c r="R83" i="93"/>
  <c r="R99" i="97"/>
  <c r="R85" i="96"/>
  <c r="R93" i="97"/>
  <c r="R97" i="95"/>
  <c r="R98" i="94"/>
  <c r="R96" i="93"/>
  <c r="R96" i="97"/>
  <c r="R95" i="96"/>
  <c r="R95" i="95"/>
  <c r="R86" i="95"/>
  <c r="R97" i="94"/>
  <c r="R86" i="94"/>
  <c r="R83" i="91"/>
  <c r="R91" i="92"/>
  <c r="R86" i="91"/>
  <c r="R95" i="92"/>
  <c r="R99" i="92"/>
  <c r="R93" i="89"/>
  <c r="O93" i="134"/>
  <c r="R86" i="89"/>
  <c r="O86" i="134"/>
  <c r="O91" i="134"/>
  <c r="O12" i="32"/>
  <c r="H8" i="95"/>
  <c r="J8" i="95" s="1"/>
  <c r="O40" i="96"/>
  <c r="R90" i="108"/>
  <c r="O22" i="32"/>
  <c r="R90" i="106"/>
  <c r="O23" i="32"/>
  <c r="R90" i="104"/>
  <c r="O26" i="32"/>
  <c r="O40" i="102"/>
  <c r="R83" i="97"/>
  <c r="R93" i="95"/>
  <c r="R85" i="95"/>
  <c r="R81" i="94"/>
  <c r="R89" i="95"/>
  <c r="R96" i="94"/>
  <c r="R89" i="94"/>
  <c r="R84" i="94"/>
  <c r="R97" i="96"/>
  <c r="R92" i="96"/>
  <c r="R84" i="96"/>
  <c r="R95" i="94"/>
  <c r="R96" i="92"/>
  <c r="R88" i="92"/>
  <c r="R93" i="91"/>
  <c r="R88" i="91"/>
  <c r="R91" i="96"/>
  <c r="R80" i="96"/>
  <c r="O80" i="110"/>
  <c r="R100" i="95"/>
  <c r="R94" i="95"/>
  <c r="R82" i="95"/>
  <c r="R94" i="94"/>
  <c r="R82" i="94"/>
  <c r="R100" i="93"/>
  <c r="R88" i="93"/>
  <c r="R100" i="91"/>
  <c r="R99" i="89"/>
  <c r="O99" i="134"/>
  <c r="R89" i="92"/>
  <c r="O83" i="134"/>
  <c r="R83" i="92"/>
  <c r="R96" i="91"/>
  <c r="R87" i="92"/>
  <c r="R95" i="91"/>
  <c r="R89" i="91"/>
  <c r="R9" i="114"/>
  <c r="R91" i="114"/>
  <c r="O90" i="114"/>
  <c r="P90" i="114" s="1"/>
  <c r="Z8" i="114"/>
  <c r="V8" i="114"/>
  <c r="N8" i="114"/>
  <c r="AB8" i="114"/>
  <c r="T8" i="114"/>
  <c r="L8" i="114"/>
  <c r="G8" i="114"/>
  <c r="AG8" i="114"/>
  <c r="X8" i="114"/>
  <c r="AE8" i="114"/>
  <c r="O79" i="114"/>
  <c r="O72" i="113"/>
  <c r="AG8" i="113"/>
  <c r="AB8" i="113"/>
  <c r="X8" i="113"/>
  <c r="T8" i="113"/>
  <c r="L8" i="113"/>
  <c r="Z8" i="113"/>
  <c r="V8" i="113"/>
  <c r="N8" i="113"/>
  <c r="AE8" i="113"/>
  <c r="G8" i="113"/>
  <c r="R9" i="113"/>
  <c r="R91" i="102"/>
  <c r="O90" i="102"/>
  <c r="P90" i="102" s="1"/>
  <c r="Z8" i="102"/>
  <c r="V8" i="102"/>
  <c r="N8" i="102"/>
  <c r="X8" i="102"/>
  <c r="AE8" i="102"/>
  <c r="G8" i="102"/>
  <c r="AG8" i="102"/>
  <c r="AB8" i="102"/>
  <c r="T8" i="102"/>
  <c r="L8" i="102"/>
  <c r="R9" i="102"/>
  <c r="R81" i="102"/>
  <c r="O79" i="102"/>
  <c r="R22" i="104"/>
  <c r="O21" i="104"/>
  <c r="R9" i="104"/>
  <c r="Z8" i="104"/>
  <c r="V8" i="104"/>
  <c r="N8" i="104"/>
  <c r="T8" i="104"/>
  <c r="L8" i="104"/>
  <c r="AG8" i="104"/>
  <c r="AB8" i="104"/>
  <c r="X8" i="104"/>
  <c r="G8" i="104"/>
  <c r="AE8" i="104"/>
  <c r="E8" i="103"/>
  <c r="R91" i="103"/>
  <c r="O90" i="103"/>
  <c r="P90" i="103" s="1"/>
  <c r="R9" i="103"/>
  <c r="R81" i="103"/>
  <c r="O79" i="103"/>
  <c r="H8" i="103"/>
  <c r="I8" i="103" s="1"/>
  <c r="H8" i="105"/>
  <c r="I8" i="105" s="1"/>
  <c r="O40" i="105"/>
  <c r="E8" i="105"/>
  <c r="R9" i="105"/>
  <c r="H8" i="106"/>
  <c r="J8" i="106" s="1"/>
  <c r="O40" i="106"/>
  <c r="O8" i="106" s="1"/>
  <c r="R8" i="106" s="1"/>
  <c r="E8" i="106"/>
  <c r="R9" i="106"/>
  <c r="Z8" i="106"/>
  <c r="V8" i="106"/>
  <c r="AE8" i="106"/>
  <c r="T8" i="106"/>
  <c r="L8" i="106"/>
  <c r="AG8" i="106"/>
  <c r="X8" i="106"/>
  <c r="G8" i="106"/>
  <c r="AB8" i="106"/>
  <c r="N8" i="106"/>
  <c r="R57" i="108"/>
  <c r="O55" i="108"/>
  <c r="R9" i="108"/>
  <c r="R22" i="108"/>
  <c r="O21" i="108"/>
  <c r="Z8" i="108"/>
  <c r="V8" i="108"/>
  <c r="AG8" i="108"/>
  <c r="AB8" i="108"/>
  <c r="N8" i="108"/>
  <c r="AE8" i="108"/>
  <c r="T8" i="108"/>
  <c r="L8" i="108"/>
  <c r="G8" i="108"/>
  <c r="X8" i="108"/>
  <c r="O40" i="108"/>
  <c r="R74" i="108"/>
  <c r="O72" i="108"/>
  <c r="R91" i="107"/>
  <c r="O90" i="107"/>
  <c r="P90" i="107" s="1"/>
  <c r="R81" i="107"/>
  <c r="O79" i="107"/>
  <c r="AG8" i="107"/>
  <c r="AB8" i="107"/>
  <c r="X8" i="107"/>
  <c r="T8" i="107"/>
  <c r="L8" i="107"/>
  <c r="AE8" i="107"/>
  <c r="G8" i="107"/>
  <c r="Z8" i="107"/>
  <c r="V8" i="107"/>
  <c r="N8" i="107"/>
  <c r="E8" i="107"/>
  <c r="R9" i="107"/>
  <c r="R93" i="98"/>
  <c r="O90" i="98"/>
  <c r="P90" i="98" s="1"/>
  <c r="AG8" i="98"/>
  <c r="AB8" i="98"/>
  <c r="X8" i="98"/>
  <c r="T8" i="98"/>
  <c r="L8" i="98"/>
  <c r="V8" i="98"/>
  <c r="AE8" i="98"/>
  <c r="G8" i="98"/>
  <c r="Z8" i="98"/>
  <c r="N8" i="98"/>
  <c r="R81" i="98"/>
  <c r="O79" i="98"/>
  <c r="O72" i="98"/>
  <c r="E8" i="98"/>
  <c r="R81" i="97"/>
  <c r="O79" i="97"/>
  <c r="R22" i="97"/>
  <c r="O21" i="97"/>
  <c r="R9" i="97"/>
  <c r="Z8" i="97"/>
  <c r="V8" i="97"/>
  <c r="N8" i="97"/>
  <c r="AG8" i="97"/>
  <c r="AB8" i="97"/>
  <c r="X8" i="97"/>
  <c r="T8" i="97"/>
  <c r="L8" i="97"/>
  <c r="AE8" i="97"/>
  <c r="G8" i="97"/>
  <c r="R92" i="97"/>
  <c r="O90" i="97"/>
  <c r="P90" i="97" s="1"/>
  <c r="H8" i="96"/>
  <c r="I8" i="96" s="1"/>
  <c r="E8" i="96"/>
  <c r="R9" i="96"/>
  <c r="Z8" i="96"/>
  <c r="V8" i="96"/>
  <c r="G8" i="96"/>
  <c r="AE8" i="96"/>
  <c r="T8" i="96"/>
  <c r="L8" i="96"/>
  <c r="X8" i="96"/>
  <c r="AG8" i="96"/>
  <c r="AB8" i="96"/>
  <c r="N8" i="96"/>
  <c r="R9" i="95"/>
  <c r="AG8" i="95"/>
  <c r="AB8" i="95"/>
  <c r="X8" i="95"/>
  <c r="T8" i="95"/>
  <c r="L8" i="95"/>
  <c r="AE8" i="95"/>
  <c r="G8" i="95"/>
  <c r="Z8" i="95"/>
  <c r="V8" i="95"/>
  <c r="N8" i="95"/>
  <c r="E8" i="95"/>
  <c r="R91" i="95"/>
  <c r="O90" i="95"/>
  <c r="P90" i="95" s="1"/>
  <c r="O79" i="95"/>
  <c r="R10" i="94"/>
  <c r="O9" i="94"/>
  <c r="P9" i="94" s="1"/>
  <c r="E8" i="94"/>
  <c r="R57" i="94"/>
  <c r="O55" i="94"/>
  <c r="R74" i="94"/>
  <c r="O72" i="94"/>
  <c r="R22" i="94"/>
  <c r="O21" i="94"/>
  <c r="O40" i="93"/>
  <c r="R9" i="93"/>
  <c r="R57" i="93"/>
  <c r="O55" i="93"/>
  <c r="R81" i="93"/>
  <c r="O79" i="93"/>
  <c r="H8" i="93"/>
  <c r="I8" i="93" s="1"/>
  <c r="R74" i="93"/>
  <c r="O72" i="93"/>
  <c r="Z8" i="93"/>
  <c r="V8" i="93"/>
  <c r="G8" i="93"/>
  <c r="AG8" i="93"/>
  <c r="AB8" i="93"/>
  <c r="N8" i="93"/>
  <c r="AE8" i="93"/>
  <c r="T8" i="93"/>
  <c r="L8" i="93"/>
  <c r="X8" i="93"/>
  <c r="E8" i="93"/>
  <c r="Z8" i="92"/>
  <c r="V8" i="92"/>
  <c r="AE8" i="92"/>
  <c r="T8" i="92"/>
  <c r="L8" i="92"/>
  <c r="AG8" i="92"/>
  <c r="AB8" i="92"/>
  <c r="N8" i="92"/>
  <c r="X8" i="92"/>
  <c r="G8" i="92"/>
  <c r="H8" i="92"/>
  <c r="I8" i="92" s="1"/>
  <c r="E8" i="92"/>
  <c r="R9" i="92"/>
  <c r="O40" i="92"/>
  <c r="R91" i="91"/>
  <c r="O90" i="91"/>
  <c r="P90" i="91" s="1"/>
  <c r="H8" i="91"/>
  <c r="R81" i="91"/>
  <c r="O79" i="91"/>
  <c r="O40" i="89"/>
  <c r="R57" i="89"/>
  <c r="O55" i="89"/>
  <c r="R9" i="89"/>
  <c r="Z8" i="89"/>
  <c r="V8" i="89"/>
  <c r="AG8" i="89"/>
  <c r="AB8" i="89"/>
  <c r="N8" i="89"/>
  <c r="AE8" i="89"/>
  <c r="T8" i="89"/>
  <c r="L8" i="89"/>
  <c r="X8" i="89"/>
  <c r="G8" i="89"/>
  <c r="H8" i="89"/>
  <c r="J8" i="89" s="1"/>
  <c r="R74" i="89"/>
  <c r="O72" i="89"/>
  <c r="R22" i="89"/>
  <c r="O21" i="89"/>
  <c r="O79" i="88"/>
  <c r="R42" i="88"/>
  <c r="O40" i="88"/>
  <c r="R9" i="88"/>
  <c r="O90" i="88"/>
  <c r="P90" i="88" s="1"/>
  <c r="R23" i="88"/>
  <c r="O21" i="88"/>
  <c r="AB8" i="88"/>
  <c r="X8" i="88"/>
  <c r="T8" i="88"/>
  <c r="L8" i="88"/>
  <c r="AG8" i="88"/>
  <c r="V8" i="88"/>
  <c r="G8" i="88"/>
  <c r="N8" i="88"/>
  <c r="AE8" i="88"/>
  <c r="Z8" i="88"/>
  <c r="H8" i="88"/>
  <c r="J8" i="88" s="1"/>
  <c r="P40" i="97" l="1"/>
  <c r="R90" i="89"/>
  <c r="R89" i="134"/>
  <c r="R81" i="109"/>
  <c r="P81" i="109"/>
  <c r="R81" i="110"/>
  <c r="P81" i="110"/>
  <c r="R81" i="131"/>
  <c r="P81" i="131"/>
  <c r="R81" i="112"/>
  <c r="P81" i="112"/>
  <c r="P81" i="101"/>
  <c r="R81" i="101"/>
  <c r="R81" i="100"/>
  <c r="P81" i="100"/>
  <c r="R81" i="99"/>
  <c r="P81" i="99"/>
  <c r="R99" i="109"/>
  <c r="P99" i="109"/>
  <c r="P99" i="110"/>
  <c r="R99" i="110"/>
  <c r="R99" i="112"/>
  <c r="P99" i="112"/>
  <c r="R99" i="101"/>
  <c r="P99" i="101"/>
  <c r="R99" i="100"/>
  <c r="P99" i="100"/>
  <c r="R99" i="134"/>
  <c r="P99" i="134"/>
  <c r="R99" i="99"/>
  <c r="P99" i="99"/>
  <c r="R55" i="98"/>
  <c r="P55" i="98"/>
  <c r="O8" i="107"/>
  <c r="R8" i="107" s="1"/>
  <c r="R91" i="109"/>
  <c r="P91" i="109"/>
  <c r="R91" i="110"/>
  <c r="P91" i="110"/>
  <c r="R91" i="112"/>
  <c r="P91" i="112"/>
  <c r="R91" i="101"/>
  <c r="P91" i="101"/>
  <c r="R91" i="100"/>
  <c r="P91" i="100"/>
  <c r="P91" i="99"/>
  <c r="R91" i="99"/>
  <c r="R91" i="134"/>
  <c r="P91" i="134"/>
  <c r="R89" i="109"/>
  <c r="P89" i="109"/>
  <c r="R89" i="110"/>
  <c r="P89" i="110"/>
  <c r="I8" i="94"/>
  <c r="R89" i="111"/>
  <c r="P89" i="111"/>
  <c r="R89" i="112"/>
  <c r="P89" i="112"/>
  <c r="R89" i="101"/>
  <c r="P89" i="101"/>
  <c r="R89" i="100"/>
  <c r="P89" i="100"/>
  <c r="R89" i="99"/>
  <c r="P89" i="99"/>
  <c r="R88" i="109"/>
  <c r="P88" i="109"/>
  <c r="O8" i="96"/>
  <c r="R8" i="96" s="1"/>
  <c r="R88" i="110"/>
  <c r="P88" i="110"/>
  <c r="R88" i="131"/>
  <c r="P88" i="131"/>
  <c r="R88" i="111"/>
  <c r="P88" i="111"/>
  <c r="R88" i="112"/>
  <c r="P88" i="112"/>
  <c r="R88" i="101"/>
  <c r="P88" i="101"/>
  <c r="R88" i="100"/>
  <c r="P88" i="100"/>
  <c r="R88" i="134"/>
  <c r="P88" i="134"/>
  <c r="R88" i="99"/>
  <c r="P88" i="99"/>
  <c r="R21" i="104"/>
  <c r="P21" i="104"/>
  <c r="O8" i="104"/>
  <c r="R8" i="104" s="1"/>
  <c r="R21" i="105"/>
  <c r="P21" i="105"/>
  <c r="R21" i="108"/>
  <c r="P21" i="108"/>
  <c r="R21" i="97"/>
  <c r="P21" i="97"/>
  <c r="R21" i="94"/>
  <c r="P21" i="94"/>
  <c r="R21" i="89"/>
  <c r="P21" i="89"/>
  <c r="R21" i="88"/>
  <c r="P21" i="88"/>
  <c r="R40" i="104"/>
  <c r="P40" i="104"/>
  <c r="R40" i="102"/>
  <c r="P40" i="102"/>
  <c r="R40" i="105"/>
  <c r="P40" i="105"/>
  <c r="R40" i="106"/>
  <c r="P40" i="106"/>
  <c r="R40" i="108"/>
  <c r="P40" i="108"/>
  <c r="R40" i="96"/>
  <c r="P40" i="96"/>
  <c r="R40" i="94"/>
  <c r="P40" i="94"/>
  <c r="R40" i="93"/>
  <c r="P40" i="93"/>
  <c r="R40" i="92"/>
  <c r="P40" i="92"/>
  <c r="R40" i="89"/>
  <c r="P40" i="89"/>
  <c r="R40" i="88"/>
  <c r="P40" i="88"/>
  <c r="R95" i="109"/>
  <c r="P95" i="109"/>
  <c r="R95" i="110"/>
  <c r="P95" i="110"/>
  <c r="R95" i="131"/>
  <c r="P95" i="131"/>
  <c r="R95" i="112"/>
  <c r="P95" i="112"/>
  <c r="R95" i="101"/>
  <c r="P95" i="101"/>
  <c r="R95" i="100"/>
  <c r="P95" i="100"/>
  <c r="R95" i="134"/>
  <c r="P95" i="134"/>
  <c r="R95" i="99"/>
  <c r="P95" i="99"/>
  <c r="R100" i="109"/>
  <c r="P100" i="109"/>
  <c r="R100" i="110"/>
  <c r="P100" i="110"/>
  <c r="R100" i="112"/>
  <c r="P100" i="112"/>
  <c r="R100" i="134"/>
  <c r="P100" i="134"/>
  <c r="R100" i="99"/>
  <c r="P100" i="99"/>
  <c r="R96" i="109"/>
  <c r="P96" i="109"/>
  <c r="R96" i="110"/>
  <c r="P96" i="110"/>
  <c r="R96" i="112"/>
  <c r="P96" i="112"/>
  <c r="R96" i="101"/>
  <c r="P96" i="101"/>
  <c r="R96" i="100"/>
  <c r="P96" i="100"/>
  <c r="R96" i="134"/>
  <c r="P96" i="134"/>
  <c r="R96" i="99"/>
  <c r="P96" i="99"/>
  <c r="R93" i="109"/>
  <c r="P93" i="109"/>
  <c r="J8" i="96"/>
  <c r="R93" i="112"/>
  <c r="P93" i="112"/>
  <c r="R93" i="100"/>
  <c r="P93" i="100"/>
  <c r="R93" i="134"/>
  <c r="P93" i="134"/>
  <c r="R93" i="99"/>
  <c r="P93" i="99"/>
  <c r="R55" i="108"/>
  <c r="P55" i="108"/>
  <c r="R55" i="94"/>
  <c r="P55" i="94"/>
  <c r="R55" i="93"/>
  <c r="P55" i="93"/>
  <c r="R55" i="89"/>
  <c r="P55" i="89"/>
  <c r="R80" i="109"/>
  <c r="P80" i="109"/>
  <c r="R80" i="110"/>
  <c r="P80" i="110"/>
  <c r="R80" i="111"/>
  <c r="P80" i="111"/>
  <c r="R80" i="112"/>
  <c r="P80" i="112"/>
  <c r="R80" i="101"/>
  <c r="P80" i="101"/>
  <c r="R80" i="134"/>
  <c r="P80" i="134"/>
  <c r="R80" i="99"/>
  <c r="P80" i="99"/>
  <c r="J8" i="105"/>
  <c r="I8" i="97"/>
  <c r="R98" i="109"/>
  <c r="P98" i="109"/>
  <c r="R98" i="112"/>
  <c r="P98" i="112"/>
  <c r="R98" i="101"/>
  <c r="P98" i="101"/>
  <c r="R98" i="134"/>
  <c r="P98" i="134"/>
  <c r="R98" i="100"/>
  <c r="P98" i="100"/>
  <c r="R97" i="109"/>
  <c r="P97" i="109"/>
  <c r="R97" i="110"/>
  <c r="P97" i="110"/>
  <c r="R97" i="100"/>
  <c r="P97" i="100"/>
  <c r="P94" i="100"/>
  <c r="R94" i="100"/>
  <c r="R94" i="99"/>
  <c r="P94" i="99"/>
  <c r="O8" i="114"/>
  <c r="R8" i="114" s="1"/>
  <c r="R92" i="109"/>
  <c r="P92" i="109"/>
  <c r="R92" i="110"/>
  <c r="P92" i="110"/>
  <c r="P92" i="131"/>
  <c r="R92" i="131"/>
  <c r="R92" i="112"/>
  <c r="P92" i="112"/>
  <c r="R92" i="101"/>
  <c r="P92" i="101"/>
  <c r="O8" i="91"/>
  <c r="R8" i="91" s="1"/>
  <c r="R92" i="100"/>
  <c r="P92" i="100"/>
  <c r="R92" i="134"/>
  <c r="P92" i="134"/>
  <c r="R92" i="99"/>
  <c r="P92" i="99"/>
  <c r="J8" i="107"/>
  <c r="R87" i="109"/>
  <c r="P87" i="109"/>
  <c r="R87" i="110"/>
  <c r="P87" i="110"/>
  <c r="R87" i="111"/>
  <c r="P87" i="111"/>
  <c r="R87" i="112"/>
  <c r="P87" i="112"/>
  <c r="R87" i="101"/>
  <c r="P87" i="101"/>
  <c r="R87" i="100"/>
  <c r="P87" i="100"/>
  <c r="P87" i="99"/>
  <c r="R87" i="99"/>
  <c r="R87" i="134"/>
  <c r="P87" i="134"/>
  <c r="R86" i="109"/>
  <c r="P86" i="109"/>
  <c r="P86" i="110"/>
  <c r="R86" i="110"/>
  <c r="R79" i="95"/>
  <c r="P79" i="95"/>
  <c r="R86" i="131"/>
  <c r="P86" i="131"/>
  <c r="R86" i="111"/>
  <c r="P86" i="111"/>
  <c r="P86" i="101"/>
  <c r="R86" i="101"/>
  <c r="R86" i="100"/>
  <c r="P86" i="100"/>
  <c r="R86" i="134"/>
  <c r="P86" i="134"/>
  <c r="R86" i="99"/>
  <c r="P86" i="99"/>
  <c r="R84" i="109"/>
  <c r="P84" i="109"/>
  <c r="R84" i="110"/>
  <c r="P84" i="110"/>
  <c r="I8" i="95"/>
  <c r="R84" i="111"/>
  <c r="P84" i="111"/>
  <c r="R84" i="112"/>
  <c r="P84" i="112"/>
  <c r="R84" i="101"/>
  <c r="P84" i="101"/>
  <c r="R84" i="134"/>
  <c r="P84" i="134"/>
  <c r="R84" i="99"/>
  <c r="P84" i="99"/>
  <c r="I8" i="113"/>
  <c r="R83" i="109"/>
  <c r="P83" i="109"/>
  <c r="R83" i="110"/>
  <c r="P83" i="110"/>
  <c r="R83" i="111"/>
  <c r="P83" i="111"/>
  <c r="R83" i="112"/>
  <c r="P83" i="112"/>
  <c r="R83" i="101"/>
  <c r="P83" i="101"/>
  <c r="R83" i="100"/>
  <c r="P83" i="100"/>
  <c r="R83" i="134"/>
  <c r="P83" i="134"/>
  <c r="R72" i="113"/>
  <c r="P72" i="113"/>
  <c r="I8" i="102"/>
  <c r="I8" i="104"/>
  <c r="I8" i="106"/>
  <c r="R72" i="108"/>
  <c r="P72" i="108"/>
  <c r="R72" i="98"/>
  <c r="P72" i="98"/>
  <c r="R72" i="94"/>
  <c r="P72" i="94"/>
  <c r="R72" i="93"/>
  <c r="P72" i="93"/>
  <c r="R72" i="89"/>
  <c r="P72" i="89"/>
  <c r="I8" i="114"/>
  <c r="R79" i="114"/>
  <c r="P79" i="114"/>
  <c r="R79" i="102"/>
  <c r="P79" i="102"/>
  <c r="J8" i="103"/>
  <c r="R79" i="103"/>
  <c r="P79" i="103"/>
  <c r="R85" i="110"/>
  <c r="P85" i="110"/>
  <c r="R79" i="94"/>
  <c r="P79" i="94"/>
  <c r="R85" i="111"/>
  <c r="P85" i="111"/>
  <c r="R85" i="112"/>
  <c r="P85" i="112"/>
  <c r="R85" i="101"/>
  <c r="P85" i="101"/>
  <c r="R85" i="100"/>
  <c r="P85" i="100"/>
  <c r="R85" i="134"/>
  <c r="P85" i="134"/>
  <c r="R79" i="89"/>
  <c r="P79" i="89"/>
  <c r="R85" i="99"/>
  <c r="P85" i="99"/>
  <c r="P8" i="106"/>
  <c r="I8" i="108"/>
  <c r="P8" i="107"/>
  <c r="R79" i="107"/>
  <c r="P79" i="107"/>
  <c r="J8" i="98"/>
  <c r="R79" i="98"/>
  <c r="P79" i="98"/>
  <c r="R79" i="97"/>
  <c r="P79" i="97"/>
  <c r="R82" i="109"/>
  <c r="P82" i="109"/>
  <c r="R79" i="96"/>
  <c r="P79" i="96"/>
  <c r="J8" i="93"/>
  <c r="R82" i="112"/>
  <c r="P82" i="112"/>
  <c r="R79" i="93"/>
  <c r="P79" i="93"/>
  <c r="J8" i="92"/>
  <c r="R82" i="101"/>
  <c r="P82" i="101"/>
  <c r="J8" i="91"/>
  <c r="I8" i="91"/>
  <c r="R79" i="91"/>
  <c r="P79" i="91"/>
  <c r="R82" i="100"/>
  <c r="P82" i="100"/>
  <c r="I8" i="89"/>
  <c r="R82" i="134"/>
  <c r="P82" i="134"/>
  <c r="R82" i="99"/>
  <c r="P82" i="99"/>
  <c r="I8" i="88"/>
  <c r="R79" i="88"/>
  <c r="P79" i="88"/>
  <c r="R90" i="94"/>
  <c r="O16" i="32"/>
  <c r="R90" i="97"/>
  <c r="O19" i="32"/>
  <c r="R90" i="98"/>
  <c r="O20" i="32"/>
  <c r="R90" i="107"/>
  <c r="O21" i="32"/>
  <c r="O8" i="102"/>
  <c r="O8" i="113"/>
  <c r="R90" i="114"/>
  <c r="O29" i="32"/>
  <c r="R90" i="91"/>
  <c r="O13" i="32"/>
  <c r="R90" i="93"/>
  <c r="O15" i="32"/>
  <c r="R90" i="95"/>
  <c r="O17" i="32"/>
  <c r="R90" i="103"/>
  <c r="O25" i="32"/>
  <c r="R90" i="102"/>
  <c r="O27" i="32"/>
  <c r="R90" i="88"/>
  <c r="O10" i="32"/>
  <c r="O8" i="108"/>
  <c r="R81" i="134"/>
  <c r="O8" i="103"/>
  <c r="O8" i="105"/>
  <c r="O8" i="98"/>
  <c r="O8" i="97"/>
  <c r="O8" i="95"/>
  <c r="R9" i="94"/>
  <c r="O8" i="94"/>
  <c r="O8" i="93"/>
  <c r="O8" i="92"/>
  <c r="O8" i="89"/>
  <c r="O8" i="88"/>
  <c r="P8" i="96" l="1"/>
  <c r="P8" i="104"/>
  <c r="P8" i="91"/>
  <c r="P8" i="114"/>
  <c r="R8" i="95"/>
  <c r="P8" i="95"/>
  <c r="R8" i="113"/>
  <c r="P8" i="113"/>
  <c r="R8" i="102"/>
  <c r="P8" i="102"/>
  <c r="R8" i="103"/>
  <c r="P8" i="103"/>
  <c r="R8" i="105"/>
  <c r="P8" i="105"/>
  <c r="R8" i="94"/>
  <c r="P8" i="94"/>
  <c r="R8" i="108"/>
  <c r="P8" i="108"/>
  <c r="R8" i="98"/>
  <c r="P8" i="98"/>
  <c r="R8" i="97"/>
  <c r="P8" i="97"/>
  <c r="R8" i="93"/>
  <c r="P8" i="93"/>
  <c r="R8" i="92"/>
  <c r="P8" i="92"/>
  <c r="R8" i="89"/>
  <c r="P8" i="89"/>
  <c r="R8" i="88"/>
  <c r="P8" i="88"/>
  <c r="AF60" i="134"/>
  <c r="AD60" i="134"/>
  <c r="AA60" i="134"/>
  <c r="Y60" i="134"/>
  <c r="W60" i="134"/>
  <c r="U60" i="134"/>
  <c r="S60" i="134"/>
  <c r="Q60" i="134"/>
  <c r="O60" i="134"/>
  <c r="M60" i="134"/>
  <c r="K60" i="134"/>
  <c r="H60" i="134"/>
  <c r="F60" i="134"/>
  <c r="D60" i="134"/>
  <c r="C60" i="134"/>
  <c r="AF59" i="134" l="1"/>
  <c r="AD59" i="134"/>
  <c r="AA59" i="134"/>
  <c r="Y59" i="134"/>
  <c r="W59" i="134"/>
  <c r="U59" i="134"/>
  <c r="S59" i="134"/>
  <c r="Q59" i="134"/>
  <c r="O59" i="134"/>
  <c r="M59" i="134"/>
  <c r="K59" i="134"/>
  <c r="H59" i="134"/>
  <c r="F59" i="134"/>
  <c r="D59" i="134"/>
  <c r="C59" i="134"/>
  <c r="AF58" i="134"/>
  <c r="AD58" i="134"/>
  <c r="AA58" i="134"/>
  <c r="Y58" i="134"/>
  <c r="W58" i="134"/>
  <c r="U58" i="134"/>
  <c r="S58" i="134"/>
  <c r="Q58" i="134"/>
  <c r="O58" i="134"/>
  <c r="M58" i="134"/>
  <c r="K58" i="134"/>
  <c r="H58" i="134"/>
  <c r="F58" i="134"/>
  <c r="D58" i="134"/>
  <c r="C58" i="134"/>
  <c r="AF32" i="134"/>
  <c r="AD32" i="134"/>
  <c r="AA32" i="134"/>
  <c r="Y32" i="134"/>
  <c r="W32" i="134"/>
  <c r="U32" i="134"/>
  <c r="S32" i="134"/>
  <c r="Q32" i="134"/>
  <c r="O32" i="134"/>
  <c r="R32" i="134" s="1"/>
  <c r="M32" i="134"/>
  <c r="K32" i="134"/>
  <c r="H32" i="134"/>
  <c r="F32" i="134"/>
  <c r="D32" i="134"/>
  <c r="C32" i="134"/>
  <c r="E32" i="134" s="1"/>
  <c r="AF19" i="134"/>
  <c r="AD19" i="134"/>
  <c r="AA19" i="134"/>
  <c r="Y19" i="134"/>
  <c r="W19" i="134"/>
  <c r="U19" i="134"/>
  <c r="S19" i="134"/>
  <c r="Q19" i="134"/>
  <c r="O19" i="134"/>
  <c r="M19" i="134"/>
  <c r="K19" i="134"/>
  <c r="H19" i="134"/>
  <c r="F19" i="134"/>
  <c r="D19" i="134"/>
  <c r="C19" i="134"/>
  <c r="AF60" i="99"/>
  <c r="AD60" i="99"/>
  <c r="AA60" i="99"/>
  <c r="Y60" i="99"/>
  <c r="W60" i="99"/>
  <c r="U60" i="99"/>
  <c r="S60" i="99"/>
  <c r="Q60" i="99"/>
  <c r="O60" i="99"/>
  <c r="M60" i="99"/>
  <c r="K60" i="99"/>
  <c r="H60" i="99"/>
  <c r="F60" i="99"/>
  <c r="D60" i="99"/>
  <c r="C60" i="99"/>
  <c r="AF59" i="99"/>
  <c r="AD59" i="99"/>
  <c r="AA59" i="99"/>
  <c r="Y59" i="99"/>
  <c r="W59" i="99"/>
  <c r="U59" i="99"/>
  <c r="S59" i="99"/>
  <c r="Q59" i="99"/>
  <c r="O59" i="99"/>
  <c r="R59" i="99" s="1"/>
  <c r="M59" i="99"/>
  <c r="K59" i="99"/>
  <c r="H59" i="99"/>
  <c r="F59" i="99"/>
  <c r="D59" i="99"/>
  <c r="C59" i="99"/>
  <c r="AF32" i="99"/>
  <c r="AD32" i="99"/>
  <c r="AA32" i="99"/>
  <c r="Y32" i="99"/>
  <c r="AC32" i="99" s="1"/>
  <c r="W32" i="99"/>
  <c r="U32" i="99"/>
  <c r="S32" i="99"/>
  <c r="Q32" i="99"/>
  <c r="O32" i="99"/>
  <c r="R32" i="99" s="1"/>
  <c r="M32" i="99"/>
  <c r="K32" i="99"/>
  <c r="H32" i="99"/>
  <c r="F32" i="99"/>
  <c r="D32" i="99"/>
  <c r="C32" i="99"/>
  <c r="E32" i="99" s="1"/>
  <c r="AF19" i="99"/>
  <c r="AD19" i="99"/>
  <c r="AA19" i="99"/>
  <c r="Y19" i="99"/>
  <c r="W19" i="99"/>
  <c r="U19" i="99"/>
  <c r="S19" i="99"/>
  <c r="Q19" i="99"/>
  <c r="O19" i="99"/>
  <c r="R19" i="99" s="1"/>
  <c r="M19" i="99"/>
  <c r="K19" i="99"/>
  <c r="H19" i="99"/>
  <c r="F19" i="99"/>
  <c r="D19" i="99"/>
  <c r="C19" i="99"/>
  <c r="AF59" i="100"/>
  <c r="AD59" i="100"/>
  <c r="AA59" i="100"/>
  <c r="Y59" i="100"/>
  <c r="AC59" i="100" s="1"/>
  <c r="W59" i="100"/>
  <c r="U59" i="100"/>
  <c r="S59" i="100"/>
  <c r="Q59" i="100"/>
  <c r="O59" i="100"/>
  <c r="R59" i="100" s="1"/>
  <c r="M59" i="100"/>
  <c r="K59" i="100"/>
  <c r="H59" i="100"/>
  <c r="F59" i="100"/>
  <c r="D59" i="100"/>
  <c r="AB59" i="100" s="1"/>
  <c r="C59" i="100"/>
  <c r="J59" i="100" s="1"/>
  <c r="AF58" i="100"/>
  <c r="AD58" i="100"/>
  <c r="AA58" i="100"/>
  <c r="Y58" i="100"/>
  <c r="W58" i="100"/>
  <c r="U58" i="100"/>
  <c r="S58" i="100"/>
  <c r="Q58" i="100"/>
  <c r="O58" i="100"/>
  <c r="R58" i="100" s="1"/>
  <c r="M58" i="100"/>
  <c r="K58" i="100"/>
  <c r="H58" i="100"/>
  <c r="F58" i="100"/>
  <c r="D58" i="100"/>
  <c r="C58" i="100"/>
  <c r="AF32" i="100"/>
  <c r="AD32" i="100"/>
  <c r="AA32" i="100"/>
  <c r="Y32" i="100"/>
  <c r="AC32" i="100" s="1"/>
  <c r="W32" i="100"/>
  <c r="U32" i="100"/>
  <c r="S32" i="100"/>
  <c r="Q32" i="100"/>
  <c r="O32" i="100"/>
  <c r="R32" i="100" s="1"/>
  <c r="M32" i="100"/>
  <c r="K32" i="100"/>
  <c r="H32" i="100"/>
  <c r="F32" i="100"/>
  <c r="D32" i="100"/>
  <c r="C32" i="100"/>
  <c r="E32" i="100" s="1"/>
  <c r="AF19" i="100"/>
  <c r="AD19" i="100"/>
  <c r="AA19" i="100"/>
  <c r="Y19" i="100"/>
  <c r="W19" i="100"/>
  <c r="U19" i="100"/>
  <c r="S19" i="100"/>
  <c r="Q19" i="100"/>
  <c r="O19" i="100"/>
  <c r="M19" i="100"/>
  <c r="K19" i="100"/>
  <c r="H19" i="100"/>
  <c r="F19" i="100"/>
  <c r="D19" i="100"/>
  <c r="C19" i="100"/>
  <c r="E19" i="100" s="1"/>
  <c r="AF59" i="101"/>
  <c r="AD59" i="101"/>
  <c r="AA59" i="101"/>
  <c r="Y59" i="101"/>
  <c r="AC59" i="101" s="1"/>
  <c r="W59" i="101"/>
  <c r="U59" i="101"/>
  <c r="S59" i="101"/>
  <c r="Q59" i="101"/>
  <c r="O59" i="101"/>
  <c r="R59" i="101" s="1"/>
  <c r="M59" i="101"/>
  <c r="K59" i="101"/>
  <c r="H59" i="101"/>
  <c r="F59" i="101"/>
  <c r="D59" i="101"/>
  <c r="AG59" i="101" s="1"/>
  <c r="C59" i="101"/>
  <c r="E59" i="101" s="1"/>
  <c r="AF58" i="101"/>
  <c r="AD58" i="101"/>
  <c r="AA58" i="101"/>
  <c r="Y58" i="101"/>
  <c r="W58" i="101"/>
  <c r="U58" i="101"/>
  <c r="S58" i="101"/>
  <c r="Q58" i="101"/>
  <c r="O58" i="101"/>
  <c r="R58" i="101" s="1"/>
  <c r="M58" i="101"/>
  <c r="K58" i="101"/>
  <c r="H58" i="101"/>
  <c r="F58" i="101"/>
  <c r="D58" i="101"/>
  <c r="C58" i="101"/>
  <c r="AF32" i="101"/>
  <c r="AD32" i="101"/>
  <c r="AA32" i="101"/>
  <c r="Y32" i="101"/>
  <c r="AC32" i="101" s="1"/>
  <c r="W32" i="101"/>
  <c r="U32" i="101"/>
  <c r="S32" i="101"/>
  <c r="Q32" i="101"/>
  <c r="O32" i="101"/>
  <c r="R32" i="101" s="1"/>
  <c r="M32" i="101"/>
  <c r="K32" i="101"/>
  <c r="H32" i="101"/>
  <c r="F32" i="101"/>
  <c r="D32" i="101"/>
  <c r="C32" i="101"/>
  <c r="E32" i="101" s="1"/>
  <c r="AF19" i="101"/>
  <c r="AD19" i="101"/>
  <c r="AA19" i="101"/>
  <c r="Y19" i="101"/>
  <c r="W19" i="101"/>
  <c r="U19" i="101"/>
  <c r="S19" i="101"/>
  <c r="Q19" i="101"/>
  <c r="O19" i="101"/>
  <c r="M19" i="101"/>
  <c r="K19" i="101"/>
  <c r="H19" i="101"/>
  <c r="F19" i="101"/>
  <c r="D19" i="101"/>
  <c r="C19" i="101"/>
  <c r="E19" i="101" s="1"/>
  <c r="AF59" i="112"/>
  <c r="AD59" i="112"/>
  <c r="AA59" i="112"/>
  <c r="Y59" i="112"/>
  <c r="W59" i="112"/>
  <c r="U59" i="112"/>
  <c r="S59" i="112"/>
  <c r="Q59" i="112"/>
  <c r="O59" i="112"/>
  <c r="M59" i="112"/>
  <c r="K59" i="112"/>
  <c r="H59" i="112"/>
  <c r="F59" i="112"/>
  <c r="D59" i="112"/>
  <c r="C59" i="112"/>
  <c r="E59" i="112" s="1"/>
  <c r="AF58" i="112"/>
  <c r="AD58" i="112"/>
  <c r="AA58" i="112"/>
  <c r="Y58" i="112"/>
  <c r="W58" i="112"/>
  <c r="U58" i="112"/>
  <c r="S58" i="112"/>
  <c r="Q58" i="112"/>
  <c r="O58" i="112"/>
  <c r="M58" i="112"/>
  <c r="K58" i="112"/>
  <c r="H58" i="112"/>
  <c r="F58" i="112"/>
  <c r="D58" i="112"/>
  <c r="C58" i="112"/>
  <c r="AF32" i="112"/>
  <c r="AD32" i="112"/>
  <c r="AA32" i="112"/>
  <c r="Y32" i="112"/>
  <c r="AC32" i="112" s="1"/>
  <c r="W32" i="112"/>
  <c r="U32" i="112"/>
  <c r="S32" i="112"/>
  <c r="Q32" i="112"/>
  <c r="O32" i="112"/>
  <c r="R32" i="112" s="1"/>
  <c r="M32" i="112"/>
  <c r="K32" i="112"/>
  <c r="H32" i="112"/>
  <c r="F32" i="112"/>
  <c r="D32" i="112"/>
  <c r="C32" i="112"/>
  <c r="E32" i="112" s="1"/>
  <c r="AF19" i="112"/>
  <c r="AD19" i="112"/>
  <c r="AA19" i="112"/>
  <c r="Y19" i="112"/>
  <c r="W19" i="112"/>
  <c r="U19" i="112"/>
  <c r="S19" i="112"/>
  <c r="Q19" i="112"/>
  <c r="O19" i="112"/>
  <c r="M19" i="112"/>
  <c r="K19" i="112"/>
  <c r="H19" i="112"/>
  <c r="F19" i="112"/>
  <c r="D19" i="112"/>
  <c r="C19" i="112"/>
  <c r="AF59" i="111"/>
  <c r="AD59" i="111"/>
  <c r="AA59" i="111"/>
  <c r="Y59" i="111"/>
  <c r="W59" i="111"/>
  <c r="U59" i="111"/>
  <c r="S59" i="111"/>
  <c r="Q59" i="111"/>
  <c r="O59" i="111"/>
  <c r="R59" i="111" s="1"/>
  <c r="M59" i="111"/>
  <c r="K59" i="111"/>
  <c r="H59" i="111"/>
  <c r="F59" i="111"/>
  <c r="D59" i="111"/>
  <c r="C59" i="111"/>
  <c r="E59" i="111" s="1"/>
  <c r="AF58" i="111"/>
  <c r="AD58" i="111"/>
  <c r="AA58" i="111"/>
  <c r="Y58" i="111"/>
  <c r="W58" i="111"/>
  <c r="U58" i="111"/>
  <c r="S58" i="111"/>
  <c r="Q58" i="111"/>
  <c r="O58" i="111"/>
  <c r="M58" i="111"/>
  <c r="K58" i="111"/>
  <c r="H58" i="111"/>
  <c r="F58" i="111"/>
  <c r="D58" i="111"/>
  <c r="C58" i="111"/>
  <c r="AF32" i="111"/>
  <c r="AD32" i="111"/>
  <c r="AA32" i="111"/>
  <c r="Y32" i="111"/>
  <c r="AC32" i="111" s="1"/>
  <c r="W32" i="111"/>
  <c r="U32" i="111"/>
  <c r="S32" i="111"/>
  <c r="Q32" i="111"/>
  <c r="O32" i="111"/>
  <c r="R32" i="111" s="1"/>
  <c r="M32" i="111"/>
  <c r="K32" i="111"/>
  <c r="H32" i="111"/>
  <c r="F32" i="111"/>
  <c r="D32" i="111"/>
  <c r="AG32" i="111" s="1"/>
  <c r="C32" i="111"/>
  <c r="E32" i="111" s="1"/>
  <c r="AF19" i="111"/>
  <c r="AD19" i="111"/>
  <c r="AA19" i="111"/>
  <c r="Y19" i="111"/>
  <c r="W19" i="111"/>
  <c r="U19" i="111"/>
  <c r="S19" i="111"/>
  <c r="Q19" i="111"/>
  <c r="O19" i="111"/>
  <c r="M19" i="111"/>
  <c r="K19" i="111"/>
  <c r="H19" i="111"/>
  <c r="F19" i="111"/>
  <c r="D19" i="111"/>
  <c r="C19" i="111"/>
  <c r="AF59" i="131"/>
  <c r="AD59" i="131"/>
  <c r="AA59" i="131"/>
  <c r="Y59" i="131"/>
  <c r="W59" i="131"/>
  <c r="U59" i="131"/>
  <c r="S59" i="131"/>
  <c r="Q59" i="131"/>
  <c r="O59" i="131"/>
  <c r="M59" i="131"/>
  <c r="K59" i="131"/>
  <c r="H59" i="131"/>
  <c r="F59" i="131"/>
  <c r="D59" i="131"/>
  <c r="C59" i="131"/>
  <c r="E59" i="131" s="1"/>
  <c r="AF58" i="131"/>
  <c r="AD58" i="131"/>
  <c r="AA58" i="131"/>
  <c r="Y58" i="131"/>
  <c r="W58" i="131"/>
  <c r="U58" i="131"/>
  <c r="S58" i="131"/>
  <c r="Q58" i="131"/>
  <c r="O58" i="131"/>
  <c r="R58" i="131" s="1"/>
  <c r="M58" i="131"/>
  <c r="K58" i="131"/>
  <c r="H58" i="131"/>
  <c r="F58" i="131"/>
  <c r="D58" i="131"/>
  <c r="C58" i="131"/>
  <c r="AF32" i="131"/>
  <c r="AD32" i="131"/>
  <c r="AA32" i="131"/>
  <c r="Y32" i="131"/>
  <c r="AC32" i="131" s="1"/>
  <c r="W32" i="131"/>
  <c r="U32" i="131"/>
  <c r="S32" i="131"/>
  <c r="Q32" i="131"/>
  <c r="O32" i="131"/>
  <c r="R32" i="131" s="1"/>
  <c r="M32" i="131"/>
  <c r="K32" i="131"/>
  <c r="H32" i="131"/>
  <c r="F32" i="131"/>
  <c r="D32" i="131"/>
  <c r="AG32" i="131" s="1"/>
  <c r="C32" i="131"/>
  <c r="E32" i="131" s="1"/>
  <c r="AF19" i="131"/>
  <c r="AD19" i="131"/>
  <c r="AA19" i="131"/>
  <c r="Y19" i="131"/>
  <c r="AC19" i="131" s="1"/>
  <c r="W19" i="131"/>
  <c r="U19" i="131"/>
  <c r="S19" i="131"/>
  <c r="Q19" i="131"/>
  <c r="O19" i="131"/>
  <c r="R19" i="131" s="1"/>
  <c r="M19" i="131"/>
  <c r="K19" i="131"/>
  <c r="H19" i="131"/>
  <c r="F19" i="131"/>
  <c r="D19" i="131"/>
  <c r="C19" i="131"/>
  <c r="AF59" i="110"/>
  <c r="AD59" i="110"/>
  <c r="AA59" i="110"/>
  <c r="Y59" i="110"/>
  <c r="W59" i="110"/>
  <c r="U59" i="110"/>
  <c r="S59" i="110"/>
  <c r="Q59" i="110"/>
  <c r="O59" i="110"/>
  <c r="M59" i="110"/>
  <c r="K59" i="110"/>
  <c r="H59" i="110"/>
  <c r="F59" i="110"/>
  <c r="D59" i="110"/>
  <c r="C59" i="110"/>
  <c r="AF58" i="110"/>
  <c r="AD58" i="110"/>
  <c r="AA58" i="110"/>
  <c r="Y58" i="110"/>
  <c r="W58" i="110"/>
  <c r="U58" i="110"/>
  <c r="S58" i="110"/>
  <c r="Q58" i="110"/>
  <c r="O58" i="110"/>
  <c r="R58" i="110" s="1"/>
  <c r="M58" i="110"/>
  <c r="K58" i="110"/>
  <c r="H58" i="110"/>
  <c r="F58" i="110"/>
  <c r="D58" i="110"/>
  <c r="C58" i="110"/>
  <c r="AF32" i="110"/>
  <c r="AD32" i="110"/>
  <c r="AA32" i="110"/>
  <c r="Y32" i="110"/>
  <c r="W32" i="110"/>
  <c r="U32" i="110"/>
  <c r="S32" i="110"/>
  <c r="Q32" i="110"/>
  <c r="O32" i="110"/>
  <c r="M32" i="110"/>
  <c r="K32" i="110"/>
  <c r="H32" i="110"/>
  <c r="F32" i="110"/>
  <c r="D32" i="110"/>
  <c r="C32" i="110"/>
  <c r="AF19" i="110"/>
  <c r="AD19" i="110"/>
  <c r="AA19" i="110"/>
  <c r="Y19" i="110"/>
  <c r="W19" i="110"/>
  <c r="U19" i="110"/>
  <c r="S19" i="110"/>
  <c r="Q19" i="110"/>
  <c r="O19" i="110"/>
  <c r="M19" i="110"/>
  <c r="K19" i="110"/>
  <c r="H19" i="110"/>
  <c r="F19" i="110"/>
  <c r="D19" i="110"/>
  <c r="C19" i="110"/>
  <c r="E19" i="110" s="1"/>
  <c r="AF59" i="109"/>
  <c r="AD59" i="109"/>
  <c r="AA59" i="109"/>
  <c r="Y59" i="109"/>
  <c r="W59" i="109"/>
  <c r="U59" i="109"/>
  <c r="S59" i="109"/>
  <c r="Q59" i="109"/>
  <c r="O59" i="109"/>
  <c r="R59" i="109" s="1"/>
  <c r="M59" i="109"/>
  <c r="K59" i="109"/>
  <c r="H59" i="109"/>
  <c r="F59" i="109"/>
  <c r="D59" i="109"/>
  <c r="C59" i="109"/>
  <c r="E59" i="109" s="1"/>
  <c r="AF58" i="109"/>
  <c r="AD58" i="109"/>
  <c r="AA58" i="109"/>
  <c r="Y58" i="109"/>
  <c r="W58" i="109"/>
  <c r="U58" i="109"/>
  <c r="S58" i="109"/>
  <c r="Q58" i="109"/>
  <c r="O58" i="109"/>
  <c r="M58" i="109"/>
  <c r="K58" i="109"/>
  <c r="H58" i="109"/>
  <c r="F58" i="109"/>
  <c r="D58" i="109"/>
  <c r="C58" i="109"/>
  <c r="AF32" i="109"/>
  <c r="AD32" i="109"/>
  <c r="AA32" i="109"/>
  <c r="Y32" i="109"/>
  <c r="W32" i="109"/>
  <c r="U32" i="109"/>
  <c r="S32" i="109"/>
  <c r="Q32" i="109"/>
  <c r="O32" i="109"/>
  <c r="R32" i="109" s="1"/>
  <c r="M32" i="109"/>
  <c r="K32" i="109"/>
  <c r="H32" i="109"/>
  <c r="F32" i="109"/>
  <c r="D32" i="109"/>
  <c r="C32" i="109"/>
  <c r="E32" i="109" s="1"/>
  <c r="AF19" i="109"/>
  <c r="AD19" i="109"/>
  <c r="AA19" i="109"/>
  <c r="Y19" i="109"/>
  <c r="W19" i="109"/>
  <c r="U19" i="109"/>
  <c r="S19" i="109"/>
  <c r="Q19" i="109"/>
  <c r="O19" i="109"/>
  <c r="M19" i="109"/>
  <c r="K19" i="109"/>
  <c r="H19" i="109"/>
  <c r="F19" i="109"/>
  <c r="D19" i="109"/>
  <c r="C19" i="109"/>
  <c r="E19" i="99" l="1"/>
  <c r="AG59" i="99"/>
  <c r="R59" i="110"/>
  <c r="E59" i="110"/>
  <c r="AG59" i="131"/>
  <c r="AC59" i="131"/>
  <c r="R59" i="131"/>
  <c r="AC59" i="99"/>
  <c r="AG59" i="109"/>
  <c r="AC59" i="109"/>
  <c r="AG59" i="110"/>
  <c r="AC59" i="110"/>
  <c r="AG59" i="111"/>
  <c r="AC59" i="111"/>
  <c r="AG59" i="112"/>
  <c r="AC59" i="112"/>
  <c r="AC59" i="134"/>
  <c r="R59" i="112"/>
  <c r="R59" i="134"/>
  <c r="E59" i="134"/>
  <c r="AG59" i="134"/>
  <c r="E59" i="99"/>
  <c r="E19" i="109"/>
  <c r="R19" i="110"/>
  <c r="AG19" i="131"/>
  <c r="E19" i="131"/>
  <c r="AG19" i="109"/>
  <c r="AC19" i="109"/>
  <c r="R19" i="109"/>
  <c r="AG19" i="110"/>
  <c r="AC19" i="110"/>
  <c r="AG19" i="111"/>
  <c r="AC19" i="111"/>
  <c r="R19" i="111"/>
  <c r="E19" i="111"/>
  <c r="AG19" i="112"/>
  <c r="AC19" i="112"/>
  <c r="R19" i="112"/>
  <c r="E19" i="112"/>
  <c r="AG19" i="101"/>
  <c r="AC19" i="101"/>
  <c r="R19" i="101"/>
  <c r="E19" i="134"/>
  <c r="AG19" i="100"/>
  <c r="AC19" i="100"/>
  <c r="R19" i="100"/>
  <c r="R19" i="134"/>
  <c r="AG19" i="99"/>
  <c r="AG19" i="134"/>
  <c r="AC19" i="99"/>
  <c r="AC19" i="134"/>
  <c r="AG32" i="110"/>
  <c r="AC32" i="110"/>
  <c r="R32" i="110"/>
  <c r="E32" i="110"/>
  <c r="AG32" i="109"/>
  <c r="AC32" i="109"/>
  <c r="AC32" i="134"/>
  <c r="AG32" i="112"/>
  <c r="AG32" i="101"/>
  <c r="AG32" i="100"/>
  <c r="AG32" i="99"/>
  <c r="AG32" i="134"/>
  <c r="AG58" i="110"/>
  <c r="R58" i="111"/>
  <c r="R58" i="112"/>
  <c r="E58" i="101"/>
  <c r="AG58" i="109"/>
  <c r="AC58" i="109"/>
  <c r="R58" i="109"/>
  <c r="E58" i="109"/>
  <c r="AC58" i="110"/>
  <c r="E58" i="110"/>
  <c r="AG58" i="131"/>
  <c r="AC58" i="131"/>
  <c r="G58" i="131"/>
  <c r="E58" i="131"/>
  <c r="AG58" i="111"/>
  <c r="AC58" i="111"/>
  <c r="E58" i="111"/>
  <c r="AG58" i="112"/>
  <c r="AC58" i="112"/>
  <c r="E58" i="112"/>
  <c r="AG58" i="101"/>
  <c r="AC58" i="101"/>
  <c r="AG58" i="100"/>
  <c r="AC58" i="100"/>
  <c r="E58" i="100"/>
  <c r="AG58" i="134"/>
  <c r="AC58" i="134"/>
  <c r="R58" i="134"/>
  <c r="E58" i="134"/>
  <c r="E60" i="99"/>
  <c r="AG60" i="99"/>
  <c r="AC60" i="99"/>
  <c r="R60" i="99"/>
  <c r="N19" i="99"/>
  <c r="AE19" i="99"/>
  <c r="G58" i="101"/>
  <c r="N58" i="101"/>
  <c r="G58" i="111"/>
  <c r="G59" i="111"/>
  <c r="AE58" i="131"/>
  <c r="G19" i="110"/>
  <c r="G32" i="109"/>
  <c r="G59" i="109"/>
  <c r="G59" i="100"/>
  <c r="N59" i="100"/>
  <c r="J32" i="100"/>
  <c r="AE58" i="101"/>
  <c r="N59" i="101"/>
  <c r="G59" i="112"/>
  <c r="J32" i="112"/>
  <c r="AE59" i="111"/>
  <c r="N59" i="131"/>
  <c r="Z59" i="110"/>
  <c r="G59" i="110"/>
  <c r="Z32" i="109"/>
  <c r="V32" i="109"/>
  <c r="J32" i="109"/>
  <c r="N58" i="109"/>
  <c r="N19" i="109"/>
  <c r="AE58" i="109"/>
  <c r="Z19" i="110"/>
  <c r="V59" i="110"/>
  <c r="V19" i="110"/>
  <c r="N58" i="110"/>
  <c r="J59" i="110"/>
  <c r="J19" i="110"/>
  <c r="AE58" i="110"/>
  <c r="G19" i="131"/>
  <c r="N19" i="131"/>
  <c r="AE32" i="131"/>
  <c r="N58" i="131"/>
  <c r="AE59" i="131"/>
  <c r="V19" i="131"/>
  <c r="AE19" i="131"/>
  <c r="N32" i="131"/>
  <c r="V58" i="131"/>
  <c r="N58" i="111"/>
  <c r="V59" i="111"/>
  <c r="J32" i="111"/>
  <c r="N59" i="111"/>
  <c r="J58" i="112"/>
  <c r="V59" i="112"/>
  <c r="G32" i="112"/>
  <c r="G32" i="101"/>
  <c r="N32" i="101"/>
  <c r="V58" i="101"/>
  <c r="N19" i="101"/>
  <c r="J58" i="100"/>
  <c r="G32" i="100"/>
  <c r="I59" i="100"/>
  <c r="N19" i="100"/>
  <c r="V59" i="100"/>
  <c r="G32" i="99"/>
  <c r="N32" i="99"/>
  <c r="AE59" i="99"/>
  <c r="AE60" i="99"/>
  <c r="V32" i="99"/>
  <c r="AE32" i="99"/>
  <c r="N59" i="99"/>
  <c r="V60" i="99"/>
  <c r="G60" i="99"/>
  <c r="N60" i="99"/>
  <c r="J58" i="109"/>
  <c r="V19" i="109"/>
  <c r="V58" i="109"/>
  <c r="J19" i="109"/>
  <c r="Z19" i="109"/>
  <c r="Z58" i="109"/>
  <c r="G19" i="109"/>
  <c r="I32" i="109"/>
  <c r="N32" i="109"/>
  <c r="G58" i="109"/>
  <c r="Z58" i="110"/>
  <c r="V58" i="110"/>
  <c r="J58" i="110"/>
  <c r="I19" i="110"/>
  <c r="N19" i="110"/>
  <c r="G32" i="110"/>
  <c r="G58" i="110"/>
  <c r="I59" i="110"/>
  <c r="N59" i="110"/>
  <c r="J32" i="131"/>
  <c r="V32" i="131"/>
  <c r="V59" i="131"/>
  <c r="Z32" i="131"/>
  <c r="J59" i="131"/>
  <c r="Z59" i="131"/>
  <c r="J19" i="131"/>
  <c r="Z19" i="131"/>
  <c r="G32" i="131"/>
  <c r="J58" i="131"/>
  <c r="Z58" i="131"/>
  <c r="G59" i="131"/>
  <c r="Z32" i="111"/>
  <c r="V32" i="111"/>
  <c r="N19" i="111"/>
  <c r="G32" i="111"/>
  <c r="J58" i="111"/>
  <c r="Z58" i="111"/>
  <c r="V19" i="111"/>
  <c r="J19" i="111"/>
  <c r="Z19" i="111"/>
  <c r="N32" i="111"/>
  <c r="AE32" i="111"/>
  <c r="V58" i="111"/>
  <c r="J59" i="111"/>
  <c r="Z59" i="111"/>
  <c r="Z58" i="112"/>
  <c r="N32" i="112"/>
  <c r="AE32" i="112"/>
  <c r="V58" i="112"/>
  <c r="Z32" i="112"/>
  <c r="G58" i="112"/>
  <c r="I59" i="112"/>
  <c r="N59" i="112"/>
  <c r="V32" i="112"/>
  <c r="N58" i="112"/>
  <c r="AE58" i="112"/>
  <c r="J59" i="112"/>
  <c r="Z59" i="112"/>
  <c r="J59" i="101"/>
  <c r="Z59" i="101"/>
  <c r="N58" i="134"/>
  <c r="J19" i="101"/>
  <c r="J32" i="101"/>
  <c r="Z32" i="101"/>
  <c r="V59" i="101"/>
  <c r="V19" i="101"/>
  <c r="V32" i="101"/>
  <c r="J58" i="101"/>
  <c r="Z58" i="101"/>
  <c r="Z58" i="100"/>
  <c r="J19" i="100"/>
  <c r="Z19" i="100"/>
  <c r="N32" i="100"/>
  <c r="AE32" i="100"/>
  <c r="V58" i="100"/>
  <c r="V19" i="100"/>
  <c r="Z32" i="100"/>
  <c r="G58" i="100"/>
  <c r="E59" i="100"/>
  <c r="V32" i="100"/>
  <c r="N58" i="100"/>
  <c r="Z59" i="100"/>
  <c r="AG59" i="100"/>
  <c r="G59" i="134"/>
  <c r="N59" i="134"/>
  <c r="J19" i="99"/>
  <c r="Z19" i="99"/>
  <c r="J59" i="99"/>
  <c r="Z59" i="99"/>
  <c r="J58" i="134"/>
  <c r="Z58" i="134"/>
  <c r="V19" i="99"/>
  <c r="V59" i="99"/>
  <c r="V58" i="134"/>
  <c r="J59" i="134"/>
  <c r="Z59" i="134"/>
  <c r="G19" i="99"/>
  <c r="J32" i="99"/>
  <c r="Z32" i="99"/>
  <c r="G59" i="99"/>
  <c r="J60" i="99"/>
  <c r="Z60" i="99"/>
  <c r="X19" i="134"/>
  <c r="G32" i="134"/>
  <c r="G58" i="134"/>
  <c r="V59" i="134"/>
  <c r="AE59" i="134"/>
  <c r="L59" i="134"/>
  <c r="P59" i="134"/>
  <c r="T59" i="134"/>
  <c r="X59" i="134"/>
  <c r="AB59" i="134"/>
  <c r="I59" i="134"/>
  <c r="AE58" i="134"/>
  <c r="L58" i="134"/>
  <c r="P58" i="134"/>
  <c r="T58" i="134"/>
  <c r="X58" i="134"/>
  <c r="AB58" i="134"/>
  <c r="I58" i="134"/>
  <c r="J32" i="134"/>
  <c r="N32" i="134"/>
  <c r="V32" i="134"/>
  <c r="Z32" i="134"/>
  <c r="AE32" i="134"/>
  <c r="L32" i="134"/>
  <c r="P32" i="134"/>
  <c r="T32" i="134"/>
  <c r="X32" i="134"/>
  <c r="AB32" i="134"/>
  <c r="I32" i="134"/>
  <c r="L19" i="134"/>
  <c r="P19" i="134"/>
  <c r="T19" i="134"/>
  <c r="AB19" i="134"/>
  <c r="J19" i="134"/>
  <c r="N19" i="134"/>
  <c r="V19" i="134"/>
  <c r="Z19" i="134"/>
  <c r="G19" i="134"/>
  <c r="AE19" i="134"/>
  <c r="I19" i="134"/>
  <c r="L60" i="99"/>
  <c r="P60" i="99"/>
  <c r="T60" i="99"/>
  <c r="X60" i="99"/>
  <c r="AB60" i="99"/>
  <c r="I60" i="99"/>
  <c r="L59" i="99"/>
  <c r="P59" i="99"/>
  <c r="T59" i="99"/>
  <c r="X59" i="99"/>
  <c r="AB59" i="99"/>
  <c r="I59" i="99"/>
  <c r="L32" i="99"/>
  <c r="P32" i="99"/>
  <c r="T32" i="99"/>
  <c r="X32" i="99"/>
  <c r="AB32" i="99"/>
  <c r="I32" i="99"/>
  <c r="L19" i="99"/>
  <c r="P19" i="99"/>
  <c r="T19" i="99"/>
  <c r="X19" i="99"/>
  <c r="AB19" i="99"/>
  <c r="I19" i="99"/>
  <c r="AE59" i="100"/>
  <c r="L59" i="100"/>
  <c r="P59" i="100"/>
  <c r="T59" i="100"/>
  <c r="X59" i="100"/>
  <c r="AE58" i="100"/>
  <c r="L58" i="100"/>
  <c r="P58" i="100"/>
  <c r="T58" i="100"/>
  <c r="X58" i="100"/>
  <c r="AB58" i="100"/>
  <c r="I58" i="100"/>
  <c r="L32" i="100"/>
  <c r="P32" i="100"/>
  <c r="T32" i="100"/>
  <c r="X32" i="100"/>
  <c r="AB32" i="100"/>
  <c r="I32" i="100"/>
  <c r="G19" i="100"/>
  <c r="AE19" i="100"/>
  <c r="L19" i="100"/>
  <c r="P19" i="100"/>
  <c r="T19" i="100"/>
  <c r="X19" i="100"/>
  <c r="AB19" i="100"/>
  <c r="I19" i="100"/>
  <c r="G59" i="101"/>
  <c r="AE59" i="101"/>
  <c r="L59" i="101"/>
  <c r="P59" i="101"/>
  <c r="T59" i="101"/>
  <c r="X59" i="101"/>
  <c r="AB59" i="101"/>
  <c r="I59" i="101"/>
  <c r="L58" i="101"/>
  <c r="P58" i="101"/>
  <c r="T58" i="101"/>
  <c r="X58" i="101"/>
  <c r="AB58" i="101"/>
  <c r="I58" i="101"/>
  <c r="AE32" i="101"/>
  <c r="L32" i="101"/>
  <c r="P32" i="101"/>
  <c r="T32" i="101"/>
  <c r="X32" i="101"/>
  <c r="AB32" i="101"/>
  <c r="I32" i="101"/>
  <c r="Z19" i="101"/>
  <c r="G19" i="101"/>
  <c r="AE19" i="101"/>
  <c r="L19" i="101"/>
  <c r="P19" i="101"/>
  <c r="T19" i="101"/>
  <c r="X19" i="101"/>
  <c r="AB19" i="101"/>
  <c r="I19" i="101"/>
  <c r="AE59" i="112"/>
  <c r="L59" i="112"/>
  <c r="P59" i="112"/>
  <c r="T59" i="112"/>
  <c r="X59" i="112"/>
  <c r="AB59" i="112"/>
  <c r="L58" i="112"/>
  <c r="P58" i="112"/>
  <c r="T58" i="112"/>
  <c r="X58" i="112"/>
  <c r="AB58" i="112"/>
  <c r="I58" i="112"/>
  <c r="L32" i="112"/>
  <c r="P32" i="112"/>
  <c r="T32" i="112"/>
  <c r="X32" i="112"/>
  <c r="AB32" i="112"/>
  <c r="I32" i="112"/>
  <c r="J19" i="112"/>
  <c r="N19" i="112"/>
  <c r="V19" i="112"/>
  <c r="Z19" i="112"/>
  <c r="G19" i="112"/>
  <c r="AE19" i="112"/>
  <c r="L19" i="112"/>
  <c r="P19" i="112"/>
  <c r="T19" i="112"/>
  <c r="X19" i="112"/>
  <c r="AB19" i="112"/>
  <c r="I19" i="112"/>
  <c r="L59" i="111"/>
  <c r="P59" i="111"/>
  <c r="T59" i="111"/>
  <c r="X59" i="111"/>
  <c r="AB59" i="111"/>
  <c r="I59" i="111"/>
  <c r="AE58" i="111"/>
  <c r="L58" i="111"/>
  <c r="P58" i="111"/>
  <c r="T58" i="111"/>
  <c r="X58" i="111"/>
  <c r="AB58" i="111"/>
  <c r="I58" i="111"/>
  <c r="L32" i="111"/>
  <c r="P32" i="111"/>
  <c r="T32" i="111"/>
  <c r="X32" i="111"/>
  <c r="AB32" i="111"/>
  <c r="I32" i="111"/>
  <c r="G19" i="111"/>
  <c r="AE19" i="111"/>
  <c r="L19" i="111"/>
  <c r="P19" i="111"/>
  <c r="T19" i="111"/>
  <c r="X19" i="111"/>
  <c r="AB19" i="111"/>
  <c r="I19" i="111"/>
  <c r="L59" i="131"/>
  <c r="P59" i="131"/>
  <c r="T59" i="131"/>
  <c r="X59" i="131"/>
  <c r="AB59" i="131"/>
  <c r="I59" i="131"/>
  <c r="L58" i="131"/>
  <c r="P58" i="131"/>
  <c r="T58" i="131"/>
  <c r="X58" i="131"/>
  <c r="AB58" i="131"/>
  <c r="I58" i="131"/>
  <c r="L32" i="131"/>
  <c r="P32" i="131"/>
  <c r="T32" i="131"/>
  <c r="X32" i="131"/>
  <c r="AB32" i="131"/>
  <c r="I32" i="131"/>
  <c r="L19" i="131"/>
  <c r="P19" i="131"/>
  <c r="T19" i="131"/>
  <c r="X19" i="131"/>
  <c r="AB19" i="131"/>
  <c r="I19" i="131"/>
  <c r="AE59" i="110"/>
  <c r="L59" i="110"/>
  <c r="P59" i="110"/>
  <c r="T59" i="110"/>
  <c r="X59" i="110"/>
  <c r="AB59" i="110"/>
  <c r="L58" i="110"/>
  <c r="P58" i="110"/>
  <c r="T58" i="110"/>
  <c r="X58" i="110"/>
  <c r="AB58" i="110"/>
  <c r="I58" i="110"/>
  <c r="J32" i="110"/>
  <c r="N32" i="110"/>
  <c r="V32" i="110"/>
  <c r="Z32" i="110"/>
  <c r="AE32" i="110"/>
  <c r="L32" i="110"/>
  <c r="P32" i="110"/>
  <c r="T32" i="110"/>
  <c r="X32" i="110"/>
  <c r="AB32" i="110"/>
  <c r="I32" i="110"/>
  <c r="AE19" i="110"/>
  <c r="L19" i="110"/>
  <c r="P19" i="110"/>
  <c r="T19" i="110"/>
  <c r="X19" i="110"/>
  <c r="AB19" i="110"/>
  <c r="J59" i="109"/>
  <c r="N59" i="109"/>
  <c r="V59" i="109"/>
  <c r="Z59" i="109"/>
  <c r="AE59" i="109"/>
  <c r="L59" i="109"/>
  <c r="P59" i="109"/>
  <c r="T59" i="109"/>
  <c r="X59" i="109"/>
  <c r="AB59" i="109"/>
  <c r="I59" i="109"/>
  <c r="L58" i="109"/>
  <c r="P58" i="109"/>
  <c r="T58" i="109"/>
  <c r="X58" i="109"/>
  <c r="AB58" i="109"/>
  <c r="I58" i="109"/>
  <c r="AE32" i="109"/>
  <c r="L32" i="109"/>
  <c r="P32" i="109"/>
  <c r="T32" i="109"/>
  <c r="X32" i="109"/>
  <c r="AB32" i="109"/>
  <c r="AE19" i="109"/>
  <c r="L19" i="109"/>
  <c r="P19" i="109"/>
  <c r="T19" i="109"/>
  <c r="X19" i="109"/>
  <c r="AB19" i="109"/>
  <c r="I19" i="109"/>
  <c r="AF41" i="136"/>
  <c r="AD41" i="136"/>
  <c r="AA41" i="136"/>
  <c r="AC41" i="136"/>
  <c r="Y41" i="136"/>
  <c r="W41" i="136"/>
  <c r="U41" i="136"/>
  <c r="S41" i="136"/>
  <c r="Q41" i="136"/>
  <c r="R41" i="136"/>
  <c r="O41" i="136"/>
  <c r="M41" i="136"/>
  <c r="K41" i="136"/>
  <c r="H41" i="136"/>
  <c r="F41" i="136"/>
  <c r="Z41" i="136"/>
  <c r="D41" i="136"/>
  <c r="J41" i="136"/>
  <c r="C41" i="136"/>
  <c r="AF40" i="136"/>
  <c r="AD40" i="136"/>
  <c r="AA40" i="136"/>
  <c r="Y40" i="136"/>
  <c r="AC40" i="136"/>
  <c r="W40" i="136"/>
  <c r="U40" i="136"/>
  <c r="S40" i="136"/>
  <c r="Q40" i="136"/>
  <c r="R40" i="136"/>
  <c r="O40" i="136"/>
  <c r="M40" i="136"/>
  <c r="K40" i="136"/>
  <c r="H40" i="136"/>
  <c r="F40" i="136"/>
  <c r="D40" i="136"/>
  <c r="J40" i="136"/>
  <c r="C40" i="136"/>
  <c r="E40" i="136"/>
  <c r="AF39" i="136"/>
  <c r="AD39" i="136"/>
  <c r="AA39" i="136"/>
  <c r="AC39" i="136"/>
  <c r="Y39" i="136"/>
  <c r="W39" i="136"/>
  <c r="U39" i="136"/>
  <c r="S39" i="136"/>
  <c r="Q39" i="136"/>
  <c r="O39" i="136"/>
  <c r="M39" i="136"/>
  <c r="K39" i="136"/>
  <c r="H39" i="136"/>
  <c r="F39" i="136"/>
  <c r="D39" i="136"/>
  <c r="Z39" i="136"/>
  <c r="J39" i="136"/>
  <c r="AF38" i="136"/>
  <c r="AD38" i="136"/>
  <c r="AA38" i="136"/>
  <c r="Y38" i="136"/>
  <c r="AC38" i="136"/>
  <c r="W38" i="136"/>
  <c r="U38" i="136"/>
  <c r="S38" i="136"/>
  <c r="Q38" i="136"/>
  <c r="O38" i="136"/>
  <c r="M38" i="136"/>
  <c r="K38" i="136"/>
  <c r="J38" i="136"/>
  <c r="H38" i="136"/>
  <c r="F38" i="136"/>
  <c r="D38" i="136"/>
  <c r="Z38" i="136"/>
  <c r="E38" i="136"/>
  <c r="AF37" i="136"/>
  <c r="AD37" i="136"/>
  <c r="AA37" i="136"/>
  <c r="AC37" i="136"/>
  <c r="Y37" i="136"/>
  <c r="W37" i="136"/>
  <c r="U37" i="136"/>
  <c r="S37" i="136"/>
  <c r="Q37" i="136"/>
  <c r="O37" i="136"/>
  <c r="M37" i="136"/>
  <c r="K37" i="136"/>
  <c r="H37" i="136"/>
  <c r="F37" i="136"/>
  <c r="Z37" i="136"/>
  <c r="D37" i="136"/>
  <c r="J37" i="136"/>
  <c r="C37" i="136"/>
  <c r="AF36" i="136"/>
  <c r="AD36" i="136"/>
  <c r="AA36" i="136"/>
  <c r="AC36" i="136"/>
  <c r="Y36" i="136"/>
  <c r="W36" i="136"/>
  <c r="U36" i="136"/>
  <c r="S36" i="136"/>
  <c r="Q36" i="136"/>
  <c r="O36" i="136"/>
  <c r="M36" i="136"/>
  <c r="K36" i="136"/>
  <c r="H36" i="136"/>
  <c r="F36" i="136"/>
  <c r="D36" i="136"/>
  <c r="Z36" i="136"/>
  <c r="C36" i="136"/>
  <c r="AF33" i="136"/>
  <c r="AD33" i="136"/>
  <c r="AA33" i="136"/>
  <c r="Y33" i="136"/>
  <c r="W33" i="136"/>
  <c r="U33" i="136"/>
  <c r="S33" i="136"/>
  <c r="Q33" i="136"/>
  <c r="O33" i="136"/>
  <c r="M33" i="136"/>
  <c r="K33" i="136"/>
  <c r="H33" i="136"/>
  <c r="F33" i="136"/>
  <c r="Z33" i="136"/>
  <c r="D33" i="136"/>
  <c r="E33" i="136"/>
  <c r="AF32" i="136"/>
  <c r="AD32" i="136"/>
  <c r="AA32" i="136"/>
  <c r="Y32" i="136"/>
  <c r="W32" i="136"/>
  <c r="U32" i="136"/>
  <c r="S32" i="136"/>
  <c r="Q32" i="136"/>
  <c r="O32" i="136"/>
  <c r="M32" i="136"/>
  <c r="K32" i="136"/>
  <c r="H32" i="136"/>
  <c r="F32" i="136"/>
  <c r="E32" i="136"/>
  <c r="AF31" i="136"/>
  <c r="AD31" i="136"/>
  <c r="AA31" i="136"/>
  <c r="AC31" i="136"/>
  <c r="Y31" i="136"/>
  <c r="W31" i="136"/>
  <c r="U31" i="136"/>
  <c r="S31" i="136"/>
  <c r="Q31" i="136"/>
  <c r="R31" i="136"/>
  <c r="O31" i="136"/>
  <c r="M31" i="136"/>
  <c r="K31" i="136"/>
  <c r="H31" i="136"/>
  <c r="F31" i="136"/>
  <c r="J31" i="136"/>
  <c r="AF29" i="136"/>
  <c r="AD29" i="136"/>
  <c r="AA29" i="136"/>
  <c r="Y29" i="136"/>
  <c r="W29" i="136"/>
  <c r="U29" i="136"/>
  <c r="S29" i="136"/>
  <c r="Q29" i="136"/>
  <c r="O29" i="136"/>
  <c r="M29" i="136"/>
  <c r="K29" i="136"/>
  <c r="H29" i="136"/>
  <c r="F29" i="136"/>
  <c r="C29" i="136"/>
  <c r="AF28" i="136"/>
  <c r="AD28" i="136"/>
  <c r="AA28" i="136"/>
  <c r="Y28" i="136"/>
  <c r="W28" i="136"/>
  <c r="U28" i="136"/>
  <c r="S28" i="136"/>
  <c r="Q28" i="136"/>
  <c r="O28" i="136"/>
  <c r="M28" i="136"/>
  <c r="K28" i="136"/>
  <c r="H28" i="136"/>
  <c r="F28" i="136"/>
  <c r="C28" i="136"/>
  <c r="AF27" i="136"/>
  <c r="AD27" i="136"/>
  <c r="AA27" i="136"/>
  <c r="Y27" i="136"/>
  <c r="W27" i="136"/>
  <c r="U27" i="136"/>
  <c r="S27" i="136"/>
  <c r="Q27" i="136"/>
  <c r="O27" i="136"/>
  <c r="R27" i="136"/>
  <c r="M27" i="136"/>
  <c r="K27" i="136"/>
  <c r="H27" i="136"/>
  <c r="F27" i="136"/>
  <c r="D27" i="136"/>
  <c r="AF26" i="136"/>
  <c r="AD26" i="136"/>
  <c r="AA26" i="136"/>
  <c r="Y26" i="136"/>
  <c r="W26" i="136"/>
  <c r="U26" i="136"/>
  <c r="S26" i="136"/>
  <c r="Q26" i="136"/>
  <c r="O26" i="136"/>
  <c r="M26" i="136"/>
  <c r="K26" i="136"/>
  <c r="H26" i="136"/>
  <c r="F26" i="136"/>
  <c r="D26" i="136"/>
  <c r="J26" i="136"/>
  <c r="E26" i="136"/>
  <c r="AF25" i="136"/>
  <c r="AD25" i="136"/>
  <c r="AA25" i="136"/>
  <c r="Y25" i="136"/>
  <c r="W25" i="136"/>
  <c r="U25" i="136"/>
  <c r="S25" i="136"/>
  <c r="Q25" i="136"/>
  <c r="O25" i="136"/>
  <c r="M25" i="136"/>
  <c r="K25" i="136"/>
  <c r="H25" i="136"/>
  <c r="F25" i="136"/>
  <c r="D25" i="136"/>
  <c r="E25" i="136"/>
  <c r="C25" i="136"/>
  <c r="AF23" i="136"/>
  <c r="AD23" i="136"/>
  <c r="AA23" i="136"/>
  <c r="Y23" i="136"/>
  <c r="W23" i="136"/>
  <c r="U23" i="136"/>
  <c r="S23" i="136"/>
  <c r="Q23" i="136"/>
  <c r="O23" i="136"/>
  <c r="M23" i="136"/>
  <c r="K23" i="136"/>
  <c r="H23" i="136"/>
  <c r="F23" i="136"/>
  <c r="D23" i="136"/>
  <c r="J23" i="136"/>
  <c r="E23" i="136"/>
  <c r="AF22" i="136"/>
  <c r="AD22" i="136"/>
  <c r="AA22" i="136"/>
  <c r="Z22" i="136"/>
  <c r="Y22" i="136"/>
  <c r="W22" i="136"/>
  <c r="U22" i="136"/>
  <c r="S22" i="136"/>
  <c r="Q22" i="136"/>
  <c r="R22" i="136"/>
  <c r="O22" i="136"/>
  <c r="M22" i="136"/>
  <c r="K22" i="136"/>
  <c r="H22" i="136"/>
  <c r="F22" i="136"/>
  <c r="V22" i="136"/>
  <c r="D22" i="136"/>
  <c r="C22" i="136"/>
  <c r="E22" i="136"/>
  <c r="AF21" i="136"/>
  <c r="AD21" i="136"/>
  <c r="AA21" i="136"/>
  <c r="Y21" i="136"/>
  <c r="W21" i="136"/>
  <c r="U21" i="136"/>
  <c r="S21" i="136"/>
  <c r="Q21" i="136"/>
  <c r="O21" i="136"/>
  <c r="R21" i="136"/>
  <c r="M21" i="136"/>
  <c r="K21" i="136"/>
  <c r="H21" i="136"/>
  <c r="F21" i="136"/>
  <c r="D21" i="136"/>
  <c r="J21" i="136"/>
  <c r="C21" i="136"/>
  <c r="AF20" i="136"/>
  <c r="AD20" i="136"/>
  <c r="AA20" i="136"/>
  <c r="Y20" i="136"/>
  <c r="AC20" i="136"/>
  <c r="W20" i="136"/>
  <c r="U20" i="136"/>
  <c r="S20" i="136"/>
  <c r="Q20" i="136"/>
  <c r="O20" i="136"/>
  <c r="M20" i="136"/>
  <c r="K20" i="136"/>
  <c r="H20" i="136"/>
  <c r="F20" i="136"/>
  <c r="D20" i="136"/>
  <c r="J20" i="136"/>
  <c r="C20" i="136"/>
  <c r="E20" i="136"/>
  <c r="AF19" i="136"/>
  <c r="AD19" i="136"/>
  <c r="AA19" i="136"/>
  <c r="AC19" i="136"/>
  <c r="Y19" i="136"/>
  <c r="W19" i="136"/>
  <c r="U19" i="136"/>
  <c r="S19" i="136"/>
  <c r="Q19" i="136"/>
  <c r="R19" i="136"/>
  <c r="O19" i="136"/>
  <c r="M19" i="136"/>
  <c r="K19" i="136"/>
  <c r="H19" i="136"/>
  <c r="F19" i="136"/>
  <c r="D19" i="136"/>
  <c r="E19" i="136"/>
  <c r="C19" i="136"/>
  <c r="AF18" i="136"/>
  <c r="AD18" i="136"/>
  <c r="AA18" i="136"/>
  <c r="Y18" i="136"/>
  <c r="AC18" i="136"/>
  <c r="W18" i="136"/>
  <c r="U18" i="136"/>
  <c r="S18" i="136"/>
  <c r="Q18" i="136"/>
  <c r="O18" i="136"/>
  <c r="M18" i="136"/>
  <c r="K18" i="136"/>
  <c r="H18" i="136"/>
  <c r="F18" i="136"/>
  <c r="D18" i="136"/>
  <c r="J18" i="136"/>
  <c r="C18" i="136"/>
  <c r="E18" i="136"/>
  <c r="AF17" i="136"/>
  <c r="AD17" i="136"/>
  <c r="AA17" i="136"/>
  <c r="AC17" i="136"/>
  <c r="Y17" i="136"/>
  <c r="W17" i="136"/>
  <c r="U17" i="136"/>
  <c r="S17" i="136"/>
  <c r="Q17" i="136"/>
  <c r="R17" i="136"/>
  <c r="O17" i="136"/>
  <c r="M17" i="136"/>
  <c r="K17" i="136"/>
  <c r="H17" i="136"/>
  <c r="F17" i="136"/>
  <c r="D17" i="136"/>
  <c r="E17" i="136"/>
  <c r="AF16" i="136"/>
  <c r="AD16" i="136"/>
  <c r="AA16" i="136"/>
  <c r="Y16" i="136"/>
  <c r="AC16" i="136"/>
  <c r="W16" i="136"/>
  <c r="U16" i="136"/>
  <c r="S16" i="136"/>
  <c r="Q16" i="136"/>
  <c r="O16" i="136"/>
  <c r="M16" i="136"/>
  <c r="K16" i="136"/>
  <c r="H16" i="136"/>
  <c r="F16" i="136"/>
  <c r="D16" i="136"/>
  <c r="J16" i="136"/>
  <c r="C16" i="136"/>
  <c r="E16" i="136"/>
  <c r="AF15" i="136"/>
  <c r="AD15" i="136"/>
  <c r="AA15" i="136"/>
  <c r="AC15" i="136"/>
  <c r="Y15" i="136"/>
  <c r="W15" i="136"/>
  <c r="U15" i="136"/>
  <c r="S15" i="136"/>
  <c r="Q15" i="136"/>
  <c r="O15" i="136"/>
  <c r="M15" i="136"/>
  <c r="K15" i="136"/>
  <c r="H15" i="136"/>
  <c r="F15" i="136"/>
  <c r="D15" i="136"/>
  <c r="Z15" i="136"/>
  <c r="C15" i="136"/>
  <c r="AF14" i="136"/>
  <c r="AD14" i="136"/>
  <c r="AA14" i="136"/>
  <c r="Y14" i="136"/>
  <c r="AC14" i="136"/>
  <c r="W14" i="136"/>
  <c r="U14" i="136"/>
  <c r="S14" i="136"/>
  <c r="R14" i="136"/>
  <c r="Q14" i="136"/>
  <c r="O14" i="136"/>
  <c r="M14" i="136"/>
  <c r="K14" i="136"/>
  <c r="H14" i="136"/>
  <c r="F14" i="136"/>
  <c r="Z14" i="136"/>
  <c r="D14" i="136"/>
  <c r="AF13" i="136"/>
  <c r="AD13" i="136"/>
  <c r="AA13" i="136"/>
  <c r="W13" i="136"/>
  <c r="U13" i="136"/>
  <c r="S13" i="136"/>
  <c r="Q13" i="136"/>
  <c r="O13" i="136"/>
  <c r="M13" i="136"/>
  <c r="K13" i="136"/>
  <c r="H13" i="136"/>
  <c r="F13" i="136"/>
  <c r="D13" i="136"/>
  <c r="Z13" i="136"/>
  <c r="J13" i="136"/>
  <c r="AF12" i="136"/>
  <c r="AE12" i="136"/>
  <c r="AD12" i="136"/>
  <c r="AA12" i="136"/>
  <c r="Y12" i="136"/>
  <c r="AC12" i="136"/>
  <c r="W12" i="136"/>
  <c r="U12" i="136"/>
  <c r="S12" i="136"/>
  <c r="Q12" i="136"/>
  <c r="O12" i="136"/>
  <c r="R12" i="136"/>
  <c r="M12" i="136"/>
  <c r="K12" i="136"/>
  <c r="H12" i="136"/>
  <c r="G12" i="136"/>
  <c r="F12" i="136"/>
  <c r="D12" i="136"/>
  <c r="AB12" i="136"/>
  <c r="J12" i="136"/>
  <c r="AF10" i="136"/>
  <c r="AD10" i="136"/>
  <c r="AA10" i="136"/>
  <c r="Y10" i="136"/>
  <c r="W10" i="136"/>
  <c r="U10" i="136"/>
  <c r="S10" i="136"/>
  <c r="Q10" i="136"/>
  <c r="R10" i="136"/>
  <c r="O10" i="136"/>
  <c r="M10" i="136"/>
  <c r="K10" i="136"/>
  <c r="H10" i="136"/>
  <c r="F10" i="136"/>
  <c r="D10" i="136"/>
  <c r="C10" i="136"/>
  <c r="J10" i="136"/>
  <c r="E41" i="136"/>
  <c r="I41" i="136"/>
  <c r="AG41" i="136"/>
  <c r="L41" i="136"/>
  <c r="P41" i="136"/>
  <c r="T41" i="136"/>
  <c r="X41" i="136"/>
  <c r="AB41" i="136"/>
  <c r="G41" i="136"/>
  <c r="AE41" i="136"/>
  <c r="N41" i="136"/>
  <c r="V41" i="136"/>
  <c r="I40" i="136"/>
  <c r="AG40" i="136"/>
  <c r="L40" i="136"/>
  <c r="P40" i="136"/>
  <c r="T40" i="136"/>
  <c r="X40" i="136"/>
  <c r="AB40" i="136"/>
  <c r="G40" i="136"/>
  <c r="AE40" i="136"/>
  <c r="N40" i="136"/>
  <c r="V40" i="136"/>
  <c r="E39" i="136"/>
  <c r="I39" i="136"/>
  <c r="AG39" i="136"/>
  <c r="L39" i="136"/>
  <c r="P39" i="136"/>
  <c r="T39" i="136"/>
  <c r="X39" i="136"/>
  <c r="AB39" i="136"/>
  <c r="G39" i="136"/>
  <c r="AE39" i="136"/>
  <c r="N39" i="136"/>
  <c r="V39" i="136"/>
  <c r="I38" i="136"/>
  <c r="AG38" i="136"/>
  <c r="L38" i="136"/>
  <c r="P38" i="136"/>
  <c r="T38" i="136"/>
  <c r="X38" i="136"/>
  <c r="AB38" i="136"/>
  <c r="G38" i="136"/>
  <c r="AE38" i="136"/>
  <c r="N38" i="136"/>
  <c r="V38" i="136"/>
  <c r="I37" i="136"/>
  <c r="AG37" i="136"/>
  <c r="L37" i="136"/>
  <c r="P37" i="136"/>
  <c r="T37" i="136"/>
  <c r="X37" i="136"/>
  <c r="AB37" i="136"/>
  <c r="G37" i="136"/>
  <c r="AE37" i="136"/>
  <c r="N37" i="136"/>
  <c r="V37" i="136"/>
  <c r="E36" i="136"/>
  <c r="I36" i="136"/>
  <c r="AG36" i="136"/>
  <c r="L36" i="136"/>
  <c r="P36" i="136"/>
  <c r="T36" i="136"/>
  <c r="X36" i="136"/>
  <c r="AB36" i="136"/>
  <c r="G36" i="136"/>
  <c r="AE36" i="136"/>
  <c r="N36" i="136"/>
  <c r="V36" i="136"/>
  <c r="I33" i="136"/>
  <c r="AG33" i="136"/>
  <c r="L33" i="136"/>
  <c r="P33" i="136"/>
  <c r="T33" i="136"/>
  <c r="X33" i="136"/>
  <c r="AB33" i="136"/>
  <c r="G33" i="136"/>
  <c r="AE33" i="136"/>
  <c r="N33" i="136"/>
  <c r="V33" i="136"/>
  <c r="I32" i="136"/>
  <c r="AG32" i="136"/>
  <c r="L32" i="136"/>
  <c r="P32" i="136"/>
  <c r="T32" i="136"/>
  <c r="X32" i="136"/>
  <c r="AB32" i="136"/>
  <c r="G32" i="136"/>
  <c r="AE32" i="136"/>
  <c r="N32" i="136"/>
  <c r="V32" i="136"/>
  <c r="E31" i="136"/>
  <c r="X31" i="136"/>
  <c r="AG29" i="136"/>
  <c r="X29" i="136"/>
  <c r="G29" i="136"/>
  <c r="N29" i="136"/>
  <c r="I28" i="136"/>
  <c r="AG28" i="136"/>
  <c r="L28" i="136"/>
  <c r="P28" i="136"/>
  <c r="T28" i="136"/>
  <c r="X28" i="136"/>
  <c r="AB28" i="136"/>
  <c r="G28" i="136"/>
  <c r="AE28" i="136"/>
  <c r="N28" i="136"/>
  <c r="V28" i="136"/>
  <c r="E27" i="136"/>
  <c r="I27" i="136"/>
  <c r="AG27" i="136"/>
  <c r="L27" i="136"/>
  <c r="P27" i="136"/>
  <c r="T27" i="136"/>
  <c r="X27" i="136"/>
  <c r="AB27" i="136"/>
  <c r="G27" i="136"/>
  <c r="AE27" i="136"/>
  <c r="N27" i="136"/>
  <c r="V27" i="136"/>
  <c r="I26" i="136"/>
  <c r="AG26" i="136"/>
  <c r="L26" i="136"/>
  <c r="P26" i="136"/>
  <c r="T26" i="136"/>
  <c r="X26" i="136"/>
  <c r="AB26" i="136"/>
  <c r="G26" i="136"/>
  <c r="AE26" i="136"/>
  <c r="N26" i="136"/>
  <c r="V26" i="136"/>
  <c r="I25" i="136"/>
  <c r="AG25" i="136"/>
  <c r="L25" i="136"/>
  <c r="P25" i="136"/>
  <c r="T25" i="136"/>
  <c r="X25" i="136"/>
  <c r="AB25" i="136"/>
  <c r="G25" i="136"/>
  <c r="AE25" i="136"/>
  <c r="N25" i="136"/>
  <c r="V25" i="136"/>
  <c r="I23" i="136"/>
  <c r="AG23" i="136"/>
  <c r="L23" i="136"/>
  <c r="P23" i="136"/>
  <c r="T23" i="136"/>
  <c r="X23" i="136"/>
  <c r="AB23" i="136"/>
  <c r="G23" i="136"/>
  <c r="AE23" i="136"/>
  <c r="N23" i="136"/>
  <c r="V23" i="136"/>
  <c r="I22" i="136"/>
  <c r="AG22" i="136"/>
  <c r="L22" i="136"/>
  <c r="P22" i="136"/>
  <c r="T22" i="136"/>
  <c r="X22" i="136"/>
  <c r="AB22" i="136"/>
  <c r="E21" i="136"/>
  <c r="I21" i="136"/>
  <c r="AG21" i="136"/>
  <c r="L21" i="136"/>
  <c r="P21" i="136"/>
  <c r="T21" i="136"/>
  <c r="X21" i="136"/>
  <c r="AB21" i="136"/>
  <c r="G21" i="136"/>
  <c r="AE21" i="136"/>
  <c r="N21" i="136"/>
  <c r="V21" i="136"/>
  <c r="I20" i="136"/>
  <c r="AG20" i="136"/>
  <c r="L20" i="136"/>
  <c r="P20" i="136"/>
  <c r="T20" i="136"/>
  <c r="X20" i="136"/>
  <c r="AB20" i="136"/>
  <c r="G20" i="136"/>
  <c r="AE20" i="136"/>
  <c r="N20" i="136"/>
  <c r="V20" i="136"/>
  <c r="I19" i="136"/>
  <c r="AG19" i="136"/>
  <c r="L19" i="136"/>
  <c r="P19" i="136"/>
  <c r="T19" i="136"/>
  <c r="X19" i="136"/>
  <c r="AB19" i="136"/>
  <c r="G19" i="136"/>
  <c r="AE19" i="136"/>
  <c r="N19" i="136"/>
  <c r="V19" i="136"/>
  <c r="I18" i="136"/>
  <c r="AG18" i="136"/>
  <c r="L18" i="136"/>
  <c r="P18" i="136"/>
  <c r="T18" i="136"/>
  <c r="X18" i="136"/>
  <c r="AB18" i="136"/>
  <c r="G18" i="136"/>
  <c r="AE18" i="136"/>
  <c r="N18" i="136"/>
  <c r="V18" i="136"/>
  <c r="I17" i="136"/>
  <c r="AG17" i="136"/>
  <c r="L17" i="136"/>
  <c r="P17" i="136"/>
  <c r="T17" i="136"/>
  <c r="X17" i="136"/>
  <c r="AB17" i="136"/>
  <c r="G17" i="136"/>
  <c r="AE17" i="136"/>
  <c r="N17" i="136"/>
  <c r="V17" i="136"/>
  <c r="I16" i="136"/>
  <c r="AG16" i="136"/>
  <c r="L16" i="136"/>
  <c r="P16" i="136"/>
  <c r="T16" i="136"/>
  <c r="X16" i="136"/>
  <c r="AB16" i="136"/>
  <c r="G16" i="136"/>
  <c r="AE16" i="136"/>
  <c r="N16" i="136"/>
  <c r="V16" i="136"/>
  <c r="E15" i="136"/>
  <c r="I15" i="136"/>
  <c r="AG15" i="136"/>
  <c r="L15" i="136"/>
  <c r="P15" i="136"/>
  <c r="T15" i="136"/>
  <c r="X15" i="136"/>
  <c r="AB15" i="136"/>
  <c r="G15" i="136"/>
  <c r="AE15" i="136"/>
  <c r="N15" i="136"/>
  <c r="V15" i="136"/>
  <c r="I14" i="136"/>
  <c r="AG14" i="136"/>
  <c r="L14" i="136"/>
  <c r="P14" i="136"/>
  <c r="T14" i="136"/>
  <c r="X14" i="136"/>
  <c r="AB14" i="136"/>
  <c r="G14" i="136"/>
  <c r="AE14" i="136"/>
  <c r="N14" i="136"/>
  <c r="V14" i="136"/>
  <c r="E13" i="136"/>
  <c r="I13" i="136"/>
  <c r="AG13" i="136"/>
  <c r="L13" i="136"/>
  <c r="P13" i="136"/>
  <c r="T13" i="136"/>
  <c r="X13" i="136"/>
  <c r="AB13" i="136"/>
  <c r="G13" i="136"/>
  <c r="AE13" i="136"/>
  <c r="N13" i="136"/>
  <c r="V13" i="136"/>
  <c r="E12" i="136"/>
  <c r="I12" i="136"/>
  <c r="AG12" i="136"/>
  <c r="L12" i="136"/>
  <c r="P12" i="136"/>
  <c r="T12" i="136"/>
  <c r="X12" i="136"/>
  <c r="E10" i="136"/>
  <c r="I10" i="136"/>
  <c r="AG10" i="136"/>
  <c r="L10" i="136"/>
  <c r="P10" i="136"/>
  <c r="T10" i="136"/>
  <c r="X10" i="136"/>
  <c r="AB10" i="136"/>
  <c r="G10" i="136"/>
  <c r="AE10" i="136"/>
  <c r="N10" i="136"/>
  <c r="V10" i="136"/>
  <c r="AF101" i="134"/>
  <c r="AF78" i="134"/>
  <c r="AF77" i="134"/>
  <c r="AF76" i="134"/>
  <c r="AF75" i="134"/>
  <c r="AF74" i="134"/>
  <c r="AF73" i="134"/>
  <c r="AF71" i="134"/>
  <c r="AF70" i="134"/>
  <c r="AF69" i="134"/>
  <c r="AF68" i="134"/>
  <c r="AF67" i="134"/>
  <c r="AF66" i="134"/>
  <c r="AF65" i="134"/>
  <c r="AF63" i="134"/>
  <c r="AF62" i="134"/>
  <c r="AF61" i="134"/>
  <c r="AF57" i="134"/>
  <c r="AF56" i="134"/>
  <c r="AF54" i="134"/>
  <c r="AF53" i="134"/>
  <c r="AF52" i="134"/>
  <c r="AF51" i="134"/>
  <c r="AF50" i="134"/>
  <c r="AF49" i="134"/>
  <c r="AF48" i="134"/>
  <c r="AF47" i="134"/>
  <c r="AF46" i="134"/>
  <c r="AF45" i="134"/>
  <c r="AF44" i="134"/>
  <c r="AF43" i="134"/>
  <c r="AF42" i="134"/>
  <c r="AF41" i="134"/>
  <c r="AF39" i="134"/>
  <c r="AF38" i="134"/>
  <c r="AF37" i="134"/>
  <c r="AF36" i="134"/>
  <c r="AF35" i="134"/>
  <c r="AF34" i="134"/>
  <c r="AF33" i="134"/>
  <c r="AF31" i="134"/>
  <c r="AF30" i="134"/>
  <c r="AF29" i="134"/>
  <c r="AF28" i="134"/>
  <c r="AF27" i="134"/>
  <c r="AF26" i="134"/>
  <c r="AF25" i="134"/>
  <c r="AF24" i="134"/>
  <c r="AF23" i="134"/>
  <c r="AF22" i="134"/>
  <c r="AF20" i="134"/>
  <c r="AF18" i="134"/>
  <c r="AF17" i="134"/>
  <c r="AF16" i="134"/>
  <c r="AF15" i="134"/>
  <c r="AF14" i="134"/>
  <c r="AF13" i="134"/>
  <c r="AF12" i="134"/>
  <c r="AF11" i="134"/>
  <c r="AF10" i="134"/>
  <c r="AD101" i="134"/>
  <c r="AD78" i="134"/>
  <c r="AD77" i="134"/>
  <c r="AD76" i="134"/>
  <c r="AD75" i="134"/>
  <c r="AD74" i="134"/>
  <c r="AD73" i="134"/>
  <c r="AD71" i="134"/>
  <c r="AD70" i="134"/>
  <c r="AD69" i="134"/>
  <c r="AD68" i="134"/>
  <c r="AD67" i="134"/>
  <c r="AD66" i="134"/>
  <c r="AD65" i="134"/>
  <c r="AD63" i="134"/>
  <c r="AD62" i="134"/>
  <c r="AD61" i="134"/>
  <c r="AD57" i="134"/>
  <c r="AD56" i="134"/>
  <c r="AD54" i="134"/>
  <c r="AD53" i="134"/>
  <c r="AD52" i="134"/>
  <c r="AD51" i="134"/>
  <c r="AD50" i="134"/>
  <c r="AD49" i="134"/>
  <c r="AD48" i="134"/>
  <c r="AD47" i="134"/>
  <c r="AD46" i="134"/>
  <c r="AD45" i="134"/>
  <c r="AD44" i="134"/>
  <c r="AD43" i="134"/>
  <c r="AD42" i="134"/>
  <c r="AD41" i="134"/>
  <c r="AD39" i="134"/>
  <c r="AD38" i="134"/>
  <c r="AD37" i="134"/>
  <c r="AD36" i="134"/>
  <c r="AD35" i="134"/>
  <c r="AD34" i="134"/>
  <c r="AD33" i="134"/>
  <c r="AD31" i="134"/>
  <c r="AD30" i="134"/>
  <c r="AD29" i="134"/>
  <c r="AD28" i="134"/>
  <c r="AD27" i="134"/>
  <c r="AD26" i="134"/>
  <c r="AD25" i="134"/>
  <c r="AD24" i="134"/>
  <c r="AD23" i="134"/>
  <c r="AD22" i="134"/>
  <c r="AD20" i="134"/>
  <c r="AD18" i="134"/>
  <c r="AD17" i="134"/>
  <c r="AD16" i="134"/>
  <c r="AD15" i="134"/>
  <c r="AD14" i="134"/>
  <c r="AD13" i="134"/>
  <c r="AD12" i="134"/>
  <c r="AD11" i="134"/>
  <c r="AD10" i="134"/>
  <c r="AA101" i="134"/>
  <c r="AA78" i="134"/>
  <c r="AA77" i="134"/>
  <c r="AA76" i="134"/>
  <c r="AA75" i="134"/>
  <c r="AA74" i="134"/>
  <c r="AA73" i="134"/>
  <c r="AA71" i="134"/>
  <c r="AA70" i="134"/>
  <c r="AA69" i="134"/>
  <c r="AA68" i="134"/>
  <c r="AA67" i="134"/>
  <c r="AA66" i="134"/>
  <c r="AA65" i="134"/>
  <c r="AA63" i="134"/>
  <c r="AA62" i="134"/>
  <c r="AA61" i="134"/>
  <c r="AA57" i="134"/>
  <c r="AA56" i="134"/>
  <c r="AA54" i="134"/>
  <c r="AA53" i="134"/>
  <c r="AA52" i="134"/>
  <c r="AA51" i="134"/>
  <c r="AA50" i="134"/>
  <c r="AA49" i="134"/>
  <c r="AA48" i="134"/>
  <c r="AA47" i="134"/>
  <c r="AA46" i="134"/>
  <c r="AA45" i="134"/>
  <c r="AA44" i="134"/>
  <c r="AA43" i="134"/>
  <c r="AA42" i="134"/>
  <c r="AA41" i="134"/>
  <c r="AA39" i="134"/>
  <c r="AA38" i="134"/>
  <c r="AA37" i="134"/>
  <c r="AA36" i="134"/>
  <c r="AA35" i="134"/>
  <c r="AA34" i="134"/>
  <c r="AA33" i="134"/>
  <c r="AA31" i="134"/>
  <c r="AA30" i="134"/>
  <c r="AA29" i="134"/>
  <c r="AA28" i="134"/>
  <c r="AA27" i="134"/>
  <c r="AA26" i="134"/>
  <c r="AA25" i="134"/>
  <c r="AA24" i="134"/>
  <c r="AA23" i="134"/>
  <c r="AA22" i="134"/>
  <c r="AA20" i="134"/>
  <c r="AA18" i="134"/>
  <c r="AA17" i="134"/>
  <c r="AA16" i="134"/>
  <c r="AA15" i="134"/>
  <c r="AA14" i="134"/>
  <c r="AA13" i="134"/>
  <c r="AA12" i="134"/>
  <c r="AA11" i="134"/>
  <c r="AA10" i="134"/>
  <c r="Y101" i="134"/>
  <c r="Y78" i="134"/>
  <c r="Y77" i="134"/>
  <c r="Y76" i="134"/>
  <c r="AC76" i="134" s="1"/>
  <c r="Y75" i="134"/>
  <c r="Y74" i="134"/>
  <c r="AC74" i="134" s="1"/>
  <c r="Y73" i="134"/>
  <c r="Y71" i="134"/>
  <c r="Y70" i="134"/>
  <c r="Y69" i="134"/>
  <c r="AC69" i="134" s="1"/>
  <c r="Y68" i="134"/>
  <c r="Y67" i="134"/>
  <c r="Y66" i="134"/>
  <c r="Y65" i="134"/>
  <c r="AC65" i="134" s="1"/>
  <c r="Y63" i="134"/>
  <c r="Y62" i="134"/>
  <c r="Y61" i="134"/>
  <c r="AC60" i="134"/>
  <c r="Y57" i="134"/>
  <c r="AC57" i="134" s="1"/>
  <c r="Y56" i="134"/>
  <c r="Y54" i="134"/>
  <c r="AC54" i="134" s="1"/>
  <c r="Y53" i="134"/>
  <c r="AC53" i="134" s="1"/>
  <c r="Y52" i="134"/>
  <c r="AC52" i="134" s="1"/>
  <c r="Y51" i="134"/>
  <c r="AC51" i="134" s="1"/>
  <c r="Y50" i="134"/>
  <c r="AC50" i="134" s="1"/>
  <c r="Y49" i="134"/>
  <c r="Y48" i="134"/>
  <c r="AC48" i="134" s="1"/>
  <c r="Y47" i="134"/>
  <c r="AC47" i="134" s="1"/>
  <c r="Y46" i="134"/>
  <c r="AC46" i="134" s="1"/>
  <c r="Y45" i="134"/>
  <c r="AC45" i="134" s="1"/>
  <c r="Y44" i="134"/>
  <c r="AC44" i="134" s="1"/>
  <c r="Y43" i="134"/>
  <c r="Y42" i="134"/>
  <c r="AC42" i="134" s="1"/>
  <c r="Y41" i="134"/>
  <c r="AC41" i="134" s="1"/>
  <c r="Y39" i="134"/>
  <c r="AC39" i="134" s="1"/>
  <c r="Y38" i="134"/>
  <c r="AC38" i="134" s="1"/>
  <c r="Y37" i="134"/>
  <c r="AC37" i="134" s="1"/>
  <c r="Y36" i="134"/>
  <c r="Y35" i="134"/>
  <c r="AC35" i="134" s="1"/>
  <c r="Y34" i="134"/>
  <c r="AC34" i="134" s="1"/>
  <c r="Y33" i="134"/>
  <c r="AC33" i="134" s="1"/>
  <c r="Y31" i="134"/>
  <c r="AC31" i="134" s="1"/>
  <c r="Y30" i="134"/>
  <c r="AC30" i="134" s="1"/>
  <c r="Y29" i="134"/>
  <c r="Y28" i="134"/>
  <c r="AC28" i="134" s="1"/>
  <c r="Y27" i="134"/>
  <c r="Y26" i="134"/>
  <c r="AC26" i="134" s="1"/>
  <c r="Y25" i="134"/>
  <c r="AC25" i="134" s="1"/>
  <c r="Y24" i="134"/>
  <c r="AC24" i="134" s="1"/>
  <c r="Y23" i="134"/>
  <c r="Y22" i="134"/>
  <c r="AC22" i="134" s="1"/>
  <c r="Y20" i="134"/>
  <c r="AC20" i="134" s="1"/>
  <c r="Y18" i="134"/>
  <c r="AC18" i="134" s="1"/>
  <c r="Y17" i="134"/>
  <c r="AC17" i="134" s="1"/>
  <c r="Y16" i="134"/>
  <c r="AC16" i="134" s="1"/>
  <c r="Y15" i="134"/>
  <c r="Y14" i="134"/>
  <c r="AC14" i="134" s="1"/>
  <c r="Y13" i="134"/>
  <c r="AC13" i="134" s="1"/>
  <c r="Y12" i="134"/>
  <c r="Y11" i="134"/>
  <c r="AC11" i="134" s="1"/>
  <c r="Y10" i="134"/>
  <c r="W101" i="134"/>
  <c r="W78" i="134"/>
  <c r="W77" i="134"/>
  <c r="W76" i="134"/>
  <c r="W75" i="134"/>
  <c r="W74" i="134"/>
  <c r="W73" i="134"/>
  <c r="W71" i="134"/>
  <c r="W70" i="134"/>
  <c r="W69" i="134"/>
  <c r="W68" i="134"/>
  <c r="W67" i="134"/>
  <c r="W66" i="134"/>
  <c r="W65" i="134"/>
  <c r="W63" i="134"/>
  <c r="W62" i="134"/>
  <c r="W61" i="134"/>
  <c r="W57" i="134"/>
  <c r="W56" i="134"/>
  <c r="W54" i="134"/>
  <c r="W53" i="134"/>
  <c r="W52" i="134"/>
  <c r="W51" i="134"/>
  <c r="W50" i="134"/>
  <c r="W49" i="134"/>
  <c r="W48" i="134"/>
  <c r="W47" i="134"/>
  <c r="W46" i="134"/>
  <c r="W45" i="134"/>
  <c r="W44" i="134"/>
  <c r="W43" i="134"/>
  <c r="W41" i="134"/>
  <c r="W42" i="134"/>
  <c r="W39" i="134"/>
  <c r="W38" i="134"/>
  <c r="W37" i="134"/>
  <c r="W36" i="134"/>
  <c r="W35" i="134"/>
  <c r="W34" i="134"/>
  <c r="W33" i="134"/>
  <c r="W31" i="134"/>
  <c r="W30" i="134"/>
  <c r="W29" i="134"/>
  <c r="W28" i="134"/>
  <c r="W27" i="134"/>
  <c r="W26" i="134"/>
  <c r="W25" i="134"/>
  <c r="W24" i="134"/>
  <c r="W23" i="134"/>
  <c r="W22" i="134"/>
  <c r="W20" i="134"/>
  <c r="W18" i="134"/>
  <c r="W17" i="134"/>
  <c r="W16" i="134"/>
  <c r="W15" i="134"/>
  <c r="W14" i="134"/>
  <c r="W13" i="134"/>
  <c r="W12" i="134"/>
  <c r="W11" i="134"/>
  <c r="W10" i="134"/>
  <c r="U101" i="134"/>
  <c r="U78" i="134"/>
  <c r="U77" i="134"/>
  <c r="U76" i="134"/>
  <c r="U75" i="134"/>
  <c r="U74" i="134"/>
  <c r="U73" i="134"/>
  <c r="U71" i="134"/>
  <c r="U70" i="134"/>
  <c r="U69" i="134"/>
  <c r="U68" i="134"/>
  <c r="U67" i="134"/>
  <c r="U66" i="134"/>
  <c r="U65" i="134"/>
  <c r="U63" i="134"/>
  <c r="U62" i="134"/>
  <c r="U61" i="134"/>
  <c r="U57" i="134"/>
  <c r="U56" i="134"/>
  <c r="U54" i="134"/>
  <c r="U53" i="134"/>
  <c r="U52" i="134"/>
  <c r="U51" i="134"/>
  <c r="U50" i="134"/>
  <c r="U49" i="134"/>
  <c r="U48" i="134"/>
  <c r="U47" i="134"/>
  <c r="U46" i="134"/>
  <c r="U45" i="134"/>
  <c r="U44" i="134"/>
  <c r="U43" i="134"/>
  <c r="U42" i="134"/>
  <c r="U41" i="134"/>
  <c r="U39" i="134"/>
  <c r="U38" i="134"/>
  <c r="U37" i="134"/>
  <c r="U36" i="134"/>
  <c r="U35" i="134"/>
  <c r="U34" i="134"/>
  <c r="U33" i="134"/>
  <c r="U31" i="134"/>
  <c r="U30" i="134"/>
  <c r="U29" i="134"/>
  <c r="U28" i="134"/>
  <c r="U27" i="134"/>
  <c r="U26" i="134"/>
  <c r="U25" i="134"/>
  <c r="U24" i="134"/>
  <c r="U23" i="134"/>
  <c r="U22" i="134"/>
  <c r="U20" i="134"/>
  <c r="U18" i="134"/>
  <c r="U17" i="134"/>
  <c r="U16" i="134"/>
  <c r="U15" i="134"/>
  <c r="U14" i="134"/>
  <c r="U13" i="134"/>
  <c r="U12" i="134"/>
  <c r="U11" i="134"/>
  <c r="U10" i="134"/>
  <c r="S101" i="134"/>
  <c r="S78" i="134"/>
  <c r="S77" i="134"/>
  <c r="S76" i="134"/>
  <c r="S75" i="134"/>
  <c r="S74" i="134"/>
  <c r="S73" i="134"/>
  <c r="S71" i="134"/>
  <c r="S70" i="134"/>
  <c r="S69" i="134"/>
  <c r="S68" i="134"/>
  <c r="S67" i="134"/>
  <c r="S66" i="134"/>
  <c r="S65" i="134"/>
  <c r="S63" i="134"/>
  <c r="S62" i="134"/>
  <c r="S61" i="134"/>
  <c r="S57" i="134"/>
  <c r="S56" i="134"/>
  <c r="S54" i="134"/>
  <c r="S53" i="134"/>
  <c r="S52" i="134"/>
  <c r="S51" i="134"/>
  <c r="S50" i="134"/>
  <c r="S49" i="134"/>
  <c r="S48" i="134"/>
  <c r="S47" i="134"/>
  <c r="S46" i="134"/>
  <c r="S45" i="134"/>
  <c r="S44" i="134"/>
  <c r="S43" i="134"/>
  <c r="S42" i="134"/>
  <c r="S41" i="134"/>
  <c r="S39" i="134"/>
  <c r="S38" i="134"/>
  <c r="S37" i="134"/>
  <c r="S36" i="134"/>
  <c r="S35" i="134"/>
  <c r="S34" i="134"/>
  <c r="S33" i="134"/>
  <c r="S31" i="134"/>
  <c r="S30" i="134"/>
  <c r="S29" i="134"/>
  <c r="S28" i="134"/>
  <c r="S27" i="134"/>
  <c r="S26" i="134"/>
  <c r="S25" i="134"/>
  <c r="S24" i="134"/>
  <c r="S23" i="134"/>
  <c r="S22" i="134"/>
  <c r="S20" i="134"/>
  <c r="S18" i="134"/>
  <c r="S17" i="134"/>
  <c r="S16" i="134"/>
  <c r="S15" i="134"/>
  <c r="S14" i="134"/>
  <c r="S13" i="134"/>
  <c r="S12" i="134"/>
  <c r="S11" i="134"/>
  <c r="S10" i="134"/>
  <c r="Q101" i="134"/>
  <c r="Q78" i="134"/>
  <c r="Q77" i="134"/>
  <c r="Q76" i="134"/>
  <c r="Q75" i="134"/>
  <c r="Q74" i="134"/>
  <c r="Q73" i="134"/>
  <c r="Q71" i="134"/>
  <c r="Q70" i="134"/>
  <c r="Q69" i="134"/>
  <c r="Q68" i="134"/>
  <c r="Q67" i="134"/>
  <c r="Q66" i="134"/>
  <c r="Q65" i="134"/>
  <c r="Q63" i="134"/>
  <c r="Q62" i="134"/>
  <c r="Q61" i="134"/>
  <c r="Q57" i="134"/>
  <c r="Q56" i="134"/>
  <c r="Q54" i="134"/>
  <c r="Q53" i="134"/>
  <c r="Q52" i="134"/>
  <c r="Q51" i="134"/>
  <c r="Q50" i="134"/>
  <c r="Q49" i="134"/>
  <c r="Q48" i="134"/>
  <c r="Q47" i="134"/>
  <c r="Q46" i="134"/>
  <c r="Q45" i="134"/>
  <c r="Q44" i="134"/>
  <c r="Q43" i="134"/>
  <c r="Q42" i="134"/>
  <c r="Q41" i="134"/>
  <c r="Q39" i="134"/>
  <c r="Q38" i="134"/>
  <c r="Q37" i="134"/>
  <c r="Q36" i="134"/>
  <c r="Q35" i="134"/>
  <c r="Q34" i="134"/>
  <c r="Q33" i="134"/>
  <c r="Q31" i="134"/>
  <c r="Q30" i="134"/>
  <c r="Q29" i="134"/>
  <c r="Q28" i="134"/>
  <c r="Q27" i="134"/>
  <c r="Q26" i="134"/>
  <c r="Q25" i="134"/>
  <c r="Q24" i="134"/>
  <c r="Q23" i="134"/>
  <c r="Q22" i="134"/>
  <c r="Q20" i="134"/>
  <c r="Q18" i="134"/>
  <c r="Q17" i="134"/>
  <c r="Q16" i="134"/>
  <c r="Q15" i="134"/>
  <c r="Q14" i="134"/>
  <c r="Q13" i="134"/>
  <c r="Q12" i="134"/>
  <c r="Q11" i="134"/>
  <c r="Q10" i="134"/>
  <c r="M101" i="134"/>
  <c r="M78" i="134"/>
  <c r="M77" i="134"/>
  <c r="M76" i="134"/>
  <c r="M75" i="134"/>
  <c r="M74" i="134"/>
  <c r="M73" i="134"/>
  <c r="M71" i="134"/>
  <c r="M70" i="134"/>
  <c r="M69" i="134"/>
  <c r="M68" i="134"/>
  <c r="M67" i="134"/>
  <c r="M66" i="134"/>
  <c r="M65" i="134"/>
  <c r="M63" i="134"/>
  <c r="M62" i="134"/>
  <c r="M61" i="134"/>
  <c r="M57" i="134"/>
  <c r="M56" i="134"/>
  <c r="M54" i="134"/>
  <c r="M53" i="134"/>
  <c r="M52" i="134"/>
  <c r="M51" i="134"/>
  <c r="M50" i="134"/>
  <c r="M49" i="134"/>
  <c r="M48" i="134"/>
  <c r="M47" i="134"/>
  <c r="M46" i="134"/>
  <c r="M45" i="134"/>
  <c r="M44" i="134"/>
  <c r="M43" i="134"/>
  <c r="M42" i="134"/>
  <c r="M41" i="134"/>
  <c r="M39" i="134"/>
  <c r="M38" i="134"/>
  <c r="M37" i="134"/>
  <c r="M36" i="134"/>
  <c r="M35" i="134"/>
  <c r="M34" i="134"/>
  <c r="M33" i="134"/>
  <c r="M31" i="134"/>
  <c r="M30" i="134"/>
  <c r="M29" i="134"/>
  <c r="M28" i="134"/>
  <c r="M27" i="134"/>
  <c r="M26" i="134"/>
  <c r="M25" i="134"/>
  <c r="M24" i="134"/>
  <c r="M23" i="134"/>
  <c r="M22" i="134"/>
  <c r="M20" i="134"/>
  <c r="M18" i="134"/>
  <c r="M17" i="134"/>
  <c r="M16" i="134"/>
  <c r="M15" i="134"/>
  <c r="M14" i="134"/>
  <c r="M13" i="134"/>
  <c r="M12" i="134"/>
  <c r="M11" i="134"/>
  <c r="M10" i="134"/>
  <c r="K101" i="134"/>
  <c r="K78" i="134"/>
  <c r="K77" i="134"/>
  <c r="K76" i="134"/>
  <c r="K75" i="134"/>
  <c r="K74" i="134"/>
  <c r="K73" i="134"/>
  <c r="K71" i="134"/>
  <c r="K70" i="134"/>
  <c r="K69" i="134"/>
  <c r="K68" i="134"/>
  <c r="K67" i="134"/>
  <c r="K66" i="134"/>
  <c r="K65" i="134"/>
  <c r="K63" i="134"/>
  <c r="K62" i="134"/>
  <c r="K61" i="134"/>
  <c r="K57" i="134"/>
  <c r="K56" i="134"/>
  <c r="K54" i="134"/>
  <c r="K53" i="134"/>
  <c r="K52" i="134"/>
  <c r="K51" i="134"/>
  <c r="K50" i="134"/>
  <c r="K49" i="134"/>
  <c r="K48" i="134"/>
  <c r="K47" i="134"/>
  <c r="K46" i="134"/>
  <c r="K45" i="134"/>
  <c r="K44" i="134"/>
  <c r="K43" i="134"/>
  <c r="K42" i="134"/>
  <c r="K41" i="134"/>
  <c r="K39" i="134"/>
  <c r="K38" i="134"/>
  <c r="K37" i="134"/>
  <c r="K36" i="134"/>
  <c r="K35" i="134"/>
  <c r="K34" i="134"/>
  <c r="K33" i="134"/>
  <c r="K31" i="134"/>
  <c r="K30" i="134"/>
  <c r="K29" i="134"/>
  <c r="K28" i="134"/>
  <c r="K27" i="134"/>
  <c r="K26" i="134"/>
  <c r="K25" i="134"/>
  <c r="K24" i="134"/>
  <c r="K23" i="134"/>
  <c r="K22" i="134"/>
  <c r="K20" i="134"/>
  <c r="K18" i="134"/>
  <c r="K17" i="134"/>
  <c r="K16" i="134"/>
  <c r="K15" i="134"/>
  <c r="K14" i="134"/>
  <c r="K13" i="134"/>
  <c r="K12" i="134"/>
  <c r="K11" i="134"/>
  <c r="K10" i="134"/>
  <c r="F101" i="134"/>
  <c r="F78" i="134"/>
  <c r="F77" i="134"/>
  <c r="F76" i="134"/>
  <c r="F75" i="134"/>
  <c r="F74" i="134"/>
  <c r="F73" i="134"/>
  <c r="F71" i="134"/>
  <c r="F70" i="134"/>
  <c r="F69" i="134"/>
  <c r="F68" i="134"/>
  <c r="F67" i="134"/>
  <c r="F66" i="134"/>
  <c r="F65" i="134"/>
  <c r="F63" i="134"/>
  <c r="F62" i="134"/>
  <c r="F61" i="134"/>
  <c r="F57" i="134"/>
  <c r="F56" i="134"/>
  <c r="F54" i="134"/>
  <c r="F53" i="134"/>
  <c r="F52" i="134"/>
  <c r="F51" i="134"/>
  <c r="F50" i="134"/>
  <c r="F49" i="134"/>
  <c r="F48" i="134"/>
  <c r="F47" i="134"/>
  <c r="F46" i="134"/>
  <c r="F45" i="134"/>
  <c r="F44" i="134"/>
  <c r="F43" i="134"/>
  <c r="F42" i="134"/>
  <c r="F41" i="134"/>
  <c r="F39" i="134"/>
  <c r="F38" i="134"/>
  <c r="F37" i="134"/>
  <c r="F36" i="134"/>
  <c r="F35" i="134"/>
  <c r="F34" i="134"/>
  <c r="F33" i="134"/>
  <c r="F31" i="134"/>
  <c r="F30" i="134"/>
  <c r="F29" i="134"/>
  <c r="F28" i="134"/>
  <c r="F27" i="134"/>
  <c r="F26" i="134"/>
  <c r="F25" i="134"/>
  <c r="F24" i="134"/>
  <c r="F23" i="134"/>
  <c r="F22" i="134"/>
  <c r="F20" i="134"/>
  <c r="F18" i="134"/>
  <c r="F17" i="134"/>
  <c r="F16" i="134"/>
  <c r="F15" i="134"/>
  <c r="F14" i="134"/>
  <c r="F13" i="134"/>
  <c r="F12" i="134"/>
  <c r="F11" i="134"/>
  <c r="F10" i="134"/>
  <c r="D101" i="134"/>
  <c r="C101" i="134"/>
  <c r="D78" i="134"/>
  <c r="C78" i="134"/>
  <c r="D77" i="134"/>
  <c r="C77" i="134"/>
  <c r="D76" i="134"/>
  <c r="C76" i="134"/>
  <c r="D75" i="134"/>
  <c r="C75" i="134"/>
  <c r="D74" i="134"/>
  <c r="AB74" i="134" s="1"/>
  <c r="C74" i="134"/>
  <c r="D73" i="134"/>
  <c r="C73" i="134"/>
  <c r="D71" i="134"/>
  <c r="C71" i="134"/>
  <c r="D70" i="134"/>
  <c r="T70" i="134" s="1"/>
  <c r="C70" i="134"/>
  <c r="D69" i="134"/>
  <c r="C69" i="134"/>
  <c r="D68" i="134"/>
  <c r="C68" i="134"/>
  <c r="D67" i="134"/>
  <c r="X67" i="134" s="1"/>
  <c r="C67" i="134"/>
  <c r="D66" i="134"/>
  <c r="AG66" i="134" s="1"/>
  <c r="C66" i="134"/>
  <c r="D65" i="134"/>
  <c r="C65" i="134"/>
  <c r="D63" i="134"/>
  <c r="AG63" i="134" s="1"/>
  <c r="C63" i="134"/>
  <c r="D62" i="134"/>
  <c r="C62" i="134"/>
  <c r="D61" i="134"/>
  <c r="L61" i="134" s="1"/>
  <c r="C61" i="134"/>
  <c r="J60" i="134"/>
  <c r="D57" i="134"/>
  <c r="L57" i="134" s="1"/>
  <c r="C57" i="134"/>
  <c r="D56" i="134"/>
  <c r="C56" i="134"/>
  <c r="D54" i="134"/>
  <c r="V54" i="134" s="1"/>
  <c r="C54" i="134"/>
  <c r="D53" i="134"/>
  <c r="Z53" i="134" s="1"/>
  <c r="C53" i="134"/>
  <c r="D52" i="134"/>
  <c r="C52" i="134"/>
  <c r="D51" i="134"/>
  <c r="C51" i="134"/>
  <c r="D50" i="134"/>
  <c r="N50" i="134" s="1"/>
  <c r="C50" i="134"/>
  <c r="D49" i="134"/>
  <c r="C49" i="134"/>
  <c r="D48" i="134"/>
  <c r="L48" i="134" s="1"/>
  <c r="C48" i="134"/>
  <c r="D47" i="134"/>
  <c r="C47" i="134"/>
  <c r="D46" i="134"/>
  <c r="L46" i="134" s="1"/>
  <c r="C46" i="134"/>
  <c r="D45" i="134"/>
  <c r="C45" i="134"/>
  <c r="D44" i="134"/>
  <c r="C44" i="134"/>
  <c r="D43" i="134"/>
  <c r="T43" i="134" s="1"/>
  <c r="C43" i="134"/>
  <c r="D42" i="134"/>
  <c r="X42" i="134" s="1"/>
  <c r="C42" i="134"/>
  <c r="D41" i="134"/>
  <c r="C41" i="134"/>
  <c r="D39" i="134"/>
  <c r="X39" i="134" s="1"/>
  <c r="C39" i="134"/>
  <c r="D38" i="134"/>
  <c r="C38" i="134"/>
  <c r="D37" i="134"/>
  <c r="C37" i="134"/>
  <c r="D36" i="134"/>
  <c r="C36" i="134"/>
  <c r="D35" i="134"/>
  <c r="L35" i="134" s="1"/>
  <c r="C35" i="134"/>
  <c r="D34" i="134"/>
  <c r="C34" i="134"/>
  <c r="D33" i="134"/>
  <c r="C33" i="134"/>
  <c r="D31" i="134"/>
  <c r="C31" i="134"/>
  <c r="D30" i="134"/>
  <c r="L30" i="134" s="1"/>
  <c r="C30" i="134"/>
  <c r="D29" i="134"/>
  <c r="C29" i="134"/>
  <c r="D28" i="134"/>
  <c r="AG28" i="134" s="1"/>
  <c r="C28" i="134"/>
  <c r="D27" i="134"/>
  <c r="C27" i="134"/>
  <c r="D26" i="134"/>
  <c r="L26" i="134" s="1"/>
  <c r="C26" i="134"/>
  <c r="D25" i="134"/>
  <c r="C25" i="134"/>
  <c r="D24" i="134"/>
  <c r="C24" i="134"/>
  <c r="D23" i="134"/>
  <c r="C23" i="134"/>
  <c r="D22" i="134"/>
  <c r="AB22" i="134" s="1"/>
  <c r="C22" i="134"/>
  <c r="D20" i="134"/>
  <c r="C20" i="134"/>
  <c r="D18" i="134"/>
  <c r="C18" i="134"/>
  <c r="D17" i="134"/>
  <c r="C17" i="134"/>
  <c r="D16" i="134"/>
  <c r="Z16" i="134" s="1"/>
  <c r="C16" i="134"/>
  <c r="D15" i="134"/>
  <c r="C15" i="134"/>
  <c r="D14" i="134"/>
  <c r="AG14" i="134" s="1"/>
  <c r="C14" i="134"/>
  <c r="D13" i="134"/>
  <c r="Z13" i="134" s="1"/>
  <c r="C13" i="134"/>
  <c r="D12" i="134"/>
  <c r="C12" i="134"/>
  <c r="D11" i="134"/>
  <c r="C11" i="134"/>
  <c r="D10" i="134"/>
  <c r="AB10" i="134" s="1"/>
  <c r="C10" i="134"/>
  <c r="M16" i="31"/>
  <c r="K16" i="31"/>
  <c r="M16" i="30"/>
  <c r="K16" i="30"/>
  <c r="H16" i="29"/>
  <c r="M16" i="29"/>
  <c r="K16" i="29"/>
  <c r="M16" i="27"/>
  <c r="K16" i="27"/>
  <c r="M16" i="28"/>
  <c r="K16" i="28"/>
  <c r="M16" i="26"/>
  <c r="K16" i="26"/>
  <c r="M16" i="33"/>
  <c r="M16" i="25"/>
  <c r="K16" i="25"/>
  <c r="H17" i="31"/>
  <c r="M17" i="31"/>
  <c r="K17" i="31"/>
  <c r="M17" i="30"/>
  <c r="K17" i="30"/>
  <c r="M17" i="29"/>
  <c r="K17" i="29"/>
  <c r="H17" i="27"/>
  <c r="M17" i="27"/>
  <c r="K17" i="27"/>
  <c r="H17" i="28"/>
  <c r="M17" i="28"/>
  <c r="K17" i="28"/>
  <c r="O17" i="26"/>
  <c r="M17" i="26"/>
  <c r="K17" i="26"/>
  <c r="H17" i="26"/>
  <c r="M17" i="25"/>
  <c r="K17" i="25"/>
  <c r="H18" i="31"/>
  <c r="M18" i="31"/>
  <c r="K18" i="31"/>
  <c r="M18" i="30"/>
  <c r="K18" i="30"/>
  <c r="H18" i="29"/>
  <c r="M18" i="29"/>
  <c r="K18" i="29"/>
  <c r="M18" i="27"/>
  <c r="K18" i="27"/>
  <c r="H18" i="28"/>
  <c r="M18" i="28"/>
  <c r="K18" i="28"/>
  <c r="M18" i="26"/>
  <c r="K18" i="26"/>
  <c r="H18" i="25"/>
  <c r="M18" i="25"/>
  <c r="K18" i="25"/>
  <c r="M19" i="31"/>
  <c r="K19" i="31"/>
  <c r="M19" i="30"/>
  <c r="K19" i="30"/>
  <c r="M19" i="29"/>
  <c r="K19" i="29"/>
  <c r="M19" i="27"/>
  <c r="K19" i="27"/>
  <c r="M19" i="28"/>
  <c r="K19" i="28"/>
  <c r="H19" i="26"/>
  <c r="M19" i="26"/>
  <c r="K19" i="26"/>
  <c r="M19" i="25"/>
  <c r="K19" i="25"/>
  <c r="M20" i="31"/>
  <c r="K20" i="31"/>
  <c r="M20" i="30"/>
  <c r="K20" i="30"/>
  <c r="M20" i="29"/>
  <c r="K20" i="29"/>
  <c r="M20" i="27"/>
  <c r="K20" i="27"/>
  <c r="M20" i="28"/>
  <c r="K20" i="28"/>
  <c r="M20" i="26"/>
  <c r="K20" i="26"/>
  <c r="M20" i="25"/>
  <c r="K20" i="25"/>
  <c r="M21" i="31"/>
  <c r="K21" i="31"/>
  <c r="M21" i="30"/>
  <c r="K21" i="30"/>
  <c r="M21" i="29"/>
  <c r="K21" i="29"/>
  <c r="H21" i="27"/>
  <c r="M21" i="27"/>
  <c r="K21" i="27"/>
  <c r="M21" i="28"/>
  <c r="K21" i="28"/>
  <c r="M21" i="26"/>
  <c r="K21" i="26"/>
  <c r="M21" i="25"/>
  <c r="K21" i="25"/>
  <c r="M22" i="31"/>
  <c r="K22" i="31"/>
  <c r="H22" i="31"/>
  <c r="M22" i="30"/>
  <c r="K22" i="30"/>
  <c r="M22" i="29"/>
  <c r="K22" i="29"/>
  <c r="M22" i="27"/>
  <c r="K22" i="27"/>
  <c r="M22" i="28"/>
  <c r="K22" i="28"/>
  <c r="M22" i="26"/>
  <c r="K22" i="26"/>
  <c r="M22" i="25"/>
  <c r="K22" i="25"/>
  <c r="M23" i="31"/>
  <c r="K23" i="31"/>
  <c r="M23" i="30"/>
  <c r="K23" i="30"/>
  <c r="M23" i="29"/>
  <c r="K23" i="29"/>
  <c r="M23" i="27"/>
  <c r="K23" i="27"/>
  <c r="M23" i="28"/>
  <c r="K23" i="28"/>
  <c r="M23" i="26"/>
  <c r="K23" i="26"/>
  <c r="M23" i="25"/>
  <c r="K23" i="25"/>
  <c r="M24" i="31"/>
  <c r="K24" i="31"/>
  <c r="M24" i="30"/>
  <c r="K24" i="30"/>
  <c r="M24" i="29"/>
  <c r="K24" i="29"/>
  <c r="M24" i="27"/>
  <c r="K24" i="27"/>
  <c r="M24" i="28"/>
  <c r="K24" i="28"/>
  <c r="M24" i="26"/>
  <c r="K24" i="26"/>
  <c r="M24" i="25"/>
  <c r="K24" i="25"/>
  <c r="M25" i="31"/>
  <c r="K25" i="31"/>
  <c r="M25" i="30"/>
  <c r="K25" i="30"/>
  <c r="H25" i="29"/>
  <c r="M25" i="29"/>
  <c r="K25" i="29"/>
  <c r="M25" i="27"/>
  <c r="K25" i="27"/>
  <c r="M25" i="28"/>
  <c r="K25" i="28"/>
  <c r="M25" i="26"/>
  <c r="K25" i="26"/>
  <c r="H25" i="25"/>
  <c r="M25" i="25"/>
  <c r="K25" i="25"/>
  <c r="M26" i="31"/>
  <c r="K26" i="31"/>
  <c r="M26" i="30"/>
  <c r="K26" i="30"/>
  <c r="M26" i="29"/>
  <c r="K26" i="29"/>
  <c r="H26" i="27"/>
  <c r="M26" i="27"/>
  <c r="K26" i="27"/>
  <c r="M26" i="28"/>
  <c r="K26" i="28"/>
  <c r="M26" i="26"/>
  <c r="K26" i="26"/>
  <c r="M26" i="25"/>
  <c r="K26" i="25"/>
  <c r="M27" i="31"/>
  <c r="K27" i="31"/>
  <c r="M27" i="30"/>
  <c r="K27" i="30"/>
  <c r="H27" i="30"/>
  <c r="M27" i="29"/>
  <c r="K27" i="29"/>
  <c r="M27" i="27"/>
  <c r="K27" i="27"/>
  <c r="M27" i="28"/>
  <c r="K27" i="28"/>
  <c r="M27" i="26"/>
  <c r="K27" i="26"/>
  <c r="H27" i="25"/>
  <c r="M27" i="25"/>
  <c r="K27" i="25"/>
  <c r="M28" i="31"/>
  <c r="K28" i="31"/>
  <c r="M28" i="30"/>
  <c r="K28" i="30"/>
  <c r="M28" i="29"/>
  <c r="K28" i="29"/>
  <c r="M28" i="27"/>
  <c r="K28" i="27"/>
  <c r="M28" i="28"/>
  <c r="K28" i="28"/>
  <c r="M28" i="26"/>
  <c r="K28" i="26"/>
  <c r="M28" i="25"/>
  <c r="K28" i="25"/>
  <c r="M29" i="31"/>
  <c r="K29" i="31"/>
  <c r="M29" i="30"/>
  <c r="K29" i="30"/>
  <c r="M29" i="29"/>
  <c r="K29" i="29"/>
  <c r="H29" i="27"/>
  <c r="M29" i="27"/>
  <c r="K29" i="27"/>
  <c r="M29" i="28"/>
  <c r="K29" i="28"/>
  <c r="M29" i="26"/>
  <c r="K29" i="26"/>
  <c r="M29" i="25"/>
  <c r="K29" i="25"/>
  <c r="K31" i="33"/>
  <c r="K208" i="84" s="1"/>
  <c r="M31" i="25"/>
  <c r="K31" i="25"/>
  <c r="M32" i="25"/>
  <c r="K32" i="25"/>
  <c r="H33" i="27"/>
  <c r="K33" i="27"/>
  <c r="M33" i="25"/>
  <c r="K33" i="25"/>
  <c r="K34" i="33"/>
  <c r="M34" i="25"/>
  <c r="K34" i="25"/>
  <c r="M35" i="27"/>
  <c r="K35" i="26"/>
  <c r="M35" i="25"/>
  <c r="K35" i="25"/>
  <c r="M36" i="27"/>
  <c r="M36" i="26"/>
  <c r="M36" i="25"/>
  <c r="K36" i="25"/>
  <c r="H37" i="27"/>
  <c r="M37" i="25"/>
  <c r="K37" i="25"/>
  <c r="M38" i="27"/>
  <c r="K38" i="27"/>
  <c r="M38" i="26"/>
  <c r="K38" i="26"/>
  <c r="M38" i="25"/>
  <c r="K38" i="25"/>
  <c r="M39" i="27"/>
  <c r="M39" i="26"/>
  <c r="O39" i="25"/>
  <c r="M39" i="25"/>
  <c r="K39" i="25"/>
  <c r="M40" i="33"/>
  <c r="K40" i="26"/>
  <c r="M40" i="25"/>
  <c r="K40" i="25"/>
  <c r="K41" i="33"/>
  <c r="M41" i="26"/>
  <c r="M41" i="25"/>
  <c r="K41" i="25"/>
  <c r="M15" i="31"/>
  <c r="K15" i="31"/>
  <c r="M15" i="30"/>
  <c r="K15" i="30"/>
  <c r="M15" i="29"/>
  <c r="K15" i="29"/>
  <c r="M15" i="27"/>
  <c r="K15" i="27"/>
  <c r="M15" i="28"/>
  <c r="K15" i="28"/>
  <c r="H15" i="28"/>
  <c r="M15" i="26"/>
  <c r="K15" i="26"/>
  <c r="M15" i="25"/>
  <c r="K15" i="33"/>
  <c r="K368" i="84" s="1"/>
  <c r="K15" i="25"/>
  <c r="M14" i="31"/>
  <c r="K14" i="31"/>
  <c r="M14" i="30"/>
  <c r="K14" i="30"/>
  <c r="M14" i="29"/>
  <c r="K14" i="29"/>
  <c r="H14" i="29"/>
  <c r="M14" i="27"/>
  <c r="K14" i="27"/>
  <c r="H14" i="28"/>
  <c r="M14" i="28"/>
  <c r="K14" i="28"/>
  <c r="M14" i="26"/>
  <c r="K14" i="26"/>
  <c r="H14" i="25"/>
  <c r="M14" i="25"/>
  <c r="K14" i="25"/>
  <c r="H13" i="31"/>
  <c r="M13" i="31"/>
  <c r="K13" i="31"/>
  <c r="M13" i="30"/>
  <c r="K13" i="30"/>
  <c r="H13" i="30"/>
  <c r="H13" i="29"/>
  <c r="M13" i="29"/>
  <c r="K13" i="29"/>
  <c r="H13" i="27"/>
  <c r="M13" i="27"/>
  <c r="K13" i="27"/>
  <c r="M13" i="28"/>
  <c r="K13" i="28"/>
  <c r="O39" i="100"/>
  <c r="O37" i="100"/>
  <c r="O35" i="100"/>
  <c r="O33" i="100"/>
  <c r="R33" i="100" s="1"/>
  <c r="O30" i="100"/>
  <c r="O28" i="100"/>
  <c r="O26" i="100"/>
  <c r="O24" i="100"/>
  <c r="H13" i="26"/>
  <c r="M13" i="26"/>
  <c r="K13" i="26"/>
  <c r="M13" i="25"/>
  <c r="K13" i="25"/>
  <c r="H13" i="25"/>
  <c r="H101" i="134"/>
  <c r="H12" i="31"/>
  <c r="M12" i="31"/>
  <c r="K12" i="31"/>
  <c r="H78" i="134"/>
  <c r="H76" i="134"/>
  <c r="O74" i="134"/>
  <c r="R74" i="134" s="1"/>
  <c r="H12" i="30"/>
  <c r="M12" i="30"/>
  <c r="K12" i="30"/>
  <c r="H71" i="134"/>
  <c r="H69" i="134"/>
  <c r="H67" i="134"/>
  <c r="H12" i="29"/>
  <c r="H65" i="134"/>
  <c r="M12" i="29"/>
  <c r="K12" i="29"/>
  <c r="O63" i="134"/>
  <c r="R63" i="134" s="1"/>
  <c r="H12" i="27"/>
  <c r="M12" i="27"/>
  <c r="K12" i="27"/>
  <c r="H54" i="134"/>
  <c r="H52" i="134"/>
  <c r="H50" i="134"/>
  <c r="H48" i="134"/>
  <c r="H46" i="134"/>
  <c r="H44" i="134"/>
  <c r="H42" i="134"/>
  <c r="M12" i="28"/>
  <c r="K12" i="28"/>
  <c r="H37" i="99"/>
  <c r="O36" i="134"/>
  <c r="R36" i="134" s="1"/>
  <c r="H33" i="99"/>
  <c r="O31" i="134"/>
  <c r="R31" i="134" s="1"/>
  <c r="O27" i="134"/>
  <c r="R27" i="134" s="1"/>
  <c r="H24" i="99"/>
  <c r="M12" i="26"/>
  <c r="K12" i="26"/>
  <c r="H20" i="134"/>
  <c r="H17" i="134"/>
  <c r="H15" i="134"/>
  <c r="H13" i="134"/>
  <c r="H11" i="134"/>
  <c r="M12" i="25"/>
  <c r="K12" i="25"/>
  <c r="M10" i="31"/>
  <c r="K10" i="31"/>
  <c r="M10" i="30"/>
  <c r="K10" i="30"/>
  <c r="M10" i="29"/>
  <c r="K10" i="29"/>
  <c r="M10" i="27"/>
  <c r="K10" i="27"/>
  <c r="M10" i="28"/>
  <c r="K10" i="28"/>
  <c r="M10" i="26"/>
  <c r="K10" i="26"/>
  <c r="M10" i="25"/>
  <c r="K10" i="25"/>
  <c r="M9" i="32"/>
  <c r="K9" i="32"/>
  <c r="M9" i="31"/>
  <c r="K9" i="31"/>
  <c r="M9" i="30"/>
  <c r="K9" i="30"/>
  <c r="M9" i="29"/>
  <c r="K9" i="29"/>
  <c r="M9" i="27"/>
  <c r="K9" i="27"/>
  <c r="M9" i="28"/>
  <c r="K9" i="28"/>
  <c r="M9" i="26"/>
  <c r="K9" i="26"/>
  <c r="M9" i="25"/>
  <c r="K9" i="25"/>
  <c r="AF78" i="99"/>
  <c r="AF77" i="99"/>
  <c r="AF76" i="99"/>
  <c r="AF75" i="99"/>
  <c r="AF74" i="99"/>
  <c r="AF73" i="99"/>
  <c r="AF71" i="99"/>
  <c r="AF70" i="99"/>
  <c r="AF69" i="99"/>
  <c r="AF68" i="99"/>
  <c r="AF67" i="99"/>
  <c r="AF66" i="99"/>
  <c r="AF65" i="99"/>
  <c r="AF63" i="99"/>
  <c r="AF62" i="99"/>
  <c r="AF61" i="99"/>
  <c r="AF58" i="99"/>
  <c r="AF57" i="99"/>
  <c r="AF56" i="99"/>
  <c r="AF54" i="99"/>
  <c r="AF53" i="99"/>
  <c r="AF52" i="99"/>
  <c r="AF51" i="99"/>
  <c r="AF50" i="99"/>
  <c r="AF49" i="99"/>
  <c r="AF48" i="99"/>
  <c r="AF47" i="99"/>
  <c r="AF46" i="99"/>
  <c r="AF45" i="99"/>
  <c r="AF44" i="99"/>
  <c r="AF43" i="99"/>
  <c r="AF42" i="99"/>
  <c r="AF41" i="99"/>
  <c r="AF39" i="99"/>
  <c r="AF38" i="99"/>
  <c r="AF37" i="99"/>
  <c r="AF36" i="99"/>
  <c r="AF35" i="99"/>
  <c r="AF34" i="99"/>
  <c r="AF33" i="99"/>
  <c r="AF31" i="99"/>
  <c r="AF30" i="99"/>
  <c r="AF29" i="99"/>
  <c r="AF28" i="99"/>
  <c r="AF27" i="99"/>
  <c r="AF26" i="99"/>
  <c r="AF25" i="99"/>
  <c r="AF24" i="99"/>
  <c r="AF23" i="99"/>
  <c r="AF22" i="99"/>
  <c r="AF20" i="99"/>
  <c r="AF18" i="99"/>
  <c r="AF17" i="99"/>
  <c r="AF16" i="99"/>
  <c r="AF15" i="99"/>
  <c r="AF14" i="99"/>
  <c r="AF13" i="99"/>
  <c r="AF12" i="99"/>
  <c r="AF11" i="99"/>
  <c r="AF10" i="99"/>
  <c r="AD78" i="99"/>
  <c r="AD77" i="99"/>
  <c r="AD76" i="99"/>
  <c r="AD75" i="99"/>
  <c r="AD74" i="99"/>
  <c r="AD73" i="99"/>
  <c r="AD71" i="99"/>
  <c r="AD70" i="99"/>
  <c r="AD69" i="99"/>
  <c r="AD68" i="99"/>
  <c r="AD67" i="99"/>
  <c r="AD66" i="99"/>
  <c r="AD65" i="99"/>
  <c r="AD63" i="99"/>
  <c r="AD62" i="99"/>
  <c r="AD61" i="99"/>
  <c r="AD58" i="99"/>
  <c r="AD57" i="99"/>
  <c r="AD56" i="99"/>
  <c r="AD54" i="99"/>
  <c r="AD53" i="99"/>
  <c r="AD52" i="99"/>
  <c r="AD51" i="99"/>
  <c r="AD50" i="99"/>
  <c r="AD49" i="99"/>
  <c r="AD48" i="99"/>
  <c r="AD47" i="99"/>
  <c r="AD46" i="99"/>
  <c r="AD45" i="99"/>
  <c r="AD44" i="99"/>
  <c r="AD43" i="99"/>
  <c r="AD42" i="99"/>
  <c r="AD41" i="99"/>
  <c r="AD39" i="99"/>
  <c r="AD38" i="99"/>
  <c r="AD37" i="99"/>
  <c r="AD36" i="99"/>
  <c r="AD35" i="99"/>
  <c r="AD34" i="99"/>
  <c r="AD33" i="99"/>
  <c r="AD31" i="99"/>
  <c r="AD30" i="99"/>
  <c r="AD29" i="99"/>
  <c r="AD28" i="99"/>
  <c r="AD27" i="99"/>
  <c r="AD26" i="99"/>
  <c r="AD25" i="99"/>
  <c r="AD24" i="99"/>
  <c r="AD23" i="99"/>
  <c r="AD22" i="99"/>
  <c r="AD20" i="99"/>
  <c r="AD18" i="99"/>
  <c r="AD17" i="99"/>
  <c r="AD16" i="99"/>
  <c r="AD15" i="99"/>
  <c r="AD14" i="99"/>
  <c r="AD13" i="99"/>
  <c r="AD12" i="99"/>
  <c r="AD11" i="99"/>
  <c r="AD10" i="99"/>
  <c r="AA78" i="99"/>
  <c r="AA77" i="99"/>
  <c r="AA76" i="99"/>
  <c r="AA75" i="99"/>
  <c r="AA74" i="99"/>
  <c r="AA73" i="99"/>
  <c r="AA71" i="99"/>
  <c r="AA70" i="99"/>
  <c r="AA69" i="99"/>
  <c r="AA68" i="99"/>
  <c r="AA67" i="99"/>
  <c r="AA66" i="99"/>
  <c r="AA65" i="99"/>
  <c r="AA63" i="99"/>
  <c r="AA62" i="99"/>
  <c r="AA61" i="99"/>
  <c r="AA58" i="99"/>
  <c r="AA57" i="99"/>
  <c r="AA56" i="99"/>
  <c r="AA54" i="99"/>
  <c r="AA53" i="99"/>
  <c r="AA52" i="99"/>
  <c r="AA51" i="99"/>
  <c r="AA50" i="99"/>
  <c r="AA49" i="99"/>
  <c r="AA48" i="99"/>
  <c r="AA47" i="99"/>
  <c r="AA46" i="99"/>
  <c r="AA45" i="99"/>
  <c r="AA44" i="99"/>
  <c r="AA43" i="99"/>
  <c r="AA42" i="99"/>
  <c r="AA41" i="99"/>
  <c r="AA39" i="99"/>
  <c r="AA38" i="99"/>
  <c r="AA37" i="99"/>
  <c r="AA36" i="99"/>
  <c r="AA35" i="99"/>
  <c r="AA34" i="99"/>
  <c r="AA33" i="99"/>
  <c r="AA31" i="99"/>
  <c r="AA30" i="99"/>
  <c r="AA29" i="99"/>
  <c r="AA28" i="99"/>
  <c r="AA27" i="99"/>
  <c r="AA26" i="99"/>
  <c r="AA25" i="99"/>
  <c r="AA24" i="99"/>
  <c r="AA23" i="99"/>
  <c r="AA22" i="99"/>
  <c r="AA20" i="99"/>
  <c r="AA18" i="99"/>
  <c r="AA17" i="99"/>
  <c r="AA16" i="99"/>
  <c r="AA15" i="99"/>
  <c r="AA14" i="99"/>
  <c r="AA13" i="99"/>
  <c r="AA12" i="99"/>
  <c r="AA11" i="99"/>
  <c r="AA10" i="99"/>
  <c r="Y78" i="99"/>
  <c r="AC78" i="99" s="1"/>
  <c r="Y77" i="99"/>
  <c r="AC77" i="99" s="1"/>
  <c r="Y76" i="99"/>
  <c r="AC76" i="99" s="1"/>
  <c r="Y75" i="99"/>
  <c r="AC75" i="99" s="1"/>
  <c r="Y74" i="99"/>
  <c r="AC74" i="99" s="1"/>
  <c r="Y73" i="99"/>
  <c r="AC73" i="99" s="1"/>
  <c r="Y71" i="99"/>
  <c r="AC71" i="99" s="1"/>
  <c r="Y70" i="99"/>
  <c r="AC70" i="99" s="1"/>
  <c r="Y69" i="99"/>
  <c r="AC69" i="99" s="1"/>
  <c r="Y68" i="99"/>
  <c r="AC68" i="99" s="1"/>
  <c r="Y67" i="99"/>
  <c r="AC67" i="99" s="1"/>
  <c r="Y66" i="99"/>
  <c r="AC66" i="99" s="1"/>
  <c r="Y65" i="99"/>
  <c r="AC65" i="99" s="1"/>
  <c r="Y63" i="99"/>
  <c r="AC63" i="99" s="1"/>
  <c r="Y62" i="99"/>
  <c r="AC62" i="99" s="1"/>
  <c r="Y61" i="99"/>
  <c r="AC61" i="99" s="1"/>
  <c r="Y58" i="99"/>
  <c r="AC58" i="99" s="1"/>
  <c r="Y57" i="99"/>
  <c r="Y56" i="99"/>
  <c r="AC56" i="99" s="1"/>
  <c r="Y54" i="99"/>
  <c r="AC54" i="99" s="1"/>
  <c r="Y53" i="99"/>
  <c r="AC53" i="99" s="1"/>
  <c r="Y52" i="99"/>
  <c r="AC52" i="99" s="1"/>
  <c r="Y51" i="99"/>
  <c r="AC51" i="99" s="1"/>
  <c r="Y50" i="99"/>
  <c r="AC50" i="99" s="1"/>
  <c r="Y49" i="99"/>
  <c r="AC49" i="99" s="1"/>
  <c r="Y48" i="99"/>
  <c r="AC48" i="99" s="1"/>
  <c r="Y47" i="99"/>
  <c r="AC47" i="99" s="1"/>
  <c r="Y46" i="99"/>
  <c r="AC46" i="99" s="1"/>
  <c r="Y45" i="99"/>
  <c r="AC45" i="99" s="1"/>
  <c r="Y44" i="99"/>
  <c r="Y43" i="99"/>
  <c r="AC43" i="99" s="1"/>
  <c r="Y42" i="99"/>
  <c r="AC42" i="99" s="1"/>
  <c r="Y41" i="99"/>
  <c r="AC41" i="99" s="1"/>
  <c r="Y39" i="99"/>
  <c r="AC39" i="99" s="1"/>
  <c r="Y38" i="99"/>
  <c r="Y37" i="99"/>
  <c r="AC37" i="99" s="1"/>
  <c r="Y36" i="99"/>
  <c r="AC36" i="99" s="1"/>
  <c r="Y35" i="99"/>
  <c r="AC35" i="99" s="1"/>
  <c r="Y34" i="99"/>
  <c r="AC34" i="99" s="1"/>
  <c r="Y33" i="99"/>
  <c r="AC33" i="99" s="1"/>
  <c r="Y31" i="99"/>
  <c r="AC31" i="99" s="1"/>
  <c r="Y30" i="99"/>
  <c r="AC30" i="99" s="1"/>
  <c r="Y29" i="99"/>
  <c r="AC29" i="99" s="1"/>
  <c r="Y28" i="99"/>
  <c r="AC28" i="99" s="1"/>
  <c r="Y27" i="99"/>
  <c r="Y26" i="99"/>
  <c r="AC26" i="99" s="1"/>
  <c r="Y25" i="99"/>
  <c r="AC25" i="99" s="1"/>
  <c r="Y24" i="99"/>
  <c r="AC24" i="99" s="1"/>
  <c r="Y23" i="99"/>
  <c r="AC23" i="99" s="1"/>
  <c r="Y22" i="99"/>
  <c r="AC22" i="99" s="1"/>
  <c r="Y20" i="99"/>
  <c r="AC20" i="99" s="1"/>
  <c r="Y18" i="99"/>
  <c r="AC18" i="99" s="1"/>
  <c r="Y17" i="99"/>
  <c r="AC17" i="99" s="1"/>
  <c r="Y16" i="99"/>
  <c r="AC16" i="99" s="1"/>
  <c r="Y15" i="99"/>
  <c r="AC15" i="99" s="1"/>
  <c r="Y14" i="99"/>
  <c r="AC14" i="99" s="1"/>
  <c r="Y13" i="99"/>
  <c r="AC13" i="99" s="1"/>
  <c r="Y12" i="99"/>
  <c r="Y11" i="99"/>
  <c r="AC11" i="99" s="1"/>
  <c r="Y10" i="99"/>
  <c r="W78" i="99"/>
  <c r="W77" i="99"/>
  <c r="W76" i="99"/>
  <c r="W75" i="99"/>
  <c r="W74" i="99"/>
  <c r="W73" i="99"/>
  <c r="W71" i="99"/>
  <c r="W70" i="99"/>
  <c r="W69" i="99"/>
  <c r="W68" i="99"/>
  <c r="W67" i="99"/>
  <c r="W66" i="99"/>
  <c r="W65" i="99"/>
  <c r="W63" i="99"/>
  <c r="W62" i="99"/>
  <c r="W61" i="99"/>
  <c r="W58" i="99"/>
  <c r="W57" i="99"/>
  <c r="W56" i="99"/>
  <c r="W54" i="99"/>
  <c r="W53" i="99"/>
  <c r="W52" i="99"/>
  <c r="W51" i="99"/>
  <c r="W50" i="99"/>
  <c r="W49" i="99"/>
  <c r="W48" i="99"/>
  <c r="W47" i="99"/>
  <c r="W46" i="99"/>
  <c r="W45" i="99"/>
  <c r="W44" i="99"/>
  <c r="W43" i="99"/>
  <c r="W42" i="99"/>
  <c r="W41" i="99"/>
  <c r="W39" i="99"/>
  <c r="W38" i="99"/>
  <c r="W37" i="99"/>
  <c r="W36" i="99"/>
  <c r="W35" i="99"/>
  <c r="W34" i="99"/>
  <c r="W33" i="99"/>
  <c r="W31" i="99"/>
  <c r="W30" i="99"/>
  <c r="W29" i="99"/>
  <c r="W28" i="99"/>
  <c r="W27" i="99"/>
  <c r="W26" i="99"/>
  <c r="W25" i="99"/>
  <c r="W24" i="99"/>
  <c r="W23" i="99"/>
  <c r="W22" i="99"/>
  <c r="W20" i="99"/>
  <c r="W18" i="99"/>
  <c r="W17" i="99"/>
  <c r="W16" i="99"/>
  <c r="W15" i="99"/>
  <c r="W14" i="99"/>
  <c r="W13" i="99"/>
  <c r="W12" i="99"/>
  <c r="W11" i="99"/>
  <c r="W10" i="99"/>
  <c r="U78" i="99"/>
  <c r="U77" i="99"/>
  <c r="U76" i="99"/>
  <c r="U75" i="99"/>
  <c r="U74" i="99"/>
  <c r="U73" i="99"/>
  <c r="U71" i="99"/>
  <c r="U70" i="99"/>
  <c r="U69" i="99"/>
  <c r="U68" i="99"/>
  <c r="U67" i="99"/>
  <c r="U66" i="99"/>
  <c r="U65" i="99"/>
  <c r="U63" i="99"/>
  <c r="U62" i="99"/>
  <c r="U61" i="99"/>
  <c r="U58" i="99"/>
  <c r="U57" i="99"/>
  <c r="U56" i="99"/>
  <c r="U54" i="99"/>
  <c r="U53" i="99"/>
  <c r="U52" i="99"/>
  <c r="U51" i="99"/>
  <c r="U50" i="99"/>
  <c r="U49" i="99"/>
  <c r="U48" i="99"/>
  <c r="U47" i="99"/>
  <c r="U46" i="99"/>
  <c r="U45" i="99"/>
  <c r="U44" i="99"/>
  <c r="U43" i="99"/>
  <c r="U42" i="99"/>
  <c r="U41" i="99"/>
  <c r="U39" i="99"/>
  <c r="U38" i="99"/>
  <c r="U37" i="99"/>
  <c r="U36" i="99"/>
  <c r="U35" i="99"/>
  <c r="U34" i="99"/>
  <c r="U33" i="99"/>
  <c r="U31" i="99"/>
  <c r="U30" i="99"/>
  <c r="U29" i="99"/>
  <c r="U28" i="99"/>
  <c r="U27" i="99"/>
  <c r="U26" i="99"/>
  <c r="U25" i="99"/>
  <c r="U24" i="99"/>
  <c r="U23" i="99"/>
  <c r="U22" i="99"/>
  <c r="U20" i="99"/>
  <c r="U18" i="99"/>
  <c r="U17" i="99"/>
  <c r="U16" i="99"/>
  <c r="U15" i="99"/>
  <c r="U14" i="99"/>
  <c r="U13" i="99"/>
  <c r="U12" i="99"/>
  <c r="U11" i="99"/>
  <c r="U10" i="99"/>
  <c r="S78" i="99"/>
  <c r="S77" i="99"/>
  <c r="S76" i="99"/>
  <c r="S75" i="99"/>
  <c r="S74" i="99"/>
  <c r="S73" i="99"/>
  <c r="S71" i="99"/>
  <c r="S70" i="99"/>
  <c r="S69" i="99"/>
  <c r="S68" i="99"/>
  <c r="S67" i="99"/>
  <c r="S66" i="99"/>
  <c r="S65" i="99"/>
  <c r="S63" i="99"/>
  <c r="S62" i="99"/>
  <c r="S61" i="99"/>
  <c r="S58" i="99"/>
  <c r="S57" i="99"/>
  <c r="S56" i="99"/>
  <c r="S54" i="99"/>
  <c r="S53" i="99"/>
  <c r="S52" i="99"/>
  <c r="S51" i="99"/>
  <c r="S50" i="99"/>
  <c r="S49" i="99"/>
  <c r="S48" i="99"/>
  <c r="S47" i="99"/>
  <c r="S46" i="99"/>
  <c r="S45" i="99"/>
  <c r="S44" i="99"/>
  <c r="S43" i="99"/>
  <c r="S42" i="99"/>
  <c r="S41" i="99"/>
  <c r="S39" i="99"/>
  <c r="S38" i="99"/>
  <c r="S37" i="99"/>
  <c r="S36" i="99"/>
  <c r="S35" i="99"/>
  <c r="S34" i="99"/>
  <c r="S33" i="99"/>
  <c r="S31" i="99"/>
  <c r="S30" i="99"/>
  <c r="S29" i="99"/>
  <c r="S28" i="99"/>
  <c r="S27" i="99"/>
  <c r="S26" i="99"/>
  <c r="S25" i="99"/>
  <c r="S24" i="99"/>
  <c r="S23" i="99"/>
  <c r="S22" i="99"/>
  <c r="S20" i="99"/>
  <c r="S18" i="99"/>
  <c r="S17" i="99"/>
  <c r="S16" i="99"/>
  <c r="S15" i="99"/>
  <c r="S14" i="99"/>
  <c r="S13" i="99"/>
  <c r="S12" i="99"/>
  <c r="S11" i="99"/>
  <c r="S10" i="99"/>
  <c r="Q78" i="99"/>
  <c r="Q77" i="99"/>
  <c r="Q76" i="99"/>
  <c r="Q75" i="99"/>
  <c r="Q74" i="99"/>
  <c r="Q73" i="99"/>
  <c r="Q71" i="99"/>
  <c r="Q70" i="99"/>
  <c r="Q69" i="99"/>
  <c r="Q68" i="99"/>
  <c r="Q67" i="99"/>
  <c r="Q66" i="99"/>
  <c r="Q65" i="99"/>
  <c r="Q63" i="99"/>
  <c r="Q62" i="99"/>
  <c r="Q61" i="99"/>
  <c r="Q58" i="99"/>
  <c r="Q57" i="99"/>
  <c r="Q56" i="99"/>
  <c r="Q54" i="99"/>
  <c r="Q53" i="99"/>
  <c r="Q52" i="99"/>
  <c r="Q51" i="99"/>
  <c r="Q50" i="99"/>
  <c r="Q49" i="99"/>
  <c r="Q48" i="99"/>
  <c r="Q47" i="99"/>
  <c r="Q46" i="99"/>
  <c r="Q45" i="99"/>
  <c r="Q44" i="99"/>
  <c r="Q43" i="99"/>
  <c r="Q42" i="99"/>
  <c r="Q41" i="99"/>
  <c r="Q39" i="99"/>
  <c r="Q38" i="99"/>
  <c r="Q37" i="99"/>
  <c r="Q36" i="99"/>
  <c r="Q35" i="99"/>
  <c r="Q34" i="99"/>
  <c r="Q33" i="99"/>
  <c r="Q31" i="99"/>
  <c r="Q30" i="99"/>
  <c r="Q29" i="99"/>
  <c r="Q28" i="99"/>
  <c r="Q27" i="99"/>
  <c r="Q26" i="99"/>
  <c r="Q25" i="99"/>
  <c r="Q24" i="99"/>
  <c r="Q23" i="99"/>
  <c r="Q22" i="99"/>
  <c r="Q20" i="99"/>
  <c r="Q18" i="99"/>
  <c r="Q17" i="99"/>
  <c r="Q16" i="99"/>
  <c r="Q15" i="99"/>
  <c r="Q14" i="99"/>
  <c r="Q13" i="99"/>
  <c r="Q12" i="99"/>
  <c r="Q11" i="99"/>
  <c r="Q10" i="99"/>
  <c r="M78" i="99"/>
  <c r="M77" i="99"/>
  <c r="M76" i="99"/>
  <c r="M75" i="99"/>
  <c r="M74" i="99"/>
  <c r="M73" i="99"/>
  <c r="M71" i="99"/>
  <c r="M70" i="99"/>
  <c r="M69" i="99"/>
  <c r="M68" i="99"/>
  <c r="M67" i="99"/>
  <c r="M66" i="99"/>
  <c r="M65" i="99"/>
  <c r="M63" i="99"/>
  <c r="M62" i="99"/>
  <c r="M61" i="99"/>
  <c r="M58" i="99"/>
  <c r="M57" i="99"/>
  <c r="M56" i="99"/>
  <c r="M54" i="99"/>
  <c r="M53" i="99"/>
  <c r="M52" i="99"/>
  <c r="M51" i="99"/>
  <c r="M50" i="99"/>
  <c r="M49" i="99"/>
  <c r="M48" i="99"/>
  <c r="M47" i="99"/>
  <c r="M46" i="99"/>
  <c r="M45" i="99"/>
  <c r="M44" i="99"/>
  <c r="M43" i="99"/>
  <c r="M42" i="99"/>
  <c r="M41" i="99"/>
  <c r="M39" i="99"/>
  <c r="M38" i="99"/>
  <c r="M37" i="99"/>
  <c r="M36" i="99"/>
  <c r="M35" i="99"/>
  <c r="M34" i="99"/>
  <c r="M33" i="99"/>
  <c r="M31" i="99"/>
  <c r="M30" i="99"/>
  <c r="M29" i="99"/>
  <c r="M28" i="99"/>
  <c r="M27" i="99"/>
  <c r="M26" i="99"/>
  <c r="M25" i="99"/>
  <c r="M24" i="99"/>
  <c r="M23" i="99"/>
  <c r="M22" i="99"/>
  <c r="M20" i="99"/>
  <c r="M18" i="99"/>
  <c r="M17" i="99"/>
  <c r="M16" i="99"/>
  <c r="M15" i="99"/>
  <c r="M14" i="99"/>
  <c r="M13" i="99"/>
  <c r="M12" i="99"/>
  <c r="M11" i="99"/>
  <c r="M10" i="99"/>
  <c r="K78" i="99"/>
  <c r="K77" i="99"/>
  <c r="K76" i="99"/>
  <c r="K75" i="99"/>
  <c r="K74" i="99"/>
  <c r="K73" i="99"/>
  <c r="K71" i="99"/>
  <c r="K70" i="99"/>
  <c r="K69" i="99"/>
  <c r="K68" i="99"/>
  <c r="K67" i="99"/>
  <c r="K66" i="99"/>
  <c r="K65" i="99"/>
  <c r="K63" i="99"/>
  <c r="K62" i="99"/>
  <c r="K61" i="99"/>
  <c r="K58" i="99"/>
  <c r="K57" i="99"/>
  <c r="K56" i="99"/>
  <c r="K54" i="99"/>
  <c r="K53" i="99"/>
  <c r="K52" i="99"/>
  <c r="K51" i="99"/>
  <c r="K50" i="99"/>
  <c r="K49" i="99"/>
  <c r="K48" i="99"/>
  <c r="K47" i="99"/>
  <c r="K46" i="99"/>
  <c r="K45" i="99"/>
  <c r="K44" i="99"/>
  <c r="K43" i="99"/>
  <c r="K42" i="99"/>
  <c r="K41" i="99"/>
  <c r="K39" i="99"/>
  <c r="K38" i="99"/>
  <c r="K37" i="99"/>
  <c r="K36" i="99"/>
  <c r="K35" i="99"/>
  <c r="K34" i="99"/>
  <c r="K33" i="99"/>
  <c r="K31" i="99"/>
  <c r="K30" i="99"/>
  <c r="K29" i="99"/>
  <c r="K28" i="99"/>
  <c r="K27" i="99"/>
  <c r="K26" i="99"/>
  <c r="K25" i="99"/>
  <c r="K24" i="99"/>
  <c r="K23" i="99"/>
  <c r="K22" i="99"/>
  <c r="K20" i="99"/>
  <c r="K18" i="99"/>
  <c r="K17" i="99"/>
  <c r="K16" i="99"/>
  <c r="K15" i="99"/>
  <c r="K14" i="99"/>
  <c r="K13" i="99"/>
  <c r="K12" i="99"/>
  <c r="K11" i="99"/>
  <c r="K10" i="99"/>
  <c r="H78" i="99"/>
  <c r="H77" i="99"/>
  <c r="H76" i="99"/>
  <c r="H75" i="99"/>
  <c r="H74" i="99"/>
  <c r="H73" i="99"/>
  <c r="H71" i="99"/>
  <c r="H70" i="99"/>
  <c r="H68" i="99"/>
  <c r="H67" i="99"/>
  <c r="H66" i="99"/>
  <c r="H63" i="99"/>
  <c r="H61" i="99"/>
  <c r="H58" i="99"/>
  <c r="H57" i="99"/>
  <c r="H53" i="99"/>
  <c r="H52" i="99"/>
  <c r="H51" i="99"/>
  <c r="H49" i="99"/>
  <c r="H48" i="99"/>
  <c r="H47" i="99"/>
  <c r="H45" i="99"/>
  <c r="H44" i="99"/>
  <c r="H43" i="99"/>
  <c r="H41" i="99"/>
  <c r="H39" i="99"/>
  <c r="H38" i="99"/>
  <c r="H36" i="99"/>
  <c r="H35" i="99"/>
  <c r="H34" i="99"/>
  <c r="H31" i="99"/>
  <c r="H30" i="99"/>
  <c r="H29" i="99"/>
  <c r="H27" i="99"/>
  <c r="H26" i="99"/>
  <c r="H25" i="99"/>
  <c r="H23" i="99"/>
  <c r="H22" i="99"/>
  <c r="H18" i="99"/>
  <c r="H17" i="99"/>
  <c r="H16" i="99"/>
  <c r="H14" i="99"/>
  <c r="H13" i="99"/>
  <c r="H12" i="99"/>
  <c r="H10" i="99"/>
  <c r="F78" i="99"/>
  <c r="F77" i="99"/>
  <c r="F76" i="99"/>
  <c r="F75" i="99"/>
  <c r="F74" i="99"/>
  <c r="F73" i="99"/>
  <c r="F71" i="99"/>
  <c r="F70" i="99"/>
  <c r="F69" i="99"/>
  <c r="F68" i="99"/>
  <c r="F67" i="99"/>
  <c r="F66" i="99"/>
  <c r="F65" i="99"/>
  <c r="F63" i="99"/>
  <c r="F62" i="99"/>
  <c r="F61" i="99"/>
  <c r="F58" i="99"/>
  <c r="F57" i="99"/>
  <c r="F56" i="99"/>
  <c r="F54" i="99"/>
  <c r="F53" i="99"/>
  <c r="F52" i="99"/>
  <c r="F51" i="99"/>
  <c r="F50" i="99"/>
  <c r="F49" i="99"/>
  <c r="F48" i="99"/>
  <c r="F47" i="99"/>
  <c r="F46" i="99"/>
  <c r="F45" i="99"/>
  <c r="F44" i="99"/>
  <c r="F43" i="99"/>
  <c r="F42" i="99"/>
  <c r="F41" i="99"/>
  <c r="F39" i="99"/>
  <c r="F38" i="99"/>
  <c r="F37" i="99"/>
  <c r="F36" i="99"/>
  <c r="F35" i="99"/>
  <c r="F34" i="99"/>
  <c r="F33" i="99"/>
  <c r="F31" i="99"/>
  <c r="F30" i="99"/>
  <c r="F29" i="99"/>
  <c r="F28" i="99"/>
  <c r="F27" i="99"/>
  <c r="F26" i="99"/>
  <c r="F25" i="99"/>
  <c r="F24" i="99"/>
  <c r="F23" i="99"/>
  <c r="F22" i="99"/>
  <c r="F20" i="99"/>
  <c r="F18" i="99"/>
  <c r="F17" i="99"/>
  <c r="F16" i="99"/>
  <c r="F15" i="99"/>
  <c r="F14" i="99"/>
  <c r="F13" i="99"/>
  <c r="F12" i="99"/>
  <c r="F11" i="99"/>
  <c r="F10" i="99"/>
  <c r="D78" i="99"/>
  <c r="Z78" i="99" s="1"/>
  <c r="D77" i="99"/>
  <c r="D76" i="99"/>
  <c r="G76" i="99" s="1"/>
  <c r="D75" i="99"/>
  <c r="L75" i="99" s="1"/>
  <c r="D74" i="99"/>
  <c r="D73" i="99"/>
  <c r="Z73" i="99" s="1"/>
  <c r="D71" i="99"/>
  <c r="D70" i="99"/>
  <c r="AB70" i="99" s="1"/>
  <c r="D69" i="99"/>
  <c r="AE69" i="99" s="1"/>
  <c r="D68" i="99"/>
  <c r="AE68" i="99" s="1"/>
  <c r="D67" i="99"/>
  <c r="D66" i="99"/>
  <c r="AG66" i="99" s="1"/>
  <c r="D65" i="99"/>
  <c r="AE65" i="99" s="1"/>
  <c r="D63" i="99"/>
  <c r="Z63" i="99" s="1"/>
  <c r="D62" i="99"/>
  <c r="D61" i="99"/>
  <c r="Z61" i="99" s="1"/>
  <c r="D58" i="99"/>
  <c r="Z58" i="99" s="1"/>
  <c r="D57" i="99"/>
  <c r="AB57" i="99" s="1"/>
  <c r="D56" i="99"/>
  <c r="D54" i="99"/>
  <c r="Z54" i="99" s="1"/>
  <c r="D53" i="99"/>
  <c r="X53" i="99" s="1"/>
  <c r="D52" i="99"/>
  <c r="AB52" i="99" s="1"/>
  <c r="D51" i="99"/>
  <c r="N51" i="99" s="1"/>
  <c r="D50" i="99"/>
  <c r="Z50" i="99" s="1"/>
  <c r="D49" i="99"/>
  <c r="AG49" i="99" s="1"/>
  <c r="D48" i="99"/>
  <c r="Z48" i="99" s="1"/>
  <c r="D47" i="99"/>
  <c r="T47" i="99" s="1"/>
  <c r="D46" i="99"/>
  <c r="AE46" i="99" s="1"/>
  <c r="D45" i="99"/>
  <c r="AB45" i="99" s="1"/>
  <c r="D44" i="99"/>
  <c r="AE44" i="99" s="1"/>
  <c r="D43" i="99"/>
  <c r="AB43" i="99" s="1"/>
  <c r="D42" i="99"/>
  <c r="D41" i="99"/>
  <c r="AB41" i="99" s="1"/>
  <c r="D39" i="99"/>
  <c r="Z39" i="99" s="1"/>
  <c r="D38" i="99"/>
  <c r="D37" i="99"/>
  <c r="T37" i="99" s="1"/>
  <c r="D36" i="99"/>
  <c r="AE36" i="99" s="1"/>
  <c r="D35" i="99"/>
  <c r="AB35" i="99" s="1"/>
  <c r="D34" i="99"/>
  <c r="AE34" i="99" s="1"/>
  <c r="D33" i="99"/>
  <c r="AB33" i="99" s="1"/>
  <c r="D31" i="99"/>
  <c r="AE31" i="99" s="1"/>
  <c r="D30" i="99"/>
  <c r="AE30" i="99" s="1"/>
  <c r="D29" i="99"/>
  <c r="N29" i="99" s="1"/>
  <c r="D28" i="99"/>
  <c r="T28" i="99" s="1"/>
  <c r="D27" i="99"/>
  <c r="D26" i="99"/>
  <c r="AG26" i="99" s="1"/>
  <c r="D25" i="99"/>
  <c r="N25" i="99" s="1"/>
  <c r="D24" i="99"/>
  <c r="X24" i="99" s="1"/>
  <c r="D23" i="99"/>
  <c r="AE23" i="99" s="1"/>
  <c r="D22" i="99"/>
  <c r="Z22" i="99" s="1"/>
  <c r="D20" i="99"/>
  <c r="AG20" i="99" s="1"/>
  <c r="D18" i="99"/>
  <c r="AB18" i="99" s="1"/>
  <c r="D17" i="99"/>
  <c r="AE17" i="99" s="1"/>
  <c r="D16" i="99"/>
  <c r="AB16" i="99" s="1"/>
  <c r="D15" i="99"/>
  <c r="D14" i="99"/>
  <c r="T14" i="99" s="1"/>
  <c r="D13" i="99"/>
  <c r="AE13" i="99" s="1"/>
  <c r="D12" i="99"/>
  <c r="AE12" i="99" s="1"/>
  <c r="D11" i="99"/>
  <c r="N11" i="99" s="1"/>
  <c r="D10" i="99"/>
  <c r="C78" i="99"/>
  <c r="E78" i="99" s="1"/>
  <c r="C77" i="99"/>
  <c r="C76" i="99"/>
  <c r="C75" i="99"/>
  <c r="J75" i="99" s="1"/>
  <c r="C74" i="99"/>
  <c r="E74" i="99" s="1"/>
  <c r="C73" i="99"/>
  <c r="C71" i="99"/>
  <c r="C70" i="99"/>
  <c r="E70" i="99" s="1"/>
  <c r="C69" i="99"/>
  <c r="E69" i="99" s="1"/>
  <c r="C68" i="99"/>
  <c r="J68" i="99" s="1"/>
  <c r="C67" i="99"/>
  <c r="E67" i="99" s="1"/>
  <c r="C66" i="99"/>
  <c r="C65" i="99"/>
  <c r="E65" i="99" s="1"/>
  <c r="C63" i="99"/>
  <c r="C62" i="99"/>
  <c r="C61" i="99"/>
  <c r="J61" i="99" s="1"/>
  <c r="C58" i="99"/>
  <c r="E58" i="99" s="1"/>
  <c r="C57" i="99"/>
  <c r="C56" i="99"/>
  <c r="E56" i="99" s="1"/>
  <c r="C54" i="99"/>
  <c r="C53" i="99"/>
  <c r="E53" i="99" s="1"/>
  <c r="C52" i="99"/>
  <c r="C51" i="99"/>
  <c r="E51" i="99" s="1"/>
  <c r="C50" i="99"/>
  <c r="C49" i="99"/>
  <c r="E49" i="99" s="1"/>
  <c r="C48" i="99"/>
  <c r="E48" i="99" s="1"/>
  <c r="C47" i="99"/>
  <c r="J47" i="99" s="1"/>
  <c r="C46" i="99"/>
  <c r="E46" i="99" s="1"/>
  <c r="C45" i="99"/>
  <c r="J45" i="99" s="1"/>
  <c r="C44" i="99"/>
  <c r="C43" i="99"/>
  <c r="E43" i="99" s="1"/>
  <c r="C42" i="99"/>
  <c r="C41" i="99"/>
  <c r="E41" i="99" s="1"/>
  <c r="AF78" i="109"/>
  <c r="AF77" i="109"/>
  <c r="AF76" i="109"/>
  <c r="AF75" i="109"/>
  <c r="AF74" i="109"/>
  <c r="AF73" i="109"/>
  <c r="AF71" i="109"/>
  <c r="AF70" i="109"/>
  <c r="AF69" i="109"/>
  <c r="AF68" i="109"/>
  <c r="AF67" i="109"/>
  <c r="AF66" i="109"/>
  <c r="AF65" i="109"/>
  <c r="AF63" i="109"/>
  <c r="AF62" i="109"/>
  <c r="AF61" i="109"/>
  <c r="AF60" i="109"/>
  <c r="AF57" i="109"/>
  <c r="AF56" i="109"/>
  <c r="AF54" i="109"/>
  <c r="AF53" i="109"/>
  <c r="AF52" i="109"/>
  <c r="AF51" i="109"/>
  <c r="AF50" i="109"/>
  <c r="AF49" i="109"/>
  <c r="AF48" i="109"/>
  <c r="AF47" i="109"/>
  <c r="AF46" i="109"/>
  <c r="AF45" i="109"/>
  <c r="AF44" i="109"/>
  <c r="AF43" i="109"/>
  <c r="AF42" i="109"/>
  <c r="AF41" i="109"/>
  <c r="AF39" i="109"/>
  <c r="AF38" i="109"/>
  <c r="AF37" i="109"/>
  <c r="AF36" i="109"/>
  <c r="AF35" i="109"/>
  <c r="AF34" i="109"/>
  <c r="AF33" i="109"/>
  <c r="AF31" i="109"/>
  <c r="AF30" i="109"/>
  <c r="AF29" i="109"/>
  <c r="AF28" i="109"/>
  <c r="AF27" i="109"/>
  <c r="AF26" i="109"/>
  <c r="AF25" i="109"/>
  <c r="AF24" i="109"/>
  <c r="AF23" i="109"/>
  <c r="AF22" i="109"/>
  <c r="AF20" i="109"/>
  <c r="AF18" i="109"/>
  <c r="AF17" i="109"/>
  <c r="AF16" i="109"/>
  <c r="AF15" i="109"/>
  <c r="AF14" i="109"/>
  <c r="AF13" i="109"/>
  <c r="AF12" i="109"/>
  <c r="AF11" i="109"/>
  <c r="AF10" i="109"/>
  <c r="AD78" i="109"/>
  <c r="AD77" i="109"/>
  <c r="AD76" i="109"/>
  <c r="AD75" i="109"/>
  <c r="AD74" i="109"/>
  <c r="AD73" i="109"/>
  <c r="AD71" i="109"/>
  <c r="AD70" i="109"/>
  <c r="AD69" i="109"/>
  <c r="AD68" i="109"/>
  <c r="AD67" i="109"/>
  <c r="AD66" i="109"/>
  <c r="AD65" i="109"/>
  <c r="AD63" i="109"/>
  <c r="AD62" i="109"/>
  <c r="AD61" i="109"/>
  <c r="AD60" i="109"/>
  <c r="AD57" i="109"/>
  <c r="AD56" i="109"/>
  <c r="AD54" i="109"/>
  <c r="AD53" i="109"/>
  <c r="AD52" i="109"/>
  <c r="AD51" i="109"/>
  <c r="AD50" i="109"/>
  <c r="AD49" i="109"/>
  <c r="AD48" i="109"/>
  <c r="AD47" i="109"/>
  <c r="AD46" i="109"/>
  <c r="AD45" i="109"/>
  <c r="AD44" i="109"/>
  <c r="AD43" i="109"/>
  <c r="AD42" i="109"/>
  <c r="AD41" i="109"/>
  <c r="AD39" i="109"/>
  <c r="AD38" i="109"/>
  <c r="AD37" i="109"/>
  <c r="AD36" i="109"/>
  <c r="AD35" i="109"/>
  <c r="AD34" i="109"/>
  <c r="AD33" i="109"/>
  <c r="AD31" i="109"/>
  <c r="AD30" i="109"/>
  <c r="AD29" i="109"/>
  <c r="AD28" i="109"/>
  <c r="AD27" i="109"/>
  <c r="AD26" i="109"/>
  <c r="AD25" i="109"/>
  <c r="AD24" i="109"/>
  <c r="AD23" i="109"/>
  <c r="AD22" i="109"/>
  <c r="AD20" i="109"/>
  <c r="AD18" i="109"/>
  <c r="AD17" i="109"/>
  <c r="AD16" i="109"/>
  <c r="AD15" i="109"/>
  <c r="AD14" i="109"/>
  <c r="AD13" i="109"/>
  <c r="AD12" i="109"/>
  <c r="AD11" i="109"/>
  <c r="AD10" i="109"/>
  <c r="AA78" i="109"/>
  <c r="AA77" i="109"/>
  <c r="AA76" i="109"/>
  <c r="AA75" i="109"/>
  <c r="AA74" i="109"/>
  <c r="AA73" i="109"/>
  <c r="AA71" i="109"/>
  <c r="AA70" i="109"/>
  <c r="AA69" i="109"/>
  <c r="AA68" i="109"/>
  <c r="AA67" i="109"/>
  <c r="AA66" i="109"/>
  <c r="AA65" i="109"/>
  <c r="AA63" i="109"/>
  <c r="AA62" i="109"/>
  <c r="AA61" i="109"/>
  <c r="AA60" i="109"/>
  <c r="AA57" i="109"/>
  <c r="AA56" i="109"/>
  <c r="AA54" i="109"/>
  <c r="AA53" i="109"/>
  <c r="AA52" i="109"/>
  <c r="AA51" i="109"/>
  <c r="AA50" i="109"/>
  <c r="AA49" i="109"/>
  <c r="AA48" i="109"/>
  <c r="AA47" i="109"/>
  <c r="AA46" i="109"/>
  <c r="AA45" i="109"/>
  <c r="AA44" i="109"/>
  <c r="AA43" i="109"/>
  <c r="AA42" i="109"/>
  <c r="AA41" i="109"/>
  <c r="AA39" i="109"/>
  <c r="AA38" i="109"/>
  <c r="AA37" i="109"/>
  <c r="AA36" i="109"/>
  <c r="AA35" i="109"/>
  <c r="AA34" i="109"/>
  <c r="AA33" i="109"/>
  <c r="AA31" i="109"/>
  <c r="AA30" i="109"/>
  <c r="AA29" i="109"/>
  <c r="AA28" i="109"/>
  <c r="AA27" i="109"/>
  <c r="AA26" i="109"/>
  <c r="AA25" i="109"/>
  <c r="AA24" i="109"/>
  <c r="AA23" i="109"/>
  <c r="AA22" i="109"/>
  <c r="AA20" i="109"/>
  <c r="AA18" i="109"/>
  <c r="AA17" i="109"/>
  <c r="AA16" i="109"/>
  <c r="AA15" i="109"/>
  <c r="AA14" i="109"/>
  <c r="AA13" i="109"/>
  <c r="AA12" i="109"/>
  <c r="AA11" i="109"/>
  <c r="AA10" i="109"/>
  <c r="Y78" i="109"/>
  <c r="AC78" i="109" s="1"/>
  <c r="Y77" i="109"/>
  <c r="AC77" i="109" s="1"/>
  <c r="Y76" i="109"/>
  <c r="AC76" i="109" s="1"/>
  <c r="Y75" i="109"/>
  <c r="AC75" i="109" s="1"/>
  <c r="Y74" i="109"/>
  <c r="AC74" i="109" s="1"/>
  <c r="Y73" i="109"/>
  <c r="AC73" i="109" s="1"/>
  <c r="Y71" i="109"/>
  <c r="AC71" i="109" s="1"/>
  <c r="Y70" i="109"/>
  <c r="AC70" i="109" s="1"/>
  <c r="Y69" i="109"/>
  <c r="AC69" i="109" s="1"/>
  <c r="Y68" i="109"/>
  <c r="AC68" i="109" s="1"/>
  <c r="Y67" i="109"/>
  <c r="AC67" i="109" s="1"/>
  <c r="Y66" i="109"/>
  <c r="AC66" i="109" s="1"/>
  <c r="Y65" i="109"/>
  <c r="AC65" i="109" s="1"/>
  <c r="Y63" i="109"/>
  <c r="AC63" i="109" s="1"/>
  <c r="Y62" i="109"/>
  <c r="AC62" i="109" s="1"/>
  <c r="Y61" i="109"/>
  <c r="AC61" i="109" s="1"/>
  <c r="Y60" i="109"/>
  <c r="AC60" i="109" s="1"/>
  <c r="Y57" i="109"/>
  <c r="AC57" i="109" s="1"/>
  <c r="Y56" i="109"/>
  <c r="AC56" i="109" s="1"/>
  <c r="Y54" i="109"/>
  <c r="AC54" i="109" s="1"/>
  <c r="Y53" i="109"/>
  <c r="AC53" i="109" s="1"/>
  <c r="Y52" i="109"/>
  <c r="AC52" i="109" s="1"/>
  <c r="Y51" i="109"/>
  <c r="AC51" i="109" s="1"/>
  <c r="Y50" i="109"/>
  <c r="AC50" i="109" s="1"/>
  <c r="Y49" i="109"/>
  <c r="AC49" i="109" s="1"/>
  <c r="Y48" i="109"/>
  <c r="AC48" i="109" s="1"/>
  <c r="Y47" i="109"/>
  <c r="AC47" i="109" s="1"/>
  <c r="Y46" i="109"/>
  <c r="AC46" i="109" s="1"/>
  <c r="Y45" i="109"/>
  <c r="AC45" i="109" s="1"/>
  <c r="Y44" i="109"/>
  <c r="AC44" i="109" s="1"/>
  <c r="Y43" i="109"/>
  <c r="Y42" i="109"/>
  <c r="AC42" i="109" s="1"/>
  <c r="Y41" i="109"/>
  <c r="AC41" i="109" s="1"/>
  <c r="Y39" i="109"/>
  <c r="AC39" i="109" s="1"/>
  <c r="Y38" i="109"/>
  <c r="AC38" i="109" s="1"/>
  <c r="Y37" i="109"/>
  <c r="AC37" i="109" s="1"/>
  <c r="Y36" i="109"/>
  <c r="AC36" i="109" s="1"/>
  <c r="Y35" i="109"/>
  <c r="AC35" i="109" s="1"/>
  <c r="Y34" i="109"/>
  <c r="AC34" i="109" s="1"/>
  <c r="Y33" i="109"/>
  <c r="AC33" i="109" s="1"/>
  <c r="Y31" i="109"/>
  <c r="AC31" i="109" s="1"/>
  <c r="Y30" i="109"/>
  <c r="AC30" i="109" s="1"/>
  <c r="Y29" i="109"/>
  <c r="AC29" i="109" s="1"/>
  <c r="Y28" i="109"/>
  <c r="AC28" i="109" s="1"/>
  <c r="Y27" i="109"/>
  <c r="AC27" i="109" s="1"/>
  <c r="Y26" i="109"/>
  <c r="AC26" i="109" s="1"/>
  <c r="Y25" i="109"/>
  <c r="AC25" i="109" s="1"/>
  <c r="Y24" i="109"/>
  <c r="AC24" i="109" s="1"/>
  <c r="Y23" i="109"/>
  <c r="AC23" i="109" s="1"/>
  <c r="Y22" i="109"/>
  <c r="AC22" i="109" s="1"/>
  <c r="Y20" i="109"/>
  <c r="AC20" i="109" s="1"/>
  <c r="Y18" i="109"/>
  <c r="AC18" i="109" s="1"/>
  <c r="Y17" i="109"/>
  <c r="AC17" i="109" s="1"/>
  <c r="Y16" i="109"/>
  <c r="AC16" i="109" s="1"/>
  <c r="Y15" i="109"/>
  <c r="AC15" i="109" s="1"/>
  <c r="Y14" i="109"/>
  <c r="AC14" i="109" s="1"/>
  <c r="Y13" i="109"/>
  <c r="AC13" i="109" s="1"/>
  <c r="Y12" i="109"/>
  <c r="AC12" i="109" s="1"/>
  <c r="Y11" i="109"/>
  <c r="Y10" i="109"/>
  <c r="AC10" i="109" s="1"/>
  <c r="W78" i="109"/>
  <c r="W77" i="109"/>
  <c r="W76" i="109"/>
  <c r="W75" i="109"/>
  <c r="W74" i="109"/>
  <c r="W73" i="109"/>
  <c r="W71" i="109"/>
  <c r="W70" i="109"/>
  <c r="W69" i="109"/>
  <c r="W68" i="109"/>
  <c r="W67" i="109"/>
  <c r="W66" i="109"/>
  <c r="W65" i="109"/>
  <c r="W63" i="109"/>
  <c r="W62" i="109"/>
  <c r="W61" i="109"/>
  <c r="W60" i="109"/>
  <c r="W57" i="109"/>
  <c r="W56" i="109"/>
  <c r="W54" i="109"/>
  <c r="W53" i="109"/>
  <c r="W52" i="109"/>
  <c r="W51" i="109"/>
  <c r="W50" i="109"/>
  <c r="W49" i="109"/>
  <c r="W48" i="109"/>
  <c r="W47" i="109"/>
  <c r="W46" i="109"/>
  <c r="W45" i="109"/>
  <c r="W44" i="109"/>
  <c r="W43" i="109"/>
  <c r="W42" i="109"/>
  <c r="W41" i="109"/>
  <c r="W39" i="109"/>
  <c r="W38" i="109"/>
  <c r="W37" i="109"/>
  <c r="W36" i="109"/>
  <c r="W35" i="109"/>
  <c r="W34" i="109"/>
  <c r="W33" i="109"/>
  <c r="W31" i="109"/>
  <c r="W30" i="109"/>
  <c r="W29" i="109"/>
  <c r="W28" i="109"/>
  <c r="W27" i="109"/>
  <c r="W26" i="109"/>
  <c r="W25" i="109"/>
  <c r="W24" i="109"/>
  <c r="W23" i="109"/>
  <c r="W22" i="109"/>
  <c r="W20" i="109"/>
  <c r="W18" i="109"/>
  <c r="W17" i="109"/>
  <c r="W16" i="109"/>
  <c r="W15" i="109"/>
  <c r="W14" i="109"/>
  <c r="W13" i="109"/>
  <c r="W12" i="109"/>
  <c r="W11" i="109"/>
  <c r="W10" i="109"/>
  <c r="U78" i="109"/>
  <c r="U77" i="109"/>
  <c r="U76" i="109"/>
  <c r="U75" i="109"/>
  <c r="U74" i="109"/>
  <c r="U73" i="109"/>
  <c r="U71" i="109"/>
  <c r="U70" i="109"/>
  <c r="U69" i="109"/>
  <c r="U68" i="109"/>
  <c r="U67" i="109"/>
  <c r="U66" i="109"/>
  <c r="U65" i="109"/>
  <c r="U63" i="109"/>
  <c r="U62" i="109"/>
  <c r="U61" i="109"/>
  <c r="U60" i="109"/>
  <c r="U57" i="109"/>
  <c r="U56" i="109"/>
  <c r="U54" i="109"/>
  <c r="U53" i="109"/>
  <c r="U52" i="109"/>
  <c r="U51" i="109"/>
  <c r="U50" i="109"/>
  <c r="U49" i="109"/>
  <c r="U48" i="109"/>
  <c r="U47" i="109"/>
  <c r="U46" i="109"/>
  <c r="U45" i="109"/>
  <c r="U44" i="109"/>
  <c r="U43" i="109"/>
  <c r="U42" i="109"/>
  <c r="U41" i="109"/>
  <c r="U39" i="109"/>
  <c r="U38" i="109"/>
  <c r="U37" i="109"/>
  <c r="U36" i="109"/>
  <c r="U35" i="109"/>
  <c r="U34" i="109"/>
  <c r="U33" i="109"/>
  <c r="U31" i="109"/>
  <c r="U30" i="109"/>
  <c r="U29" i="109"/>
  <c r="U28" i="109"/>
  <c r="U27" i="109"/>
  <c r="U26" i="109"/>
  <c r="U25" i="109"/>
  <c r="U24" i="109"/>
  <c r="U23" i="109"/>
  <c r="U22" i="109"/>
  <c r="U20" i="109"/>
  <c r="U18" i="109"/>
  <c r="U17" i="109"/>
  <c r="U16" i="109"/>
  <c r="U15" i="109"/>
  <c r="U14" i="109"/>
  <c r="U13" i="109"/>
  <c r="U12" i="109"/>
  <c r="U11" i="109"/>
  <c r="U10" i="109"/>
  <c r="S78" i="109"/>
  <c r="S77" i="109"/>
  <c r="S76" i="109"/>
  <c r="S75" i="109"/>
  <c r="S74" i="109"/>
  <c r="S73" i="109"/>
  <c r="S71" i="109"/>
  <c r="S70" i="109"/>
  <c r="S69" i="109"/>
  <c r="S68" i="109"/>
  <c r="S67" i="109"/>
  <c r="S66" i="109"/>
  <c r="S65" i="109"/>
  <c r="S63" i="109"/>
  <c r="S62" i="109"/>
  <c r="S61" i="109"/>
  <c r="S60" i="109"/>
  <c r="S57" i="109"/>
  <c r="S56" i="109"/>
  <c r="S54" i="109"/>
  <c r="S53" i="109"/>
  <c r="S52" i="109"/>
  <c r="S51" i="109"/>
  <c r="S50" i="109"/>
  <c r="S49" i="109"/>
  <c r="S48" i="109"/>
  <c r="S47" i="109"/>
  <c r="S46" i="109"/>
  <c r="S45" i="109"/>
  <c r="S44" i="109"/>
  <c r="S43" i="109"/>
  <c r="S42" i="109"/>
  <c r="S41" i="109"/>
  <c r="S39" i="109"/>
  <c r="S38" i="109"/>
  <c r="S37" i="109"/>
  <c r="S36" i="109"/>
  <c r="S35" i="109"/>
  <c r="S34" i="109"/>
  <c r="S33" i="109"/>
  <c r="S31" i="109"/>
  <c r="S30" i="109"/>
  <c r="S29" i="109"/>
  <c r="S28" i="109"/>
  <c r="S27" i="109"/>
  <c r="S26" i="109"/>
  <c r="S25" i="109"/>
  <c r="S24" i="109"/>
  <c r="S23" i="109"/>
  <c r="S22" i="109"/>
  <c r="S20" i="109"/>
  <c r="S18" i="109"/>
  <c r="S17" i="109"/>
  <c r="S16" i="109"/>
  <c r="S15" i="109"/>
  <c r="S14" i="109"/>
  <c r="S13" i="109"/>
  <c r="S12" i="109"/>
  <c r="S11" i="109"/>
  <c r="S10" i="109"/>
  <c r="Q78" i="109"/>
  <c r="Q77" i="109"/>
  <c r="Q76" i="109"/>
  <c r="Q75" i="109"/>
  <c r="Q74" i="109"/>
  <c r="Q73" i="109"/>
  <c r="Q71" i="109"/>
  <c r="Q70" i="109"/>
  <c r="Q69" i="109"/>
  <c r="Q68" i="109"/>
  <c r="Q67" i="109"/>
  <c r="Q66" i="109"/>
  <c r="Q65" i="109"/>
  <c r="Q63" i="109"/>
  <c r="Q62" i="109"/>
  <c r="Q61" i="109"/>
  <c r="Q60" i="109"/>
  <c r="Q57" i="109"/>
  <c r="Q56" i="109"/>
  <c r="Q54" i="109"/>
  <c r="Q53" i="109"/>
  <c r="Q52" i="109"/>
  <c r="Q51" i="109"/>
  <c r="Q50" i="109"/>
  <c r="Q49" i="109"/>
  <c r="Q48" i="109"/>
  <c r="Q47" i="109"/>
  <c r="Q46" i="109"/>
  <c r="Q45" i="109"/>
  <c r="Q44" i="109"/>
  <c r="Q43" i="109"/>
  <c r="Q42" i="109"/>
  <c r="Q41" i="109"/>
  <c r="Q39" i="109"/>
  <c r="Q38" i="109"/>
  <c r="Q37" i="109"/>
  <c r="Q36" i="109"/>
  <c r="Q35" i="109"/>
  <c r="Q34" i="109"/>
  <c r="Q33" i="109"/>
  <c r="Q31" i="109"/>
  <c r="Q30" i="109"/>
  <c r="Q29" i="109"/>
  <c r="Q28" i="109"/>
  <c r="Q27" i="109"/>
  <c r="Q26" i="109"/>
  <c r="Q25" i="109"/>
  <c r="Q24" i="109"/>
  <c r="Q23" i="109"/>
  <c r="Q22" i="109"/>
  <c r="Q20" i="109"/>
  <c r="Q18" i="109"/>
  <c r="Q17" i="109"/>
  <c r="Q16" i="109"/>
  <c r="Q15" i="109"/>
  <c r="Q14" i="109"/>
  <c r="Q13" i="109"/>
  <c r="Q12" i="109"/>
  <c r="Q11" i="109"/>
  <c r="Q10" i="109"/>
  <c r="M78" i="109"/>
  <c r="M77" i="109"/>
  <c r="M76" i="109"/>
  <c r="M75" i="109"/>
  <c r="M74" i="109"/>
  <c r="M73" i="109"/>
  <c r="M71" i="109"/>
  <c r="M70" i="109"/>
  <c r="M69" i="109"/>
  <c r="M68" i="109"/>
  <c r="M67" i="109"/>
  <c r="M66" i="109"/>
  <c r="M65" i="109"/>
  <c r="M63" i="109"/>
  <c r="M62" i="109"/>
  <c r="M61" i="109"/>
  <c r="M60" i="109"/>
  <c r="M57" i="109"/>
  <c r="M56" i="109"/>
  <c r="M54" i="109"/>
  <c r="M53" i="109"/>
  <c r="M52" i="109"/>
  <c r="M51" i="109"/>
  <c r="M50" i="109"/>
  <c r="M49" i="109"/>
  <c r="M48" i="109"/>
  <c r="M47" i="109"/>
  <c r="M46" i="109"/>
  <c r="M45" i="109"/>
  <c r="M44" i="109"/>
  <c r="M43" i="109"/>
  <c r="M42" i="109"/>
  <c r="M41" i="109"/>
  <c r="M39" i="109"/>
  <c r="M38" i="109"/>
  <c r="M37" i="109"/>
  <c r="M36" i="109"/>
  <c r="M35" i="109"/>
  <c r="M34" i="109"/>
  <c r="M33" i="109"/>
  <c r="M31" i="109"/>
  <c r="M30" i="109"/>
  <c r="M29" i="109"/>
  <c r="M28" i="109"/>
  <c r="M27" i="109"/>
  <c r="M26" i="109"/>
  <c r="M25" i="109"/>
  <c r="M24" i="109"/>
  <c r="M23" i="109"/>
  <c r="M22" i="109"/>
  <c r="M20" i="109"/>
  <c r="M18" i="109"/>
  <c r="M17" i="109"/>
  <c r="M16" i="109"/>
  <c r="M15" i="109"/>
  <c r="M14" i="109"/>
  <c r="M13" i="109"/>
  <c r="M12" i="109"/>
  <c r="M11" i="109"/>
  <c r="M10" i="109"/>
  <c r="K78" i="109"/>
  <c r="K77" i="109"/>
  <c r="K76" i="109"/>
  <c r="K75" i="109"/>
  <c r="K74" i="109"/>
  <c r="K73" i="109"/>
  <c r="K71" i="109"/>
  <c r="K70" i="109"/>
  <c r="K69" i="109"/>
  <c r="K68" i="109"/>
  <c r="K67" i="109"/>
  <c r="K66" i="109"/>
  <c r="K65" i="109"/>
  <c r="K63" i="109"/>
  <c r="K62" i="109"/>
  <c r="K61" i="109"/>
  <c r="K60" i="109"/>
  <c r="K57" i="109"/>
  <c r="K56" i="109"/>
  <c r="K54" i="109"/>
  <c r="K53" i="109"/>
  <c r="K52" i="109"/>
  <c r="K51" i="109"/>
  <c r="K50" i="109"/>
  <c r="K49" i="109"/>
  <c r="K48" i="109"/>
  <c r="K47" i="109"/>
  <c r="K46" i="109"/>
  <c r="K45" i="109"/>
  <c r="K44" i="109"/>
  <c r="K43" i="109"/>
  <c r="K42" i="109"/>
  <c r="K41" i="109"/>
  <c r="K39" i="109"/>
  <c r="K38" i="109"/>
  <c r="K37" i="109"/>
  <c r="K36" i="109"/>
  <c r="K35" i="109"/>
  <c r="K34" i="109"/>
  <c r="K33" i="109"/>
  <c r="K31" i="109"/>
  <c r="K30" i="109"/>
  <c r="K29" i="109"/>
  <c r="K28" i="109"/>
  <c r="K27" i="109"/>
  <c r="K26" i="109"/>
  <c r="K25" i="109"/>
  <c r="K24" i="109"/>
  <c r="K23" i="109"/>
  <c r="K22" i="109"/>
  <c r="K20" i="109"/>
  <c r="K18" i="109"/>
  <c r="K17" i="109"/>
  <c r="K16" i="109"/>
  <c r="K15" i="109"/>
  <c r="K14" i="109"/>
  <c r="K13" i="109"/>
  <c r="K12" i="109"/>
  <c r="K11" i="109"/>
  <c r="K10" i="109"/>
  <c r="H78" i="109"/>
  <c r="H77" i="109"/>
  <c r="H76" i="109"/>
  <c r="H75" i="109"/>
  <c r="H74" i="109"/>
  <c r="H73" i="109"/>
  <c r="H71" i="109"/>
  <c r="H70" i="109"/>
  <c r="H69" i="109"/>
  <c r="H68" i="109"/>
  <c r="H67" i="109"/>
  <c r="H66" i="109"/>
  <c r="H65" i="109"/>
  <c r="H63" i="109"/>
  <c r="H62" i="109"/>
  <c r="H61" i="109"/>
  <c r="H60" i="109"/>
  <c r="H57" i="109"/>
  <c r="H56" i="109"/>
  <c r="H54" i="109"/>
  <c r="H53" i="109"/>
  <c r="H52" i="109"/>
  <c r="H51" i="109"/>
  <c r="H50" i="109"/>
  <c r="H49" i="109"/>
  <c r="H48" i="109"/>
  <c r="H47" i="109"/>
  <c r="H46" i="109"/>
  <c r="H45" i="109"/>
  <c r="H44" i="109"/>
  <c r="H43" i="109"/>
  <c r="H42" i="109"/>
  <c r="H41" i="109"/>
  <c r="H39" i="109"/>
  <c r="H38" i="109"/>
  <c r="H37" i="109"/>
  <c r="H36" i="109"/>
  <c r="H35" i="109"/>
  <c r="H34" i="109"/>
  <c r="H33" i="109"/>
  <c r="H31" i="109"/>
  <c r="H30" i="109"/>
  <c r="H29" i="109"/>
  <c r="H28" i="109"/>
  <c r="H27" i="109"/>
  <c r="H26" i="109"/>
  <c r="H25" i="109"/>
  <c r="H24" i="109"/>
  <c r="H23" i="109"/>
  <c r="H22" i="109"/>
  <c r="H20" i="109"/>
  <c r="H18" i="109"/>
  <c r="H17" i="109"/>
  <c r="H16" i="109"/>
  <c r="H15" i="109"/>
  <c r="H14" i="109"/>
  <c r="H13" i="109"/>
  <c r="H12" i="109"/>
  <c r="H11" i="109"/>
  <c r="H10" i="109"/>
  <c r="F78" i="109"/>
  <c r="F77" i="109"/>
  <c r="F76" i="109"/>
  <c r="F75" i="109"/>
  <c r="F74" i="109"/>
  <c r="F73" i="109"/>
  <c r="F71" i="109"/>
  <c r="F70" i="109"/>
  <c r="F69" i="109"/>
  <c r="F68" i="109"/>
  <c r="F67" i="109"/>
  <c r="F66" i="109"/>
  <c r="F65" i="109"/>
  <c r="F63" i="109"/>
  <c r="F62" i="109"/>
  <c r="F61" i="109"/>
  <c r="F60" i="109"/>
  <c r="F57" i="109"/>
  <c r="F56" i="109"/>
  <c r="F54" i="109"/>
  <c r="F53" i="109"/>
  <c r="F52" i="109"/>
  <c r="F51" i="109"/>
  <c r="F50" i="109"/>
  <c r="F49" i="109"/>
  <c r="F48" i="109"/>
  <c r="F47" i="109"/>
  <c r="F46" i="109"/>
  <c r="F45" i="109"/>
  <c r="F44" i="109"/>
  <c r="F43" i="109"/>
  <c r="F42" i="109"/>
  <c r="F41" i="109"/>
  <c r="F39" i="109"/>
  <c r="F38" i="109"/>
  <c r="F37" i="109"/>
  <c r="F36" i="109"/>
  <c r="F35" i="109"/>
  <c r="F34" i="109"/>
  <c r="F33" i="109"/>
  <c r="F31" i="109"/>
  <c r="F30" i="109"/>
  <c r="F29" i="109"/>
  <c r="F28" i="109"/>
  <c r="F27" i="109"/>
  <c r="F26" i="109"/>
  <c r="F25" i="109"/>
  <c r="F24" i="109"/>
  <c r="F23" i="109"/>
  <c r="F22" i="109"/>
  <c r="F20" i="109"/>
  <c r="F18" i="109"/>
  <c r="F17" i="109"/>
  <c r="F16" i="109"/>
  <c r="F15" i="109"/>
  <c r="F14" i="109"/>
  <c r="F13" i="109"/>
  <c r="F12" i="109"/>
  <c r="F11" i="109"/>
  <c r="F10" i="109"/>
  <c r="D78" i="109"/>
  <c r="Z78" i="109" s="1"/>
  <c r="D77" i="109"/>
  <c r="V77" i="109" s="1"/>
  <c r="D76" i="109"/>
  <c r="N76" i="109" s="1"/>
  <c r="D75" i="109"/>
  <c r="D74" i="109"/>
  <c r="G74" i="109" s="1"/>
  <c r="D73" i="109"/>
  <c r="AE73" i="109" s="1"/>
  <c r="D71" i="109"/>
  <c r="AB71" i="109" s="1"/>
  <c r="D70" i="109"/>
  <c r="X70" i="109" s="1"/>
  <c r="D69" i="109"/>
  <c r="V69" i="109" s="1"/>
  <c r="D68" i="109"/>
  <c r="D67" i="109"/>
  <c r="V67" i="109" s="1"/>
  <c r="D66" i="109"/>
  <c r="D65" i="109"/>
  <c r="T65" i="109" s="1"/>
  <c r="D63" i="109"/>
  <c r="D62" i="109"/>
  <c r="Z62" i="109" s="1"/>
  <c r="D61" i="109"/>
  <c r="V61" i="109" s="1"/>
  <c r="D60" i="109"/>
  <c r="AE60" i="109" s="1"/>
  <c r="D57" i="109"/>
  <c r="D56" i="109"/>
  <c r="X56" i="109" s="1"/>
  <c r="D54" i="109"/>
  <c r="N54" i="109" s="1"/>
  <c r="D53" i="109"/>
  <c r="V53" i="109" s="1"/>
  <c r="D52" i="109"/>
  <c r="D51" i="109"/>
  <c r="V51" i="109" s="1"/>
  <c r="D50" i="109"/>
  <c r="D49" i="109"/>
  <c r="T49" i="109" s="1"/>
  <c r="D48" i="109"/>
  <c r="D47" i="109"/>
  <c r="AE47" i="109" s="1"/>
  <c r="D46" i="109"/>
  <c r="X46" i="109" s="1"/>
  <c r="D45" i="109"/>
  <c r="V45" i="109" s="1"/>
  <c r="D44" i="109"/>
  <c r="AG44" i="109" s="1"/>
  <c r="D43" i="109"/>
  <c r="AG43" i="109" s="1"/>
  <c r="D42" i="109"/>
  <c r="Z42" i="109" s="1"/>
  <c r="D41" i="109"/>
  <c r="AB41" i="109" s="1"/>
  <c r="D39" i="109"/>
  <c r="N39" i="109" s="1"/>
  <c r="D38" i="109"/>
  <c r="T38" i="109" s="1"/>
  <c r="D37" i="109"/>
  <c r="AE37" i="109" s="1"/>
  <c r="D36" i="109"/>
  <c r="AE36" i="109" s="1"/>
  <c r="D35" i="109"/>
  <c r="D34" i="109"/>
  <c r="T34" i="109" s="1"/>
  <c r="D33" i="109"/>
  <c r="Z33" i="109" s="1"/>
  <c r="D31" i="109"/>
  <c r="AE31" i="109" s="1"/>
  <c r="D30" i="109"/>
  <c r="V30" i="109" s="1"/>
  <c r="D29" i="109"/>
  <c r="AB29" i="109" s="1"/>
  <c r="D28" i="109"/>
  <c r="X28" i="109" s="1"/>
  <c r="D27" i="109"/>
  <c r="I27" i="109" s="1"/>
  <c r="D26" i="109"/>
  <c r="D25" i="109"/>
  <c r="Z25" i="109" s="1"/>
  <c r="D24" i="109"/>
  <c r="AG24" i="109" s="1"/>
  <c r="D23" i="109"/>
  <c r="I23" i="109" s="1"/>
  <c r="D22" i="109"/>
  <c r="L22" i="109" s="1"/>
  <c r="D20" i="109"/>
  <c r="X20" i="109" s="1"/>
  <c r="D18" i="109"/>
  <c r="V18" i="109" s="1"/>
  <c r="D17" i="109"/>
  <c r="X17" i="109" s="1"/>
  <c r="D16" i="109"/>
  <c r="D15" i="109"/>
  <c r="T15" i="109" s="1"/>
  <c r="D14" i="109"/>
  <c r="X14" i="109" s="1"/>
  <c r="D13" i="109"/>
  <c r="D12" i="109"/>
  <c r="D11" i="109"/>
  <c r="AE11" i="109" s="1"/>
  <c r="D10" i="109"/>
  <c r="V10" i="109" s="1"/>
  <c r="C78" i="109"/>
  <c r="J78" i="109" s="1"/>
  <c r="C77" i="109"/>
  <c r="C76" i="109"/>
  <c r="C75" i="109"/>
  <c r="J75" i="109" s="1"/>
  <c r="C74" i="109"/>
  <c r="E74" i="109" s="1"/>
  <c r="C73" i="109"/>
  <c r="C71" i="109"/>
  <c r="E71" i="109" s="1"/>
  <c r="C70" i="109"/>
  <c r="E70" i="109" s="1"/>
  <c r="C69" i="109"/>
  <c r="E69" i="109" s="1"/>
  <c r="C68" i="109"/>
  <c r="J68" i="109" s="1"/>
  <c r="C67" i="109"/>
  <c r="E67" i="109" s="1"/>
  <c r="C66" i="109"/>
  <c r="E66" i="109" s="1"/>
  <c r="C65" i="109"/>
  <c r="E65" i="109" s="1"/>
  <c r="C63" i="109"/>
  <c r="C62" i="109"/>
  <c r="E62" i="109" s="1"/>
  <c r="C61" i="109"/>
  <c r="C60" i="109"/>
  <c r="J60" i="109" s="1"/>
  <c r="C57" i="109"/>
  <c r="C56" i="109"/>
  <c r="C54" i="109"/>
  <c r="E54" i="109" s="1"/>
  <c r="C53" i="109"/>
  <c r="E53" i="109" s="1"/>
  <c r="C52" i="109"/>
  <c r="C51" i="109"/>
  <c r="C50" i="109"/>
  <c r="J50" i="109" s="1"/>
  <c r="C49" i="109"/>
  <c r="C48" i="109"/>
  <c r="C47" i="109"/>
  <c r="E47" i="109" s="1"/>
  <c r="C46" i="109"/>
  <c r="C45" i="109"/>
  <c r="C44" i="109"/>
  <c r="C43" i="109"/>
  <c r="E43" i="109" s="1"/>
  <c r="C42" i="109"/>
  <c r="E42" i="109" s="1"/>
  <c r="C41" i="109"/>
  <c r="C39" i="109"/>
  <c r="J39" i="109" s="1"/>
  <c r="C38" i="109"/>
  <c r="E38" i="109" s="1"/>
  <c r="C37" i="109"/>
  <c r="E37" i="109" s="1"/>
  <c r="C36" i="109"/>
  <c r="J36" i="109" s="1"/>
  <c r="C35" i="109"/>
  <c r="C34" i="109"/>
  <c r="J34" i="109" s="1"/>
  <c r="C33" i="109"/>
  <c r="J33" i="109" s="1"/>
  <c r="C31" i="109"/>
  <c r="J31" i="109" s="1"/>
  <c r="C30" i="109"/>
  <c r="C29" i="109"/>
  <c r="J29" i="109" s="1"/>
  <c r="C28" i="109"/>
  <c r="E28" i="109" s="1"/>
  <c r="C27" i="109"/>
  <c r="C26" i="109"/>
  <c r="C25" i="109"/>
  <c r="E25" i="109" s="1"/>
  <c r="C24" i="109"/>
  <c r="E24" i="109" s="1"/>
  <c r="C23" i="109"/>
  <c r="E23" i="109" s="1"/>
  <c r="C22" i="109"/>
  <c r="E22" i="109" s="1"/>
  <c r="C20" i="109"/>
  <c r="E20" i="109" s="1"/>
  <c r="C18" i="109"/>
  <c r="J18" i="109" s="1"/>
  <c r="C17" i="109"/>
  <c r="C16" i="109"/>
  <c r="C15" i="109"/>
  <c r="J15" i="109" s="1"/>
  <c r="C14" i="109"/>
  <c r="J14" i="109" s="1"/>
  <c r="C13" i="109"/>
  <c r="J13" i="109" s="1"/>
  <c r="C12" i="109"/>
  <c r="C11" i="109"/>
  <c r="J11" i="109" s="1"/>
  <c r="C10" i="109"/>
  <c r="AF78" i="110"/>
  <c r="AF77" i="110"/>
  <c r="AF76" i="110"/>
  <c r="AF75" i="110"/>
  <c r="AF74" i="110"/>
  <c r="AF73" i="110"/>
  <c r="AF71" i="110"/>
  <c r="AF70" i="110"/>
  <c r="AF69" i="110"/>
  <c r="AF68" i="110"/>
  <c r="AF67" i="110"/>
  <c r="AF66" i="110"/>
  <c r="AF65" i="110"/>
  <c r="AF63" i="110"/>
  <c r="AF62" i="110"/>
  <c r="AF61" i="110"/>
  <c r="AF60" i="110"/>
  <c r="AF57" i="110"/>
  <c r="AF56" i="110"/>
  <c r="AF54" i="110"/>
  <c r="AF53" i="110"/>
  <c r="AF52" i="110"/>
  <c r="AF51" i="110"/>
  <c r="AF50" i="110"/>
  <c r="AF49" i="110"/>
  <c r="AF48" i="110"/>
  <c r="AF47" i="110"/>
  <c r="AF46" i="110"/>
  <c r="AF45" i="110"/>
  <c r="AF44" i="110"/>
  <c r="AF43" i="110"/>
  <c r="AF42" i="110"/>
  <c r="AF41" i="110"/>
  <c r="AF39" i="110"/>
  <c r="AF38" i="110"/>
  <c r="AF37" i="110"/>
  <c r="AF36" i="110"/>
  <c r="AF35" i="110"/>
  <c r="AF34" i="110"/>
  <c r="AF33" i="110"/>
  <c r="AF31" i="110"/>
  <c r="AF30" i="110"/>
  <c r="AF29" i="110"/>
  <c r="AF28" i="110"/>
  <c r="AF27" i="110"/>
  <c r="AF26" i="110"/>
  <c r="AF25" i="110"/>
  <c r="AF24" i="110"/>
  <c r="AF23" i="110"/>
  <c r="AF22" i="110"/>
  <c r="AF20" i="110"/>
  <c r="AF18" i="110"/>
  <c r="AF17" i="110"/>
  <c r="AF16" i="110"/>
  <c r="AF15" i="110"/>
  <c r="AF14" i="110"/>
  <c r="AF13" i="110"/>
  <c r="AF12" i="110"/>
  <c r="AF11" i="110"/>
  <c r="AF10" i="110"/>
  <c r="AD78" i="110"/>
  <c r="AD77" i="110"/>
  <c r="AD76" i="110"/>
  <c r="AD75" i="110"/>
  <c r="AD74" i="110"/>
  <c r="AD73" i="110"/>
  <c r="AD71" i="110"/>
  <c r="AD70" i="110"/>
  <c r="AD69" i="110"/>
  <c r="AD68" i="110"/>
  <c r="AD67" i="110"/>
  <c r="AD66" i="110"/>
  <c r="AD65" i="110"/>
  <c r="AD63" i="110"/>
  <c r="AD62" i="110"/>
  <c r="AD61" i="110"/>
  <c r="AD60" i="110"/>
  <c r="AD57" i="110"/>
  <c r="AD56" i="110"/>
  <c r="AD54" i="110"/>
  <c r="AD53" i="110"/>
  <c r="AD52" i="110"/>
  <c r="AD51" i="110"/>
  <c r="AD50" i="110"/>
  <c r="AD49" i="110"/>
  <c r="AD48" i="110"/>
  <c r="AD47" i="110"/>
  <c r="AD46" i="110"/>
  <c r="AD45" i="110"/>
  <c r="AD44" i="110"/>
  <c r="AD43" i="110"/>
  <c r="AD42" i="110"/>
  <c r="AD41" i="110"/>
  <c r="AD39" i="110"/>
  <c r="AD38" i="110"/>
  <c r="AD37" i="110"/>
  <c r="AD36" i="110"/>
  <c r="AD35" i="110"/>
  <c r="AD34" i="110"/>
  <c r="AD33" i="110"/>
  <c r="AD31" i="110"/>
  <c r="AD30" i="110"/>
  <c r="AD29" i="110"/>
  <c r="AD28" i="110"/>
  <c r="AD27" i="110"/>
  <c r="AD26" i="110"/>
  <c r="AD25" i="110"/>
  <c r="AD24" i="110"/>
  <c r="AD23" i="110"/>
  <c r="AD22" i="110"/>
  <c r="AD20" i="110"/>
  <c r="AD18" i="110"/>
  <c r="AD17" i="110"/>
  <c r="AD16" i="110"/>
  <c r="AD15" i="110"/>
  <c r="AD14" i="110"/>
  <c r="AD13" i="110"/>
  <c r="AD12" i="110"/>
  <c r="AD11" i="110"/>
  <c r="AD10" i="110"/>
  <c r="AA78" i="110"/>
  <c r="AA77" i="110"/>
  <c r="AA76" i="110"/>
  <c r="AA75" i="110"/>
  <c r="AA74" i="110"/>
  <c r="AA73" i="110"/>
  <c r="AA71" i="110"/>
  <c r="AA70" i="110"/>
  <c r="AA69" i="110"/>
  <c r="AA68" i="110"/>
  <c r="AA67" i="110"/>
  <c r="AA66" i="110"/>
  <c r="AA65" i="110"/>
  <c r="AA63" i="110"/>
  <c r="AA62" i="110"/>
  <c r="AA61" i="110"/>
  <c r="AA60" i="110"/>
  <c r="AA57" i="110"/>
  <c r="AA56" i="110"/>
  <c r="AA54" i="110"/>
  <c r="AA53" i="110"/>
  <c r="AA52" i="110"/>
  <c r="AA51" i="110"/>
  <c r="AA50" i="110"/>
  <c r="AA49" i="110"/>
  <c r="AA48" i="110"/>
  <c r="AA47" i="110"/>
  <c r="AA46" i="110"/>
  <c r="AA45" i="110"/>
  <c r="AA44" i="110"/>
  <c r="AA43" i="110"/>
  <c r="AA42" i="110"/>
  <c r="AA41" i="110"/>
  <c r="AA39" i="110"/>
  <c r="AA38" i="110"/>
  <c r="AA37" i="110"/>
  <c r="AA36" i="110"/>
  <c r="AA35" i="110"/>
  <c r="AA34" i="110"/>
  <c r="AA33" i="110"/>
  <c r="AA31" i="110"/>
  <c r="AA30" i="110"/>
  <c r="AA29" i="110"/>
  <c r="AA28" i="110"/>
  <c r="AA27" i="110"/>
  <c r="AA26" i="110"/>
  <c r="AA25" i="110"/>
  <c r="AA24" i="110"/>
  <c r="AA23" i="110"/>
  <c r="AA22" i="110"/>
  <c r="AA20" i="110"/>
  <c r="AA18" i="110"/>
  <c r="AA17" i="110"/>
  <c r="AA16" i="110"/>
  <c r="AA15" i="110"/>
  <c r="AA14" i="110"/>
  <c r="AA13" i="110"/>
  <c r="AA12" i="110"/>
  <c r="AA11" i="110"/>
  <c r="AA10" i="110"/>
  <c r="Y78" i="110"/>
  <c r="AC78" i="110" s="1"/>
  <c r="Y77" i="110"/>
  <c r="AC77" i="110" s="1"/>
  <c r="Y76" i="110"/>
  <c r="AC76" i="110" s="1"/>
  <c r="Y75" i="110"/>
  <c r="AC75" i="110" s="1"/>
  <c r="Y74" i="110"/>
  <c r="AC74" i="110" s="1"/>
  <c r="Y73" i="110"/>
  <c r="AC73" i="110" s="1"/>
  <c r="Y71" i="110"/>
  <c r="AC71" i="110" s="1"/>
  <c r="Y70" i="110"/>
  <c r="AC70" i="110" s="1"/>
  <c r="Y69" i="110"/>
  <c r="AC69" i="110" s="1"/>
  <c r="Y68" i="110"/>
  <c r="Y67" i="110"/>
  <c r="AC67" i="110" s="1"/>
  <c r="Y66" i="110"/>
  <c r="Y65" i="110"/>
  <c r="AC65" i="110" s="1"/>
  <c r="Y63" i="110"/>
  <c r="AC63" i="110" s="1"/>
  <c r="Y62" i="110"/>
  <c r="AC62" i="110" s="1"/>
  <c r="Y61" i="110"/>
  <c r="AC61" i="110" s="1"/>
  <c r="Y60" i="110"/>
  <c r="Y57" i="110"/>
  <c r="AC57" i="110" s="1"/>
  <c r="Y56" i="110"/>
  <c r="AC56" i="110" s="1"/>
  <c r="Y54" i="110"/>
  <c r="AC54" i="110" s="1"/>
  <c r="Y53" i="110"/>
  <c r="AC53" i="110" s="1"/>
  <c r="Y52" i="110"/>
  <c r="AC52" i="110" s="1"/>
  <c r="Y51" i="110"/>
  <c r="AC51" i="110" s="1"/>
  <c r="Y50" i="110"/>
  <c r="AC50" i="110" s="1"/>
  <c r="Y49" i="110"/>
  <c r="AC49" i="110" s="1"/>
  <c r="Y48" i="110"/>
  <c r="AC48" i="110" s="1"/>
  <c r="Y47" i="110"/>
  <c r="AC47" i="110" s="1"/>
  <c r="Y46" i="110"/>
  <c r="AC46" i="110" s="1"/>
  <c r="Y45" i="110"/>
  <c r="AC45" i="110" s="1"/>
  <c r="Y44" i="110"/>
  <c r="AC44" i="110" s="1"/>
  <c r="Y43" i="110"/>
  <c r="AC43" i="110" s="1"/>
  <c r="Y42" i="110"/>
  <c r="AC42" i="110" s="1"/>
  <c r="Y41" i="110"/>
  <c r="Y39" i="110"/>
  <c r="AC39" i="110" s="1"/>
  <c r="Y38" i="110"/>
  <c r="AC38" i="110" s="1"/>
  <c r="Y37" i="110"/>
  <c r="AC37" i="110" s="1"/>
  <c r="Y36" i="110"/>
  <c r="AC36" i="110" s="1"/>
  <c r="Y35" i="110"/>
  <c r="AC35" i="110" s="1"/>
  <c r="Y34" i="110"/>
  <c r="AC34" i="110" s="1"/>
  <c r="Y33" i="110"/>
  <c r="AC33" i="110" s="1"/>
  <c r="Y31" i="110"/>
  <c r="AC31" i="110" s="1"/>
  <c r="Y30" i="110"/>
  <c r="AC30" i="110" s="1"/>
  <c r="Y29" i="110"/>
  <c r="AC29" i="110" s="1"/>
  <c r="Y28" i="110"/>
  <c r="AC28" i="110" s="1"/>
  <c r="Y27" i="110"/>
  <c r="AC27" i="110" s="1"/>
  <c r="Y26" i="110"/>
  <c r="AC26" i="110" s="1"/>
  <c r="Y25" i="110"/>
  <c r="AC25" i="110" s="1"/>
  <c r="Y24" i="110"/>
  <c r="Y23" i="110"/>
  <c r="AC23" i="110" s="1"/>
  <c r="Y22" i="110"/>
  <c r="AC22" i="110" s="1"/>
  <c r="Y20" i="110"/>
  <c r="AC20" i="110" s="1"/>
  <c r="Y18" i="110"/>
  <c r="AC18" i="110" s="1"/>
  <c r="Y17" i="110"/>
  <c r="AC17" i="110" s="1"/>
  <c r="Y16" i="110"/>
  <c r="AC16" i="110" s="1"/>
  <c r="Y15" i="110"/>
  <c r="AC15" i="110" s="1"/>
  <c r="Y14" i="110"/>
  <c r="AC14" i="110" s="1"/>
  <c r="Y13" i="110"/>
  <c r="AC13" i="110" s="1"/>
  <c r="Y12" i="110"/>
  <c r="AC12" i="110" s="1"/>
  <c r="Y11" i="110"/>
  <c r="AC11" i="110" s="1"/>
  <c r="Y10" i="110"/>
  <c r="AC10" i="110" s="1"/>
  <c r="W78" i="110"/>
  <c r="W77" i="110"/>
  <c r="W76" i="110"/>
  <c r="W75" i="110"/>
  <c r="W74" i="110"/>
  <c r="W73" i="110"/>
  <c r="W71" i="110"/>
  <c r="W70" i="110"/>
  <c r="W69" i="110"/>
  <c r="W68" i="110"/>
  <c r="W67" i="110"/>
  <c r="W66" i="110"/>
  <c r="W65" i="110"/>
  <c r="W63" i="110"/>
  <c r="W62" i="110"/>
  <c r="W61" i="110"/>
  <c r="W60" i="110"/>
  <c r="W57" i="110"/>
  <c r="W56" i="110"/>
  <c r="W54" i="110"/>
  <c r="W53" i="110"/>
  <c r="W52" i="110"/>
  <c r="W51" i="110"/>
  <c r="W50" i="110"/>
  <c r="W49" i="110"/>
  <c r="W48" i="110"/>
  <c r="W47" i="110"/>
  <c r="W46" i="110"/>
  <c r="W45" i="110"/>
  <c r="W44" i="110"/>
  <c r="W43" i="110"/>
  <c r="W42" i="110"/>
  <c r="W41" i="110"/>
  <c r="W39" i="110"/>
  <c r="W38" i="110"/>
  <c r="W37" i="110"/>
  <c r="W36" i="110"/>
  <c r="W35" i="110"/>
  <c r="W34" i="110"/>
  <c r="W33" i="110"/>
  <c r="W31" i="110"/>
  <c r="W30" i="110"/>
  <c r="W29" i="110"/>
  <c r="W28" i="110"/>
  <c r="W27" i="110"/>
  <c r="W26" i="110"/>
  <c r="W25" i="110"/>
  <c r="W24" i="110"/>
  <c r="W23" i="110"/>
  <c r="W22" i="110"/>
  <c r="W20" i="110"/>
  <c r="W18" i="110"/>
  <c r="W17" i="110"/>
  <c r="W16" i="110"/>
  <c r="W15" i="110"/>
  <c r="W14" i="110"/>
  <c r="W13" i="110"/>
  <c r="W12" i="110"/>
  <c r="W11" i="110"/>
  <c r="W10" i="110"/>
  <c r="U78" i="110"/>
  <c r="U77" i="110"/>
  <c r="U76" i="110"/>
  <c r="U75" i="110"/>
  <c r="U74" i="110"/>
  <c r="U73" i="110"/>
  <c r="U71" i="110"/>
  <c r="U70" i="110"/>
  <c r="U69" i="110"/>
  <c r="U68" i="110"/>
  <c r="U67" i="110"/>
  <c r="U66" i="110"/>
  <c r="U65" i="110"/>
  <c r="U63" i="110"/>
  <c r="U62" i="110"/>
  <c r="U61" i="110"/>
  <c r="U60" i="110"/>
  <c r="U57" i="110"/>
  <c r="U56" i="110"/>
  <c r="U54" i="110"/>
  <c r="U53" i="110"/>
  <c r="U52" i="110"/>
  <c r="U51" i="110"/>
  <c r="U50" i="110"/>
  <c r="U49" i="110"/>
  <c r="U48" i="110"/>
  <c r="U47" i="110"/>
  <c r="U46" i="110"/>
  <c r="U45" i="110"/>
  <c r="U44" i="110"/>
  <c r="U43" i="110"/>
  <c r="U42" i="110"/>
  <c r="U41" i="110"/>
  <c r="U39" i="110"/>
  <c r="U38" i="110"/>
  <c r="U37" i="110"/>
  <c r="U36" i="110"/>
  <c r="U35" i="110"/>
  <c r="U34" i="110"/>
  <c r="U33" i="110"/>
  <c r="U31" i="110"/>
  <c r="U30" i="110"/>
  <c r="U29" i="110"/>
  <c r="U28" i="110"/>
  <c r="U27" i="110"/>
  <c r="U26" i="110"/>
  <c r="U25" i="110"/>
  <c r="U24" i="110"/>
  <c r="U23" i="110"/>
  <c r="U22" i="110"/>
  <c r="U20" i="110"/>
  <c r="U18" i="110"/>
  <c r="U17" i="110"/>
  <c r="U16" i="110"/>
  <c r="U15" i="110"/>
  <c r="U14" i="110"/>
  <c r="U13" i="110"/>
  <c r="U12" i="110"/>
  <c r="U11" i="110"/>
  <c r="U10" i="110"/>
  <c r="S78" i="110"/>
  <c r="S77" i="110"/>
  <c r="S76" i="110"/>
  <c r="S75" i="110"/>
  <c r="S74" i="110"/>
  <c r="S73" i="110"/>
  <c r="S71" i="110"/>
  <c r="S70" i="110"/>
  <c r="S69" i="110"/>
  <c r="S68" i="110"/>
  <c r="S67" i="110"/>
  <c r="S66" i="110"/>
  <c r="S65" i="110"/>
  <c r="S63" i="110"/>
  <c r="S62" i="110"/>
  <c r="S61" i="110"/>
  <c r="S60" i="110"/>
  <c r="S57" i="110"/>
  <c r="S56" i="110"/>
  <c r="S54" i="110"/>
  <c r="S53" i="110"/>
  <c r="S52" i="110"/>
  <c r="S51" i="110"/>
  <c r="S50" i="110"/>
  <c r="S49" i="110"/>
  <c r="S48" i="110"/>
  <c r="S47" i="110"/>
  <c r="S46" i="110"/>
  <c r="S45" i="110"/>
  <c r="S44" i="110"/>
  <c r="S43" i="110"/>
  <c r="S42" i="110"/>
  <c r="S41" i="110"/>
  <c r="S39" i="110"/>
  <c r="S38" i="110"/>
  <c r="S37" i="110"/>
  <c r="S36" i="110"/>
  <c r="S35" i="110"/>
  <c r="S34" i="110"/>
  <c r="S33" i="110"/>
  <c r="S31" i="110"/>
  <c r="S30" i="110"/>
  <c r="S29" i="110"/>
  <c r="S28" i="110"/>
  <c r="S27" i="110"/>
  <c r="S26" i="110"/>
  <c r="S25" i="110"/>
  <c r="S24" i="110"/>
  <c r="S23" i="110"/>
  <c r="S22" i="110"/>
  <c r="S20" i="110"/>
  <c r="S18" i="110"/>
  <c r="S17" i="110"/>
  <c r="S16" i="110"/>
  <c r="S15" i="110"/>
  <c r="S14" i="110"/>
  <c r="S13" i="110"/>
  <c r="S12" i="110"/>
  <c r="S11" i="110"/>
  <c r="S10" i="110"/>
  <c r="Q78" i="110"/>
  <c r="Q77" i="110"/>
  <c r="Q76" i="110"/>
  <c r="Q75" i="110"/>
  <c r="Q74" i="110"/>
  <c r="Q73" i="110"/>
  <c r="Q71" i="110"/>
  <c r="Q70" i="110"/>
  <c r="Q69" i="110"/>
  <c r="Q68" i="110"/>
  <c r="Q67" i="110"/>
  <c r="Q66" i="110"/>
  <c r="Q65" i="110"/>
  <c r="Q63" i="110"/>
  <c r="Q62" i="110"/>
  <c r="Q61" i="110"/>
  <c r="Q60" i="110"/>
  <c r="Q57" i="110"/>
  <c r="Q56" i="110"/>
  <c r="Q54" i="110"/>
  <c r="Q53" i="110"/>
  <c r="Q52" i="110"/>
  <c r="Q51" i="110"/>
  <c r="Q50" i="110"/>
  <c r="Q49" i="110"/>
  <c r="Q48" i="110"/>
  <c r="Q47" i="110"/>
  <c r="Q46" i="110"/>
  <c r="Q45" i="110"/>
  <c r="Q44" i="110"/>
  <c r="Q43" i="110"/>
  <c r="Q42" i="110"/>
  <c r="Q41" i="110"/>
  <c r="Q39" i="110"/>
  <c r="Q38" i="110"/>
  <c r="Q37" i="110"/>
  <c r="Q36" i="110"/>
  <c r="Q35" i="110"/>
  <c r="Q34" i="110"/>
  <c r="Q33" i="110"/>
  <c r="Q31" i="110"/>
  <c r="Q30" i="110"/>
  <c r="Q29" i="110"/>
  <c r="Q28" i="110"/>
  <c r="Q27" i="110"/>
  <c r="Q26" i="110"/>
  <c r="Q25" i="110"/>
  <c r="Q24" i="110"/>
  <c r="Q23" i="110"/>
  <c r="Q22" i="110"/>
  <c r="Q20" i="110"/>
  <c r="Q18" i="110"/>
  <c r="Q17" i="110"/>
  <c r="Q16" i="110"/>
  <c r="Q15" i="110"/>
  <c r="Q14" i="110"/>
  <c r="Q13" i="110"/>
  <c r="Q12" i="110"/>
  <c r="Q11" i="110"/>
  <c r="Q10" i="110"/>
  <c r="O17" i="110"/>
  <c r="R17" i="110" s="1"/>
  <c r="O15" i="110"/>
  <c r="O13" i="110"/>
  <c r="R13" i="110" s="1"/>
  <c r="O11" i="110"/>
  <c r="R11" i="110" s="1"/>
  <c r="M78" i="110"/>
  <c r="M77" i="110"/>
  <c r="M76" i="110"/>
  <c r="M75" i="110"/>
  <c r="M74" i="110"/>
  <c r="M73" i="110"/>
  <c r="M71" i="110"/>
  <c r="M70" i="110"/>
  <c r="M69" i="110"/>
  <c r="M68" i="110"/>
  <c r="M67" i="110"/>
  <c r="M66" i="110"/>
  <c r="M65" i="110"/>
  <c r="M63" i="110"/>
  <c r="M62" i="110"/>
  <c r="M61" i="110"/>
  <c r="M60" i="110"/>
  <c r="M57" i="110"/>
  <c r="M56" i="110"/>
  <c r="M54" i="110"/>
  <c r="M53" i="110"/>
  <c r="M52" i="110"/>
  <c r="M51" i="110"/>
  <c r="M50" i="110"/>
  <c r="M49" i="110"/>
  <c r="M48" i="110"/>
  <c r="M47" i="110"/>
  <c r="M46" i="110"/>
  <c r="M45" i="110"/>
  <c r="M44" i="110"/>
  <c r="M43" i="110"/>
  <c r="M42" i="110"/>
  <c r="M41" i="110"/>
  <c r="M39" i="110"/>
  <c r="M38" i="110"/>
  <c r="M37" i="110"/>
  <c r="M36" i="110"/>
  <c r="M35" i="110"/>
  <c r="M34" i="110"/>
  <c r="M33" i="110"/>
  <c r="M31" i="110"/>
  <c r="M30" i="110"/>
  <c r="M29" i="110"/>
  <c r="M28" i="110"/>
  <c r="M27" i="110"/>
  <c r="M26" i="110"/>
  <c r="M25" i="110"/>
  <c r="M24" i="110"/>
  <c r="M23" i="110"/>
  <c r="M22" i="110"/>
  <c r="M20" i="110"/>
  <c r="M18" i="110"/>
  <c r="M17" i="110"/>
  <c r="M16" i="110"/>
  <c r="M15" i="110"/>
  <c r="M14" i="110"/>
  <c r="M13" i="110"/>
  <c r="M12" i="110"/>
  <c r="M11" i="110"/>
  <c r="M10" i="110"/>
  <c r="K78" i="110"/>
  <c r="K77" i="110"/>
  <c r="K76" i="110"/>
  <c r="K75" i="110"/>
  <c r="K74" i="110"/>
  <c r="K73" i="110"/>
  <c r="K71" i="110"/>
  <c r="K70" i="110"/>
  <c r="K69" i="110"/>
  <c r="K68" i="110"/>
  <c r="K67" i="110"/>
  <c r="K66" i="110"/>
  <c r="K65" i="110"/>
  <c r="K63" i="110"/>
  <c r="K62" i="110"/>
  <c r="K61" i="110"/>
  <c r="K60" i="110"/>
  <c r="K57" i="110"/>
  <c r="K56" i="110"/>
  <c r="K54" i="110"/>
  <c r="K53" i="110"/>
  <c r="K52" i="110"/>
  <c r="K51" i="110"/>
  <c r="K50" i="110"/>
  <c r="K49" i="110"/>
  <c r="K48" i="110"/>
  <c r="K47" i="110"/>
  <c r="K46" i="110"/>
  <c r="K45" i="110"/>
  <c r="K44" i="110"/>
  <c r="K43" i="110"/>
  <c r="K42" i="110"/>
  <c r="K41" i="110"/>
  <c r="K39" i="110"/>
  <c r="K38" i="110"/>
  <c r="K37" i="110"/>
  <c r="K36" i="110"/>
  <c r="K35" i="110"/>
  <c r="K34" i="110"/>
  <c r="K33" i="110"/>
  <c r="K31" i="110"/>
  <c r="K30" i="110"/>
  <c r="K29" i="110"/>
  <c r="K28" i="110"/>
  <c r="K27" i="110"/>
  <c r="K26" i="110"/>
  <c r="K25" i="110"/>
  <c r="K24" i="110"/>
  <c r="K23" i="110"/>
  <c r="K22" i="110"/>
  <c r="K20" i="110"/>
  <c r="K18" i="110"/>
  <c r="K17" i="110"/>
  <c r="K16" i="110"/>
  <c r="K15" i="110"/>
  <c r="K14" i="110"/>
  <c r="K13" i="110"/>
  <c r="K12" i="110"/>
  <c r="K11" i="110"/>
  <c r="K10" i="110"/>
  <c r="H78" i="110"/>
  <c r="H77" i="110"/>
  <c r="H76" i="110"/>
  <c r="H75" i="110"/>
  <c r="H74" i="110"/>
  <c r="H73" i="110"/>
  <c r="H71" i="110"/>
  <c r="H70" i="110"/>
  <c r="H69" i="110"/>
  <c r="H68" i="110"/>
  <c r="H67" i="110"/>
  <c r="H66" i="110"/>
  <c r="H65" i="110"/>
  <c r="H63" i="110"/>
  <c r="H62" i="110"/>
  <c r="H61" i="110"/>
  <c r="H60" i="110"/>
  <c r="H57" i="110"/>
  <c r="H56" i="110"/>
  <c r="H54" i="110"/>
  <c r="H53" i="110"/>
  <c r="H52" i="110"/>
  <c r="H51" i="110"/>
  <c r="H50" i="110"/>
  <c r="H49" i="110"/>
  <c r="H48" i="110"/>
  <c r="H47" i="110"/>
  <c r="H46" i="110"/>
  <c r="H45" i="110"/>
  <c r="H44" i="110"/>
  <c r="H43" i="110"/>
  <c r="H42" i="110"/>
  <c r="H41" i="110"/>
  <c r="H39" i="110"/>
  <c r="H38" i="110"/>
  <c r="H37" i="110"/>
  <c r="H36" i="110"/>
  <c r="H35" i="110"/>
  <c r="H34" i="110"/>
  <c r="H33" i="110"/>
  <c r="H31" i="110"/>
  <c r="H30" i="110"/>
  <c r="H29" i="110"/>
  <c r="H28" i="110"/>
  <c r="H27" i="110"/>
  <c r="H26" i="110"/>
  <c r="H25" i="110"/>
  <c r="H24" i="110"/>
  <c r="H23" i="110"/>
  <c r="H22" i="110"/>
  <c r="H20" i="110"/>
  <c r="H18" i="110"/>
  <c r="H17" i="110"/>
  <c r="H16" i="110"/>
  <c r="H15" i="110"/>
  <c r="H14" i="110"/>
  <c r="H13" i="110"/>
  <c r="H12" i="110"/>
  <c r="H11" i="110"/>
  <c r="H10" i="110"/>
  <c r="F78" i="110"/>
  <c r="F77" i="110"/>
  <c r="F76" i="110"/>
  <c r="F75" i="110"/>
  <c r="F74" i="110"/>
  <c r="F73" i="110"/>
  <c r="F71" i="110"/>
  <c r="F70" i="110"/>
  <c r="F69" i="110"/>
  <c r="F68" i="110"/>
  <c r="F67" i="110"/>
  <c r="F66" i="110"/>
  <c r="F65" i="110"/>
  <c r="F63" i="110"/>
  <c r="F62" i="110"/>
  <c r="F61" i="110"/>
  <c r="F60" i="110"/>
  <c r="F57" i="110"/>
  <c r="F56" i="110"/>
  <c r="F54" i="110"/>
  <c r="F53" i="110"/>
  <c r="F52" i="110"/>
  <c r="F51" i="110"/>
  <c r="F50" i="110"/>
  <c r="F49" i="110"/>
  <c r="F48" i="110"/>
  <c r="F47" i="110"/>
  <c r="F46" i="110"/>
  <c r="F45" i="110"/>
  <c r="F44" i="110"/>
  <c r="F43" i="110"/>
  <c r="F42" i="110"/>
  <c r="F41" i="110"/>
  <c r="F39" i="110"/>
  <c r="F38" i="110"/>
  <c r="F37" i="110"/>
  <c r="F36" i="110"/>
  <c r="F35" i="110"/>
  <c r="F34" i="110"/>
  <c r="F33" i="110"/>
  <c r="F31" i="110"/>
  <c r="F30" i="110"/>
  <c r="F29" i="110"/>
  <c r="F28" i="110"/>
  <c r="F27" i="110"/>
  <c r="F26" i="110"/>
  <c r="F25" i="110"/>
  <c r="F24" i="110"/>
  <c r="F23" i="110"/>
  <c r="F22" i="110"/>
  <c r="F20" i="110"/>
  <c r="F18" i="110"/>
  <c r="F17" i="110"/>
  <c r="F16" i="110"/>
  <c r="F15" i="110"/>
  <c r="F14" i="110"/>
  <c r="F13" i="110"/>
  <c r="F12" i="110"/>
  <c r="F11" i="110"/>
  <c r="F10" i="110"/>
  <c r="D78" i="110"/>
  <c r="T78" i="110" s="1"/>
  <c r="D77" i="110"/>
  <c r="Z77" i="110" s="1"/>
  <c r="D76" i="110"/>
  <c r="I76" i="110" s="1"/>
  <c r="D75" i="110"/>
  <c r="N75" i="110" s="1"/>
  <c r="D74" i="110"/>
  <c r="V74" i="110" s="1"/>
  <c r="D73" i="110"/>
  <c r="I73" i="110" s="1"/>
  <c r="D71" i="110"/>
  <c r="AG71" i="110" s="1"/>
  <c r="D70" i="110"/>
  <c r="I70" i="110" s="1"/>
  <c r="D69" i="110"/>
  <c r="X69" i="110" s="1"/>
  <c r="D68" i="110"/>
  <c r="V68" i="110" s="1"/>
  <c r="D67" i="110"/>
  <c r="V67" i="110" s="1"/>
  <c r="D66" i="110"/>
  <c r="N66" i="110" s="1"/>
  <c r="D65" i="110"/>
  <c r="D63" i="110"/>
  <c r="V63" i="110" s="1"/>
  <c r="D62" i="110"/>
  <c r="X62" i="110" s="1"/>
  <c r="D61" i="110"/>
  <c r="N61" i="110" s="1"/>
  <c r="D60" i="110"/>
  <c r="I60" i="110" s="1"/>
  <c r="D57" i="110"/>
  <c r="V57" i="110" s="1"/>
  <c r="D56" i="110"/>
  <c r="AE56" i="110" s="1"/>
  <c r="D54" i="110"/>
  <c r="AB54" i="110" s="1"/>
  <c r="D53" i="110"/>
  <c r="V53" i="110" s="1"/>
  <c r="D52" i="110"/>
  <c r="AB52" i="110" s="1"/>
  <c r="D51" i="110"/>
  <c r="L51" i="110" s="1"/>
  <c r="D50" i="110"/>
  <c r="I50" i="110" s="1"/>
  <c r="D49" i="110"/>
  <c r="D48" i="110"/>
  <c r="N48" i="110" s="1"/>
  <c r="D47" i="110"/>
  <c r="T47" i="110" s="1"/>
  <c r="D46" i="110"/>
  <c r="L46" i="110" s="1"/>
  <c r="D45" i="110"/>
  <c r="T45" i="110" s="1"/>
  <c r="D44" i="110"/>
  <c r="AB44" i="110" s="1"/>
  <c r="D43" i="110"/>
  <c r="D42" i="110"/>
  <c r="X42" i="110" s="1"/>
  <c r="D41" i="110"/>
  <c r="D39" i="110"/>
  <c r="D38" i="110"/>
  <c r="T38" i="110" s="1"/>
  <c r="D37" i="110"/>
  <c r="N37" i="110" s="1"/>
  <c r="D36" i="110"/>
  <c r="G36" i="110" s="1"/>
  <c r="D35" i="110"/>
  <c r="AB35" i="110" s="1"/>
  <c r="D34" i="110"/>
  <c r="D33" i="110"/>
  <c r="Z33" i="110" s="1"/>
  <c r="D31" i="110"/>
  <c r="X31" i="110" s="1"/>
  <c r="D30" i="110"/>
  <c r="I30" i="110" s="1"/>
  <c r="D29" i="110"/>
  <c r="AB29" i="110" s="1"/>
  <c r="D28" i="110"/>
  <c r="AB28" i="110" s="1"/>
  <c r="D27" i="110"/>
  <c r="D26" i="110"/>
  <c r="D25" i="110"/>
  <c r="AG25" i="110" s="1"/>
  <c r="D24" i="110"/>
  <c r="X24" i="110" s="1"/>
  <c r="D23" i="110"/>
  <c r="X23" i="110" s="1"/>
  <c r="D22" i="110"/>
  <c r="AB22" i="110" s="1"/>
  <c r="D20" i="110"/>
  <c r="Z20" i="110" s="1"/>
  <c r="D18" i="110"/>
  <c r="T18" i="110" s="1"/>
  <c r="D17" i="110"/>
  <c r="T17" i="110" s="1"/>
  <c r="D16" i="110"/>
  <c r="N16" i="110" s="1"/>
  <c r="D15" i="110"/>
  <c r="N15" i="110" s="1"/>
  <c r="D14" i="110"/>
  <c r="T14" i="110" s="1"/>
  <c r="D13" i="110"/>
  <c r="AB13" i="110" s="1"/>
  <c r="D12" i="110"/>
  <c r="X12" i="110" s="1"/>
  <c r="D11" i="110"/>
  <c r="T11" i="110" s="1"/>
  <c r="D10" i="110"/>
  <c r="AG10" i="110" s="1"/>
  <c r="C78" i="110"/>
  <c r="C77" i="110"/>
  <c r="J77" i="110" s="1"/>
  <c r="C76" i="110"/>
  <c r="C75" i="110"/>
  <c r="E75" i="110" s="1"/>
  <c r="C74" i="110"/>
  <c r="J74" i="110" s="1"/>
  <c r="C73" i="110"/>
  <c r="C71" i="110"/>
  <c r="J71" i="110" s="1"/>
  <c r="C70" i="110"/>
  <c r="C69" i="110"/>
  <c r="C68" i="110"/>
  <c r="E68" i="110" s="1"/>
  <c r="C67" i="110"/>
  <c r="E67" i="110" s="1"/>
  <c r="C66" i="110"/>
  <c r="J66" i="110" s="1"/>
  <c r="C65" i="110"/>
  <c r="C63" i="110"/>
  <c r="J63" i="110" s="1"/>
  <c r="C62" i="110"/>
  <c r="C61" i="110"/>
  <c r="E61" i="110" s="1"/>
  <c r="C60" i="110"/>
  <c r="E60" i="110" s="1"/>
  <c r="C57" i="110"/>
  <c r="C56" i="110"/>
  <c r="J56" i="110" s="1"/>
  <c r="C54" i="110"/>
  <c r="J54" i="110" s="1"/>
  <c r="C53" i="110"/>
  <c r="E53" i="110" s="1"/>
  <c r="C52" i="110"/>
  <c r="C51" i="110"/>
  <c r="J51" i="110" s="1"/>
  <c r="C50" i="110"/>
  <c r="C49" i="110"/>
  <c r="C48" i="110"/>
  <c r="E48" i="110" s="1"/>
  <c r="C47" i="110"/>
  <c r="C46" i="110"/>
  <c r="C45" i="110"/>
  <c r="E45" i="110" s="1"/>
  <c r="C44" i="110"/>
  <c r="J44" i="110" s="1"/>
  <c r="C43" i="110"/>
  <c r="C42" i="110"/>
  <c r="J42" i="110" s="1"/>
  <c r="C41" i="110"/>
  <c r="E41" i="110" s="1"/>
  <c r="C39" i="110"/>
  <c r="E39" i="110" s="1"/>
  <c r="C38" i="110"/>
  <c r="C37" i="110"/>
  <c r="E37" i="110" s="1"/>
  <c r="C36" i="110"/>
  <c r="C35" i="110"/>
  <c r="J35" i="110" s="1"/>
  <c r="C34" i="110"/>
  <c r="J34" i="110" s="1"/>
  <c r="C33" i="110"/>
  <c r="E33" i="110" s="1"/>
  <c r="C31" i="110"/>
  <c r="J31" i="110" s="1"/>
  <c r="C30" i="110"/>
  <c r="E30" i="110" s="1"/>
  <c r="C29" i="110"/>
  <c r="C28" i="110"/>
  <c r="E28" i="110" s="1"/>
  <c r="C27" i="110"/>
  <c r="C26" i="110"/>
  <c r="J26" i="110" s="1"/>
  <c r="C25" i="110"/>
  <c r="E25" i="110" s="1"/>
  <c r="C24" i="110"/>
  <c r="J24" i="110" s="1"/>
  <c r="C23" i="110"/>
  <c r="C22" i="110"/>
  <c r="J22" i="110" s="1"/>
  <c r="C20" i="110"/>
  <c r="J20" i="110" s="1"/>
  <c r="C18" i="110"/>
  <c r="E18" i="110" s="1"/>
  <c r="C17" i="110"/>
  <c r="C16" i="110"/>
  <c r="E16" i="110" s="1"/>
  <c r="C15" i="110"/>
  <c r="E15" i="110" s="1"/>
  <c r="C14" i="110"/>
  <c r="C13" i="110"/>
  <c r="C12" i="110"/>
  <c r="E12" i="110" s="1"/>
  <c r="C11" i="110"/>
  <c r="J11" i="110" s="1"/>
  <c r="C10" i="110"/>
  <c r="J10" i="110" s="1"/>
  <c r="AF78" i="131"/>
  <c r="AF77" i="131"/>
  <c r="AF76" i="131"/>
  <c r="AF75" i="131"/>
  <c r="AF74" i="131"/>
  <c r="AF73" i="131"/>
  <c r="AF71" i="131"/>
  <c r="AF70" i="131"/>
  <c r="AF69" i="131"/>
  <c r="AF68" i="131"/>
  <c r="AF67" i="131"/>
  <c r="AF66" i="131"/>
  <c r="AF65" i="131"/>
  <c r="AF63" i="131"/>
  <c r="AF62" i="131"/>
  <c r="AF61" i="131"/>
  <c r="AF60" i="131"/>
  <c r="AF57" i="131"/>
  <c r="AF56" i="131"/>
  <c r="AF54" i="131"/>
  <c r="AF53" i="131"/>
  <c r="AF52" i="131"/>
  <c r="AF51" i="131"/>
  <c r="AF50" i="131"/>
  <c r="AF49" i="131"/>
  <c r="AF48" i="131"/>
  <c r="AF47" i="131"/>
  <c r="AF46" i="131"/>
  <c r="AF45" i="131"/>
  <c r="AF44" i="131"/>
  <c r="AF43" i="131"/>
  <c r="AF42" i="131"/>
  <c r="AF41" i="131"/>
  <c r="AF39" i="131"/>
  <c r="AF38" i="131"/>
  <c r="AF37" i="131"/>
  <c r="AF36" i="131"/>
  <c r="AF35" i="131"/>
  <c r="AF34" i="131"/>
  <c r="AF33" i="131"/>
  <c r="AF31" i="131"/>
  <c r="AF30" i="131"/>
  <c r="AF29" i="131"/>
  <c r="AF28" i="131"/>
  <c r="AF27" i="131"/>
  <c r="AF26" i="131"/>
  <c r="AF25" i="131"/>
  <c r="AF24" i="131"/>
  <c r="AF23" i="131"/>
  <c r="AF22" i="131"/>
  <c r="AF20" i="131"/>
  <c r="AF18" i="131"/>
  <c r="AF17" i="131"/>
  <c r="AF16" i="131"/>
  <c r="AF15" i="131"/>
  <c r="AF14" i="131"/>
  <c r="AF13" i="131"/>
  <c r="AF12" i="131"/>
  <c r="AF11" i="131"/>
  <c r="AF10" i="131"/>
  <c r="AD78" i="131"/>
  <c r="AD77" i="131"/>
  <c r="AD76" i="131"/>
  <c r="AD75" i="131"/>
  <c r="AD74" i="131"/>
  <c r="AD73" i="131"/>
  <c r="AD71" i="131"/>
  <c r="AD70" i="131"/>
  <c r="AD69" i="131"/>
  <c r="AD68" i="131"/>
  <c r="AD67" i="131"/>
  <c r="AD66" i="131"/>
  <c r="AD65" i="131"/>
  <c r="AD63" i="131"/>
  <c r="AD62" i="131"/>
  <c r="AD61" i="131"/>
  <c r="AD60" i="131"/>
  <c r="AD57" i="131"/>
  <c r="AD56" i="131"/>
  <c r="AD54" i="131"/>
  <c r="AD53" i="131"/>
  <c r="AD52" i="131"/>
  <c r="AD51" i="131"/>
  <c r="AD50" i="131"/>
  <c r="AD49" i="131"/>
  <c r="AD48" i="131"/>
  <c r="AD47" i="131"/>
  <c r="AD46" i="131"/>
  <c r="AD45" i="131"/>
  <c r="AD44" i="131"/>
  <c r="AD43" i="131"/>
  <c r="AD42" i="131"/>
  <c r="AD41" i="131"/>
  <c r="AD39" i="131"/>
  <c r="AD38" i="131"/>
  <c r="AD37" i="131"/>
  <c r="AD36" i="131"/>
  <c r="AD35" i="131"/>
  <c r="AD34" i="131"/>
  <c r="AD33" i="131"/>
  <c r="AD31" i="131"/>
  <c r="AD30" i="131"/>
  <c r="AD29" i="131"/>
  <c r="AD28" i="131"/>
  <c r="AD27" i="131"/>
  <c r="AD26" i="131"/>
  <c r="AD25" i="131"/>
  <c r="AD24" i="131"/>
  <c r="AD23" i="131"/>
  <c r="AD22" i="131"/>
  <c r="AD20" i="131"/>
  <c r="AD18" i="131"/>
  <c r="AD17" i="131"/>
  <c r="AD16" i="131"/>
  <c r="AD15" i="131"/>
  <c r="AD14" i="131"/>
  <c r="AD13" i="131"/>
  <c r="AD12" i="131"/>
  <c r="AD11" i="131"/>
  <c r="AD10" i="131"/>
  <c r="AA78" i="131"/>
  <c r="AA77" i="131"/>
  <c r="AA76" i="131"/>
  <c r="AA75" i="131"/>
  <c r="AA74" i="131"/>
  <c r="AA73" i="131"/>
  <c r="AA71" i="131"/>
  <c r="AA70" i="131"/>
  <c r="AA69" i="131"/>
  <c r="AA68" i="131"/>
  <c r="AA67" i="131"/>
  <c r="AA66" i="131"/>
  <c r="AA65" i="131"/>
  <c r="AA63" i="131"/>
  <c r="AA62" i="131"/>
  <c r="AA61" i="131"/>
  <c r="AA60" i="131"/>
  <c r="AA57" i="131"/>
  <c r="AA56" i="131"/>
  <c r="AA54" i="131"/>
  <c r="AA53" i="131"/>
  <c r="AA52" i="131"/>
  <c r="AA51" i="131"/>
  <c r="AA50" i="131"/>
  <c r="AA49" i="131"/>
  <c r="AA48" i="131"/>
  <c r="AA47" i="131"/>
  <c r="AA46" i="131"/>
  <c r="AA45" i="131"/>
  <c r="AA44" i="131"/>
  <c r="AA43" i="131"/>
  <c r="AA42" i="131"/>
  <c r="AA41" i="131"/>
  <c r="AA39" i="131"/>
  <c r="AA38" i="131"/>
  <c r="AA37" i="131"/>
  <c r="AA36" i="131"/>
  <c r="AA35" i="131"/>
  <c r="AA34" i="131"/>
  <c r="AA33" i="131"/>
  <c r="AA31" i="131"/>
  <c r="AA30" i="131"/>
  <c r="AA29" i="131"/>
  <c r="AA28" i="131"/>
  <c r="AA27" i="131"/>
  <c r="AA26" i="131"/>
  <c r="AA25" i="131"/>
  <c r="AA24" i="131"/>
  <c r="AA23" i="131"/>
  <c r="AA22" i="131"/>
  <c r="AA20" i="131"/>
  <c r="AA18" i="131"/>
  <c r="AA17" i="131"/>
  <c r="AA16" i="131"/>
  <c r="AA15" i="131"/>
  <c r="AA14" i="131"/>
  <c r="AA13" i="131"/>
  <c r="AA12" i="131"/>
  <c r="AA11" i="131"/>
  <c r="AA10" i="131"/>
  <c r="Y78" i="131"/>
  <c r="AC78" i="131" s="1"/>
  <c r="Y77" i="131"/>
  <c r="AC77" i="131" s="1"/>
  <c r="Y76" i="131"/>
  <c r="AC76" i="131" s="1"/>
  <c r="Y75" i="131"/>
  <c r="AC75" i="131" s="1"/>
  <c r="Y74" i="131"/>
  <c r="AC74" i="131" s="1"/>
  <c r="Y73" i="131"/>
  <c r="AC73" i="131" s="1"/>
  <c r="Y71" i="131"/>
  <c r="AC71" i="131" s="1"/>
  <c r="Y70" i="131"/>
  <c r="AC70" i="131" s="1"/>
  <c r="Y69" i="131"/>
  <c r="AC69" i="131" s="1"/>
  <c r="Y68" i="131"/>
  <c r="AC68" i="131" s="1"/>
  <c r="Y67" i="131"/>
  <c r="AC67" i="131" s="1"/>
  <c r="Y66" i="131"/>
  <c r="AC66" i="131" s="1"/>
  <c r="Y65" i="131"/>
  <c r="AC65" i="131" s="1"/>
  <c r="Y63" i="131"/>
  <c r="AC63" i="131" s="1"/>
  <c r="Y62" i="131"/>
  <c r="AC62" i="131" s="1"/>
  <c r="Y61" i="131"/>
  <c r="AC61" i="131" s="1"/>
  <c r="Y60" i="131"/>
  <c r="AC60" i="131" s="1"/>
  <c r="Y57" i="131"/>
  <c r="AC57" i="131" s="1"/>
  <c r="Y56" i="131"/>
  <c r="AC56" i="131" s="1"/>
  <c r="Y54" i="131"/>
  <c r="AC54" i="131" s="1"/>
  <c r="Y53" i="131"/>
  <c r="AC53" i="131" s="1"/>
  <c r="Y52" i="131"/>
  <c r="AC52" i="131" s="1"/>
  <c r="Y51" i="131"/>
  <c r="AC51" i="131" s="1"/>
  <c r="Y50" i="131"/>
  <c r="AC50" i="131" s="1"/>
  <c r="Y49" i="131"/>
  <c r="AC49" i="131" s="1"/>
  <c r="Y48" i="131"/>
  <c r="AC48" i="131" s="1"/>
  <c r="Y47" i="131"/>
  <c r="AC47" i="131" s="1"/>
  <c r="Y46" i="131"/>
  <c r="AC46" i="131" s="1"/>
  <c r="Y45" i="131"/>
  <c r="AC45" i="131" s="1"/>
  <c r="Y44" i="131"/>
  <c r="AC44" i="131" s="1"/>
  <c r="Y43" i="131"/>
  <c r="AC43" i="131" s="1"/>
  <c r="Y42" i="131"/>
  <c r="AC42" i="131" s="1"/>
  <c r="Y41" i="131"/>
  <c r="AC41" i="131" s="1"/>
  <c r="Y39" i="131"/>
  <c r="AC39" i="131" s="1"/>
  <c r="Y38" i="131"/>
  <c r="AC38" i="131" s="1"/>
  <c r="Y37" i="131"/>
  <c r="AC37" i="131" s="1"/>
  <c r="Y36" i="131"/>
  <c r="AC36" i="131" s="1"/>
  <c r="Y35" i="131"/>
  <c r="AC35" i="131" s="1"/>
  <c r="Y34" i="131"/>
  <c r="AC34" i="131" s="1"/>
  <c r="Y33" i="131"/>
  <c r="AC33" i="131" s="1"/>
  <c r="Y31" i="131"/>
  <c r="AC31" i="131" s="1"/>
  <c r="Y30" i="131"/>
  <c r="AC30" i="131" s="1"/>
  <c r="Y29" i="131"/>
  <c r="AC29" i="131" s="1"/>
  <c r="Y28" i="131"/>
  <c r="AC28" i="131" s="1"/>
  <c r="Y27" i="131"/>
  <c r="AC27" i="131" s="1"/>
  <c r="Y26" i="131"/>
  <c r="AC26" i="131" s="1"/>
  <c r="Y25" i="131"/>
  <c r="AC25" i="131" s="1"/>
  <c r="Y24" i="131"/>
  <c r="AC24" i="131" s="1"/>
  <c r="Y23" i="131"/>
  <c r="AC23" i="131" s="1"/>
  <c r="Y22" i="131"/>
  <c r="Y20" i="131"/>
  <c r="AC20" i="131" s="1"/>
  <c r="Y18" i="131"/>
  <c r="AC18" i="131" s="1"/>
  <c r="Y17" i="131"/>
  <c r="AC17" i="131" s="1"/>
  <c r="Y16" i="131"/>
  <c r="AC16" i="131" s="1"/>
  <c r="Y15" i="131"/>
  <c r="AC15" i="131" s="1"/>
  <c r="Y14" i="131"/>
  <c r="AC14" i="131" s="1"/>
  <c r="Y13" i="131"/>
  <c r="AC13" i="131" s="1"/>
  <c r="Y12" i="131"/>
  <c r="AC12" i="131" s="1"/>
  <c r="Y11" i="131"/>
  <c r="AC11" i="131" s="1"/>
  <c r="Y10" i="131"/>
  <c r="AC10" i="131" s="1"/>
  <c r="W78" i="131"/>
  <c r="W77" i="131"/>
  <c r="W76" i="131"/>
  <c r="W75" i="131"/>
  <c r="W74" i="131"/>
  <c r="W73" i="131"/>
  <c r="W71" i="131"/>
  <c r="W70" i="131"/>
  <c r="W69" i="131"/>
  <c r="W68" i="131"/>
  <c r="W67" i="131"/>
  <c r="W66" i="131"/>
  <c r="W65" i="131"/>
  <c r="W63" i="131"/>
  <c r="W62" i="131"/>
  <c r="W61" i="131"/>
  <c r="W60" i="131"/>
  <c r="W57" i="131"/>
  <c r="W56" i="131"/>
  <c r="W54" i="131"/>
  <c r="W53" i="131"/>
  <c r="W52" i="131"/>
  <c r="W51" i="131"/>
  <c r="W50" i="131"/>
  <c r="W49" i="131"/>
  <c r="W48" i="131"/>
  <c r="W47" i="131"/>
  <c r="W46" i="131"/>
  <c r="W45" i="131"/>
  <c r="W44" i="131"/>
  <c r="W43" i="131"/>
  <c r="W42" i="131"/>
  <c r="W41" i="131"/>
  <c r="W39" i="131"/>
  <c r="W38" i="131"/>
  <c r="W37" i="131"/>
  <c r="W36" i="131"/>
  <c r="W35" i="131"/>
  <c r="W34" i="131"/>
  <c r="W33" i="131"/>
  <c r="W31" i="131"/>
  <c r="W30" i="131"/>
  <c r="W29" i="131"/>
  <c r="W28" i="131"/>
  <c r="W27" i="131"/>
  <c r="W26" i="131"/>
  <c r="W25" i="131"/>
  <c r="W24" i="131"/>
  <c r="W23" i="131"/>
  <c r="W22" i="131"/>
  <c r="W20" i="131"/>
  <c r="W18" i="131"/>
  <c r="W17" i="131"/>
  <c r="W16" i="131"/>
  <c r="W15" i="131"/>
  <c r="W14" i="131"/>
  <c r="W13" i="131"/>
  <c r="W12" i="131"/>
  <c r="W11" i="131"/>
  <c r="W10" i="131"/>
  <c r="U78" i="131"/>
  <c r="U77" i="131"/>
  <c r="U76" i="131"/>
  <c r="U75" i="131"/>
  <c r="U74" i="131"/>
  <c r="U73" i="131"/>
  <c r="U71" i="131"/>
  <c r="U70" i="131"/>
  <c r="U69" i="131"/>
  <c r="U68" i="131"/>
  <c r="U67" i="131"/>
  <c r="U66" i="131"/>
  <c r="U65" i="131"/>
  <c r="U63" i="131"/>
  <c r="U62" i="131"/>
  <c r="U61" i="131"/>
  <c r="U60" i="131"/>
  <c r="U57" i="131"/>
  <c r="U56" i="131"/>
  <c r="U54" i="131"/>
  <c r="U53" i="131"/>
  <c r="U52" i="131"/>
  <c r="U51" i="131"/>
  <c r="U50" i="131"/>
  <c r="U49" i="131"/>
  <c r="U48" i="131"/>
  <c r="U47" i="131"/>
  <c r="U46" i="131"/>
  <c r="U45" i="131"/>
  <c r="U44" i="131"/>
  <c r="U43" i="131"/>
  <c r="U42" i="131"/>
  <c r="U41" i="131"/>
  <c r="U39" i="131"/>
  <c r="U38" i="131"/>
  <c r="U37" i="131"/>
  <c r="U36" i="131"/>
  <c r="U35" i="131"/>
  <c r="U34" i="131"/>
  <c r="U33" i="131"/>
  <c r="U31" i="131"/>
  <c r="U30" i="131"/>
  <c r="U29" i="131"/>
  <c r="U28" i="131"/>
  <c r="U27" i="131"/>
  <c r="U26" i="131"/>
  <c r="U25" i="131"/>
  <c r="U24" i="131"/>
  <c r="U23" i="131"/>
  <c r="U22" i="131"/>
  <c r="U20" i="131"/>
  <c r="U18" i="131"/>
  <c r="U17" i="131"/>
  <c r="U16" i="131"/>
  <c r="U15" i="131"/>
  <c r="U14" i="131"/>
  <c r="U13" i="131"/>
  <c r="U12" i="131"/>
  <c r="U11" i="131"/>
  <c r="U10" i="131"/>
  <c r="S78" i="131"/>
  <c r="S77" i="131"/>
  <c r="S76" i="131"/>
  <c r="S75" i="131"/>
  <c r="S74" i="131"/>
  <c r="S73" i="131"/>
  <c r="S71" i="131"/>
  <c r="S70" i="131"/>
  <c r="S69" i="131"/>
  <c r="S68" i="131"/>
  <c r="S67" i="131"/>
  <c r="S66" i="131"/>
  <c r="S65" i="131"/>
  <c r="S63" i="131"/>
  <c r="S62" i="131"/>
  <c r="S61" i="131"/>
  <c r="S60" i="131"/>
  <c r="S57" i="131"/>
  <c r="S56" i="131"/>
  <c r="S54" i="131"/>
  <c r="S53" i="131"/>
  <c r="S52" i="131"/>
  <c r="S51" i="131"/>
  <c r="S50" i="131"/>
  <c r="S49" i="131"/>
  <c r="S48" i="131"/>
  <c r="S47" i="131"/>
  <c r="S46" i="131"/>
  <c r="S45" i="131"/>
  <c r="S44" i="131"/>
  <c r="S43" i="131"/>
  <c r="S42" i="131"/>
  <c r="S41" i="131"/>
  <c r="S39" i="131"/>
  <c r="S38" i="131"/>
  <c r="S37" i="131"/>
  <c r="S36" i="131"/>
  <c r="S35" i="131"/>
  <c r="S34" i="131"/>
  <c r="S33" i="131"/>
  <c r="S31" i="131"/>
  <c r="S30" i="131"/>
  <c r="S29" i="131"/>
  <c r="S28" i="131"/>
  <c r="S27" i="131"/>
  <c r="S26" i="131"/>
  <c r="S25" i="131"/>
  <c r="S24" i="131"/>
  <c r="S23" i="131"/>
  <c r="S22" i="131"/>
  <c r="S20" i="131"/>
  <c r="S18" i="131"/>
  <c r="S17" i="131"/>
  <c r="S16" i="131"/>
  <c r="S15" i="131"/>
  <c r="S14" i="131"/>
  <c r="S13" i="131"/>
  <c r="S12" i="131"/>
  <c r="S11" i="131"/>
  <c r="S10" i="131"/>
  <c r="Q78" i="131"/>
  <c r="Q77" i="131"/>
  <c r="Q76" i="131"/>
  <c r="Q75" i="131"/>
  <c r="Q74" i="131"/>
  <c r="Q73" i="131"/>
  <c r="Q71" i="131"/>
  <c r="Q70" i="131"/>
  <c r="Q69" i="131"/>
  <c r="Q68" i="131"/>
  <c r="Q67" i="131"/>
  <c r="Q66" i="131"/>
  <c r="Q65" i="131"/>
  <c r="Q63" i="131"/>
  <c r="Q62" i="131"/>
  <c r="Q61" i="131"/>
  <c r="Q60" i="131"/>
  <c r="Q57" i="131"/>
  <c r="Q56" i="131"/>
  <c r="Q54" i="131"/>
  <c r="Q53" i="131"/>
  <c r="Q52" i="131"/>
  <c r="Q51" i="131"/>
  <c r="Q50" i="131"/>
  <c r="Q49" i="131"/>
  <c r="Q48" i="131"/>
  <c r="Q47" i="131"/>
  <c r="Q46" i="131"/>
  <c r="Q45" i="131"/>
  <c r="Q44" i="131"/>
  <c r="Q43" i="131"/>
  <c r="Q42" i="131"/>
  <c r="Q41" i="131"/>
  <c r="Q39" i="131"/>
  <c r="Q38" i="131"/>
  <c r="Q37" i="131"/>
  <c r="Q36" i="131"/>
  <c r="Q35" i="131"/>
  <c r="Q34" i="131"/>
  <c r="Q33" i="131"/>
  <c r="Q31" i="131"/>
  <c r="Q30" i="131"/>
  <c r="Q29" i="131"/>
  <c r="Q28" i="131"/>
  <c r="Q27" i="131"/>
  <c r="Q26" i="131"/>
  <c r="Q25" i="131"/>
  <c r="Q24" i="131"/>
  <c r="Q23" i="131"/>
  <c r="Q22" i="131"/>
  <c r="Q20" i="131"/>
  <c r="Q18" i="131"/>
  <c r="Q17" i="131"/>
  <c r="Q16" i="131"/>
  <c r="Q15" i="131"/>
  <c r="Q14" i="131"/>
  <c r="Q13" i="131"/>
  <c r="Q12" i="131"/>
  <c r="Q11" i="131"/>
  <c r="Q10" i="131"/>
  <c r="M78" i="131"/>
  <c r="M77" i="131"/>
  <c r="M76" i="131"/>
  <c r="M75" i="131"/>
  <c r="M74" i="131"/>
  <c r="M73" i="131"/>
  <c r="M71" i="131"/>
  <c r="M70" i="131"/>
  <c r="M69" i="131"/>
  <c r="M68" i="131"/>
  <c r="M67" i="131"/>
  <c r="M66" i="131"/>
  <c r="M65" i="131"/>
  <c r="M63" i="131"/>
  <c r="M62" i="131"/>
  <c r="M61" i="131"/>
  <c r="M60" i="131"/>
  <c r="M57" i="131"/>
  <c r="M56" i="131"/>
  <c r="M54" i="131"/>
  <c r="M53" i="131"/>
  <c r="M52" i="131"/>
  <c r="M51" i="131"/>
  <c r="M50" i="131"/>
  <c r="M49" i="131"/>
  <c r="M48" i="131"/>
  <c r="M47" i="131"/>
  <c r="M46" i="131"/>
  <c r="M45" i="131"/>
  <c r="M44" i="131"/>
  <c r="M43" i="131"/>
  <c r="M42" i="131"/>
  <c r="M41" i="131"/>
  <c r="M39" i="131"/>
  <c r="M38" i="131"/>
  <c r="M37" i="131"/>
  <c r="M36" i="131"/>
  <c r="M35" i="131"/>
  <c r="M34" i="131"/>
  <c r="M33" i="131"/>
  <c r="M31" i="131"/>
  <c r="M30" i="131"/>
  <c r="M29" i="131"/>
  <c r="M28" i="131"/>
  <c r="M27" i="131"/>
  <c r="M26" i="131"/>
  <c r="M25" i="131"/>
  <c r="M24" i="131"/>
  <c r="M23" i="131"/>
  <c r="M22" i="131"/>
  <c r="M20" i="131"/>
  <c r="M18" i="131"/>
  <c r="M17" i="131"/>
  <c r="M16" i="131"/>
  <c r="M15" i="131"/>
  <c r="M14" i="131"/>
  <c r="M13" i="131"/>
  <c r="M12" i="131"/>
  <c r="M11" i="131"/>
  <c r="M10" i="131"/>
  <c r="K78" i="131"/>
  <c r="K77" i="131"/>
  <c r="K76" i="131"/>
  <c r="K75" i="131"/>
  <c r="K74" i="131"/>
  <c r="K73" i="131"/>
  <c r="K71" i="131"/>
  <c r="K70" i="131"/>
  <c r="K69" i="131"/>
  <c r="K68" i="131"/>
  <c r="K67" i="131"/>
  <c r="K66" i="131"/>
  <c r="K65" i="131"/>
  <c r="K63" i="131"/>
  <c r="K62" i="131"/>
  <c r="K61" i="131"/>
  <c r="K60" i="131"/>
  <c r="K57" i="131"/>
  <c r="K56" i="131"/>
  <c r="K54" i="131"/>
  <c r="K53" i="131"/>
  <c r="K52" i="131"/>
  <c r="K51" i="131"/>
  <c r="K50" i="131"/>
  <c r="K49" i="131"/>
  <c r="K48" i="131"/>
  <c r="K47" i="131"/>
  <c r="K46" i="131"/>
  <c r="K45" i="131"/>
  <c r="K44" i="131"/>
  <c r="K43" i="131"/>
  <c r="K42" i="131"/>
  <c r="K41" i="131"/>
  <c r="K39" i="131"/>
  <c r="K38" i="131"/>
  <c r="K37" i="131"/>
  <c r="K36" i="131"/>
  <c r="K35" i="131"/>
  <c r="K34" i="131"/>
  <c r="K33" i="131"/>
  <c r="K31" i="131"/>
  <c r="K30" i="131"/>
  <c r="K29" i="131"/>
  <c r="K28" i="131"/>
  <c r="K27" i="131"/>
  <c r="K26" i="131"/>
  <c r="K25" i="131"/>
  <c r="K24" i="131"/>
  <c r="K23" i="131"/>
  <c r="K22" i="131"/>
  <c r="K20" i="131"/>
  <c r="K18" i="131"/>
  <c r="K17" i="131"/>
  <c r="K16" i="131"/>
  <c r="K15" i="131"/>
  <c r="K14" i="131"/>
  <c r="K13" i="131"/>
  <c r="K12" i="131"/>
  <c r="K11" i="131"/>
  <c r="K10" i="131"/>
  <c r="H78" i="131"/>
  <c r="H77" i="131"/>
  <c r="H76" i="131"/>
  <c r="H75" i="131"/>
  <c r="H74" i="131"/>
  <c r="H73" i="131"/>
  <c r="H71" i="131"/>
  <c r="H70" i="131"/>
  <c r="H69" i="131"/>
  <c r="H68" i="131"/>
  <c r="H67" i="131"/>
  <c r="H66" i="131"/>
  <c r="H65" i="131"/>
  <c r="H63" i="131"/>
  <c r="H62" i="131"/>
  <c r="H61" i="131"/>
  <c r="H60" i="131"/>
  <c r="H57" i="131"/>
  <c r="H56" i="131"/>
  <c r="H54" i="131"/>
  <c r="H53" i="131"/>
  <c r="H52" i="131"/>
  <c r="H51" i="131"/>
  <c r="H50" i="131"/>
  <c r="H49" i="131"/>
  <c r="H48" i="131"/>
  <c r="H47" i="131"/>
  <c r="H46" i="131"/>
  <c r="H45" i="131"/>
  <c r="H44" i="131"/>
  <c r="H43" i="131"/>
  <c r="H42" i="131"/>
  <c r="H41" i="131"/>
  <c r="H39" i="131"/>
  <c r="H38" i="131"/>
  <c r="H37" i="131"/>
  <c r="H36" i="131"/>
  <c r="H35" i="131"/>
  <c r="H34" i="131"/>
  <c r="H33" i="131"/>
  <c r="H31" i="131"/>
  <c r="H30" i="131"/>
  <c r="H29" i="131"/>
  <c r="H28" i="131"/>
  <c r="H27" i="131"/>
  <c r="H26" i="131"/>
  <c r="H25" i="131"/>
  <c r="H24" i="131"/>
  <c r="H23" i="131"/>
  <c r="H22" i="131"/>
  <c r="H20" i="131"/>
  <c r="H18" i="131"/>
  <c r="H17" i="131"/>
  <c r="H16" i="131"/>
  <c r="H15" i="131"/>
  <c r="H14" i="131"/>
  <c r="H13" i="131"/>
  <c r="H12" i="131"/>
  <c r="H11" i="131"/>
  <c r="H10" i="131"/>
  <c r="F78" i="131"/>
  <c r="F77" i="131"/>
  <c r="F76" i="131"/>
  <c r="F75" i="131"/>
  <c r="F74" i="131"/>
  <c r="F73" i="131"/>
  <c r="F71" i="131"/>
  <c r="F70" i="131"/>
  <c r="F69" i="131"/>
  <c r="F68" i="131"/>
  <c r="F67" i="131"/>
  <c r="F66" i="131"/>
  <c r="F65" i="131"/>
  <c r="F63" i="131"/>
  <c r="F62" i="131"/>
  <c r="F61" i="131"/>
  <c r="F60" i="131"/>
  <c r="F57" i="131"/>
  <c r="F56" i="131"/>
  <c r="F54" i="131"/>
  <c r="F53" i="131"/>
  <c r="F52" i="131"/>
  <c r="F51" i="131"/>
  <c r="F50" i="131"/>
  <c r="F49" i="131"/>
  <c r="F48" i="131"/>
  <c r="F47" i="131"/>
  <c r="F46" i="131"/>
  <c r="F45" i="131"/>
  <c r="F44" i="131"/>
  <c r="F43" i="131"/>
  <c r="F42" i="131"/>
  <c r="F41" i="131"/>
  <c r="F39" i="131"/>
  <c r="F38" i="131"/>
  <c r="F37" i="131"/>
  <c r="F36" i="131"/>
  <c r="F35" i="131"/>
  <c r="F34" i="131"/>
  <c r="F33" i="131"/>
  <c r="F31" i="131"/>
  <c r="F30" i="131"/>
  <c r="F29" i="131"/>
  <c r="F28" i="131"/>
  <c r="F27" i="131"/>
  <c r="F26" i="131"/>
  <c r="F25" i="131"/>
  <c r="F24" i="131"/>
  <c r="F23" i="131"/>
  <c r="F22" i="131"/>
  <c r="F20" i="131"/>
  <c r="F18" i="131"/>
  <c r="F17" i="131"/>
  <c r="F16" i="131"/>
  <c r="F15" i="131"/>
  <c r="F14" i="131"/>
  <c r="F13" i="131"/>
  <c r="F12" i="131"/>
  <c r="F11" i="131"/>
  <c r="F10" i="131"/>
  <c r="D78" i="131"/>
  <c r="D77" i="131"/>
  <c r="Z77" i="131" s="1"/>
  <c r="D76" i="131"/>
  <c r="N76" i="131" s="1"/>
  <c r="D75" i="131"/>
  <c r="X75" i="131" s="1"/>
  <c r="D74" i="131"/>
  <c r="D73" i="131"/>
  <c r="V73" i="131" s="1"/>
  <c r="D71" i="131"/>
  <c r="D70" i="131"/>
  <c r="X70" i="131" s="1"/>
  <c r="D69" i="131"/>
  <c r="D68" i="131"/>
  <c r="T68" i="131" s="1"/>
  <c r="D67" i="131"/>
  <c r="T67" i="131" s="1"/>
  <c r="D66" i="131"/>
  <c r="V66" i="131" s="1"/>
  <c r="D65" i="131"/>
  <c r="V65" i="131" s="1"/>
  <c r="D63" i="131"/>
  <c r="AE63" i="131" s="1"/>
  <c r="D62" i="131"/>
  <c r="L62" i="131" s="1"/>
  <c r="D61" i="131"/>
  <c r="T61" i="131" s="1"/>
  <c r="D60" i="131"/>
  <c r="I60" i="131" s="1"/>
  <c r="D57" i="131"/>
  <c r="Z57" i="131" s="1"/>
  <c r="D56" i="131"/>
  <c r="Z56" i="131" s="1"/>
  <c r="D54" i="131"/>
  <c r="V54" i="131" s="1"/>
  <c r="D53" i="131"/>
  <c r="D52" i="131"/>
  <c r="AG52" i="131" s="1"/>
  <c r="D51" i="131"/>
  <c r="D50" i="131"/>
  <c r="Z50" i="131" s="1"/>
  <c r="D49" i="131"/>
  <c r="D48" i="131"/>
  <c r="G48" i="131" s="1"/>
  <c r="D47" i="131"/>
  <c r="D46" i="131"/>
  <c r="Z46" i="131" s="1"/>
  <c r="D45" i="131"/>
  <c r="L45" i="131" s="1"/>
  <c r="D44" i="131"/>
  <c r="G44" i="131" s="1"/>
  <c r="D43" i="131"/>
  <c r="D42" i="131"/>
  <c r="Z42" i="131" s="1"/>
  <c r="D41" i="131"/>
  <c r="D39" i="131"/>
  <c r="AE39" i="131" s="1"/>
  <c r="D38" i="131"/>
  <c r="D37" i="131"/>
  <c r="Z37" i="131" s="1"/>
  <c r="D36" i="131"/>
  <c r="D35" i="131"/>
  <c r="AE35" i="131" s="1"/>
  <c r="D34" i="131"/>
  <c r="D33" i="131"/>
  <c r="X33" i="131" s="1"/>
  <c r="D31" i="131"/>
  <c r="I31" i="131" s="1"/>
  <c r="D30" i="131"/>
  <c r="Z30" i="131" s="1"/>
  <c r="D29" i="131"/>
  <c r="D28" i="131"/>
  <c r="Z28" i="131" s="1"/>
  <c r="D27" i="131"/>
  <c r="P27" i="131" s="1"/>
  <c r="D26" i="131"/>
  <c r="Z26" i="131" s="1"/>
  <c r="D25" i="131"/>
  <c r="AB25" i="131" s="1"/>
  <c r="D24" i="131"/>
  <c r="L24" i="131" s="1"/>
  <c r="D23" i="131"/>
  <c r="I23" i="131" s="1"/>
  <c r="D22" i="131"/>
  <c r="AB22" i="131" s="1"/>
  <c r="D20" i="131"/>
  <c r="G20" i="131" s="1"/>
  <c r="D18" i="131"/>
  <c r="X18" i="131" s="1"/>
  <c r="D17" i="131"/>
  <c r="AE17" i="131" s="1"/>
  <c r="D16" i="131"/>
  <c r="AB16" i="131" s="1"/>
  <c r="D15" i="131"/>
  <c r="D14" i="131"/>
  <c r="L14" i="131" s="1"/>
  <c r="D13" i="131"/>
  <c r="N13" i="131" s="1"/>
  <c r="D12" i="131"/>
  <c r="AG12" i="131" s="1"/>
  <c r="D11" i="131"/>
  <c r="N11" i="131" s="1"/>
  <c r="D10" i="131"/>
  <c r="AB10" i="131" s="1"/>
  <c r="C78" i="131"/>
  <c r="J78" i="131" s="1"/>
  <c r="C77" i="131"/>
  <c r="C76" i="131"/>
  <c r="J76" i="131" s="1"/>
  <c r="C75" i="131"/>
  <c r="E75" i="131" s="1"/>
  <c r="C74" i="131"/>
  <c r="C73" i="131"/>
  <c r="C71" i="131"/>
  <c r="J71" i="131" s="1"/>
  <c r="C70" i="131"/>
  <c r="C69" i="131"/>
  <c r="E69" i="131" s="1"/>
  <c r="C68" i="131"/>
  <c r="C67" i="131"/>
  <c r="C66" i="131"/>
  <c r="C65" i="131"/>
  <c r="C63" i="131"/>
  <c r="C62" i="131"/>
  <c r="E62" i="131" s="1"/>
  <c r="C61" i="131"/>
  <c r="J61" i="131" s="1"/>
  <c r="C60" i="131"/>
  <c r="J60" i="131" s="1"/>
  <c r="C57" i="131"/>
  <c r="C56" i="131"/>
  <c r="C54" i="131"/>
  <c r="C53" i="131"/>
  <c r="J53" i="131" s="1"/>
  <c r="C52" i="131"/>
  <c r="J52" i="131" s="1"/>
  <c r="C51" i="131"/>
  <c r="J51" i="131" s="1"/>
  <c r="C50" i="131"/>
  <c r="C49" i="131"/>
  <c r="J49" i="131" s="1"/>
  <c r="C48" i="131"/>
  <c r="C47" i="131"/>
  <c r="J47" i="131" s="1"/>
  <c r="C46" i="131"/>
  <c r="C45" i="131"/>
  <c r="J45" i="131" s="1"/>
  <c r="C44" i="131"/>
  <c r="C43" i="131"/>
  <c r="E43" i="131" s="1"/>
  <c r="C42" i="131"/>
  <c r="C41" i="131"/>
  <c r="C39" i="131"/>
  <c r="C38" i="131"/>
  <c r="E38" i="131" s="1"/>
  <c r="C37" i="131"/>
  <c r="C36" i="131"/>
  <c r="C35" i="131"/>
  <c r="C34" i="131"/>
  <c r="J34" i="131" s="1"/>
  <c r="C33" i="131"/>
  <c r="E33" i="131" s="1"/>
  <c r="C31" i="131"/>
  <c r="J31" i="131" s="1"/>
  <c r="C30" i="131"/>
  <c r="C29" i="131"/>
  <c r="E29" i="131" s="1"/>
  <c r="C28" i="131"/>
  <c r="C27" i="131"/>
  <c r="C26" i="131"/>
  <c r="C25" i="131"/>
  <c r="E25" i="131" s="1"/>
  <c r="C24" i="131"/>
  <c r="J24" i="131" s="1"/>
  <c r="C23" i="131"/>
  <c r="J23" i="131" s="1"/>
  <c r="C22" i="131"/>
  <c r="C20" i="131"/>
  <c r="E20" i="131" s="1"/>
  <c r="C18" i="131"/>
  <c r="C17" i="131"/>
  <c r="E17" i="131" s="1"/>
  <c r="C16" i="131"/>
  <c r="J16" i="131" s="1"/>
  <c r="C15" i="131"/>
  <c r="J15" i="131" s="1"/>
  <c r="C14" i="131"/>
  <c r="C13" i="131"/>
  <c r="J13" i="131" s="1"/>
  <c r="C12" i="131"/>
  <c r="C11" i="131"/>
  <c r="J11" i="131" s="1"/>
  <c r="C10" i="131"/>
  <c r="AF78" i="111"/>
  <c r="AF77" i="111"/>
  <c r="AF76" i="111"/>
  <c r="AF75" i="111"/>
  <c r="AF74" i="111"/>
  <c r="AF73" i="111"/>
  <c r="AF71" i="111"/>
  <c r="AF70" i="111"/>
  <c r="AF69" i="111"/>
  <c r="AF68" i="111"/>
  <c r="AF67" i="111"/>
  <c r="AF66" i="111"/>
  <c r="AF65" i="111"/>
  <c r="AF63" i="111"/>
  <c r="AF62" i="111"/>
  <c r="AF61" i="111"/>
  <c r="AF60" i="111"/>
  <c r="AF57" i="111"/>
  <c r="AF56" i="111"/>
  <c r="AF54" i="111"/>
  <c r="AF53" i="111"/>
  <c r="AF52" i="111"/>
  <c r="AF51" i="111"/>
  <c r="AF50" i="111"/>
  <c r="AF49" i="111"/>
  <c r="AF48" i="111"/>
  <c r="AF47" i="111"/>
  <c r="AF46" i="111"/>
  <c r="AF45" i="111"/>
  <c r="AF44" i="111"/>
  <c r="AF43" i="111"/>
  <c r="AF42" i="111"/>
  <c r="AF41" i="111"/>
  <c r="AF39" i="111"/>
  <c r="AF38" i="111"/>
  <c r="AF37" i="111"/>
  <c r="AF36" i="111"/>
  <c r="AF35" i="111"/>
  <c r="AF34" i="111"/>
  <c r="AF33" i="111"/>
  <c r="AF31" i="111"/>
  <c r="AF30" i="111"/>
  <c r="AF29" i="111"/>
  <c r="AF28" i="111"/>
  <c r="AF27" i="111"/>
  <c r="AF26" i="111"/>
  <c r="AF25" i="111"/>
  <c r="AF24" i="111"/>
  <c r="AF23" i="111"/>
  <c r="AF22" i="111"/>
  <c r="AF20" i="111"/>
  <c r="AF18" i="111"/>
  <c r="AF17" i="111"/>
  <c r="AF16" i="111"/>
  <c r="AF15" i="111"/>
  <c r="AF14" i="111"/>
  <c r="AF13" i="111"/>
  <c r="AF12" i="111"/>
  <c r="AF11" i="111"/>
  <c r="AF10" i="111"/>
  <c r="AD78" i="111"/>
  <c r="AD77" i="111"/>
  <c r="AD76" i="111"/>
  <c r="AD75" i="111"/>
  <c r="AD74" i="111"/>
  <c r="AD73" i="111"/>
  <c r="AD71" i="111"/>
  <c r="AD70" i="111"/>
  <c r="AD69" i="111"/>
  <c r="AD68" i="111"/>
  <c r="AD67" i="111"/>
  <c r="AD66" i="111"/>
  <c r="AD65" i="111"/>
  <c r="AD63" i="111"/>
  <c r="AD62" i="111"/>
  <c r="AD61" i="111"/>
  <c r="AD60" i="111"/>
  <c r="AD57" i="111"/>
  <c r="AD56" i="111"/>
  <c r="AD54" i="111"/>
  <c r="AD53" i="111"/>
  <c r="AD52" i="111"/>
  <c r="AD51" i="111"/>
  <c r="AD50" i="111"/>
  <c r="AD49" i="111"/>
  <c r="AD48" i="111"/>
  <c r="AD47" i="111"/>
  <c r="AD46" i="111"/>
  <c r="AD45" i="111"/>
  <c r="AD44" i="111"/>
  <c r="AD43" i="111"/>
  <c r="AD42" i="111"/>
  <c r="AD41" i="111"/>
  <c r="AD39" i="111"/>
  <c r="AD38" i="111"/>
  <c r="AD37" i="111"/>
  <c r="AD36" i="111"/>
  <c r="AD35" i="111"/>
  <c r="AD34" i="111"/>
  <c r="AD33" i="111"/>
  <c r="AD31" i="111"/>
  <c r="AD30" i="111"/>
  <c r="AD29" i="111"/>
  <c r="AD28" i="111"/>
  <c r="AD27" i="111"/>
  <c r="AD26" i="111"/>
  <c r="AD25" i="111"/>
  <c r="AD24" i="111"/>
  <c r="AD23" i="111"/>
  <c r="AD22" i="111"/>
  <c r="AD20" i="111"/>
  <c r="AD18" i="111"/>
  <c r="AD17" i="111"/>
  <c r="AD16" i="111"/>
  <c r="AD15" i="111"/>
  <c r="AD14" i="111"/>
  <c r="AD13" i="111"/>
  <c r="AD12" i="111"/>
  <c r="AD11" i="111"/>
  <c r="AD10" i="111"/>
  <c r="AA78" i="111"/>
  <c r="AA77" i="111"/>
  <c r="AA76" i="111"/>
  <c r="AA75" i="111"/>
  <c r="AA74" i="111"/>
  <c r="AA73" i="111"/>
  <c r="AA71" i="111"/>
  <c r="AA70" i="111"/>
  <c r="AA69" i="111"/>
  <c r="AA68" i="111"/>
  <c r="AA67" i="111"/>
  <c r="AA66" i="111"/>
  <c r="AA65" i="111"/>
  <c r="AA63" i="111"/>
  <c r="AA62" i="111"/>
  <c r="AA61" i="111"/>
  <c r="AA60" i="111"/>
  <c r="AA57" i="111"/>
  <c r="AA56" i="111"/>
  <c r="AA54" i="111"/>
  <c r="AA53" i="111"/>
  <c r="AA52" i="111"/>
  <c r="AA51" i="111"/>
  <c r="AA50" i="111"/>
  <c r="AA49" i="111"/>
  <c r="AA48" i="111"/>
  <c r="AA47" i="111"/>
  <c r="AA46" i="111"/>
  <c r="AA45" i="111"/>
  <c r="AA44" i="111"/>
  <c r="AA43" i="111"/>
  <c r="AA42" i="111"/>
  <c r="AA41" i="111"/>
  <c r="AA39" i="111"/>
  <c r="AA38" i="111"/>
  <c r="AA37" i="111"/>
  <c r="AA36" i="111"/>
  <c r="AA35" i="111"/>
  <c r="AA34" i="111"/>
  <c r="AA33" i="111"/>
  <c r="AA31" i="111"/>
  <c r="AA30" i="111"/>
  <c r="AA29" i="111"/>
  <c r="AA28" i="111"/>
  <c r="AA27" i="111"/>
  <c r="AA26" i="111"/>
  <c r="AA25" i="111"/>
  <c r="AA24" i="111"/>
  <c r="AA23" i="111"/>
  <c r="AA22" i="111"/>
  <c r="AA20" i="111"/>
  <c r="AA18" i="111"/>
  <c r="AA17" i="111"/>
  <c r="AA16" i="111"/>
  <c r="AA15" i="111"/>
  <c r="AA14" i="111"/>
  <c r="AA13" i="111"/>
  <c r="AA12" i="111"/>
  <c r="AA11" i="111"/>
  <c r="AA10" i="111"/>
  <c r="Y78" i="111"/>
  <c r="AC78" i="111" s="1"/>
  <c r="Y77" i="111"/>
  <c r="AC77" i="111" s="1"/>
  <c r="Y76" i="111"/>
  <c r="AC76" i="111" s="1"/>
  <c r="Y75" i="111"/>
  <c r="AC75" i="111" s="1"/>
  <c r="Y74" i="111"/>
  <c r="AC74" i="111" s="1"/>
  <c r="Y73" i="111"/>
  <c r="AC73" i="111" s="1"/>
  <c r="Y71" i="111"/>
  <c r="AC71" i="111" s="1"/>
  <c r="Y70" i="111"/>
  <c r="AC70" i="111" s="1"/>
  <c r="Y69" i="111"/>
  <c r="AC69" i="111" s="1"/>
  <c r="Y68" i="111"/>
  <c r="AC68" i="111" s="1"/>
  <c r="Y67" i="111"/>
  <c r="AC67" i="111" s="1"/>
  <c r="Y66" i="111"/>
  <c r="AC66" i="111" s="1"/>
  <c r="Y65" i="111"/>
  <c r="AC65" i="111" s="1"/>
  <c r="Y63" i="111"/>
  <c r="AC63" i="111" s="1"/>
  <c r="Y62" i="111"/>
  <c r="AC62" i="111" s="1"/>
  <c r="Y61" i="111"/>
  <c r="AC61" i="111" s="1"/>
  <c r="Y60" i="111"/>
  <c r="AC60" i="111" s="1"/>
  <c r="Y57" i="111"/>
  <c r="AC57" i="111" s="1"/>
  <c r="Y56" i="111"/>
  <c r="AC56" i="111" s="1"/>
  <c r="Y54" i="111"/>
  <c r="AC54" i="111" s="1"/>
  <c r="Y53" i="111"/>
  <c r="AC53" i="111" s="1"/>
  <c r="Y52" i="111"/>
  <c r="AC52" i="111" s="1"/>
  <c r="Y51" i="111"/>
  <c r="AC51" i="111" s="1"/>
  <c r="Y50" i="111"/>
  <c r="AC50" i="111" s="1"/>
  <c r="Y49" i="111"/>
  <c r="AC49" i="111" s="1"/>
  <c r="Y48" i="111"/>
  <c r="AC48" i="111" s="1"/>
  <c r="Y47" i="111"/>
  <c r="AC47" i="111" s="1"/>
  <c r="Y46" i="111"/>
  <c r="AC46" i="111" s="1"/>
  <c r="Y45" i="111"/>
  <c r="AC45" i="111" s="1"/>
  <c r="Y44" i="111"/>
  <c r="AC44" i="111" s="1"/>
  <c r="Y43" i="111"/>
  <c r="AC43" i="111" s="1"/>
  <c r="Y42" i="111"/>
  <c r="Y41" i="111"/>
  <c r="AC41" i="111" s="1"/>
  <c r="Y39" i="111"/>
  <c r="AC39" i="111" s="1"/>
  <c r="Y38" i="111"/>
  <c r="AC38" i="111" s="1"/>
  <c r="Y37" i="111"/>
  <c r="AC37" i="111" s="1"/>
  <c r="Y36" i="111"/>
  <c r="AC36" i="111" s="1"/>
  <c r="Y35" i="111"/>
  <c r="AC35" i="111" s="1"/>
  <c r="Y34" i="111"/>
  <c r="AC34" i="111" s="1"/>
  <c r="Y33" i="111"/>
  <c r="AC33" i="111" s="1"/>
  <c r="Y31" i="111"/>
  <c r="AC31" i="111" s="1"/>
  <c r="Y30" i="111"/>
  <c r="AC30" i="111" s="1"/>
  <c r="Y29" i="111"/>
  <c r="AC29" i="111" s="1"/>
  <c r="Y28" i="111"/>
  <c r="AC28" i="111" s="1"/>
  <c r="Y27" i="111"/>
  <c r="AC27" i="111" s="1"/>
  <c r="Y26" i="111"/>
  <c r="AC26" i="111" s="1"/>
  <c r="Y25" i="111"/>
  <c r="AC25" i="111" s="1"/>
  <c r="Y24" i="111"/>
  <c r="Y23" i="111"/>
  <c r="AC23" i="111" s="1"/>
  <c r="Y22" i="111"/>
  <c r="AC22" i="111" s="1"/>
  <c r="Y20" i="111"/>
  <c r="AC20" i="111" s="1"/>
  <c r="Y18" i="111"/>
  <c r="AC18" i="111" s="1"/>
  <c r="Y17" i="111"/>
  <c r="AC17" i="111" s="1"/>
  <c r="Y16" i="111"/>
  <c r="AC16" i="111" s="1"/>
  <c r="Y15" i="111"/>
  <c r="AC15" i="111" s="1"/>
  <c r="Y14" i="111"/>
  <c r="AC14" i="111" s="1"/>
  <c r="Y13" i="111"/>
  <c r="AC13" i="111" s="1"/>
  <c r="Y12" i="111"/>
  <c r="AC12" i="111" s="1"/>
  <c r="Y11" i="111"/>
  <c r="AC11" i="111" s="1"/>
  <c r="Y10" i="111"/>
  <c r="W78" i="111"/>
  <c r="W77" i="111"/>
  <c r="W76" i="111"/>
  <c r="W75" i="111"/>
  <c r="W74" i="111"/>
  <c r="W73" i="111"/>
  <c r="W71" i="111"/>
  <c r="W70" i="111"/>
  <c r="W69" i="111"/>
  <c r="W68" i="111"/>
  <c r="W67" i="111"/>
  <c r="W66" i="111"/>
  <c r="W65" i="111"/>
  <c r="W63" i="111"/>
  <c r="W62" i="111"/>
  <c r="W61" i="111"/>
  <c r="W60" i="111"/>
  <c r="W57" i="111"/>
  <c r="W56" i="111"/>
  <c r="W54" i="111"/>
  <c r="W53" i="111"/>
  <c r="W52" i="111"/>
  <c r="W51" i="111"/>
  <c r="W50" i="111"/>
  <c r="W49" i="111"/>
  <c r="W48" i="111"/>
  <c r="W47" i="111"/>
  <c r="W46" i="111"/>
  <c r="W45" i="111"/>
  <c r="W44" i="111"/>
  <c r="W43" i="111"/>
  <c r="W42" i="111"/>
  <c r="W41" i="111"/>
  <c r="W39" i="111"/>
  <c r="W38" i="111"/>
  <c r="W37" i="111"/>
  <c r="W36" i="111"/>
  <c r="W35" i="111"/>
  <c r="W34" i="111"/>
  <c r="W33" i="111"/>
  <c r="W31" i="111"/>
  <c r="W30" i="111"/>
  <c r="W29" i="111"/>
  <c r="W28" i="111"/>
  <c r="W27" i="111"/>
  <c r="W26" i="111"/>
  <c r="W25" i="111"/>
  <c r="W24" i="111"/>
  <c r="W23" i="111"/>
  <c r="W22" i="111"/>
  <c r="W20" i="111"/>
  <c r="W18" i="111"/>
  <c r="W17" i="111"/>
  <c r="W16" i="111"/>
  <c r="W15" i="111"/>
  <c r="W14" i="111"/>
  <c r="W13" i="111"/>
  <c r="W12" i="111"/>
  <c r="W11" i="111"/>
  <c r="W10" i="111"/>
  <c r="U78" i="111"/>
  <c r="U77" i="111"/>
  <c r="U76" i="111"/>
  <c r="U75" i="111"/>
  <c r="U74" i="111"/>
  <c r="U73" i="111"/>
  <c r="U71" i="111"/>
  <c r="U70" i="111"/>
  <c r="U69" i="111"/>
  <c r="U68" i="111"/>
  <c r="U67" i="111"/>
  <c r="U66" i="111"/>
  <c r="U65" i="111"/>
  <c r="U63" i="111"/>
  <c r="U62" i="111"/>
  <c r="U61" i="111"/>
  <c r="U60" i="111"/>
  <c r="U57" i="111"/>
  <c r="U56" i="111"/>
  <c r="U54" i="111"/>
  <c r="U53" i="111"/>
  <c r="U52" i="111"/>
  <c r="U51" i="111"/>
  <c r="U50" i="111"/>
  <c r="U49" i="111"/>
  <c r="U48" i="111"/>
  <c r="U47" i="111"/>
  <c r="U46" i="111"/>
  <c r="U45" i="111"/>
  <c r="U44" i="111"/>
  <c r="U43" i="111"/>
  <c r="U42" i="111"/>
  <c r="U41" i="111"/>
  <c r="U39" i="111"/>
  <c r="U38" i="111"/>
  <c r="U37" i="111"/>
  <c r="U36" i="111"/>
  <c r="U35" i="111"/>
  <c r="U34" i="111"/>
  <c r="U33" i="111"/>
  <c r="U31" i="111"/>
  <c r="U30" i="111"/>
  <c r="U29" i="111"/>
  <c r="U28" i="111"/>
  <c r="U27" i="111"/>
  <c r="U26" i="111"/>
  <c r="U25" i="111"/>
  <c r="U24" i="111"/>
  <c r="U23" i="111"/>
  <c r="U22" i="111"/>
  <c r="U20" i="111"/>
  <c r="U18" i="111"/>
  <c r="U17" i="111"/>
  <c r="U16" i="111"/>
  <c r="U15" i="111"/>
  <c r="U14" i="111"/>
  <c r="U13" i="111"/>
  <c r="U12" i="111"/>
  <c r="U11" i="111"/>
  <c r="U10" i="111"/>
  <c r="S78" i="111"/>
  <c r="S77" i="111"/>
  <c r="S76" i="111"/>
  <c r="S75" i="111"/>
  <c r="S74" i="111"/>
  <c r="S73" i="111"/>
  <c r="S71" i="111"/>
  <c r="S70" i="111"/>
  <c r="S69" i="111"/>
  <c r="S68" i="111"/>
  <c r="S67" i="111"/>
  <c r="S66" i="111"/>
  <c r="S65" i="111"/>
  <c r="S63" i="111"/>
  <c r="S62" i="111"/>
  <c r="S61" i="111"/>
  <c r="S60" i="111"/>
  <c r="S57" i="111"/>
  <c r="S56" i="111"/>
  <c r="S54" i="111"/>
  <c r="S53" i="111"/>
  <c r="S52" i="111"/>
  <c r="S51" i="111"/>
  <c r="S50" i="111"/>
  <c r="S49" i="111"/>
  <c r="S48" i="111"/>
  <c r="S47" i="111"/>
  <c r="S46" i="111"/>
  <c r="S45" i="111"/>
  <c r="S44" i="111"/>
  <c r="S43" i="111"/>
  <c r="S42" i="111"/>
  <c r="S41" i="111"/>
  <c r="S39" i="111"/>
  <c r="S38" i="111"/>
  <c r="S37" i="111"/>
  <c r="S36" i="111"/>
  <c r="S35" i="111"/>
  <c r="S34" i="111"/>
  <c r="S33" i="111"/>
  <c r="S31" i="111"/>
  <c r="S30" i="111"/>
  <c r="S29" i="111"/>
  <c r="S28" i="111"/>
  <c r="S27" i="111"/>
  <c r="S26" i="111"/>
  <c r="S25" i="111"/>
  <c r="S24" i="111"/>
  <c r="S23" i="111"/>
  <c r="S22" i="111"/>
  <c r="S20" i="111"/>
  <c r="S18" i="111"/>
  <c r="S17" i="111"/>
  <c r="S16" i="111"/>
  <c r="S15" i="111"/>
  <c r="S14" i="111"/>
  <c r="S13" i="111"/>
  <c r="S12" i="111"/>
  <c r="S11" i="111"/>
  <c r="S10" i="111"/>
  <c r="Q78" i="111"/>
  <c r="Q77" i="111"/>
  <c r="Q76" i="111"/>
  <c r="Q75" i="111"/>
  <c r="Q74" i="111"/>
  <c r="Q73" i="111"/>
  <c r="Q71" i="111"/>
  <c r="Q70" i="111"/>
  <c r="Q69" i="111"/>
  <c r="Q68" i="111"/>
  <c r="Q67" i="111"/>
  <c r="Q66" i="111"/>
  <c r="Q65" i="111"/>
  <c r="Q63" i="111"/>
  <c r="Q62" i="111"/>
  <c r="Q61" i="111"/>
  <c r="Q60" i="111"/>
  <c r="Q57" i="111"/>
  <c r="Q56" i="111"/>
  <c r="Q54" i="111"/>
  <c r="Q53" i="111"/>
  <c r="Q52" i="111"/>
  <c r="Q51" i="111"/>
  <c r="Q50" i="111"/>
  <c r="Q49" i="111"/>
  <c r="Q48" i="111"/>
  <c r="Q47" i="111"/>
  <c r="Q46" i="111"/>
  <c r="Q45" i="111"/>
  <c r="Q44" i="111"/>
  <c r="Q43" i="111"/>
  <c r="Q42" i="111"/>
  <c r="Q41" i="111"/>
  <c r="Q39" i="111"/>
  <c r="Q38" i="111"/>
  <c r="Q37" i="111"/>
  <c r="Q36" i="111"/>
  <c r="Q35" i="111"/>
  <c r="Q34" i="111"/>
  <c r="Q33" i="111"/>
  <c r="Q31" i="111"/>
  <c r="Q30" i="111"/>
  <c r="Q29" i="111"/>
  <c r="Q28" i="111"/>
  <c r="Q27" i="111"/>
  <c r="Q26" i="111"/>
  <c r="Q25" i="111"/>
  <c r="Q24" i="111"/>
  <c r="Q23" i="111"/>
  <c r="Q22" i="111"/>
  <c r="Q20" i="111"/>
  <c r="Q18" i="111"/>
  <c r="Q17" i="111"/>
  <c r="Q16" i="111"/>
  <c r="Q15" i="111"/>
  <c r="Q14" i="111"/>
  <c r="Q13" i="111"/>
  <c r="Q12" i="111"/>
  <c r="Q11" i="111"/>
  <c r="Q10" i="111"/>
  <c r="M78" i="111"/>
  <c r="M77" i="111"/>
  <c r="M76" i="111"/>
  <c r="M75" i="111"/>
  <c r="M74" i="111"/>
  <c r="M73" i="111"/>
  <c r="M71" i="111"/>
  <c r="M70" i="111"/>
  <c r="M69" i="111"/>
  <c r="M68" i="111"/>
  <c r="M67" i="111"/>
  <c r="M66" i="111"/>
  <c r="M65" i="111"/>
  <c r="M63" i="111"/>
  <c r="M62" i="111"/>
  <c r="M61" i="111"/>
  <c r="M60" i="111"/>
  <c r="M57" i="111"/>
  <c r="M56" i="111"/>
  <c r="M54" i="111"/>
  <c r="M53" i="111"/>
  <c r="M52" i="111"/>
  <c r="M51" i="111"/>
  <c r="M50" i="111"/>
  <c r="M49" i="111"/>
  <c r="M48" i="111"/>
  <c r="M47" i="111"/>
  <c r="M46" i="111"/>
  <c r="M45" i="111"/>
  <c r="M44" i="111"/>
  <c r="M43" i="111"/>
  <c r="M42" i="111"/>
  <c r="M41" i="111"/>
  <c r="M39" i="111"/>
  <c r="M38" i="111"/>
  <c r="M37" i="111"/>
  <c r="M36" i="111"/>
  <c r="M35" i="111"/>
  <c r="M34" i="111"/>
  <c r="M33" i="111"/>
  <c r="M31" i="111"/>
  <c r="M30" i="111"/>
  <c r="M29" i="111"/>
  <c r="M28" i="111"/>
  <c r="M27" i="111"/>
  <c r="M26" i="111"/>
  <c r="M25" i="111"/>
  <c r="M24" i="111"/>
  <c r="M23" i="111"/>
  <c r="M22" i="111"/>
  <c r="M20" i="111"/>
  <c r="M18" i="111"/>
  <c r="M17" i="111"/>
  <c r="M16" i="111"/>
  <c r="M15" i="111"/>
  <c r="M14" i="111"/>
  <c r="M13" i="111"/>
  <c r="M12" i="111"/>
  <c r="M11" i="111"/>
  <c r="M10" i="111"/>
  <c r="K78" i="111"/>
  <c r="K77" i="111"/>
  <c r="K76" i="111"/>
  <c r="K75" i="111"/>
  <c r="K74" i="111"/>
  <c r="K73" i="111"/>
  <c r="K71" i="111"/>
  <c r="K70" i="111"/>
  <c r="K69" i="111"/>
  <c r="K68" i="111"/>
  <c r="K67" i="111"/>
  <c r="K66" i="111"/>
  <c r="K65" i="111"/>
  <c r="K63" i="111"/>
  <c r="K62" i="111"/>
  <c r="K61" i="111"/>
  <c r="K60" i="111"/>
  <c r="K57" i="111"/>
  <c r="K56" i="111"/>
  <c r="K54" i="111"/>
  <c r="K53" i="111"/>
  <c r="K52" i="111"/>
  <c r="K51" i="111"/>
  <c r="K50" i="111"/>
  <c r="K49" i="111"/>
  <c r="K48" i="111"/>
  <c r="K47" i="111"/>
  <c r="K46" i="111"/>
  <c r="K45" i="111"/>
  <c r="K44" i="111"/>
  <c r="K43" i="111"/>
  <c r="K42" i="111"/>
  <c r="K41" i="111"/>
  <c r="K39" i="111"/>
  <c r="K38" i="111"/>
  <c r="K37" i="111"/>
  <c r="K36" i="111"/>
  <c r="K35" i="111"/>
  <c r="K34" i="111"/>
  <c r="K33" i="111"/>
  <c r="K31" i="111"/>
  <c r="K30" i="111"/>
  <c r="K29" i="111"/>
  <c r="K28" i="111"/>
  <c r="K27" i="111"/>
  <c r="K26" i="111"/>
  <c r="K25" i="111"/>
  <c r="K24" i="111"/>
  <c r="K23" i="111"/>
  <c r="K22" i="111"/>
  <c r="K20" i="111"/>
  <c r="K18" i="111"/>
  <c r="K17" i="111"/>
  <c r="K16" i="111"/>
  <c r="K15" i="111"/>
  <c r="K14" i="111"/>
  <c r="K13" i="111"/>
  <c r="K12" i="111"/>
  <c r="K11" i="111"/>
  <c r="K10" i="111"/>
  <c r="H101" i="111"/>
  <c r="H78" i="111"/>
  <c r="H77" i="111"/>
  <c r="H76" i="111"/>
  <c r="H75" i="111"/>
  <c r="H74" i="111"/>
  <c r="H73" i="111"/>
  <c r="H71" i="111"/>
  <c r="H70" i="111"/>
  <c r="H69" i="111"/>
  <c r="H68" i="111"/>
  <c r="H67" i="111"/>
  <c r="H66" i="111"/>
  <c r="H65" i="111"/>
  <c r="H63" i="111"/>
  <c r="H62" i="111"/>
  <c r="H61" i="111"/>
  <c r="H60" i="111"/>
  <c r="H57" i="111"/>
  <c r="H56" i="111"/>
  <c r="H54" i="111"/>
  <c r="H53" i="111"/>
  <c r="H52" i="111"/>
  <c r="H51" i="111"/>
  <c r="H50" i="111"/>
  <c r="H49" i="111"/>
  <c r="H48" i="111"/>
  <c r="H47" i="111"/>
  <c r="H46" i="111"/>
  <c r="H45" i="111"/>
  <c r="H44" i="111"/>
  <c r="H43" i="111"/>
  <c r="H42" i="111"/>
  <c r="H41" i="111"/>
  <c r="H39" i="111"/>
  <c r="H38" i="111"/>
  <c r="H37" i="111"/>
  <c r="H36" i="111"/>
  <c r="H35" i="111"/>
  <c r="H34" i="111"/>
  <c r="H33" i="111"/>
  <c r="H31" i="111"/>
  <c r="H30" i="111"/>
  <c r="H29" i="111"/>
  <c r="H28" i="111"/>
  <c r="H27" i="111"/>
  <c r="H26" i="111"/>
  <c r="H25" i="111"/>
  <c r="H24" i="111"/>
  <c r="H23" i="111"/>
  <c r="H22" i="111"/>
  <c r="H20" i="111"/>
  <c r="H18" i="111"/>
  <c r="H17" i="111"/>
  <c r="H16" i="111"/>
  <c r="H15" i="111"/>
  <c r="H14" i="111"/>
  <c r="H13" i="111"/>
  <c r="H12" i="111"/>
  <c r="H11" i="111"/>
  <c r="H10" i="111"/>
  <c r="F101" i="111"/>
  <c r="F78" i="111"/>
  <c r="F77" i="111"/>
  <c r="F76" i="111"/>
  <c r="F75" i="111"/>
  <c r="F74" i="111"/>
  <c r="F73" i="111"/>
  <c r="F71" i="111"/>
  <c r="F70" i="111"/>
  <c r="F69" i="111"/>
  <c r="F68" i="111"/>
  <c r="F67" i="111"/>
  <c r="F66" i="111"/>
  <c r="F65" i="111"/>
  <c r="F63" i="111"/>
  <c r="F62" i="111"/>
  <c r="F61" i="111"/>
  <c r="F60" i="111"/>
  <c r="F57" i="111"/>
  <c r="F56" i="111"/>
  <c r="F54" i="111"/>
  <c r="F53" i="111"/>
  <c r="F52" i="111"/>
  <c r="F51" i="111"/>
  <c r="F50" i="111"/>
  <c r="F49" i="111"/>
  <c r="F48" i="111"/>
  <c r="F47" i="111"/>
  <c r="F46" i="111"/>
  <c r="F45" i="111"/>
  <c r="F44" i="111"/>
  <c r="F43" i="111"/>
  <c r="F42" i="111"/>
  <c r="F41" i="111"/>
  <c r="F39" i="111"/>
  <c r="F38" i="111"/>
  <c r="F37" i="111"/>
  <c r="F36" i="111"/>
  <c r="F35" i="111"/>
  <c r="F34" i="111"/>
  <c r="F33" i="111"/>
  <c r="F31" i="111"/>
  <c r="F30" i="111"/>
  <c r="F29" i="111"/>
  <c r="F28" i="111"/>
  <c r="F27" i="111"/>
  <c r="F26" i="111"/>
  <c r="F25" i="111"/>
  <c r="F24" i="111"/>
  <c r="F23" i="111"/>
  <c r="F22" i="111"/>
  <c r="F20" i="111"/>
  <c r="F18" i="111"/>
  <c r="F17" i="111"/>
  <c r="F16" i="111"/>
  <c r="F15" i="111"/>
  <c r="F14" i="111"/>
  <c r="F13" i="111"/>
  <c r="F12" i="111"/>
  <c r="F11" i="111"/>
  <c r="F10" i="111"/>
  <c r="D101" i="111"/>
  <c r="I101" i="111" s="1"/>
  <c r="D78" i="111"/>
  <c r="AE78" i="111" s="1"/>
  <c r="D77" i="111"/>
  <c r="N77" i="111" s="1"/>
  <c r="D76" i="111"/>
  <c r="D75" i="111"/>
  <c r="D74" i="111"/>
  <c r="AB74" i="111" s="1"/>
  <c r="D73" i="111"/>
  <c r="T73" i="111" s="1"/>
  <c r="D71" i="111"/>
  <c r="AG71" i="111" s="1"/>
  <c r="D70" i="111"/>
  <c r="D69" i="111"/>
  <c r="AG69" i="111" s="1"/>
  <c r="D68" i="111"/>
  <c r="Z68" i="111" s="1"/>
  <c r="D67" i="111"/>
  <c r="V67" i="111" s="1"/>
  <c r="D66" i="111"/>
  <c r="AG66" i="111" s="1"/>
  <c r="D65" i="111"/>
  <c r="V65" i="111" s="1"/>
  <c r="D63" i="111"/>
  <c r="D62" i="111"/>
  <c r="AE62" i="111" s="1"/>
  <c r="D61" i="111"/>
  <c r="AB61" i="111" s="1"/>
  <c r="D60" i="111"/>
  <c r="AG60" i="111" s="1"/>
  <c r="D57" i="111"/>
  <c r="AE57" i="111" s="1"/>
  <c r="D56" i="111"/>
  <c r="D54" i="111"/>
  <c r="D53" i="111"/>
  <c r="AE53" i="111" s="1"/>
  <c r="D52" i="111"/>
  <c r="T52" i="111" s="1"/>
  <c r="D51" i="111"/>
  <c r="N51" i="111" s="1"/>
  <c r="D50" i="111"/>
  <c r="V50" i="111" s="1"/>
  <c r="D49" i="111"/>
  <c r="D48" i="111"/>
  <c r="AE48" i="111" s="1"/>
  <c r="D47" i="111"/>
  <c r="D46" i="111"/>
  <c r="L46" i="111" s="1"/>
  <c r="D45" i="111"/>
  <c r="V45" i="111" s="1"/>
  <c r="D44" i="111"/>
  <c r="D43" i="111"/>
  <c r="X43" i="111" s="1"/>
  <c r="D42" i="111"/>
  <c r="L42" i="111" s="1"/>
  <c r="D41" i="111"/>
  <c r="AG41" i="111" s="1"/>
  <c r="D39" i="111"/>
  <c r="AE39" i="111" s="1"/>
  <c r="D38" i="111"/>
  <c r="D37" i="111"/>
  <c r="D36" i="111"/>
  <c r="V36" i="111" s="1"/>
  <c r="D35" i="111"/>
  <c r="N35" i="111" s="1"/>
  <c r="D34" i="111"/>
  <c r="Z34" i="111" s="1"/>
  <c r="D33" i="111"/>
  <c r="D31" i="111"/>
  <c r="AG31" i="111" s="1"/>
  <c r="D30" i="111"/>
  <c r="T30" i="111" s="1"/>
  <c r="D29" i="111"/>
  <c r="V29" i="111" s="1"/>
  <c r="D28" i="111"/>
  <c r="D27" i="111"/>
  <c r="V27" i="111" s="1"/>
  <c r="D26" i="111"/>
  <c r="D25" i="111"/>
  <c r="AG25" i="111" s="1"/>
  <c r="D24" i="111"/>
  <c r="AB24" i="111" s="1"/>
  <c r="D23" i="111"/>
  <c r="AB23" i="111" s="1"/>
  <c r="D22" i="111"/>
  <c r="D20" i="111"/>
  <c r="Z20" i="111" s="1"/>
  <c r="D18" i="111"/>
  <c r="L18" i="111" s="1"/>
  <c r="D17" i="111"/>
  <c r="AG17" i="111" s="1"/>
  <c r="D16" i="111"/>
  <c r="D15" i="111"/>
  <c r="AG15" i="111" s="1"/>
  <c r="D14" i="111"/>
  <c r="D13" i="111"/>
  <c r="AE13" i="111" s="1"/>
  <c r="D12" i="111"/>
  <c r="AE12" i="111" s="1"/>
  <c r="D11" i="111"/>
  <c r="AG11" i="111" s="1"/>
  <c r="D10" i="111"/>
  <c r="AG10" i="111" s="1"/>
  <c r="C101" i="111"/>
  <c r="E101" i="111" s="1"/>
  <c r="C78" i="111"/>
  <c r="C77" i="111"/>
  <c r="J77" i="111" s="1"/>
  <c r="C76" i="111"/>
  <c r="C75" i="111"/>
  <c r="E75" i="111" s="1"/>
  <c r="C74" i="111"/>
  <c r="E74" i="111" s="1"/>
  <c r="C73" i="111"/>
  <c r="C71" i="111"/>
  <c r="E71" i="111" s="1"/>
  <c r="C70" i="111"/>
  <c r="J70" i="111" s="1"/>
  <c r="C69" i="111"/>
  <c r="C68" i="111"/>
  <c r="C67" i="111"/>
  <c r="C66" i="111"/>
  <c r="J66" i="111" s="1"/>
  <c r="C65" i="111"/>
  <c r="E65" i="111" s="1"/>
  <c r="C63" i="111"/>
  <c r="C62" i="111"/>
  <c r="J62" i="111" s="1"/>
  <c r="C61" i="111"/>
  <c r="J61" i="111" s="1"/>
  <c r="C60" i="111"/>
  <c r="C57" i="111"/>
  <c r="C56" i="111"/>
  <c r="C54" i="111"/>
  <c r="J54" i="111" s="1"/>
  <c r="C53" i="111"/>
  <c r="C52" i="111"/>
  <c r="C51" i="111"/>
  <c r="C50" i="111"/>
  <c r="J50" i="111" s="1"/>
  <c r="C49" i="111"/>
  <c r="C48" i="111"/>
  <c r="C47" i="111"/>
  <c r="C46" i="111"/>
  <c r="J46" i="111" s="1"/>
  <c r="C45" i="111"/>
  <c r="C44" i="111"/>
  <c r="C43" i="111"/>
  <c r="C42" i="111"/>
  <c r="J42" i="111" s="1"/>
  <c r="C41" i="111"/>
  <c r="C39" i="111"/>
  <c r="C38" i="111"/>
  <c r="C37" i="111"/>
  <c r="J37" i="111" s="1"/>
  <c r="C36" i="111"/>
  <c r="C35" i="111"/>
  <c r="C34" i="111"/>
  <c r="C33" i="111"/>
  <c r="J33" i="111" s="1"/>
  <c r="C31" i="111"/>
  <c r="J31" i="111" s="1"/>
  <c r="C30" i="111"/>
  <c r="C29" i="111"/>
  <c r="C28" i="111"/>
  <c r="J28" i="111" s="1"/>
  <c r="C27" i="111"/>
  <c r="C26" i="111"/>
  <c r="C25" i="111"/>
  <c r="C24" i="111"/>
  <c r="C23" i="111"/>
  <c r="J23" i="111" s="1"/>
  <c r="C22" i="111"/>
  <c r="C20" i="111"/>
  <c r="E20" i="111" s="1"/>
  <c r="C18" i="111"/>
  <c r="C17" i="111"/>
  <c r="C16" i="111"/>
  <c r="J16" i="111" s="1"/>
  <c r="C15" i="111"/>
  <c r="C14" i="111"/>
  <c r="J14" i="111" s="1"/>
  <c r="C13" i="111"/>
  <c r="J13" i="111" s="1"/>
  <c r="C12" i="111"/>
  <c r="C11" i="111"/>
  <c r="C10" i="111"/>
  <c r="AF78" i="112"/>
  <c r="AF77" i="112"/>
  <c r="AF76" i="112"/>
  <c r="AF75" i="112"/>
  <c r="AF74" i="112"/>
  <c r="AF73" i="112"/>
  <c r="AF71" i="112"/>
  <c r="AF70" i="112"/>
  <c r="AF69" i="112"/>
  <c r="AF68" i="112"/>
  <c r="AF67" i="112"/>
  <c r="AF66" i="112"/>
  <c r="AF65" i="112"/>
  <c r="AF63" i="112"/>
  <c r="AF62" i="112"/>
  <c r="AF61" i="112"/>
  <c r="AF60" i="112"/>
  <c r="AF57" i="112"/>
  <c r="AF56" i="112"/>
  <c r="AF54" i="112"/>
  <c r="AF53" i="112"/>
  <c r="AF52" i="112"/>
  <c r="AF51" i="112"/>
  <c r="AF50" i="112"/>
  <c r="AF49" i="112"/>
  <c r="AF48" i="112"/>
  <c r="AF47" i="112"/>
  <c r="AF46" i="112"/>
  <c r="AF45" i="112"/>
  <c r="AF44" i="112"/>
  <c r="AF43" i="112"/>
  <c r="AF42" i="112"/>
  <c r="AF41" i="112"/>
  <c r="AF39" i="112"/>
  <c r="AF38" i="112"/>
  <c r="AF37" i="112"/>
  <c r="AF36" i="112"/>
  <c r="AF35" i="112"/>
  <c r="AF34" i="112"/>
  <c r="AF33" i="112"/>
  <c r="AF31" i="112"/>
  <c r="AF30" i="112"/>
  <c r="AF29" i="112"/>
  <c r="AF28" i="112"/>
  <c r="AF27" i="112"/>
  <c r="AF26" i="112"/>
  <c r="AF25" i="112"/>
  <c r="AF24" i="112"/>
  <c r="AF23" i="112"/>
  <c r="AF22" i="112"/>
  <c r="AF20" i="112"/>
  <c r="AF18" i="112"/>
  <c r="AF17" i="112"/>
  <c r="AF16" i="112"/>
  <c r="AF15" i="112"/>
  <c r="AF14" i="112"/>
  <c r="AF13" i="112"/>
  <c r="AF12" i="112"/>
  <c r="AF11" i="112"/>
  <c r="AF10" i="112"/>
  <c r="AD78" i="112"/>
  <c r="AD77" i="112"/>
  <c r="AD76" i="112"/>
  <c r="AD75" i="112"/>
  <c r="AD74" i="112"/>
  <c r="AD73" i="112"/>
  <c r="AD71" i="112"/>
  <c r="AD70" i="112"/>
  <c r="AD69" i="112"/>
  <c r="AD68" i="112"/>
  <c r="AD67" i="112"/>
  <c r="AD66" i="112"/>
  <c r="AD65" i="112"/>
  <c r="AD63" i="112"/>
  <c r="AD62" i="112"/>
  <c r="AD61" i="112"/>
  <c r="AD60" i="112"/>
  <c r="AD57" i="112"/>
  <c r="AD56" i="112"/>
  <c r="AD54" i="112"/>
  <c r="AD53" i="112"/>
  <c r="AD52" i="112"/>
  <c r="AD51" i="112"/>
  <c r="AD50" i="112"/>
  <c r="AD49" i="112"/>
  <c r="AD48" i="112"/>
  <c r="AD47" i="112"/>
  <c r="AD46" i="112"/>
  <c r="AD45" i="112"/>
  <c r="AD44" i="112"/>
  <c r="AD43" i="112"/>
  <c r="AD42" i="112"/>
  <c r="AD41" i="112"/>
  <c r="AD39" i="112"/>
  <c r="AD38" i="112"/>
  <c r="AD37" i="112"/>
  <c r="AD36" i="112"/>
  <c r="AD35" i="112"/>
  <c r="AD34" i="112"/>
  <c r="AD33" i="112"/>
  <c r="AD31" i="112"/>
  <c r="AD30" i="112"/>
  <c r="AD29" i="112"/>
  <c r="AD28" i="112"/>
  <c r="AD27" i="112"/>
  <c r="AD26" i="112"/>
  <c r="AD25" i="112"/>
  <c r="AD24" i="112"/>
  <c r="AD23" i="112"/>
  <c r="AD22" i="112"/>
  <c r="AD20" i="112"/>
  <c r="AD18" i="112"/>
  <c r="AD17" i="112"/>
  <c r="AD16" i="112"/>
  <c r="AD15" i="112"/>
  <c r="AD14" i="112"/>
  <c r="AD13" i="112"/>
  <c r="AD12" i="112"/>
  <c r="AD11" i="112"/>
  <c r="AD10" i="112"/>
  <c r="AA78" i="112"/>
  <c r="AA77" i="112"/>
  <c r="AA76" i="112"/>
  <c r="AA75" i="112"/>
  <c r="AA74" i="112"/>
  <c r="AA73" i="112"/>
  <c r="AA71" i="112"/>
  <c r="AA70" i="112"/>
  <c r="AA69" i="112"/>
  <c r="AA68" i="112"/>
  <c r="AA67" i="112"/>
  <c r="AA66" i="112"/>
  <c r="AA65" i="112"/>
  <c r="AA63" i="112"/>
  <c r="AA62" i="112"/>
  <c r="AA61" i="112"/>
  <c r="AA60" i="112"/>
  <c r="AA57" i="112"/>
  <c r="AA56" i="112"/>
  <c r="AA54" i="112"/>
  <c r="AA53" i="112"/>
  <c r="AA52" i="112"/>
  <c r="AA51" i="112"/>
  <c r="AA50" i="112"/>
  <c r="AA49" i="112"/>
  <c r="AA48" i="112"/>
  <c r="AA47" i="112"/>
  <c r="AA46" i="112"/>
  <c r="AA45" i="112"/>
  <c r="AA44" i="112"/>
  <c r="AA43" i="112"/>
  <c r="AA42" i="112"/>
  <c r="AA41" i="112"/>
  <c r="AA39" i="112"/>
  <c r="AA38" i="112"/>
  <c r="AA37" i="112"/>
  <c r="AA36" i="112"/>
  <c r="AA35" i="112"/>
  <c r="AA34" i="112"/>
  <c r="AA33" i="112"/>
  <c r="AA31" i="112"/>
  <c r="AA30" i="112"/>
  <c r="AA29" i="112"/>
  <c r="AA28" i="112"/>
  <c r="AA27" i="112"/>
  <c r="AA26" i="112"/>
  <c r="AA25" i="112"/>
  <c r="AA24" i="112"/>
  <c r="AA23" i="112"/>
  <c r="AA22" i="112"/>
  <c r="AA20" i="112"/>
  <c r="AA18" i="112"/>
  <c r="AA17" i="112"/>
  <c r="AA16" i="112"/>
  <c r="AA15" i="112"/>
  <c r="AA14" i="112"/>
  <c r="AA13" i="112"/>
  <c r="AA12" i="112"/>
  <c r="AA11" i="112"/>
  <c r="AA10" i="112"/>
  <c r="Y78" i="112"/>
  <c r="AC78" i="112" s="1"/>
  <c r="Y77" i="112"/>
  <c r="AC77" i="112" s="1"/>
  <c r="Y76" i="112"/>
  <c r="AC76" i="112" s="1"/>
  <c r="Y75" i="112"/>
  <c r="Y74" i="112"/>
  <c r="AC74" i="112" s="1"/>
  <c r="Y73" i="112"/>
  <c r="AC73" i="112" s="1"/>
  <c r="Y71" i="112"/>
  <c r="AC71" i="112" s="1"/>
  <c r="Y70" i="112"/>
  <c r="AC70" i="112" s="1"/>
  <c r="Y69" i="112"/>
  <c r="AC69" i="112" s="1"/>
  <c r="Y68" i="112"/>
  <c r="AC68" i="112" s="1"/>
  <c r="Y67" i="112"/>
  <c r="AC67" i="112" s="1"/>
  <c r="Y66" i="112"/>
  <c r="Y65" i="112"/>
  <c r="AC65" i="112" s="1"/>
  <c r="Y63" i="112"/>
  <c r="AC63" i="112" s="1"/>
  <c r="Y62" i="112"/>
  <c r="AC62" i="112" s="1"/>
  <c r="Y61" i="112"/>
  <c r="Y60" i="112"/>
  <c r="AC60" i="112" s="1"/>
  <c r="Y57" i="112"/>
  <c r="AC57" i="112" s="1"/>
  <c r="Y56" i="112"/>
  <c r="AC56" i="112" s="1"/>
  <c r="Y54" i="112"/>
  <c r="AC54" i="112" s="1"/>
  <c r="Y53" i="112"/>
  <c r="AC53" i="112" s="1"/>
  <c r="Y52" i="112"/>
  <c r="AC52" i="112" s="1"/>
  <c r="Y51" i="112"/>
  <c r="AC51" i="112" s="1"/>
  <c r="Y50" i="112"/>
  <c r="AC50" i="112" s="1"/>
  <c r="Y49" i="112"/>
  <c r="AC49" i="112" s="1"/>
  <c r="Y48" i="112"/>
  <c r="AC48" i="112" s="1"/>
  <c r="Y47" i="112"/>
  <c r="AC47" i="112" s="1"/>
  <c r="Y46" i="112"/>
  <c r="AC46" i="112" s="1"/>
  <c r="Y45" i="112"/>
  <c r="AC45" i="112" s="1"/>
  <c r="Y44" i="112"/>
  <c r="AC44" i="112" s="1"/>
  <c r="Y43" i="112"/>
  <c r="AC43" i="112" s="1"/>
  <c r="Y42" i="112"/>
  <c r="Y41" i="112"/>
  <c r="AC41" i="112" s="1"/>
  <c r="Y39" i="112"/>
  <c r="AC39" i="112" s="1"/>
  <c r="Y38" i="112"/>
  <c r="AC38" i="112" s="1"/>
  <c r="Y37" i="112"/>
  <c r="AC37" i="112" s="1"/>
  <c r="Y36" i="112"/>
  <c r="AC36" i="112" s="1"/>
  <c r="Y35" i="112"/>
  <c r="AC35" i="112" s="1"/>
  <c r="Y34" i="112"/>
  <c r="AC34" i="112" s="1"/>
  <c r="Y33" i="112"/>
  <c r="AC33" i="112" s="1"/>
  <c r="Y31" i="112"/>
  <c r="AC31" i="112" s="1"/>
  <c r="Y30" i="112"/>
  <c r="AC30" i="112" s="1"/>
  <c r="Y29" i="112"/>
  <c r="AC29" i="112" s="1"/>
  <c r="Y28" i="112"/>
  <c r="AC28" i="112" s="1"/>
  <c r="Y27" i="112"/>
  <c r="AC27" i="112" s="1"/>
  <c r="Y26" i="112"/>
  <c r="AC26" i="112" s="1"/>
  <c r="Y25" i="112"/>
  <c r="AC25" i="112" s="1"/>
  <c r="Y24" i="112"/>
  <c r="AC24" i="112" s="1"/>
  <c r="Y23" i="112"/>
  <c r="AC23" i="112" s="1"/>
  <c r="Y22" i="112"/>
  <c r="AC22" i="112" s="1"/>
  <c r="Y20" i="112"/>
  <c r="AC20" i="112" s="1"/>
  <c r="Y18" i="112"/>
  <c r="AC18" i="112" s="1"/>
  <c r="Y17" i="112"/>
  <c r="AC17" i="112" s="1"/>
  <c r="Y16" i="112"/>
  <c r="AC16" i="112" s="1"/>
  <c r="Y15" i="112"/>
  <c r="AC15" i="112" s="1"/>
  <c r="Y14" i="112"/>
  <c r="AC14" i="112" s="1"/>
  <c r="Y13" i="112"/>
  <c r="AC13" i="112" s="1"/>
  <c r="Y12" i="112"/>
  <c r="AC12" i="112" s="1"/>
  <c r="Y11" i="112"/>
  <c r="Y10" i="112"/>
  <c r="AC10" i="112" s="1"/>
  <c r="W78" i="112"/>
  <c r="W77" i="112"/>
  <c r="W76" i="112"/>
  <c r="W75" i="112"/>
  <c r="W74" i="112"/>
  <c r="W73" i="112"/>
  <c r="W71" i="112"/>
  <c r="W70" i="112"/>
  <c r="W69" i="112"/>
  <c r="W68" i="112"/>
  <c r="W67" i="112"/>
  <c r="W66" i="112"/>
  <c r="W65" i="112"/>
  <c r="W63" i="112"/>
  <c r="W62" i="112"/>
  <c r="W61" i="112"/>
  <c r="W60" i="112"/>
  <c r="W57" i="112"/>
  <c r="W56" i="112"/>
  <c r="W54" i="112"/>
  <c r="W53" i="112"/>
  <c r="W52" i="112"/>
  <c r="W51" i="112"/>
  <c r="W50" i="112"/>
  <c r="W49" i="112"/>
  <c r="W48" i="112"/>
  <c r="W47" i="112"/>
  <c r="W46" i="112"/>
  <c r="W45" i="112"/>
  <c r="W44" i="112"/>
  <c r="W43" i="112"/>
  <c r="W42" i="112"/>
  <c r="W41" i="112"/>
  <c r="W39" i="112"/>
  <c r="W38" i="112"/>
  <c r="W37" i="112"/>
  <c r="W36" i="112"/>
  <c r="W35" i="112"/>
  <c r="W34" i="112"/>
  <c r="W33" i="112"/>
  <c r="W31" i="112"/>
  <c r="W30" i="112"/>
  <c r="W29" i="112"/>
  <c r="W28" i="112"/>
  <c r="W27" i="112"/>
  <c r="W26" i="112"/>
  <c r="W25" i="112"/>
  <c r="W24" i="112"/>
  <c r="W23" i="112"/>
  <c r="W22" i="112"/>
  <c r="W20" i="112"/>
  <c r="W18" i="112"/>
  <c r="W17" i="112"/>
  <c r="W16" i="112"/>
  <c r="W15" i="112"/>
  <c r="W14" i="112"/>
  <c r="W13" i="112"/>
  <c r="W12" i="112"/>
  <c r="W11" i="112"/>
  <c r="W10" i="112"/>
  <c r="U78" i="112"/>
  <c r="U77" i="112"/>
  <c r="U76" i="112"/>
  <c r="U75" i="112"/>
  <c r="U74" i="112"/>
  <c r="U73" i="112"/>
  <c r="U71" i="112"/>
  <c r="U70" i="112"/>
  <c r="U69" i="112"/>
  <c r="U68" i="112"/>
  <c r="U67" i="112"/>
  <c r="U66" i="112"/>
  <c r="U65" i="112"/>
  <c r="U63" i="112"/>
  <c r="U62" i="112"/>
  <c r="U61" i="112"/>
  <c r="U60" i="112"/>
  <c r="U57" i="112"/>
  <c r="U56" i="112"/>
  <c r="U54" i="112"/>
  <c r="U53" i="112"/>
  <c r="U52" i="112"/>
  <c r="U51" i="112"/>
  <c r="U50" i="112"/>
  <c r="U49" i="112"/>
  <c r="U48" i="112"/>
  <c r="U47" i="112"/>
  <c r="U46" i="112"/>
  <c r="U45" i="112"/>
  <c r="U44" i="112"/>
  <c r="U43" i="112"/>
  <c r="U42" i="112"/>
  <c r="U41" i="112"/>
  <c r="U39" i="112"/>
  <c r="U38" i="112"/>
  <c r="U37" i="112"/>
  <c r="U36" i="112"/>
  <c r="U35" i="112"/>
  <c r="U34" i="112"/>
  <c r="U33" i="112"/>
  <c r="U31" i="112"/>
  <c r="U30" i="112"/>
  <c r="U29" i="112"/>
  <c r="U28" i="112"/>
  <c r="U27" i="112"/>
  <c r="U26" i="112"/>
  <c r="U25" i="112"/>
  <c r="U24" i="112"/>
  <c r="U23" i="112"/>
  <c r="U22" i="112"/>
  <c r="U20" i="112"/>
  <c r="U18" i="112"/>
  <c r="U17" i="112"/>
  <c r="U16" i="112"/>
  <c r="U15" i="112"/>
  <c r="U14" i="112"/>
  <c r="U13" i="112"/>
  <c r="U12" i="112"/>
  <c r="U11" i="112"/>
  <c r="U10" i="112"/>
  <c r="S78" i="112"/>
  <c r="S77" i="112"/>
  <c r="S76" i="112"/>
  <c r="S75" i="112"/>
  <c r="S74" i="112"/>
  <c r="S73" i="112"/>
  <c r="S71" i="112"/>
  <c r="S70" i="112"/>
  <c r="S69" i="112"/>
  <c r="S68" i="112"/>
  <c r="S67" i="112"/>
  <c r="S66" i="112"/>
  <c r="S65" i="112"/>
  <c r="S63" i="112"/>
  <c r="S62" i="112"/>
  <c r="S61" i="112"/>
  <c r="S60" i="112"/>
  <c r="S57" i="112"/>
  <c r="S56" i="112"/>
  <c r="S54" i="112"/>
  <c r="S53" i="112"/>
  <c r="S52" i="112"/>
  <c r="S51" i="112"/>
  <c r="S50" i="112"/>
  <c r="S49" i="112"/>
  <c r="S48" i="112"/>
  <c r="S47" i="112"/>
  <c r="S46" i="112"/>
  <c r="S45" i="112"/>
  <c r="S44" i="112"/>
  <c r="S43" i="112"/>
  <c r="S42" i="112"/>
  <c r="S41" i="112"/>
  <c r="S39" i="112"/>
  <c r="S38" i="112"/>
  <c r="S37" i="112"/>
  <c r="S36" i="112"/>
  <c r="S35" i="112"/>
  <c r="S34" i="112"/>
  <c r="S33" i="112"/>
  <c r="S31" i="112"/>
  <c r="S30" i="112"/>
  <c r="S29" i="112"/>
  <c r="S28" i="112"/>
  <c r="S27" i="112"/>
  <c r="S26" i="112"/>
  <c r="S25" i="112"/>
  <c r="S24" i="112"/>
  <c r="S23" i="112"/>
  <c r="S22" i="112"/>
  <c r="S20" i="112"/>
  <c r="S18" i="112"/>
  <c r="S17" i="112"/>
  <c r="S16" i="112"/>
  <c r="S15" i="112"/>
  <c r="S14" i="112"/>
  <c r="S13" i="112"/>
  <c r="S12" i="112"/>
  <c r="S11" i="112"/>
  <c r="S10" i="112"/>
  <c r="Q78" i="112"/>
  <c r="Q77" i="112"/>
  <c r="Q76" i="112"/>
  <c r="Q75" i="112"/>
  <c r="Q74" i="112"/>
  <c r="Q73" i="112"/>
  <c r="Q71" i="112"/>
  <c r="Q70" i="112"/>
  <c r="Q69" i="112"/>
  <c r="Q68" i="112"/>
  <c r="Q67" i="112"/>
  <c r="Q66" i="112"/>
  <c r="Q65" i="112"/>
  <c r="Q63" i="112"/>
  <c r="Q62" i="112"/>
  <c r="Q61" i="112"/>
  <c r="Q60" i="112"/>
  <c r="Q57" i="112"/>
  <c r="Q56" i="112"/>
  <c r="Q54" i="112"/>
  <c r="Q53" i="112"/>
  <c r="Q52" i="112"/>
  <c r="Q51" i="112"/>
  <c r="Q50" i="112"/>
  <c r="Q49" i="112"/>
  <c r="Q48" i="112"/>
  <c r="Q47" i="112"/>
  <c r="Q46" i="112"/>
  <c r="Q45" i="112"/>
  <c r="Q44" i="112"/>
  <c r="Q43" i="112"/>
  <c r="Q42" i="112"/>
  <c r="Q41" i="112"/>
  <c r="Q39" i="112"/>
  <c r="Q38" i="112"/>
  <c r="Q37" i="112"/>
  <c r="Q36" i="112"/>
  <c r="Q35" i="112"/>
  <c r="Q34" i="112"/>
  <c r="Q33" i="112"/>
  <c r="Q31" i="112"/>
  <c r="Q30" i="112"/>
  <c r="Q29" i="112"/>
  <c r="Q28" i="112"/>
  <c r="Q27" i="112"/>
  <c r="Q26" i="112"/>
  <c r="Q25" i="112"/>
  <c r="Q24" i="112"/>
  <c r="Q23" i="112"/>
  <c r="Q22" i="112"/>
  <c r="Q20" i="112"/>
  <c r="Q18" i="112"/>
  <c r="Q17" i="112"/>
  <c r="Q16" i="112"/>
  <c r="Q15" i="112"/>
  <c r="Q14" i="112"/>
  <c r="Q13" i="112"/>
  <c r="Q12" i="112"/>
  <c r="Q11" i="112"/>
  <c r="Q10" i="112"/>
  <c r="M78" i="112"/>
  <c r="M77" i="112"/>
  <c r="M76" i="112"/>
  <c r="M75" i="112"/>
  <c r="M74" i="112"/>
  <c r="M73" i="112"/>
  <c r="M71" i="112"/>
  <c r="M70" i="112"/>
  <c r="M69" i="112"/>
  <c r="M68" i="112"/>
  <c r="M67" i="112"/>
  <c r="M66" i="112"/>
  <c r="M65" i="112"/>
  <c r="M63" i="112"/>
  <c r="M62" i="112"/>
  <c r="M61" i="112"/>
  <c r="M60" i="112"/>
  <c r="M57" i="112"/>
  <c r="M56" i="112"/>
  <c r="M54" i="112"/>
  <c r="M53" i="112"/>
  <c r="M52" i="112"/>
  <c r="M51" i="112"/>
  <c r="M50" i="112"/>
  <c r="M49" i="112"/>
  <c r="M48" i="112"/>
  <c r="M47" i="112"/>
  <c r="M46" i="112"/>
  <c r="M45" i="112"/>
  <c r="M44" i="112"/>
  <c r="M43" i="112"/>
  <c r="M42" i="112"/>
  <c r="M41" i="112"/>
  <c r="M39" i="112"/>
  <c r="M38" i="112"/>
  <c r="M37" i="112"/>
  <c r="M36" i="112"/>
  <c r="M35" i="112"/>
  <c r="M34" i="112"/>
  <c r="M33" i="112"/>
  <c r="M31" i="112"/>
  <c r="M30" i="112"/>
  <c r="M29" i="112"/>
  <c r="M28" i="112"/>
  <c r="M27" i="112"/>
  <c r="M26" i="112"/>
  <c r="M25" i="112"/>
  <c r="M24" i="112"/>
  <c r="M23" i="112"/>
  <c r="M22" i="112"/>
  <c r="M20" i="112"/>
  <c r="M18" i="112"/>
  <c r="M17" i="112"/>
  <c r="M16" i="112"/>
  <c r="M15" i="112"/>
  <c r="M14" i="112"/>
  <c r="M13" i="112"/>
  <c r="M12" i="112"/>
  <c r="M11" i="112"/>
  <c r="M10" i="112"/>
  <c r="K78" i="112"/>
  <c r="K77" i="112"/>
  <c r="K76" i="112"/>
  <c r="K75" i="112"/>
  <c r="K74" i="112"/>
  <c r="K73" i="112"/>
  <c r="K71" i="112"/>
  <c r="K70" i="112"/>
  <c r="K69" i="112"/>
  <c r="K68" i="112"/>
  <c r="K67" i="112"/>
  <c r="K66" i="112"/>
  <c r="K65" i="112"/>
  <c r="K63" i="112"/>
  <c r="K62" i="112"/>
  <c r="K61" i="112"/>
  <c r="K60" i="112"/>
  <c r="K57" i="112"/>
  <c r="K56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39" i="112"/>
  <c r="K38" i="112"/>
  <c r="K37" i="112"/>
  <c r="K36" i="112"/>
  <c r="K35" i="112"/>
  <c r="K34" i="112"/>
  <c r="K33" i="112"/>
  <c r="K31" i="112"/>
  <c r="K30" i="112"/>
  <c r="K29" i="112"/>
  <c r="K28" i="112"/>
  <c r="K27" i="112"/>
  <c r="K26" i="112"/>
  <c r="K25" i="112"/>
  <c r="K24" i="112"/>
  <c r="K23" i="112"/>
  <c r="K22" i="112"/>
  <c r="K20" i="112"/>
  <c r="K18" i="112"/>
  <c r="K17" i="112"/>
  <c r="K16" i="112"/>
  <c r="K15" i="112"/>
  <c r="K14" i="112"/>
  <c r="K13" i="112"/>
  <c r="K12" i="112"/>
  <c r="K11" i="112"/>
  <c r="K10" i="112"/>
  <c r="H78" i="112"/>
  <c r="H77" i="112"/>
  <c r="H76" i="112"/>
  <c r="H75" i="112"/>
  <c r="H74" i="112"/>
  <c r="H73" i="112"/>
  <c r="H71" i="112"/>
  <c r="H70" i="112"/>
  <c r="H69" i="112"/>
  <c r="H68" i="112"/>
  <c r="H67" i="112"/>
  <c r="H66" i="112"/>
  <c r="H65" i="112"/>
  <c r="H63" i="112"/>
  <c r="H62" i="112"/>
  <c r="H61" i="112"/>
  <c r="H60" i="112"/>
  <c r="H57" i="112"/>
  <c r="H56" i="112"/>
  <c r="H54" i="112"/>
  <c r="H53" i="112"/>
  <c r="H52" i="112"/>
  <c r="H51" i="112"/>
  <c r="H50" i="112"/>
  <c r="H49" i="112"/>
  <c r="H48" i="112"/>
  <c r="H47" i="112"/>
  <c r="H46" i="112"/>
  <c r="H45" i="112"/>
  <c r="H44" i="112"/>
  <c r="H43" i="112"/>
  <c r="H42" i="112"/>
  <c r="H41" i="112"/>
  <c r="H39" i="112"/>
  <c r="H38" i="112"/>
  <c r="H37" i="112"/>
  <c r="H36" i="112"/>
  <c r="H35" i="112"/>
  <c r="H34" i="112"/>
  <c r="H33" i="112"/>
  <c r="H31" i="112"/>
  <c r="H30" i="112"/>
  <c r="H29" i="112"/>
  <c r="H28" i="112"/>
  <c r="H27" i="112"/>
  <c r="H26" i="112"/>
  <c r="H25" i="112"/>
  <c r="H24" i="112"/>
  <c r="H23" i="112"/>
  <c r="H22" i="112"/>
  <c r="H20" i="112"/>
  <c r="H18" i="112"/>
  <c r="H17" i="112"/>
  <c r="H16" i="112"/>
  <c r="H15" i="112"/>
  <c r="H14" i="112"/>
  <c r="H13" i="112"/>
  <c r="H12" i="112"/>
  <c r="H11" i="112"/>
  <c r="H10" i="112"/>
  <c r="F78" i="112"/>
  <c r="F77" i="112"/>
  <c r="F76" i="112"/>
  <c r="F75" i="112"/>
  <c r="F74" i="112"/>
  <c r="F73" i="112"/>
  <c r="F71" i="112"/>
  <c r="F70" i="112"/>
  <c r="F69" i="112"/>
  <c r="F68" i="112"/>
  <c r="F67" i="112"/>
  <c r="F66" i="112"/>
  <c r="F65" i="112"/>
  <c r="F63" i="112"/>
  <c r="F62" i="112"/>
  <c r="F61" i="112"/>
  <c r="F60" i="112"/>
  <c r="F57" i="112"/>
  <c r="F56" i="112"/>
  <c r="F54" i="112"/>
  <c r="F53" i="112"/>
  <c r="F52" i="112"/>
  <c r="F51" i="112"/>
  <c r="F50" i="112"/>
  <c r="F49" i="112"/>
  <c r="F48" i="112"/>
  <c r="F47" i="112"/>
  <c r="F46" i="112"/>
  <c r="F45" i="112"/>
  <c r="F44" i="112"/>
  <c r="F43" i="112"/>
  <c r="F42" i="112"/>
  <c r="F41" i="112"/>
  <c r="F39" i="112"/>
  <c r="F38" i="112"/>
  <c r="F37" i="112"/>
  <c r="F36" i="112"/>
  <c r="F35" i="112"/>
  <c r="F34" i="112"/>
  <c r="F33" i="112"/>
  <c r="F31" i="112"/>
  <c r="F30" i="112"/>
  <c r="F29" i="112"/>
  <c r="F28" i="112"/>
  <c r="F27" i="112"/>
  <c r="F26" i="112"/>
  <c r="F25" i="112"/>
  <c r="F24" i="112"/>
  <c r="F23" i="112"/>
  <c r="F22" i="112"/>
  <c r="F20" i="112"/>
  <c r="F18" i="112"/>
  <c r="F17" i="112"/>
  <c r="F16" i="112"/>
  <c r="F15" i="112"/>
  <c r="F14" i="112"/>
  <c r="F13" i="112"/>
  <c r="F12" i="112"/>
  <c r="F11" i="112"/>
  <c r="F10" i="112"/>
  <c r="D78" i="112"/>
  <c r="D77" i="112"/>
  <c r="D76" i="112"/>
  <c r="T76" i="112" s="1"/>
  <c r="D75" i="112"/>
  <c r="Z75" i="112" s="1"/>
  <c r="D74" i="112"/>
  <c r="AB74" i="112" s="1"/>
  <c r="D73" i="112"/>
  <c r="AB73" i="112" s="1"/>
  <c r="D71" i="112"/>
  <c r="AE71" i="112" s="1"/>
  <c r="D70" i="112"/>
  <c r="X70" i="112" s="1"/>
  <c r="D69" i="112"/>
  <c r="AB69" i="112" s="1"/>
  <c r="D68" i="112"/>
  <c r="T68" i="112" s="1"/>
  <c r="D67" i="112"/>
  <c r="Z67" i="112" s="1"/>
  <c r="D66" i="112"/>
  <c r="L66" i="112" s="1"/>
  <c r="D65" i="112"/>
  <c r="Z65" i="112" s="1"/>
  <c r="D63" i="112"/>
  <c r="D62" i="112"/>
  <c r="Z62" i="112" s="1"/>
  <c r="D61" i="112"/>
  <c r="V61" i="112" s="1"/>
  <c r="D60" i="112"/>
  <c r="AB60" i="112" s="1"/>
  <c r="D57" i="112"/>
  <c r="D56" i="112"/>
  <c r="D54" i="112"/>
  <c r="I54" i="112" s="1"/>
  <c r="D53" i="112"/>
  <c r="AB53" i="112" s="1"/>
  <c r="D52" i="112"/>
  <c r="D51" i="112"/>
  <c r="L51" i="112" s="1"/>
  <c r="D50" i="112"/>
  <c r="N50" i="112" s="1"/>
  <c r="D49" i="112"/>
  <c r="V49" i="112" s="1"/>
  <c r="D48" i="112"/>
  <c r="D47" i="112"/>
  <c r="L47" i="112" s="1"/>
  <c r="D46" i="112"/>
  <c r="T46" i="112" s="1"/>
  <c r="D45" i="112"/>
  <c r="Z45" i="112" s="1"/>
  <c r="D44" i="112"/>
  <c r="V44" i="112" s="1"/>
  <c r="D43" i="112"/>
  <c r="L43" i="112" s="1"/>
  <c r="D42" i="112"/>
  <c r="L42" i="112" s="1"/>
  <c r="D41" i="112"/>
  <c r="L41" i="112" s="1"/>
  <c r="D39" i="112"/>
  <c r="D38" i="112"/>
  <c r="X38" i="112" s="1"/>
  <c r="D37" i="112"/>
  <c r="T37" i="112" s="1"/>
  <c r="D36" i="112"/>
  <c r="AG36" i="112" s="1"/>
  <c r="D35" i="112"/>
  <c r="AB35" i="112" s="1"/>
  <c r="D34" i="112"/>
  <c r="AE34" i="112" s="1"/>
  <c r="D33" i="112"/>
  <c r="N33" i="112" s="1"/>
  <c r="D31" i="112"/>
  <c r="V31" i="112" s="1"/>
  <c r="D30" i="112"/>
  <c r="Z30" i="112" s="1"/>
  <c r="D29" i="112"/>
  <c r="X29" i="112" s="1"/>
  <c r="D28" i="112"/>
  <c r="T28" i="112" s="1"/>
  <c r="D27" i="112"/>
  <c r="AG27" i="112" s="1"/>
  <c r="D26" i="112"/>
  <c r="D25" i="112"/>
  <c r="AE25" i="112" s="1"/>
  <c r="D24" i="112"/>
  <c r="AG24" i="112" s="1"/>
  <c r="D23" i="112"/>
  <c r="AG23" i="112" s="1"/>
  <c r="D22" i="112"/>
  <c r="AG22" i="112" s="1"/>
  <c r="D20" i="112"/>
  <c r="V20" i="112" s="1"/>
  <c r="D18" i="112"/>
  <c r="Z18" i="112" s="1"/>
  <c r="D17" i="112"/>
  <c r="AB17" i="112" s="1"/>
  <c r="D16" i="112"/>
  <c r="V16" i="112" s="1"/>
  <c r="D15" i="112"/>
  <c r="T15" i="112" s="1"/>
  <c r="D14" i="112"/>
  <c r="I14" i="112" s="1"/>
  <c r="D13" i="112"/>
  <c r="AG13" i="112" s="1"/>
  <c r="D12" i="112"/>
  <c r="V12" i="112" s="1"/>
  <c r="D11" i="112"/>
  <c r="L11" i="112" s="1"/>
  <c r="D10" i="112"/>
  <c r="AB10" i="112" s="1"/>
  <c r="C77" i="112"/>
  <c r="C76" i="112"/>
  <c r="C75" i="112"/>
  <c r="E75" i="112" s="1"/>
  <c r="C74" i="112"/>
  <c r="C73" i="112"/>
  <c r="E73" i="112" s="1"/>
  <c r="C71" i="112"/>
  <c r="C70" i="112"/>
  <c r="C69" i="112"/>
  <c r="C68" i="112"/>
  <c r="C67" i="112"/>
  <c r="C66" i="112"/>
  <c r="J66" i="112" s="1"/>
  <c r="C65" i="112"/>
  <c r="C63" i="112"/>
  <c r="C62" i="112"/>
  <c r="C61" i="112"/>
  <c r="J61" i="112" s="1"/>
  <c r="C60" i="112"/>
  <c r="C57" i="112"/>
  <c r="C56" i="112"/>
  <c r="C54" i="112"/>
  <c r="J54" i="112" s="1"/>
  <c r="C53" i="112"/>
  <c r="C52" i="112"/>
  <c r="E52" i="112" s="1"/>
  <c r="C51" i="112"/>
  <c r="J51" i="112" s="1"/>
  <c r="C50" i="112"/>
  <c r="C49" i="112"/>
  <c r="C48" i="112"/>
  <c r="E48" i="112" s="1"/>
  <c r="C47" i="112"/>
  <c r="J47" i="112" s="1"/>
  <c r="C46" i="112"/>
  <c r="E46" i="112" s="1"/>
  <c r="C45" i="112"/>
  <c r="C44" i="112"/>
  <c r="E44" i="112" s="1"/>
  <c r="C43" i="112"/>
  <c r="C42" i="112"/>
  <c r="J42" i="112" s="1"/>
  <c r="C41" i="112"/>
  <c r="C39" i="112"/>
  <c r="C38" i="112"/>
  <c r="C37" i="112"/>
  <c r="C36" i="112"/>
  <c r="C35" i="112"/>
  <c r="E35" i="112" s="1"/>
  <c r="C34" i="112"/>
  <c r="C33" i="112"/>
  <c r="C31" i="112"/>
  <c r="C30" i="112"/>
  <c r="C29" i="112"/>
  <c r="C28" i="112"/>
  <c r="C27" i="112"/>
  <c r="C26" i="112"/>
  <c r="E26" i="112" s="1"/>
  <c r="C25" i="112"/>
  <c r="C24" i="112"/>
  <c r="E24" i="112" s="1"/>
  <c r="C23" i="112"/>
  <c r="C22" i="112"/>
  <c r="C20" i="112"/>
  <c r="J20" i="112" s="1"/>
  <c r="C18" i="112"/>
  <c r="C17" i="112"/>
  <c r="C16" i="112"/>
  <c r="C15" i="112"/>
  <c r="C14" i="112"/>
  <c r="J14" i="112" s="1"/>
  <c r="C13" i="112"/>
  <c r="C12" i="112"/>
  <c r="C11" i="112"/>
  <c r="C10" i="112"/>
  <c r="AF78" i="101"/>
  <c r="AF77" i="101"/>
  <c r="AF76" i="101"/>
  <c r="AF75" i="101"/>
  <c r="AF74" i="101"/>
  <c r="AF73" i="101"/>
  <c r="AF71" i="101"/>
  <c r="AF70" i="101"/>
  <c r="AF69" i="101"/>
  <c r="AF68" i="101"/>
  <c r="AF67" i="101"/>
  <c r="AF66" i="101"/>
  <c r="AF65" i="101"/>
  <c r="AF63" i="101"/>
  <c r="AF62" i="101"/>
  <c r="AF61" i="101"/>
  <c r="AF60" i="101"/>
  <c r="AF57" i="101"/>
  <c r="AF56" i="101"/>
  <c r="AF54" i="101"/>
  <c r="AF53" i="101"/>
  <c r="AF52" i="101"/>
  <c r="AF51" i="101"/>
  <c r="AF50" i="101"/>
  <c r="AF49" i="101"/>
  <c r="AF48" i="101"/>
  <c r="AF47" i="101"/>
  <c r="AF46" i="101"/>
  <c r="AF45" i="101"/>
  <c r="AF44" i="101"/>
  <c r="AF43" i="101"/>
  <c r="AF42" i="101"/>
  <c r="AF41" i="101"/>
  <c r="AF39" i="101"/>
  <c r="AF38" i="101"/>
  <c r="AF37" i="101"/>
  <c r="AF36" i="101"/>
  <c r="AF35" i="101"/>
  <c r="AF34" i="101"/>
  <c r="AF33" i="101"/>
  <c r="AF31" i="101"/>
  <c r="AF30" i="101"/>
  <c r="AF29" i="101"/>
  <c r="AF28" i="101"/>
  <c r="AF27" i="101"/>
  <c r="AF26" i="101"/>
  <c r="AF25" i="101"/>
  <c r="AF24" i="101"/>
  <c r="AF23" i="101"/>
  <c r="AF22" i="101"/>
  <c r="AF20" i="101"/>
  <c r="AF18" i="101"/>
  <c r="AF17" i="101"/>
  <c r="AF16" i="101"/>
  <c r="AF15" i="101"/>
  <c r="AF14" i="101"/>
  <c r="AF13" i="101"/>
  <c r="AF12" i="101"/>
  <c r="AF11" i="101"/>
  <c r="AF10" i="101"/>
  <c r="AD78" i="101"/>
  <c r="AD77" i="101"/>
  <c r="AD76" i="101"/>
  <c r="AD75" i="101"/>
  <c r="AD74" i="101"/>
  <c r="AD73" i="101"/>
  <c r="AD71" i="101"/>
  <c r="AD70" i="101"/>
  <c r="AD69" i="101"/>
  <c r="AD68" i="101"/>
  <c r="AD67" i="101"/>
  <c r="AD66" i="101"/>
  <c r="AD65" i="101"/>
  <c r="AD63" i="101"/>
  <c r="AD62" i="101"/>
  <c r="AD61" i="101"/>
  <c r="AD60" i="101"/>
  <c r="AD57" i="101"/>
  <c r="AD56" i="101"/>
  <c r="AD54" i="101"/>
  <c r="AD53" i="101"/>
  <c r="AD52" i="101"/>
  <c r="AD51" i="101"/>
  <c r="AD50" i="101"/>
  <c r="AD49" i="101"/>
  <c r="AD48" i="101"/>
  <c r="AD47" i="101"/>
  <c r="AD46" i="101"/>
  <c r="AD45" i="101"/>
  <c r="AD44" i="101"/>
  <c r="AD43" i="101"/>
  <c r="AD42" i="101"/>
  <c r="AD41" i="101"/>
  <c r="AD39" i="101"/>
  <c r="AD38" i="101"/>
  <c r="AD37" i="101"/>
  <c r="AD36" i="101"/>
  <c r="AD35" i="101"/>
  <c r="AD34" i="101"/>
  <c r="AD33" i="101"/>
  <c r="AD31" i="101"/>
  <c r="AD30" i="101"/>
  <c r="AD29" i="101"/>
  <c r="AD28" i="101"/>
  <c r="AD27" i="101"/>
  <c r="AD26" i="101"/>
  <c r="AD25" i="101"/>
  <c r="AD24" i="101"/>
  <c r="AD23" i="101"/>
  <c r="AD22" i="101"/>
  <c r="AD20" i="101"/>
  <c r="AD18" i="101"/>
  <c r="AD17" i="101"/>
  <c r="AD16" i="101"/>
  <c r="AD15" i="101"/>
  <c r="AD14" i="101"/>
  <c r="AD13" i="101"/>
  <c r="AD12" i="101"/>
  <c r="AD11" i="101"/>
  <c r="AD10" i="101"/>
  <c r="AA78" i="101"/>
  <c r="AA77" i="101"/>
  <c r="AA76" i="101"/>
  <c r="AA75" i="101"/>
  <c r="AA74" i="101"/>
  <c r="AA73" i="101"/>
  <c r="AA71" i="101"/>
  <c r="AA70" i="101"/>
  <c r="AA69" i="101"/>
  <c r="AA68" i="101"/>
  <c r="AA67" i="101"/>
  <c r="AA66" i="101"/>
  <c r="AA65" i="101"/>
  <c r="AA63" i="101"/>
  <c r="AA62" i="101"/>
  <c r="AA61" i="101"/>
  <c r="AA60" i="101"/>
  <c r="AA57" i="101"/>
  <c r="AA56" i="101"/>
  <c r="AA54" i="101"/>
  <c r="AA53" i="101"/>
  <c r="AA52" i="101"/>
  <c r="AA51" i="101"/>
  <c r="AA50" i="101"/>
  <c r="AA49" i="101"/>
  <c r="AA48" i="101"/>
  <c r="AA47" i="101"/>
  <c r="AA46" i="101"/>
  <c r="AA45" i="101"/>
  <c r="AA44" i="101"/>
  <c r="AA43" i="101"/>
  <c r="AA42" i="101"/>
  <c r="AA41" i="101"/>
  <c r="AA39" i="101"/>
  <c r="AA38" i="101"/>
  <c r="AA37" i="101"/>
  <c r="AA36" i="101"/>
  <c r="AA35" i="101"/>
  <c r="AA34" i="101"/>
  <c r="AA33" i="101"/>
  <c r="AA31" i="101"/>
  <c r="AA30" i="101"/>
  <c r="AA29" i="101"/>
  <c r="AA28" i="101"/>
  <c r="AA27" i="101"/>
  <c r="AA26" i="101"/>
  <c r="AA25" i="101"/>
  <c r="AA24" i="101"/>
  <c r="AA23" i="101"/>
  <c r="AA22" i="101"/>
  <c r="AA20" i="101"/>
  <c r="AA18" i="101"/>
  <c r="AA17" i="101"/>
  <c r="AA16" i="101"/>
  <c r="AA15" i="101"/>
  <c r="AA14" i="101"/>
  <c r="AA13" i="101"/>
  <c r="AA12" i="101"/>
  <c r="AA11" i="101"/>
  <c r="AA10" i="101"/>
  <c r="Y78" i="101"/>
  <c r="AC78" i="101" s="1"/>
  <c r="Y77" i="101"/>
  <c r="AC77" i="101" s="1"/>
  <c r="Y76" i="101"/>
  <c r="AC76" i="101" s="1"/>
  <c r="Y75" i="101"/>
  <c r="AC75" i="101" s="1"/>
  <c r="Y74" i="101"/>
  <c r="AC74" i="101" s="1"/>
  <c r="Y73" i="101"/>
  <c r="AC73" i="101" s="1"/>
  <c r="Y71" i="101"/>
  <c r="AC71" i="101" s="1"/>
  <c r="Y70" i="101"/>
  <c r="AC70" i="101" s="1"/>
  <c r="Y69" i="101"/>
  <c r="AC69" i="101" s="1"/>
  <c r="Y68" i="101"/>
  <c r="AC68" i="101" s="1"/>
  <c r="Y67" i="101"/>
  <c r="AC67" i="101" s="1"/>
  <c r="Y66" i="101"/>
  <c r="AC66" i="101" s="1"/>
  <c r="Y65" i="101"/>
  <c r="AC65" i="101" s="1"/>
  <c r="Y63" i="101"/>
  <c r="AC63" i="101" s="1"/>
  <c r="Y62" i="101"/>
  <c r="AC62" i="101" s="1"/>
  <c r="Y61" i="101"/>
  <c r="AC61" i="101" s="1"/>
  <c r="Y60" i="101"/>
  <c r="AC60" i="101" s="1"/>
  <c r="Y57" i="101"/>
  <c r="AC57" i="101" s="1"/>
  <c r="Y56" i="101"/>
  <c r="AC56" i="101" s="1"/>
  <c r="Y54" i="101"/>
  <c r="AC54" i="101" s="1"/>
  <c r="Y53" i="101"/>
  <c r="AC53" i="101" s="1"/>
  <c r="Y52" i="101"/>
  <c r="AC52" i="101" s="1"/>
  <c r="Y51" i="101"/>
  <c r="AC51" i="101" s="1"/>
  <c r="Y50" i="101"/>
  <c r="AC50" i="101" s="1"/>
  <c r="Y49" i="101"/>
  <c r="AC49" i="101" s="1"/>
  <c r="Y48" i="101"/>
  <c r="AC48" i="101" s="1"/>
  <c r="Y47" i="101"/>
  <c r="AC47" i="101" s="1"/>
  <c r="Y46" i="101"/>
  <c r="AC46" i="101" s="1"/>
  <c r="Y45" i="101"/>
  <c r="AC45" i="101" s="1"/>
  <c r="Y44" i="101"/>
  <c r="AC44" i="101" s="1"/>
  <c r="Y43" i="101"/>
  <c r="Y42" i="101"/>
  <c r="AC42" i="101" s="1"/>
  <c r="Y41" i="101"/>
  <c r="AC41" i="101" s="1"/>
  <c r="Y39" i="101"/>
  <c r="AC39" i="101" s="1"/>
  <c r="Y38" i="101"/>
  <c r="AC38" i="101" s="1"/>
  <c r="Y37" i="101"/>
  <c r="AC37" i="101" s="1"/>
  <c r="Y36" i="101"/>
  <c r="AC36" i="101" s="1"/>
  <c r="Y35" i="101"/>
  <c r="AC35" i="101" s="1"/>
  <c r="Y34" i="101"/>
  <c r="AC34" i="101" s="1"/>
  <c r="Y33" i="101"/>
  <c r="AC33" i="101" s="1"/>
  <c r="Y31" i="101"/>
  <c r="AC31" i="101" s="1"/>
  <c r="Y30" i="101"/>
  <c r="AC30" i="101" s="1"/>
  <c r="Y29" i="101"/>
  <c r="AC29" i="101" s="1"/>
  <c r="Y28" i="101"/>
  <c r="AC28" i="101" s="1"/>
  <c r="Y27" i="101"/>
  <c r="AC27" i="101" s="1"/>
  <c r="Y26" i="101"/>
  <c r="AC26" i="101" s="1"/>
  <c r="Y25" i="101"/>
  <c r="AC25" i="101" s="1"/>
  <c r="Y24" i="101"/>
  <c r="Y23" i="101"/>
  <c r="AC23" i="101" s="1"/>
  <c r="Y22" i="101"/>
  <c r="AC22" i="101" s="1"/>
  <c r="Y20" i="101"/>
  <c r="AC20" i="101" s="1"/>
  <c r="Y18" i="101"/>
  <c r="AC18" i="101" s="1"/>
  <c r="Y17" i="101"/>
  <c r="AC17" i="101" s="1"/>
  <c r="Y16" i="101"/>
  <c r="AC16" i="101" s="1"/>
  <c r="Y15" i="101"/>
  <c r="AC15" i="101" s="1"/>
  <c r="Y14" i="101"/>
  <c r="AC14" i="101" s="1"/>
  <c r="Y13" i="101"/>
  <c r="AC13" i="101" s="1"/>
  <c r="Y12" i="101"/>
  <c r="Y11" i="101"/>
  <c r="AC11" i="101" s="1"/>
  <c r="Y10" i="101"/>
  <c r="AC10" i="101" s="1"/>
  <c r="W78" i="101"/>
  <c r="W77" i="101"/>
  <c r="W76" i="101"/>
  <c r="W75" i="101"/>
  <c r="W74" i="101"/>
  <c r="W73" i="101"/>
  <c r="W71" i="101"/>
  <c r="W70" i="101"/>
  <c r="W69" i="101"/>
  <c r="W68" i="101"/>
  <c r="W67" i="101"/>
  <c r="W66" i="101"/>
  <c r="W65" i="101"/>
  <c r="W63" i="101"/>
  <c r="W62" i="101"/>
  <c r="W61" i="101"/>
  <c r="W60" i="101"/>
  <c r="W57" i="101"/>
  <c r="W56" i="101"/>
  <c r="W54" i="101"/>
  <c r="W53" i="101"/>
  <c r="W52" i="101"/>
  <c r="W51" i="101"/>
  <c r="W50" i="101"/>
  <c r="W49" i="101"/>
  <c r="W48" i="101"/>
  <c r="W47" i="101"/>
  <c r="W46" i="101"/>
  <c r="W45" i="101"/>
  <c r="W44" i="101"/>
  <c r="W43" i="101"/>
  <c r="W42" i="101"/>
  <c r="W41" i="101"/>
  <c r="W39" i="101"/>
  <c r="W38" i="101"/>
  <c r="W37" i="101"/>
  <c r="W36" i="101"/>
  <c r="W35" i="101"/>
  <c r="W34" i="101"/>
  <c r="W33" i="101"/>
  <c r="W31" i="101"/>
  <c r="W30" i="101"/>
  <c r="W29" i="101"/>
  <c r="W28" i="101"/>
  <c r="W27" i="101"/>
  <c r="W26" i="101"/>
  <c r="W25" i="101"/>
  <c r="W24" i="101"/>
  <c r="W23" i="101"/>
  <c r="W22" i="101"/>
  <c r="W20" i="101"/>
  <c r="W18" i="101"/>
  <c r="W17" i="101"/>
  <c r="W16" i="101"/>
  <c r="W15" i="101"/>
  <c r="W14" i="101"/>
  <c r="W13" i="101"/>
  <c r="W12" i="101"/>
  <c r="W11" i="101"/>
  <c r="W10" i="101"/>
  <c r="U78" i="101"/>
  <c r="U77" i="101"/>
  <c r="U76" i="101"/>
  <c r="U75" i="101"/>
  <c r="U74" i="101"/>
  <c r="U73" i="101"/>
  <c r="U71" i="101"/>
  <c r="U70" i="101"/>
  <c r="U69" i="101"/>
  <c r="U68" i="101"/>
  <c r="U67" i="101"/>
  <c r="U66" i="101"/>
  <c r="U65" i="101"/>
  <c r="U63" i="101"/>
  <c r="U62" i="101"/>
  <c r="U61" i="101"/>
  <c r="U60" i="101"/>
  <c r="U57" i="101"/>
  <c r="U56" i="101"/>
  <c r="U54" i="101"/>
  <c r="U53" i="101"/>
  <c r="U52" i="101"/>
  <c r="U51" i="101"/>
  <c r="U50" i="101"/>
  <c r="U49" i="101"/>
  <c r="U48" i="101"/>
  <c r="U47" i="101"/>
  <c r="U46" i="101"/>
  <c r="U45" i="101"/>
  <c r="U44" i="101"/>
  <c r="U43" i="101"/>
  <c r="U42" i="101"/>
  <c r="U41" i="101"/>
  <c r="U39" i="101"/>
  <c r="U38" i="101"/>
  <c r="U37" i="101"/>
  <c r="U36" i="101"/>
  <c r="U35" i="101"/>
  <c r="U34" i="101"/>
  <c r="U33" i="101"/>
  <c r="U31" i="101"/>
  <c r="U30" i="101"/>
  <c r="U29" i="101"/>
  <c r="U28" i="101"/>
  <c r="U27" i="101"/>
  <c r="U26" i="101"/>
  <c r="U25" i="101"/>
  <c r="U24" i="101"/>
  <c r="U23" i="101"/>
  <c r="U22" i="101"/>
  <c r="U20" i="101"/>
  <c r="U18" i="101"/>
  <c r="U17" i="101"/>
  <c r="U16" i="101"/>
  <c r="U15" i="101"/>
  <c r="U14" i="101"/>
  <c r="U13" i="101"/>
  <c r="U12" i="101"/>
  <c r="U11" i="101"/>
  <c r="U10" i="101"/>
  <c r="S78" i="101"/>
  <c r="S77" i="101"/>
  <c r="S76" i="101"/>
  <c r="S75" i="101"/>
  <c r="S74" i="101"/>
  <c r="S73" i="101"/>
  <c r="S71" i="101"/>
  <c r="S70" i="101"/>
  <c r="S69" i="101"/>
  <c r="S68" i="101"/>
  <c r="S67" i="101"/>
  <c r="S66" i="101"/>
  <c r="S65" i="101"/>
  <c r="S63" i="101"/>
  <c r="S62" i="101"/>
  <c r="S61" i="101"/>
  <c r="S60" i="101"/>
  <c r="S57" i="101"/>
  <c r="S56" i="101"/>
  <c r="S54" i="101"/>
  <c r="S53" i="101"/>
  <c r="S52" i="101"/>
  <c r="S51" i="101"/>
  <c r="S50" i="101"/>
  <c r="S49" i="101"/>
  <c r="S48" i="101"/>
  <c r="S47" i="101"/>
  <c r="S46" i="101"/>
  <c r="S45" i="101"/>
  <c r="S44" i="101"/>
  <c r="S43" i="101"/>
  <c r="S42" i="101"/>
  <c r="S41" i="101"/>
  <c r="S39" i="101"/>
  <c r="S38" i="101"/>
  <c r="S37" i="101"/>
  <c r="S36" i="101"/>
  <c r="S35" i="101"/>
  <c r="S34" i="101"/>
  <c r="S33" i="101"/>
  <c r="S31" i="101"/>
  <c r="S30" i="101"/>
  <c r="S29" i="101"/>
  <c r="S28" i="101"/>
  <c r="S27" i="101"/>
  <c r="S26" i="101"/>
  <c r="S25" i="101"/>
  <c r="S24" i="101"/>
  <c r="S23" i="101"/>
  <c r="S22" i="101"/>
  <c r="S20" i="101"/>
  <c r="S18" i="101"/>
  <c r="S17" i="101"/>
  <c r="S16" i="101"/>
  <c r="S15" i="101"/>
  <c r="S14" i="101"/>
  <c r="S13" i="101"/>
  <c r="S12" i="101"/>
  <c r="S11" i="101"/>
  <c r="S10" i="101"/>
  <c r="Q78" i="101"/>
  <c r="Q77" i="101"/>
  <c r="Q76" i="101"/>
  <c r="Q75" i="101"/>
  <c r="Q74" i="101"/>
  <c r="Q73" i="101"/>
  <c r="Q71" i="101"/>
  <c r="Q70" i="101"/>
  <c r="Q69" i="101"/>
  <c r="Q68" i="101"/>
  <c r="Q67" i="101"/>
  <c r="Q66" i="101"/>
  <c r="Q65" i="101"/>
  <c r="Q63" i="101"/>
  <c r="Q62" i="101"/>
  <c r="Q61" i="101"/>
  <c r="Q60" i="101"/>
  <c r="Q57" i="101"/>
  <c r="Q56" i="101"/>
  <c r="Q54" i="101"/>
  <c r="Q53" i="101"/>
  <c r="Q52" i="101"/>
  <c r="Q51" i="101"/>
  <c r="Q50" i="101"/>
  <c r="Q49" i="101"/>
  <c r="Q48" i="101"/>
  <c r="Q47" i="101"/>
  <c r="Q46" i="101"/>
  <c r="Q45" i="101"/>
  <c r="Q44" i="101"/>
  <c r="Q43" i="101"/>
  <c r="Q42" i="101"/>
  <c r="Q41" i="101"/>
  <c r="Q39" i="101"/>
  <c r="Q38" i="101"/>
  <c r="Q37" i="101"/>
  <c r="Q36" i="101"/>
  <c r="Q35" i="101"/>
  <c r="Q34" i="101"/>
  <c r="Q33" i="101"/>
  <c r="Q31" i="101"/>
  <c r="Q30" i="101"/>
  <c r="Q29" i="101"/>
  <c r="Q28" i="101"/>
  <c r="Q27" i="101"/>
  <c r="Q26" i="101"/>
  <c r="Q25" i="101"/>
  <c r="Q24" i="101"/>
  <c r="Q23" i="101"/>
  <c r="Q22" i="101"/>
  <c r="Q20" i="101"/>
  <c r="Q18" i="101"/>
  <c r="Q17" i="101"/>
  <c r="Q16" i="101"/>
  <c r="Q15" i="101"/>
  <c r="Q14" i="101"/>
  <c r="Q13" i="101"/>
  <c r="Q12" i="101"/>
  <c r="Q11" i="101"/>
  <c r="Q10" i="101"/>
  <c r="M78" i="101"/>
  <c r="M77" i="101"/>
  <c r="M76" i="101"/>
  <c r="M75" i="101"/>
  <c r="M74" i="101"/>
  <c r="M73" i="101"/>
  <c r="M71" i="101"/>
  <c r="M70" i="101"/>
  <c r="M69" i="101"/>
  <c r="M68" i="101"/>
  <c r="M67" i="101"/>
  <c r="M66" i="101"/>
  <c r="M65" i="101"/>
  <c r="M63" i="101"/>
  <c r="M62" i="101"/>
  <c r="M61" i="101"/>
  <c r="M60" i="101"/>
  <c r="M57" i="101"/>
  <c r="M56" i="101"/>
  <c r="M54" i="101"/>
  <c r="M53" i="101"/>
  <c r="M52" i="101"/>
  <c r="M51" i="101"/>
  <c r="M50" i="101"/>
  <c r="M49" i="101"/>
  <c r="M48" i="101"/>
  <c r="M47" i="101"/>
  <c r="M46" i="101"/>
  <c r="M45" i="101"/>
  <c r="M44" i="101"/>
  <c r="M43" i="101"/>
  <c r="M42" i="101"/>
  <c r="M41" i="101"/>
  <c r="M39" i="101"/>
  <c r="M38" i="101"/>
  <c r="M37" i="101"/>
  <c r="M36" i="101"/>
  <c r="M35" i="101"/>
  <c r="M34" i="101"/>
  <c r="M33" i="101"/>
  <c r="M31" i="101"/>
  <c r="M30" i="101"/>
  <c r="M29" i="101"/>
  <c r="M28" i="101"/>
  <c r="M27" i="101"/>
  <c r="M26" i="101"/>
  <c r="M25" i="101"/>
  <c r="M24" i="101"/>
  <c r="M23" i="101"/>
  <c r="M22" i="101"/>
  <c r="M20" i="101"/>
  <c r="M18" i="101"/>
  <c r="M17" i="101"/>
  <c r="M16" i="101"/>
  <c r="M15" i="101"/>
  <c r="M14" i="101"/>
  <c r="M13" i="101"/>
  <c r="M12" i="101"/>
  <c r="M11" i="101"/>
  <c r="M10" i="101"/>
  <c r="K78" i="101"/>
  <c r="K77" i="101"/>
  <c r="K76" i="101"/>
  <c r="K75" i="101"/>
  <c r="K74" i="101"/>
  <c r="K73" i="101"/>
  <c r="K71" i="101"/>
  <c r="K70" i="101"/>
  <c r="K69" i="101"/>
  <c r="K68" i="101"/>
  <c r="K67" i="101"/>
  <c r="K66" i="101"/>
  <c r="K65" i="101"/>
  <c r="K63" i="101"/>
  <c r="K62" i="101"/>
  <c r="K61" i="101"/>
  <c r="K60" i="101"/>
  <c r="K57" i="101"/>
  <c r="K56" i="101"/>
  <c r="K54" i="101"/>
  <c r="K53" i="101"/>
  <c r="K52" i="101"/>
  <c r="K51" i="101"/>
  <c r="K50" i="101"/>
  <c r="K49" i="101"/>
  <c r="K48" i="101"/>
  <c r="K47" i="101"/>
  <c r="K46" i="101"/>
  <c r="K45" i="101"/>
  <c r="K44" i="101"/>
  <c r="K43" i="101"/>
  <c r="K42" i="101"/>
  <c r="K41" i="101"/>
  <c r="K39" i="101"/>
  <c r="K38" i="101"/>
  <c r="K37" i="101"/>
  <c r="K36" i="101"/>
  <c r="K35" i="101"/>
  <c r="K34" i="101"/>
  <c r="K33" i="101"/>
  <c r="K31" i="101"/>
  <c r="K30" i="101"/>
  <c r="K29" i="101"/>
  <c r="K28" i="101"/>
  <c r="K27" i="101"/>
  <c r="K26" i="101"/>
  <c r="K25" i="101"/>
  <c r="K24" i="101"/>
  <c r="K23" i="101"/>
  <c r="K22" i="101"/>
  <c r="K20" i="101"/>
  <c r="K18" i="101"/>
  <c r="K17" i="101"/>
  <c r="K16" i="101"/>
  <c r="K15" i="101"/>
  <c r="K14" i="101"/>
  <c r="K13" i="101"/>
  <c r="K12" i="101"/>
  <c r="K11" i="101"/>
  <c r="K10" i="101"/>
  <c r="H78" i="101"/>
  <c r="H77" i="101"/>
  <c r="H76" i="101"/>
  <c r="H75" i="101"/>
  <c r="H74" i="101"/>
  <c r="H73" i="101"/>
  <c r="H71" i="101"/>
  <c r="H70" i="101"/>
  <c r="H69" i="101"/>
  <c r="H68" i="101"/>
  <c r="H67" i="101"/>
  <c r="H66" i="101"/>
  <c r="H65" i="101"/>
  <c r="H63" i="101"/>
  <c r="H62" i="101"/>
  <c r="H61" i="101"/>
  <c r="H60" i="101"/>
  <c r="H57" i="101"/>
  <c r="H56" i="101"/>
  <c r="H54" i="101"/>
  <c r="H53" i="101"/>
  <c r="H52" i="101"/>
  <c r="H51" i="101"/>
  <c r="H50" i="101"/>
  <c r="H49" i="101"/>
  <c r="H48" i="101"/>
  <c r="H47" i="101"/>
  <c r="H46" i="101"/>
  <c r="H45" i="101"/>
  <c r="H44" i="101"/>
  <c r="H43" i="101"/>
  <c r="H42" i="101"/>
  <c r="H41" i="101"/>
  <c r="H39" i="101"/>
  <c r="H38" i="101"/>
  <c r="H37" i="101"/>
  <c r="H36" i="101"/>
  <c r="H35" i="101"/>
  <c r="H34" i="101"/>
  <c r="H33" i="101"/>
  <c r="H31" i="101"/>
  <c r="H30" i="101"/>
  <c r="H29" i="101"/>
  <c r="H28" i="101"/>
  <c r="H27" i="101"/>
  <c r="H26" i="101"/>
  <c r="H25" i="101"/>
  <c r="H24" i="101"/>
  <c r="H23" i="101"/>
  <c r="H22" i="101"/>
  <c r="H20" i="101"/>
  <c r="H18" i="101"/>
  <c r="H17" i="101"/>
  <c r="H16" i="101"/>
  <c r="H15" i="101"/>
  <c r="H14" i="101"/>
  <c r="H13" i="101"/>
  <c r="H12" i="101"/>
  <c r="H11" i="101"/>
  <c r="H10" i="101"/>
  <c r="F78" i="101"/>
  <c r="F77" i="101"/>
  <c r="F76" i="101"/>
  <c r="F75" i="101"/>
  <c r="F74" i="101"/>
  <c r="F73" i="101"/>
  <c r="F71" i="101"/>
  <c r="F70" i="101"/>
  <c r="F69" i="101"/>
  <c r="F68" i="101"/>
  <c r="F67" i="101"/>
  <c r="F66" i="101"/>
  <c r="F65" i="101"/>
  <c r="F63" i="101"/>
  <c r="F62" i="101"/>
  <c r="F61" i="101"/>
  <c r="F60" i="101"/>
  <c r="F57" i="101"/>
  <c r="F56" i="101"/>
  <c r="F54" i="101"/>
  <c r="F53" i="101"/>
  <c r="F52" i="101"/>
  <c r="F51" i="101"/>
  <c r="F50" i="101"/>
  <c r="F49" i="101"/>
  <c r="F48" i="101"/>
  <c r="F47" i="101"/>
  <c r="F46" i="101"/>
  <c r="F45" i="101"/>
  <c r="F44" i="101"/>
  <c r="F43" i="101"/>
  <c r="F42" i="101"/>
  <c r="F41" i="101"/>
  <c r="F39" i="101"/>
  <c r="F38" i="101"/>
  <c r="F37" i="101"/>
  <c r="F36" i="101"/>
  <c r="F35" i="101"/>
  <c r="F34" i="101"/>
  <c r="F33" i="101"/>
  <c r="F31" i="101"/>
  <c r="F30" i="101"/>
  <c r="F29" i="101"/>
  <c r="F28" i="101"/>
  <c r="F27" i="101"/>
  <c r="F26" i="101"/>
  <c r="F25" i="101"/>
  <c r="F24" i="101"/>
  <c r="F23" i="101"/>
  <c r="F22" i="101"/>
  <c r="F20" i="101"/>
  <c r="F18" i="101"/>
  <c r="F17" i="101"/>
  <c r="F16" i="101"/>
  <c r="F15" i="101"/>
  <c r="F14" i="101"/>
  <c r="F13" i="101"/>
  <c r="F12" i="101"/>
  <c r="F11" i="101"/>
  <c r="F10" i="101"/>
  <c r="D78" i="101"/>
  <c r="X78" i="101" s="1"/>
  <c r="D77" i="101"/>
  <c r="D76" i="101"/>
  <c r="AG76" i="101" s="1"/>
  <c r="D75" i="101"/>
  <c r="X75" i="101" s="1"/>
  <c r="D74" i="101"/>
  <c r="G74" i="101" s="1"/>
  <c r="D73" i="101"/>
  <c r="D71" i="101"/>
  <c r="AB71" i="101" s="1"/>
  <c r="D70" i="101"/>
  <c r="AE70" i="101" s="1"/>
  <c r="D69" i="101"/>
  <c r="Z69" i="101" s="1"/>
  <c r="D68" i="101"/>
  <c r="AE68" i="101" s="1"/>
  <c r="D67" i="101"/>
  <c r="AB67" i="101" s="1"/>
  <c r="D66" i="101"/>
  <c r="Z66" i="101" s="1"/>
  <c r="D65" i="101"/>
  <c r="V65" i="101" s="1"/>
  <c r="D63" i="101"/>
  <c r="D62" i="101"/>
  <c r="AB62" i="101" s="1"/>
  <c r="D61" i="101"/>
  <c r="AB61" i="101" s="1"/>
  <c r="D60" i="101"/>
  <c r="AB60" i="101" s="1"/>
  <c r="D57" i="101"/>
  <c r="D56" i="101"/>
  <c r="AB56" i="101" s="1"/>
  <c r="D54" i="101"/>
  <c r="AB54" i="101" s="1"/>
  <c r="D53" i="101"/>
  <c r="T53" i="101" s="1"/>
  <c r="D52" i="101"/>
  <c r="L52" i="101" s="1"/>
  <c r="D51" i="101"/>
  <c r="AB51" i="101" s="1"/>
  <c r="D50" i="101"/>
  <c r="AG50" i="101" s="1"/>
  <c r="D49" i="101"/>
  <c r="AE49" i="101" s="1"/>
  <c r="D48" i="101"/>
  <c r="L48" i="101" s="1"/>
  <c r="D47" i="101"/>
  <c r="AG47" i="101" s="1"/>
  <c r="D46" i="101"/>
  <c r="AE46" i="101" s="1"/>
  <c r="D45" i="101"/>
  <c r="X45" i="101" s="1"/>
  <c r="D44" i="101"/>
  <c r="L44" i="101" s="1"/>
  <c r="D43" i="101"/>
  <c r="AE43" i="101" s="1"/>
  <c r="D42" i="101"/>
  <c r="AE42" i="101" s="1"/>
  <c r="D41" i="101"/>
  <c r="AB41" i="101" s="1"/>
  <c r="D39" i="101"/>
  <c r="AB39" i="101" s="1"/>
  <c r="D38" i="101"/>
  <c r="Z38" i="101" s="1"/>
  <c r="D37" i="101"/>
  <c r="AE37" i="101" s="1"/>
  <c r="D36" i="101"/>
  <c r="AB36" i="101" s="1"/>
  <c r="D35" i="101"/>
  <c r="N35" i="101" s="1"/>
  <c r="D34" i="101"/>
  <c r="AB34" i="101" s="1"/>
  <c r="D33" i="101"/>
  <c r="AB33" i="101" s="1"/>
  <c r="D31" i="101"/>
  <c r="I31" i="101" s="1"/>
  <c r="D30" i="101"/>
  <c r="D29" i="101"/>
  <c r="AG29" i="101" s="1"/>
  <c r="D28" i="101"/>
  <c r="AE28" i="101" s="1"/>
  <c r="D27" i="101"/>
  <c r="Z27" i="101" s="1"/>
  <c r="D26" i="101"/>
  <c r="D25" i="101"/>
  <c r="AE25" i="101" s="1"/>
  <c r="D24" i="101"/>
  <c r="AE24" i="101" s="1"/>
  <c r="D23" i="101"/>
  <c r="V23" i="101" s="1"/>
  <c r="D22" i="101"/>
  <c r="T22" i="101" s="1"/>
  <c r="D20" i="101"/>
  <c r="AE20" i="101" s="1"/>
  <c r="D18" i="101"/>
  <c r="AE18" i="101" s="1"/>
  <c r="D17" i="101"/>
  <c r="AG17" i="101" s="1"/>
  <c r="D16" i="101"/>
  <c r="X16" i="101" s="1"/>
  <c r="D15" i="101"/>
  <c r="AG15" i="101" s="1"/>
  <c r="D14" i="101"/>
  <c r="Z14" i="101" s="1"/>
  <c r="D13" i="101"/>
  <c r="AG13" i="101" s="1"/>
  <c r="D12" i="101"/>
  <c r="T12" i="101" s="1"/>
  <c r="D11" i="101"/>
  <c r="AE11" i="101" s="1"/>
  <c r="D10" i="101"/>
  <c r="Z10" i="101" s="1"/>
  <c r="C78" i="101"/>
  <c r="C77" i="101"/>
  <c r="J77" i="101" s="1"/>
  <c r="C76" i="101"/>
  <c r="E76" i="101" s="1"/>
  <c r="C75" i="101"/>
  <c r="C74" i="101"/>
  <c r="C73" i="101"/>
  <c r="J73" i="101" s="1"/>
  <c r="C71" i="101"/>
  <c r="E71" i="101" s="1"/>
  <c r="C70" i="101"/>
  <c r="E70" i="101" s="1"/>
  <c r="C69" i="101"/>
  <c r="C68" i="101"/>
  <c r="J68" i="101" s="1"/>
  <c r="C67" i="101"/>
  <c r="E67" i="101" s="1"/>
  <c r="C66" i="101"/>
  <c r="J66" i="101" s="1"/>
  <c r="C65" i="101"/>
  <c r="J65" i="101" s="1"/>
  <c r="C63" i="101"/>
  <c r="J63" i="101" s="1"/>
  <c r="C62" i="101"/>
  <c r="E62" i="101" s="1"/>
  <c r="C61" i="101"/>
  <c r="C60" i="101"/>
  <c r="E60" i="101" s="1"/>
  <c r="C57" i="101"/>
  <c r="J57" i="101" s="1"/>
  <c r="C56" i="101"/>
  <c r="E56" i="101" s="1"/>
  <c r="C54" i="101"/>
  <c r="C53" i="101"/>
  <c r="C52" i="101"/>
  <c r="J52" i="101" s="1"/>
  <c r="C51" i="101"/>
  <c r="J51" i="101" s="1"/>
  <c r="C50" i="101"/>
  <c r="C49" i="101"/>
  <c r="J49" i="101" s="1"/>
  <c r="C48" i="101"/>
  <c r="J48" i="101" s="1"/>
  <c r="C47" i="101"/>
  <c r="E47" i="101" s="1"/>
  <c r="C46" i="101"/>
  <c r="J46" i="101" s="1"/>
  <c r="C45" i="101"/>
  <c r="J45" i="101" s="1"/>
  <c r="C44" i="101"/>
  <c r="E44" i="101" s="1"/>
  <c r="C43" i="101"/>
  <c r="E43" i="101" s="1"/>
  <c r="C42" i="101"/>
  <c r="J42" i="101" s="1"/>
  <c r="C41" i="101"/>
  <c r="C39" i="101"/>
  <c r="E39" i="101" s="1"/>
  <c r="C38" i="101"/>
  <c r="J38" i="101" s="1"/>
  <c r="C37" i="101"/>
  <c r="J37" i="101" s="1"/>
  <c r="C36" i="101"/>
  <c r="C35" i="101"/>
  <c r="J35" i="101" s="1"/>
  <c r="C34" i="101"/>
  <c r="J34" i="101" s="1"/>
  <c r="C33" i="101"/>
  <c r="C31" i="101"/>
  <c r="E31" i="101" s="1"/>
  <c r="C30" i="101"/>
  <c r="J30" i="101" s="1"/>
  <c r="C29" i="101"/>
  <c r="E29" i="101" s="1"/>
  <c r="C28" i="101"/>
  <c r="E28" i="101" s="1"/>
  <c r="C27" i="101"/>
  <c r="C26" i="101"/>
  <c r="E26" i="101" s="1"/>
  <c r="C25" i="101"/>
  <c r="E25" i="101" s="1"/>
  <c r="C24" i="101"/>
  <c r="E24" i="101" s="1"/>
  <c r="C23" i="101"/>
  <c r="J23" i="101" s="1"/>
  <c r="C22" i="101"/>
  <c r="E22" i="101" s="1"/>
  <c r="C20" i="101"/>
  <c r="E20" i="101" s="1"/>
  <c r="C18" i="101"/>
  <c r="J18" i="101" s="1"/>
  <c r="C17" i="101"/>
  <c r="E17" i="101" s="1"/>
  <c r="C16" i="101"/>
  <c r="J16" i="101" s="1"/>
  <c r="C15" i="101"/>
  <c r="E15" i="101" s="1"/>
  <c r="C14" i="101"/>
  <c r="J14" i="101" s="1"/>
  <c r="C13" i="101"/>
  <c r="J13" i="101" s="1"/>
  <c r="C12" i="101"/>
  <c r="C11" i="101"/>
  <c r="E11" i="101" s="1"/>
  <c r="C10" i="101"/>
  <c r="J10" i="101" s="1"/>
  <c r="AF78" i="100"/>
  <c r="AF77" i="100"/>
  <c r="AF76" i="100"/>
  <c r="AF75" i="100"/>
  <c r="AF74" i="100"/>
  <c r="AF73" i="100"/>
  <c r="AF71" i="100"/>
  <c r="AF70" i="100"/>
  <c r="AF69" i="100"/>
  <c r="AF68" i="100"/>
  <c r="AF67" i="100"/>
  <c r="AF66" i="100"/>
  <c r="AF65" i="100"/>
  <c r="AF63" i="100"/>
  <c r="AF62" i="100"/>
  <c r="AF61" i="100"/>
  <c r="AF60" i="100"/>
  <c r="AF57" i="100"/>
  <c r="AF56" i="100"/>
  <c r="AF54" i="100"/>
  <c r="AF53" i="100"/>
  <c r="AF52" i="100"/>
  <c r="AF51" i="100"/>
  <c r="AF50" i="100"/>
  <c r="AF49" i="100"/>
  <c r="AF48" i="100"/>
  <c r="AF47" i="100"/>
  <c r="AF46" i="100"/>
  <c r="AF45" i="100"/>
  <c r="AF44" i="100"/>
  <c r="AF43" i="100"/>
  <c r="AF42" i="100"/>
  <c r="AF41" i="100"/>
  <c r="AF39" i="100"/>
  <c r="AF38" i="100"/>
  <c r="AF37" i="100"/>
  <c r="AF36" i="100"/>
  <c r="AF35" i="100"/>
  <c r="AF34" i="100"/>
  <c r="AF33" i="100"/>
  <c r="AF31" i="100"/>
  <c r="AF30" i="100"/>
  <c r="AF29" i="100"/>
  <c r="AF28" i="100"/>
  <c r="AF27" i="100"/>
  <c r="AF26" i="100"/>
  <c r="AF25" i="100"/>
  <c r="AF24" i="100"/>
  <c r="AF23" i="100"/>
  <c r="AF22" i="100"/>
  <c r="AF20" i="100"/>
  <c r="AF18" i="100"/>
  <c r="AF17" i="100"/>
  <c r="AF16" i="100"/>
  <c r="AF15" i="100"/>
  <c r="AF14" i="100"/>
  <c r="AF13" i="100"/>
  <c r="AF12" i="100"/>
  <c r="AF11" i="100"/>
  <c r="AF10" i="100"/>
  <c r="AD78" i="100"/>
  <c r="AD77" i="100"/>
  <c r="AD76" i="100"/>
  <c r="AD75" i="100"/>
  <c r="AD74" i="100"/>
  <c r="AD73" i="100"/>
  <c r="AD71" i="100"/>
  <c r="AD70" i="100"/>
  <c r="AD69" i="100"/>
  <c r="AD68" i="100"/>
  <c r="AD67" i="100"/>
  <c r="AD66" i="100"/>
  <c r="AD65" i="100"/>
  <c r="AD63" i="100"/>
  <c r="AD62" i="100"/>
  <c r="AD61" i="100"/>
  <c r="AD60" i="100"/>
  <c r="AD57" i="100"/>
  <c r="AD56" i="100"/>
  <c r="AD54" i="100"/>
  <c r="AD53" i="100"/>
  <c r="AD52" i="100"/>
  <c r="AD51" i="100"/>
  <c r="AD50" i="100"/>
  <c r="AD49" i="100"/>
  <c r="AD48" i="100"/>
  <c r="AD47" i="100"/>
  <c r="AD46" i="100"/>
  <c r="AD45" i="100"/>
  <c r="AD44" i="100"/>
  <c r="AD43" i="100"/>
  <c r="AD42" i="100"/>
  <c r="AD41" i="100"/>
  <c r="AD39" i="100"/>
  <c r="AD38" i="100"/>
  <c r="AD37" i="100"/>
  <c r="AD36" i="100"/>
  <c r="AD35" i="100"/>
  <c r="AD34" i="100"/>
  <c r="AD33" i="100"/>
  <c r="AD31" i="100"/>
  <c r="AD30" i="100"/>
  <c r="AD29" i="100"/>
  <c r="AD28" i="100"/>
  <c r="AD27" i="100"/>
  <c r="AD26" i="100"/>
  <c r="AD25" i="100"/>
  <c r="AD24" i="100"/>
  <c r="AD23" i="100"/>
  <c r="AD22" i="100"/>
  <c r="AD20" i="100"/>
  <c r="AD18" i="100"/>
  <c r="AD17" i="100"/>
  <c r="AD16" i="100"/>
  <c r="AD15" i="100"/>
  <c r="AD14" i="100"/>
  <c r="AD13" i="100"/>
  <c r="AD12" i="100"/>
  <c r="AD11" i="100"/>
  <c r="AD10" i="100"/>
  <c r="AA78" i="100"/>
  <c r="AA77" i="100"/>
  <c r="AA76" i="100"/>
  <c r="AA75" i="100"/>
  <c r="AA74" i="100"/>
  <c r="AA73" i="100"/>
  <c r="AA71" i="100"/>
  <c r="AA70" i="100"/>
  <c r="AA69" i="100"/>
  <c r="AA68" i="100"/>
  <c r="AA67" i="100"/>
  <c r="AA66" i="100"/>
  <c r="AA65" i="100"/>
  <c r="AA63" i="100"/>
  <c r="AA62" i="100"/>
  <c r="AA61" i="100"/>
  <c r="AA60" i="100"/>
  <c r="AA57" i="100"/>
  <c r="AA56" i="100"/>
  <c r="AA54" i="100"/>
  <c r="AA53" i="100"/>
  <c r="AA52" i="100"/>
  <c r="AA51" i="100"/>
  <c r="AA50" i="100"/>
  <c r="AA49" i="100"/>
  <c r="AA48" i="100"/>
  <c r="AA47" i="100"/>
  <c r="AA46" i="100"/>
  <c r="AA45" i="100"/>
  <c r="AA44" i="100"/>
  <c r="AA43" i="100"/>
  <c r="AA42" i="100"/>
  <c r="AA41" i="100"/>
  <c r="AA39" i="100"/>
  <c r="AA38" i="100"/>
  <c r="AA37" i="100"/>
  <c r="AA36" i="100"/>
  <c r="AA35" i="100"/>
  <c r="AA34" i="100"/>
  <c r="AA33" i="100"/>
  <c r="AA31" i="100"/>
  <c r="AA30" i="100"/>
  <c r="AA29" i="100"/>
  <c r="AA28" i="100"/>
  <c r="AA27" i="100"/>
  <c r="AA26" i="100"/>
  <c r="AA25" i="100"/>
  <c r="AA24" i="100"/>
  <c r="AA23" i="100"/>
  <c r="AA22" i="100"/>
  <c r="AA20" i="100"/>
  <c r="AA18" i="100"/>
  <c r="AA17" i="100"/>
  <c r="AA16" i="100"/>
  <c r="AA15" i="100"/>
  <c r="AA14" i="100"/>
  <c r="AA13" i="100"/>
  <c r="AA12" i="100"/>
  <c r="AA11" i="100"/>
  <c r="AA10" i="100"/>
  <c r="Y78" i="100"/>
  <c r="AC78" i="100" s="1"/>
  <c r="Y77" i="100"/>
  <c r="AC77" i="100" s="1"/>
  <c r="Y76" i="100"/>
  <c r="AC76" i="100" s="1"/>
  <c r="Y75" i="100"/>
  <c r="AC75" i="100" s="1"/>
  <c r="Y74" i="100"/>
  <c r="AC74" i="100" s="1"/>
  <c r="Y73" i="100"/>
  <c r="AC73" i="100" s="1"/>
  <c r="Y71" i="100"/>
  <c r="AC71" i="100" s="1"/>
  <c r="Y70" i="100"/>
  <c r="AC70" i="100" s="1"/>
  <c r="Y69" i="100"/>
  <c r="AC69" i="100" s="1"/>
  <c r="Y68" i="100"/>
  <c r="AC68" i="100" s="1"/>
  <c r="Y67" i="100"/>
  <c r="AC67" i="100" s="1"/>
  <c r="Y66" i="100"/>
  <c r="AC66" i="100" s="1"/>
  <c r="Y65" i="100"/>
  <c r="AC65" i="100" s="1"/>
  <c r="Y63" i="100"/>
  <c r="AC63" i="100" s="1"/>
  <c r="Y62" i="100"/>
  <c r="AC62" i="100" s="1"/>
  <c r="Y61" i="100"/>
  <c r="AC61" i="100" s="1"/>
  <c r="Y60" i="100"/>
  <c r="AC60" i="100" s="1"/>
  <c r="Y57" i="100"/>
  <c r="AC57" i="100" s="1"/>
  <c r="Y56" i="100"/>
  <c r="AC56" i="100" s="1"/>
  <c r="Y54" i="100"/>
  <c r="AC54" i="100" s="1"/>
  <c r="Y53" i="100"/>
  <c r="AC53" i="100" s="1"/>
  <c r="Y52" i="100"/>
  <c r="AC52" i="100" s="1"/>
  <c r="Y51" i="100"/>
  <c r="AC51" i="100" s="1"/>
  <c r="Y50" i="100"/>
  <c r="AC50" i="100" s="1"/>
  <c r="Y49" i="100"/>
  <c r="AC49" i="100" s="1"/>
  <c r="Y48" i="100"/>
  <c r="AC48" i="100" s="1"/>
  <c r="Y47" i="100"/>
  <c r="AC47" i="100" s="1"/>
  <c r="Y46" i="100"/>
  <c r="AC46" i="100" s="1"/>
  <c r="Y45" i="100"/>
  <c r="AC45" i="100" s="1"/>
  <c r="Y44" i="100"/>
  <c r="AC44" i="100" s="1"/>
  <c r="Y43" i="100"/>
  <c r="Y42" i="100"/>
  <c r="AC42" i="100" s="1"/>
  <c r="Y41" i="100"/>
  <c r="AC41" i="100" s="1"/>
  <c r="Y39" i="100"/>
  <c r="AC39" i="100" s="1"/>
  <c r="Y38" i="100"/>
  <c r="AC38" i="100" s="1"/>
  <c r="Y37" i="100"/>
  <c r="AC37" i="100" s="1"/>
  <c r="Y36" i="100"/>
  <c r="AC36" i="100" s="1"/>
  <c r="Y35" i="100"/>
  <c r="AC35" i="100" s="1"/>
  <c r="Y34" i="100"/>
  <c r="AC34" i="100" s="1"/>
  <c r="Y33" i="100"/>
  <c r="AC33" i="100" s="1"/>
  <c r="Y31" i="100"/>
  <c r="AC31" i="100" s="1"/>
  <c r="Y30" i="100"/>
  <c r="AC30" i="100" s="1"/>
  <c r="Y29" i="100"/>
  <c r="AC29" i="100" s="1"/>
  <c r="Y28" i="100"/>
  <c r="AC28" i="100" s="1"/>
  <c r="Y27" i="100"/>
  <c r="AC27" i="100" s="1"/>
  <c r="Y26" i="100"/>
  <c r="AC26" i="100" s="1"/>
  <c r="Y25" i="100"/>
  <c r="AC25" i="100" s="1"/>
  <c r="Y24" i="100"/>
  <c r="AC24" i="100" s="1"/>
  <c r="Y23" i="100"/>
  <c r="AC23" i="100" s="1"/>
  <c r="Y22" i="100"/>
  <c r="AC22" i="100" s="1"/>
  <c r="Y20" i="100"/>
  <c r="AC20" i="100" s="1"/>
  <c r="Y18" i="100"/>
  <c r="AC18" i="100" s="1"/>
  <c r="Y17" i="100"/>
  <c r="AC17" i="100" s="1"/>
  <c r="Y16" i="100"/>
  <c r="AC16" i="100" s="1"/>
  <c r="Y15" i="100"/>
  <c r="AC15" i="100" s="1"/>
  <c r="Y14" i="100"/>
  <c r="AC14" i="100" s="1"/>
  <c r="Y13" i="100"/>
  <c r="AC13" i="100" s="1"/>
  <c r="Y12" i="100"/>
  <c r="AC12" i="100" s="1"/>
  <c r="Y11" i="100"/>
  <c r="AC11" i="100" s="1"/>
  <c r="Y10" i="100"/>
  <c r="AC10" i="100" s="1"/>
  <c r="W78" i="100"/>
  <c r="W77" i="100"/>
  <c r="W76" i="100"/>
  <c r="W75" i="100"/>
  <c r="W74" i="100"/>
  <c r="W73" i="100"/>
  <c r="W71" i="100"/>
  <c r="W70" i="100"/>
  <c r="W69" i="100"/>
  <c r="W68" i="100"/>
  <c r="W67" i="100"/>
  <c r="W66" i="100"/>
  <c r="W65" i="100"/>
  <c r="W63" i="100"/>
  <c r="W62" i="100"/>
  <c r="W61" i="100"/>
  <c r="W60" i="100"/>
  <c r="W57" i="100"/>
  <c r="W56" i="100"/>
  <c r="W54" i="100"/>
  <c r="W53" i="100"/>
  <c r="W52" i="100"/>
  <c r="W51" i="100"/>
  <c r="W50" i="100"/>
  <c r="W49" i="100"/>
  <c r="W48" i="100"/>
  <c r="W47" i="100"/>
  <c r="W46" i="100"/>
  <c r="W45" i="100"/>
  <c r="W44" i="100"/>
  <c r="W43" i="100"/>
  <c r="W42" i="100"/>
  <c r="W41" i="100"/>
  <c r="W39" i="100"/>
  <c r="W38" i="100"/>
  <c r="W37" i="100"/>
  <c r="W36" i="100"/>
  <c r="W35" i="100"/>
  <c r="W34" i="100"/>
  <c r="W33" i="100"/>
  <c r="W31" i="100"/>
  <c r="W30" i="100"/>
  <c r="W29" i="100"/>
  <c r="W28" i="100"/>
  <c r="W27" i="100"/>
  <c r="W26" i="100"/>
  <c r="W25" i="100"/>
  <c r="W24" i="100"/>
  <c r="W23" i="100"/>
  <c r="W22" i="100"/>
  <c r="W20" i="100"/>
  <c r="W18" i="100"/>
  <c r="W17" i="100"/>
  <c r="W16" i="100"/>
  <c r="W15" i="100"/>
  <c r="W14" i="100"/>
  <c r="W13" i="100"/>
  <c r="W12" i="100"/>
  <c r="W11" i="100"/>
  <c r="W10" i="100"/>
  <c r="U78" i="100"/>
  <c r="U77" i="100"/>
  <c r="U76" i="100"/>
  <c r="U75" i="100"/>
  <c r="U74" i="100"/>
  <c r="U73" i="100"/>
  <c r="U71" i="100"/>
  <c r="U70" i="100"/>
  <c r="U69" i="100"/>
  <c r="U68" i="100"/>
  <c r="U67" i="100"/>
  <c r="U66" i="100"/>
  <c r="U65" i="100"/>
  <c r="U63" i="100"/>
  <c r="U62" i="100"/>
  <c r="U61" i="100"/>
  <c r="U60" i="100"/>
  <c r="U57" i="100"/>
  <c r="U56" i="100"/>
  <c r="U54" i="100"/>
  <c r="U53" i="100"/>
  <c r="U52" i="100"/>
  <c r="U51" i="100"/>
  <c r="U50" i="100"/>
  <c r="U49" i="100"/>
  <c r="U48" i="100"/>
  <c r="U47" i="100"/>
  <c r="U46" i="100"/>
  <c r="U45" i="100"/>
  <c r="U44" i="100"/>
  <c r="U43" i="100"/>
  <c r="U42" i="100"/>
  <c r="U41" i="100"/>
  <c r="U39" i="100"/>
  <c r="U38" i="100"/>
  <c r="U37" i="100"/>
  <c r="U36" i="100"/>
  <c r="U35" i="100"/>
  <c r="U34" i="100"/>
  <c r="U33" i="100"/>
  <c r="U31" i="100"/>
  <c r="U30" i="100"/>
  <c r="U29" i="100"/>
  <c r="U28" i="100"/>
  <c r="U27" i="100"/>
  <c r="U26" i="100"/>
  <c r="U25" i="100"/>
  <c r="U24" i="100"/>
  <c r="U23" i="100"/>
  <c r="U22" i="100"/>
  <c r="U20" i="100"/>
  <c r="U18" i="100"/>
  <c r="U17" i="100"/>
  <c r="U16" i="100"/>
  <c r="U15" i="100"/>
  <c r="U14" i="100"/>
  <c r="U13" i="100"/>
  <c r="U12" i="100"/>
  <c r="U11" i="100"/>
  <c r="U10" i="100"/>
  <c r="S78" i="100"/>
  <c r="S77" i="100"/>
  <c r="S76" i="100"/>
  <c r="S75" i="100"/>
  <c r="S74" i="100"/>
  <c r="S73" i="100"/>
  <c r="S71" i="100"/>
  <c r="S70" i="100"/>
  <c r="S69" i="100"/>
  <c r="S68" i="100"/>
  <c r="S67" i="100"/>
  <c r="S66" i="100"/>
  <c r="S65" i="100"/>
  <c r="S63" i="100"/>
  <c r="S62" i="100"/>
  <c r="S61" i="100"/>
  <c r="S60" i="100"/>
  <c r="S57" i="100"/>
  <c r="S56" i="100"/>
  <c r="S54" i="100"/>
  <c r="S53" i="100"/>
  <c r="S52" i="100"/>
  <c r="S51" i="100"/>
  <c r="S50" i="100"/>
  <c r="S49" i="100"/>
  <c r="S48" i="100"/>
  <c r="S47" i="100"/>
  <c r="S46" i="100"/>
  <c r="S45" i="100"/>
  <c r="S44" i="100"/>
  <c r="S43" i="100"/>
  <c r="S42" i="100"/>
  <c r="S41" i="100"/>
  <c r="S39" i="100"/>
  <c r="S38" i="100"/>
  <c r="S37" i="100"/>
  <c r="S36" i="100"/>
  <c r="S35" i="100"/>
  <c r="S34" i="100"/>
  <c r="S33" i="100"/>
  <c r="S31" i="100"/>
  <c r="S30" i="100"/>
  <c r="S29" i="100"/>
  <c r="S28" i="100"/>
  <c r="S27" i="100"/>
  <c r="S26" i="100"/>
  <c r="S25" i="100"/>
  <c r="S24" i="100"/>
  <c r="S23" i="100"/>
  <c r="S22" i="100"/>
  <c r="S20" i="100"/>
  <c r="S18" i="100"/>
  <c r="S17" i="100"/>
  <c r="S16" i="100"/>
  <c r="S15" i="100"/>
  <c r="S14" i="100"/>
  <c r="S13" i="100"/>
  <c r="S12" i="100"/>
  <c r="S11" i="100"/>
  <c r="S10" i="100"/>
  <c r="Q78" i="100"/>
  <c r="Q77" i="100"/>
  <c r="Q76" i="100"/>
  <c r="Q75" i="100"/>
  <c r="Q74" i="100"/>
  <c r="Q73" i="100"/>
  <c r="Q71" i="100"/>
  <c r="Q70" i="100"/>
  <c r="Q69" i="100"/>
  <c r="Q68" i="100"/>
  <c r="Q67" i="100"/>
  <c r="Q66" i="100"/>
  <c r="Q65" i="100"/>
  <c r="Q63" i="100"/>
  <c r="Q62" i="100"/>
  <c r="Q61" i="100"/>
  <c r="Q60" i="100"/>
  <c r="Q57" i="100"/>
  <c r="Q56" i="100"/>
  <c r="Q54" i="100"/>
  <c r="Q53" i="100"/>
  <c r="Q52" i="100"/>
  <c r="Q51" i="100"/>
  <c r="Q50" i="100"/>
  <c r="Q49" i="100"/>
  <c r="Q48" i="100"/>
  <c r="Q47" i="100"/>
  <c r="Q46" i="100"/>
  <c r="Q45" i="100"/>
  <c r="Q44" i="100"/>
  <c r="Q43" i="100"/>
  <c r="Q42" i="100"/>
  <c r="Q41" i="100"/>
  <c r="Q39" i="100"/>
  <c r="Q38" i="100"/>
  <c r="Q37" i="100"/>
  <c r="Q36" i="100"/>
  <c r="Q35" i="100"/>
  <c r="Q34" i="100"/>
  <c r="Q33" i="100"/>
  <c r="Q31" i="100"/>
  <c r="Q30" i="100"/>
  <c r="Q29" i="100"/>
  <c r="Q28" i="100"/>
  <c r="Q27" i="100"/>
  <c r="Q26" i="100"/>
  <c r="Q25" i="100"/>
  <c r="Q24" i="100"/>
  <c r="Q23" i="100"/>
  <c r="Q22" i="100"/>
  <c r="Q20" i="100"/>
  <c r="Q18" i="100"/>
  <c r="Q17" i="100"/>
  <c r="Q16" i="100"/>
  <c r="Q15" i="100"/>
  <c r="Q14" i="100"/>
  <c r="Q13" i="100"/>
  <c r="Q12" i="100"/>
  <c r="Q11" i="100"/>
  <c r="Q10" i="100"/>
  <c r="M78" i="100"/>
  <c r="M77" i="100"/>
  <c r="M76" i="100"/>
  <c r="M75" i="100"/>
  <c r="M74" i="100"/>
  <c r="M73" i="100"/>
  <c r="M71" i="100"/>
  <c r="M70" i="100"/>
  <c r="M69" i="100"/>
  <c r="M68" i="100"/>
  <c r="M67" i="100"/>
  <c r="M66" i="100"/>
  <c r="M65" i="100"/>
  <c r="M63" i="100"/>
  <c r="M62" i="100"/>
  <c r="M61" i="100"/>
  <c r="M60" i="100"/>
  <c r="M57" i="100"/>
  <c r="M56" i="100"/>
  <c r="M54" i="100"/>
  <c r="M53" i="100"/>
  <c r="M52" i="100"/>
  <c r="M51" i="100"/>
  <c r="M50" i="100"/>
  <c r="M49" i="100"/>
  <c r="M48" i="100"/>
  <c r="M47" i="100"/>
  <c r="M46" i="100"/>
  <c r="M45" i="100"/>
  <c r="M44" i="100"/>
  <c r="M43" i="100"/>
  <c r="M42" i="100"/>
  <c r="M41" i="100"/>
  <c r="M39" i="100"/>
  <c r="M38" i="100"/>
  <c r="M37" i="100"/>
  <c r="M36" i="100"/>
  <c r="M35" i="100"/>
  <c r="M34" i="100"/>
  <c r="M33" i="100"/>
  <c r="M31" i="100"/>
  <c r="M30" i="100"/>
  <c r="M29" i="100"/>
  <c r="M28" i="100"/>
  <c r="M27" i="100"/>
  <c r="M26" i="100"/>
  <c r="M25" i="100"/>
  <c r="M24" i="100"/>
  <c r="M23" i="100"/>
  <c r="M22" i="100"/>
  <c r="M20" i="100"/>
  <c r="M18" i="100"/>
  <c r="M17" i="100"/>
  <c r="M16" i="100"/>
  <c r="M15" i="100"/>
  <c r="M14" i="100"/>
  <c r="M13" i="100"/>
  <c r="M12" i="100"/>
  <c r="M11" i="100"/>
  <c r="M10" i="100"/>
  <c r="K78" i="100"/>
  <c r="K77" i="100"/>
  <c r="K76" i="100"/>
  <c r="K75" i="100"/>
  <c r="K74" i="100"/>
  <c r="K73" i="100"/>
  <c r="K71" i="100"/>
  <c r="K70" i="100"/>
  <c r="K69" i="100"/>
  <c r="K68" i="100"/>
  <c r="K67" i="100"/>
  <c r="K66" i="100"/>
  <c r="K65" i="100"/>
  <c r="K63" i="100"/>
  <c r="K62" i="100"/>
  <c r="K61" i="100"/>
  <c r="K60" i="100"/>
  <c r="K57" i="100"/>
  <c r="K56" i="100"/>
  <c r="K54" i="100"/>
  <c r="K53" i="100"/>
  <c r="K52" i="100"/>
  <c r="K51" i="100"/>
  <c r="K50" i="100"/>
  <c r="K49" i="100"/>
  <c r="K48" i="100"/>
  <c r="K47" i="100"/>
  <c r="K46" i="100"/>
  <c r="K45" i="100"/>
  <c r="K44" i="100"/>
  <c r="K43" i="100"/>
  <c r="K42" i="100"/>
  <c r="K41" i="100"/>
  <c r="K39" i="100"/>
  <c r="K38" i="100"/>
  <c r="K37" i="100"/>
  <c r="K36" i="100"/>
  <c r="K35" i="100"/>
  <c r="K34" i="100"/>
  <c r="K33" i="100"/>
  <c r="K31" i="100"/>
  <c r="K30" i="100"/>
  <c r="K29" i="100"/>
  <c r="K28" i="100"/>
  <c r="K27" i="100"/>
  <c r="K26" i="100"/>
  <c r="K25" i="100"/>
  <c r="K24" i="100"/>
  <c r="K23" i="100"/>
  <c r="K22" i="100"/>
  <c r="K20" i="100"/>
  <c r="K18" i="100"/>
  <c r="K17" i="100"/>
  <c r="K16" i="100"/>
  <c r="K15" i="100"/>
  <c r="K14" i="100"/>
  <c r="K13" i="100"/>
  <c r="K12" i="100"/>
  <c r="K11" i="100"/>
  <c r="K10" i="100"/>
  <c r="H78" i="100"/>
  <c r="H77" i="100"/>
  <c r="H76" i="100"/>
  <c r="H75" i="100"/>
  <c r="H74" i="100"/>
  <c r="H73" i="100"/>
  <c r="H71" i="100"/>
  <c r="H70" i="100"/>
  <c r="H69" i="100"/>
  <c r="H68" i="100"/>
  <c r="H67" i="100"/>
  <c r="H66" i="100"/>
  <c r="H65" i="100"/>
  <c r="H63" i="100"/>
  <c r="H62" i="100"/>
  <c r="H61" i="100"/>
  <c r="H60" i="100"/>
  <c r="H57" i="100"/>
  <c r="H56" i="100"/>
  <c r="H54" i="100"/>
  <c r="H53" i="100"/>
  <c r="H52" i="100"/>
  <c r="H51" i="100"/>
  <c r="H50" i="100"/>
  <c r="H49" i="100"/>
  <c r="H48" i="100"/>
  <c r="H47" i="100"/>
  <c r="H46" i="100"/>
  <c r="H45" i="100"/>
  <c r="H44" i="100"/>
  <c r="H43" i="100"/>
  <c r="H42" i="100"/>
  <c r="H41" i="100"/>
  <c r="H39" i="100"/>
  <c r="H38" i="100"/>
  <c r="H37" i="100"/>
  <c r="H36" i="100"/>
  <c r="H35" i="100"/>
  <c r="H34" i="100"/>
  <c r="H33" i="100"/>
  <c r="H31" i="100"/>
  <c r="H30" i="100"/>
  <c r="H29" i="100"/>
  <c r="H28" i="100"/>
  <c r="H27" i="100"/>
  <c r="H26" i="100"/>
  <c r="H25" i="100"/>
  <c r="H24" i="100"/>
  <c r="H23" i="100"/>
  <c r="H22" i="100"/>
  <c r="H20" i="100"/>
  <c r="H18" i="100"/>
  <c r="H17" i="100"/>
  <c r="H16" i="100"/>
  <c r="H15" i="100"/>
  <c r="H14" i="100"/>
  <c r="H13" i="100"/>
  <c r="H12" i="100"/>
  <c r="H11" i="100"/>
  <c r="H10" i="100"/>
  <c r="F78" i="100"/>
  <c r="F77" i="100"/>
  <c r="F76" i="100"/>
  <c r="F75" i="100"/>
  <c r="F74" i="100"/>
  <c r="F73" i="100"/>
  <c r="F71" i="100"/>
  <c r="F70" i="100"/>
  <c r="F69" i="100"/>
  <c r="F68" i="100"/>
  <c r="F67" i="100"/>
  <c r="F66" i="100"/>
  <c r="F65" i="100"/>
  <c r="F63" i="100"/>
  <c r="F62" i="100"/>
  <c r="F61" i="100"/>
  <c r="F60" i="100"/>
  <c r="F57" i="100"/>
  <c r="F56" i="100"/>
  <c r="F54" i="100"/>
  <c r="F53" i="100"/>
  <c r="F52" i="100"/>
  <c r="F51" i="100"/>
  <c r="F50" i="100"/>
  <c r="F49" i="100"/>
  <c r="F48" i="100"/>
  <c r="F47" i="100"/>
  <c r="F46" i="100"/>
  <c r="F45" i="100"/>
  <c r="F44" i="100"/>
  <c r="F43" i="100"/>
  <c r="F42" i="100"/>
  <c r="F41" i="100"/>
  <c r="F39" i="100"/>
  <c r="F38" i="100"/>
  <c r="F37" i="100"/>
  <c r="F36" i="100"/>
  <c r="F35" i="100"/>
  <c r="F34" i="100"/>
  <c r="F33" i="100"/>
  <c r="F31" i="100"/>
  <c r="F30" i="100"/>
  <c r="F29" i="100"/>
  <c r="F28" i="100"/>
  <c r="F27" i="100"/>
  <c r="F26" i="100"/>
  <c r="F25" i="100"/>
  <c r="F24" i="100"/>
  <c r="F23" i="100"/>
  <c r="F22" i="100"/>
  <c r="F20" i="100"/>
  <c r="F18" i="100"/>
  <c r="F17" i="100"/>
  <c r="F16" i="100"/>
  <c r="F15" i="100"/>
  <c r="F14" i="100"/>
  <c r="F13" i="100"/>
  <c r="F12" i="100"/>
  <c r="F11" i="100"/>
  <c r="F10" i="100"/>
  <c r="D78" i="100"/>
  <c r="I78" i="100" s="1"/>
  <c r="C78" i="100"/>
  <c r="D77" i="100"/>
  <c r="X77" i="100" s="1"/>
  <c r="C77" i="100"/>
  <c r="D76" i="100"/>
  <c r="Z76" i="100" s="1"/>
  <c r="C76" i="100"/>
  <c r="J76" i="100" s="1"/>
  <c r="D75" i="100"/>
  <c r="C75" i="100"/>
  <c r="D74" i="100"/>
  <c r="Z74" i="100" s="1"/>
  <c r="C74" i="100"/>
  <c r="D73" i="100"/>
  <c r="V73" i="100" s="1"/>
  <c r="C73" i="100"/>
  <c r="D71" i="100"/>
  <c r="C71" i="100"/>
  <c r="D70" i="100"/>
  <c r="V70" i="100" s="1"/>
  <c r="C70" i="100"/>
  <c r="D69" i="100"/>
  <c r="AG69" i="100" s="1"/>
  <c r="C69" i="100"/>
  <c r="J69" i="100" s="1"/>
  <c r="D68" i="100"/>
  <c r="T68" i="100" s="1"/>
  <c r="C68" i="100"/>
  <c r="J68" i="100" s="1"/>
  <c r="D67" i="100"/>
  <c r="V67" i="100" s="1"/>
  <c r="C67" i="100"/>
  <c r="D66" i="100"/>
  <c r="T66" i="100" s="1"/>
  <c r="C66" i="100"/>
  <c r="D65" i="100"/>
  <c r="G65" i="100" s="1"/>
  <c r="C65" i="100"/>
  <c r="J65" i="100" s="1"/>
  <c r="D63" i="100"/>
  <c r="N63" i="100" s="1"/>
  <c r="C63" i="100"/>
  <c r="J63" i="100" s="1"/>
  <c r="D62" i="100"/>
  <c r="Z62" i="100" s="1"/>
  <c r="C62" i="100"/>
  <c r="D61" i="100"/>
  <c r="N61" i="100" s="1"/>
  <c r="C61" i="100"/>
  <c r="D60" i="100"/>
  <c r="V60" i="100" s="1"/>
  <c r="C60" i="100"/>
  <c r="J60" i="100" s="1"/>
  <c r="D57" i="100"/>
  <c r="AB57" i="100" s="1"/>
  <c r="C57" i="100"/>
  <c r="D56" i="100"/>
  <c r="V56" i="100" s="1"/>
  <c r="C56" i="100"/>
  <c r="J56" i="100" s="1"/>
  <c r="D54" i="100"/>
  <c r="Z54" i="100" s="1"/>
  <c r="C54" i="100"/>
  <c r="D53" i="100"/>
  <c r="X53" i="100" s="1"/>
  <c r="C53" i="100"/>
  <c r="D52" i="100"/>
  <c r="C52" i="100"/>
  <c r="J52" i="100" s="1"/>
  <c r="D51" i="100"/>
  <c r="AE51" i="100" s="1"/>
  <c r="C51" i="100"/>
  <c r="D50" i="100"/>
  <c r="Z50" i="100" s="1"/>
  <c r="C50" i="100"/>
  <c r="D49" i="100"/>
  <c r="C49" i="100"/>
  <c r="D48" i="100"/>
  <c r="AE48" i="100" s="1"/>
  <c r="C48" i="100"/>
  <c r="J48" i="100" s="1"/>
  <c r="D47" i="100"/>
  <c r="I47" i="100" s="1"/>
  <c r="C47" i="100"/>
  <c r="D46" i="100"/>
  <c r="AG46" i="100" s="1"/>
  <c r="C46" i="100"/>
  <c r="J46" i="100" s="1"/>
  <c r="D45" i="100"/>
  <c r="T45" i="100" s="1"/>
  <c r="C45" i="100"/>
  <c r="J45" i="100" s="1"/>
  <c r="D44" i="100"/>
  <c r="T44" i="100" s="1"/>
  <c r="C44" i="100"/>
  <c r="D43" i="100"/>
  <c r="AB43" i="100" s="1"/>
  <c r="C43" i="100"/>
  <c r="J43" i="100" s="1"/>
  <c r="D42" i="100"/>
  <c r="C42" i="100"/>
  <c r="J42" i="100" s="1"/>
  <c r="D41" i="100"/>
  <c r="V41" i="100" s="1"/>
  <c r="C41" i="100"/>
  <c r="J41" i="100" s="1"/>
  <c r="D39" i="100"/>
  <c r="AE39" i="100" s="1"/>
  <c r="C39" i="100"/>
  <c r="D38" i="100"/>
  <c r="C38" i="100"/>
  <c r="J38" i="100" s="1"/>
  <c r="D37" i="100"/>
  <c r="AB37" i="100" s="1"/>
  <c r="C37" i="100"/>
  <c r="J37" i="100" s="1"/>
  <c r="D36" i="100"/>
  <c r="N36" i="100" s="1"/>
  <c r="C36" i="100"/>
  <c r="J36" i="100" s="1"/>
  <c r="D35" i="100"/>
  <c r="C35" i="100"/>
  <c r="D34" i="100"/>
  <c r="Z34" i="100" s="1"/>
  <c r="C34" i="100"/>
  <c r="D33" i="100"/>
  <c r="C33" i="100"/>
  <c r="J33" i="100" s="1"/>
  <c r="D31" i="100"/>
  <c r="AB31" i="100" s="1"/>
  <c r="C31" i="100"/>
  <c r="J31" i="100" s="1"/>
  <c r="D30" i="100"/>
  <c r="X30" i="100" s="1"/>
  <c r="C30" i="100"/>
  <c r="D29" i="100"/>
  <c r="T29" i="100" s="1"/>
  <c r="C29" i="100"/>
  <c r="J29" i="100" s="1"/>
  <c r="D28" i="100"/>
  <c r="Z28" i="100" s="1"/>
  <c r="C28" i="100"/>
  <c r="J28" i="100" s="1"/>
  <c r="D27" i="100"/>
  <c r="L27" i="100" s="1"/>
  <c r="C27" i="100"/>
  <c r="D26" i="100"/>
  <c r="AG26" i="100" s="1"/>
  <c r="C26" i="100"/>
  <c r="D25" i="100"/>
  <c r="AB25" i="100" s="1"/>
  <c r="C25" i="100"/>
  <c r="J25" i="100" s="1"/>
  <c r="D24" i="100"/>
  <c r="Z24" i="100" s="1"/>
  <c r="C24" i="100"/>
  <c r="J24" i="100" s="1"/>
  <c r="D23" i="100"/>
  <c r="G23" i="100" s="1"/>
  <c r="C23" i="100"/>
  <c r="D22" i="100"/>
  <c r="AG22" i="100" s="1"/>
  <c r="C22" i="100"/>
  <c r="D20" i="100"/>
  <c r="AG20" i="100" s="1"/>
  <c r="C20" i="100"/>
  <c r="D18" i="100"/>
  <c r="Z18" i="100" s="1"/>
  <c r="C18" i="100"/>
  <c r="D17" i="100"/>
  <c r="AB17" i="100" s="1"/>
  <c r="C17" i="100"/>
  <c r="D16" i="100"/>
  <c r="AE16" i="100" s="1"/>
  <c r="C16" i="100"/>
  <c r="J16" i="100" s="1"/>
  <c r="D15" i="100"/>
  <c r="T15" i="100" s="1"/>
  <c r="C15" i="100"/>
  <c r="J15" i="100" s="1"/>
  <c r="D14" i="100"/>
  <c r="AB14" i="100" s="1"/>
  <c r="C14" i="100"/>
  <c r="D13" i="100"/>
  <c r="I13" i="100" s="1"/>
  <c r="C13" i="100"/>
  <c r="D12" i="100"/>
  <c r="C12" i="100"/>
  <c r="D11" i="100"/>
  <c r="V11" i="100" s="1"/>
  <c r="C11" i="100"/>
  <c r="J11" i="100" s="1"/>
  <c r="D10" i="100"/>
  <c r="AB10" i="100" s="1"/>
  <c r="C10" i="100"/>
  <c r="C39" i="99"/>
  <c r="J39" i="99" s="1"/>
  <c r="C38" i="99"/>
  <c r="C37" i="99"/>
  <c r="E37" i="99" s="1"/>
  <c r="C36" i="99"/>
  <c r="E36" i="99" s="1"/>
  <c r="C35" i="99"/>
  <c r="J35" i="99" s="1"/>
  <c r="C34" i="99"/>
  <c r="C33" i="99"/>
  <c r="E33" i="99" s="1"/>
  <c r="C31" i="99"/>
  <c r="E31" i="99" s="1"/>
  <c r="C30" i="99"/>
  <c r="E30" i="99" s="1"/>
  <c r="C29" i="99"/>
  <c r="C28" i="99"/>
  <c r="E28" i="99" s="1"/>
  <c r="C27" i="99"/>
  <c r="E27" i="99" s="1"/>
  <c r="C26" i="99"/>
  <c r="E26" i="99" s="1"/>
  <c r="C25" i="99"/>
  <c r="C24" i="99"/>
  <c r="E24" i="99" s="1"/>
  <c r="C23" i="99"/>
  <c r="C22" i="99"/>
  <c r="E22" i="99" s="1"/>
  <c r="C20" i="99"/>
  <c r="C18" i="99"/>
  <c r="E18" i="99" s="1"/>
  <c r="C17" i="99"/>
  <c r="E17" i="99" s="1"/>
  <c r="C16" i="99"/>
  <c r="J16" i="99" s="1"/>
  <c r="C15" i="99"/>
  <c r="C14" i="99"/>
  <c r="E14" i="99" s="1"/>
  <c r="C13" i="99"/>
  <c r="E13" i="99" s="1"/>
  <c r="C12" i="99"/>
  <c r="C11" i="99"/>
  <c r="C10" i="99"/>
  <c r="E10" i="99" s="1"/>
  <c r="AB67" i="131"/>
  <c r="AG66" i="131"/>
  <c r="I14" i="131"/>
  <c r="J41" i="32"/>
  <c r="AF41" i="31"/>
  <c r="AD41" i="31"/>
  <c r="AA41" i="31"/>
  <c r="Y41" i="31"/>
  <c r="W41" i="31"/>
  <c r="U41" i="31"/>
  <c r="S41" i="31"/>
  <c r="Q41" i="31"/>
  <c r="M41" i="31"/>
  <c r="K41" i="31"/>
  <c r="H41" i="31"/>
  <c r="F41" i="31"/>
  <c r="AB41" i="31"/>
  <c r="C41" i="31"/>
  <c r="AF41" i="30"/>
  <c r="AD41" i="30"/>
  <c r="AA41" i="30"/>
  <c r="Y41" i="30"/>
  <c r="W41" i="30"/>
  <c r="U41" i="30"/>
  <c r="S41" i="30"/>
  <c r="Q41" i="30"/>
  <c r="M41" i="30"/>
  <c r="K41" i="30"/>
  <c r="F41" i="30"/>
  <c r="J41" i="30"/>
  <c r="AF41" i="29"/>
  <c r="AD41" i="29"/>
  <c r="AA41" i="29"/>
  <c r="Y41" i="29"/>
  <c r="W41" i="29"/>
  <c r="U41" i="29"/>
  <c r="S41" i="29"/>
  <c r="Q41" i="29"/>
  <c r="M41" i="29"/>
  <c r="K41" i="29"/>
  <c r="F41" i="29"/>
  <c r="D41" i="29"/>
  <c r="C41" i="29"/>
  <c r="AF41" i="27"/>
  <c r="AD41" i="27"/>
  <c r="AA41" i="27"/>
  <c r="AC41" i="27"/>
  <c r="Y41" i="27"/>
  <c r="W41" i="27"/>
  <c r="U41" i="27"/>
  <c r="S41" i="27"/>
  <c r="Q41" i="27"/>
  <c r="M41" i="27"/>
  <c r="K41" i="27"/>
  <c r="F41" i="27"/>
  <c r="D41" i="27"/>
  <c r="J41" i="27"/>
  <c r="AF41" i="28"/>
  <c r="AD41" i="28"/>
  <c r="AA41" i="28"/>
  <c r="AC41" i="28"/>
  <c r="Y41" i="28"/>
  <c r="W41" i="28"/>
  <c r="U41" i="28"/>
  <c r="S41" i="28"/>
  <c r="Q41" i="28"/>
  <c r="M41" i="28"/>
  <c r="K41" i="28"/>
  <c r="F41" i="28"/>
  <c r="AB41" i="28"/>
  <c r="AF41" i="26"/>
  <c r="AD41" i="26"/>
  <c r="AA41" i="26"/>
  <c r="Y41" i="26"/>
  <c r="W41" i="26"/>
  <c r="U41" i="26"/>
  <c r="S41" i="26"/>
  <c r="Q41" i="26"/>
  <c r="K41" i="26"/>
  <c r="F41" i="26"/>
  <c r="AB41" i="26"/>
  <c r="D41" i="26"/>
  <c r="C41" i="26"/>
  <c r="AF41" i="25"/>
  <c r="AD41" i="25"/>
  <c r="AA41" i="25"/>
  <c r="AC41" i="25"/>
  <c r="W41" i="25"/>
  <c r="U41" i="25"/>
  <c r="S41" i="25"/>
  <c r="Q41" i="25"/>
  <c r="F41" i="25"/>
  <c r="V41" i="25"/>
  <c r="E41" i="25"/>
  <c r="AC40" i="32"/>
  <c r="AF40" i="31"/>
  <c r="AD40" i="31"/>
  <c r="AA40" i="31"/>
  <c r="Y40" i="31"/>
  <c r="W40" i="31"/>
  <c r="U40" i="31"/>
  <c r="S40" i="31"/>
  <c r="Q40" i="31"/>
  <c r="M40" i="31"/>
  <c r="K40" i="31"/>
  <c r="H40" i="31"/>
  <c r="F40" i="31"/>
  <c r="L40" i="31"/>
  <c r="J40" i="31"/>
  <c r="AF40" i="30"/>
  <c r="AD40" i="30"/>
  <c r="AA40" i="30"/>
  <c r="Y40" i="30"/>
  <c r="W40" i="30"/>
  <c r="U40" i="30"/>
  <c r="S40" i="30"/>
  <c r="Q40" i="30"/>
  <c r="M40" i="30"/>
  <c r="K40" i="30"/>
  <c r="F40" i="30"/>
  <c r="AF40" i="29"/>
  <c r="AD40" i="29"/>
  <c r="AA40" i="29"/>
  <c r="Y40" i="29"/>
  <c r="W40" i="29"/>
  <c r="U40" i="29"/>
  <c r="S40" i="29"/>
  <c r="Q40" i="29"/>
  <c r="M40" i="29"/>
  <c r="K40" i="29"/>
  <c r="F40" i="29"/>
  <c r="AB40" i="29"/>
  <c r="AF40" i="27"/>
  <c r="AD40" i="27"/>
  <c r="AA40" i="27"/>
  <c r="AC40" i="27"/>
  <c r="W40" i="27"/>
  <c r="U40" i="27"/>
  <c r="S40" i="27"/>
  <c r="Q40" i="27"/>
  <c r="K40" i="27"/>
  <c r="F40" i="27"/>
  <c r="D40" i="27"/>
  <c r="J40" i="27"/>
  <c r="AF40" i="28"/>
  <c r="AD40" i="28"/>
  <c r="AA40" i="28"/>
  <c r="Y40" i="28"/>
  <c r="W40" i="28"/>
  <c r="U40" i="28"/>
  <c r="S40" i="28"/>
  <c r="Q40" i="28"/>
  <c r="M40" i="28"/>
  <c r="K40" i="28"/>
  <c r="F40" i="28"/>
  <c r="J40" i="28"/>
  <c r="AF40" i="26"/>
  <c r="AD40" i="26"/>
  <c r="AA40" i="26"/>
  <c r="Y40" i="26"/>
  <c r="W40" i="26"/>
  <c r="U40" i="26"/>
  <c r="S40" i="26"/>
  <c r="Q40" i="26"/>
  <c r="M40" i="26"/>
  <c r="F40" i="26"/>
  <c r="G40" i="26"/>
  <c r="AF40" i="25"/>
  <c r="AD40" i="25"/>
  <c r="AA40" i="25"/>
  <c r="Y40" i="25"/>
  <c r="W40" i="25"/>
  <c r="U40" i="25"/>
  <c r="S40" i="25"/>
  <c r="Q40" i="25"/>
  <c r="F40" i="25"/>
  <c r="J40" i="25"/>
  <c r="Z39" i="32"/>
  <c r="J39" i="32"/>
  <c r="AF39" i="31"/>
  <c r="AD39" i="31"/>
  <c r="AA39" i="31"/>
  <c r="Y39" i="31"/>
  <c r="W39" i="31"/>
  <c r="U39" i="31"/>
  <c r="S39" i="31"/>
  <c r="Q39" i="31"/>
  <c r="M39" i="31"/>
  <c r="K39" i="31"/>
  <c r="F39" i="31"/>
  <c r="N39" i="31"/>
  <c r="AF39" i="30"/>
  <c r="AD39" i="30"/>
  <c r="AA39" i="30"/>
  <c r="Y39" i="30"/>
  <c r="AC39" i="30"/>
  <c r="W39" i="30"/>
  <c r="U39" i="30"/>
  <c r="S39" i="30"/>
  <c r="Q39" i="30"/>
  <c r="M39" i="30"/>
  <c r="K39" i="30"/>
  <c r="F39" i="30"/>
  <c r="D39" i="30"/>
  <c r="AF39" i="29"/>
  <c r="AD39" i="29"/>
  <c r="AA39" i="29"/>
  <c r="Y39" i="29"/>
  <c r="AC39" i="29"/>
  <c r="W39" i="29"/>
  <c r="U39" i="29"/>
  <c r="S39" i="29"/>
  <c r="Q39" i="29"/>
  <c r="M39" i="29"/>
  <c r="K39" i="29"/>
  <c r="F39" i="29"/>
  <c r="D39" i="29"/>
  <c r="AF39" i="27"/>
  <c r="AD39" i="27"/>
  <c r="AA39" i="27"/>
  <c r="AC39" i="27"/>
  <c r="W39" i="27"/>
  <c r="U39" i="27"/>
  <c r="S39" i="27"/>
  <c r="Q39" i="27"/>
  <c r="K39" i="27"/>
  <c r="H39" i="27"/>
  <c r="F39" i="27"/>
  <c r="N39" i="27"/>
  <c r="J39" i="27"/>
  <c r="AF39" i="28"/>
  <c r="AD39" i="28"/>
  <c r="AA39" i="28"/>
  <c r="Y39" i="28"/>
  <c r="W39" i="28"/>
  <c r="U39" i="28"/>
  <c r="S39" i="28"/>
  <c r="Q39" i="28"/>
  <c r="M39" i="28"/>
  <c r="K39" i="28"/>
  <c r="F39" i="28"/>
  <c r="C39" i="28"/>
  <c r="AF39" i="26"/>
  <c r="AD39" i="26"/>
  <c r="AA39" i="26"/>
  <c r="Y39" i="26"/>
  <c r="W39" i="26"/>
  <c r="U39" i="26"/>
  <c r="S39" i="26"/>
  <c r="Q39" i="26"/>
  <c r="K39" i="26"/>
  <c r="F39" i="26"/>
  <c r="D39" i="26"/>
  <c r="C39" i="26"/>
  <c r="AF39" i="25"/>
  <c r="AD39" i="25"/>
  <c r="AA39" i="25"/>
  <c r="AC39" i="25"/>
  <c r="W39" i="33"/>
  <c r="W39" i="25"/>
  <c r="U39" i="25"/>
  <c r="S39" i="25"/>
  <c r="Q39" i="25"/>
  <c r="F39" i="25"/>
  <c r="N39" i="25"/>
  <c r="J39" i="25"/>
  <c r="AC38" i="32"/>
  <c r="Z38" i="32"/>
  <c r="AF38" i="31"/>
  <c r="AD38" i="31"/>
  <c r="AA38" i="31"/>
  <c r="Y38" i="31"/>
  <c r="W38" i="31"/>
  <c r="U38" i="31"/>
  <c r="S38" i="31"/>
  <c r="Q38" i="31"/>
  <c r="M38" i="31"/>
  <c r="K38" i="31"/>
  <c r="H38" i="31"/>
  <c r="F38" i="31"/>
  <c r="AF38" i="30"/>
  <c r="AD38" i="30"/>
  <c r="AA38" i="30"/>
  <c r="Y38" i="30"/>
  <c r="W38" i="30"/>
  <c r="U38" i="30"/>
  <c r="S38" i="30"/>
  <c r="Q38" i="30"/>
  <c r="M38" i="30"/>
  <c r="K38" i="30"/>
  <c r="F38" i="30"/>
  <c r="L38" i="30"/>
  <c r="AF38" i="29"/>
  <c r="AD38" i="29"/>
  <c r="AA38" i="29"/>
  <c r="Y38" i="29"/>
  <c r="W38" i="29"/>
  <c r="U38" i="29"/>
  <c r="S38" i="29"/>
  <c r="Q38" i="29"/>
  <c r="M38" i="29"/>
  <c r="K38" i="29"/>
  <c r="H38" i="29"/>
  <c r="F38" i="29"/>
  <c r="D38" i="29"/>
  <c r="J38" i="29"/>
  <c r="AF38" i="27"/>
  <c r="AD38" i="27"/>
  <c r="AA38" i="27"/>
  <c r="Y38" i="27"/>
  <c r="W38" i="27"/>
  <c r="U38" i="27"/>
  <c r="S38" i="27"/>
  <c r="Q38" i="27"/>
  <c r="F38" i="27"/>
  <c r="D38" i="27"/>
  <c r="J38" i="27"/>
  <c r="AF38" i="28"/>
  <c r="AD38" i="28"/>
  <c r="AA38" i="28"/>
  <c r="AC38" i="28"/>
  <c r="W38" i="28"/>
  <c r="U38" i="28"/>
  <c r="S38" i="28"/>
  <c r="Q38" i="28"/>
  <c r="M38" i="28"/>
  <c r="K38" i="28"/>
  <c r="H38" i="28"/>
  <c r="F38" i="28"/>
  <c r="D38" i="28"/>
  <c r="AF38" i="26"/>
  <c r="AD38" i="26"/>
  <c r="AA38" i="26"/>
  <c r="Y38" i="26"/>
  <c r="W38" i="26"/>
  <c r="U38" i="26"/>
  <c r="S38" i="26"/>
  <c r="Q38" i="26"/>
  <c r="F38" i="26"/>
  <c r="AB38" i="26"/>
  <c r="E38" i="26"/>
  <c r="AF38" i="25"/>
  <c r="AD38" i="25"/>
  <c r="AA38" i="25"/>
  <c r="Y38" i="25"/>
  <c r="AC38" i="25"/>
  <c r="W38" i="25"/>
  <c r="U38" i="25"/>
  <c r="S38" i="25"/>
  <c r="Q38" i="25"/>
  <c r="F38" i="25"/>
  <c r="N38" i="25"/>
  <c r="J38" i="25"/>
  <c r="J37" i="32"/>
  <c r="AF37" i="31"/>
  <c r="AD37" i="31"/>
  <c r="AA37" i="31"/>
  <c r="Y37" i="31"/>
  <c r="AC37" i="31"/>
  <c r="W37" i="31"/>
  <c r="U37" i="31"/>
  <c r="S37" i="31"/>
  <c r="Q37" i="31"/>
  <c r="M37" i="31"/>
  <c r="K37" i="31"/>
  <c r="F37" i="31"/>
  <c r="E37" i="31"/>
  <c r="AF37" i="30"/>
  <c r="AD37" i="30"/>
  <c r="AA37" i="30"/>
  <c r="AC37" i="30"/>
  <c r="Y37" i="30"/>
  <c r="W37" i="30"/>
  <c r="U37" i="30"/>
  <c r="S37" i="30"/>
  <c r="Q37" i="30"/>
  <c r="M37" i="30"/>
  <c r="K37" i="30"/>
  <c r="H37" i="30"/>
  <c r="F37" i="30"/>
  <c r="J37" i="30"/>
  <c r="AF37" i="29"/>
  <c r="AD37" i="29"/>
  <c r="AA37" i="29"/>
  <c r="Y37" i="29"/>
  <c r="W37" i="29"/>
  <c r="U37" i="29"/>
  <c r="S37" i="29"/>
  <c r="Q37" i="29"/>
  <c r="M37" i="29"/>
  <c r="K37" i="29"/>
  <c r="H37" i="29"/>
  <c r="F37" i="29"/>
  <c r="AF37" i="27"/>
  <c r="AD37" i="27"/>
  <c r="AA37" i="27"/>
  <c r="Y37" i="27"/>
  <c r="W37" i="27"/>
  <c r="U37" i="27"/>
  <c r="S37" i="27"/>
  <c r="Q37" i="27"/>
  <c r="M37" i="27"/>
  <c r="K37" i="27"/>
  <c r="F37" i="27"/>
  <c r="P37" i="27"/>
  <c r="J37" i="27"/>
  <c r="AF37" i="28"/>
  <c r="AD37" i="28"/>
  <c r="AA37" i="28"/>
  <c r="AC37" i="28"/>
  <c r="W37" i="28"/>
  <c r="U37" i="28"/>
  <c r="S37" i="28"/>
  <c r="Q37" i="28"/>
  <c r="M37" i="28"/>
  <c r="K37" i="28"/>
  <c r="F37" i="28"/>
  <c r="E37" i="28"/>
  <c r="J37" i="28"/>
  <c r="AF37" i="26"/>
  <c r="AD37" i="26"/>
  <c r="AA37" i="26"/>
  <c r="Y37" i="26"/>
  <c r="W37" i="26"/>
  <c r="U37" i="26"/>
  <c r="S37" i="26"/>
  <c r="Q37" i="26"/>
  <c r="M37" i="26"/>
  <c r="K37" i="26"/>
  <c r="H37" i="26"/>
  <c r="F37" i="26"/>
  <c r="AB37" i="26"/>
  <c r="C37" i="26"/>
  <c r="AF37" i="25"/>
  <c r="AD37" i="25"/>
  <c r="AA37" i="25"/>
  <c r="Y37" i="25"/>
  <c r="W37" i="25"/>
  <c r="U37" i="25"/>
  <c r="S37" i="25"/>
  <c r="Q37" i="25"/>
  <c r="F37" i="25"/>
  <c r="AE37" i="25"/>
  <c r="V37" i="25"/>
  <c r="J37" i="25"/>
  <c r="Z36" i="32"/>
  <c r="AF36" i="31"/>
  <c r="AD36" i="31"/>
  <c r="AA36" i="31"/>
  <c r="Y36" i="31"/>
  <c r="W36" i="31"/>
  <c r="U36" i="31"/>
  <c r="S36" i="31"/>
  <c r="Q36" i="31"/>
  <c r="M36" i="31"/>
  <c r="K36" i="31"/>
  <c r="F36" i="31"/>
  <c r="AF36" i="30"/>
  <c r="AD36" i="30"/>
  <c r="AA36" i="30"/>
  <c r="Y36" i="30"/>
  <c r="W36" i="30"/>
  <c r="U36" i="30"/>
  <c r="S36" i="30"/>
  <c r="Q36" i="30"/>
  <c r="M36" i="30"/>
  <c r="K36" i="30"/>
  <c r="H36" i="30"/>
  <c r="F36" i="30"/>
  <c r="AB36" i="30"/>
  <c r="AF36" i="29"/>
  <c r="AD36" i="29"/>
  <c r="AA36" i="29"/>
  <c r="Y36" i="29"/>
  <c r="W36" i="29"/>
  <c r="U36" i="29"/>
  <c r="S36" i="29"/>
  <c r="Q36" i="29"/>
  <c r="M36" i="29"/>
  <c r="K36" i="29"/>
  <c r="F36" i="29"/>
  <c r="J36" i="29"/>
  <c r="E36" i="29"/>
  <c r="AF36" i="27"/>
  <c r="AD36" i="27"/>
  <c r="AA36" i="27"/>
  <c r="AC36" i="27"/>
  <c r="Y36" i="27"/>
  <c r="W36" i="27"/>
  <c r="U36" i="27"/>
  <c r="S36" i="27"/>
  <c r="Q36" i="27"/>
  <c r="K36" i="27"/>
  <c r="H36" i="27"/>
  <c r="F36" i="27"/>
  <c r="D36" i="27"/>
  <c r="J36" i="27"/>
  <c r="AF36" i="28"/>
  <c r="AD36" i="28"/>
  <c r="AA36" i="28"/>
  <c r="Y36" i="28"/>
  <c r="W36" i="28"/>
  <c r="U36" i="28"/>
  <c r="S36" i="28"/>
  <c r="Q36" i="28"/>
  <c r="M36" i="28"/>
  <c r="K36" i="28"/>
  <c r="F36" i="28"/>
  <c r="AF36" i="26"/>
  <c r="AD36" i="26"/>
  <c r="AA36" i="26"/>
  <c r="AC36" i="26"/>
  <c r="W36" i="26"/>
  <c r="U36" i="26"/>
  <c r="S36" i="26"/>
  <c r="Q36" i="26"/>
  <c r="K36" i="26"/>
  <c r="F36" i="26"/>
  <c r="I36" i="26"/>
  <c r="AF36" i="25"/>
  <c r="AD36" i="25"/>
  <c r="AA36" i="25"/>
  <c r="AC36" i="25"/>
  <c r="W36" i="25"/>
  <c r="U36" i="33"/>
  <c r="U36" i="25"/>
  <c r="S36" i="25"/>
  <c r="Q36" i="25"/>
  <c r="F36" i="25"/>
  <c r="L36" i="25"/>
  <c r="J36" i="25"/>
  <c r="AC35" i="32"/>
  <c r="Z35" i="32"/>
  <c r="AF35" i="31"/>
  <c r="AD35" i="31"/>
  <c r="AA35" i="31"/>
  <c r="Y35" i="31"/>
  <c r="W35" i="31"/>
  <c r="U35" i="31"/>
  <c r="S35" i="31"/>
  <c r="Q35" i="31"/>
  <c r="M35" i="31"/>
  <c r="K35" i="31"/>
  <c r="F35" i="31"/>
  <c r="D35" i="31"/>
  <c r="AF35" i="30"/>
  <c r="AD35" i="30"/>
  <c r="AA35" i="30"/>
  <c r="Y35" i="30"/>
  <c r="W35" i="30"/>
  <c r="U35" i="30"/>
  <c r="S35" i="30"/>
  <c r="Q35" i="30"/>
  <c r="M35" i="30"/>
  <c r="K35" i="30"/>
  <c r="F35" i="30"/>
  <c r="J35" i="30"/>
  <c r="AF35" i="29"/>
  <c r="AD35" i="29"/>
  <c r="AA35" i="29"/>
  <c r="Y35" i="29"/>
  <c r="AC35" i="29"/>
  <c r="W35" i="29"/>
  <c r="U35" i="29"/>
  <c r="S35" i="29"/>
  <c r="Q35" i="29"/>
  <c r="M35" i="29"/>
  <c r="K35" i="29"/>
  <c r="F35" i="29"/>
  <c r="C35" i="29"/>
  <c r="J35" i="29"/>
  <c r="AF35" i="27"/>
  <c r="AD35" i="27"/>
  <c r="AA35" i="27"/>
  <c r="Y35" i="27"/>
  <c r="W35" i="27"/>
  <c r="U35" i="27"/>
  <c r="S35" i="27"/>
  <c r="Q35" i="27"/>
  <c r="K35" i="27"/>
  <c r="F35" i="27"/>
  <c r="D35" i="27"/>
  <c r="AF35" i="28"/>
  <c r="AD35" i="28"/>
  <c r="AA35" i="28"/>
  <c r="Y35" i="28"/>
  <c r="W35" i="28"/>
  <c r="U35" i="28"/>
  <c r="S35" i="28"/>
  <c r="Q35" i="28"/>
  <c r="M35" i="28"/>
  <c r="K35" i="28"/>
  <c r="F35" i="28"/>
  <c r="D35" i="28"/>
  <c r="AF35" i="26"/>
  <c r="AD35" i="26"/>
  <c r="AA35" i="26"/>
  <c r="AC35" i="26"/>
  <c r="Y35" i="26"/>
  <c r="W35" i="26"/>
  <c r="U35" i="26"/>
  <c r="S35" i="26"/>
  <c r="Q35" i="26"/>
  <c r="M35" i="26"/>
  <c r="F35" i="26"/>
  <c r="X35" i="26"/>
  <c r="E35" i="26"/>
  <c r="AF35" i="25"/>
  <c r="AD35" i="25"/>
  <c r="AA35" i="25"/>
  <c r="Y35" i="25"/>
  <c r="W35" i="25"/>
  <c r="U35" i="25"/>
  <c r="S35" i="25"/>
  <c r="Q35" i="25"/>
  <c r="F35" i="25"/>
  <c r="AE35" i="25"/>
  <c r="J35" i="25"/>
  <c r="AC34" i="32"/>
  <c r="Z34" i="32"/>
  <c r="AF34" i="31"/>
  <c r="AD34" i="31"/>
  <c r="AA34" i="31"/>
  <c r="Y34" i="31"/>
  <c r="W34" i="31"/>
  <c r="U34" i="31"/>
  <c r="S34" i="31"/>
  <c r="Q34" i="31"/>
  <c r="M34" i="31"/>
  <c r="K34" i="31"/>
  <c r="F34" i="31"/>
  <c r="D34" i="31"/>
  <c r="AF34" i="30"/>
  <c r="AD34" i="30"/>
  <c r="AA34" i="30"/>
  <c r="Y34" i="30"/>
  <c r="W34" i="30"/>
  <c r="U34" i="30"/>
  <c r="S34" i="30"/>
  <c r="Q34" i="30"/>
  <c r="M34" i="30"/>
  <c r="K34" i="30"/>
  <c r="F34" i="30"/>
  <c r="D34" i="30"/>
  <c r="C34" i="30"/>
  <c r="AF34" i="29"/>
  <c r="AD34" i="29"/>
  <c r="AA34" i="29"/>
  <c r="Y34" i="29"/>
  <c r="W34" i="29"/>
  <c r="U34" i="29"/>
  <c r="S34" i="29"/>
  <c r="Q34" i="29"/>
  <c r="M34" i="29"/>
  <c r="K34" i="29"/>
  <c r="F34" i="29"/>
  <c r="D34" i="29"/>
  <c r="AF34" i="27"/>
  <c r="AD34" i="27"/>
  <c r="AA34" i="27"/>
  <c r="Y34" i="27"/>
  <c r="W34" i="27"/>
  <c r="U34" i="27"/>
  <c r="S34" i="27"/>
  <c r="Q34" i="27"/>
  <c r="M34" i="27"/>
  <c r="K34" i="27"/>
  <c r="F34" i="27"/>
  <c r="AG34" i="27"/>
  <c r="C34" i="27"/>
  <c r="AF34" i="28"/>
  <c r="AD34" i="28"/>
  <c r="AA34" i="28"/>
  <c r="AC34" i="28"/>
  <c r="W34" i="28"/>
  <c r="U34" i="28"/>
  <c r="S34" i="28"/>
  <c r="Q34" i="28"/>
  <c r="M34" i="28"/>
  <c r="K34" i="28"/>
  <c r="F34" i="28"/>
  <c r="AF34" i="26"/>
  <c r="AD34" i="26"/>
  <c r="AA34" i="26"/>
  <c r="Y34" i="26"/>
  <c r="W34" i="26"/>
  <c r="U34" i="26"/>
  <c r="S34" i="26"/>
  <c r="Q34" i="26"/>
  <c r="M34" i="26"/>
  <c r="K34" i="26"/>
  <c r="F34" i="26"/>
  <c r="N34" i="26"/>
  <c r="C34" i="26"/>
  <c r="AF34" i="25"/>
  <c r="AD34" i="25"/>
  <c r="AA34" i="25"/>
  <c r="Y34" i="25"/>
  <c r="W34" i="25"/>
  <c r="U34" i="25"/>
  <c r="S34" i="25"/>
  <c r="Q34" i="25"/>
  <c r="F34" i="25"/>
  <c r="N34" i="25"/>
  <c r="E34" i="25"/>
  <c r="J33" i="32"/>
  <c r="AF33" i="31"/>
  <c r="AD33" i="31"/>
  <c r="AA33" i="31"/>
  <c r="AC33" i="31"/>
  <c r="Y33" i="31"/>
  <c r="W33" i="31"/>
  <c r="U33" i="31"/>
  <c r="S33" i="31"/>
  <c r="Q33" i="31"/>
  <c r="M33" i="31"/>
  <c r="K33" i="31"/>
  <c r="F33" i="31"/>
  <c r="AB33" i="31"/>
  <c r="D33" i="31"/>
  <c r="AF33" i="30"/>
  <c r="AD33" i="30"/>
  <c r="AA33" i="30"/>
  <c r="AC33" i="30"/>
  <c r="W33" i="30"/>
  <c r="U33" i="30"/>
  <c r="S33" i="30"/>
  <c r="Q33" i="30"/>
  <c r="M33" i="30"/>
  <c r="K33" i="30"/>
  <c r="F33" i="30"/>
  <c r="J33" i="30"/>
  <c r="AF33" i="29"/>
  <c r="AD33" i="29"/>
  <c r="AA33" i="29"/>
  <c r="AC33" i="29"/>
  <c r="Y33" i="29"/>
  <c r="W33" i="29"/>
  <c r="U33" i="29"/>
  <c r="S33" i="29"/>
  <c r="Q33" i="29"/>
  <c r="M33" i="29"/>
  <c r="K33" i="29"/>
  <c r="F33" i="29"/>
  <c r="C33" i="29"/>
  <c r="AF33" i="27"/>
  <c r="AD33" i="27"/>
  <c r="AA33" i="27"/>
  <c r="AC33" i="27"/>
  <c r="W33" i="27"/>
  <c r="U33" i="27"/>
  <c r="S33" i="27"/>
  <c r="Q33" i="27"/>
  <c r="M33" i="27"/>
  <c r="F33" i="27"/>
  <c r="Z33" i="27"/>
  <c r="J33" i="27"/>
  <c r="AF33" i="28"/>
  <c r="AD33" i="28"/>
  <c r="AA33" i="28"/>
  <c r="Y33" i="28"/>
  <c r="W33" i="28"/>
  <c r="U33" i="28"/>
  <c r="S33" i="28"/>
  <c r="Q33" i="28"/>
  <c r="M33" i="28"/>
  <c r="K33" i="28"/>
  <c r="F33" i="28"/>
  <c r="D33" i="28"/>
  <c r="AF33" i="26"/>
  <c r="AD33" i="26"/>
  <c r="AA33" i="26"/>
  <c r="Y33" i="26"/>
  <c r="W33" i="26"/>
  <c r="U33" i="26"/>
  <c r="S33" i="26"/>
  <c r="Q33" i="26"/>
  <c r="M33" i="26"/>
  <c r="K33" i="26"/>
  <c r="F33" i="26"/>
  <c r="AG33" i="26"/>
  <c r="AF33" i="25"/>
  <c r="AD33" i="25"/>
  <c r="AA33" i="25"/>
  <c r="Y33" i="25"/>
  <c r="W33" i="25"/>
  <c r="U33" i="25"/>
  <c r="S33" i="25"/>
  <c r="Q33" i="25"/>
  <c r="F33" i="25"/>
  <c r="V33" i="25"/>
  <c r="C33" i="25"/>
  <c r="Z32" i="32"/>
  <c r="AF32" i="31"/>
  <c r="AD32" i="31"/>
  <c r="AA32" i="31"/>
  <c r="Y32" i="31"/>
  <c r="W32" i="31"/>
  <c r="U32" i="31"/>
  <c r="S32" i="31"/>
  <c r="Q32" i="31"/>
  <c r="M32" i="31"/>
  <c r="K32" i="31"/>
  <c r="F32" i="31"/>
  <c r="C32" i="31"/>
  <c r="AF32" i="30"/>
  <c r="AD32" i="30"/>
  <c r="AA32" i="30"/>
  <c r="Y32" i="30"/>
  <c r="W32" i="30"/>
  <c r="U32" i="30"/>
  <c r="S32" i="30"/>
  <c r="Q32" i="30"/>
  <c r="M32" i="30"/>
  <c r="K32" i="30"/>
  <c r="F32" i="30"/>
  <c r="AB32" i="30"/>
  <c r="C32" i="30"/>
  <c r="AF32" i="29"/>
  <c r="AD32" i="29"/>
  <c r="AA32" i="29"/>
  <c r="AC32" i="29"/>
  <c r="W32" i="29"/>
  <c r="U32" i="29"/>
  <c r="S32" i="29"/>
  <c r="Q32" i="29"/>
  <c r="M32" i="29"/>
  <c r="K32" i="29"/>
  <c r="F32" i="29"/>
  <c r="AF32" i="27"/>
  <c r="AD32" i="27"/>
  <c r="AA32" i="27"/>
  <c r="AC32" i="27"/>
  <c r="W32" i="27"/>
  <c r="U32" i="27"/>
  <c r="S32" i="27"/>
  <c r="Q32" i="27"/>
  <c r="M32" i="27"/>
  <c r="K32" i="27"/>
  <c r="F32" i="27"/>
  <c r="L32" i="27"/>
  <c r="J32" i="27"/>
  <c r="AF32" i="28"/>
  <c r="AD32" i="28"/>
  <c r="AA32" i="28"/>
  <c r="Y32" i="28"/>
  <c r="W32" i="28"/>
  <c r="U32" i="28"/>
  <c r="S32" i="28"/>
  <c r="Q32" i="28"/>
  <c r="M32" i="28"/>
  <c r="K32" i="28"/>
  <c r="F32" i="28"/>
  <c r="AB32" i="28"/>
  <c r="E32" i="28"/>
  <c r="AF32" i="26"/>
  <c r="AD32" i="26"/>
  <c r="AA32" i="26"/>
  <c r="AC32" i="26"/>
  <c r="W32" i="26"/>
  <c r="U32" i="26"/>
  <c r="S32" i="26"/>
  <c r="Q32" i="26"/>
  <c r="M32" i="26"/>
  <c r="K32" i="26"/>
  <c r="F32" i="26"/>
  <c r="I32" i="26"/>
  <c r="C32" i="26"/>
  <c r="AF32" i="25"/>
  <c r="AD32" i="25"/>
  <c r="AA32" i="25"/>
  <c r="Y32" i="25"/>
  <c r="W32" i="25"/>
  <c r="U32" i="25"/>
  <c r="S32" i="25"/>
  <c r="Q32" i="25"/>
  <c r="F32" i="25"/>
  <c r="L32" i="25"/>
  <c r="J32" i="25"/>
  <c r="J31" i="32"/>
  <c r="AF31" i="31"/>
  <c r="AD31" i="31"/>
  <c r="AA31" i="31"/>
  <c r="AC31" i="31"/>
  <c r="W31" i="31"/>
  <c r="U31" i="31"/>
  <c r="S31" i="31"/>
  <c r="Q31" i="31"/>
  <c r="M31" i="31"/>
  <c r="K31" i="31"/>
  <c r="H31" i="31"/>
  <c r="F31" i="31"/>
  <c r="D31" i="31"/>
  <c r="AF31" i="30"/>
  <c r="AD31" i="30"/>
  <c r="AA31" i="30"/>
  <c r="Y31" i="30"/>
  <c r="AC31" i="30"/>
  <c r="W31" i="30"/>
  <c r="U31" i="30"/>
  <c r="S31" i="30"/>
  <c r="Q31" i="30"/>
  <c r="M31" i="30"/>
  <c r="K31" i="30"/>
  <c r="F31" i="30"/>
  <c r="D31" i="30"/>
  <c r="J31" i="30"/>
  <c r="AF31" i="29"/>
  <c r="AD31" i="29"/>
  <c r="AA31" i="29"/>
  <c r="Y31" i="29"/>
  <c r="AC31" i="29"/>
  <c r="W31" i="29"/>
  <c r="U31" i="29"/>
  <c r="S31" i="29"/>
  <c r="Q31" i="29"/>
  <c r="M31" i="29"/>
  <c r="K31" i="29"/>
  <c r="F31" i="29"/>
  <c r="D31" i="29"/>
  <c r="AE31" i="29"/>
  <c r="C31" i="29"/>
  <c r="AF31" i="27"/>
  <c r="AD31" i="27"/>
  <c r="AA31" i="27"/>
  <c r="Y31" i="27"/>
  <c r="W31" i="27"/>
  <c r="U31" i="27"/>
  <c r="S31" i="27"/>
  <c r="Q31" i="27"/>
  <c r="M31" i="27"/>
  <c r="F31" i="27"/>
  <c r="AB31" i="27"/>
  <c r="J31" i="27"/>
  <c r="AF31" i="28"/>
  <c r="AD31" i="28"/>
  <c r="AA31" i="28"/>
  <c r="Y31" i="28"/>
  <c r="W31" i="28"/>
  <c r="U31" i="28"/>
  <c r="S31" i="28"/>
  <c r="Q31" i="28"/>
  <c r="M31" i="28"/>
  <c r="K31" i="28"/>
  <c r="F31" i="28"/>
  <c r="Z31" i="28"/>
  <c r="AF31" i="26"/>
  <c r="AD31" i="26"/>
  <c r="AA31" i="26"/>
  <c r="Y31" i="26"/>
  <c r="W31" i="26"/>
  <c r="U31" i="26"/>
  <c r="S31" i="26"/>
  <c r="Q31" i="26"/>
  <c r="M31" i="26"/>
  <c r="K31" i="26"/>
  <c r="F31" i="26"/>
  <c r="AB31" i="26"/>
  <c r="C31" i="26"/>
  <c r="AF31" i="25"/>
  <c r="AD31" i="25"/>
  <c r="AA31" i="25"/>
  <c r="Y31" i="25"/>
  <c r="W31" i="25"/>
  <c r="U31" i="25"/>
  <c r="S31" i="25"/>
  <c r="Q31" i="25"/>
  <c r="F31" i="25"/>
  <c r="C31" i="25"/>
  <c r="J31" i="25"/>
  <c r="AC29" i="32"/>
  <c r="L29" i="32"/>
  <c r="AF29" i="31"/>
  <c r="AD29" i="31"/>
  <c r="AA29" i="31"/>
  <c r="Y29" i="31"/>
  <c r="W29" i="31"/>
  <c r="U29" i="31"/>
  <c r="S29" i="31"/>
  <c r="Q29" i="31"/>
  <c r="F29" i="31"/>
  <c r="J29" i="31"/>
  <c r="AF29" i="30"/>
  <c r="AD29" i="30"/>
  <c r="AA29" i="30"/>
  <c r="Y29" i="30"/>
  <c r="W29" i="30"/>
  <c r="U29" i="30"/>
  <c r="S29" i="30"/>
  <c r="Q29" i="30"/>
  <c r="F29" i="30"/>
  <c r="AB29" i="30"/>
  <c r="J29" i="30"/>
  <c r="C29" i="30"/>
  <c r="AF29" i="29"/>
  <c r="AD29" i="29"/>
  <c r="AA29" i="29"/>
  <c r="Y29" i="29"/>
  <c r="W29" i="29"/>
  <c r="U29" i="29"/>
  <c r="S29" i="29"/>
  <c r="Q29" i="29"/>
  <c r="F29" i="29"/>
  <c r="E29" i="29"/>
  <c r="J29" i="29"/>
  <c r="C29" i="29"/>
  <c r="AF29" i="27"/>
  <c r="AD29" i="27"/>
  <c r="AA29" i="27"/>
  <c r="Y29" i="27"/>
  <c r="W29" i="27"/>
  <c r="U29" i="27"/>
  <c r="S29" i="27"/>
  <c r="Q29" i="27"/>
  <c r="F29" i="27"/>
  <c r="AB29" i="27"/>
  <c r="J29" i="33"/>
  <c r="J558" i="84" s="1"/>
  <c r="AF29" i="28"/>
  <c r="AD29" i="28"/>
  <c r="AA29" i="28"/>
  <c r="Y29" i="28"/>
  <c r="W29" i="28"/>
  <c r="U29" i="28"/>
  <c r="S29" i="28"/>
  <c r="Q29" i="28"/>
  <c r="F29" i="28"/>
  <c r="N29" i="28"/>
  <c r="C29" i="28"/>
  <c r="AF29" i="26"/>
  <c r="AD29" i="26"/>
  <c r="AA29" i="26"/>
  <c r="Y29" i="26"/>
  <c r="W29" i="26"/>
  <c r="U29" i="26"/>
  <c r="S29" i="26"/>
  <c r="Q29" i="26"/>
  <c r="F29" i="26"/>
  <c r="Z29" i="26"/>
  <c r="AF29" i="25"/>
  <c r="AD29" i="25"/>
  <c r="AA29" i="25"/>
  <c r="Y29" i="25"/>
  <c r="W29" i="25"/>
  <c r="U29" i="25"/>
  <c r="S29" i="25"/>
  <c r="Q29" i="25"/>
  <c r="F29" i="25"/>
  <c r="I29" i="25"/>
  <c r="C29" i="25"/>
  <c r="Z28" i="32"/>
  <c r="J28" i="32"/>
  <c r="AF28" i="31"/>
  <c r="AD28" i="31"/>
  <c r="AA28" i="31"/>
  <c r="Y28" i="31"/>
  <c r="W28" i="31"/>
  <c r="U28" i="31"/>
  <c r="S28" i="31"/>
  <c r="Q28" i="31"/>
  <c r="F28" i="31"/>
  <c r="AE28" i="31"/>
  <c r="J28" i="31"/>
  <c r="AF28" i="30"/>
  <c r="AD28" i="30"/>
  <c r="AA28" i="30"/>
  <c r="W28" i="30"/>
  <c r="U28" i="30"/>
  <c r="S28" i="30"/>
  <c r="Q28" i="30"/>
  <c r="F28" i="30"/>
  <c r="C28" i="30"/>
  <c r="AF28" i="29"/>
  <c r="AD28" i="29"/>
  <c r="AA28" i="29"/>
  <c r="Y28" i="29"/>
  <c r="W28" i="29"/>
  <c r="U28" i="29"/>
  <c r="S28" i="29"/>
  <c r="Q28" i="29"/>
  <c r="F28" i="29"/>
  <c r="AG28" i="29"/>
  <c r="J28" i="29"/>
  <c r="C28" i="29"/>
  <c r="AF28" i="27"/>
  <c r="AD28" i="27"/>
  <c r="AA28" i="27"/>
  <c r="Y28" i="27"/>
  <c r="W28" i="27"/>
  <c r="U28" i="27"/>
  <c r="S28" i="27"/>
  <c r="Q28" i="27"/>
  <c r="F28" i="27"/>
  <c r="P28" i="27"/>
  <c r="C28" i="27"/>
  <c r="AF28" i="28"/>
  <c r="AD28" i="28"/>
  <c r="AA28" i="28"/>
  <c r="W28" i="28"/>
  <c r="U28" i="28"/>
  <c r="S28" i="28"/>
  <c r="Q28" i="28"/>
  <c r="F28" i="28"/>
  <c r="J28" i="28"/>
  <c r="AF28" i="26"/>
  <c r="AD28" i="26"/>
  <c r="AA28" i="26"/>
  <c r="Y28" i="26"/>
  <c r="W28" i="26"/>
  <c r="U28" i="26"/>
  <c r="S28" i="26"/>
  <c r="Q28" i="26"/>
  <c r="F28" i="26"/>
  <c r="J28" i="26"/>
  <c r="AF28" i="25"/>
  <c r="AD28" i="25"/>
  <c r="AA28" i="25"/>
  <c r="AC28" i="25"/>
  <c r="Y28" i="25"/>
  <c r="W28" i="25"/>
  <c r="U28" i="25"/>
  <c r="S28" i="25"/>
  <c r="Q28" i="25"/>
  <c r="F28" i="25"/>
  <c r="Z28" i="25"/>
  <c r="E47" i="112"/>
  <c r="AB37" i="112"/>
  <c r="AB28" i="112"/>
  <c r="I18" i="112"/>
  <c r="V35" i="111"/>
  <c r="I30" i="111"/>
  <c r="AG12" i="111"/>
  <c r="AG78" i="110"/>
  <c r="Z74" i="110"/>
  <c r="G74" i="110"/>
  <c r="AC68" i="110"/>
  <c r="Z65" i="110"/>
  <c r="AB41" i="110"/>
  <c r="N27" i="110"/>
  <c r="AG17" i="110"/>
  <c r="P13" i="110"/>
  <c r="J47" i="109"/>
  <c r="J38" i="109"/>
  <c r="E11" i="109"/>
  <c r="E10" i="109"/>
  <c r="AF22" i="31"/>
  <c r="AD22" i="31"/>
  <c r="AA22" i="31"/>
  <c r="Y22" i="31"/>
  <c r="W22" i="31"/>
  <c r="U22" i="31"/>
  <c r="S22" i="31"/>
  <c r="Q22" i="31"/>
  <c r="F22" i="31"/>
  <c r="J22" i="31"/>
  <c r="AF22" i="30"/>
  <c r="AD22" i="30"/>
  <c r="AA22" i="30"/>
  <c r="Y22" i="30"/>
  <c r="W22" i="30"/>
  <c r="U22" i="30"/>
  <c r="S22" i="30"/>
  <c r="Q22" i="30"/>
  <c r="F22" i="30"/>
  <c r="J22" i="30"/>
  <c r="C22" i="30"/>
  <c r="AF22" i="29"/>
  <c r="AD22" i="29"/>
  <c r="AA22" i="29"/>
  <c r="Y22" i="29"/>
  <c r="W22" i="29"/>
  <c r="U22" i="29"/>
  <c r="S22" i="29"/>
  <c r="Q22" i="29"/>
  <c r="F22" i="29"/>
  <c r="C22" i="29"/>
  <c r="J22" i="29"/>
  <c r="AF22" i="27"/>
  <c r="AD22" i="27"/>
  <c r="AA22" i="27"/>
  <c r="AC22" i="27"/>
  <c r="Y22" i="27"/>
  <c r="W22" i="27"/>
  <c r="U22" i="27"/>
  <c r="S22" i="27"/>
  <c r="Q22" i="27"/>
  <c r="F22" i="27"/>
  <c r="AG22" i="27"/>
  <c r="J22" i="27"/>
  <c r="AF22" i="28"/>
  <c r="AD22" i="28"/>
  <c r="AA22" i="28"/>
  <c r="Y22" i="28"/>
  <c r="W22" i="28"/>
  <c r="U22" i="28"/>
  <c r="S22" i="28"/>
  <c r="Q22" i="28"/>
  <c r="F22" i="28"/>
  <c r="AG22" i="28"/>
  <c r="C22" i="28"/>
  <c r="AF22" i="26"/>
  <c r="AD22" i="26"/>
  <c r="AA22" i="26"/>
  <c r="Y22" i="26"/>
  <c r="W22" i="26"/>
  <c r="U22" i="26"/>
  <c r="S22" i="26"/>
  <c r="Q22" i="26"/>
  <c r="F22" i="26"/>
  <c r="E22" i="26"/>
  <c r="AF22" i="25"/>
  <c r="AD22" i="25"/>
  <c r="AA22" i="25"/>
  <c r="Y22" i="25"/>
  <c r="W22" i="25"/>
  <c r="U22" i="25"/>
  <c r="S22" i="25"/>
  <c r="Q22" i="25"/>
  <c r="F22" i="25"/>
  <c r="AE22" i="25"/>
  <c r="J22" i="25"/>
  <c r="G21" i="32"/>
  <c r="AB21" i="32"/>
  <c r="J21" i="32"/>
  <c r="AF21" i="31"/>
  <c r="AD21" i="31"/>
  <c r="AA21" i="31"/>
  <c r="Y21" i="31"/>
  <c r="W21" i="31"/>
  <c r="U21" i="31"/>
  <c r="S21" i="31"/>
  <c r="Q21" i="31"/>
  <c r="F21" i="31"/>
  <c r="N21" i="31"/>
  <c r="J21" i="31"/>
  <c r="AF21" i="30"/>
  <c r="AD21" i="30"/>
  <c r="AA21" i="30"/>
  <c r="Y21" i="30"/>
  <c r="W21" i="30"/>
  <c r="U21" i="30"/>
  <c r="S21" i="30"/>
  <c r="Q21" i="30"/>
  <c r="F21" i="30"/>
  <c r="E21" i="30"/>
  <c r="C21" i="30"/>
  <c r="AF21" i="29"/>
  <c r="AD21" i="29"/>
  <c r="AA21" i="29"/>
  <c r="Y21" i="29"/>
  <c r="W21" i="29"/>
  <c r="U21" i="29"/>
  <c r="S21" i="29"/>
  <c r="Q21" i="29"/>
  <c r="F21" i="29"/>
  <c r="C21" i="29"/>
  <c r="AF21" i="27"/>
  <c r="AD21" i="27"/>
  <c r="AA21" i="27"/>
  <c r="AC21" i="27"/>
  <c r="W21" i="27"/>
  <c r="U21" i="27"/>
  <c r="S21" i="27"/>
  <c r="Q21" i="27"/>
  <c r="F21" i="27"/>
  <c r="J21" i="27"/>
  <c r="C21" i="27"/>
  <c r="AF21" i="28"/>
  <c r="AD21" i="28"/>
  <c r="AA21" i="28"/>
  <c r="Y21" i="28"/>
  <c r="W21" i="28"/>
  <c r="U21" i="28"/>
  <c r="S21" i="28"/>
  <c r="Q21" i="28"/>
  <c r="F21" i="28"/>
  <c r="AB21" i="28"/>
  <c r="J21" i="28"/>
  <c r="AF21" i="26"/>
  <c r="AD21" i="26"/>
  <c r="AA21" i="26"/>
  <c r="Y21" i="26"/>
  <c r="W21" i="26"/>
  <c r="U21" i="26"/>
  <c r="S21" i="26"/>
  <c r="Q21" i="26"/>
  <c r="F21" i="26"/>
  <c r="C21" i="26"/>
  <c r="AF21" i="25"/>
  <c r="AD21" i="25"/>
  <c r="AA21" i="25"/>
  <c r="Y21" i="25"/>
  <c r="W21" i="25"/>
  <c r="U21" i="25"/>
  <c r="S21" i="25"/>
  <c r="Q21" i="25"/>
  <c r="F21" i="25"/>
  <c r="N21" i="25"/>
  <c r="J21" i="25"/>
  <c r="Z23" i="32"/>
  <c r="J23" i="32"/>
  <c r="AF23" i="31"/>
  <c r="AD23" i="31"/>
  <c r="AA23" i="31"/>
  <c r="Y23" i="31"/>
  <c r="W23" i="31"/>
  <c r="U23" i="31"/>
  <c r="S23" i="31"/>
  <c r="Q23" i="31"/>
  <c r="F23" i="31"/>
  <c r="J23" i="31"/>
  <c r="E23" i="31"/>
  <c r="AF23" i="30"/>
  <c r="AD23" i="30"/>
  <c r="AA23" i="30"/>
  <c r="Y23" i="30"/>
  <c r="W23" i="30"/>
  <c r="U23" i="30"/>
  <c r="S23" i="30"/>
  <c r="Q23" i="30"/>
  <c r="F23" i="30"/>
  <c r="J23" i="30"/>
  <c r="C23" i="30"/>
  <c r="AF23" i="29"/>
  <c r="AD23" i="29"/>
  <c r="AA23" i="29"/>
  <c r="Y23" i="29"/>
  <c r="W23" i="29"/>
  <c r="U23" i="29"/>
  <c r="S23" i="29"/>
  <c r="Q23" i="29"/>
  <c r="F23" i="29"/>
  <c r="AB23" i="29"/>
  <c r="J23" i="29"/>
  <c r="AF23" i="27"/>
  <c r="AD23" i="27"/>
  <c r="AA23" i="27"/>
  <c r="Y23" i="27"/>
  <c r="W23" i="27"/>
  <c r="U23" i="27"/>
  <c r="S23" i="27"/>
  <c r="Q23" i="27"/>
  <c r="F23" i="27"/>
  <c r="G23" i="27"/>
  <c r="J23" i="27"/>
  <c r="AF23" i="28"/>
  <c r="AD23" i="28"/>
  <c r="AA23" i="28"/>
  <c r="Y23" i="28"/>
  <c r="W23" i="28"/>
  <c r="U23" i="28"/>
  <c r="S23" i="28"/>
  <c r="Q23" i="28"/>
  <c r="F23" i="28"/>
  <c r="Z23" i="28"/>
  <c r="AB23" i="28"/>
  <c r="J23" i="28"/>
  <c r="AF23" i="26"/>
  <c r="AD23" i="26"/>
  <c r="AA23" i="26"/>
  <c r="Y23" i="26"/>
  <c r="W23" i="26"/>
  <c r="U23" i="26"/>
  <c r="S23" i="26"/>
  <c r="Q23" i="26"/>
  <c r="F23" i="26"/>
  <c r="AB23" i="26"/>
  <c r="AF23" i="25"/>
  <c r="AD23" i="25"/>
  <c r="AA23" i="25"/>
  <c r="AC23" i="25"/>
  <c r="W23" i="25"/>
  <c r="U23" i="25"/>
  <c r="S23" i="25"/>
  <c r="Q23" i="25"/>
  <c r="F23" i="25"/>
  <c r="V23" i="25"/>
  <c r="C23" i="25"/>
  <c r="J24" i="32"/>
  <c r="AF24" i="31"/>
  <c r="AD24" i="31"/>
  <c r="AA24" i="31"/>
  <c r="Y24" i="31"/>
  <c r="W24" i="31"/>
  <c r="U24" i="31"/>
  <c r="S24" i="31"/>
  <c r="Q24" i="31"/>
  <c r="F24" i="31"/>
  <c r="E24" i="31"/>
  <c r="AF24" i="30"/>
  <c r="AD24" i="30"/>
  <c r="AA24" i="30"/>
  <c r="Y24" i="30"/>
  <c r="W24" i="30"/>
  <c r="U24" i="30"/>
  <c r="S24" i="30"/>
  <c r="Q24" i="30"/>
  <c r="F24" i="30"/>
  <c r="C24" i="30"/>
  <c r="AF24" i="29"/>
  <c r="AD24" i="29"/>
  <c r="AA24" i="29"/>
  <c r="Y24" i="29"/>
  <c r="W24" i="29"/>
  <c r="U24" i="29"/>
  <c r="S24" i="29"/>
  <c r="Q24" i="29"/>
  <c r="F24" i="29"/>
  <c r="J24" i="29"/>
  <c r="AF24" i="27"/>
  <c r="AD24" i="27"/>
  <c r="AA24" i="27"/>
  <c r="Y24" i="27"/>
  <c r="W24" i="27"/>
  <c r="U24" i="27"/>
  <c r="S24" i="27"/>
  <c r="Q24" i="27"/>
  <c r="F24" i="27"/>
  <c r="I24" i="27"/>
  <c r="J24" i="27"/>
  <c r="AF24" i="28"/>
  <c r="AD24" i="28"/>
  <c r="AA24" i="28"/>
  <c r="Y24" i="28"/>
  <c r="W24" i="28"/>
  <c r="U24" i="28"/>
  <c r="S24" i="28"/>
  <c r="Q24" i="28"/>
  <c r="F24" i="28"/>
  <c r="AB24" i="28"/>
  <c r="J24" i="28"/>
  <c r="AF24" i="26"/>
  <c r="AD24" i="26"/>
  <c r="AA24" i="26"/>
  <c r="Y24" i="26"/>
  <c r="W24" i="26"/>
  <c r="U24" i="26"/>
  <c r="S24" i="26"/>
  <c r="Q24" i="33"/>
  <c r="Q24" i="26"/>
  <c r="F24" i="26"/>
  <c r="Z24" i="26"/>
  <c r="AB24" i="26"/>
  <c r="E24" i="26"/>
  <c r="AF24" i="25"/>
  <c r="AD24" i="25"/>
  <c r="AA24" i="25"/>
  <c r="Y24" i="25"/>
  <c r="AC24" i="25"/>
  <c r="W24" i="25"/>
  <c r="U24" i="25"/>
  <c r="S24" i="25"/>
  <c r="Q24" i="25"/>
  <c r="F24" i="25"/>
  <c r="V24" i="25"/>
  <c r="C24" i="25"/>
  <c r="I26" i="32"/>
  <c r="AF26" i="31"/>
  <c r="AD26" i="31"/>
  <c r="AA26" i="31"/>
  <c r="Y26" i="31"/>
  <c r="W26" i="31"/>
  <c r="U26" i="31"/>
  <c r="S26" i="31"/>
  <c r="Q26" i="31"/>
  <c r="F26" i="31"/>
  <c r="E26" i="31"/>
  <c r="C26" i="31"/>
  <c r="AF26" i="30"/>
  <c r="AD26" i="30"/>
  <c r="AA26" i="30"/>
  <c r="Y26" i="30"/>
  <c r="W26" i="30"/>
  <c r="U26" i="30"/>
  <c r="S26" i="30"/>
  <c r="Q26" i="30"/>
  <c r="F26" i="30"/>
  <c r="AB26" i="30"/>
  <c r="J26" i="30"/>
  <c r="AF26" i="29"/>
  <c r="AD26" i="29"/>
  <c r="AA26" i="29"/>
  <c r="Y26" i="29"/>
  <c r="W26" i="29"/>
  <c r="U26" i="29"/>
  <c r="S26" i="29"/>
  <c r="Q26" i="29"/>
  <c r="F26" i="29"/>
  <c r="J26" i="29"/>
  <c r="AF26" i="27"/>
  <c r="AD26" i="27"/>
  <c r="AA26" i="27"/>
  <c r="Y26" i="27"/>
  <c r="W26" i="27"/>
  <c r="U26" i="27"/>
  <c r="S26" i="27"/>
  <c r="Q26" i="27"/>
  <c r="F26" i="27"/>
  <c r="J26" i="27"/>
  <c r="AF26" i="28"/>
  <c r="AD26" i="28"/>
  <c r="AA26" i="28"/>
  <c r="Y26" i="28"/>
  <c r="W26" i="28"/>
  <c r="U26" i="28"/>
  <c r="S26" i="28"/>
  <c r="Q26" i="28"/>
  <c r="F26" i="28"/>
  <c r="G26" i="28"/>
  <c r="J26" i="28"/>
  <c r="AF26" i="26"/>
  <c r="AD26" i="26"/>
  <c r="AA26" i="26"/>
  <c r="Y26" i="26"/>
  <c r="W26" i="26"/>
  <c r="U26" i="26"/>
  <c r="S26" i="26"/>
  <c r="Q26" i="26"/>
  <c r="F26" i="26"/>
  <c r="L26" i="26"/>
  <c r="E26" i="26"/>
  <c r="AF26" i="25"/>
  <c r="AD26" i="25"/>
  <c r="AA26" i="25"/>
  <c r="AC26" i="25"/>
  <c r="W26" i="25"/>
  <c r="U26" i="25"/>
  <c r="S26" i="25"/>
  <c r="Q26" i="25"/>
  <c r="F26" i="25"/>
  <c r="N26" i="25"/>
  <c r="J26" i="25"/>
  <c r="C26" i="25"/>
  <c r="AC25" i="32"/>
  <c r="E25" i="32"/>
  <c r="AF25" i="31"/>
  <c r="AD25" i="31"/>
  <c r="AA25" i="31"/>
  <c r="Y25" i="31"/>
  <c r="W25" i="31"/>
  <c r="U25" i="31"/>
  <c r="S25" i="31"/>
  <c r="Q25" i="31"/>
  <c r="F25" i="31"/>
  <c r="V25" i="31"/>
  <c r="C25" i="31"/>
  <c r="AF25" i="30"/>
  <c r="AD25" i="30"/>
  <c r="AA25" i="30"/>
  <c r="Y25" i="30"/>
  <c r="W25" i="30"/>
  <c r="U25" i="30"/>
  <c r="S25" i="30"/>
  <c r="Q25" i="30"/>
  <c r="F25" i="30"/>
  <c r="J25" i="30"/>
  <c r="AF25" i="29"/>
  <c r="AD25" i="29"/>
  <c r="AA25" i="29"/>
  <c r="Y25" i="29"/>
  <c r="W25" i="29"/>
  <c r="U25" i="29"/>
  <c r="S25" i="29"/>
  <c r="Q25" i="29"/>
  <c r="F25" i="29"/>
  <c r="G25" i="29"/>
  <c r="J25" i="29"/>
  <c r="AF25" i="27"/>
  <c r="AD25" i="27"/>
  <c r="W25" i="27"/>
  <c r="U25" i="27"/>
  <c r="S25" i="27"/>
  <c r="Q25" i="27"/>
  <c r="F25" i="27"/>
  <c r="AB25" i="27"/>
  <c r="J25" i="27"/>
  <c r="AF25" i="28"/>
  <c r="AD25" i="28"/>
  <c r="AA25" i="28"/>
  <c r="Y25" i="28"/>
  <c r="W25" i="28"/>
  <c r="U25" i="28"/>
  <c r="S25" i="28"/>
  <c r="Q25" i="28"/>
  <c r="F25" i="28"/>
  <c r="V25" i="28"/>
  <c r="J25" i="28"/>
  <c r="AD25" i="26"/>
  <c r="AA25" i="26"/>
  <c r="Y25" i="26"/>
  <c r="W25" i="26"/>
  <c r="U25" i="26"/>
  <c r="S25" i="26"/>
  <c r="Q25" i="26"/>
  <c r="F25" i="26"/>
  <c r="I25" i="26"/>
  <c r="E25" i="26"/>
  <c r="AF25" i="25"/>
  <c r="AD25" i="25"/>
  <c r="AA25" i="25"/>
  <c r="Y25" i="25"/>
  <c r="W25" i="25"/>
  <c r="U25" i="25"/>
  <c r="S25" i="25"/>
  <c r="Q25" i="25"/>
  <c r="F25" i="25"/>
  <c r="L25" i="25"/>
  <c r="C25" i="25"/>
  <c r="J25" i="25"/>
  <c r="AF27" i="31"/>
  <c r="AD27" i="31"/>
  <c r="AA27" i="31"/>
  <c r="Y27" i="31"/>
  <c r="W27" i="31"/>
  <c r="U27" i="31"/>
  <c r="S27" i="31"/>
  <c r="Q27" i="31"/>
  <c r="F27" i="31"/>
  <c r="J27" i="31"/>
  <c r="AF27" i="30"/>
  <c r="AD27" i="30"/>
  <c r="AA27" i="30"/>
  <c r="W27" i="30"/>
  <c r="U27" i="30"/>
  <c r="S27" i="30"/>
  <c r="Q27" i="30"/>
  <c r="F27" i="30"/>
  <c r="J27" i="30"/>
  <c r="C27" i="30"/>
  <c r="E27" i="30"/>
  <c r="AF27" i="29"/>
  <c r="AD27" i="29"/>
  <c r="AA27" i="29"/>
  <c r="Y27" i="29"/>
  <c r="W27" i="29"/>
  <c r="U27" i="29"/>
  <c r="S27" i="29"/>
  <c r="Q27" i="29"/>
  <c r="F27" i="29"/>
  <c r="V27" i="29"/>
  <c r="AE27" i="29"/>
  <c r="J27" i="29"/>
  <c r="AF27" i="27"/>
  <c r="AD27" i="27"/>
  <c r="AA27" i="27"/>
  <c r="Y27" i="27"/>
  <c r="W27" i="27"/>
  <c r="U27" i="27"/>
  <c r="S27" i="27"/>
  <c r="Q27" i="27"/>
  <c r="F27" i="27"/>
  <c r="Z27" i="27"/>
  <c r="C27" i="27"/>
  <c r="AF27" i="28"/>
  <c r="AD27" i="28"/>
  <c r="AA27" i="28"/>
  <c r="Y27" i="28"/>
  <c r="W27" i="28"/>
  <c r="U27" i="28"/>
  <c r="S27" i="28"/>
  <c r="Q27" i="28"/>
  <c r="F27" i="28"/>
  <c r="AF27" i="26"/>
  <c r="AD27" i="26"/>
  <c r="AA27" i="26"/>
  <c r="Y27" i="26"/>
  <c r="W27" i="26"/>
  <c r="U27" i="26"/>
  <c r="S27" i="26"/>
  <c r="Q27" i="26"/>
  <c r="F27" i="26"/>
  <c r="AB27" i="26"/>
  <c r="AF27" i="25"/>
  <c r="AD27" i="25"/>
  <c r="AA27" i="25"/>
  <c r="Y27" i="25"/>
  <c r="W27" i="25"/>
  <c r="U27" i="25"/>
  <c r="S27" i="25"/>
  <c r="Q27" i="25"/>
  <c r="F27" i="25"/>
  <c r="D27" i="25"/>
  <c r="J27" i="25"/>
  <c r="I37" i="101"/>
  <c r="L39" i="100"/>
  <c r="L78" i="99"/>
  <c r="T74" i="99"/>
  <c r="I74" i="99"/>
  <c r="AG69" i="99"/>
  <c r="G69" i="99"/>
  <c r="J66" i="99"/>
  <c r="G65" i="99"/>
  <c r="AG58" i="99"/>
  <c r="AE53" i="99"/>
  <c r="N53" i="99"/>
  <c r="AB49" i="99"/>
  <c r="Z49" i="99"/>
  <c r="I49" i="99"/>
  <c r="G49" i="99"/>
  <c r="X45" i="99"/>
  <c r="V45" i="99"/>
  <c r="AG41" i="99"/>
  <c r="AE41" i="99"/>
  <c r="N41" i="99"/>
  <c r="L41" i="99"/>
  <c r="AG36" i="99"/>
  <c r="N36" i="99"/>
  <c r="AB31" i="99"/>
  <c r="Z31" i="99"/>
  <c r="I31" i="99"/>
  <c r="Z23" i="99"/>
  <c r="X23" i="99"/>
  <c r="I23" i="99"/>
  <c r="G23" i="99"/>
  <c r="AG17" i="99"/>
  <c r="P17" i="99"/>
  <c r="N17" i="99"/>
  <c r="Z13" i="99"/>
  <c r="X13" i="99"/>
  <c r="I13" i="99"/>
  <c r="G13" i="99"/>
  <c r="L20" i="32"/>
  <c r="J20" i="32"/>
  <c r="AF20" i="31"/>
  <c r="AD20" i="31"/>
  <c r="AA20" i="31"/>
  <c r="Y20" i="31"/>
  <c r="W20" i="31"/>
  <c r="U20" i="31"/>
  <c r="S20" i="31"/>
  <c r="Q20" i="31"/>
  <c r="F20" i="31"/>
  <c r="G20" i="31"/>
  <c r="J20" i="31"/>
  <c r="AF20" i="30"/>
  <c r="AD20" i="30"/>
  <c r="AA20" i="30"/>
  <c r="Y20" i="30"/>
  <c r="W20" i="30"/>
  <c r="U20" i="30"/>
  <c r="S20" i="30"/>
  <c r="Q20" i="30"/>
  <c r="F20" i="30"/>
  <c r="E20" i="30"/>
  <c r="N20" i="30"/>
  <c r="J20" i="30"/>
  <c r="C20" i="30"/>
  <c r="AF20" i="29"/>
  <c r="AD20" i="29"/>
  <c r="AA20" i="29"/>
  <c r="Y20" i="29"/>
  <c r="W20" i="29"/>
  <c r="U20" i="29"/>
  <c r="S20" i="29"/>
  <c r="Q20" i="29"/>
  <c r="F20" i="29"/>
  <c r="G20" i="29"/>
  <c r="J20" i="29"/>
  <c r="C20" i="29"/>
  <c r="AF20" i="27"/>
  <c r="AD20" i="27"/>
  <c r="AA20" i="27"/>
  <c r="AC20" i="27"/>
  <c r="Y20" i="27"/>
  <c r="W20" i="27"/>
  <c r="U20" i="27"/>
  <c r="S20" i="27"/>
  <c r="Q20" i="27"/>
  <c r="F20" i="33"/>
  <c r="F20" i="27"/>
  <c r="J20" i="27"/>
  <c r="AF20" i="28"/>
  <c r="AD20" i="28"/>
  <c r="AA20" i="28"/>
  <c r="Y20" i="28"/>
  <c r="W20" i="28"/>
  <c r="U20" i="28"/>
  <c r="S20" i="28"/>
  <c r="Q20" i="28"/>
  <c r="F20" i="28"/>
  <c r="J20" i="28"/>
  <c r="AF20" i="26"/>
  <c r="AD20" i="26"/>
  <c r="AA20" i="26"/>
  <c r="Y20" i="26"/>
  <c r="W20" i="26"/>
  <c r="U20" i="26"/>
  <c r="S20" i="26"/>
  <c r="Q20" i="26"/>
  <c r="F20" i="26"/>
  <c r="AG20" i="26"/>
  <c r="E20" i="26"/>
  <c r="AF20" i="25"/>
  <c r="AD20" i="25"/>
  <c r="AA20" i="25"/>
  <c r="Y20" i="25"/>
  <c r="W20" i="25"/>
  <c r="U20" i="25"/>
  <c r="S20" i="25"/>
  <c r="Q20" i="25"/>
  <c r="F20" i="25"/>
  <c r="AE20" i="25"/>
  <c r="AB20" i="25"/>
  <c r="J20" i="25"/>
  <c r="J19" i="32"/>
  <c r="AF19" i="31"/>
  <c r="AD19" i="31"/>
  <c r="AA19" i="31"/>
  <c r="Y19" i="31"/>
  <c r="W19" i="31"/>
  <c r="U19" i="31"/>
  <c r="S19" i="31"/>
  <c r="Q19" i="31"/>
  <c r="F19" i="31"/>
  <c r="AG19" i="31"/>
  <c r="C19" i="31"/>
  <c r="AF19" i="30"/>
  <c r="AD19" i="30"/>
  <c r="AA19" i="30"/>
  <c r="Y19" i="30"/>
  <c r="W19" i="30"/>
  <c r="U19" i="30"/>
  <c r="S19" i="30"/>
  <c r="Q19" i="30"/>
  <c r="F19" i="30"/>
  <c r="J19" i="30"/>
  <c r="AF19" i="29"/>
  <c r="AD19" i="29"/>
  <c r="AA19" i="29"/>
  <c r="AC19" i="29"/>
  <c r="W19" i="29"/>
  <c r="U19" i="29"/>
  <c r="S19" i="29"/>
  <c r="Q19" i="29"/>
  <c r="F19" i="29"/>
  <c r="C19" i="29"/>
  <c r="J19" i="29"/>
  <c r="AF19" i="27"/>
  <c r="AD19" i="27"/>
  <c r="AA19" i="27"/>
  <c r="Y19" i="27"/>
  <c r="W19" i="27"/>
  <c r="U19" i="27"/>
  <c r="S19" i="27"/>
  <c r="Q19" i="27"/>
  <c r="F19" i="27"/>
  <c r="C19" i="27"/>
  <c r="J19" i="27"/>
  <c r="AF19" i="28"/>
  <c r="AD19" i="28"/>
  <c r="AA19" i="28"/>
  <c r="Y19" i="28"/>
  <c r="W19" i="28"/>
  <c r="U19" i="28"/>
  <c r="S19" i="28"/>
  <c r="Q19" i="28"/>
  <c r="F19" i="28"/>
  <c r="J19" i="28"/>
  <c r="AF19" i="26"/>
  <c r="AD19" i="26"/>
  <c r="AA19" i="26"/>
  <c r="Y19" i="26"/>
  <c r="W19" i="26"/>
  <c r="U19" i="26"/>
  <c r="S19" i="26"/>
  <c r="Q19" i="26"/>
  <c r="F19" i="26"/>
  <c r="E19" i="26"/>
  <c r="AF19" i="25"/>
  <c r="AD19" i="25"/>
  <c r="AA19" i="25"/>
  <c r="Y19" i="25"/>
  <c r="W19" i="25"/>
  <c r="U19" i="25"/>
  <c r="S19" i="25"/>
  <c r="Q19" i="25"/>
  <c r="F19" i="25"/>
  <c r="I19" i="25"/>
  <c r="C19" i="25"/>
  <c r="J18" i="32"/>
  <c r="AF18" i="31"/>
  <c r="AD18" i="31"/>
  <c r="AA18" i="31"/>
  <c r="Y18" i="31"/>
  <c r="W18" i="31"/>
  <c r="U18" i="31"/>
  <c r="S18" i="31"/>
  <c r="Q18" i="31"/>
  <c r="F18" i="31"/>
  <c r="AB18" i="31"/>
  <c r="J18" i="31"/>
  <c r="AF18" i="30"/>
  <c r="AD18" i="30"/>
  <c r="AA18" i="30"/>
  <c r="Y18" i="30"/>
  <c r="W18" i="30"/>
  <c r="U18" i="30"/>
  <c r="S18" i="30"/>
  <c r="Q18" i="30"/>
  <c r="F18" i="30"/>
  <c r="J18" i="30"/>
  <c r="AF18" i="29"/>
  <c r="AD18" i="29"/>
  <c r="AA18" i="29"/>
  <c r="AC18" i="29"/>
  <c r="Y18" i="29"/>
  <c r="W18" i="29"/>
  <c r="U18" i="29"/>
  <c r="S18" i="29"/>
  <c r="Q18" i="29"/>
  <c r="F18" i="29"/>
  <c r="J18" i="29"/>
  <c r="AF18" i="27"/>
  <c r="AD18" i="27"/>
  <c r="AA18" i="27"/>
  <c r="AC18" i="27"/>
  <c r="W18" i="27"/>
  <c r="U18" i="27"/>
  <c r="S18" i="27"/>
  <c r="Q18" i="27"/>
  <c r="F18" i="27"/>
  <c r="Z18" i="27"/>
  <c r="J18" i="27"/>
  <c r="AF18" i="28"/>
  <c r="AD18" i="28"/>
  <c r="AA18" i="28"/>
  <c r="Y18" i="28"/>
  <c r="W18" i="28"/>
  <c r="U18" i="28"/>
  <c r="S18" i="28"/>
  <c r="Q18" i="28"/>
  <c r="F18" i="28"/>
  <c r="J18" i="28"/>
  <c r="C18" i="28"/>
  <c r="E18" i="28"/>
  <c r="AF18" i="33"/>
  <c r="Y428" i="84" s="1"/>
  <c r="AF18" i="26"/>
  <c r="AD18" i="26"/>
  <c r="AA18" i="33"/>
  <c r="AA18" i="26"/>
  <c r="Y18" i="26"/>
  <c r="W18" i="33"/>
  <c r="W18" i="26"/>
  <c r="U18" i="26"/>
  <c r="S18" i="26"/>
  <c r="Q18" i="26"/>
  <c r="F18" i="33"/>
  <c r="F428" i="84" s="1"/>
  <c r="F18" i="26"/>
  <c r="AG18" i="26"/>
  <c r="E18" i="26"/>
  <c r="AF18" i="25"/>
  <c r="AD18" i="25"/>
  <c r="AA18" i="25"/>
  <c r="Y18" i="25"/>
  <c r="W18" i="25"/>
  <c r="U18" i="25"/>
  <c r="S18" i="25"/>
  <c r="Q18" i="25"/>
  <c r="F18" i="25"/>
  <c r="Z18" i="25"/>
  <c r="J18" i="25"/>
  <c r="AF17" i="31"/>
  <c r="AD17" i="31"/>
  <c r="AA17" i="31"/>
  <c r="Y17" i="31"/>
  <c r="W17" i="31"/>
  <c r="U17" i="31"/>
  <c r="S17" i="31"/>
  <c r="Q17" i="31"/>
  <c r="F17" i="31"/>
  <c r="J17" i="31"/>
  <c r="C17" i="31"/>
  <c r="E17" i="31"/>
  <c r="AF17" i="30"/>
  <c r="AD17" i="30"/>
  <c r="AA17" i="30"/>
  <c r="Y17" i="30"/>
  <c r="W17" i="30"/>
  <c r="U17" i="30"/>
  <c r="S17" i="30"/>
  <c r="Q17" i="30"/>
  <c r="F17" i="30"/>
  <c r="AB17" i="30"/>
  <c r="J17" i="30"/>
  <c r="AF17" i="29"/>
  <c r="AD17" i="29"/>
  <c r="AA17" i="29"/>
  <c r="AC17" i="29"/>
  <c r="Y17" i="29"/>
  <c r="W17" i="29"/>
  <c r="U17" i="29"/>
  <c r="S17" i="29"/>
  <c r="Q17" i="29"/>
  <c r="F17" i="29"/>
  <c r="AE17" i="29"/>
  <c r="C17" i="29"/>
  <c r="AF17" i="27"/>
  <c r="AD17" i="27"/>
  <c r="AA17" i="27"/>
  <c r="Y17" i="27"/>
  <c r="W17" i="27"/>
  <c r="U17" i="27"/>
  <c r="S17" i="27"/>
  <c r="Q17" i="27"/>
  <c r="F17" i="27"/>
  <c r="AE17" i="27"/>
  <c r="J17" i="27"/>
  <c r="AF17" i="28"/>
  <c r="AD17" i="28"/>
  <c r="AA17" i="28"/>
  <c r="Y17" i="28"/>
  <c r="AC17" i="28"/>
  <c r="W17" i="28"/>
  <c r="U17" i="28"/>
  <c r="S17" i="28"/>
  <c r="Q17" i="28"/>
  <c r="F17" i="28"/>
  <c r="J17" i="28"/>
  <c r="AF17" i="26"/>
  <c r="AD17" i="26"/>
  <c r="AA17" i="26"/>
  <c r="Y17" i="26"/>
  <c r="W17" i="26"/>
  <c r="U17" i="26"/>
  <c r="S17" i="26"/>
  <c r="Q17" i="26"/>
  <c r="F17" i="26"/>
  <c r="AB17" i="26"/>
  <c r="C17" i="26"/>
  <c r="AF17" i="25"/>
  <c r="AD17" i="25"/>
  <c r="AA17" i="25"/>
  <c r="Y17" i="25"/>
  <c r="W17" i="25"/>
  <c r="U17" i="25"/>
  <c r="S17" i="25"/>
  <c r="Q17" i="25"/>
  <c r="F17" i="25"/>
  <c r="J17" i="25"/>
  <c r="J16" i="32"/>
  <c r="AF16" i="31"/>
  <c r="AD16" i="31"/>
  <c r="AA16" i="31"/>
  <c r="Y16" i="31"/>
  <c r="W16" i="31"/>
  <c r="U16" i="31"/>
  <c r="S16" i="31"/>
  <c r="Q16" i="31"/>
  <c r="F16" i="31"/>
  <c r="AB16" i="31"/>
  <c r="J16" i="31"/>
  <c r="AF16" i="30"/>
  <c r="AD16" i="30"/>
  <c r="AA16" i="30"/>
  <c r="Y16" i="30"/>
  <c r="W16" i="30"/>
  <c r="U16" i="30"/>
  <c r="S16" i="30"/>
  <c r="Q16" i="30"/>
  <c r="F16" i="30"/>
  <c r="J16" i="30"/>
  <c r="AF16" i="29"/>
  <c r="AD16" i="29"/>
  <c r="AA16" i="29"/>
  <c r="Y16" i="29"/>
  <c r="W16" i="29"/>
  <c r="U16" i="29"/>
  <c r="S16" i="29"/>
  <c r="Q16" i="29"/>
  <c r="F16" i="29"/>
  <c r="C16" i="29"/>
  <c r="AF16" i="27"/>
  <c r="AD16" i="27"/>
  <c r="AA16" i="27"/>
  <c r="Y16" i="27"/>
  <c r="W16" i="27"/>
  <c r="U16" i="27"/>
  <c r="S16" i="27"/>
  <c r="Q16" i="27"/>
  <c r="F16" i="27"/>
  <c r="AG16" i="27"/>
  <c r="J16" i="27"/>
  <c r="AF16" i="28"/>
  <c r="AD16" i="28"/>
  <c r="AA16" i="28"/>
  <c r="AC16" i="28"/>
  <c r="W16" i="28"/>
  <c r="U16" i="28"/>
  <c r="S16" i="28"/>
  <c r="Q16" i="28"/>
  <c r="F16" i="28"/>
  <c r="C16" i="28"/>
  <c r="AF16" i="26"/>
  <c r="AD16" i="26"/>
  <c r="AA16" i="26"/>
  <c r="AC16" i="26"/>
  <c r="W16" i="26"/>
  <c r="U16" i="26"/>
  <c r="S16" i="26"/>
  <c r="Q16" i="26"/>
  <c r="F16" i="26"/>
  <c r="E16" i="26"/>
  <c r="AF16" i="25"/>
  <c r="AD16" i="25"/>
  <c r="AA16" i="25"/>
  <c r="Y16" i="25"/>
  <c r="W16" i="25"/>
  <c r="U16" i="25"/>
  <c r="S16" i="25"/>
  <c r="Q16" i="25"/>
  <c r="F16" i="25"/>
  <c r="G16" i="25"/>
  <c r="C16" i="25"/>
  <c r="J16" i="25"/>
  <c r="AC15" i="32"/>
  <c r="N15" i="32"/>
  <c r="J15" i="32"/>
  <c r="AF15" i="31"/>
  <c r="AD15" i="31"/>
  <c r="AA15" i="31"/>
  <c r="Y15" i="31"/>
  <c r="W15" i="31"/>
  <c r="U15" i="31"/>
  <c r="S15" i="31"/>
  <c r="Q15" i="31"/>
  <c r="F15" i="31"/>
  <c r="C15" i="31"/>
  <c r="AF15" i="30"/>
  <c r="AD15" i="30"/>
  <c r="AA15" i="30"/>
  <c r="Y15" i="30"/>
  <c r="W15" i="30"/>
  <c r="U15" i="30"/>
  <c r="S15" i="30"/>
  <c r="Q15" i="30"/>
  <c r="F15" i="30"/>
  <c r="AE15" i="30"/>
  <c r="J15" i="30"/>
  <c r="AF15" i="29"/>
  <c r="AD15" i="29"/>
  <c r="AA15" i="29"/>
  <c r="Y15" i="29"/>
  <c r="W15" i="29"/>
  <c r="U15" i="29"/>
  <c r="S15" i="29"/>
  <c r="Q15" i="29"/>
  <c r="F15" i="29"/>
  <c r="G15" i="29"/>
  <c r="E15" i="29"/>
  <c r="AF15" i="27"/>
  <c r="AD15" i="27"/>
  <c r="AA15" i="27"/>
  <c r="Y15" i="27"/>
  <c r="W15" i="27"/>
  <c r="U15" i="27"/>
  <c r="S15" i="27"/>
  <c r="Q15" i="27"/>
  <c r="F15" i="27"/>
  <c r="Z15" i="27"/>
  <c r="J15" i="27"/>
  <c r="AF15" i="28"/>
  <c r="AD15" i="28"/>
  <c r="AA15" i="28"/>
  <c r="Y15" i="28"/>
  <c r="W15" i="28"/>
  <c r="U15" i="28"/>
  <c r="S15" i="28"/>
  <c r="Q15" i="28"/>
  <c r="F15" i="28"/>
  <c r="L15" i="28"/>
  <c r="J15" i="28"/>
  <c r="C15" i="28"/>
  <c r="AF15" i="26"/>
  <c r="AD15" i="26"/>
  <c r="AA15" i="26"/>
  <c r="Y15" i="26"/>
  <c r="W15" i="26"/>
  <c r="U15" i="26"/>
  <c r="S15" i="26"/>
  <c r="Q15" i="26"/>
  <c r="F15" i="26"/>
  <c r="AF15" i="25"/>
  <c r="AD15" i="25"/>
  <c r="AA15" i="25"/>
  <c r="Y15" i="25"/>
  <c r="W15" i="25"/>
  <c r="U15" i="25"/>
  <c r="S15" i="25"/>
  <c r="Q15" i="25"/>
  <c r="F15" i="25"/>
  <c r="AE15" i="25"/>
  <c r="E15" i="25"/>
  <c r="AC14" i="32"/>
  <c r="Z14" i="32"/>
  <c r="J14" i="32"/>
  <c r="AF14" i="31"/>
  <c r="AD14" i="31"/>
  <c r="AA14" i="31"/>
  <c r="Y14" i="31"/>
  <c r="W14" i="31"/>
  <c r="U14" i="31"/>
  <c r="S14" i="31"/>
  <c r="Q14" i="31"/>
  <c r="F14" i="31"/>
  <c r="J14" i="31"/>
  <c r="AF14" i="30"/>
  <c r="AD14" i="30"/>
  <c r="AA14" i="30"/>
  <c r="Y14" i="30"/>
  <c r="W14" i="30"/>
  <c r="U14" i="30"/>
  <c r="S14" i="30"/>
  <c r="Q14" i="30"/>
  <c r="F14" i="30"/>
  <c r="J14" i="30"/>
  <c r="AF14" i="29"/>
  <c r="AD14" i="29"/>
  <c r="AA14" i="29"/>
  <c r="Y14" i="29"/>
  <c r="W14" i="29"/>
  <c r="U14" i="29"/>
  <c r="S14" i="29"/>
  <c r="Q14" i="29"/>
  <c r="F14" i="29"/>
  <c r="D14" i="29"/>
  <c r="J14" i="29"/>
  <c r="C14" i="29"/>
  <c r="AF14" i="27"/>
  <c r="AD14" i="27"/>
  <c r="AA14" i="27"/>
  <c r="Y14" i="27"/>
  <c r="W14" i="27"/>
  <c r="U14" i="27"/>
  <c r="S14" i="27"/>
  <c r="Q14" i="27"/>
  <c r="F14" i="27"/>
  <c r="D14" i="27"/>
  <c r="C14" i="27"/>
  <c r="E14" i="27"/>
  <c r="AF14" i="28"/>
  <c r="AD14" i="28"/>
  <c r="AA14" i="28"/>
  <c r="Y14" i="28"/>
  <c r="W14" i="28"/>
  <c r="U14" i="28"/>
  <c r="S14" i="28"/>
  <c r="Q14" i="28"/>
  <c r="F14" i="28"/>
  <c r="D14" i="28"/>
  <c r="J14" i="28"/>
  <c r="C14" i="28"/>
  <c r="AF14" i="26"/>
  <c r="AD14" i="26"/>
  <c r="AA14" i="26"/>
  <c r="Y14" i="26"/>
  <c r="W14" i="26"/>
  <c r="U14" i="26"/>
  <c r="S14" i="26"/>
  <c r="Q14" i="26"/>
  <c r="F14" i="26"/>
  <c r="D14" i="26"/>
  <c r="C14" i="26"/>
  <c r="AF14" i="25"/>
  <c r="AD14" i="25"/>
  <c r="AA14" i="25"/>
  <c r="Y14" i="25"/>
  <c r="W14" i="25"/>
  <c r="U14" i="25"/>
  <c r="S14" i="25"/>
  <c r="Q14" i="25"/>
  <c r="F14" i="25"/>
  <c r="AE14" i="25"/>
  <c r="C14" i="25"/>
  <c r="J13" i="32"/>
  <c r="AF13" i="31"/>
  <c r="AD13" i="31"/>
  <c r="AA13" i="31"/>
  <c r="Y13" i="31"/>
  <c r="W13" i="31"/>
  <c r="U13" i="31"/>
  <c r="S13" i="31"/>
  <c r="Q13" i="31"/>
  <c r="F13" i="31"/>
  <c r="D13" i="31"/>
  <c r="C13" i="31"/>
  <c r="J13" i="31"/>
  <c r="AF13" i="30"/>
  <c r="AD13" i="30"/>
  <c r="AA13" i="30"/>
  <c r="Y13" i="30"/>
  <c r="W13" i="30"/>
  <c r="U13" i="30"/>
  <c r="S13" i="30"/>
  <c r="Q13" i="30"/>
  <c r="F13" i="30"/>
  <c r="D13" i="30"/>
  <c r="J13" i="30"/>
  <c r="C13" i="30"/>
  <c r="AF13" i="29"/>
  <c r="AD13" i="29"/>
  <c r="AA13" i="29"/>
  <c r="W13" i="29"/>
  <c r="U13" i="29"/>
  <c r="S13" i="29"/>
  <c r="Q13" i="29"/>
  <c r="F13" i="29"/>
  <c r="AE13" i="29"/>
  <c r="E13" i="29"/>
  <c r="AF13" i="27"/>
  <c r="AD13" i="27"/>
  <c r="AA13" i="27"/>
  <c r="AC13" i="27"/>
  <c r="W13" i="27"/>
  <c r="U13" i="27"/>
  <c r="S13" i="27"/>
  <c r="Q13" i="27"/>
  <c r="F13" i="27"/>
  <c r="G13" i="27"/>
  <c r="E13" i="27"/>
  <c r="AF13" i="28"/>
  <c r="AD13" i="28"/>
  <c r="AA13" i="28"/>
  <c r="Y13" i="28"/>
  <c r="W13" i="28"/>
  <c r="U13" i="28"/>
  <c r="S13" i="28"/>
  <c r="Q13" i="28"/>
  <c r="F13" i="28"/>
  <c r="J13" i="28"/>
  <c r="AF13" i="26"/>
  <c r="AD13" i="26"/>
  <c r="AA13" i="26"/>
  <c r="AC13" i="26"/>
  <c r="W13" i="26"/>
  <c r="U13" i="26"/>
  <c r="S13" i="26"/>
  <c r="Q13" i="26"/>
  <c r="F13" i="26"/>
  <c r="D13" i="26"/>
  <c r="AF13" i="25"/>
  <c r="AD13" i="25"/>
  <c r="AA13" i="25"/>
  <c r="W13" i="25"/>
  <c r="U13" i="25"/>
  <c r="S13" i="25"/>
  <c r="Q13" i="25"/>
  <c r="F13" i="25"/>
  <c r="J13" i="25"/>
  <c r="C13" i="25"/>
  <c r="AF12" i="31"/>
  <c r="AD12" i="31"/>
  <c r="AA12" i="31"/>
  <c r="Y12" i="31"/>
  <c r="W12" i="31"/>
  <c r="U12" i="31"/>
  <c r="S12" i="31"/>
  <c r="Q12" i="31"/>
  <c r="F12" i="31"/>
  <c r="J12" i="31"/>
  <c r="C12" i="31"/>
  <c r="AF12" i="30"/>
  <c r="AD12" i="30"/>
  <c r="AA12" i="30"/>
  <c r="Y12" i="30"/>
  <c r="W12" i="30"/>
  <c r="U12" i="30"/>
  <c r="S12" i="30"/>
  <c r="Q12" i="30"/>
  <c r="F12" i="30"/>
  <c r="D12" i="30"/>
  <c r="AG12" i="30"/>
  <c r="AF12" i="29"/>
  <c r="AD12" i="29"/>
  <c r="AA12" i="29"/>
  <c r="Y12" i="29"/>
  <c r="AC12" i="29"/>
  <c r="W12" i="29"/>
  <c r="U12" i="29"/>
  <c r="S12" i="29"/>
  <c r="Q12" i="29"/>
  <c r="F12" i="29"/>
  <c r="AF12" i="27"/>
  <c r="AD12" i="27"/>
  <c r="AA12" i="27"/>
  <c r="Y12" i="27"/>
  <c r="W12" i="33"/>
  <c r="W12" i="27"/>
  <c r="U12" i="27"/>
  <c r="S12" i="27"/>
  <c r="Q12" i="27"/>
  <c r="F12" i="27"/>
  <c r="E12" i="27"/>
  <c r="AF12" i="28"/>
  <c r="AD12" i="28"/>
  <c r="AA12" i="28"/>
  <c r="Y12" i="28"/>
  <c r="W12" i="28"/>
  <c r="U12" i="28"/>
  <c r="S12" i="28"/>
  <c r="Q12" i="28"/>
  <c r="F12" i="28"/>
  <c r="AB12" i="28"/>
  <c r="C12" i="28"/>
  <c r="J12" i="28"/>
  <c r="AF12" i="26"/>
  <c r="AD12" i="26"/>
  <c r="AA12" i="26"/>
  <c r="W12" i="26"/>
  <c r="U12" i="33"/>
  <c r="U188" i="84" s="1"/>
  <c r="U12" i="26"/>
  <c r="S12" i="26"/>
  <c r="Q12" i="26"/>
  <c r="F12" i="26"/>
  <c r="AB12" i="26"/>
  <c r="D12" i="26"/>
  <c r="AF12" i="25"/>
  <c r="AD12" i="25"/>
  <c r="AA12" i="25"/>
  <c r="W12" i="25"/>
  <c r="U12" i="25"/>
  <c r="S12" i="25"/>
  <c r="Q12" i="25"/>
  <c r="F12" i="25"/>
  <c r="Z12" i="25"/>
  <c r="C12" i="25"/>
  <c r="AF10" i="31"/>
  <c r="AD10" i="31"/>
  <c r="AA10" i="31"/>
  <c r="Y10" i="31"/>
  <c r="W10" i="31"/>
  <c r="U10" i="31"/>
  <c r="S10" i="31"/>
  <c r="Q10" i="31"/>
  <c r="F10" i="31"/>
  <c r="C10" i="31"/>
  <c r="E10" i="31"/>
  <c r="AF10" i="30"/>
  <c r="AD10" i="30"/>
  <c r="AA10" i="30"/>
  <c r="Y10" i="30"/>
  <c r="AC10" i="30"/>
  <c r="W10" i="30"/>
  <c r="V10" i="30"/>
  <c r="U10" i="30"/>
  <c r="S10" i="30"/>
  <c r="Q10" i="30"/>
  <c r="F10" i="30"/>
  <c r="D10" i="30"/>
  <c r="AF10" i="29"/>
  <c r="AD10" i="29"/>
  <c r="AA10" i="29"/>
  <c r="Y10" i="29"/>
  <c r="W10" i="29"/>
  <c r="U10" i="29"/>
  <c r="S10" i="29"/>
  <c r="Q10" i="29"/>
  <c r="F10" i="29"/>
  <c r="AF10" i="27"/>
  <c r="AD10" i="27"/>
  <c r="AA10" i="27"/>
  <c r="W10" i="27"/>
  <c r="U10" i="27"/>
  <c r="S10" i="27"/>
  <c r="Q10" i="27"/>
  <c r="F10" i="27"/>
  <c r="L10" i="27"/>
  <c r="E10" i="27"/>
  <c r="AF10" i="28"/>
  <c r="AD10" i="28"/>
  <c r="AA10" i="28"/>
  <c r="W10" i="28"/>
  <c r="U10" i="28"/>
  <c r="S10" i="28"/>
  <c r="Q10" i="28"/>
  <c r="F10" i="28"/>
  <c r="T10" i="28"/>
  <c r="D10" i="28"/>
  <c r="E10" i="28"/>
  <c r="AF10" i="26"/>
  <c r="AD10" i="26"/>
  <c r="AA10" i="26"/>
  <c r="W10" i="26"/>
  <c r="U10" i="26"/>
  <c r="S10" i="26"/>
  <c r="Q10" i="26"/>
  <c r="F10" i="26"/>
  <c r="X10" i="26"/>
  <c r="C10" i="26"/>
  <c r="AF10" i="25"/>
  <c r="AD10" i="25"/>
  <c r="AA10" i="25"/>
  <c r="Y10" i="25"/>
  <c r="W10" i="25"/>
  <c r="U10" i="25"/>
  <c r="S10" i="25"/>
  <c r="Q10" i="25"/>
  <c r="F10" i="25"/>
  <c r="AG10" i="25"/>
  <c r="C10" i="25"/>
  <c r="AF9" i="32"/>
  <c r="AD9" i="32"/>
  <c r="AA9" i="32"/>
  <c r="Y9" i="32"/>
  <c r="W9" i="32"/>
  <c r="U9" i="32"/>
  <c r="S9" i="32"/>
  <c r="Q9" i="32"/>
  <c r="F9" i="32"/>
  <c r="C9" i="32"/>
  <c r="AF9" i="31"/>
  <c r="AD9" i="31"/>
  <c r="AA9" i="31"/>
  <c r="Y9" i="31"/>
  <c r="W9" i="31"/>
  <c r="U9" i="31"/>
  <c r="S9" i="31"/>
  <c r="Q9" i="31"/>
  <c r="F9" i="31"/>
  <c r="C9" i="31"/>
  <c r="AF9" i="30"/>
  <c r="AD9" i="30"/>
  <c r="AA9" i="30"/>
  <c r="Y9" i="30"/>
  <c r="W9" i="30"/>
  <c r="U9" i="30"/>
  <c r="S9" i="30"/>
  <c r="Q9" i="30"/>
  <c r="F9" i="30"/>
  <c r="D9" i="30"/>
  <c r="C9" i="30"/>
  <c r="AF9" i="29"/>
  <c r="AD9" i="29"/>
  <c r="AA9" i="29"/>
  <c r="Y9" i="29"/>
  <c r="W9" i="29"/>
  <c r="U9" i="29"/>
  <c r="S9" i="29"/>
  <c r="Q9" i="29"/>
  <c r="F9" i="29"/>
  <c r="Z9" i="29"/>
  <c r="C9" i="29"/>
  <c r="AF9" i="27"/>
  <c r="AD9" i="27"/>
  <c r="AA9" i="27"/>
  <c r="W9" i="27"/>
  <c r="U9" i="27"/>
  <c r="S9" i="27"/>
  <c r="Q9" i="27"/>
  <c r="F9" i="27"/>
  <c r="AF9" i="28"/>
  <c r="AD9" i="28"/>
  <c r="AA9" i="28"/>
  <c r="Y9" i="28"/>
  <c r="W9" i="28"/>
  <c r="U9" i="28"/>
  <c r="S9" i="28"/>
  <c r="Q9" i="28"/>
  <c r="F9" i="28"/>
  <c r="Z9" i="28"/>
  <c r="AF9" i="26"/>
  <c r="AD9" i="26"/>
  <c r="AA9" i="26"/>
  <c r="Y9" i="26"/>
  <c r="W9" i="26"/>
  <c r="U9" i="26"/>
  <c r="S9" i="26"/>
  <c r="Q9" i="26"/>
  <c r="F9" i="26"/>
  <c r="D9" i="26"/>
  <c r="AF9" i="25"/>
  <c r="AD9" i="25"/>
  <c r="AA9" i="25"/>
  <c r="Y9" i="25"/>
  <c r="W9" i="25"/>
  <c r="U9" i="25"/>
  <c r="S9" i="25"/>
  <c r="Q9" i="25"/>
  <c r="F9" i="25"/>
  <c r="G41" i="26"/>
  <c r="AE41" i="26"/>
  <c r="P41" i="28"/>
  <c r="T41" i="28"/>
  <c r="X41" i="28"/>
  <c r="AG41" i="27"/>
  <c r="V41" i="29"/>
  <c r="Z41" i="29"/>
  <c r="G41" i="30"/>
  <c r="AE41" i="30"/>
  <c r="P41" i="31"/>
  <c r="T41" i="31"/>
  <c r="X41" i="31"/>
  <c r="E41" i="32"/>
  <c r="AG41" i="32"/>
  <c r="Z41" i="26"/>
  <c r="T41" i="27"/>
  <c r="AB41" i="27"/>
  <c r="AG41" i="29"/>
  <c r="V41" i="30"/>
  <c r="Z41" i="30"/>
  <c r="P41" i="32"/>
  <c r="T41" i="32"/>
  <c r="X41" i="32"/>
  <c r="AB41" i="32"/>
  <c r="AG41" i="26"/>
  <c r="J41" i="28"/>
  <c r="AE41" i="27"/>
  <c r="L41" i="29"/>
  <c r="P41" i="29"/>
  <c r="T41" i="29"/>
  <c r="X41" i="29"/>
  <c r="AB41" i="29"/>
  <c r="AG41" i="30"/>
  <c r="G41" i="32"/>
  <c r="AE41" i="32"/>
  <c r="P41" i="26"/>
  <c r="T41" i="26"/>
  <c r="X41" i="26"/>
  <c r="L41" i="30"/>
  <c r="P41" i="30"/>
  <c r="T41" i="30"/>
  <c r="X41" i="30"/>
  <c r="N41" i="32"/>
  <c r="V41" i="32"/>
  <c r="V40" i="25"/>
  <c r="Z40" i="25"/>
  <c r="P40" i="28"/>
  <c r="T40" i="28"/>
  <c r="X40" i="28"/>
  <c r="AG40" i="27"/>
  <c r="J40" i="29"/>
  <c r="V40" i="29"/>
  <c r="Z40" i="29"/>
  <c r="G40" i="30"/>
  <c r="AE40" i="30"/>
  <c r="P40" i="31"/>
  <c r="T40" i="31"/>
  <c r="X40" i="31"/>
  <c r="AG40" i="32"/>
  <c r="E40" i="25"/>
  <c r="AG40" i="25"/>
  <c r="V40" i="26"/>
  <c r="X40" i="27"/>
  <c r="AG40" i="29"/>
  <c r="V40" i="30"/>
  <c r="Z40" i="30"/>
  <c r="L40" i="32"/>
  <c r="P40" i="32"/>
  <c r="T40" i="32"/>
  <c r="X40" i="32"/>
  <c r="AB40" i="32"/>
  <c r="P40" i="25"/>
  <c r="T40" i="25"/>
  <c r="X40" i="25"/>
  <c r="P40" i="29"/>
  <c r="T40" i="29"/>
  <c r="X40" i="29"/>
  <c r="AG40" i="30"/>
  <c r="G40" i="32"/>
  <c r="P40" i="30"/>
  <c r="T40" i="30"/>
  <c r="X40" i="30"/>
  <c r="Z39" i="25"/>
  <c r="G39" i="26"/>
  <c r="AE39" i="26"/>
  <c r="L39" i="28"/>
  <c r="P39" i="28"/>
  <c r="T39" i="28"/>
  <c r="X39" i="28"/>
  <c r="E39" i="27"/>
  <c r="J39" i="29"/>
  <c r="N39" i="29"/>
  <c r="V39" i="29"/>
  <c r="Z39" i="29"/>
  <c r="G39" i="30"/>
  <c r="AE39" i="30"/>
  <c r="P39" i="31"/>
  <c r="T39" i="31"/>
  <c r="X39" i="31"/>
  <c r="E39" i="32"/>
  <c r="AG39" i="32"/>
  <c r="Z39" i="26"/>
  <c r="T39" i="27"/>
  <c r="AG39" i="29"/>
  <c r="V39" i="30"/>
  <c r="Z39" i="30"/>
  <c r="P39" i="32"/>
  <c r="T39" i="32"/>
  <c r="X39" i="32"/>
  <c r="AB39" i="32"/>
  <c r="P39" i="25"/>
  <c r="T39" i="25"/>
  <c r="AG39" i="26"/>
  <c r="J39" i="28"/>
  <c r="AE39" i="27"/>
  <c r="P39" i="29"/>
  <c r="T39" i="29"/>
  <c r="X39" i="29"/>
  <c r="AB39" i="29"/>
  <c r="AG39" i="30"/>
  <c r="AE39" i="32"/>
  <c r="P39" i="26"/>
  <c r="T39" i="26"/>
  <c r="X39" i="26"/>
  <c r="L39" i="30"/>
  <c r="P39" i="30"/>
  <c r="T39" i="30"/>
  <c r="X39" i="30"/>
  <c r="V39" i="32"/>
  <c r="G38" i="26"/>
  <c r="AE38" i="26"/>
  <c r="P38" i="28"/>
  <c r="T38" i="28"/>
  <c r="X38" i="28"/>
  <c r="E38" i="27"/>
  <c r="V38" i="29"/>
  <c r="Z38" i="29"/>
  <c r="G38" i="30"/>
  <c r="AE38" i="30"/>
  <c r="P38" i="31"/>
  <c r="T38" i="31"/>
  <c r="X38" i="31"/>
  <c r="E38" i="32"/>
  <c r="AG38" i="32"/>
  <c r="T38" i="27"/>
  <c r="AB38" i="27"/>
  <c r="AG38" i="29"/>
  <c r="P38" i="32"/>
  <c r="T38" i="32"/>
  <c r="X38" i="32"/>
  <c r="AB38" i="32"/>
  <c r="J38" i="28"/>
  <c r="G38" i="27"/>
  <c r="P38" i="29"/>
  <c r="T38" i="29"/>
  <c r="X38" i="29"/>
  <c r="AB38" i="29"/>
  <c r="J38" i="31"/>
  <c r="G38" i="32"/>
  <c r="AE38" i="32"/>
  <c r="P38" i="26"/>
  <c r="T38" i="26"/>
  <c r="X38" i="26"/>
  <c r="V38" i="27"/>
  <c r="G38" i="29"/>
  <c r="P38" i="30"/>
  <c r="T38" i="30"/>
  <c r="X38" i="30"/>
  <c r="V38" i="32"/>
  <c r="P37" i="28"/>
  <c r="T37" i="28"/>
  <c r="X37" i="28"/>
  <c r="AB37" i="28"/>
  <c r="AG37" i="27"/>
  <c r="P37" i="31"/>
  <c r="T37" i="31"/>
  <c r="X37" i="31"/>
  <c r="AB37" i="31"/>
  <c r="AG37" i="32"/>
  <c r="AE37" i="28"/>
  <c r="X37" i="27"/>
  <c r="AB37" i="27"/>
  <c r="AE37" i="31"/>
  <c r="P37" i="32"/>
  <c r="T37" i="32"/>
  <c r="X37" i="32"/>
  <c r="AB37" i="32"/>
  <c r="P37" i="25"/>
  <c r="T37" i="25"/>
  <c r="X37" i="25"/>
  <c r="AB37" i="25"/>
  <c r="N37" i="28"/>
  <c r="V37" i="28"/>
  <c r="Z37" i="28"/>
  <c r="AE37" i="27"/>
  <c r="L37" i="29"/>
  <c r="P37" i="29"/>
  <c r="T37" i="29"/>
  <c r="X37" i="29"/>
  <c r="AB37" i="29"/>
  <c r="J37" i="31"/>
  <c r="V37" i="31"/>
  <c r="Z37" i="31"/>
  <c r="G37" i="32"/>
  <c r="AE37" i="32"/>
  <c r="G37" i="25"/>
  <c r="P37" i="26"/>
  <c r="T37" i="26"/>
  <c r="X37" i="26"/>
  <c r="G37" i="29"/>
  <c r="P37" i="30"/>
  <c r="T37" i="30"/>
  <c r="X37" i="30"/>
  <c r="V37" i="32"/>
  <c r="V36" i="25"/>
  <c r="Z36" i="25"/>
  <c r="AE36" i="26"/>
  <c r="P36" i="28"/>
  <c r="T36" i="28"/>
  <c r="X36" i="28"/>
  <c r="E36" i="27"/>
  <c r="V36" i="29"/>
  <c r="Z36" i="29"/>
  <c r="G36" i="30"/>
  <c r="AE36" i="30"/>
  <c r="P36" i="31"/>
  <c r="T36" i="31"/>
  <c r="X36" i="31"/>
  <c r="E36" i="32"/>
  <c r="AG36" i="32"/>
  <c r="AG36" i="25"/>
  <c r="V36" i="26"/>
  <c r="Z36" i="26"/>
  <c r="AG36" i="29"/>
  <c r="V36" i="30"/>
  <c r="Z36" i="30"/>
  <c r="P36" i="32"/>
  <c r="T36" i="32"/>
  <c r="X36" i="32"/>
  <c r="AB36" i="32"/>
  <c r="P36" i="25"/>
  <c r="T36" i="25"/>
  <c r="X36" i="25"/>
  <c r="AB36" i="25"/>
  <c r="AG36" i="26"/>
  <c r="P36" i="29"/>
  <c r="T36" i="29"/>
  <c r="X36" i="29"/>
  <c r="AB36" i="29"/>
  <c r="AG36" i="30"/>
  <c r="G36" i="32"/>
  <c r="AE36" i="32"/>
  <c r="G36" i="25"/>
  <c r="P36" i="26"/>
  <c r="G36" i="29"/>
  <c r="P36" i="30"/>
  <c r="T36" i="30"/>
  <c r="X36" i="30"/>
  <c r="V36" i="32"/>
  <c r="V35" i="25"/>
  <c r="G35" i="26"/>
  <c r="AE35" i="26"/>
  <c r="P35" i="28"/>
  <c r="T35" i="28"/>
  <c r="X35" i="28"/>
  <c r="E35" i="27"/>
  <c r="V35" i="29"/>
  <c r="Z35" i="29"/>
  <c r="G35" i="30"/>
  <c r="AE35" i="30"/>
  <c r="P35" i="31"/>
  <c r="T35" i="31"/>
  <c r="X35" i="31"/>
  <c r="E35" i="32"/>
  <c r="AG35" i="32"/>
  <c r="T35" i="27"/>
  <c r="AG35" i="29"/>
  <c r="P35" i="32"/>
  <c r="T35" i="32"/>
  <c r="X35" i="32"/>
  <c r="AB35" i="32"/>
  <c r="P35" i="25"/>
  <c r="J35" i="28"/>
  <c r="P35" i="29"/>
  <c r="T35" i="29"/>
  <c r="X35" i="29"/>
  <c r="AB35" i="29"/>
  <c r="AG35" i="30"/>
  <c r="J35" i="31"/>
  <c r="G35" i="32"/>
  <c r="AE35" i="32"/>
  <c r="P35" i="26"/>
  <c r="T35" i="26"/>
  <c r="G35" i="29"/>
  <c r="L35" i="30"/>
  <c r="P35" i="30"/>
  <c r="T35" i="30"/>
  <c r="X35" i="30"/>
  <c r="V35" i="32"/>
  <c r="V34" i="25"/>
  <c r="Z34" i="25"/>
  <c r="G34" i="26"/>
  <c r="AE34" i="26"/>
  <c r="P34" i="28"/>
  <c r="T34" i="28"/>
  <c r="X34" i="28"/>
  <c r="E34" i="27"/>
  <c r="J34" i="29"/>
  <c r="V34" i="29"/>
  <c r="Z34" i="29"/>
  <c r="G34" i="30"/>
  <c r="AE34" i="30"/>
  <c r="P34" i="31"/>
  <c r="T34" i="31"/>
  <c r="X34" i="31"/>
  <c r="E34" i="32"/>
  <c r="AG34" i="32"/>
  <c r="AG34" i="25"/>
  <c r="V34" i="26"/>
  <c r="Z34" i="26"/>
  <c r="T34" i="27"/>
  <c r="AG34" i="29"/>
  <c r="V34" i="30"/>
  <c r="Z34" i="30"/>
  <c r="P34" i="32"/>
  <c r="T34" i="32"/>
  <c r="X34" i="32"/>
  <c r="AB34" i="32"/>
  <c r="P34" i="25"/>
  <c r="T34" i="25"/>
  <c r="X34" i="25"/>
  <c r="AB34" i="25"/>
  <c r="AG34" i="26"/>
  <c r="P34" i="29"/>
  <c r="T34" i="29"/>
  <c r="X34" i="29"/>
  <c r="AB34" i="29"/>
  <c r="AG34" i="30"/>
  <c r="G34" i="32"/>
  <c r="AE34" i="32"/>
  <c r="G34" i="25"/>
  <c r="P34" i="26"/>
  <c r="T34" i="26"/>
  <c r="X34" i="26"/>
  <c r="G34" i="29"/>
  <c r="P34" i="30"/>
  <c r="T34" i="30"/>
  <c r="X34" i="30"/>
  <c r="V34" i="32"/>
  <c r="Z33" i="25"/>
  <c r="P33" i="28"/>
  <c r="T33" i="28"/>
  <c r="X33" i="28"/>
  <c r="AG33" i="27"/>
  <c r="V33" i="29"/>
  <c r="Z33" i="29"/>
  <c r="G33" i="30"/>
  <c r="AE33" i="30"/>
  <c r="P33" i="31"/>
  <c r="T33" i="31"/>
  <c r="X33" i="31"/>
  <c r="E33" i="32"/>
  <c r="AG33" i="32"/>
  <c r="AG33" i="25"/>
  <c r="T33" i="27"/>
  <c r="AG33" i="29"/>
  <c r="V33" i="30"/>
  <c r="Z33" i="30"/>
  <c r="P33" i="32"/>
  <c r="T33" i="32"/>
  <c r="X33" i="32"/>
  <c r="AB33" i="32"/>
  <c r="P33" i="25"/>
  <c r="T33" i="25"/>
  <c r="J33" i="28"/>
  <c r="P33" i="29"/>
  <c r="T33" i="29"/>
  <c r="X33" i="29"/>
  <c r="AB33" i="29"/>
  <c r="AG33" i="30"/>
  <c r="J33" i="31"/>
  <c r="G33" i="32"/>
  <c r="AE33" i="32"/>
  <c r="T33" i="26"/>
  <c r="G33" i="29"/>
  <c r="P33" i="30"/>
  <c r="T33" i="30"/>
  <c r="X33" i="30"/>
  <c r="V33" i="32"/>
  <c r="V32" i="25"/>
  <c r="Z32" i="25"/>
  <c r="G32" i="26"/>
  <c r="AE32" i="26"/>
  <c r="L32" i="28"/>
  <c r="P32" i="28"/>
  <c r="T32" i="28"/>
  <c r="X32" i="28"/>
  <c r="V32" i="29"/>
  <c r="Z32" i="29"/>
  <c r="G32" i="30"/>
  <c r="AE32" i="30"/>
  <c r="P32" i="31"/>
  <c r="T32" i="31"/>
  <c r="X32" i="31"/>
  <c r="E32" i="32"/>
  <c r="AG32" i="32"/>
  <c r="V32" i="26"/>
  <c r="Z32" i="26"/>
  <c r="V32" i="30"/>
  <c r="Z32" i="30"/>
  <c r="P32" i="32"/>
  <c r="T32" i="32"/>
  <c r="X32" i="32"/>
  <c r="AB32" i="32"/>
  <c r="P32" i="25"/>
  <c r="T32" i="25"/>
  <c r="X32" i="25"/>
  <c r="AG32" i="26"/>
  <c r="J32" i="28"/>
  <c r="P32" i="29"/>
  <c r="T32" i="29"/>
  <c r="X32" i="29"/>
  <c r="AG32" i="30"/>
  <c r="G32" i="32"/>
  <c r="AE32" i="32"/>
  <c r="P32" i="26"/>
  <c r="T32" i="26"/>
  <c r="X32" i="26"/>
  <c r="P32" i="30"/>
  <c r="T32" i="30"/>
  <c r="X32" i="30"/>
  <c r="V32" i="32"/>
  <c r="V31" i="25"/>
  <c r="Z31" i="25"/>
  <c r="G31" i="26"/>
  <c r="AE31" i="26"/>
  <c r="P31" i="28"/>
  <c r="T31" i="28"/>
  <c r="X31" i="28"/>
  <c r="AG31" i="27"/>
  <c r="J31" i="29"/>
  <c r="V31" i="29"/>
  <c r="Z31" i="29"/>
  <c r="G31" i="30"/>
  <c r="AE31" i="30"/>
  <c r="P31" i="31"/>
  <c r="T31" i="31"/>
  <c r="X31" i="31"/>
  <c r="E31" i="32"/>
  <c r="AG31" i="32"/>
  <c r="AG31" i="25"/>
  <c r="V31" i="26"/>
  <c r="Z31" i="26"/>
  <c r="P31" i="27"/>
  <c r="T31" i="27"/>
  <c r="X31" i="27"/>
  <c r="AG31" i="29"/>
  <c r="V31" i="30"/>
  <c r="Z31" i="30"/>
  <c r="P31" i="32"/>
  <c r="T31" i="32"/>
  <c r="X31" i="32"/>
  <c r="AB31" i="32"/>
  <c r="P31" i="25"/>
  <c r="T31" i="25"/>
  <c r="X31" i="25"/>
  <c r="AB31" i="25"/>
  <c r="AG31" i="26"/>
  <c r="P31" i="29"/>
  <c r="T31" i="29"/>
  <c r="X31" i="29"/>
  <c r="AB31" i="29"/>
  <c r="AG31" i="30"/>
  <c r="G31" i="32"/>
  <c r="AE31" i="32"/>
  <c r="G31" i="25"/>
  <c r="P31" i="26"/>
  <c r="T31" i="26"/>
  <c r="X31" i="26"/>
  <c r="G31" i="29"/>
  <c r="P31" i="30"/>
  <c r="T31" i="30"/>
  <c r="X31" i="30"/>
  <c r="V31" i="32"/>
  <c r="V29" i="25"/>
  <c r="Z29" i="25"/>
  <c r="AE29" i="26"/>
  <c r="P29" i="28"/>
  <c r="T29" i="28"/>
  <c r="X29" i="28"/>
  <c r="AG29" i="27"/>
  <c r="V29" i="29"/>
  <c r="Z29" i="29"/>
  <c r="G29" i="30"/>
  <c r="AE29" i="30"/>
  <c r="P29" i="31"/>
  <c r="T29" i="31"/>
  <c r="X29" i="31"/>
  <c r="E29" i="32"/>
  <c r="AG29" i="32"/>
  <c r="AG29" i="25"/>
  <c r="T29" i="27"/>
  <c r="X29" i="27"/>
  <c r="AG29" i="29"/>
  <c r="V29" i="30"/>
  <c r="Z29" i="30"/>
  <c r="P29" i="32"/>
  <c r="T29" i="32"/>
  <c r="X29" i="32"/>
  <c r="AB29" i="32"/>
  <c r="P29" i="25"/>
  <c r="T29" i="25"/>
  <c r="X29" i="25"/>
  <c r="AB29" i="25"/>
  <c r="P29" i="29"/>
  <c r="T29" i="29"/>
  <c r="X29" i="29"/>
  <c r="AB29" i="29"/>
  <c r="AG29" i="30"/>
  <c r="G29" i="32"/>
  <c r="AE29" i="32"/>
  <c r="G29" i="25"/>
  <c r="P29" i="26"/>
  <c r="X29" i="26"/>
  <c r="G29" i="29"/>
  <c r="P29" i="30"/>
  <c r="T29" i="30"/>
  <c r="X29" i="30"/>
  <c r="V29" i="32"/>
  <c r="V28" i="25"/>
  <c r="AE28" i="26"/>
  <c r="P28" i="28"/>
  <c r="T28" i="28"/>
  <c r="X28" i="28"/>
  <c r="AB28" i="28"/>
  <c r="E28" i="27"/>
  <c r="AG28" i="27"/>
  <c r="V28" i="29"/>
  <c r="Z28" i="29"/>
  <c r="G28" i="30"/>
  <c r="AE28" i="30"/>
  <c r="P28" i="31"/>
  <c r="T28" i="31"/>
  <c r="X28" i="31"/>
  <c r="AB28" i="31"/>
  <c r="E28" i="32"/>
  <c r="AG28" i="32"/>
  <c r="T28" i="27"/>
  <c r="AB28" i="27"/>
  <c r="P28" i="32"/>
  <c r="T28" i="32"/>
  <c r="X28" i="32"/>
  <c r="AB28" i="32"/>
  <c r="T28" i="25"/>
  <c r="G28" i="27"/>
  <c r="P28" i="29"/>
  <c r="T28" i="29"/>
  <c r="X28" i="29"/>
  <c r="AB28" i="29"/>
  <c r="G28" i="32"/>
  <c r="AE28" i="32"/>
  <c r="P28" i="26"/>
  <c r="T28" i="26"/>
  <c r="X28" i="26"/>
  <c r="G28" i="29"/>
  <c r="P28" i="30"/>
  <c r="T28" i="30"/>
  <c r="X28" i="30"/>
  <c r="V28" i="32"/>
  <c r="AG21" i="25"/>
  <c r="V21" i="26"/>
  <c r="Z21" i="26"/>
  <c r="G21" i="28"/>
  <c r="AE21" i="28"/>
  <c r="P21" i="27"/>
  <c r="T21" i="27"/>
  <c r="X21" i="27"/>
  <c r="E21" i="29"/>
  <c r="AG21" i="29"/>
  <c r="V21" i="30"/>
  <c r="Z21" i="30"/>
  <c r="G21" i="31"/>
  <c r="AE21" i="31"/>
  <c r="P21" i="32"/>
  <c r="T21" i="32"/>
  <c r="X21" i="32"/>
  <c r="Z22" i="25"/>
  <c r="G22" i="26"/>
  <c r="AE22" i="26"/>
  <c r="P22" i="28"/>
  <c r="T22" i="28"/>
  <c r="X22" i="28"/>
  <c r="E22" i="27"/>
  <c r="V22" i="29"/>
  <c r="Z22" i="29"/>
  <c r="G22" i="30"/>
  <c r="AE22" i="30"/>
  <c r="P22" i="31"/>
  <c r="T22" i="31"/>
  <c r="X22" i="31"/>
  <c r="E22" i="32"/>
  <c r="AG22" i="32"/>
  <c r="T21" i="25"/>
  <c r="AB21" i="25"/>
  <c r="AG21" i="26"/>
  <c r="P21" i="29"/>
  <c r="T21" i="29"/>
  <c r="X21" i="29"/>
  <c r="AB21" i="29"/>
  <c r="AG21" i="30"/>
  <c r="AG22" i="25"/>
  <c r="P22" i="27"/>
  <c r="X22" i="27"/>
  <c r="AG22" i="29"/>
  <c r="P22" i="32"/>
  <c r="T22" i="32"/>
  <c r="X22" i="32"/>
  <c r="AB22" i="32"/>
  <c r="AE21" i="25"/>
  <c r="P21" i="26"/>
  <c r="T21" i="26"/>
  <c r="X21" i="26"/>
  <c r="AB21" i="26"/>
  <c r="G21" i="29"/>
  <c r="AE21" i="29"/>
  <c r="P21" i="30"/>
  <c r="T21" i="30"/>
  <c r="X21" i="30"/>
  <c r="AB21" i="30"/>
  <c r="P22" i="29"/>
  <c r="T22" i="29"/>
  <c r="X22" i="29"/>
  <c r="AB22" i="29"/>
  <c r="AG22" i="30"/>
  <c r="G22" i="32"/>
  <c r="AE22" i="32"/>
  <c r="G21" i="26"/>
  <c r="P21" i="28"/>
  <c r="T21" i="28"/>
  <c r="X21" i="28"/>
  <c r="V21" i="29"/>
  <c r="G21" i="30"/>
  <c r="P21" i="31"/>
  <c r="T21" i="31"/>
  <c r="X21" i="31"/>
  <c r="P22" i="26"/>
  <c r="T22" i="26"/>
  <c r="X22" i="26"/>
  <c r="G22" i="29"/>
  <c r="P22" i="30"/>
  <c r="T22" i="30"/>
  <c r="X22" i="30"/>
  <c r="V22" i="32"/>
  <c r="P23" i="28"/>
  <c r="T23" i="28"/>
  <c r="X23" i="28"/>
  <c r="AG23" i="27"/>
  <c r="V23" i="29"/>
  <c r="Z23" i="29"/>
  <c r="G23" i="30"/>
  <c r="AE23" i="30"/>
  <c r="P23" i="31"/>
  <c r="T23" i="31"/>
  <c r="X23" i="31"/>
  <c r="E23" i="32"/>
  <c r="AG23" i="32"/>
  <c r="E23" i="25"/>
  <c r="P23" i="27"/>
  <c r="T23" i="27"/>
  <c r="X23" i="27"/>
  <c r="AG23" i="29"/>
  <c r="V23" i="30"/>
  <c r="Z23" i="30"/>
  <c r="P23" i="32"/>
  <c r="T23" i="32"/>
  <c r="X23" i="32"/>
  <c r="AB23" i="32"/>
  <c r="P23" i="25"/>
  <c r="X23" i="25"/>
  <c r="P23" i="29"/>
  <c r="T23" i="29"/>
  <c r="X23" i="29"/>
  <c r="AG23" i="30"/>
  <c r="G23" i="32"/>
  <c r="AE23" i="32"/>
  <c r="P23" i="30"/>
  <c r="T23" i="30"/>
  <c r="X23" i="30"/>
  <c r="V23" i="32"/>
  <c r="G24" i="26"/>
  <c r="AE24" i="26"/>
  <c r="P24" i="28"/>
  <c r="T24" i="28"/>
  <c r="X24" i="28"/>
  <c r="E24" i="27"/>
  <c r="AG24" i="27"/>
  <c r="V24" i="29"/>
  <c r="Z24" i="29"/>
  <c r="G24" i="30"/>
  <c r="AE24" i="30"/>
  <c r="P24" i="31"/>
  <c r="T24" i="31"/>
  <c r="X24" i="31"/>
  <c r="E24" i="32"/>
  <c r="V24" i="26"/>
  <c r="AG24" i="29"/>
  <c r="V24" i="30"/>
  <c r="Z24" i="30"/>
  <c r="T24" i="32"/>
  <c r="X24" i="32"/>
  <c r="P24" i="25"/>
  <c r="AG24" i="26"/>
  <c r="P24" i="29"/>
  <c r="T24" i="29"/>
  <c r="X24" i="29"/>
  <c r="AB24" i="29"/>
  <c r="AG24" i="30"/>
  <c r="P24" i="26"/>
  <c r="X24" i="26"/>
  <c r="G24" i="29"/>
  <c r="P24" i="30"/>
  <c r="T24" i="30"/>
  <c r="X24" i="30"/>
  <c r="E25" i="25"/>
  <c r="Z25" i="26"/>
  <c r="G25" i="28"/>
  <c r="AE25" i="28"/>
  <c r="E25" i="29"/>
  <c r="AG25" i="29"/>
  <c r="V25" i="30"/>
  <c r="Z25" i="30"/>
  <c r="G25" i="31"/>
  <c r="AE25" i="31"/>
  <c r="P25" i="32"/>
  <c r="T25" i="32"/>
  <c r="X25" i="32"/>
  <c r="V26" i="25"/>
  <c r="Z26" i="25"/>
  <c r="G26" i="26"/>
  <c r="AE26" i="26"/>
  <c r="P26" i="28"/>
  <c r="T26" i="28"/>
  <c r="X26" i="28"/>
  <c r="AG26" i="27"/>
  <c r="V26" i="29"/>
  <c r="Z26" i="29"/>
  <c r="G26" i="30"/>
  <c r="AE26" i="30"/>
  <c r="P26" i="31"/>
  <c r="T26" i="31"/>
  <c r="X26" i="31"/>
  <c r="E26" i="32"/>
  <c r="AG26" i="32"/>
  <c r="P25" i="25"/>
  <c r="X25" i="25"/>
  <c r="AB25" i="25"/>
  <c r="AG25" i="26"/>
  <c r="P25" i="29"/>
  <c r="T25" i="29"/>
  <c r="X25" i="29"/>
  <c r="AB25" i="29"/>
  <c r="AG25" i="30"/>
  <c r="AG26" i="25"/>
  <c r="P26" i="27"/>
  <c r="T26" i="27"/>
  <c r="X26" i="27"/>
  <c r="AB26" i="27"/>
  <c r="AG26" i="29"/>
  <c r="P26" i="32"/>
  <c r="T26" i="32"/>
  <c r="X26" i="32"/>
  <c r="AB26" i="32"/>
  <c r="AE25" i="25"/>
  <c r="T25" i="26"/>
  <c r="AB25" i="26"/>
  <c r="AE25" i="29"/>
  <c r="P25" i="30"/>
  <c r="T25" i="30"/>
  <c r="X25" i="30"/>
  <c r="AB25" i="30"/>
  <c r="P26" i="25"/>
  <c r="T26" i="25"/>
  <c r="X26" i="25"/>
  <c r="AB26" i="25"/>
  <c r="AE26" i="27"/>
  <c r="P26" i="29"/>
  <c r="T26" i="29"/>
  <c r="X26" i="29"/>
  <c r="AB26" i="29"/>
  <c r="AG26" i="30"/>
  <c r="G26" i="32"/>
  <c r="AE26" i="32"/>
  <c r="V25" i="25"/>
  <c r="P25" i="28"/>
  <c r="T25" i="28"/>
  <c r="X25" i="28"/>
  <c r="V25" i="29"/>
  <c r="G25" i="30"/>
  <c r="P25" i="31"/>
  <c r="T25" i="31"/>
  <c r="X25" i="31"/>
  <c r="G26" i="25"/>
  <c r="P26" i="26"/>
  <c r="T26" i="26"/>
  <c r="X26" i="26"/>
  <c r="V26" i="27"/>
  <c r="G26" i="29"/>
  <c r="P26" i="30"/>
  <c r="T26" i="30"/>
  <c r="X26" i="30"/>
  <c r="V26" i="32"/>
  <c r="P27" i="28"/>
  <c r="T27" i="28"/>
  <c r="X27" i="28"/>
  <c r="AB27" i="28"/>
  <c r="P27" i="31"/>
  <c r="AG27" i="32"/>
  <c r="AE27" i="28"/>
  <c r="X27" i="27"/>
  <c r="P27" i="32"/>
  <c r="T27" i="32"/>
  <c r="X27" i="32"/>
  <c r="AB27" i="32"/>
  <c r="V27" i="28"/>
  <c r="Z27" i="28"/>
  <c r="P27" i="29"/>
  <c r="T27" i="29"/>
  <c r="X27" i="29"/>
  <c r="AB27" i="29"/>
  <c r="G27" i="32"/>
  <c r="AE27" i="32"/>
  <c r="P27" i="26"/>
  <c r="T27" i="26"/>
  <c r="X27" i="26"/>
  <c r="G27" i="29"/>
  <c r="P27" i="30"/>
  <c r="T27" i="30"/>
  <c r="X27" i="30"/>
  <c r="V27" i="32"/>
  <c r="V20" i="25"/>
  <c r="Z20" i="25"/>
  <c r="G20" i="26"/>
  <c r="AE20" i="26"/>
  <c r="P20" i="28"/>
  <c r="T20" i="28"/>
  <c r="X20" i="28"/>
  <c r="AG20" i="27"/>
  <c r="V20" i="29"/>
  <c r="Z20" i="29"/>
  <c r="G20" i="30"/>
  <c r="AE20" i="30"/>
  <c r="P20" i="31"/>
  <c r="T20" i="31"/>
  <c r="X20" i="31"/>
  <c r="E20" i="32"/>
  <c r="AG20" i="32"/>
  <c r="Z20" i="26"/>
  <c r="P20" i="27"/>
  <c r="T20" i="27"/>
  <c r="X20" i="27"/>
  <c r="AB20" i="27"/>
  <c r="AG20" i="29"/>
  <c r="V20" i="30"/>
  <c r="Z20" i="30"/>
  <c r="P20" i="32"/>
  <c r="T20" i="32"/>
  <c r="X20" i="32"/>
  <c r="AB20" i="32"/>
  <c r="P20" i="25"/>
  <c r="T20" i="25"/>
  <c r="X20" i="25"/>
  <c r="G20" i="27"/>
  <c r="AE20" i="27"/>
  <c r="P20" i="29"/>
  <c r="T20" i="29"/>
  <c r="X20" i="29"/>
  <c r="AB20" i="29"/>
  <c r="AG20" i="30"/>
  <c r="G20" i="32"/>
  <c r="AE20" i="32"/>
  <c r="V20" i="27"/>
  <c r="P20" i="30"/>
  <c r="T20" i="30"/>
  <c r="X20" i="30"/>
  <c r="V20" i="32"/>
  <c r="V19" i="25"/>
  <c r="G19" i="26"/>
  <c r="AE19" i="26"/>
  <c r="P19" i="28"/>
  <c r="T19" i="28"/>
  <c r="X19" i="28"/>
  <c r="AG19" i="27"/>
  <c r="V19" i="29"/>
  <c r="Z19" i="29"/>
  <c r="G19" i="30"/>
  <c r="AE19" i="30"/>
  <c r="P19" i="31"/>
  <c r="T19" i="31"/>
  <c r="X19" i="31"/>
  <c r="E19" i="32"/>
  <c r="AG19" i="32"/>
  <c r="AG19" i="25"/>
  <c r="Z19" i="26"/>
  <c r="P19" i="27"/>
  <c r="T19" i="27"/>
  <c r="X19" i="27"/>
  <c r="AB19" i="27"/>
  <c r="AG19" i="29"/>
  <c r="V19" i="30"/>
  <c r="Z19" i="30"/>
  <c r="P19" i="32"/>
  <c r="T19" i="32"/>
  <c r="X19" i="32"/>
  <c r="AB19" i="32"/>
  <c r="T19" i="25"/>
  <c r="AB19" i="25"/>
  <c r="AG19" i="26"/>
  <c r="G19" i="27"/>
  <c r="AE19" i="27"/>
  <c r="P19" i="29"/>
  <c r="T19" i="29"/>
  <c r="X19" i="29"/>
  <c r="AB19" i="29"/>
  <c r="AG19" i="30"/>
  <c r="G19" i="32"/>
  <c r="AE19" i="32"/>
  <c r="P19" i="26"/>
  <c r="T19" i="26"/>
  <c r="X19" i="26"/>
  <c r="V19" i="27"/>
  <c r="G19" i="29"/>
  <c r="P19" i="30"/>
  <c r="T19" i="30"/>
  <c r="X19" i="30"/>
  <c r="V19" i="32"/>
  <c r="G18" i="26"/>
  <c r="AE18" i="26"/>
  <c r="P18" i="28"/>
  <c r="T18" i="28"/>
  <c r="X18" i="28"/>
  <c r="AG18" i="27"/>
  <c r="V18" i="29"/>
  <c r="Z18" i="29"/>
  <c r="G18" i="30"/>
  <c r="AE18" i="30"/>
  <c r="P18" i="31"/>
  <c r="T18" i="31"/>
  <c r="X18" i="31"/>
  <c r="E18" i="32"/>
  <c r="AG18" i="32"/>
  <c r="P18" i="27"/>
  <c r="X18" i="27"/>
  <c r="AG18" i="29"/>
  <c r="P18" i="32"/>
  <c r="T18" i="32"/>
  <c r="X18" i="32"/>
  <c r="AB18" i="32"/>
  <c r="AE18" i="27"/>
  <c r="P18" i="29"/>
  <c r="T18" i="29"/>
  <c r="X18" i="29"/>
  <c r="AB18" i="29"/>
  <c r="AG18" i="30"/>
  <c r="G18" i="32"/>
  <c r="AE18" i="32"/>
  <c r="P18" i="26"/>
  <c r="T18" i="26"/>
  <c r="X18" i="26"/>
  <c r="G18" i="29"/>
  <c r="P18" i="30"/>
  <c r="T18" i="30"/>
  <c r="X18" i="30"/>
  <c r="V18" i="32"/>
  <c r="V17" i="25"/>
  <c r="Z17" i="25"/>
  <c r="G17" i="26"/>
  <c r="AE17" i="26"/>
  <c r="P17" i="28"/>
  <c r="T17" i="28"/>
  <c r="X17" i="28"/>
  <c r="E17" i="27"/>
  <c r="AG17" i="27"/>
  <c r="V17" i="29"/>
  <c r="Z17" i="29"/>
  <c r="G17" i="30"/>
  <c r="AE17" i="30"/>
  <c r="P17" i="31"/>
  <c r="T17" i="31"/>
  <c r="X17" i="31"/>
  <c r="E17" i="32"/>
  <c r="AG17" i="32"/>
  <c r="AG17" i="25"/>
  <c r="V17" i="26"/>
  <c r="Z17" i="26"/>
  <c r="P17" i="27"/>
  <c r="X17" i="27"/>
  <c r="AG17" i="29"/>
  <c r="V17" i="30"/>
  <c r="Z17" i="30"/>
  <c r="P17" i="32"/>
  <c r="T17" i="32"/>
  <c r="X17" i="32"/>
  <c r="AB17" i="32"/>
  <c r="P17" i="25"/>
  <c r="T17" i="25"/>
  <c r="X17" i="25"/>
  <c r="AB17" i="25"/>
  <c r="AG17" i="26"/>
  <c r="P17" i="29"/>
  <c r="T17" i="29"/>
  <c r="X17" i="29"/>
  <c r="AB17" i="29"/>
  <c r="AG17" i="30"/>
  <c r="G17" i="32"/>
  <c r="AE17" i="32"/>
  <c r="G17" i="25"/>
  <c r="P17" i="26"/>
  <c r="T17" i="26"/>
  <c r="X17" i="26"/>
  <c r="G17" i="29"/>
  <c r="P17" i="30"/>
  <c r="T17" i="30"/>
  <c r="X17" i="30"/>
  <c r="V17" i="32"/>
  <c r="V16" i="25"/>
  <c r="Z16" i="25"/>
  <c r="G16" i="26"/>
  <c r="AE16" i="26"/>
  <c r="P16" i="28"/>
  <c r="T16" i="28"/>
  <c r="X16" i="28"/>
  <c r="E16" i="27"/>
  <c r="V16" i="29"/>
  <c r="Z16" i="29"/>
  <c r="G16" i="30"/>
  <c r="AE16" i="30"/>
  <c r="P16" i="31"/>
  <c r="T16" i="31"/>
  <c r="X16" i="31"/>
  <c r="E16" i="32"/>
  <c r="AG16" i="32"/>
  <c r="AG16" i="25"/>
  <c r="V16" i="26"/>
  <c r="Z16" i="26"/>
  <c r="AG16" i="29"/>
  <c r="V16" i="30"/>
  <c r="Z16" i="30"/>
  <c r="P16" i="32"/>
  <c r="T16" i="32"/>
  <c r="X16" i="32"/>
  <c r="AB16" i="32"/>
  <c r="P16" i="25"/>
  <c r="T16" i="25"/>
  <c r="X16" i="25"/>
  <c r="AB16" i="25"/>
  <c r="AG16" i="26"/>
  <c r="G16" i="27"/>
  <c r="P16" i="29"/>
  <c r="T16" i="29"/>
  <c r="X16" i="29"/>
  <c r="AB16" i="29"/>
  <c r="AG16" i="30"/>
  <c r="G16" i="32"/>
  <c r="AE16" i="32"/>
  <c r="P16" i="26"/>
  <c r="T16" i="26"/>
  <c r="X16" i="26"/>
  <c r="G16" i="29"/>
  <c r="P16" i="30"/>
  <c r="T16" i="30"/>
  <c r="X16" i="30"/>
  <c r="V16" i="32"/>
  <c r="Z15" i="25"/>
  <c r="G15" i="26"/>
  <c r="AE15" i="26"/>
  <c r="P15" i="28"/>
  <c r="T15" i="28"/>
  <c r="X15" i="28"/>
  <c r="V15" i="29"/>
  <c r="Z15" i="29"/>
  <c r="G15" i="30"/>
  <c r="P15" i="31"/>
  <c r="T15" i="31"/>
  <c r="X15" i="31"/>
  <c r="E15" i="32"/>
  <c r="AG15" i="32"/>
  <c r="V15" i="26"/>
  <c r="Z15" i="26"/>
  <c r="AG15" i="29"/>
  <c r="Z15" i="30"/>
  <c r="P15" i="32"/>
  <c r="T15" i="32"/>
  <c r="X15" i="32"/>
  <c r="AB15" i="32"/>
  <c r="T15" i="25"/>
  <c r="AG15" i="26"/>
  <c r="P15" i="29"/>
  <c r="T15" i="29"/>
  <c r="X15" i="29"/>
  <c r="AB15" i="29"/>
  <c r="G15" i="32"/>
  <c r="AE15" i="32"/>
  <c r="P15" i="26"/>
  <c r="T15" i="26"/>
  <c r="X15" i="26"/>
  <c r="V15" i="27"/>
  <c r="P15" i="30"/>
  <c r="X15" i="30"/>
  <c r="V15" i="32"/>
  <c r="V14" i="25"/>
  <c r="Z14" i="25"/>
  <c r="G14" i="26"/>
  <c r="AE14" i="26"/>
  <c r="P14" i="28"/>
  <c r="T14" i="28"/>
  <c r="X14" i="28"/>
  <c r="V14" i="29"/>
  <c r="Z14" i="29"/>
  <c r="G14" i="30"/>
  <c r="P14" i="31"/>
  <c r="T14" i="31"/>
  <c r="X14" i="31"/>
  <c r="E14" i="32"/>
  <c r="AG14" i="32"/>
  <c r="V14" i="26"/>
  <c r="Z14" i="26"/>
  <c r="AG14" i="29"/>
  <c r="Z14" i="30"/>
  <c r="P14" i="32"/>
  <c r="T14" i="32"/>
  <c r="X14" i="32"/>
  <c r="AB14" i="32"/>
  <c r="P14" i="25"/>
  <c r="T14" i="25"/>
  <c r="X14" i="25"/>
  <c r="AG14" i="26"/>
  <c r="P14" i="29"/>
  <c r="T14" i="29"/>
  <c r="X14" i="29"/>
  <c r="AB14" i="29"/>
  <c r="G14" i="32"/>
  <c r="AE14" i="32"/>
  <c r="P14" i="26"/>
  <c r="T14" i="26"/>
  <c r="X14" i="26"/>
  <c r="V14" i="27"/>
  <c r="P14" i="30"/>
  <c r="X14" i="30"/>
  <c r="V14" i="32"/>
  <c r="V13" i="25"/>
  <c r="Z13" i="25"/>
  <c r="G13" i="26"/>
  <c r="AE13" i="26"/>
  <c r="P13" i="28"/>
  <c r="X13" i="28"/>
  <c r="AG13" i="27"/>
  <c r="Z13" i="29"/>
  <c r="AE13" i="30"/>
  <c r="T13" i="31"/>
  <c r="E13" i="32"/>
  <c r="AG13" i="32"/>
  <c r="AG13" i="25"/>
  <c r="V13" i="26"/>
  <c r="Z13" i="26"/>
  <c r="T13" i="27"/>
  <c r="AG13" i="29"/>
  <c r="Z13" i="30"/>
  <c r="P13" i="32"/>
  <c r="T13" i="32"/>
  <c r="X13" i="32"/>
  <c r="AB13" i="32"/>
  <c r="P13" i="25"/>
  <c r="T13" i="25"/>
  <c r="X13" i="25"/>
  <c r="AB13" i="25"/>
  <c r="AG13" i="26"/>
  <c r="P13" i="29"/>
  <c r="X13" i="29"/>
  <c r="AG13" i="30"/>
  <c r="G13" i="32"/>
  <c r="AE13" i="32"/>
  <c r="G13" i="25"/>
  <c r="P13" i="26"/>
  <c r="T13" i="26"/>
  <c r="X13" i="26"/>
  <c r="P13" i="30"/>
  <c r="X13" i="30"/>
  <c r="V13" i="32"/>
  <c r="P12" i="30"/>
  <c r="G12" i="26"/>
  <c r="AE12" i="26"/>
  <c r="P12" i="28"/>
  <c r="G12" i="30"/>
  <c r="AE12" i="30"/>
  <c r="P12" i="31"/>
  <c r="AG12" i="32"/>
  <c r="X12" i="26"/>
  <c r="X12" i="30"/>
  <c r="E12" i="25"/>
  <c r="P12" i="27"/>
  <c r="X12" i="27"/>
  <c r="V12" i="30"/>
  <c r="Z12" i="30"/>
  <c r="AE12" i="31"/>
  <c r="P12" i="32"/>
  <c r="T12" i="32"/>
  <c r="AB12" i="32"/>
  <c r="T12" i="26"/>
  <c r="T12" i="30"/>
  <c r="AB12" i="30"/>
  <c r="AE12" i="28"/>
  <c r="P12" i="25"/>
  <c r="T12" i="25"/>
  <c r="X12" i="25"/>
  <c r="V12" i="28"/>
  <c r="P12" i="29"/>
  <c r="X12" i="29"/>
  <c r="G12" i="32"/>
  <c r="E10" i="30"/>
  <c r="V10" i="25"/>
  <c r="G10" i="26"/>
  <c r="P10" i="28"/>
  <c r="X10" i="28"/>
  <c r="G10" i="30"/>
  <c r="AE10" i="30"/>
  <c r="Z10" i="30"/>
  <c r="P10" i="29"/>
  <c r="X10" i="29"/>
  <c r="AG10" i="30"/>
  <c r="G10" i="29"/>
  <c r="P10" i="30"/>
  <c r="T10" i="30"/>
  <c r="X10" i="30"/>
  <c r="V9" i="27"/>
  <c r="O12" i="111"/>
  <c r="R12" i="111" s="1"/>
  <c r="O16" i="111"/>
  <c r="R16" i="111" s="1"/>
  <c r="O24" i="111"/>
  <c r="R24" i="111" s="1"/>
  <c r="O28" i="111"/>
  <c r="R28" i="111" s="1"/>
  <c r="O33" i="111"/>
  <c r="R33" i="111" s="1"/>
  <c r="O16" i="27"/>
  <c r="O16" i="29"/>
  <c r="O16" i="25"/>
  <c r="O10" i="111"/>
  <c r="R10" i="111" s="1"/>
  <c r="O14" i="111"/>
  <c r="R14" i="111" s="1"/>
  <c r="O18" i="111"/>
  <c r="R18" i="111" s="1"/>
  <c r="O22" i="111"/>
  <c r="R22" i="111" s="1"/>
  <c r="O16" i="26"/>
  <c r="O26" i="111"/>
  <c r="R26" i="111" s="1"/>
  <c r="O30" i="111"/>
  <c r="R30" i="111" s="1"/>
  <c r="O35" i="111"/>
  <c r="R35" i="111" s="1"/>
  <c r="O16" i="30"/>
  <c r="O16" i="31"/>
  <c r="H16" i="25"/>
  <c r="H16" i="26"/>
  <c r="H16" i="30"/>
  <c r="O20" i="131"/>
  <c r="R20" i="131" s="1"/>
  <c r="O27" i="131"/>
  <c r="R27" i="131" s="1"/>
  <c r="O36" i="131"/>
  <c r="R36" i="131" s="1"/>
  <c r="O43" i="131"/>
  <c r="R43" i="131" s="1"/>
  <c r="O51" i="131"/>
  <c r="R51" i="131" s="1"/>
  <c r="O13" i="131"/>
  <c r="R13" i="131" s="1"/>
  <c r="O29" i="131"/>
  <c r="R29" i="131" s="1"/>
  <c r="O38" i="131"/>
  <c r="R38" i="131" s="1"/>
  <c r="O45" i="131"/>
  <c r="R45" i="131" s="1"/>
  <c r="O17" i="25"/>
  <c r="O17" i="30"/>
  <c r="O15" i="131"/>
  <c r="R15" i="131" s="1"/>
  <c r="O23" i="131"/>
  <c r="R23" i="131" s="1"/>
  <c r="O31" i="131"/>
  <c r="R31" i="131" s="1"/>
  <c r="O47" i="131"/>
  <c r="R47" i="131" s="1"/>
  <c r="O17" i="131"/>
  <c r="R17" i="131" s="1"/>
  <c r="O25" i="131"/>
  <c r="R25" i="131" s="1"/>
  <c r="O34" i="131"/>
  <c r="R34" i="131" s="1"/>
  <c r="O41" i="131"/>
  <c r="R41" i="131" s="1"/>
  <c r="O17" i="28"/>
  <c r="O49" i="131"/>
  <c r="R49" i="131" s="1"/>
  <c r="O17" i="29"/>
  <c r="O17" i="31"/>
  <c r="O18" i="26"/>
  <c r="O18" i="30"/>
  <c r="O18" i="25"/>
  <c r="O14" i="109"/>
  <c r="R14" i="109" s="1"/>
  <c r="O30" i="109"/>
  <c r="R30" i="109" s="1"/>
  <c r="O39" i="109"/>
  <c r="R39" i="109" s="1"/>
  <c r="O44" i="109"/>
  <c r="R44" i="109" s="1"/>
  <c r="O52" i="109"/>
  <c r="R52" i="109" s="1"/>
  <c r="O16" i="109"/>
  <c r="R16" i="109" s="1"/>
  <c r="O24" i="109"/>
  <c r="R24" i="109" s="1"/>
  <c r="O33" i="109"/>
  <c r="R33" i="109" s="1"/>
  <c r="O46" i="109"/>
  <c r="R46" i="109" s="1"/>
  <c r="O54" i="109"/>
  <c r="R54" i="109" s="1"/>
  <c r="O61" i="109"/>
  <c r="R61" i="109" s="1"/>
  <c r="O19" i="30"/>
  <c r="O19" i="31"/>
  <c r="O19" i="25"/>
  <c r="O10" i="109"/>
  <c r="O18" i="109"/>
  <c r="R18" i="109" s="1"/>
  <c r="O26" i="109"/>
  <c r="R26" i="109" s="1"/>
  <c r="O35" i="109"/>
  <c r="R35" i="109" s="1"/>
  <c r="O48" i="109"/>
  <c r="R48" i="109" s="1"/>
  <c r="O63" i="109"/>
  <c r="R63" i="109" s="1"/>
  <c r="O68" i="109"/>
  <c r="R68" i="109" s="1"/>
  <c r="O12" i="109"/>
  <c r="R12" i="109" s="1"/>
  <c r="O28" i="109"/>
  <c r="R28" i="109" s="1"/>
  <c r="O37" i="109"/>
  <c r="R37" i="109" s="1"/>
  <c r="O50" i="109"/>
  <c r="R50" i="109" s="1"/>
  <c r="O70" i="109"/>
  <c r="R70" i="109" s="1"/>
  <c r="O19" i="29"/>
  <c r="O21" i="26"/>
  <c r="O21" i="30"/>
  <c r="O21" i="31"/>
  <c r="O22" i="26"/>
  <c r="O22" i="30"/>
  <c r="O22" i="25"/>
  <c r="O22" i="31"/>
  <c r="O25" i="30"/>
  <c r="O26" i="25"/>
  <c r="H26" i="25"/>
  <c r="H26" i="26"/>
  <c r="O28" i="26"/>
  <c r="O28" i="30"/>
  <c r="O28" i="25"/>
  <c r="O28" i="31"/>
  <c r="R29" i="25"/>
  <c r="O29" i="25"/>
  <c r="O29" i="26"/>
  <c r="O29" i="30"/>
  <c r="O29" i="31"/>
  <c r="H29" i="26"/>
  <c r="H31" i="26"/>
  <c r="O12" i="100"/>
  <c r="R12" i="100" s="1"/>
  <c r="O16" i="100"/>
  <c r="R16" i="100" s="1"/>
  <c r="O25" i="100"/>
  <c r="R25" i="100" s="1"/>
  <c r="O34" i="100"/>
  <c r="R34" i="100" s="1"/>
  <c r="O41" i="100"/>
  <c r="R41" i="100" s="1"/>
  <c r="O32" i="27"/>
  <c r="O32" i="26"/>
  <c r="O11" i="100"/>
  <c r="O15" i="100"/>
  <c r="R15" i="100" s="1"/>
  <c r="O20" i="100"/>
  <c r="R20" i="100" s="1"/>
  <c r="O27" i="100"/>
  <c r="R27" i="100" s="1"/>
  <c r="O36" i="100"/>
  <c r="R36" i="100" s="1"/>
  <c r="O43" i="100"/>
  <c r="R43" i="100" s="1"/>
  <c r="O10" i="100"/>
  <c r="R10" i="100" s="1"/>
  <c r="O32" i="25"/>
  <c r="O14" i="100"/>
  <c r="R14" i="100" s="1"/>
  <c r="O18" i="100"/>
  <c r="R18" i="100" s="1"/>
  <c r="O29" i="100"/>
  <c r="O38" i="100"/>
  <c r="R38" i="100" s="1"/>
  <c r="O13" i="100"/>
  <c r="R13" i="100" s="1"/>
  <c r="O17" i="100"/>
  <c r="R17" i="100" s="1"/>
  <c r="O23" i="100"/>
  <c r="R23" i="100" s="1"/>
  <c r="O31" i="100"/>
  <c r="R31" i="100" s="1"/>
  <c r="H33" i="28"/>
  <c r="O66" i="101"/>
  <c r="R66" i="101" s="1"/>
  <c r="O35" i="30"/>
  <c r="O35" i="25"/>
  <c r="O35" i="27"/>
  <c r="H35" i="25"/>
  <c r="H35" i="26"/>
  <c r="H35" i="30"/>
  <c r="H35" i="31"/>
  <c r="O15" i="111"/>
  <c r="R15" i="111" s="1"/>
  <c r="O29" i="111"/>
  <c r="R29" i="111" s="1"/>
  <c r="O39" i="111"/>
  <c r="R39" i="111" s="1"/>
  <c r="O41" i="111"/>
  <c r="R41" i="111" s="1"/>
  <c r="O45" i="111"/>
  <c r="R45" i="111" s="1"/>
  <c r="O49" i="111"/>
  <c r="R49" i="111" s="1"/>
  <c r="O53" i="111"/>
  <c r="R53" i="111" s="1"/>
  <c r="O61" i="111"/>
  <c r="R61" i="111" s="1"/>
  <c r="O67" i="111"/>
  <c r="R67" i="111" s="1"/>
  <c r="O71" i="111"/>
  <c r="R71" i="111" s="1"/>
  <c r="O36" i="30"/>
  <c r="O73" i="111"/>
  <c r="R73" i="111" s="1"/>
  <c r="O77" i="111"/>
  <c r="R77" i="111" s="1"/>
  <c r="O17" i="111"/>
  <c r="R17" i="111" s="1"/>
  <c r="O23" i="111"/>
  <c r="R23" i="111" s="1"/>
  <c r="O25" i="111"/>
  <c r="R25" i="111" s="1"/>
  <c r="O27" i="111"/>
  <c r="R27" i="111" s="1"/>
  <c r="O31" i="111"/>
  <c r="R31" i="111" s="1"/>
  <c r="O34" i="111"/>
  <c r="R34" i="111" s="1"/>
  <c r="O36" i="111"/>
  <c r="R36" i="111" s="1"/>
  <c r="O37" i="111"/>
  <c r="R37" i="111" s="1"/>
  <c r="O38" i="111"/>
  <c r="R38" i="111" s="1"/>
  <c r="O44" i="111"/>
  <c r="R44" i="111" s="1"/>
  <c r="O48" i="111"/>
  <c r="R48" i="111" s="1"/>
  <c r="O52" i="111"/>
  <c r="R52" i="111" s="1"/>
  <c r="O60" i="111"/>
  <c r="O70" i="111"/>
  <c r="R70" i="111" s="1"/>
  <c r="O76" i="111"/>
  <c r="R76" i="111" s="1"/>
  <c r="O11" i="111"/>
  <c r="R11" i="111" s="1"/>
  <c r="O20" i="111"/>
  <c r="R20" i="111" s="1"/>
  <c r="O43" i="111"/>
  <c r="R43" i="111" s="1"/>
  <c r="O47" i="111"/>
  <c r="R47" i="111" s="1"/>
  <c r="O51" i="111"/>
  <c r="R51" i="111" s="1"/>
  <c r="O57" i="111"/>
  <c r="R57" i="111" s="1"/>
  <c r="O63" i="111"/>
  <c r="R63" i="111" s="1"/>
  <c r="O65" i="111"/>
  <c r="R65" i="111" s="1"/>
  <c r="O69" i="111"/>
  <c r="R69" i="111" s="1"/>
  <c r="O75" i="111"/>
  <c r="R75" i="111" s="1"/>
  <c r="O13" i="111"/>
  <c r="R13" i="111" s="1"/>
  <c r="O46" i="111"/>
  <c r="R46" i="111" s="1"/>
  <c r="O50" i="111"/>
  <c r="R50" i="111" s="1"/>
  <c r="O54" i="111"/>
  <c r="R54" i="111" s="1"/>
  <c r="O56" i="111"/>
  <c r="R56" i="111" s="1"/>
  <c r="O36" i="27"/>
  <c r="O62" i="111"/>
  <c r="R62" i="111" s="1"/>
  <c r="O68" i="111"/>
  <c r="R68" i="111" s="1"/>
  <c r="O74" i="111"/>
  <c r="R74" i="111" s="1"/>
  <c r="O78" i="111"/>
  <c r="R78" i="111" s="1"/>
  <c r="O12" i="131"/>
  <c r="R12" i="131" s="1"/>
  <c r="O28" i="131"/>
  <c r="R28" i="131" s="1"/>
  <c r="O37" i="131"/>
  <c r="R37" i="131" s="1"/>
  <c r="O50" i="131"/>
  <c r="R50" i="131" s="1"/>
  <c r="O53" i="131"/>
  <c r="R53" i="131" s="1"/>
  <c r="O61" i="131"/>
  <c r="R61" i="131" s="1"/>
  <c r="O67" i="131"/>
  <c r="R67" i="131" s="1"/>
  <c r="O71" i="131"/>
  <c r="R71" i="131" s="1"/>
  <c r="O73" i="131"/>
  <c r="R73" i="131" s="1"/>
  <c r="O77" i="131"/>
  <c r="R77" i="131" s="1"/>
  <c r="O14" i="131"/>
  <c r="R14" i="131" s="1"/>
  <c r="O30" i="131"/>
  <c r="R30" i="131" s="1"/>
  <c r="O39" i="131"/>
  <c r="R39" i="131" s="1"/>
  <c r="O44" i="131"/>
  <c r="R44" i="131" s="1"/>
  <c r="O52" i="131"/>
  <c r="R52" i="131" s="1"/>
  <c r="O60" i="131"/>
  <c r="R60" i="131" s="1"/>
  <c r="O70" i="131"/>
  <c r="R70" i="131" s="1"/>
  <c r="O76" i="131"/>
  <c r="R76" i="131" s="1"/>
  <c r="O16" i="131"/>
  <c r="R16" i="131" s="1"/>
  <c r="O24" i="131"/>
  <c r="R24" i="131" s="1"/>
  <c r="O33" i="131"/>
  <c r="R33" i="131" s="1"/>
  <c r="O46" i="131"/>
  <c r="R46" i="131" s="1"/>
  <c r="O63" i="131"/>
  <c r="R63" i="131" s="1"/>
  <c r="O65" i="131"/>
  <c r="R65" i="131" s="1"/>
  <c r="O69" i="131"/>
  <c r="R69" i="131" s="1"/>
  <c r="O75" i="131"/>
  <c r="R75" i="131" s="1"/>
  <c r="O10" i="131"/>
  <c r="R10" i="131" s="1"/>
  <c r="O18" i="131"/>
  <c r="R18" i="131" s="1"/>
  <c r="O26" i="131"/>
  <c r="R26" i="131" s="1"/>
  <c r="O35" i="131"/>
  <c r="R35" i="131" s="1"/>
  <c r="O48" i="131"/>
  <c r="O54" i="131"/>
  <c r="R54" i="131" s="1"/>
  <c r="O62" i="131"/>
  <c r="R62" i="131" s="1"/>
  <c r="O68" i="131"/>
  <c r="R68" i="131" s="1"/>
  <c r="O78" i="131"/>
  <c r="R78" i="131" s="1"/>
  <c r="O16" i="110"/>
  <c r="R16" i="110" s="1"/>
  <c r="R38" i="26"/>
  <c r="O22" i="110"/>
  <c r="R22" i="110" s="1"/>
  <c r="O26" i="110"/>
  <c r="R26" i="110" s="1"/>
  <c r="O30" i="110"/>
  <c r="O35" i="110"/>
  <c r="R35" i="110" s="1"/>
  <c r="O39" i="110"/>
  <c r="R39" i="110" s="1"/>
  <c r="O45" i="110"/>
  <c r="R45" i="110" s="1"/>
  <c r="O49" i="110"/>
  <c r="R49" i="110" s="1"/>
  <c r="O53" i="110"/>
  <c r="R53" i="110" s="1"/>
  <c r="O61" i="110"/>
  <c r="R61" i="110" s="1"/>
  <c r="O67" i="110"/>
  <c r="R67" i="110" s="1"/>
  <c r="O71" i="110"/>
  <c r="R71" i="110" s="1"/>
  <c r="O38" i="30"/>
  <c r="O73" i="110"/>
  <c r="R73" i="110" s="1"/>
  <c r="O77" i="110"/>
  <c r="R77" i="110" s="1"/>
  <c r="O10" i="110"/>
  <c r="R10" i="110" s="1"/>
  <c r="O12" i="110"/>
  <c r="R12" i="110" s="1"/>
  <c r="O14" i="110"/>
  <c r="R14" i="110" s="1"/>
  <c r="O18" i="110"/>
  <c r="R18" i="110" s="1"/>
  <c r="O25" i="110"/>
  <c r="R25" i="110" s="1"/>
  <c r="O29" i="110"/>
  <c r="R29" i="110" s="1"/>
  <c r="O34" i="110"/>
  <c r="R34" i="110" s="1"/>
  <c r="O38" i="110"/>
  <c r="R38" i="110" s="1"/>
  <c r="O44" i="110"/>
  <c r="R44" i="110" s="1"/>
  <c r="O48" i="110"/>
  <c r="R48" i="110" s="1"/>
  <c r="O52" i="110"/>
  <c r="R52" i="110" s="1"/>
  <c r="O60" i="110"/>
  <c r="R60" i="110" s="1"/>
  <c r="O66" i="110"/>
  <c r="R66" i="110" s="1"/>
  <c r="O70" i="110"/>
  <c r="R70" i="110" s="1"/>
  <c r="O76" i="110"/>
  <c r="R76" i="110" s="1"/>
  <c r="O24" i="110"/>
  <c r="R24" i="110" s="1"/>
  <c r="O28" i="110"/>
  <c r="R28" i="110" s="1"/>
  <c r="O33" i="110"/>
  <c r="R33" i="110" s="1"/>
  <c r="O37" i="110"/>
  <c r="R37" i="110" s="1"/>
  <c r="O43" i="110"/>
  <c r="R43" i="110" s="1"/>
  <c r="O47" i="110"/>
  <c r="R47" i="110" s="1"/>
  <c r="O51" i="110"/>
  <c r="R51" i="110" s="1"/>
  <c r="O63" i="110"/>
  <c r="R63" i="110" s="1"/>
  <c r="O69" i="110"/>
  <c r="R69" i="110" s="1"/>
  <c r="O75" i="110"/>
  <c r="R75" i="110" s="1"/>
  <c r="O23" i="110"/>
  <c r="R23" i="110" s="1"/>
  <c r="O27" i="110"/>
  <c r="R27" i="110" s="1"/>
  <c r="O31" i="110"/>
  <c r="R31" i="110" s="1"/>
  <c r="O36" i="110"/>
  <c r="R36" i="110" s="1"/>
  <c r="O46" i="110"/>
  <c r="R46" i="110" s="1"/>
  <c r="O50" i="110"/>
  <c r="R50" i="110" s="1"/>
  <c r="O54" i="110"/>
  <c r="R54" i="110" s="1"/>
  <c r="O56" i="110"/>
  <c r="R56" i="110" s="1"/>
  <c r="R38" i="27"/>
  <c r="O62" i="110"/>
  <c r="R62" i="110" s="1"/>
  <c r="O68" i="110"/>
  <c r="R68" i="110" s="1"/>
  <c r="O74" i="110"/>
  <c r="R74" i="110" s="1"/>
  <c r="O78" i="110"/>
  <c r="R78" i="110" s="1"/>
  <c r="O11" i="109"/>
  <c r="R11" i="109" s="1"/>
  <c r="O20" i="109"/>
  <c r="R20" i="109" s="1"/>
  <c r="O25" i="109"/>
  <c r="R25" i="109" s="1"/>
  <c r="O34" i="109"/>
  <c r="R34" i="109" s="1"/>
  <c r="O39" i="28"/>
  <c r="O41" i="109"/>
  <c r="R41" i="109" s="1"/>
  <c r="O49" i="109"/>
  <c r="R49" i="109" s="1"/>
  <c r="O56" i="109"/>
  <c r="R56" i="109" s="1"/>
  <c r="O71" i="109"/>
  <c r="R71" i="109" s="1"/>
  <c r="O73" i="109"/>
  <c r="R73" i="109" s="1"/>
  <c r="O77" i="109"/>
  <c r="R77" i="109" s="1"/>
  <c r="O39" i="26"/>
  <c r="O13" i="109"/>
  <c r="R13" i="109" s="1"/>
  <c r="O27" i="109"/>
  <c r="R27" i="109" s="1"/>
  <c r="O36" i="109"/>
  <c r="R36" i="109" s="1"/>
  <c r="O43" i="109"/>
  <c r="R43" i="109" s="1"/>
  <c r="O51" i="109"/>
  <c r="R51" i="109" s="1"/>
  <c r="O60" i="109"/>
  <c r="R60" i="109" s="1"/>
  <c r="O76" i="109"/>
  <c r="R76" i="109" s="1"/>
  <c r="O15" i="109"/>
  <c r="R15" i="109" s="1"/>
  <c r="O29" i="109"/>
  <c r="R29" i="109" s="1"/>
  <c r="O38" i="109"/>
  <c r="R38" i="109" s="1"/>
  <c r="O45" i="109"/>
  <c r="R45" i="109" s="1"/>
  <c r="O53" i="109"/>
  <c r="R53" i="109" s="1"/>
  <c r="O62" i="109"/>
  <c r="R62" i="109" s="1"/>
  <c r="O67" i="109"/>
  <c r="R67" i="109" s="1"/>
  <c r="O75" i="109"/>
  <c r="R75" i="109" s="1"/>
  <c r="O17" i="109"/>
  <c r="R17" i="109" s="1"/>
  <c r="O31" i="109"/>
  <c r="R31" i="109" s="1"/>
  <c r="O47" i="109"/>
  <c r="R47" i="109" s="1"/>
  <c r="O69" i="109"/>
  <c r="R69" i="109" s="1"/>
  <c r="O78" i="109"/>
  <c r="R78" i="109" s="1"/>
  <c r="H39" i="25"/>
  <c r="H39" i="26"/>
  <c r="O40" i="26"/>
  <c r="O40" i="25"/>
  <c r="R40" i="27"/>
  <c r="O41" i="30"/>
  <c r="O41" i="25"/>
  <c r="O11" i="112"/>
  <c r="R11" i="112" s="1"/>
  <c r="O15" i="112"/>
  <c r="R15" i="112" s="1"/>
  <c r="O20" i="112"/>
  <c r="R20" i="112" s="1"/>
  <c r="O15" i="26"/>
  <c r="O22" i="112"/>
  <c r="R22" i="112" s="1"/>
  <c r="O26" i="112"/>
  <c r="R26" i="112" s="1"/>
  <c r="O30" i="112"/>
  <c r="R30" i="112" s="1"/>
  <c r="O35" i="112"/>
  <c r="R35" i="112" s="1"/>
  <c r="O39" i="112"/>
  <c r="R39" i="112" s="1"/>
  <c r="O41" i="112"/>
  <c r="R41" i="112" s="1"/>
  <c r="O15" i="28"/>
  <c r="O45" i="112"/>
  <c r="R45" i="112" s="1"/>
  <c r="O49" i="112"/>
  <c r="R49" i="112" s="1"/>
  <c r="O53" i="112"/>
  <c r="R53" i="112" s="1"/>
  <c r="O61" i="112"/>
  <c r="R61" i="112" s="1"/>
  <c r="O67" i="112"/>
  <c r="R67" i="112" s="1"/>
  <c r="O71" i="112"/>
  <c r="R71" i="112" s="1"/>
  <c r="O15" i="30"/>
  <c r="O73" i="112"/>
  <c r="R73" i="112" s="1"/>
  <c r="O77" i="112"/>
  <c r="R77" i="112" s="1"/>
  <c r="O15" i="25"/>
  <c r="O10" i="112"/>
  <c r="R10" i="112" s="1"/>
  <c r="O14" i="112"/>
  <c r="R14" i="112" s="1"/>
  <c r="O18" i="112"/>
  <c r="R18" i="112" s="1"/>
  <c r="O25" i="112"/>
  <c r="R25" i="112" s="1"/>
  <c r="O29" i="112"/>
  <c r="R29" i="112" s="1"/>
  <c r="O34" i="112"/>
  <c r="R34" i="112" s="1"/>
  <c r="O38" i="112"/>
  <c r="R38" i="112" s="1"/>
  <c r="O44" i="112"/>
  <c r="R44" i="112" s="1"/>
  <c r="O48" i="112"/>
  <c r="R48" i="112" s="1"/>
  <c r="O52" i="112"/>
  <c r="R52" i="112" s="1"/>
  <c r="O60" i="112"/>
  <c r="R60" i="112" s="1"/>
  <c r="O70" i="112"/>
  <c r="R70" i="112" s="1"/>
  <c r="O76" i="112"/>
  <c r="R76" i="112" s="1"/>
  <c r="O13" i="112"/>
  <c r="R13" i="112" s="1"/>
  <c r="O17" i="112"/>
  <c r="R17" i="112" s="1"/>
  <c r="O24" i="112"/>
  <c r="R24" i="112" s="1"/>
  <c r="O28" i="112"/>
  <c r="R28" i="112" s="1"/>
  <c r="O33" i="112"/>
  <c r="R33" i="112" s="1"/>
  <c r="O37" i="112"/>
  <c r="R37" i="112" s="1"/>
  <c r="O43" i="112"/>
  <c r="R43" i="112" s="1"/>
  <c r="O47" i="112"/>
  <c r="R47" i="112" s="1"/>
  <c r="O51" i="112"/>
  <c r="R51" i="112" s="1"/>
  <c r="O57" i="112"/>
  <c r="R57" i="112" s="1"/>
  <c r="O63" i="112"/>
  <c r="R63" i="112" s="1"/>
  <c r="O65" i="112"/>
  <c r="R65" i="112" s="1"/>
  <c r="O15" i="29"/>
  <c r="O69" i="112"/>
  <c r="R69" i="112" s="1"/>
  <c r="O75" i="112"/>
  <c r="R75" i="112" s="1"/>
  <c r="O12" i="112"/>
  <c r="R12" i="112" s="1"/>
  <c r="O16" i="112"/>
  <c r="R16" i="112" s="1"/>
  <c r="O23" i="112"/>
  <c r="R23" i="112" s="1"/>
  <c r="O27" i="112"/>
  <c r="R27" i="112" s="1"/>
  <c r="O31" i="112"/>
  <c r="R31" i="112" s="1"/>
  <c r="O36" i="112"/>
  <c r="R36" i="112" s="1"/>
  <c r="O42" i="112"/>
  <c r="R42" i="112" s="1"/>
  <c r="O46" i="112"/>
  <c r="R46" i="112" s="1"/>
  <c r="O50" i="112"/>
  <c r="R50" i="112" s="1"/>
  <c r="O54" i="112"/>
  <c r="R54" i="112" s="1"/>
  <c r="O56" i="112"/>
  <c r="O15" i="27"/>
  <c r="O62" i="112"/>
  <c r="R62" i="112" s="1"/>
  <c r="O68" i="112"/>
  <c r="R68" i="112" s="1"/>
  <c r="O74" i="112"/>
  <c r="O78" i="112"/>
  <c r="R78" i="112" s="1"/>
  <c r="O15" i="31"/>
  <c r="O15" i="101"/>
  <c r="R15" i="101" s="1"/>
  <c r="O20" i="101"/>
  <c r="R20" i="101" s="1"/>
  <c r="O14" i="26"/>
  <c r="O22" i="101"/>
  <c r="R22" i="101" s="1"/>
  <c r="O26" i="101"/>
  <c r="R26" i="101" s="1"/>
  <c r="O30" i="101"/>
  <c r="R30" i="101" s="1"/>
  <c r="O35" i="101"/>
  <c r="R35" i="101" s="1"/>
  <c r="O39" i="101"/>
  <c r="O14" i="28"/>
  <c r="O41" i="101"/>
  <c r="O42" i="101"/>
  <c r="R42" i="101" s="1"/>
  <c r="O43" i="101"/>
  <c r="R43" i="101" s="1"/>
  <c r="O44" i="101"/>
  <c r="R44" i="101" s="1"/>
  <c r="O45" i="101"/>
  <c r="R45" i="101" s="1"/>
  <c r="O46" i="101"/>
  <c r="R46" i="101" s="1"/>
  <c r="O47" i="101"/>
  <c r="R47" i="101" s="1"/>
  <c r="O48" i="101"/>
  <c r="R48" i="101" s="1"/>
  <c r="O49" i="101"/>
  <c r="R49" i="101" s="1"/>
  <c r="O50" i="101"/>
  <c r="R50" i="101" s="1"/>
  <c r="O51" i="101"/>
  <c r="R51" i="101" s="1"/>
  <c r="O52" i="101"/>
  <c r="R52" i="101" s="1"/>
  <c r="O53" i="101"/>
  <c r="R53" i="101" s="1"/>
  <c r="O54" i="101"/>
  <c r="R54" i="101" s="1"/>
  <c r="O61" i="101"/>
  <c r="R61" i="101" s="1"/>
  <c r="O67" i="101"/>
  <c r="R67" i="101" s="1"/>
  <c r="O71" i="101"/>
  <c r="R71" i="101" s="1"/>
  <c r="O14" i="30"/>
  <c r="O73" i="101"/>
  <c r="R73" i="101" s="1"/>
  <c r="O77" i="101"/>
  <c r="R77" i="101" s="1"/>
  <c r="O10" i="101"/>
  <c r="R10" i="101" s="1"/>
  <c r="O14" i="25"/>
  <c r="O14" i="101"/>
  <c r="R14" i="101" s="1"/>
  <c r="O18" i="101"/>
  <c r="R18" i="101" s="1"/>
  <c r="O25" i="101"/>
  <c r="R25" i="101" s="1"/>
  <c r="O29" i="101"/>
  <c r="R29" i="101" s="1"/>
  <c r="O34" i="101"/>
  <c r="R34" i="101" s="1"/>
  <c r="O38" i="101"/>
  <c r="R38" i="101" s="1"/>
  <c r="O60" i="101"/>
  <c r="R60" i="101" s="1"/>
  <c r="O70" i="101"/>
  <c r="R70" i="101" s="1"/>
  <c r="O76" i="101"/>
  <c r="R76" i="101" s="1"/>
  <c r="O13" i="101"/>
  <c r="R13" i="101" s="1"/>
  <c r="O17" i="101"/>
  <c r="R17" i="101" s="1"/>
  <c r="O24" i="101"/>
  <c r="R24" i="101" s="1"/>
  <c r="O28" i="101"/>
  <c r="R28" i="101" s="1"/>
  <c r="O33" i="101"/>
  <c r="R33" i="101" s="1"/>
  <c r="O37" i="101"/>
  <c r="R37" i="101" s="1"/>
  <c r="O57" i="101"/>
  <c r="R57" i="101" s="1"/>
  <c r="O63" i="101"/>
  <c r="R63" i="101" s="1"/>
  <c r="O14" i="29"/>
  <c r="O65" i="101"/>
  <c r="O69" i="101"/>
  <c r="R69" i="101" s="1"/>
  <c r="O75" i="101"/>
  <c r="R75" i="101" s="1"/>
  <c r="O12" i="101"/>
  <c r="O16" i="101"/>
  <c r="R16" i="101" s="1"/>
  <c r="O27" i="101"/>
  <c r="R27" i="101" s="1"/>
  <c r="O31" i="101"/>
  <c r="R31" i="101" s="1"/>
  <c r="O36" i="101"/>
  <c r="R36" i="101" s="1"/>
  <c r="O14" i="27"/>
  <c r="O62" i="101"/>
  <c r="R62" i="101" s="1"/>
  <c r="O68" i="101"/>
  <c r="R68" i="101" s="1"/>
  <c r="O78" i="101"/>
  <c r="R78" i="101" s="1"/>
  <c r="O14" i="31"/>
  <c r="O45" i="100"/>
  <c r="R45" i="100" s="1"/>
  <c r="O49" i="100"/>
  <c r="R49" i="100" s="1"/>
  <c r="O53" i="100"/>
  <c r="R53" i="100" s="1"/>
  <c r="O61" i="100"/>
  <c r="R61" i="100" s="1"/>
  <c r="O67" i="100"/>
  <c r="R67" i="100" s="1"/>
  <c r="O71" i="100"/>
  <c r="R71" i="100" s="1"/>
  <c r="O73" i="100"/>
  <c r="R73" i="100" s="1"/>
  <c r="O13" i="30"/>
  <c r="O77" i="100"/>
  <c r="R77" i="100" s="1"/>
  <c r="O44" i="100"/>
  <c r="R44" i="100" s="1"/>
  <c r="O48" i="100"/>
  <c r="R48" i="100" s="1"/>
  <c r="O52" i="100"/>
  <c r="R52" i="100" s="1"/>
  <c r="O60" i="100"/>
  <c r="R60" i="100" s="1"/>
  <c r="O66" i="100"/>
  <c r="R66" i="100" s="1"/>
  <c r="O70" i="100"/>
  <c r="R70" i="100" s="1"/>
  <c r="O76" i="100"/>
  <c r="R76" i="100" s="1"/>
  <c r="O47" i="100"/>
  <c r="R47" i="100" s="1"/>
  <c r="O51" i="100"/>
  <c r="R51" i="100" s="1"/>
  <c r="O57" i="100"/>
  <c r="R57" i="100" s="1"/>
  <c r="O63" i="100"/>
  <c r="R63" i="100" s="1"/>
  <c r="O65" i="100"/>
  <c r="R65" i="100" s="1"/>
  <c r="O13" i="29"/>
  <c r="O69" i="100"/>
  <c r="R69" i="100" s="1"/>
  <c r="O46" i="100"/>
  <c r="R46" i="100" s="1"/>
  <c r="O50" i="100"/>
  <c r="R50" i="100" s="1"/>
  <c r="O54" i="100"/>
  <c r="R54" i="100" s="1"/>
  <c r="O62" i="100"/>
  <c r="R62" i="100" s="1"/>
  <c r="O74" i="100"/>
  <c r="R74" i="100" s="1"/>
  <c r="O78" i="100"/>
  <c r="R78" i="100" s="1"/>
  <c r="O13" i="31"/>
  <c r="O22" i="99"/>
  <c r="R22" i="99" s="1"/>
  <c r="O26" i="99"/>
  <c r="R26" i="99" s="1"/>
  <c r="O35" i="99"/>
  <c r="R35" i="99" s="1"/>
  <c r="O41" i="99"/>
  <c r="R41" i="99" s="1"/>
  <c r="O53" i="99"/>
  <c r="R53" i="99" s="1"/>
  <c r="O61" i="99"/>
  <c r="R61" i="99" s="1"/>
  <c r="O10" i="99"/>
  <c r="R10" i="99" s="1"/>
  <c r="O14" i="99"/>
  <c r="R14" i="99" s="1"/>
  <c r="O25" i="99"/>
  <c r="R25" i="99" s="1"/>
  <c r="O34" i="99"/>
  <c r="R34" i="99" s="1"/>
  <c r="O58" i="99"/>
  <c r="R58" i="99" s="1"/>
  <c r="O37" i="99"/>
  <c r="R37" i="99" s="1"/>
  <c r="O43" i="99"/>
  <c r="R43" i="99" s="1"/>
  <c r="O47" i="99"/>
  <c r="R47" i="99" s="1"/>
  <c r="O51" i="99"/>
  <c r="R51" i="99" s="1"/>
  <c r="O75" i="99"/>
  <c r="R75" i="99" s="1"/>
  <c r="O12" i="99"/>
  <c r="R12" i="99" s="1"/>
  <c r="O16" i="99"/>
  <c r="R16" i="99" s="1"/>
  <c r="O23" i="99"/>
  <c r="R23" i="99" s="1"/>
  <c r="O27" i="99"/>
  <c r="R27" i="99" s="1"/>
  <c r="O31" i="99"/>
  <c r="R31" i="99" s="1"/>
  <c r="O36" i="99"/>
  <c r="R36" i="99" s="1"/>
  <c r="O62" i="99"/>
  <c r="R62" i="99" s="1"/>
  <c r="O12" i="27"/>
  <c r="O68" i="99"/>
  <c r="R68" i="99" s="1"/>
  <c r="O74" i="99"/>
  <c r="O10" i="25"/>
  <c r="O10" i="28"/>
  <c r="O10" i="29"/>
  <c r="O10" i="26"/>
  <c r="H10" i="25"/>
  <c r="H10" i="26"/>
  <c r="H10" i="30"/>
  <c r="AG9" i="28"/>
  <c r="AC10" i="25"/>
  <c r="E10" i="26"/>
  <c r="G10" i="28"/>
  <c r="AG10" i="28"/>
  <c r="E10" i="29"/>
  <c r="AC10" i="29"/>
  <c r="AB10" i="31"/>
  <c r="AC10" i="31"/>
  <c r="V12" i="25"/>
  <c r="E12" i="26"/>
  <c r="AC12" i="28"/>
  <c r="AC12" i="27"/>
  <c r="AB12" i="27"/>
  <c r="G12" i="29"/>
  <c r="AG12" i="29"/>
  <c r="AC12" i="30"/>
  <c r="AE12" i="32"/>
  <c r="X12" i="32"/>
  <c r="E13" i="26"/>
  <c r="AG13" i="28"/>
  <c r="V13" i="27"/>
  <c r="Z13" i="27"/>
  <c r="R13" i="30"/>
  <c r="AC13" i="30"/>
  <c r="E13" i="31"/>
  <c r="AC13" i="31"/>
  <c r="R13" i="32"/>
  <c r="E14" i="28"/>
  <c r="V14" i="28"/>
  <c r="Z14" i="28"/>
  <c r="AE14" i="29"/>
  <c r="R14" i="29"/>
  <c r="AB14" i="30"/>
  <c r="G14" i="31"/>
  <c r="AG14" i="31"/>
  <c r="AG15" i="25"/>
  <c r="E15" i="26"/>
  <c r="R15" i="28"/>
  <c r="AE15" i="28"/>
  <c r="AC15" i="29"/>
  <c r="E15" i="30"/>
  <c r="R15" i="30"/>
  <c r="AC15" i="30"/>
  <c r="R15" i="31"/>
  <c r="AE15" i="31"/>
  <c r="E16" i="28"/>
  <c r="AE16" i="28"/>
  <c r="AE16" i="29"/>
  <c r="R16" i="29"/>
  <c r="AB16" i="30"/>
  <c r="R16" i="30"/>
  <c r="AC16" i="30"/>
  <c r="R16" i="31"/>
  <c r="AE16" i="31"/>
  <c r="E17" i="28"/>
  <c r="V17" i="28"/>
  <c r="Z17" i="28"/>
  <c r="AB17" i="31"/>
  <c r="AC17" i="31"/>
  <c r="R18" i="25"/>
  <c r="AC18" i="25"/>
  <c r="AB18" i="28"/>
  <c r="AC18" i="28"/>
  <c r="V18" i="30"/>
  <c r="Z18" i="30"/>
  <c r="E18" i="31"/>
  <c r="V18" i="31"/>
  <c r="Z18" i="31"/>
  <c r="Z18" i="32"/>
  <c r="AC18" i="32"/>
  <c r="E19" i="25"/>
  <c r="AB19" i="26"/>
  <c r="AB19" i="28"/>
  <c r="AC19" i="28"/>
  <c r="AB19" i="30"/>
  <c r="R19" i="30"/>
  <c r="AC19" i="30"/>
  <c r="R19" i="31"/>
  <c r="AE19" i="31"/>
  <c r="E20" i="25"/>
  <c r="AC20" i="25"/>
  <c r="AB20" i="28"/>
  <c r="AC20" i="28"/>
  <c r="E20" i="27"/>
  <c r="E20" i="29"/>
  <c r="E20" i="31"/>
  <c r="V20" i="31"/>
  <c r="Z20" i="31"/>
  <c r="Z20" i="32"/>
  <c r="AC20" i="32"/>
  <c r="G27" i="26"/>
  <c r="AG27" i="26"/>
  <c r="AC27" i="28"/>
  <c r="AC27" i="27"/>
  <c r="E27" i="29"/>
  <c r="AB27" i="30"/>
  <c r="E27" i="31"/>
  <c r="AC27" i="32"/>
  <c r="AC25" i="28"/>
  <c r="AG25" i="27"/>
  <c r="AC25" i="29"/>
  <c r="AC25" i="30"/>
  <c r="E25" i="31"/>
  <c r="AB25" i="32"/>
  <c r="AG25" i="32"/>
  <c r="E26" i="25"/>
  <c r="AB26" i="26"/>
  <c r="E26" i="28"/>
  <c r="V26" i="28"/>
  <c r="Z26" i="28"/>
  <c r="Z26" i="27"/>
  <c r="AE26" i="29"/>
  <c r="AC26" i="30"/>
  <c r="AB26" i="31"/>
  <c r="AC26" i="31"/>
  <c r="E24" i="25"/>
  <c r="AC24" i="26"/>
  <c r="E24" i="28"/>
  <c r="AC24" i="28"/>
  <c r="AB24" i="31"/>
  <c r="G24" i="31"/>
  <c r="AG24" i="31"/>
  <c r="AC24" i="32"/>
  <c r="G23" i="25"/>
  <c r="E23" i="26"/>
  <c r="E23" i="28"/>
  <c r="AC23" i="28"/>
  <c r="V23" i="27"/>
  <c r="Z23" i="27"/>
  <c r="AC23" i="29"/>
  <c r="AE23" i="29"/>
  <c r="AB23" i="31"/>
  <c r="AC23" i="31"/>
  <c r="V21" i="28"/>
  <c r="Z21" i="28"/>
  <c r="AG21" i="28"/>
  <c r="AE21" i="27"/>
  <c r="AE21" i="30"/>
  <c r="R21" i="30"/>
  <c r="AB21" i="31"/>
  <c r="R21" i="31"/>
  <c r="E21" i="32"/>
  <c r="V21" i="32"/>
  <c r="Z21" i="32"/>
  <c r="E22" i="25"/>
  <c r="V22" i="26"/>
  <c r="Z22" i="26"/>
  <c r="AG22" i="26"/>
  <c r="AE22" i="28"/>
  <c r="AB22" i="30"/>
  <c r="R22" i="30"/>
  <c r="G22" i="31"/>
  <c r="AG22" i="31"/>
  <c r="AG28" i="28"/>
  <c r="AE28" i="28"/>
  <c r="Z28" i="27"/>
  <c r="AC28" i="27"/>
  <c r="AB28" i="30"/>
  <c r="R28" i="30"/>
  <c r="E28" i="31"/>
  <c r="AC29" i="25"/>
  <c r="E29" i="26"/>
  <c r="AE29" i="28"/>
  <c r="AE29" i="29"/>
  <c r="AB29" i="31"/>
  <c r="AC29" i="31"/>
  <c r="R29" i="32"/>
  <c r="E31" i="25"/>
  <c r="E31" i="28"/>
  <c r="AC31" i="28"/>
  <c r="E31" i="29"/>
  <c r="AB31" i="30"/>
  <c r="AB31" i="31"/>
  <c r="G31" i="31"/>
  <c r="V31" i="31"/>
  <c r="Z31" i="31"/>
  <c r="Z31" i="32"/>
  <c r="AC31" i="32"/>
  <c r="AE32" i="25"/>
  <c r="AB32" i="26"/>
  <c r="G32" i="28"/>
  <c r="AG32" i="28"/>
  <c r="R32" i="27"/>
  <c r="AG32" i="29"/>
  <c r="E32" i="30"/>
  <c r="AC32" i="30"/>
  <c r="AC32" i="31"/>
  <c r="J32" i="32"/>
  <c r="R32" i="32"/>
  <c r="AC33" i="25"/>
  <c r="E33" i="26"/>
  <c r="AB33" i="28"/>
  <c r="AC33" i="28"/>
  <c r="AB33" i="30"/>
  <c r="E33" i="31"/>
  <c r="V33" i="31"/>
  <c r="Z33" i="31"/>
  <c r="Z33" i="32"/>
  <c r="AC33" i="32"/>
  <c r="AB34" i="26"/>
  <c r="J34" i="28"/>
  <c r="AE34" i="28"/>
  <c r="AE34" i="29"/>
  <c r="AC34" i="29"/>
  <c r="E34" i="30"/>
  <c r="AC34" i="30"/>
  <c r="AC34" i="31"/>
  <c r="R34" i="32"/>
  <c r="R35" i="25"/>
  <c r="AC35" i="25"/>
  <c r="AB35" i="28"/>
  <c r="AC35" i="28"/>
  <c r="J35" i="27"/>
  <c r="R35" i="27"/>
  <c r="AB35" i="30"/>
  <c r="R35" i="30"/>
  <c r="G35" i="31"/>
  <c r="AG35" i="31"/>
  <c r="AE36" i="25"/>
  <c r="AB36" i="28"/>
  <c r="G36" i="28"/>
  <c r="V36" i="28"/>
  <c r="Z36" i="28"/>
  <c r="R36" i="27"/>
  <c r="AE36" i="29"/>
  <c r="AC36" i="29"/>
  <c r="E36" i="30"/>
  <c r="R36" i="30"/>
  <c r="AC36" i="30"/>
  <c r="AC36" i="31"/>
  <c r="J36" i="32"/>
  <c r="E37" i="25"/>
  <c r="E37" i="26"/>
  <c r="V37" i="26"/>
  <c r="Z37" i="26"/>
  <c r="AG37" i="28"/>
  <c r="Z37" i="27"/>
  <c r="AC37" i="29"/>
  <c r="G37" i="30"/>
  <c r="V37" i="30"/>
  <c r="Z37" i="30"/>
  <c r="AG37" i="31"/>
  <c r="Z37" i="32"/>
  <c r="E38" i="25"/>
  <c r="V38" i="26"/>
  <c r="Z38" i="26"/>
  <c r="AG38" i="26"/>
  <c r="AE38" i="28"/>
  <c r="AE38" i="29"/>
  <c r="AC38" i="30"/>
  <c r="G38" i="31"/>
  <c r="AG38" i="31"/>
  <c r="AC39" i="26"/>
  <c r="R39" i="28"/>
  <c r="AE39" i="28"/>
  <c r="AE39" i="29"/>
  <c r="J39" i="30"/>
  <c r="AG39" i="31"/>
  <c r="AC39" i="32"/>
  <c r="G40" i="25"/>
  <c r="AC40" i="26"/>
  <c r="AB40" i="28"/>
  <c r="G40" i="28"/>
  <c r="AG40" i="28"/>
  <c r="E40" i="29"/>
  <c r="AC40" i="29"/>
  <c r="AE40" i="29"/>
  <c r="J40" i="30"/>
  <c r="AB40" i="31"/>
  <c r="G40" i="31"/>
  <c r="AG40" i="31"/>
  <c r="V40" i="32"/>
  <c r="Z40" i="32"/>
  <c r="E41" i="28"/>
  <c r="V41" i="28"/>
  <c r="Z41" i="28"/>
  <c r="AE41" i="29"/>
  <c r="G41" i="29"/>
  <c r="E41" i="31"/>
  <c r="V41" i="31"/>
  <c r="Z41" i="31"/>
  <c r="Z41" i="32"/>
  <c r="AC41" i="32"/>
  <c r="V9" i="28"/>
  <c r="V10" i="28"/>
  <c r="Z10" i="28"/>
  <c r="G10" i="31"/>
  <c r="AG10" i="31"/>
  <c r="R12" i="27"/>
  <c r="V12" i="29"/>
  <c r="Z12" i="29"/>
  <c r="Z12" i="32"/>
  <c r="R13" i="31"/>
  <c r="AG13" i="31"/>
  <c r="R14" i="26"/>
  <c r="AE14" i="28"/>
  <c r="G14" i="29"/>
  <c r="V14" i="31"/>
  <c r="Z14" i="31"/>
  <c r="R17" i="26"/>
  <c r="AE17" i="28"/>
  <c r="G17" i="31"/>
  <c r="AG17" i="31"/>
  <c r="G18" i="28"/>
  <c r="AG18" i="28"/>
  <c r="AE18" i="31"/>
  <c r="V19" i="26"/>
  <c r="G19" i="28"/>
  <c r="AG19" i="28"/>
  <c r="AG20" i="25"/>
  <c r="V20" i="26"/>
  <c r="G20" i="28"/>
  <c r="AG20" i="28"/>
  <c r="AE20" i="31"/>
  <c r="E27" i="25"/>
  <c r="E27" i="26"/>
  <c r="V27" i="26"/>
  <c r="Z27" i="26"/>
  <c r="AG27" i="28"/>
  <c r="AC27" i="29"/>
  <c r="G27" i="30"/>
  <c r="AG27" i="30"/>
  <c r="AB25" i="28"/>
  <c r="Z25" i="29"/>
  <c r="AE25" i="30"/>
  <c r="AC25" i="31"/>
  <c r="G25" i="32"/>
  <c r="V25" i="32"/>
  <c r="Z25" i="32"/>
  <c r="V26" i="26"/>
  <c r="Z26" i="26"/>
  <c r="AG26" i="26"/>
  <c r="AE26" i="28"/>
  <c r="G26" i="27"/>
  <c r="G26" i="31"/>
  <c r="AG26" i="31"/>
  <c r="AG24" i="28"/>
  <c r="E24" i="29"/>
  <c r="V24" i="31"/>
  <c r="Z24" i="31"/>
  <c r="AC23" i="26"/>
  <c r="AG23" i="28"/>
  <c r="AE23" i="27"/>
  <c r="G23" i="31"/>
  <c r="AG23" i="31"/>
  <c r="E21" i="26"/>
  <c r="E21" i="28"/>
  <c r="V21" i="31"/>
  <c r="Z21" i="31"/>
  <c r="AG21" i="31"/>
  <c r="AE21" i="32"/>
  <c r="E22" i="29"/>
  <c r="V22" i="30"/>
  <c r="Z22" i="30"/>
  <c r="E22" i="31"/>
  <c r="V22" i="31"/>
  <c r="Z22" i="31"/>
  <c r="Z22" i="32"/>
  <c r="E28" i="26"/>
  <c r="G28" i="28"/>
  <c r="V28" i="30"/>
  <c r="Z28" i="30"/>
  <c r="AG28" i="30"/>
  <c r="V28" i="31"/>
  <c r="Z28" i="31"/>
  <c r="G29" i="31"/>
  <c r="AG29" i="31"/>
  <c r="AG31" i="28"/>
  <c r="V31" i="27"/>
  <c r="Z31" i="27"/>
  <c r="J31" i="31"/>
  <c r="AE31" i="31"/>
  <c r="V32" i="28"/>
  <c r="Z32" i="28"/>
  <c r="G33" i="28"/>
  <c r="AG33" i="28"/>
  <c r="AE33" i="31"/>
  <c r="G35" i="28"/>
  <c r="AG35" i="28"/>
  <c r="V35" i="30"/>
  <c r="Z35" i="30"/>
  <c r="V35" i="31"/>
  <c r="Z35" i="31"/>
  <c r="J36" i="28"/>
  <c r="AE36" i="28"/>
  <c r="J36" i="30"/>
  <c r="AG37" i="25"/>
  <c r="AE37" i="26"/>
  <c r="G37" i="28"/>
  <c r="AE37" i="30"/>
  <c r="G37" i="31"/>
  <c r="R38" i="30"/>
  <c r="V38" i="31"/>
  <c r="Z38" i="31"/>
  <c r="R39" i="26"/>
  <c r="G39" i="29"/>
  <c r="V40" i="28"/>
  <c r="Z40" i="28"/>
  <c r="V40" i="31"/>
  <c r="Z40" i="31"/>
  <c r="N41" i="26"/>
  <c r="AE41" i="28"/>
  <c r="AC41" i="29"/>
  <c r="E41" i="30"/>
  <c r="R41" i="30"/>
  <c r="AC41" i="30"/>
  <c r="AE41" i="31"/>
  <c r="AE10" i="28"/>
  <c r="V10" i="31"/>
  <c r="Z10" i="31"/>
  <c r="AE12" i="29"/>
  <c r="V12" i="32"/>
  <c r="AE14" i="31"/>
  <c r="V17" i="31"/>
  <c r="Z17" i="31"/>
  <c r="V18" i="28"/>
  <c r="Z18" i="28"/>
  <c r="V19" i="28"/>
  <c r="Z19" i="28"/>
  <c r="V20" i="28"/>
  <c r="Z20" i="28"/>
  <c r="AG27" i="25"/>
  <c r="AE27" i="26"/>
  <c r="V27" i="30"/>
  <c r="Z27" i="30"/>
  <c r="AE25" i="32"/>
  <c r="V26" i="31"/>
  <c r="Z26" i="31"/>
  <c r="AE24" i="31"/>
  <c r="V23" i="31"/>
  <c r="Z23" i="31"/>
  <c r="AE22" i="31"/>
  <c r="V29" i="31"/>
  <c r="Z29" i="31"/>
  <c r="AG32" i="25"/>
  <c r="AE32" i="28"/>
  <c r="V33" i="28"/>
  <c r="Z33" i="28"/>
  <c r="AG34" i="28"/>
  <c r="V35" i="28"/>
  <c r="Z35" i="28"/>
  <c r="AE35" i="31"/>
  <c r="I38" i="31"/>
  <c r="AE38" i="31"/>
  <c r="J39" i="31"/>
  <c r="AE40" i="25"/>
  <c r="AE40" i="28"/>
  <c r="AE40" i="31"/>
  <c r="AE10" i="25"/>
  <c r="AE10" i="31"/>
  <c r="E12" i="28"/>
  <c r="E12" i="31"/>
  <c r="AC12" i="31"/>
  <c r="AC12" i="32"/>
  <c r="E13" i="28"/>
  <c r="AC13" i="28"/>
  <c r="AC14" i="27"/>
  <c r="AB14" i="31"/>
  <c r="AC14" i="31"/>
  <c r="E15" i="28"/>
  <c r="E15" i="31"/>
  <c r="AB16" i="26"/>
  <c r="Z16" i="27"/>
  <c r="AC16" i="27"/>
  <c r="E16" i="31"/>
  <c r="E17" i="29"/>
  <c r="E17" i="30"/>
  <c r="AE17" i="31"/>
  <c r="E18" i="25"/>
  <c r="AE18" i="28"/>
  <c r="AE18" i="29"/>
  <c r="AE19" i="28"/>
  <c r="AE19" i="29"/>
  <c r="E19" i="31"/>
  <c r="Z19" i="32"/>
  <c r="AC19" i="32"/>
  <c r="AE20" i="28"/>
  <c r="AB20" i="30"/>
  <c r="Z27" i="25"/>
  <c r="AE27" i="30"/>
  <c r="E25" i="28"/>
  <c r="E25" i="30"/>
  <c r="AC26" i="26"/>
  <c r="AC26" i="27"/>
  <c r="E26" i="30"/>
  <c r="AE26" i="31"/>
  <c r="E24" i="30"/>
  <c r="E23" i="29"/>
  <c r="E23" i="30"/>
  <c r="AE23" i="31"/>
  <c r="E21" i="27"/>
  <c r="Z21" i="29"/>
  <c r="AC21" i="29"/>
  <c r="AC21" i="31"/>
  <c r="AC22" i="30"/>
  <c r="AB22" i="31"/>
  <c r="R28" i="25"/>
  <c r="AB28" i="26"/>
  <c r="G28" i="26"/>
  <c r="V28" i="26"/>
  <c r="Z28" i="26"/>
  <c r="AG28" i="26"/>
  <c r="V28" i="28"/>
  <c r="Z28" i="28"/>
  <c r="E28" i="29"/>
  <c r="AC28" i="29"/>
  <c r="AC28" i="31"/>
  <c r="E29" i="28"/>
  <c r="E29" i="30"/>
  <c r="AC29" i="30"/>
  <c r="AE29" i="31"/>
  <c r="J31" i="28"/>
  <c r="AC31" i="27"/>
  <c r="AG31" i="31"/>
  <c r="J32" i="29"/>
  <c r="E32" i="29"/>
  <c r="E32" i="31"/>
  <c r="AE33" i="28"/>
  <c r="AE33" i="29"/>
  <c r="AE34" i="25"/>
  <c r="AB34" i="28"/>
  <c r="G34" i="28"/>
  <c r="V34" i="28"/>
  <c r="Z34" i="28"/>
  <c r="J34" i="31"/>
  <c r="E34" i="31"/>
  <c r="E35" i="25"/>
  <c r="AE35" i="28"/>
  <c r="AE35" i="29"/>
  <c r="AC35" i="30"/>
  <c r="AB35" i="31"/>
  <c r="AC35" i="31"/>
  <c r="R35" i="32"/>
  <c r="E36" i="26"/>
  <c r="AG36" i="28"/>
  <c r="V36" i="27"/>
  <c r="J36" i="31"/>
  <c r="E36" i="31"/>
  <c r="E37" i="29"/>
  <c r="J37" i="29"/>
  <c r="AG37" i="30"/>
  <c r="AC37" i="32"/>
  <c r="E38" i="28"/>
  <c r="Z38" i="27"/>
  <c r="AC38" i="27"/>
  <c r="AC38" i="29"/>
  <c r="E38" i="30"/>
  <c r="J38" i="30"/>
  <c r="AB38" i="31"/>
  <c r="AC38" i="31"/>
  <c r="J38" i="32"/>
  <c r="AE39" i="25"/>
  <c r="R39" i="25"/>
  <c r="E39" i="26"/>
  <c r="E39" i="28"/>
  <c r="Z39" i="27"/>
  <c r="E39" i="30"/>
  <c r="E39" i="31"/>
  <c r="AC39" i="31"/>
  <c r="AC40" i="28"/>
  <c r="E40" i="27"/>
  <c r="E40" i="30"/>
  <c r="AC40" i="31"/>
  <c r="E40" i="32"/>
  <c r="AB41" i="30"/>
  <c r="R16" i="32"/>
  <c r="R16" i="25"/>
  <c r="R17" i="29"/>
  <c r="R17" i="25"/>
  <c r="R17" i="31"/>
  <c r="R17" i="28"/>
  <c r="R17" i="30"/>
  <c r="R18" i="32"/>
  <c r="O18" i="27"/>
  <c r="R18" i="30"/>
  <c r="R19" i="29"/>
  <c r="O42" i="109"/>
  <c r="R42" i="109" s="1"/>
  <c r="R19" i="25"/>
  <c r="R19" i="32"/>
  <c r="O66" i="109"/>
  <c r="R66" i="109" s="1"/>
  <c r="O19" i="28"/>
  <c r="R20" i="32"/>
  <c r="R21" i="26"/>
  <c r="O21" i="29"/>
  <c r="O21" i="28"/>
  <c r="O21" i="27"/>
  <c r="R21" i="32"/>
  <c r="R22" i="26"/>
  <c r="R22" i="31"/>
  <c r="O25" i="28"/>
  <c r="O25" i="27"/>
  <c r="O25" i="29"/>
  <c r="R25" i="30"/>
  <c r="O26" i="29"/>
  <c r="R26" i="25"/>
  <c r="R28" i="31"/>
  <c r="R29" i="31"/>
  <c r="R29" i="30"/>
  <c r="R32" i="28"/>
  <c r="O32" i="28"/>
  <c r="R32" i="26"/>
  <c r="R33" i="28"/>
  <c r="R35" i="28"/>
  <c r="O35" i="28"/>
  <c r="O35" i="26"/>
  <c r="R35" i="26"/>
  <c r="O35" i="31"/>
  <c r="R35" i="31"/>
  <c r="O36" i="26"/>
  <c r="R36" i="26"/>
  <c r="H36" i="26"/>
  <c r="R37" i="31"/>
  <c r="O37" i="31"/>
  <c r="R37" i="32"/>
  <c r="O42" i="131"/>
  <c r="R42" i="131" s="1"/>
  <c r="O37" i="28"/>
  <c r="R38" i="31"/>
  <c r="O38" i="31"/>
  <c r="O38" i="26"/>
  <c r="R38" i="29"/>
  <c r="O38" i="29"/>
  <c r="R39" i="32"/>
  <c r="O40" i="30"/>
  <c r="R40" i="30"/>
  <c r="O40" i="27"/>
  <c r="R40" i="25"/>
  <c r="R40" i="32"/>
  <c r="R40" i="28"/>
  <c r="O40" i="28"/>
  <c r="O40" i="29"/>
  <c r="R40" i="29"/>
  <c r="O41" i="28"/>
  <c r="O41" i="27"/>
  <c r="R41" i="25"/>
  <c r="R41" i="32"/>
  <c r="O41" i="26"/>
  <c r="R41" i="26"/>
  <c r="R15" i="29"/>
  <c r="R15" i="27"/>
  <c r="R14" i="30"/>
  <c r="R14" i="31"/>
  <c r="R14" i="27"/>
  <c r="R14" i="28"/>
  <c r="R14" i="25"/>
  <c r="O42" i="100"/>
  <c r="R42" i="100" s="1"/>
  <c r="O13" i="28"/>
  <c r="R13" i="29"/>
  <c r="R10" i="28"/>
  <c r="R10" i="29"/>
  <c r="R21" i="29"/>
  <c r="R21" i="28"/>
  <c r="R25" i="28"/>
  <c r="R25" i="29"/>
  <c r="O33" i="28"/>
  <c r="R41" i="28"/>
  <c r="R13" i="28"/>
  <c r="O19" i="27"/>
  <c r="R19" i="27"/>
  <c r="Y10" i="26"/>
  <c r="AC10" i="26"/>
  <c r="C10" i="28"/>
  <c r="J10" i="28"/>
  <c r="D12" i="27"/>
  <c r="N12" i="27"/>
  <c r="AE12" i="27"/>
  <c r="L12" i="27"/>
  <c r="I12" i="27"/>
  <c r="J12" i="30"/>
  <c r="C12" i="30"/>
  <c r="E12" i="30"/>
  <c r="E12" i="32"/>
  <c r="J12" i="32"/>
  <c r="D13" i="29"/>
  <c r="L13" i="29"/>
  <c r="I13" i="29"/>
  <c r="N13" i="29"/>
  <c r="R41" i="27"/>
  <c r="R26" i="29"/>
  <c r="R14" i="32"/>
  <c r="G12" i="28"/>
  <c r="Z12" i="27"/>
  <c r="O57" i="134"/>
  <c r="L9" i="28"/>
  <c r="C9" i="27"/>
  <c r="D10" i="27"/>
  <c r="D12" i="25"/>
  <c r="I12" i="25"/>
  <c r="AB12" i="25"/>
  <c r="N12" i="25"/>
  <c r="L12" i="25"/>
  <c r="AG12" i="25"/>
  <c r="G12" i="25"/>
  <c r="AC13" i="25"/>
  <c r="C13" i="27"/>
  <c r="O13" i="25"/>
  <c r="R19" i="28"/>
  <c r="C9" i="28"/>
  <c r="AG9" i="31"/>
  <c r="D10" i="26"/>
  <c r="C10" i="30"/>
  <c r="J10" i="30"/>
  <c r="D12" i="28"/>
  <c r="I12" i="28"/>
  <c r="Z12" i="28"/>
  <c r="N12" i="28"/>
  <c r="L12" i="28"/>
  <c r="AG12" i="28"/>
  <c r="C12" i="29"/>
  <c r="J12" i="29"/>
  <c r="E12" i="29"/>
  <c r="Y13" i="29"/>
  <c r="AC13" i="29"/>
  <c r="E10" i="25"/>
  <c r="J10" i="25"/>
  <c r="Y10" i="27"/>
  <c r="AC10" i="27"/>
  <c r="C10" i="29"/>
  <c r="J10" i="29"/>
  <c r="Y12" i="25"/>
  <c r="AC12" i="25"/>
  <c r="C12" i="26"/>
  <c r="J12" i="26"/>
  <c r="D12" i="31"/>
  <c r="AG12" i="31"/>
  <c r="L12" i="31"/>
  <c r="I12" i="31"/>
  <c r="N12" i="31"/>
  <c r="D13" i="25"/>
  <c r="AE13" i="25"/>
  <c r="L13" i="25"/>
  <c r="I13" i="25"/>
  <c r="N13" i="25"/>
  <c r="C13" i="26"/>
  <c r="J13" i="26"/>
  <c r="D13" i="28"/>
  <c r="N13" i="28"/>
  <c r="V13" i="28"/>
  <c r="G13" i="28"/>
  <c r="L13" i="28"/>
  <c r="I13" i="28"/>
  <c r="Z13" i="28"/>
  <c r="AE12" i="25"/>
  <c r="O29" i="134"/>
  <c r="R29" i="134" s="1"/>
  <c r="O38" i="134"/>
  <c r="R38" i="134" s="1"/>
  <c r="N14" i="32"/>
  <c r="D15" i="25"/>
  <c r="D15" i="29"/>
  <c r="L15" i="29"/>
  <c r="D15" i="30"/>
  <c r="N15" i="30"/>
  <c r="J16" i="26"/>
  <c r="D16" i="29"/>
  <c r="I16" i="29"/>
  <c r="N16" i="29"/>
  <c r="L16" i="29"/>
  <c r="D17" i="26"/>
  <c r="I17" i="26"/>
  <c r="N17" i="26"/>
  <c r="L17" i="26"/>
  <c r="C18" i="26"/>
  <c r="J18" i="26"/>
  <c r="D18" i="31"/>
  <c r="L18" i="31"/>
  <c r="I18" i="31"/>
  <c r="N18" i="31"/>
  <c r="D19" i="28"/>
  <c r="L19" i="28"/>
  <c r="I19" i="28"/>
  <c r="N19" i="28"/>
  <c r="D19" i="29"/>
  <c r="L19" i="29"/>
  <c r="I19" i="29"/>
  <c r="N19" i="29"/>
  <c r="C20" i="26"/>
  <c r="J20" i="26"/>
  <c r="D27" i="29"/>
  <c r="N27" i="29"/>
  <c r="L27" i="29"/>
  <c r="I27" i="29"/>
  <c r="N27" i="31"/>
  <c r="L25" i="27"/>
  <c r="D25" i="30"/>
  <c r="I25" i="30"/>
  <c r="L25" i="30"/>
  <c r="N25" i="30"/>
  <c r="C26" i="26"/>
  <c r="J26" i="26"/>
  <c r="D26" i="29"/>
  <c r="L26" i="29"/>
  <c r="N26" i="29"/>
  <c r="D26" i="30"/>
  <c r="N26" i="30"/>
  <c r="L26" i="30"/>
  <c r="I26" i="30"/>
  <c r="D24" i="26"/>
  <c r="I24" i="26"/>
  <c r="N24" i="26"/>
  <c r="D24" i="28"/>
  <c r="L24" i="28"/>
  <c r="N24" i="28"/>
  <c r="I24" i="32"/>
  <c r="N23" i="25"/>
  <c r="D21" i="28"/>
  <c r="I21" i="28"/>
  <c r="L21" i="28"/>
  <c r="N21" i="28"/>
  <c r="I22" i="25"/>
  <c r="D22" i="30"/>
  <c r="I22" i="30"/>
  <c r="N22" i="30"/>
  <c r="L22" i="30"/>
  <c r="I22" i="32"/>
  <c r="L22" i="32"/>
  <c r="N22" i="32"/>
  <c r="D28" i="25"/>
  <c r="D28" i="28"/>
  <c r="L28" i="28"/>
  <c r="I28" i="28"/>
  <c r="N28" i="28"/>
  <c r="D28" i="30"/>
  <c r="I28" i="30"/>
  <c r="N28" i="30"/>
  <c r="L28" i="30"/>
  <c r="L28" i="32"/>
  <c r="D29" i="31"/>
  <c r="L29" i="31"/>
  <c r="I29" i="31"/>
  <c r="N29" i="31"/>
  <c r="I31" i="29"/>
  <c r="N31" i="29"/>
  <c r="L31" i="29"/>
  <c r="N31" i="30"/>
  <c r="L31" i="30"/>
  <c r="I31" i="30"/>
  <c r="N31" i="31"/>
  <c r="I31" i="31"/>
  <c r="L31" i="31"/>
  <c r="L34" i="31"/>
  <c r="I34" i="31"/>
  <c r="N35" i="25"/>
  <c r="N35" i="31"/>
  <c r="L35" i="31"/>
  <c r="L35" i="32"/>
  <c r="I35" i="32"/>
  <c r="I38" i="27"/>
  <c r="N38" i="29"/>
  <c r="L38" i="29"/>
  <c r="L38" i="32"/>
  <c r="I38" i="32"/>
  <c r="L39" i="26"/>
  <c r="I39" i="26"/>
  <c r="C40" i="26"/>
  <c r="J40" i="26"/>
  <c r="H36" i="31"/>
  <c r="H34" i="30"/>
  <c r="H25" i="33"/>
  <c r="H528" i="84" s="1"/>
  <c r="H24" i="27"/>
  <c r="H23" i="28"/>
  <c r="H20" i="26"/>
  <c r="AB10" i="28"/>
  <c r="AE10" i="29"/>
  <c r="AB10" i="30"/>
  <c r="AG12" i="26"/>
  <c r="C13" i="28"/>
  <c r="G13" i="31"/>
  <c r="V13" i="31"/>
  <c r="AG14" i="25"/>
  <c r="AB14" i="26"/>
  <c r="E14" i="31"/>
  <c r="Z15" i="32"/>
  <c r="E16" i="30"/>
  <c r="C17" i="25"/>
  <c r="E17" i="25"/>
  <c r="C17" i="28"/>
  <c r="C17" i="30"/>
  <c r="C18" i="25"/>
  <c r="E18" i="29"/>
  <c r="C18" i="30"/>
  <c r="E18" i="30"/>
  <c r="AG18" i="31"/>
  <c r="E19" i="30"/>
  <c r="G19" i="31"/>
  <c r="V19" i="31"/>
  <c r="Z19" i="31"/>
  <c r="AC20" i="26"/>
  <c r="E20" i="28"/>
  <c r="AC27" i="26"/>
  <c r="Z27" i="29"/>
  <c r="AG27" i="29"/>
  <c r="C25" i="29"/>
  <c r="AB26" i="28"/>
  <c r="AC26" i="28"/>
  <c r="Z26" i="30"/>
  <c r="AC26" i="32"/>
  <c r="AE24" i="28"/>
  <c r="C24" i="29"/>
  <c r="AC24" i="30"/>
  <c r="AC24" i="31"/>
  <c r="C23" i="28"/>
  <c r="C23" i="29"/>
  <c r="AC23" i="30"/>
  <c r="C23" i="31"/>
  <c r="AC21" i="32"/>
  <c r="G22" i="28"/>
  <c r="V22" i="28"/>
  <c r="Z22" i="28"/>
  <c r="AC22" i="29"/>
  <c r="AE29" i="25"/>
  <c r="V29" i="26"/>
  <c r="G29" i="28"/>
  <c r="V29" i="28"/>
  <c r="Z29" i="28"/>
  <c r="AG29" i="28"/>
  <c r="AC29" i="27"/>
  <c r="AC29" i="29"/>
  <c r="Z29" i="32"/>
  <c r="E31" i="26"/>
  <c r="C31" i="28"/>
  <c r="D31" i="28"/>
  <c r="V31" i="28"/>
  <c r="C32" i="28"/>
  <c r="D32" i="28"/>
  <c r="AC32" i="28"/>
  <c r="AC32" i="32"/>
  <c r="AC33" i="26"/>
  <c r="E33" i="29"/>
  <c r="C33" i="30"/>
  <c r="C33" i="31"/>
  <c r="C34" i="25"/>
  <c r="AC34" i="25"/>
  <c r="D34" i="26"/>
  <c r="E34" i="28"/>
  <c r="C34" i="29"/>
  <c r="G34" i="31"/>
  <c r="V34" i="31"/>
  <c r="AE34" i="31"/>
  <c r="AG34" i="31"/>
  <c r="C35" i="27"/>
  <c r="AC35" i="27"/>
  <c r="E35" i="29"/>
  <c r="D35" i="30"/>
  <c r="E35" i="31"/>
  <c r="C36" i="28"/>
  <c r="AC36" i="28"/>
  <c r="C36" i="27"/>
  <c r="AC36" i="32"/>
  <c r="C37" i="25"/>
  <c r="AC37" i="26"/>
  <c r="C37" i="28"/>
  <c r="V37" i="29"/>
  <c r="C37" i="31"/>
  <c r="AC38" i="26"/>
  <c r="C38" i="28"/>
  <c r="AB38" i="30"/>
  <c r="D38" i="31"/>
  <c r="V39" i="26"/>
  <c r="G39" i="28"/>
  <c r="V39" i="28"/>
  <c r="AC39" i="28"/>
  <c r="Z39" i="28"/>
  <c r="AG39" i="28"/>
  <c r="E39" i="29"/>
  <c r="V39" i="31"/>
  <c r="AE39" i="31"/>
  <c r="E40" i="26"/>
  <c r="E40" i="28"/>
  <c r="C40" i="27"/>
  <c r="C40" i="29"/>
  <c r="D40" i="31"/>
  <c r="AE40" i="32"/>
  <c r="E41" i="27"/>
  <c r="C41" i="30"/>
  <c r="AC41" i="31"/>
  <c r="H42" i="99"/>
  <c r="H46" i="99"/>
  <c r="J46" i="99" s="1"/>
  <c r="H50" i="99"/>
  <c r="H54" i="99"/>
  <c r="L10" i="28"/>
  <c r="N10" i="29"/>
  <c r="J10" i="31"/>
  <c r="N10" i="31"/>
  <c r="H12" i="25"/>
  <c r="H10" i="134"/>
  <c r="H12" i="134"/>
  <c r="H14" i="134"/>
  <c r="H16" i="134"/>
  <c r="H18" i="134"/>
  <c r="H12" i="28"/>
  <c r="H41" i="134"/>
  <c r="H43" i="134"/>
  <c r="H45" i="134"/>
  <c r="H47" i="134"/>
  <c r="H49" i="134"/>
  <c r="H51" i="134"/>
  <c r="H53" i="134"/>
  <c r="N12" i="29"/>
  <c r="H66" i="134"/>
  <c r="H68" i="134"/>
  <c r="H70" i="134"/>
  <c r="I12" i="30"/>
  <c r="N13" i="26"/>
  <c r="N13" i="27"/>
  <c r="N13" i="30"/>
  <c r="L13" i="32"/>
  <c r="H14" i="26"/>
  <c r="L14" i="26"/>
  <c r="H14" i="27"/>
  <c r="I14" i="29"/>
  <c r="H14" i="30"/>
  <c r="L14" i="30"/>
  <c r="I14" i="32"/>
  <c r="H15" i="26"/>
  <c r="I15" i="27"/>
  <c r="H15" i="29"/>
  <c r="H15" i="30"/>
  <c r="J41" i="25"/>
  <c r="H41" i="26"/>
  <c r="H40" i="26"/>
  <c r="N39" i="26"/>
  <c r="H38" i="26"/>
  <c r="H38" i="27"/>
  <c r="I38" i="29"/>
  <c r="N38" i="32"/>
  <c r="H37" i="31"/>
  <c r="I35" i="31"/>
  <c r="J34" i="30"/>
  <c r="H33" i="29"/>
  <c r="J32" i="31"/>
  <c r="I28" i="32"/>
  <c r="J21" i="26"/>
  <c r="D14" i="31"/>
  <c r="I14" i="31"/>
  <c r="N14" i="31"/>
  <c r="D15" i="26"/>
  <c r="N15" i="26"/>
  <c r="D15" i="28"/>
  <c r="I15" i="28"/>
  <c r="N15" i="28"/>
  <c r="D15" i="31"/>
  <c r="L15" i="31"/>
  <c r="D16" i="28"/>
  <c r="L16" i="28"/>
  <c r="I16" i="28"/>
  <c r="N16" i="28"/>
  <c r="L16" i="27"/>
  <c r="D16" i="30"/>
  <c r="L16" i="30"/>
  <c r="I16" i="30"/>
  <c r="N16" i="30"/>
  <c r="D16" i="31"/>
  <c r="L16" i="31"/>
  <c r="I16" i="31"/>
  <c r="N16" i="31"/>
  <c r="L16" i="32"/>
  <c r="I16" i="32"/>
  <c r="N16" i="32"/>
  <c r="L17" i="25"/>
  <c r="I17" i="25"/>
  <c r="N17" i="25"/>
  <c r="D17" i="25"/>
  <c r="D17" i="28"/>
  <c r="L17" i="28"/>
  <c r="I17" i="28"/>
  <c r="N17" i="28"/>
  <c r="L17" i="27"/>
  <c r="D17" i="30"/>
  <c r="N17" i="30"/>
  <c r="L17" i="30"/>
  <c r="I17" i="30"/>
  <c r="D18" i="29"/>
  <c r="I18" i="29"/>
  <c r="N18" i="29"/>
  <c r="L18" i="29"/>
  <c r="D18" i="30"/>
  <c r="L18" i="30"/>
  <c r="I18" i="30"/>
  <c r="N18" i="30"/>
  <c r="I18" i="32"/>
  <c r="N18" i="32"/>
  <c r="L18" i="32"/>
  <c r="N19" i="25"/>
  <c r="D19" i="30"/>
  <c r="L19" i="30"/>
  <c r="I19" i="30"/>
  <c r="N19" i="30"/>
  <c r="D20" i="28"/>
  <c r="L20" i="28"/>
  <c r="N20" i="28"/>
  <c r="I20" i="28"/>
  <c r="C27" i="26"/>
  <c r="J27" i="26"/>
  <c r="D27" i="28"/>
  <c r="N27" i="28"/>
  <c r="L27" i="28"/>
  <c r="I27" i="28"/>
  <c r="I27" i="32"/>
  <c r="L27" i="32"/>
  <c r="N27" i="32"/>
  <c r="D25" i="25"/>
  <c r="I25" i="25"/>
  <c r="N25" i="25"/>
  <c r="D25" i="28"/>
  <c r="L25" i="28"/>
  <c r="N25" i="28"/>
  <c r="L24" i="25"/>
  <c r="D24" i="27"/>
  <c r="D24" i="29"/>
  <c r="L24" i="29"/>
  <c r="N24" i="29"/>
  <c r="N23" i="26"/>
  <c r="D23" i="28"/>
  <c r="I23" i="28"/>
  <c r="L23" i="28"/>
  <c r="N23" i="28"/>
  <c r="D23" i="29"/>
  <c r="I23" i="29"/>
  <c r="L23" i="29"/>
  <c r="N23" i="29"/>
  <c r="L23" i="32"/>
  <c r="N23" i="32"/>
  <c r="I23" i="32"/>
  <c r="L21" i="25"/>
  <c r="I21" i="25"/>
  <c r="D21" i="26"/>
  <c r="I21" i="26"/>
  <c r="L21" i="26"/>
  <c r="N21" i="26"/>
  <c r="D21" i="27"/>
  <c r="I21" i="27"/>
  <c r="L21" i="27"/>
  <c r="N21" i="27"/>
  <c r="D22" i="26"/>
  <c r="I22" i="26"/>
  <c r="N22" i="26"/>
  <c r="L22" i="26"/>
  <c r="D22" i="31"/>
  <c r="I22" i="31"/>
  <c r="N22" i="31"/>
  <c r="L22" i="31"/>
  <c r="D28" i="26"/>
  <c r="I28" i="26"/>
  <c r="N28" i="26"/>
  <c r="L28" i="26"/>
  <c r="D28" i="27"/>
  <c r="L29" i="26"/>
  <c r="I29" i="26"/>
  <c r="N32" i="26"/>
  <c r="L32" i="26"/>
  <c r="N32" i="29"/>
  <c r="L32" i="29"/>
  <c r="L32" i="31"/>
  <c r="I32" i="31"/>
  <c r="L33" i="25"/>
  <c r="N33" i="25"/>
  <c r="C33" i="26"/>
  <c r="J33" i="26"/>
  <c r="L33" i="26"/>
  <c r="L33" i="30"/>
  <c r="I33" i="30"/>
  <c r="N33" i="30"/>
  <c r="N34" i="29"/>
  <c r="L34" i="29"/>
  <c r="L34" i="30"/>
  <c r="I34" i="30"/>
  <c r="J35" i="26"/>
  <c r="I35" i="26"/>
  <c r="C36" i="26"/>
  <c r="J36" i="26"/>
  <c r="L36" i="26"/>
  <c r="I36" i="28"/>
  <c r="N36" i="28"/>
  <c r="L36" i="31"/>
  <c r="I36" i="31"/>
  <c r="D37" i="25"/>
  <c r="N37" i="25"/>
  <c r="L37" i="25"/>
  <c r="L37" i="28"/>
  <c r="I37" i="28"/>
  <c r="I37" i="29"/>
  <c r="N37" i="29"/>
  <c r="L37" i="30"/>
  <c r="I37" i="30"/>
  <c r="N37" i="30"/>
  <c r="I37" i="31"/>
  <c r="N37" i="31"/>
  <c r="N37" i="32"/>
  <c r="L37" i="32"/>
  <c r="L39" i="31"/>
  <c r="I39" i="31"/>
  <c r="D40" i="25"/>
  <c r="I40" i="25"/>
  <c r="N40" i="25"/>
  <c r="I40" i="30"/>
  <c r="N40" i="30"/>
  <c r="H39" i="31"/>
  <c r="H38" i="25"/>
  <c r="H36" i="29"/>
  <c r="H34" i="26"/>
  <c r="H33" i="26"/>
  <c r="H32" i="31"/>
  <c r="H31" i="29"/>
  <c r="H24" i="29"/>
  <c r="Z13" i="31"/>
  <c r="AG14" i="28"/>
  <c r="AG17" i="28"/>
  <c r="V18" i="26"/>
  <c r="Z18" i="26"/>
  <c r="Z25" i="28"/>
  <c r="AG25" i="28"/>
  <c r="AE23" i="28"/>
  <c r="G32" i="29"/>
  <c r="G32" i="31"/>
  <c r="V32" i="31"/>
  <c r="AE32" i="31"/>
  <c r="AG32" i="31"/>
  <c r="Z35" i="26"/>
  <c r="E35" i="30"/>
  <c r="G36" i="31"/>
  <c r="V36" i="31"/>
  <c r="AE36" i="31"/>
  <c r="AG36" i="31"/>
  <c r="Z37" i="25"/>
  <c r="V38" i="30"/>
  <c r="G39" i="31"/>
  <c r="E40" i="31"/>
  <c r="H9" i="30"/>
  <c r="I10" i="29"/>
  <c r="N10" i="30"/>
  <c r="I10" i="31"/>
  <c r="O10" i="134"/>
  <c r="R10" i="134" s="1"/>
  <c r="O14" i="134"/>
  <c r="R14" i="134" s="1"/>
  <c r="O16" i="134"/>
  <c r="R16" i="134" s="1"/>
  <c r="O18" i="134"/>
  <c r="R18" i="134" s="1"/>
  <c r="L12" i="26"/>
  <c r="H22" i="134"/>
  <c r="H24" i="134"/>
  <c r="H26" i="134"/>
  <c r="H28" i="134"/>
  <c r="H30" i="134"/>
  <c r="H33" i="134"/>
  <c r="H35" i="134"/>
  <c r="H37" i="134"/>
  <c r="H39" i="134"/>
  <c r="O43" i="134"/>
  <c r="O45" i="134"/>
  <c r="R45" i="134" s="1"/>
  <c r="O47" i="134"/>
  <c r="R47" i="134" s="1"/>
  <c r="O49" i="134"/>
  <c r="R49" i="134" s="1"/>
  <c r="O51" i="134"/>
  <c r="R51" i="134" s="1"/>
  <c r="O53" i="134"/>
  <c r="R53" i="134" s="1"/>
  <c r="H56" i="134"/>
  <c r="H62" i="134"/>
  <c r="I12" i="29"/>
  <c r="O66" i="134"/>
  <c r="R66" i="134" s="1"/>
  <c r="O70" i="134"/>
  <c r="R70" i="134" s="1"/>
  <c r="L12" i="30"/>
  <c r="H73" i="134"/>
  <c r="H75" i="134"/>
  <c r="H77" i="134"/>
  <c r="N12" i="32"/>
  <c r="I13" i="26"/>
  <c r="I13" i="27"/>
  <c r="I13" i="30"/>
  <c r="N13" i="31"/>
  <c r="N14" i="25"/>
  <c r="N14" i="28"/>
  <c r="L14" i="29"/>
  <c r="L14" i="31"/>
  <c r="L15" i="26"/>
  <c r="H15" i="27"/>
  <c r="L15" i="30"/>
  <c r="N41" i="25"/>
  <c r="L41" i="26"/>
  <c r="H41" i="28"/>
  <c r="L41" i="27"/>
  <c r="J41" i="29"/>
  <c r="I41" i="30"/>
  <c r="N41" i="30"/>
  <c r="J41" i="31"/>
  <c r="I41" i="32"/>
  <c r="L40" i="25"/>
  <c r="J40" i="32"/>
  <c r="L39" i="29"/>
  <c r="I39" i="30"/>
  <c r="N39" i="30"/>
  <c r="J37" i="26"/>
  <c r="N34" i="30"/>
  <c r="J32" i="30"/>
  <c r="N32" i="31"/>
  <c r="J31" i="26"/>
  <c r="N28" i="32"/>
  <c r="I26" i="29"/>
  <c r="I24" i="29"/>
  <c r="I16" i="25"/>
  <c r="D16" i="25"/>
  <c r="N16" i="25"/>
  <c r="L16" i="25"/>
  <c r="J17" i="26"/>
  <c r="I17" i="32"/>
  <c r="N17" i="32"/>
  <c r="L17" i="32"/>
  <c r="D18" i="26"/>
  <c r="N18" i="26"/>
  <c r="L18" i="26"/>
  <c r="I18" i="26"/>
  <c r="D19" i="26"/>
  <c r="L19" i="26"/>
  <c r="I19" i="26"/>
  <c r="N19" i="26"/>
  <c r="D19" i="27"/>
  <c r="N19" i="27"/>
  <c r="L19" i="27"/>
  <c r="I19" i="27"/>
  <c r="D19" i="31"/>
  <c r="N19" i="31"/>
  <c r="L19" i="31"/>
  <c r="I19" i="31"/>
  <c r="D20" i="27"/>
  <c r="L20" i="27"/>
  <c r="N20" i="27"/>
  <c r="I20" i="27"/>
  <c r="D20" i="29"/>
  <c r="L20" i="29"/>
  <c r="N20" i="29"/>
  <c r="I20" i="29"/>
  <c r="D20" i="31"/>
  <c r="I20" i="31"/>
  <c r="L20" i="31"/>
  <c r="N20" i="31"/>
  <c r="I27" i="27"/>
  <c r="D25" i="26"/>
  <c r="D25" i="29"/>
  <c r="L25" i="29"/>
  <c r="N25" i="29"/>
  <c r="D25" i="31"/>
  <c r="L25" i="31"/>
  <c r="N25" i="31"/>
  <c r="I25" i="31"/>
  <c r="N25" i="32"/>
  <c r="L25" i="32"/>
  <c r="I25" i="32"/>
  <c r="D26" i="25"/>
  <c r="I26" i="25"/>
  <c r="L26" i="25"/>
  <c r="D26" i="27"/>
  <c r="N26" i="27"/>
  <c r="L26" i="27"/>
  <c r="I26" i="27"/>
  <c r="L26" i="32"/>
  <c r="N26" i="32"/>
  <c r="D24" i="30"/>
  <c r="I24" i="30"/>
  <c r="L24" i="30"/>
  <c r="N24" i="30"/>
  <c r="D23" i="27"/>
  <c r="I23" i="27"/>
  <c r="L23" i="27"/>
  <c r="N23" i="27"/>
  <c r="D23" i="30"/>
  <c r="N23" i="30"/>
  <c r="L23" i="30"/>
  <c r="I23" i="30"/>
  <c r="D23" i="31"/>
  <c r="N23" i="31"/>
  <c r="L23" i="31"/>
  <c r="I23" i="31"/>
  <c r="D21" i="30"/>
  <c r="N21" i="30"/>
  <c r="L21" i="30"/>
  <c r="I21" i="30"/>
  <c r="D22" i="28"/>
  <c r="N22" i="28"/>
  <c r="L22" i="28"/>
  <c r="I22" i="28"/>
  <c r="L22" i="27"/>
  <c r="D22" i="29"/>
  <c r="N22" i="29"/>
  <c r="L22" i="29"/>
  <c r="I22" i="29"/>
  <c r="C28" i="26"/>
  <c r="D28" i="29"/>
  <c r="L28" i="29"/>
  <c r="I28" i="29"/>
  <c r="N28" i="29"/>
  <c r="D29" i="28"/>
  <c r="L29" i="28"/>
  <c r="N29" i="27"/>
  <c r="I29" i="27"/>
  <c r="D31" i="25"/>
  <c r="L31" i="25"/>
  <c r="N31" i="25"/>
  <c r="I31" i="25"/>
  <c r="L31" i="26"/>
  <c r="N31" i="26"/>
  <c r="I31" i="26"/>
  <c r="I31" i="27"/>
  <c r="N31" i="27"/>
  <c r="L31" i="27"/>
  <c r="L31" i="32"/>
  <c r="I31" i="32"/>
  <c r="N31" i="32"/>
  <c r="D32" i="25"/>
  <c r="I32" i="25"/>
  <c r="N32" i="25"/>
  <c r="L32" i="30"/>
  <c r="I32" i="30"/>
  <c r="L33" i="29"/>
  <c r="I33" i="29"/>
  <c r="N33" i="32"/>
  <c r="L33" i="32"/>
  <c r="D34" i="25"/>
  <c r="L34" i="25"/>
  <c r="I34" i="25"/>
  <c r="N34" i="28"/>
  <c r="L34" i="28"/>
  <c r="I34" i="32"/>
  <c r="N34" i="32"/>
  <c r="N35" i="29"/>
  <c r="L35" i="29"/>
  <c r="D36" i="25"/>
  <c r="I36" i="25"/>
  <c r="N36" i="25"/>
  <c r="L36" i="29"/>
  <c r="I36" i="29"/>
  <c r="N36" i="30"/>
  <c r="L36" i="30"/>
  <c r="L37" i="26"/>
  <c r="I37" i="26"/>
  <c r="I37" i="27"/>
  <c r="N37" i="27"/>
  <c r="C38" i="26"/>
  <c r="J38" i="26"/>
  <c r="I38" i="26"/>
  <c r="N38" i="26"/>
  <c r="I38" i="30"/>
  <c r="N38" i="30"/>
  <c r="L39" i="27"/>
  <c r="L40" i="28"/>
  <c r="I40" i="28"/>
  <c r="I41" i="28"/>
  <c r="N41" i="28"/>
  <c r="L41" i="31"/>
  <c r="I41" i="31"/>
  <c r="H34" i="27"/>
  <c r="H34" i="29"/>
  <c r="H32" i="30"/>
  <c r="H31" i="27"/>
  <c r="H26" i="31"/>
  <c r="H24" i="28"/>
  <c r="H22" i="28"/>
  <c r="AE13" i="31"/>
  <c r="Z13" i="32"/>
  <c r="E14" i="26"/>
  <c r="AB14" i="28"/>
  <c r="C15" i="25"/>
  <c r="AB15" i="26"/>
  <c r="AB15" i="28"/>
  <c r="AB15" i="31"/>
  <c r="AB16" i="28"/>
  <c r="Z16" i="32"/>
  <c r="AE17" i="25"/>
  <c r="AC17" i="25"/>
  <c r="AB17" i="28"/>
  <c r="AB18" i="30"/>
  <c r="C19" i="28"/>
  <c r="AC19" i="31"/>
  <c r="C20" i="25"/>
  <c r="AG20" i="31"/>
  <c r="Z27" i="32"/>
  <c r="Z25" i="25"/>
  <c r="C25" i="30"/>
  <c r="Z25" i="31"/>
  <c r="AG25" i="31"/>
  <c r="C26" i="28"/>
  <c r="C26" i="29"/>
  <c r="AE24" i="29"/>
  <c r="AE21" i="26"/>
  <c r="AC21" i="28"/>
  <c r="AB21" i="27"/>
  <c r="AB22" i="26"/>
  <c r="AC22" i="26"/>
  <c r="AC22" i="28"/>
  <c r="C28" i="28"/>
  <c r="C28" i="31"/>
  <c r="AC29" i="26"/>
  <c r="AC29" i="28"/>
  <c r="C29" i="31"/>
  <c r="G31" i="27"/>
  <c r="AE31" i="27"/>
  <c r="E31" i="30"/>
  <c r="E31" i="31"/>
  <c r="Y31" i="31"/>
  <c r="D32" i="26"/>
  <c r="C32" i="29"/>
  <c r="D32" i="29"/>
  <c r="Y32" i="29"/>
  <c r="D32" i="31"/>
  <c r="AE33" i="25"/>
  <c r="C33" i="28"/>
  <c r="D33" i="30"/>
  <c r="Y33" i="30"/>
  <c r="C35" i="28"/>
  <c r="C35" i="30"/>
  <c r="Y36" i="26"/>
  <c r="D36" i="28"/>
  <c r="C36" i="31"/>
  <c r="D36" i="31"/>
  <c r="G37" i="26"/>
  <c r="AG37" i="26"/>
  <c r="D37" i="28"/>
  <c r="Y37" i="28"/>
  <c r="C37" i="29"/>
  <c r="D37" i="29"/>
  <c r="Z37" i="29"/>
  <c r="AG37" i="29"/>
  <c r="C37" i="30"/>
  <c r="D37" i="30"/>
  <c r="D37" i="31"/>
  <c r="Y38" i="28"/>
  <c r="E38" i="29"/>
  <c r="C38" i="31"/>
  <c r="Y39" i="27"/>
  <c r="C39" i="31"/>
  <c r="D39" i="31"/>
  <c r="Z39" i="31"/>
  <c r="AB40" i="25"/>
  <c r="Y40" i="27"/>
  <c r="C40" i="30"/>
  <c r="D40" i="30"/>
  <c r="C40" i="31"/>
  <c r="C41" i="25"/>
  <c r="G41" i="28"/>
  <c r="E41" i="29"/>
  <c r="D41" i="30"/>
  <c r="G41" i="31"/>
  <c r="AG41" i="31"/>
  <c r="N10" i="28"/>
  <c r="L10" i="29"/>
  <c r="I10" i="30"/>
  <c r="L10" i="31"/>
  <c r="O26" i="134"/>
  <c r="R26" i="134" s="1"/>
  <c r="O28" i="134"/>
  <c r="R28" i="134" s="1"/>
  <c r="O30" i="134"/>
  <c r="R30" i="134" s="1"/>
  <c r="O35" i="134"/>
  <c r="R35" i="134" s="1"/>
  <c r="O37" i="134"/>
  <c r="R37" i="134" s="1"/>
  <c r="O39" i="134"/>
  <c r="R39" i="134" s="1"/>
  <c r="R60" i="134"/>
  <c r="O62" i="134"/>
  <c r="R62" i="134" s="1"/>
  <c r="L12" i="29"/>
  <c r="O73" i="134"/>
  <c r="O77" i="134"/>
  <c r="R77" i="134" s="1"/>
  <c r="I12" i="32"/>
  <c r="L13" i="26"/>
  <c r="L13" i="27"/>
  <c r="L13" i="30"/>
  <c r="I13" i="31"/>
  <c r="N13" i="32"/>
  <c r="I14" i="25"/>
  <c r="J14" i="26"/>
  <c r="N14" i="26"/>
  <c r="I14" i="28"/>
  <c r="N14" i="30"/>
  <c r="L14" i="32"/>
  <c r="L15" i="27"/>
  <c r="J15" i="29"/>
  <c r="I15" i="31"/>
  <c r="N15" i="31"/>
  <c r="I41" i="29"/>
  <c r="N41" i="29"/>
  <c r="N41" i="31"/>
  <c r="I40" i="32"/>
  <c r="N40" i="32"/>
  <c r="I39" i="28"/>
  <c r="N39" i="28"/>
  <c r="L38" i="26"/>
  <c r="L38" i="27"/>
  <c r="I37" i="25"/>
  <c r="N37" i="26"/>
  <c r="L37" i="31"/>
  <c r="I36" i="30"/>
  <c r="N35" i="32"/>
  <c r="I34" i="29"/>
  <c r="L34" i="32"/>
  <c r="N33" i="29"/>
  <c r="N32" i="30"/>
  <c r="J28" i="27"/>
  <c r="I25" i="28"/>
  <c r="I24" i="28"/>
  <c r="C15" i="26"/>
  <c r="J15" i="26"/>
  <c r="L15" i="32"/>
  <c r="I15" i="32"/>
  <c r="D16" i="26"/>
  <c r="N16" i="26"/>
  <c r="L16" i="26"/>
  <c r="I16" i="26"/>
  <c r="D17" i="29"/>
  <c r="N17" i="29"/>
  <c r="L17" i="29"/>
  <c r="I17" i="29"/>
  <c r="D17" i="31"/>
  <c r="L17" i="31"/>
  <c r="I17" i="31"/>
  <c r="N17" i="31"/>
  <c r="D18" i="28"/>
  <c r="I18" i="28"/>
  <c r="N18" i="28"/>
  <c r="L18" i="28"/>
  <c r="C19" i="26"/>
  <c r="N19" i="32"/>
  <c r="L19" i="32"/>
  <c r="I19" i="32"/>
  <c r="D20" i="25"/>
  <c r="L20" i="25"/>
  <c r="N20" i="25"/>
  <c r="I20" i="25"/>
  <c r="I20" i="26"/>
  <c r="D20" i="30"/>
  <c r="I20" i="30"/>
  <c r="L20" i="30"/>
  <c r="I20" i="32"/>
  <c r="N20" i="32"/>
  <c r="N27" i="25"/>
  <c r="D27" i="26"/>
  <c r="L27" i="26"/>
  <c r="N27" i="26"/>
  <c r="I27" i="26"/>
  <c r="D27" i="30"/>
  <c r="I27" i="30"/>
  <c r="N27" i="30"/>
  <c r="L27" i="30"/>
  <c r="J25" i="26"/>
  <c r="D26" i="26"/>
  <c r="I26" i="26"/>
  <c r="N26" i="26"/>
  <c r="D26" i="28"/>
  <c r="L26" i="28"/>
  <c r="N26" i="28"/>
  <c r="D26" i="31"/>
  <c r="N26" i="31"/>
  <c r="L26" i="31"/>
  <c r="I26" i="31"/>
  <c r="D24" i="31"/>
  <c r="I24" i="31"/>
  <c r="L24" i="31"/>
  <c r="N24" i="31"/>
  <c r="C23" i="26"/>
  <c r="J23" i="26"/>
  <c r="D21" i="29"/>
  <c r="I21" i="29"/>
  <c r="L21" i="29"/>
  <c r="N21" i="29"/>
  <c r="D21" i="31"/>
  <c r="I21" i="31"/>
  <c r="L21" i="31"/>
  <c r="I21" i="32"/>
  <c r="L21" i="32"/>
  <c r="N21" i="32"/>
  <c r="J22" i="26"/>
  <c r="D28" i="31"/>
  <c r="I28" i="31"/>
  <c r="N28" i="31"/>
  <c r="L28" i="31"/>
  <c r="D29" i="25"/>
  <c r="L29" i="25"/>
  <c r="C29" i="26"/>
  <c r="J29" i="26"/>
  <c r="D29" i="29"/>
  <c r="L29" i="29"/>
  <c r="N29" i="29"/>
  <c r="I29" i="29"/>
  <c r="D29" i="30"/>
  <c r="L29" i="30"/>
  <c r="I29" i="30"/>
  <c r="N29" i="30"/>
  <c r="N29" i="32"/>
  <c r="I29" i="32"/>
  <c r="I31" i="28"/>
  <c r="N31" i="28"/>
  <c r="L31" i="28"/>
  <c r="I32" i="28"/>
  <c r="N32" i="28"/>
  <c r="I32" i="32"/>
  <c r="N32" i="32"/>
  <c r="L33" i="28"/>
  <c r="I33" i="28"/>
  <c r="N33" i="28"/>
  <c r="L33" i="27"/>
  <c r="L33" i="31"/>
  <c r="I33" i="31"/>
  <c r="N33" i="31"/>
  <c r="L34" i="26"/>
  <c r="I34" i="26"/>
  <c r="L35" i="28"/>
  <c r="I35" i="28"/>
  <c r="N35" i="28"/>
  <c r="I35" i="27"/>
  <c r="I35" i="30"/>
  <c r="N35" i="30"/>
  <c r="L36" i="32"/>
  <c r="I36" i="32"/>
  <c r="N36" i="32"/>
  <c r="I38" i="25"/>
  <c r="L38" i="28"/>
  <c r="I38" i="28"/>
  <c r="N38" i="28"/>
  <c r="N38" i="31"/>
  <c r="L38" i="31"/>
  <c r="I39" i="32"/>
  <c r="N39" i="32"/>
  <c r="L40" i="27"/>
  <c r="L40" i="29"/>
  <c r="I40" i="29"/>
  <c r="I40" i="31"/>
  <c r="N40" i="31"/>
  <c r="J41" i="26"/>
  <c r="H39" i="29"/>
  <c r="H35" i="29"/>
  <c r="H34" i="28"/>
  <c r="H34" i="31"/>
  <c r="H33" i="25"/>
  <c r="H33" i="30"/>
  <c r="H33" i="31"/>
  <c r="H32" i="29"/>
  <c r="H29" i="29"/>
  <c r="H20" i="31"/>
  <c r="AB13" i="30"/>
  <c r="AB13" i="31"/>
  <c r="AC13" i="32"/>
  <c r="G14" i="28"/>
  <c r="E14" i="29"/>
  <c r="AC14" i="30"/>
  <c r="C14" i="31"/>
  <c r="G15" i="28"/>
  <c r="V15" i="28"/>
  <c r="Z15" i="28"/>
  <c r="AG15" i="28"/>
  <c r="C15" i="29"/>
  <c r="C15" i="30"/>
  <c r="G15" i="31"/>
  <c r="V15" i="31"/>
  <c r="Z15" i="31"/>
  <c r="AG15" i="31"/>
  <c r="AE16" i="25"/>
  <c r="G16" i="28"/>
  <c r="V16" i="28"/>
  <c r="Z16" i="28"/>
  <c r="AG16" i="28"/>
  <c r="C16" i="27"/>
  <c r="E16" i="29"/>
  <c r="C16" i="30"/>
  <c r="G16" i="31"/>
  <c r="V16" i="31"/>
  <c r="Z16" i="31"/>
  <c r="AG16" i="31"/>
  <c r="AC16" i="32"/>
  <c r="E17" i="26"/>
  <c r="G17" i="28"/>
  <c r="C17" i="27"/>
  <c r="AC17" i="30"/>
  <c r="Z17" i="32"/>
  <c r="AB18" i="26"/>
  <c r="AC18" i="26"/>
  <c r="C18" i="29"/>
  <c r="C18" i="31"/>
  <c r="AC19" i="25"/>
  <c r="AC19" i="26"/>
  <c r="E19" i="28"/>
  <c r="Z19" i="27"/>
  <c r="E19" i="29"/>
  <c r="C19" i="30"/>
  <c r="AB19" i="31"/>
  <c r="C20" i="28"/>
  <c r="Z20" i="27"/>
  <c r="AE20" i="29"/>
  <c r="AC20" i="29"/>
  <c r="AB20" i="31"/>
  <c r="AC20" i="31"/>
  <c r="G27" i="28"/>
  <c r="C27" i="29"/>
  <c r="C27" i="31"/>
  <c r="C25" i="28"/>
  <c r="C25" i="27"/>
  <c r="AB25" i="31"/>
  <c r="AE26" i="25"/>
  <c r="AG26" i="28"/>
  <c r="E26" i="29"/>
  <c r="C26" i="30"/>
  <c r="V26" i="30"/>
  <c r="Z26" i="32"/>
  <c r="G24" i="25"/>
  <c r="C24" i="28"/>
  <c r="Z24" i="28"/>
  <c r="AC24" i="27"/>
  <c r="AC24" i="29"/>
  <c r="AB24" i="30"/>
  <c r="G23" i="28"/>
  <c r="V23" i="28"/>
  <c r="AB23" i="27"/>
  <c r="AC23" i="27"/>
  <c r="G23" i="29"/>
  <c r="AB23" i="30"/>
  <c r="AC23" i="32"/>
  <c r="C21" i="25"/>
  <c r="C21" i="28"/>
  <c r="G21" i="27"/>
  <c r="V21" i="27"/>
  <c r="Z21" i="27"/>
  <c r="AG21" i="27"/>
  <c r="AC21" i="30"/>
  <c r="AG21" i="32"/>
  <c r="C22" i="25"/>
  <c r="AB22" i="28"/>
  <c r="AE22" i="29"/>
  <c r="E22" i="30"/>
  <c r="C22" i="31"/>
  <c r="AC22" i="31"/>
  <c r="E28" i="25"/>
  <c r="E28" i="28"/>
  <c r="AE28" i="29"/>
  <c r="E28" i="30"/>
  <c r="AB29" i="28"/>
  <c r="Z29" i="27"/>
  <c r="E29" i="31"/>
  <c r="AE31" i="25"/>
  <c r="AC31" i="25"/>
  <c r="D31" i="26"/>
  <c r="G31" i="28"/>
  <c r="D31" i="27"/>
  <c r="C31" i="30"/>
  <c r="C31" i="31"/>
  <c r="AB32" i="25"/>
  <c r="G32" i="25"/>
  <c r="AB32" i="29"/>
  <c r="AE32" i="29"/>
  <c r="D32" i="30"/>
  <c r="AB32" i="31"/>
  <c r="Z32" i="31"/>
  <c r="AB33" i="26"/>
  <c r="E33" i="28"/>
  <c r="D33" i="29"/>
  <c r="E33" i="30"/>
  <c r="G33" i="31"/>
  <c r="AG33" i="31"/>
  <c r="D34" i="28"/>
  <c r="D34" i="27"/>
  <c r="AB34" i="30"/>
  <c r="C35" i="25"/>
  <c r="AB35" i="26"/>
  <c r="E35" i="28"/>
  <c r="D35" i="29"/>
  <c r="C35" i="31"/>
  <c r="E36" i="28"/>
  <c r="D36" i="29"/>
  <c r="C36" i="30"/>
  <c r="D36" i="30"/>
  <c r="AB36" i="31"/>
  <c r="Z36" i="31"/>
  <c r="D37" i="26"/>
  <c r="D37" i="27"/>
  <c r="AE37" i="29"/>
  <c r="E37" i="30"/>
  <c r="AB37" i="30"/>
  <c r="E37" i="32"/>
  <c r="D38" i="26"/>
  <c r="G38" i="28"/>
  <c r="V38" i="28"/>
  <c r="Z38" i="28"/>
  <c r="AG38" i="28"/>
  <c r="C38" i="27"/>
  <c r="C38" i="29"/>
  <c r="C38" i="30"/>
  <c r="D38" i="30"/>
  <c r="Z38" i="30"/>
  <c r="AG38" i="30"/>
  <c r="E38" i="31"/>
  <c r="C39" i="29"/>
  <c r="AB39" i="31"/>
  <c r="G39" i="32"/>
  <c r="AC40" i="25"/>
  <c r="D40" i="26"/>
  <c r="D40" i="28"/>
  <c r="G40" i="29"/>
  <c r="AB40" i="30"/>
  <c r="C41" i="28"/>
  <c r="D41" i="28"/>
  <c r="AG41" i="28"/>
  <c r="D41" i="31"/>
  <c r="H11" i="99"/>
  <c r="H15" i="99"/>
  <c r="H20" i="99"/>
  <c r="H56" i="99"/>
  <c r="H62" i="99"/>
  <c r="H65" i="99"/>
  <c r="H69" i="99"/>
  <c r="I69" i="99" s="1"/>
  <c r="N9" i="27"/>
  <c r="J10" i="26"/>
  <c r="I10" i="28"/>
  <c r="L10" i="30"/>
  <c r="O11" i="99"/>
  <c r="O13" i="134"/>
  <c r="H23" i="134"/>
  <c r="H25" i="134"/>
  <c r="H27" i="134"/>
  <c r="H29" i="134"/>
  <c r="H31" i="134"/>
  <c r="H34" i="134"/>
  <c r="H36" i="134"/>
  <c r="H38" i="134"/>
  <c r="O46" i="99"/>
  <c r="H57" i="134"/>
  <c r="H61" i="134"/>
  <c r="H63" i="134"/>
  <c r="N12" i="30"/>
  <c r="H74" i="134"/>
  <c r="L12" i="32"/>
  <c r="L13" i="31"/>
  <c r="I13" i="32"/>
  <c r="L14" i="25"/>
  <c r="I14" i="26"/>
  <c r="L14" i="28"/>
  <c r="N14" i="29"/>
  <c r="I14" i="30"/>
  <c r="H14" i="31"/>
  <c r="I15" i="26"/>
  <c r="I15" i="29"/>
  <c r="N15" i="29"/>
  <c r="I15" i="30"/>
  <c r="H15" i="31"/>
  <c r="H41" i="25"/>
  <c r="I41" i="26"/>
  <c r="L41" i="28"/>
  <c r="H41" i="27"/>
  <c r="H41" i="30"/>
  <c r="L41" i="32"/>
  <c r="N40" i="28"/>
  <c r="H40" i="28"/>
  <c r="N40" i="27"/>
  <c r="H40" i="27"/>
  <c r="N40" i="29"/>
  <c r="H40" i="29"/>
  <c r="L40" i="30"/>
  <c r="J39" i="26"/>
  <c r="I39" i="29"/>
  <c r="L39" i="32"/>
  <c r="H38" i="30"/>
  <c r="I37" i="32"/>
  <c r="H36" i="25"/>
  <c r="L36" i="28"/>
  <c r="N36" i="29"/>
  <c r="N36" i="31"/>
  <c r="I35" i="29"/>
  <c r="I34" i="28"/>
  <c r="N34" i="31"/>
  <c r="I33" i="32"/>
  <c r="H32" i="28"/>
  <c r="I32" i="29"/>
  <c r="N29" i="25"/>
  <c r="N29" i="26"/>
  <c r="I29" i="28"/>
  <c r="I25" i="29"/>
  <c r="L24" i="32"/>
  <c r="H24" i="31"/>
  <c r="H23" i="29"/>
  <c r="H22" i="27"/>
  <c r="O68" i="134"/>
  <c r="R68" i="134" s="1"/>
  <c r="H20" i="29"/>
  <c r="H29" i="28"/>
  <c r="H28" i="28"/>
  <c r="H28" i="27"/>
  <c r="H28" i="29"/>
  <c r="O70" i="99"/>
  <c r="H25" i="31"/>
  <c r="H24" i="25"/>
  <c r="H24" i="26"/>
  <c r="H23" i="27"/>
  <c r="H23" i="30"/>
  <c r="H22" i="29"/>
  <c r="H20" i="28"/>
  <c r="H20" i="27"/>
  <c r="O42" i="110"/>
  <c r="R42" i="110" s="1"/>
  <c r="H31" i="30"/>
  <c r="H29" i="25"/>
  <c r="H24" i="30"/>
  <c r="H23" i="25"/>
  <c r="H23" i="26"/>
  <c r="H23" i="31"/>
  <c r="H20" i="25"/>
  <c r="H20" i="30"/>
  <c r="H31" i="28"/>
  <c r="H29" i="30"/>
  <c r="H29" i="31"/>
  <c r="H28" i="26"/>
  <c r="H28" i="30"/>
  <c r="H25" i="28"/>
  <c r="H21" i="26"/>
  <c r="H21" i="30"/>
  <c r="O16" i="28"/>
  <c r="H19" i="27"/>
  <c r="O23" i="134"/>
  <c r="R23" i="134" s="1"/>
  <c r="H19" i="31"/>
  <c r="H18" i="26"/>
  <c r="O41" i="134"/>
  <c r="R41" i="134" s="1"/>
  <c r="H18" i="27"/>
  <c r="H17" i="29"/>
  <c r="H17" i="30"/>
  <c r="H16" i="27"/>
  <c r="H19" i="29"/>
  <c r="R16" i="28"/>
  <c r="R31" i="32"/>
  <c r="O38" i="99"/>
  <c r="O74" i="131"/>
  <c r="R22" i="29"/>
  <c r="H21" i="25"/>
  <c r="H32" i="25"/>
  <c r="H15" i="25"/>
  <c r="O69" i="134"/>
  <c r="R69" i="134" s="1"/>
  <c r="O69" i="99"/>
  <c r="R69" i="99" s="1"/>
  <c r="O50" i="134"/>
  <c r="R50" i="134" s="1"/>
  <c r="O50" i="99"/>
  <c r="R50" i="99" s="1"/>
  <c r="O42" i="134"/>
  <c r="R42" i="134" s="1"/>
  <c r="O42" i="99"/>
  <c r="R42" i="99" s="1"/>
  <c r="O15" i="134"/>
  <c r="R15" i="134" s="1"/>
  <c r="O15" i="99"/>
  <c r="R15" i="99" s="1"/>
  <c r="O68" i="100"/>
  <c r="R68" i="100" s="1"/>
  <c r="O34" i="29"/>
  <c r="O11" i="131"/>
  <c r="R11" i="131" s="1"/>
  <c r="H35" i="27"/>
  <c r="O78" i="134"/>
  <c r="R78" i="134" s="1"/>
  <c r="O78" i="99"/>
  <c r="R78" i="99" s="1"/>
  <c r="O36" i="31"/>
  <c r="O75" i="134"/>
  <c r="R75" i="134" s="1"/>
  <c r="H17" i="25"/>
  <c r="O18" i="28"/>
  <c r="O23" i="109"/>
  <c r="R23" i="109" s="1"/>
  <c r="R23" i="25"/>
  <c r="H26" i="30"/>
  <c r="O66" i="99"/>
  <c r="R66" i="99" s="1"/>
  <c r="R36" i="32"/>
  <c r="R24" i="25"/>
  <c r="O63" i="99"/>
  <c r="R63" i="99" s="1"/>
  <c r="O29" i="99"/>
  <c r="R29" i="99" s="1"/>
  <c r="O31" i="28"/>
  <c r="H40" i="25"/>
  <c r="O71" i="134"/>
  <c r="R71" i="134" s="1"/>
  <c r="O71" i="99"/>
  <c r="R71" i="99" s="1"/>
  <c r="O52" i="134"/>
  <c r="R52" i="134" s="1"/>
  <c r="O52" i="99"/>
  <c r="R52" i="99" s="1"/>
  <c r="O44" i="134"/>
  <c r="R44" i="134" s="1"/>
  <c r="O44" i="99"/>
  <c r="R44" i="99" s="1"/>
  <c r="O17" i="134"/>
  <c r="R17" i="134" s="1"/>
  <c r="O17" i="99"/>
  <c r="R17" i="99" s="1"/>
  <c r="O29" i="29"/>
  <c r="O11" i="101"/>
  <c r="R11" i="101" s="1"/>
  <c r="O65" i="109"/>
  <c r="O28" i="99"/>
  <c r="R28" i="99" s="1"/>
  <c r="H37" i="25"/>
  <c r="O23" i="101"/>
  <c r="R23" i="101" s="1"/>
  <c r="O66" i="111"/>
  <c r="O39" i="31"/>
  <c r="O101" i="134"/>
  <c r="R101" i="134" s="1"/>
  <c r="H10" i="28"/>
  <c r="H25" i="26"/>
  <c r="H34" i="25"/>
  <c r="O10" i="30"/>
  <c r="R10" i="30"/>
  <c r="H31" i="25"/>
  <c r="O45" i="99"/>
  <c r="R45" i="99" s="1"/>
  <c r="O33" i="27"/>
  <c r="O56" i="101"/>
  <c r="R56" i="101" s="1"/>
  <c r="O23" i="30"/>
  <c r="O24" i="26"/>
  <c r="O65" i="134"/>
  <c r="O65" i="99"/>
  <c r="R65" i="99" s="1"/>
  <c r="O54" i="134"/>
  <c r="R54" i="134" s="1"/>
  <c r="O54" i="99"/>
  <c r="R54" i="99" s="1"/>
  <c r="O46" i="134"/>
  <c r="R46" i="134" s="1"/>
  <c r="O20" i="134"/>
  <c r="R20" i="134" s="1"/>
  <c r="O20" i="99"/>
  <c r="R20" i="99" s="1"/>
  <c r="O11" i="134"/>
  <c r="R11" i="134" s="1"/>
  <c r="R12" i="25"/>
  <c r="O66" i="112"/>
  <c r="R66" i="112" s="1"/>
  <c r="R35" i="29"/>
  <c r="O34" i="27"/>
  <c r="H39" i="28"/>
  <c r="R41" i="29"/>
  <c r="O25" i="26"/>
  <c r="O34" i="25"/>
  <c r="O12" i="134"/>
  <c r="O61" i="134"/>
  <c r="R61" i="134" s="1"/>
  <c r="H19" i="28"/>
  <c r="O65" i="110"/>
  <c r="R18" i="29"/>
  <c r="H22" i="25"/>
  <c r="H28" i="25"/>
  <c r="O57" i="99"/>
  <c r="R57" i="99" s="1"/>
  <c r="O57" i="131"/>
  <c r="R57" i="131" s="1"/>
  <c r="O73" i="99"/>
  <c r="R73" i="99" s="1"/>
  <c r="O30" i="99"/>
  <c r="R30" i="99" s="1"/>
  <c r="O74" i="109"/>
  <c r="O67" i="134"/>
  <c r="R67" i="134" s="1"/>
  <c r="O67" i="99"/>
  <c r="R67" i="99" s="1"/>
  <c r="O48" i="134"/>
  <c r="R48" i="134" s="1"/>
  <c r="O48" i="99"/>
  <c r="R48" i="99" s="1"/>
  <c r="O13" i="99"/>
  <c r="R13" i="99" s="1"/>
  <c r="O77" i="99"/>
  <c r="R77" i="99" s="1"/>
  <c r="O49" i="99"/>
  <c r="R49" i="99" s="1"/>
  <c r="O18" i="99"/>
  <c r="R18" i="99" s="1"/>
  <c r="O74" i="101"/>
  <c r="R74" i="101" s="1"/>
  <c r="O22" i="28"/>
  <c r="R31" i="27"/>
  <c r="O56" i="99"/>
  <c r="R56" i="99" s="1"/>
  <c r="O39" i="99"/>
  <c r="R39" i="99" s="1"/>
  <c r="O75" i="100"/>
  <c r="R75" i="100" s="1"/>
  <c r="R32" i="30"/>
  <c r="O31" i="29"/>
  <c r="R34" i="26"/>
  <c r="O20" i="110"/>
  <c r="R20" i="110" s="1"/>
  <c r="O38" i="25"/>
  <c r="R38" i="25"/>
  <c r="R15" i="32"/>
  <c r="H13" i="28"/>
  <c r="O76" i="134"/>
  <c r="R76" i="134" s="1"/>
  <c r="R12" i="30"/>
  <c r="O20" i="26"/>
  <c r="O24" i="27"/>
  <c r="O20" i="25"/>
  <c r="R38" i="32"/>
  <c r="R39" i="30"/>
  <c r="O39" i="30"/>
  <c r="O29" i="28"/>
  <c r="R29" i="28"/>
  <c r="R24" i="32"/>
  <c r="O12" i="25"/>
  <c r="O22" i="27"/>
  <c r="R22" i="27"/>
  <c r="O20" i="28"/>
  <c r="R20" i="28"/>
  <c r="O33" i="25"/>
  <c r="R33" i="25"/>
  <c r="R31" i="28"/>
  <c r="R36" i="31"/>
  <c r="O37" i="25"/>
  <c r="R37" i="25"/>
  <c r="R34" i="28"/>
  <c r="O34" i="28"/>
  <c r="O20" i="30"/>
  <c r="R20" i="30"/>
  <c r="R31" i="29"/>
  <c r="O26" i="31"/>
  <c r="R26" i="31"/>
  <c r="O34" i="31"/>
  <c r="R34" i="31"/>
  <c r="O18" i="29"/>
  <c r="R24" i="26"/>
  <c r="R26" i="32"/>
  <c r="R23" i="32"/>
  <c r="R28" i="32"/>
  <c r="O21" i="25"/>
  <c r="R21" i="25"/>
  <c r="R18" i="28"/>
  <c r="R34" i="30"/>
  <c r="O34" i="30"/>
  <c r="O12" i="28"/>
  <c r="R12" i="28"/>
  <c r="R37" i="30"/>
  <c r="O37" i="30"/>
  <c r="R25" i="32"/>
  <c r="O23" i="31"/>
  <c r="R23" i="31"/>
  <c r="R20" i="25"/>
  <c r="R24" i="27"/>
  <c r="O12" i="30"/>
  <c r="R12" i="32"/>
  <c r="R24" i="29"/>
  <c r="O33" i="30"/>
  <c r="R33" i="30"/>
  <c r="O25" i="31"/>
  <c r="R25" i="31"/>
  <c r="O23" i="26"/>
  <c r="R23" i="26"/>
  <c r="O24" i="31"/>
  <c r="R24" i="31"/>
  <c r="O20" i="29"/>
  <c r="R20" i="29"/>
  <c r="R39" i="31"/>
  <c r="R36" i="29"/>
  <c r="O36" i="29"/>
  <c r="O10" i="27"/>
  <c r="R10" i="27"/>
  <c r="R39" i="29"/>
  <c r="O39" i="29"/>
  <c r="R29" i="29"/>
  <c r="R34" i="29"/>
  <c r="R32" i="31"/>
  <c r="O32" i="31"/>
  <c r="O32" i="30"/>
  <c r="O31" i="27"/>
  <c r="R22" i="28"/>
  <c r="O41" i="31"/>
  <c r="R41" i="31"/>
  <c r="R34" i="25"/>
  <c r="R34" i="27"/>
  <c r="R33" i="32"/>
  <c r="O28" i="29"/>
  <c r="R28" i="29"/>
  <c r="O24" i="30"/>
  <c r="R24" i="30"/>
  <c r="O23" i="28"/>
  <c r="R23" i="28"/>
  <c r="R33" i="26"/>
  <c r="O33" i="26"/>
  <c r="O24" i="25"/>
  <c r="O20" i="31"/>
  <c r="R20" i="31"/>
  <c r="O22" i="29"/>
  <c r="O26" i="30"/>
  <c r="R26" i="30"/>
  <c r="D9" i="136"/>
  <c r="N9" i="136"/>
  <c r="P9" i="136"/>
  <c r="Z9" i="136"/>
  <c r="T9" i="136"/>
  <c r="AE9" i="136"/>
  <c r="I9" i="136"/>
  <c r="L9" i="136"/>
  <c r="V9" i="136"/>
  <c r="AG9" i="136"/>
  <c r="G9" i="136"/>
  <c r="X9" i="136"/>
  <c r="AB9" i="136"/>
  <c r="J9" i="136"/>
  <c r="F9" i="136"/>
  <c r="H9" i="136"/>
  <c r="K9" i="136"/>
  <c r="M9" i="136"/>
  <c r="O9" i="136"/>
  <c r="R9" i="136"/>
  <c r="Q9" i="136"/>
  <c r="U9" i="136"/>
  <c r="W9" i="136"/>
  <c r="Y9" i="136"/>
  <c r="AA9" i="136"/>
  <c r="AF9" i="136"/>
  <c r="AC10" i="33"/>
  <c r="S10" i="33"/>
  <c r="M10" i="33"/>
  <c r="K10" i="33"/>
  <c r="Y10" i="33"/>
  <c r="Q12" i="33"/>
  <c r="Q188" i="84" s="1"/>
  <c r="J12" i="33"/>
  <c r="M12" i="33"/>
  <c r="M188" i="84" s="1"/>
  <c r="AD12" i="33"/>
  <c r="W188" i="84" s="1"/>
  <c r="U13" i="33"/>
  <c r="U248" i="84" s="1"/>
  <c r="AD13" i="33"/>
  <c r="W248" i="84" s="1"/>
  <c r="F13" i="33"/>
  <c r="F248" i="84" s="1"/>
  <c r="AF13" i="33"/>
  <c r="Y248" i="84" s="1"/>
  <c r="K13" i="33"/>
  <c r="K248" i="84" s="1"/>
  <c r="M13" i="33"/>
  <c r="M248" i="84" s="1"/>
  <c r="W13" i="33"/>
  <c r="G13" i="33"/>
  <c r="AA13" i="33"/>
  <c r="U14" i="33"/>
  <c r="U308" i="84" s="1"/>
  <c r="K14" i="33"/>
  <c r="K308" i="84" s="1"/>
  <c r="R14" i="33"/>
  <c r="AD14" i="33"/>
  <c r="W308" i="84" s="1"/>
  <c r="M15" i="33"/>
  <c r="M368" i="84" s="1"/>
  <c r="R15" i="33"/>
  <c r="AF15" i="33"/>
  <c r="Y368" i="84" s="1"/>
  <c r="Y16" i="33"/>
  <c r="H17" i="33"/>
  <c r="C17" i="33"/>
  <c r="AA17" i="33"/>
  <c r="AF17" i="33"/>
  <c r="S17" i="33"/>
  <c r="K17" i="33"/>
  <c r="AD17" i="33"/>
  <c r="J18" i="33"/>
  <c r="M18" i="33"/>
  <c r="M428" i="84" s="1"/>
  <c r="C18" i="33"/>
  <c r="C428" i="84" s="1"/>
  <c r="M19" i="33"/>
  <c r="M488" i="84" s="1"/>
  <c r="Q19" i="33"/>
  <c r="Q488" i="84" s="1"/>
  <c r="K20" i="33"/>
  <c r="C20" i="33"/>
  <c r="Y20" i="33"/>
  <c r="AD20" i="33"/>
  <c r="L20" i="33"/>
  <c r="U20" i="33"/>
  <c r="AE20" i="33"/>
  <c r="W21" i="33"/>
  <c r="S21" i="33"/>
  <c r="S128" i="84" s="1"/>
  <c r="K21" i="33"/>
  <c r="K128" i="84" s="1"/>
  <c r="X21" i="33"/>
  <c r="AF21" i="33"/>
  <c r="Y128" i="84" s="1"/>
  <c r="AA22" i="33"/>
  <c r="W22" i="33"/>
  <c r="U22" i="33"/>
  <c r="U148" i="84" s="1"/>
  <c r="AF22" i="33"/>
  <c r="Y148" i="84" s="1"/>
  <c r="Y23" i="33"/>
  <c r="K23" i="33"/>
  <c r="W23" i="33"/>
  <c r="S25" i="33"/>
  <c r="S528" i="84" s="1"/>
  <c r="Y26" i="33"/>
  <c r="W26" i="33"/>
  <c r="AD26" i="33"/>
  <c r="W548" i="84" s="1"/>
  <c r="L26" i="33"/>
  <c r="F26" i="33"/>
  <c r="F548" i="84" s="1"/>
  <c r="M26" i="33"/>
  <c r="M548" i="84" s="1"/>
  <c r="Q26" i="33"/>
  <c r="Q548" i="84" s="1"/>
  <c r="U26" i="33"/>
  <c r="U548" i="84" s="1"/>
  <c r="D26" i="33"/>
  <c r="D548" i="84" s="1"/>
  <c r="M27" i="33"/>
  <c r="AD27" i="33"/>
  <c r="AG27" i="33"/>
  <c r="K27" i="33"/>
  <c r="S27" i="33"/>
  <c r="J28" i="33"/>
  <c r="AF28" i="33"/>
  <c r="F28" i="33"/>
  <c r="W28" i="33"/>
  <c r="S29" i="33"/>
  <c r="S558" i="84" s="1"/>
  <c r="W29" i="33"/>
  <c r="W558" i="84" s="1"/>
  <c r="AC29" i="33"/>
  <c r="M29" i="33"/>
  <c r="M558" i="84" s="1"/>
  <c r="AA31" i="33"/>
  <c r="Q31" i="33"/>
  <c r="Q208" i="84" s="1"/>
  <c r="AF31" i="33"/>
  <c r="Y208" i="84" s="1"/>
  <c r="M31" i="33"/>
  <c r="M208" i="84" s="1"/>
  <c r="L31" i="33"/>
  <c r="AA32" i="33"/>
  <c r="V32" i="33"/>
  <c r="F32" i="33"/>
  <c r="F268" i="84" s="1"/>
  <c r="M32" i="33"/>
  <c r="M268" i="84" s="1"/>
  <c r="AD32" i="33"/>
  <c r="W268" i="84" s="1"/>
  <c r="U32" i="33"/>
  <c r="U268" i="84" s="1"/>
  <c r="K32" i="33"/>
  <c r="K268" i="84" s="1"/>
  <c r="AC33" i="33"/>
  <c r="U33" i="33"/>
  <c r="U328" i="84" s="1"/>
  <c r="AF33" i="33"/>
  <c r="Y328" i="84" s="1"/>
  <c r="M33" i="33"/>
  <c r="M328" i="84" s="1"/>
  <c r="S33" i="33"/>
  <c r="S328" i="84" s="1"/>
  <c r="E36" i="33"/>
  <c r="AA36" i="33"/>
  <c r="K36" i="33"/>
  <c r="M36" i="33"/>
  <c r="W37" i="33"/>
  <c r="K37" i="33"/>
  <c r="U37" i="33"/>
  <c r="M37" i="33"/>
  <c r="Q37" i="33"/>
  <c r="L37" i="33"/>
  <c r="AA37" i="33"/>
  <c r="AD37" i="33"/>
  <c r="D37" i="33"/>
  <c r="E38" i="33"/>
  <c r="Y38" i="33"/>
  <c r="AF38" i="33"/>
  <c r="Y448" i="84" s="1"/>
  <c r="Q38" i="33"/>
  <c r="Q448" i="84" s="1"/>
  <c r="K38" i="33"/>
  <c r="K448" i="84" s="1"/>
  <c r="AD38" i="33"/>
  <c r="W448" i="84" s="1"/>
  <c r="F38" i="33"/>
  <c r="F448" i="84" s="1"/>
  <c r="K39" i="33"/>
  <c r="K508" i="84" s="1"/>
  <c r="F39" i="33"/>
  <c r="F508" i="84" s="1"/>
  <c r="F40" i="33"/>
  <c r="U40" i="33"/>
  <c r="AF40" i="33"/>
  <c r="S40" i="33"/>
  <c r="Y40" i="33"/>
  <c r="C40" i="33"/>
  <c r="S41" i="33"/>
  <c r="AC41" i="33"/>
  <c r="M41" i="33"/>
  <c r="U41" i="33"/>
  <c r="J24" i="136"/>
  <c r="L24" i="136"/>
  <c r="C24" i="136"/>
  <c r="X24" i="136"/>
  <c r="AG24" i="136"/>
  <c r="G24" i="136"/>
  <c r="D24" i="136"/>
  <c r="K24" i="136"/>
  <c r="K24" i="33"/>
  <c r="M24" i="136"/>
  <c r="R24" i="136"/>
  <c r="S24" i="136"/>
  <c r="W24" i="136"/>
  <c r="AC24" i="136"/>
  <c r="Y24" i="136"/>
  <c r="AC24" i="33"/>
  <c r="AA24" i="136"/>
  <c r="AA24" i="33"/>
  <c r="AF24" i="136"/>
  <c r="AB34" i="136"/>
  <c r="Z34" i="136"/>
  <c r="V34" i="136"/>
  <c r="AE34" i="136"/>
  <c r="X34" i="136"/>
  <c r="D34" i="136"/>
  <c r="F34" i="33"/>
  <c r="K34" i="136"/>
  <c r="M34" i="136"/>
  <c r="M34" i="33"/>
  <c r="Q34" i="136"/>
  <c r="S34" i="136"/>
  <c r="U34" i="33"/>
  <c r="W34" i="136"/>
  <c r="AC34" i="136"/>
  <c r="AA34" i="33"/>
  <c r="AD34" i="33"/>
  <c r="AF34" i="136"/>
  <c r="AF34" i="33"/>
  <c r="AB46" i="136"/>
  <c r="I35" i="136"/>
  <c r="D35" i="136"/>
  <c r="C35" i="136"/>
  <c r="V35" i="136"/>
  <c r="AG35" i="136"/>
  <c r="Z30" i="136"/>
  <c r="AE35" i="136"/>
  <c r="Z35" i="136"/>
  <c r="X35" i="136"/>
  <c r="P35" i="136"/>
  <c r="D46" i="136"/>
  <c r="N35" i="136"/>
  <c r="T35" i="136"/>
  <c r="AE46" i="136"/>
  <c r="AB35" i="136"/>
  <c r="J46" i="136"/>
  <c r="G35" i="136"/>
  <c r="F30" i="136"/>
  <c r="K35" i="136"/>
  <c r="Q30" i="136"/>
  <c r="Q46" i="136"/>
  <c r="S35" i="33"/>
  <c r="S388" i="84" s="1"/>
  <c r="S35" i="136"/>
  <c r="U35" i="136"/>
  <c r="U35" i="33"/>
  <c r="U388" i="84" s="1"/>
  <c r="W35" i="33"/>
  <c r="W30" i="136"/>
  <c r="AC35" i="136"/>
  <c r="Y35" i="136"/>
  <c r="AC46" i="136"/>
  <c r="AA35" i="136"/>
  <c r="AF46" i="136"/>
  <c r="U30" i="136"/>
  <c r="AA35" i="33"/>
  <c r="U46" i="136"/>
  <c r="Q35" i="136"/>
  <c r="M46" i="136"/>
  <c r="K30" i="136"/>
  <c r="F35" i="136"/>
  <c r="N46" i="136"/>
  <c r="V46" i="136"/>
  <c r="AD34" i="136"/>
  <c r="U34" i="136"/>
  <c r="F34" i="136"/>
  <c r="C34" i="136"/>
  <c r="E34" i="136"/>
  <c r="G34" i="136"/>
  <c r="N34" i="136"/>
  <c r="AD24" i="136"/>
  <c r="W24" i="33"/>
  <c r="U24" i="136"/>
  <c r="Q24" i="136"/>
  <c r="P32" i="33"/>
  <c r="R22" i="32"/>
  <c r="F24" i="136"/>
  <c r="M35" i="136"/>
  <c r="F35" i="33"/>
  <c r="F388" i="84" s="1"/>
  <c r="I46" i="136"/>
  <c r="L35" i="136"/>
  <c r="Y34" i="136"/>
  <c r="J34" i="136"/>
  <c r="AG34" i="136"/>
  <c r="P34" i="136"/>
  <c r="O24" i="136"/>
  <c r="E24" i="136"/>
  <c r="F46" i="136"/>
  <c r="X46" i="136"/>
  <c r="H24" i="136"/>
  <c r="AC9" i="136"/>
  <c r="O35" i="29"/>
  <c r="O41" i="29"/>
  <c r="O24" i="29"/>
  <c r="R33" i="27"/>
  <c r="R23" i="30"/>
  <c r="R25" i="26"/>
  <c r="O76" i="99"/>
  <c r="R76" i="99" s="1"/>
  <c r="D13" i="33"/>
  <c r="D248" i="84" s="1"/>
  <c r="L13" i="33"/>
  <c r="R20" i="26"/>
  <c r="R37" i="28"/>
  <c r="X9" i="27"/>
  <c r="G9" i="27"/>
  <c r="D10" i="29"/>
  <c r="V10" i="29"/>
  <c r="AG10" i="29"/>
  <c r="T10" i="29"/>
  <c r="AB10" i="29"/>
  <c r="P10" i="31"/>
  <c r="X10" i="31"/>
  <c r="D12" i="29"/>
  <c r="T12" i="29"/>
  <c r="AB12" i="29"/>
  <c r="T12" i="31"/>
  <c r="AB12" i="31"/>
  <c r="G12" i="31"/>
  <c r="V12" i="31"/>
  <c r="AE13" i="27"/>
  <c r="AB13" i="27"/>
  <c r="P13" i="27"/>
  <c r="X13" i="27"/>
  <c r="D13" i="27"/>
  <c r="AE14" i="30"/>
  <c r="V14" i="30"/>
  <c r="AG14" i="30"/>
  <c r="T14" i="30"/>
  <c r="D14" i="30"/>
  <c r="Z10" i="29"/>
  <c r="Y10" i="28"/>
  <c r="AC10" i="28"/>
  <c r="V12" i="27"/>
  <c r="AG12" i="27"/>
  <c r="T12" i="27"/>
  <c r="G12" i="27"/>
  <c r="Z10" i="25"/>
  <c r="V10" i="26"/>
  <c r="T12" i="28"/>
  <c r="X12" i="28"/>
  <c r="Y13" i="26"/>
  <c r="AE13" i="28"/>
  <c r="T13" i="28"/>
  <c r="AB13" i="28"/>
  <c r="Y13" i="27"/>
  <c r="C13" i="29"/>
  <c r="J13" i="29"/>
  <c r="J15" i="25"/>
  <c r="AB15" i="30"/>
  <c r="J15" i="31"/>
  <c r="Y16" i="26"/>
  <c r="Y16" i="28"/>
  <c r="J16" i="29"/>
  <c r="J17" i="29"/>
  <c r="J17" i="32"/>
  <c r="J19" i="25"/>
  <c r="Y19" i="29"/>
  <c r="J27" i="27"/>
  <c r="Y25" i="27"/>
  <c r="Y26" i="25"/>
  <c r="J26" i="31"/>
  <c r="J24" i="30"/>
  <c r="Y21" i="27"/>
  <c r="J21" i="29"/>
  <c r="J22" i="28"/>
  <c r="C22" i="27"/>
  <c r="J28" i="25"/>
  <c r="C28" i="25"/>
  <c r="AE31" i="28"/>
  <c r="AB31" i="28"/>
  <c r="Y28" i="28"/>
  <c r="AC28" i="28"/>
  <c r="E13" i="30"/>
  <c r="AC14" i="28"/>
  <c r="AC14" i="29"/>
  <c r="AC15" i="25"/>
  <c r="AC15" i="28"/>
  <c r="AC15" i="27"/>
  <c r="AC15" i="31"/>
  <c r="AC16" i="29"/>
  <c r="AC16" i="31"/>
  <c r="AC17" i="32"/>
  <c r="AC18" i="30"/>
  <c r="G20" i="25"/>
  <c r="G24" i="28"/>
  <c r="E22" i="28"/>
  <c r="AC28" i="32"/>
  <c r="T13" i="30"/>
  <c r="G13" i="29"/>
  <c r="AB13" i="29"/>
  <c r="T13" i="29"/>
  <c r="V13" i="30"/>
  <c r="X13" i="31"/>
  <c r="P13" i="31"/>
  <c r="G13" i="30"/>
  <c r="V13" i="29"/>
  <c r="T15" i="30"/>
  <c r="AG15" i="30"/>
  <c r="V15" i="30"/>
  <c r="G14" i="25"/>
  <c r="Y28" i="30"/>
  <c r="AC28" i="30"/>
  <c r="J29" i="32"/>
  <c r="O25" i="134"/>
  <c r="R25" i="134" s="1"/>
  <c r="O34" i="134"/>
  <c r="R34" i="134" s="1"/>
  <c r="Z34" i="31"/>
  <c r="E32" i="27"/>
  <c r="E36" i="25"/>
  <c r="C36" i="29"/>
  <c r="C38" i="25"/>
  <c r="AB39" i="28"/>
  <c r="G28" i="31"/>
  <c r="C34" i="28"/>
  <c r="E34" i="29"/>
  <c r="C34" i="31"/>
  <c r="AB34" i="31"/>
  <c r="AB38" i="28"/>
  <c r="AB39" i="26"/>
  <c r="D39" i="28"/>
  <c r="C39" i="30"/>
  <c r="AB39" i="30"/>
  <c r="V41" i="26"/>
  <c r="H10" i="29"/>
  <c r="C39" i="25"/>
  <c r="H41" i="29"/>
  <c r="H27" i="28"/>
  <c r="H27" i="31"/>
  <c r="H25" i="30"/>
  <c r="H25" i="27"/>
  <c r="H22" i="26"/>
  <c r="H22" i="30"/>
  <c r="H21" i="31"/>
  <c r="H19" i="30"/>
  <c r="H21" i="29"/>
  <c r="E48" i="136"/>
  <c r="C48" i="136"/>
  <c r="J48" i="136"/>
  <c r="K50" i="136"/>
  <c r="Q50" i="136"/>
  <c r="E49" i="136"/>
  <c r="H49" i="136"/>
  <c r="W49" i="136"/>
  <c r="AD49" i="136"/>
  <c r="K48" i="136"/>
  <c r="Q48" i="136"/>
  <c r="AF48" i="136"/>
  <c r="C47" i="136"/>
  <c r="H47" i="136"/>
  <c r="R47" i="136"/>
  <c r="AD47" i="136"/>
  <c r="Q45" i="136"/>
  <c r="AD45" i="136"/>
  <c r="F44" i="136"/>
  <c r="M44" i="136"/>
  <c r="J43" i="136"/>
  <c r="H43" i="136"/>
  <c r="R43" i="136"/>
  <c r="AD43" i="136"/>
  <c r="F11" i="136"/>
  <c r="U11" i="136"/>
  <c r="C12" i="136"/>
  <c r="C17" i="136"/>
  <c r="C23" i="136"/>
  <c r="C31" i="136"/>
  <c r="C38" i="136"/>
  <c r="J28" i="136"/>
  <c r="J29" i="136"/>
  <c r="J32" i="136"/>
  <c r="J33" i="136"/>
  <c r="J34" i="32"/>
  <c r="J35" i="32"/>
  <c r="R37" i="136"/>
  <c r="R38" i="136"/>
  <c r="AE50" i="136"/>
  <c r="M50" i="136"/>
  <c r="S50" i="136"/>
  <c r="K49" i="136"/>
  <c r="AF49" i="136"/>
  <c r="D48" i="136"/>
  <c r="M48" i="136"/>
  <c r="S48" i="136"/>
  <c r="Y48" i="136"/>
  <c r="AF47" i="136"/>
  <c r="AF45" i="136"/>
  <c r="U44" i="136"/>
  <c r="K43" i="136"/>
  <c r="AF43" i="136"/>
  <c r="C11" i="136"/>
  <c r="H11" i="136"/>
  <c r="R11" i="136"/>
  <c r="W11" i="136"/>
  <c r="AD11" i="136"/>
  <c r="C13" i="136"/>
  <c r="C26" i="136"/>
  <c r="C32" i="136"/>
  <c r="C39" i="136"/>
  <c r="Z10" i="136"/>
  <c r="AC10" i="136"/>
  <c r="V12" i="136"/>
  <c r="Z12" i="136"/>
  <c r="E14" i="136"/>
  <c r="J15" i="136"/>
  <c r="R15" i="136"/>
  <c r="AE22" i="136"/>
  <c r="N22" i="136"/>
  <c r="AC22" i="136"/>
  <c r="Z23" i="136"/>
  <c r="AB24" i="32"/>
  <c r="AE24" i="32"/>
  <c r="Z25" i="136"/>
  <c r="J25" i="136"/>
  <c r="Z26" i="136"/>
  <c r="Z27" i="136"/>
  <c r="AC27" i="136"/>
  <c r="R28" i="136"/>
  <c r="AC28" i="136"/>
  <c r="R29" i="136"/>
  <c r="AC29" i="136"/>
  <c r="V31" i="136"/>
  <c r="Z31" i="136"/>
  <c r="R32" i="136"/>
  <c r="AC32" i="136"/>
  <c r="R33" i="136"/>
  <c r="AC33" i="136"/>
  <c r="E37" i="136"/>
  <c r="R39" i="136"/>
  <c r="F50" i="136"/>
  <c r="AA50" i="136"/>
  <c r="S49" i="136"/>
  <c r="F48" i="136"/>
  <c r="U48" i="136"/>
  <c r="AA48" i="136"/>
  <c r="AE47" i="136"/>
  <c r="M47" i="136"/>
  <c r="S47" i="136"/>
  <c r="AC47" i="136"/>
  <c r="M45" i="136"/>
  <c r="S45" i="136"/>
  <c r="T44" i="136"/>
  <c r="R44" i="136"/>
  <c r="AA44" i="136"/>
  <c r="P43" i="136"/>
  <c r="S43" i="136"/>
  <c r="AC43" i="136"/>
  <c r="K11" i="136"/>
  <c r="Q11" i="136"/>
  <c r="AF11" i="136"/>
  <c r="C14" i="136"/>
  <c r="C33" i="136"/>
  <c r="R13" i="136"/>
  <c r="Z16" i="136"/>
  <c r="Z17" i="136"/>
  <c r="Z18" i="136"/>
  <c r="Z19" i="136"/>
  <c r="Z20" i="136"/>
  <c r="Z21" i="136"/>
  <c r="AC21" i="136"/>
  <c r="J22" i="136"/>
  <c r="R23" i="136"/>
  <c r="AC23" i="136"/>
  <c r="V24" i="32"/>
  <c r="R25" i="136"/>
  <c r="AC25" i="136"/>
  <c r="R26" i="136"/>
  <c r="AC26" i="136"/>
  <c r="E28" i="136"/>
  <c r="E29" i="136"/>
  <c r="J36" i="136"/>
  <c r="R36" i="136"/>
  <c r="Z40" i="136"/>
  <c r="E50" i="136"/>
  <c r="O50" i="136"/>
  <c r="W50" i="136"/>
  <c r="AD50" i="136"/>
  <c r="F49" i="136"/>
  <c r="U49" i="136"/>
  <c r="AA49" i="136"/>
  <c r="H48" i="136"/>
  <c r="O48" i="136"/>
  <c r="W48" i="136"/>
  <c r="AD48" i="136"/>
  <c r="U47" i="136"/>
  <c r="F45" i="136"/>
  <c r="AA45" i="136"/>
  <c r="K44" i="136"/>
  <c r="Q44" i="136"/>
  <c r="AD44" i="136"/>
  <c r="U43" i="136"/>
  <c r="AA43" i="136"/>
  <c r="Z11" i="136"/>
  <c r="S11" i="136"/>
  <c r="Y11" i="136"/>
  <c r="AB50" i="136"/>
  <c r="S44" i="136"/>
  <c r="H16" i="28"/>
  <c r="H18" i="30"/>
  <c r="H32" i="26"/>
  <c r="O42" i="111"/>
  <c r="R42" i="111" s="1"/>
  <c r="O24" i="99"/>
  <c r="R24" i="99" s="1"/>
  <c r="O24" i="134"/>
  <c r="R24" i="134" s="1"/>
  <c r="O33" i="29"/>
  <c r="R33" i="29"/>
  <c r="R31" i="31"/>
  <c r="O31" i="31"/>
  <c r="H34" i="136"/>
  <c r="H30" i="136"/>
  <c r="F43" i="136"/>
  <c r="K45" i="136"/>
  <c r="K47" i="136"/>
  <c r="AG48" i="136"/>
  <c r="E43" i="136"/>
  <c r="W45" i="136"/>
  <c r="W47" i="136"/>
  <c r="O26" i="27"/>
  <c r="H27" i="26"/>
  <c r="H35" i="28"/>
  <c r="H35" i="33"/>
  <c r="H388" i="84" s="1"/>
  <c r="O66" i="131"/>
  <c r="R66" i="131" s="1"/>
  <c r="O56" i="100"/>
  <c r="R56" i="100" s="1"/>
  <c r="O13" i="27"/>
  <c r="H10" i="31"/>
  <c r="H40" i="30"/>
  <c r="H40" i="33"/>
  <c r="O12" i="31"/>
  <c r="R12" i="31"/>
  <c r="D49" i="136"/>
  <c r="AE49" i="136"/>
  <c r="X49" i="136"/>
  <c r="L49" i="136"/>
  <c r="G49" i="136"/>
  <c r="I49" i="136"/>
  <c r="P49" i="136"/>
  <c r="N49" i="136"/>
  <c r="T49" i="136"/>
  <c r="V49" i="136"/>
  <c r="AG49" i="136"/>
  <c r="AB49" i="136"/>
  <c r="Z49" i="136"/>
  <c r="Q43" i="136"/>
  <c r="AA47" i="136"/>
  <c r="D47" i="136"/>
  <c r="G47" i="136"/>
  <c r="AG47" i="136"/>
  <c r="AB47" i="136"/>
  <c r="V47" i="136"/>
  <c r="Z47" i="136"/>
  <c r="P47" i="136"/>
  <c r="AG43" i="136"/>
  <c r="D44" i="136"/>
  <c r="X44" i="136"/>
  <c r="L44" i="136"/>
  <c r="AB44" i="136"/>
  <c r="U50" i="136"/>
  <c r="D45" i="136"/>
  <c r="Z45" i="136"/>
  <c r="N45" i="136"/>
  <c r="T45" i="136"/>
  <c r="AG45" i="136"/>
  <c r="AE45" i="136"/>
  <c r="X45" i="136"/>
  <c r="G45" i="136"/>
  <c r="L45" i="136"/>
  <c r="AB45" i="136"/>
  <c r="V45" i="136"/>
  <c r="I45" i="136"/>
  <c r="P45" i="136"/>
  <c r="W43" i="136"/>
  <c r="AF44" i="136"/>
  <c r="AF50" i="136"/>
  <c r="H22" i="33"/>
  <c r="H148" i="84" s="1"/>
  <c r="R27" i="26"/>
  <c r="O27" i="28"/>
  <c r="O22" i="131"/>
  <c r="R22" i="131" s="1"/>
  <c r="O22" i="100"/>
  <c r="R22" i="100" s="1"/>
  <c r="O31" i="25"/>
  <c r="R31" i="25"/>
  <c r="W44" i="136"/>
  <c r="Q47" i="136"/>
  <c r="M43" i="136"/>
  <c r="U45" i="136"/>
  <c r="O45" i="136"/>
  <c r="R45" i="136"/>
  <c r="F47" i="136"/>
  <c r="H50" i="136"/>
  <c r="Y45" i="136"/>
  <c r="AC45" i="136"/>
  <c r="M49" i="136"/>
  <c r="H44" i="136"/>
  <c r="Q49" i="136"/>
  <c r="H45" i="136"/>
  <c r="O49" i="136"/>
  <c r="R49" i="136"/>
  <c r="H19" i="25"/>
  <c r="H21" i="28"/>
  <c r="O25" i="25"/>
  <c r="H28" i="31"/>
  <c r="H26" i="28"/>
  <c r="R29" i="27"/>
  <c r="O41" i="110"/>
  <c r="R41" i="110" s="1"/>
  <c r="O33" i="99"/>
  <c r="R33" i="99" s="1"/>
  <c r="O33" i="134"/>
  <c r="R33" i="134" s="1"/>
  <c r="H12" i="26"/>
  <c r="R33" i="31"/>
  <c r="O33" i="31"/>
  <c r="R33" i="33"/>
  <c r="H35" i="136"/>
  <c r="H46" i="136"/>
  <c r="R27" i="28"/>
  <c r="R17" i="32"/>
  <c r="O26" i="28"/>
  <c r="R26" i="28"/>
  <c r="O18" i="31"/>
  <c r="R18" i="31"/>
  <c r="R37" i="26"/>
  <c r="O37" i="26"/>
  <c r="O37" i="33"/>
  <c r="O27" i="26"/>
  <c r="R12" i="26"/>
  <c r="O12" i="26"/>
  <c r="R36" i="28"/>
  <c r="O36" i="28"/>
  <c r="R38" i="28"/>
  <c r="O38" i="28"/>
  <c r="O29" i="27"/>
  <c r="R13" i="27"/>
  <c r="O37" i="29"/>
  <c r="R37" i="29"/>
  <c r="O13" i="26"/>
  <c r="R13" i="26"/>
  <c r="AC15" i="134" l="1"/>
  <c r="AC23" i="134"/>
  <c r="AC29" i="134"/>
  <c r="AC36" i="134"/>
  <c r="AC43" i="134"/>
  <c r="AC49" i="134"/>
  <c r="AC56" i="134"/>
  <c r="E30" i="100"/>
  <c r="E44" i="100"/>
  <c r="E35" i="100"/>
  <c r="AE58" i="99"/>
  <c r="E49" i="100"/>
  <c r="T27" i="99"/>
  <c r="AG27" i="99"/>
  <c r="AC9" i="32"/>
  <c r="AE16" i="111"/>
  <c r="J16" i="112"/>
  <c r="J57" i="112"/>
  <c r="E57" i="100"/>
  <c r="R57" i="134"/>
  <c r="E57" i="111"/>
  <c r="E57" i="134"/>
  <c r="AB9" i="27"/>
  <c r="J20" i="100"/>
  <c r="P43" i="110"/>
  <c r="J43" i="134"/>
  <c r="AC9" i="31"/>
  <c r="Z9" i="31"/>
  <c r="N9" i="31"/>
  <c r="D9" i="31"/>
  <c r="AB9" i="31"/>
  <c r="V9" i="31"/>
  <c r="X38" i="100"/>
  <c r="R38" i="99"/>
  <c r="P38" i="111"/>
  <c r="T38" i="134"/>
  <c r="AE38" i="99"/>
  <c r="AC38" i="99"/>
  <c r="J27" i="111"/>
  <c r="AC27" i="99"/>
  <c r="E16" i="134"/>
  <c r="AE27" i="99"/>
  <c r="AC27" i="134"/>
  <c r="P27" i="99"/>
  <c r="AC12" i="101"/>
  <c r="R12" i="101"/>
  <c r="J12" i="111"/>
  <c r="N12" i="111"/>
  <c r="E12" i="101"/>
  <c r="AE12" i="100"/>
  <c r="J12" i="100"/>
  <c r="AC12" i="134"/>
  <c r="R12" i="134"/>
  <c r="E12" i="99"/>
  <c r="E12" i="134"/>
  <c r="P12" i="134"/>
  <c r="E11" i="112"/>
  <c r="J11" i="111"/>
  <c r="AE9" i="25"/>
  <c r="R10" i="109"/>
  <c r="J10" i="111"/>
  <c r="J10" i="112"/>
  <c r="AC10" i="99"/>
  <c r="AB10" i="99"/>
  <c r="AC10" i="134"/>
  <c r="E10" i="134"/>
  <c r="AC9" i="25"/>
  <c r="P13" i="109"/>
  <c r="E13" i="100"/>
  <c r="J13" i="134"/>
  <c r="E14" i="100"/>
  <c r="L14" i="111"/>
  <c r="E14" i="134"/>
  <c r="R15" i="110"/>
  <c r="E15" i="111"/>
  <c r="E15" i="134"/>
  <c r="I15" i="99"/>
  <c r="J17" i="111"/>
  <c r="J17" i="100"/>
  <c r="J18" i="111"/>
  <c r="E18" i="100"/>
  <c r="E18" i="112"/>
  <c r="P18" i="134"/>
  <c r="E18" i="134"/>
  <c r="AG22" i="111"/>
  <c r="E22" i="111"/>
  <c r="E22" i="112"/>
  <c r="E22" i="100"/>
  <c r="E22" i="134"/>
  <c r="E23" i="99"/>
  <c r="E23" i="112"/>
  <c r="L23" i="134"/>
  <c r="E23" i="100"/>
  <c r="E24" i="111"/>
  <c r="R24" i="100"/>
  <c r="P24" i="134"/>
  <c r="E24" i="134"/>
  <c r="J25" i="111"/>
  <c r="E26" i="100"/>
  <c r="E26" i="111"/>
  <c r="R26" i="100"/>
  <c r="Z26" i="111"/>
  <c r="P26" i="101"/>
  <c r="J27" i="100"/>
  <c r="J27" i="134"/>
  <c r="E26" i="134"/>
  <c r="G28" i="111"/>
  <c r="J28" i="112"/>
  <c r="R28" i="100"/>
  <c r="E28" i="134"/>
  <c r="R30" i="110"/>
  <c r="E30" i="111"/>
  <c r="R30" i="100"/>
  <c r="E30" i="112"/>
  <c r="E30" i="134"/>
  <c r="E31" i="112"/>
  <c r="N33" i="100"/>
  <c r="J33" i="112"/>
  <c r="E33" i="134"/>
  <c r="P33" i="134"/>
  <c r="P34" i="110"/>
  <c r="G34" i="134"/>
  <c r="E34" i="100"/>
  <c r="J35" i="111"/>
  <c r="R35" i="100"/>
  <c r="I35" i="100"/>
  <c r="E35" i="134"/>
  <c r="P36" i="110"/>
  <c r="P36" i="131"/>
  <c r="E36" i="111"/>
  <c r="J36" i="112"/>
  <c r="E36" i="134"/>
  <c r="P36" i="99"/>
  <c r="J37" i="112"/>
  <c r="R37" i="100"/>
  <c r="E37" i="134"/>
  <c r="P37" i="134"/>
  <c r="E9" i="26"/>
  <c r="R39" i="101"/>
  <c r="J39" i="111"/>
  <c r="E39" i="112"/>
  <c r="R39" i="100"/>
  <c r="E39" i="100"/>
  <c r="E39" i="134"/>
  <c r="X42" i="100"/>
  <c r="AE42" i="99"/>
  <c r="J42" i="99"/>
  <c r="E42" i="134"/>
  <c r="AB44" i="111"/>
  <c r="E44" i="111"/>
  <c r="X44" i="134"/>
  <c r="J44" i="134"/>
  <c r="J45" i="111"/>
  <c r="E45" i="134"/>
  <c r="AE47" i="111"/>
  <c r="E47" i="100"/>
  <c r="E47" i="134"/>
  <c r="E48" i="111"/>
  <c r="J48" i="134"/>
  <c r="AG49" i="111"/>
  <c r="P49" i="134"/>
  <c r="E50" i="100"/>
  <c r="P50" i="109"/>
  <c r="J50" i="112"/>
  <c r="J50" i="99"/>
  <c r="E50" i="134"/>
  <c r="N9" i="28"/>
  <c r="AB9" i="28"/>
  <c r="J51" i="100"/>
  <c r="E51" i="134"/>
  <c r="V52" i="100"/>
  <c r="I52" i="134"/>
  <c r="E52" i="134"/>
  <c r="E53" i="100"/>
  <c r="E9" i="28"/>
  <c r="E54" i="100"/>
  <c r="J54" i="134"/>
  <c r="J54" i="99"/>
  <c r="G56" i="111"/>
  <c r="E56" i="111"/>
  <c r="AC9" i="27"/>
  <c r="E69" i="112"/>
  <c r="AC62" i="134"/>
  <c r="J62" i="99"/>
  <c r="E62" i="134"/>
  <c r="E9" i="27"/>
  <c r="R74" i="112"/>
  <c r="P74" i="99"/>
  <c r="E74" i="134"/>
  <c r="Z77" i="99"/>
  <c r="J77" i="99"/>
  <c r="AC77" i="134"/>
  <c r="I77" i="134"/>
  <c r="E77" i="100"/>
  <c r="J77" i="134"/>
  <c r="P63" i="111"/>
  <c r="AC63" i="134"/>
  <c r="E63" i="134"/>
  <c r="AC73" i="134"/>
  <c r="J73" i="134"/>
  <c r="P73" i="134"/>
  <c r="AC61" i="134"/>
  <c r="E61" i="134"/>
  <c r="P66" i="109"/>
  <c r="AC66" i="134"/>
  <c r="E66" i="134"/>
  <c r="AC78" i="134"/>
  <c r="P78" i="112"/>
  <c r="G75" i="111"/>
  <c r="E75" i="100"/>
  <c r="P75" i="109"/>
  <c r="E75" i="134"/>
  <c r="P75" i="100"/>
  <c r="AC75" i="134"/>
  <c r="I75" i="134"/>
  <c r="J70" i="112"/>
  <c r="AC70" i="134"/>
  <c r="E70" i="134"/>
  <c r="AC67" i="134"/>
  <c r="J67" i="134"/>
  <c r="P68" i="109"/>
  <c r="E68" i="134"/>
  <c r="AC68" i="134"/>
  <c r="I68" i="134"/>
  <c r="E9" i="29"/>
  <c r="AC71" i="134"/>
  <c r="P71" i="131"/>
  <c r="E71" i="112"/>
  <c r="E71" i="100"/>
  <c r="J71" i="99"/>
  <c r="I71" i="99"/>
  <c r="G71" i="134"/>
  <c r="E71" i="134"/>
  <c r="AB76" i="111"/>
  <c r="E76" i="112"/>
  <c r="J76" i="99"/>
  <c r="E76" i="134"/>
  <c r="L9" i="31"/>
  <c r="AE9" i="31"/>
  <c r="G9" i="31"/>
  <c r="E15" i="109"/>
  <c r="V54" i="109"/>
  <c r="J25" i="109"/>
  <c r="I61" i="109"/>
  <c r="AE23" i="109"/>
  <c r="G36" i="109"/>
  <c r="V31" i="109"/>
  <c r="T31" i="109"/>
  <c r="X13" i="109"/>
  <c r="Z17" i="109"/>
  <c r="I36" i="109"/>
  <c r="AG41" i="109"/>
  <c r="I53" i="109"/>
  <c r="J62" i="109"/>
  <c r="J70" i="109"/>
  <c r="N17" i="109"/>
  <c r="T41" i="109"/>
  <c r="AB49" i="109"/>
  <c r="L69" i="109"/>
  <c r="L31" i="109"/>
  <c r="Z13" i="109"/>
  <c r="X45" i="109"/>
  <c r="AE53" i="109"/>
  <c r="J67" i="109"/>
  <c r="J71" i="109"/>
  <c r="G33" i="131"/>
  <c r="E76" i="131"/>
  <c r="I42" i="131"/>
  <c r="E17" i="111"/>
  <c r="L57" i="111"/>
  <c r="T22" i="111"/>
  <c r="G68" i="111"/>
  <c r="E13" i="111"/>
  <c r="E23" i="111"/>
  <c r="AG39" i="111"/>
  <c r="J74" i="111"/>
  <c r="P16" i="111"/>
  <c r="I48" i="111"/>
  <c r="V77" i="111"/>
  <c r="Z17" i="112"/>
  <c r="N13" i="112"/>
  <c r="X27" i="112"/>
  <c r="AG31" i="112"/>
  <c r="N65" i="112"/>
  <c r="T23" i="112"/>
  <c r="L36" i="112"/>
  <c r="G78" i="112"/>
  <c r="AE50" i="101"/>
  <c r="N10" i="101"/>
  <c r="I70" i="101"/>
  <c r="X24" i="101"/>
  <c r="AE52" i="99"/>
  <c r="AE77" i="99"/>
  <c r="N14" i="99"/>
  <c r="N24" i="99"/>
  <c r="X75" i="99"/>
  <c r="N18" i="99"/>
  <c r="AE37" i="99"/>
  <c r="P70" i="99"/>
  <c r="J10" i="109"/>
  <c r="C9" i="109"/>
  <c r="C50" i="25" s="1"/>
  <c r="L9" i="27"/>
  <c r="Z9" i="27"/>
  <c r="X78" i="109"/>
  <c r="L78" i="109"/>
  <c r="N23" i="109"/>
  <c r="E9" i="32"/>
  <c r="T9" i="32"/>
  <c r="D9" i="32"/>
  <c r="AE28" i="99"/>
  <c r="X42" i="99"/>
  <c r="V50" i="99"/>
  <c r="AE70" i="99"/>
  <c r="X14" i="101"/>
  <c r="I28" i="101"/>
  <c r="AB42" i="101"/>
  <c r="Z54" i="101"/>
  <c r="Z75" i="101"/>
  <c r="AG17" i="109"/>
  <c r="X27" i="109"/>
  <c r="G45" i="109"/>
  <c r="I49" i="109"/>
  <c r="L53" i="109"/>
  <c r="V60" i="109"/>
  <c r="V65" i="109"/>
  <c r="X69" i="109"/>
  <c r="E101" i="134"/>
  <c r="AC101" i="134"/>
  <c r="H9" i="27"/>
  <c r="AE9" i="27"/>
  <c r="I9" i="27"/>
  <c r="J9" i="30"/>
  <c r="E9" i="30"/>
  <c r="P78" i="109"/>
  <c r="AB74" i="109"/>
  <c r="G23" i="109"/>
  <c r="AG9" i="27"/>
  <c r="I18" i="101"/>
  <c r="AG28" i="101"/>
  <c r="T46" i="101"/>
  <c r="Z61" i="101"/>
  <c r="G13" i="109"/>
  <c r="I17" i="109"/>
  <c r="AE27" i="109"/>
  <c r="P41" i="109"/>
  <c r="L45" i="109"/>
  <c r="V49" i="109"/>
  <c r="AB53" i="109"/>
  <c r="X60" i="109"/>
  <c r="AE69" i="109"/>
  <c r="I10" i="110"/>
  <c r="AG101" i="134"/>
  <c r="AG18" i="101"/>
  <c r="V33" i="101"/>
  <c r="G50" i="101"/>
  <c r="X66" i="101"/>
  <c r="T9" i="25"/>
  <c r="P14" i="112"/>
  <c r="AB66" i="112"/>
  <c r="V24" i="112"/>
  <c r="AE33" i="112"/>
  <c r="X42" i="112"/>
  <c r="L10" i="112"/>
  <c r="AE54" i="112"/>
  <c r="E28" i="112"/>
  <c r="J24" i="112"/>
  <c r="E51" i="112"/>
  <c r="E20" i="112"/>
  <c r="Z31" i="112"/>
  <c r="T53" i="112"/>
  <c r="N10" i="99"/>
  <c r="N33" i="99"/>
  <c r="N46" i="99"/>
  <c r="T61" i="99"/>
  <c r="T66" i="99"/>
  <c r="J31" i="99"/>
  <c r="J37" i="99"/>
  <c r="E47" i="99"/>
  <c r="AE63" i="99"/>
  <c r="J70" i="99"/>
  <c r="G16" i="99"/>
  <c r="X44" i="99"/>
  <c r="V57" i="99"/>
  <c r="N13" i="99"/>
  <c r="AG13" i="99"/>
  <c r="G17" i="99"/>
  <c r="X17" i="99"/>
  <c r="N23" i="99"/>
  <c r="AG23" i="99"/>
  <c r="I27" i="99"/>
  <c r="Z27" i="99"/>
  <c r="P31" i="99"/>
  <c r="AG31" i="99"/>
  <c r="G36" i="99"/>
  <c r="X36" i="99"/>
  <c r="V41" i="99"/>
  <c r="L45" i="99"/>
  <c r="P49" i="99"/>
  <c r="T53" i="99"/>
  <c r="N58" i="99"/>
  <c r="P65" i="99"/>
  <c r="P69" i="99"/>
  <c r="Z74" i="99"/>
  <c r="AG78" i="99"/>
  <c r="P26" i="99"/>
  <c r="N35" i="99"/>
  <c r="I12" i="99"/>
  <c r="P13" i="99"/>
  <c r="I17" i="99"/>
  <c r="Z17" i="99"/>
  <c r="J22" i="99"/>
  <c r="P23" i="99"/>
  <c r="J27" i="99"/>
  <c r="AB27" i="99"/>
  <c r="P30" i="99"/>
  <c r="T31" i="99"/>
  <c r="I36" i="99"/>
  <c r="Z36" i="99"/>
  <c r="T39" i="99"/>
  <c r="X41" i="99"/>
  <c r="N45" i="99"/>
  <c r="AE45" i="99"/>
  <c r="I48" i="99"/>
  <c r="T49" i="99"/>
  <c r="AB53" i="99"/>
  <c r="T58" i="99"/>
  <c r="V65" i="99"/>
  <c r="G68" i="99"/>
  <c r="V69" i="99"/>
  <c r="I62" i="100"/>
  <c r="Z61" i="100"/>
  <c r="P12" i="100"/>
  <c r="V26" i="100"/>
  <c r="I44" i="100"/>
  <c r="AE14" i="100"/>
  <c r="V30" i="100"/>
  <c r="V48" i="100"/>
  <c r="N68" i="100"/>
  <c r="I18" i="100"/>
  <c r="X35" i="100"/>
  <c r="N54" i="100"/>
  <c r="AE73" i="100"/>
  <c r="J31" i="101"/>
  <c r="J71" i="101"/>
  <c r="J11" i="101"/>
  <c r="T10" i="101"/>
  <c r="AG14" i="101"/>
  <c r="N18" i="101"/>
  <c r="AB24" i="101"/>
  <c r="N28" i="101"/>
  <c r="Z33" i="101"/>
  <c r="T37" i="101"/>
  <c r="I42" i="101"/>
  <c r="J43" i="101"/>
  <c r="X46" i="101"/>
  <c r="L50" i="101"/>
  <c r="G54" i="101"/>
  <c r="AG54" i="101"/>
  <c r="J62" i="101"/>
  <c r="AB66" i="101"/>
  <c r="P70" i="101"/>
  <c r="AG75" i="101"/>
  <c r="X10" i="101"/>
  <c r="N14" i="101"/>
  <c r="J15" i="101"/>
  <c r="X18" i="101"/>
  <c r="I24" i="101"/>
  <c r="AG24" i="101"/>
  <c r="X28" i="101"/>
  <c r="G33" i="101"/>
  <c r="E34" i="101"/>
  <c r="X37" i="101"/>
  <c r="T42" i="101"/>
  <c r="AB46" i="101"/>
  <c r="V50" i="101"/>
  <c r="L54" i="101"/>
  <c r="L61" i="101"/>
  <c r="AG66" i="101"/>
  <c r="AB70" i="101"/>
  <c r="I75" i="101"/>
  <c r="AG10" i="101"/>
  <c r="T14" i="101"/>
  <c r="AB18" i="101"/>
  <c r="N24" i="101"/>
  <c r="AB28" i="101"/>
  <c r="P33" i="101"/>
  <c r="AB37" i="101"/>
  <c r="X42" i="101"/>
  <c r="I46" i="101"/>
  <c r="J47" i="101"/>
  <c r="Z50" i="101"/>
  <c r="V54" i="101"/>
  <c r="T61" i="101"/>
  <c r="I66" i="101"/>
  <c r="AG70" i="101"/>
  <c r="N75" i="101"/>
  <c r="AG14" i="112"/>
  <c r="J76" i="112"/>
  <c r="P12" i="111"/>
  <c r="X16" i="111"/>
  <c r="G22" i="111"/>
  <c r="Z22" i="111"/>
  <c r="I26" i="111"/>
  <c r="Z30" i="111"/>
  <c r="X35" i="111"/>
  <c r="P44" i="111"/>
  <c r="T48" i="111"/>
  <c r="AB57" i="111"/>
  <c r="I68" i="111"/>
  <c r="AG77" i="111"/>
  <c r="X12" i="111"/>
  <c r="G16" i="111"/>
  <c r="Z16" i="111"/>
  <c r="I22" i="111"/>
  <c r="AB22" i="111"/>
  <c r="P26" i="111"/>
  <c r="AB30" i="111"/>
  <c r="N39" i="111"/>
  <c r="T44" i="111"/>
  <c r="AG48" i="111"/>
  <c r="N63" i="111"/>
  <c r="P73" i="111"/>
  <c r="AG78" i="111"/>
  <c r="G12" i="111"/>
  <c r="Z12" i="111"/>
  <c r="N16" i="111"/>
  <c r="AG16" i="111"/>
  <c r="P22" i="111"/>
  <c r="AB26" i="111"/>
  <c r="G35" i="111"/>
  <c r="V39" i="111"/>
  <c r="AG44" i="111"/>
  <c r="AE52" i="111"/>
  <c r="AE63" i="111"/>
  <c r="T31" i="111"/>
  <c r="X36" i="111"/>
  <c r="N65" i="111"/>
  <c r="I13" i="111"/>
  <c r="N27" i="111"/>
  <c r="P13" i="111"/>
  <c r="T17" i="111"/>
  <c r="AE36" i="111"/>
  <c r="AB41" i="111"/>
  <c r="I53" i="111"/>
  <c r="V23" i="111"/>
  <c r="E42" i="111"/>
  <c r="Z53" i="111"/>
  <c r="T60" i="111"/>
  <c r="V74" i="111"/>
  <c r="I78" i="111"/>
  <c r="J24" i="111"/>
  <c r="N45" i="111"/>
  <c r="T49" i="111"/>
  <c r="AG53" i="111"/>
  <c r="G65" i="111"/>
  <c r="T69" i="111"/>
  <c r="J75" i="111"/>
  <c r="Z78" i="111"/>
  <c r="N24" i="131"/>
  <c r="I50" i="131"/>
  <c r="P75" i="131"/>
  <c r="G10" i="131"/>
  <c r="AB14" i="131"/>
  <c r="T28" i="131"/>
  <c r="Z33" i="131"/>
  <c r="AB42" i="131"/>
  <c r="AB50" i="131"/>
  <c r="L61" i="131"/>
  <c r="V10" i="131"/>
  <c r="E15" i="131"/>
  <c r="J29" i="131"/>
  <c r="I37" i="131"/>
  <c r="I46" i="131"/>
  <c r="N54" i="131"/>
  <c r="AE61" i="131"/>
  <c r="G70" i="131"/>
  <c r="V18" i="131"/>
  <c r="AB37" i="131"/>
  <c r="AB46" i="131"/>
  <c r="AG54" i="131"/>
  <c r="N66" i="131"/>
  <c r="Z70" i="131"/>
  <c r="AE20" i="131"/>
  <c r="G11" i="131"/>
  <c r="E16" i="131"/>
  <c r="E10" i="110"/>
  <c r="I69" i="110"/>
  <c r="AB69" i="110"/>
  <c r="X78" i="110"/>
  <c r="AB10" i="110"/>
  <c r="V14" i="110"/>
  <c r="AE28" i="110"/>
  <c r="I54" i="110"/>
  <c r="X66" i="110"/>
  <c r="E11" i="110"/>
  <c r="AG14" i="110"/>
  <c r="G24" i="110"/>
  <c r="V46" i="110"/>
  <c r="E56" i="110"/>
  <c r="J67" i="110"/>
  <c r="I33" i="110"/>
  <c r="T50" i="110"/>
  <c r="N18" i="109"/>
  <c r="AE18" i="109"/>
  <c r="V70" i="109"/>
  <c r="AB24" i="109"/>
  <c r="L28" i="109"/>
  <c r="Z37" i="109"/>
  <c r="N75" i="109"/>
  <c r="L70" i="109"/>
  <c r="AE10" i="109"/>
  <c r="AG14" i="109"/>
  <c r="L33" i="109"/>
  <c r="V42" i="109"/>
  <c r="AE46" i="109"/>
  <c r="N14" i="109"/>
  <c r="T66" i="109"/>
  <c r="P18" i="109"/>
  <c r="P10" i="109"/>
  <c r="AG10" i="109"/>
  <c r="T28" i="109"/>
  <c r="V33" i="109"/>
  <c r="I42" i="109"/>
  <c r="AE42" i="109"/>
  <c r="G46" i="109"/>
  <c r="Z61" i="109"/>
  <c r="I66" i="109"/>
  <c r="X75" i="109"/>
  <c r="N10" i="109"/>
  <c r="AE14" i="109"/>
  <c r="N66" i="109"/>
  <c r="L18" i="109"/>
  <c r="I24" i="109"/>
  <c r="AB28" i="109"/>
  <c r="AG33" i="109"/>
  <c r="I37" i="109"/>
  <c r="J42" i="109"/>
  <c r="L46" i="109"/>
  <c r="I50" i="109"/>
  <c r="J66" i="109"/>
  <c r="AG75" i="109"/>
  <c r="G70" i="109"/>
  <c r="Z70" i="109"/>
  <c r="AB70" i="109"/>
  <c r="P14" i="109"/>
  <c r="AG18" i="109"/>
  <c r="AB18" i="109"/>
  <c r="T24" i="109"/>
  <c r="E33" i="109"/>
  <c r="P37" i="109"/>
  <c r="N42" i="109"/>
  <c r="V46" i="109"/>
  <c r="X50" i="109"/>
  <c r="AE66" i="109"/>
  <c r="E75" i="109"/>
  <c r="G18" i="109"/>
  <c r="G10" i="109"/>
  <c r="AB66" i="109"/>
  <c r="I18" i="109"/>
  <c r="I14" i="109"/>
  <c r="I10" i="109"/>
  <c r="N70" i="109"/>
  <c r="G66" i="109"/>
  <c r="Z14" i="109"/>
  <c r="L14" i="109"/>
  <c r="T18" i="109"/>
  <c r="V24" i="109"/>
  <c r="N28" i="109"/>
  <c r="E29" i="109"/>
  <c r="T33" i="109"/>
  <c r="E34" i="109"/>
  <c r="G37" i="109"/>
  <c r="V37" i="109"/>
  <c r="G42" i="109"/>
  <c r="P42" i="109"/>
  <c r="J43" i="109"/>
  <c r="P46" i="109"/>
  <c r="AG46" i="109"/>
  <c r="L50" i="109"/>
  <c r="AE54" i="109"/>
  <c r="AE61" i="109"/>
  <c r="AE70" i="109"/>
  <c r="L75" i="109"/>
  <c r="Z75" i="109"/>
  <c r="Z66" i="109"/>
  <c r="G14" i="109"/>
  <c r="T70" i="109"/>
  <c r="L66" i="109"/>
  <c r="X18" i="109"/>
  <c r="X10" i="109"/>
  <c r="V66" i="109"/>
  <c r="Z18" i="109"/>
  <c r="Z10" i="109"/>
  <c r="T10" i="109"/>
  <c r="J20" i="109"/>
  <c r="P24" i="109"/>
  <c r="G28" i="109"/>
  <c r="I33" i="109"/>
  <c r="N37" i="109"/>
  <c r="I46" i="109"/>
  <c r="AG50" i="109"/>
  <c r="N61" i="109"/>
  <c r="I70" i="109"/>
  <c r="Z76" i="109"/>
  <c r="AG52" i="99"/>
  <c r="X12" i="99"/>
  <c r="V22" i="99"/>
  <c r="AG30" i="99"/>
  <c r="AE39" i="99"/>
  <c r="E45" i="99"/>
  <c r="X57" i="99"/>
  <c r="I73" i="99"/>
  <c r="J74" i="99"/>
  <c r="I77" i="99"/>
  <c r="Z12" i="99"/>
  <c r="J13" i="99"/>
  <c r="T13" i="99"/>
  <c r="AB13" i="99"/>
  <c r="X16" i="99"/>
  <c r="J17" i="99"/>
  <c r="T17" i="99"/>
  <c r="AB17" i="99"/>
  <c r="AB22" i="99"/>
  <c r="J23" i="99"/>
  <c r="T23" i="99"/>
  <c r="AB23" i="99"/>
  <c r="L27" i="99"/>
  <c r="V27" i="99"/>
  <c r="L31" i="99"/>
  <c r="V31" i="99"/>
  <c r="AG35" i="99"/>
  <c r="J36" i="99"/>
  <c r="T36" i="99"/>
  <c r="AB36" i="99"/>
  <c r="G41" i="99"/>
  <c r="P41" i="99"/>
  <c r="Z41" i="99"/>
  <c r="E42" i="99"/>
  <c r="G45" i="99"/>
  <c r="P45" i="99"/>
  <c r="Z45" i="99"/>
  <c r="AG45" i="99"/>
  <c r="AB48" i="99"/>
  <c r="L49" i="99"/>
  <c r="V49" i="99"/>
  <c r="AE49" i="99"/>
  <c r="L52" i="99"/>
  <c r="G53" i="99"/>
  <c r="V53" i="99"/>
  <c r="E54" i="99"/>
  <c r="I58" i="99"/>
  <c r="X58" i="99"/>
  <c r="E61" i="99"/>
  <c r="L63" i="99"/>
  <c r="I65" i="99"/>
  <c r="Z65" i="99"/>
  <c r="Z68" i="99"/>
  <c r="J69" i="99"/>
  <c r="Z69" i="99"/>
  <c r="V73" i="99"/>
  <c r="L74" i="99"/>
  <c r="AB74" i="99"/>
  <c r="L77" i="99"/>
  <c r="V78" i="99"/>
  <c r="V16" i="99"/>
  <c r="AB26" i="99"/>
  <c r="AE35" i="99"/>
  <c r="L48" i="99"/>
  <c r="N68" i="99"/>
  <c r="G12" i="99"/>
  <c r="L13" i="99"/>
  <c r="V13" i="99"/>
  <c r="E16" i="99"/>
  <c r="L17" i="99"/>
  <c r="V17" i="99"/>
  <c r="L23" i="99"/>
  <c r="V23" i="99"/>
  <c r="J26" i="99"/>
  <c r="G27" i="99"/>
  <c r="N27" i="99"/>
  <c r="X27" i="99"/>
  <c r="N30" i="99"/>
  <c r="G31" i="99"/>
  <c r="N31" i="99"/>
  <c r="X31" i="99"/>
  <c r="L35" i="99"/>
  <c r="L36" i="99"/>
  <c r="V36" i="99"/>
  <c r="L39" i="99"/>
  <c r="I41" i="99"/>
  <c r="T41" i="99"/>
  <c r="P44" i="99"/>
  <c r="I45" i="99"/>
  <c r="T45" i="99"/>
  <c r="AE48" i="99"/>
  <c r="N49" i="99"/>
  <c r="X49" i="99"/>
  <c r="E50" i="99"/>
  <c r="N52" i="99"/>
  <c r="L53" i="99"/>
  <c r="J58" i="99"/>
  <c r="T63" i="99"/>
  <c r="N65" i="99"/>
  <c r="AG68" i="99"/>
  <c r="N69" i="99"/>
  <c r="AB73" i="99"/>
  <c r="E75" i="99"/>
  <c r="AB77" i="99"/>
  <c r="X11" i="100"/>
  <c r="AB27" i="100"/>
  <c r="AG30" i="112"/>
  <c r="X11" i="131"/>
  <c r="AE11" i="131"/>
  <c r="X76" i="131"/>
  <c r="E52" i="131"/>
  <c r="V62" i="131"/>
  <c r="T25" i="131"/>
  <c r="AG71" i="131"/>
  <c r="T69" i="110"/>
  <c r="P74" i="110"/>
  <c r="N78" i="110"/>
  <c r="J28" i="110"/>
  <c r="AF64" i="110"/>
  <c r="AF49" i="29" s="1"/>
  <c r="P74" i="109"/>
  <c r="Z31" i="109"/>
  <c r="AG78" i="109"/>
  <c r="AB36" i="109"/>
  <c r="L27" i="109"/>
  <c r="V27" i="109"/>
  <c r="N13" i="109"/>
  <c r="AG13" i="109"/>
  <c r="P17" i="109"/>
  <c r="E18" i="109"/>
  <c r="I31" i="109"/>
  <c r="J37" i="109"/>
  <c r="G41" i="109"/>
  <c r="Z41" i="109"/>
  <c r="N45" i="109"/>
  <c r="AE45" i="109"/>
  <c r="L49" i="109"/>
  <c r="T53" i="109"/>
  <c r="J54" i="109"/>
  <c r="L60" i="109"/>
  <c r="G65" i="109"/>
  <c r="AE65" i="109"/>
  <c r="N69" i="109"/>
  <c r="AG69" i="109"/>
  <c r="G78" i="109"/>
  <c r="X39" i="109"/>
  <c r="I74" i="109"/>
  <c r="Z27" i="109"/>
  <c r="T36" i="109"/>
  <c r="AB23" i="109"/>
  <c r="N27" i="109"/>
  <c r="E14" i="109"/>
  <c r="G17" i="109"/>
  <c r="J24" i="109"/>
  <c r="J28" i="109"/>
  <c r="I41" i="109"/>
  <c r="E50" i="109"/>
  <c r="N60" i="109"/>
  <c r="N47" i="109"/>
  <c r="AB76" i="110"/>
  <c r="AB47" i="110"/>
  <c r="N17" i="131"/>
  <c r="I12" i="111"/>
  <c r="T12" i="111"/>
  <c r="AB12" i="111"/>
  <c r="I16" i="111"/>
  <c r="T16" i="111"/>
  <c r="AB16" i="111"/>
  <c r="L22" i="111"/>
  <c r="V22" i="111"/>
  <c r="AE22" i="111"/>
  <c r="T26" i="111"/>
  <c r="AG26" i="111"/>
  <c r="P30" i="111"/>
  <c r="E31" i="111"/>
  <c r="L35" i="111"/>
  <c r="AE35" i="111"/>
  <c r="G39" i="111"/>
  <c r="X39" i="111"/>
  <c r="Z44" i="111"/>
  <c r="E45" i="111"/>
  <c r="V48" i="111"/>
  <c r="L52" i="111"/>
  <c r="J65" i="111"/>
  <c r="X68" i="111"/>
  <c r="L12" i="111"/>
  <c r="V12" i="111"/>
  <c r="L16" i="111"/>
  <c r="V16" i="111"/>
  <c r="N22" i="111"/>
  <c r="X22" i="111"/>
  <c r="E27" i="111"/>
  <c r="J36" i="111"/>
  <c r="L39" i="111"/>
  <c r="I44" i="111"/>
  <c r="P15" i="101"/>
  <c r="I10" i="101"/>
  <c r="AB10" i="101"/>
  <c r="I14" i="101"/>
  <c r="AB14" i="101"/>
  <c r="N16" i="101"/>
  <c r="T18" i="101"/>
  <c r="J20" i="101"/>
  <c r="T24" i="101"/>
  <c r="J25" i="101"/>
  <c r="T28" i="101"/>
  <c r="J29" i="101"/>
  <c r="L33" i="101"/>
  <c r="AE33" i="101"/>
  <c r="N37" i="101"/>
  <c r="AG37" i="101"/>
  <c r="N42" i="101"/>
  <c r="AG42" i="101"/>
  <c r="N46" i="101"/>
  <c r="AG46" i="101"/>
  <c r="P50" i="101"/>
  <c r="E51" i="101"/>
  <c r="P54" i="101"/>
  <c r="J56" i="101"/>
  <c r="AG61" i="101"/>
  <c r="P66" i="101"/>
  <c r="J67" i="101"/>
  <c r="X70" i="101"/>
  <c r="Z71" i="101"/>
  <c r="V75" i="101"/>
  <c r="AE29" i="101"/>
  <c r="G38" i="101"/>
  <c r="AE51" i="101"/>
  <c r="N10" i="100"/>
  <c r="G16" i="100"/>
  <c r="L24" i="100"/>
  <c r="AG30" i="100"/>
  <c r="X39" i="100"/>
  <c r="L50" i="100"/>
  <c r="X10" i="100"/>
  <c r="T16" i="100"/>
  <c r="AE18" i="100"/>
  <c r="V24" i="100"/>
  <c r="N28" i="100"/>
  <c r="X33" i="100"/>
  <c r="T37" i="100"/>
  <c r="L42" i="100"/>
  <c r="V46" i="100"/>
  <c r="G52" i="100"/>
  <c r="P57" i="100"/>
  <c r="AE63" i="100"/>
  <c r="P73" i="100"/>
  <c r="Z12" i="100"/>
  <c r="V18" i="100"/>
  <c r="G37" i="100"/>
  <c r="AE44" i="100"/>
  <c r="AB54" i="100"/>
  <c r="T70" i="100"/>
  <c r="Z75" i="100"/>
  <c r="V14" i="100"/>
  <c r="AB16" i="100"/>
  <c r="T22" i="100"/>
  <c r="I26" i="100"/>
  <c r="G30" i="100"/>
  <c r="G35" i="100"/>
  <c r="E38" i="100"/>
  <c r="Z42" i="100"/>
  <c r="G48" i="100"/>
  <c r="T52" i="100"/>
  <c r="AE66" i="100"/>
  <c r="T10" i="99"/>
  <c r="X14" i="99"/>
  <c r="T18" i="99"/>
  <c r="T24" i="99"/>
  <c r="N28" i="99"/>
  <c r="T33" i="99"/>
  <c r="N37" i="99"/>
  <c r="G42" i="99"/>
  <c r="AB42" i="99"/>
  <c r="X46" i="99"/>
  <c r="I54" i="99"/>
  <c r="AE54" i="99"/>
  <c r="Z66" i="99"/>
  <c r="X70" i="99"/>
  <c r="E71" i="99"/>
  <c r="E76" i="99"/>
  <c r="X10" i="99"/>
  <c r="AB14" i="99"/>
  <c r="X18" i="99"/>
  <c r="AB24" i="99"/>
  <c r="X28" i="99"/>
  <c r="X33" i="99"/>
  <c r="X37" i="99"/>
  <c r="G46" i="99"/>
  <c r="AB46" i="99"/>
  <c r="I50" i="99"/>
  <c r="AE50" i="99"/>
  <c r="N54" i="99"/>
  <c r="J56" i="99"/>
  <c r="E62" i="99"/>
  <c r="I66" i="99"/>
  <c r="G70" i="99"/>
  <c r="G75" i="99"/>
  <c r="G10" i="99"/>
  <c r="AE10" i="99"/>
  <c r="G14" i="99"/>
  <c r="AE14" i="99"/>
  <c r="G18" i="99"/>
  <c r="AE18" i="99"/>
  <c r="J24" i="99"/>
  <c r="AE24" i="99"/>
  <c r="G28" i="99"/>
  <c r="AB28" i="99"/>
  <c r="G33" i="99"/>
  <c r="AE33" i="99"/>
  <c r="G37" i="99"/>
  <c r="AB37" i="99"/>
  <c r="N42" i="99"/>
  <c r="N50" i="99"/>
  <c r="J51" i="99"/>
  <c r="V54" i="99"/>
  <c r="L61" i="99"/>
  <c r="J67" i="99"/>
  <c r="T75" i="99"/>
  <c r="AG51" i="109"/>
  <c r="G43" i="109"/>
  <c r="E68" i="109"/>
  <c r="N71" i="109"/>
  <c r="AB15" i="109"/>
  <c r="G20" i="109"/>
  <c r="AG20" i="109"/>
  <c r="N25" i="109"/>
  <c r="N62" i="110"/>
  <c r="L18" i="131"/>
  <c r="AE24" i="131"/>
  <c r="AB28" i="131"/>
  <c r="P33" i="131"/>
  <c r="T37" i="131"/>
  <c r="T42" i="131"/>
  <c r="T46" i="131"/>
  <c r="T50" i="131"/>
  <c r="V61" i="131"/>
  <c r="X66" i="131"/>
  <c r="P70" i="131"/>
  <c r="G75" i="131"/>
  <c r="L10" i="131"/>
  <c r="T14" i="131"/>
  <c r="X24" i="131"/>
  <c r="I28" i="131"/>
  <c r="E34" i="131"/>
  <c r="J38" i="131"/>
  <c r="J43" i="131"/>
  <c r="E47" i="131"/>
  <c r="E51" i="131"/>
  <c r="X54" i="131"/>
  <c r="E71" i="131"/>
  <c r="Z75" i="131"/>
  <c r="AB13" i="112"/>
  <c r="N17" i="112"/>
  <c r="G23" i="112"/>
  <c r="L27" i="112"/>
  <c r="N31" i="112"/>
  <c r="E37" i="112"/>
  <c r="X45" i="112"/>
  <c r="E50" i="112"/>
  <c r="P60" i="112"/>
  <c r="L62" i="112"/>
  <c r="AB78" i="112"/>
  <c r="V71" i="112"/>
  <c r="AG46" i="134"/>
  <c r="E16" i="112"/>
  <c r="X36" i="112"/>
  <c r="J46" i="112"/>
  <c r="L49" i="112"/>
  <c r="AG60" i="112"/>
  <c r="E66" i="112"/>
  <c r="V69" i="112"/>
  <c r="AE74" i="112"/>
  <c r="L10" i="101"/>
  <c r="V10" i="101"/>
  <c r="AE10" i="101"/>
  <c r="AB12" i="101"/>
  <c r="L14" i="101"/>
  <c r="V14" i="101"/>
  <c r="AE14" i="101"/>
  <c r="G18" i="101"/>
  <c r="P18" i="101"/>
  <c r="Z18" i="101"/>
  <c r="G24" i="101"/>
  <c r="P24" i="101"/>
  <c r="Z24" i="101"/>
  <c r="G28" i="101"/>
  <c r="P28" i="101"/>
  <c r="Z28" i="101"/>
  <c r="N33" i="101"/>
  <c r="X33" i="101"/>
  <c r="AG33" i="101"/>
  <c r="G37" i="101"/>
  <c r="P37" i="101"/>
  <c r="Z37" i="101"/>
  <c r="E38" i="101"/>
  <c r="G42" i="101"/>
  <c r="P42" i="101"/>
  <c r="Z42" i="101"/>
  <c r="G46" i="101"/>
  <c r="P46" i="101"/>
  <c r="Z46" i="101"/>
  <c r="I50" i="101"/>
  <c r="T50" i="101"/>
  <c r="AB50" i="101"/>
  <c r="I54" i="101"/>
  <c r="T54" i="101"/>
  <c r="AE54" i="101"/>
  <c r="I61" i="101"/>
  <c r="V61" i="101"/>
  <c r="G66" i="101"/>
  <c r="T66" i="101"/>
  <c r="AE66" i="101"/>
  <c r="N70" i="101"/>
  <c r="Z70" i="101"/>
  <c r="G75" i="101"/>
  <c r="P75" i="101"/>
  <c r="AE75" i="101"/>
  <c r="G10" i="101"/>
  <c r="P10" i="101"/>
  <c r="G14" i="101"/>
  <c r="P14" i="101"/>
  <c r="J17" i="101"/>
  <c r="L18" i="101"/>
  <c r="V18" i="101"/>
  <c r="AB22" i="101"/>
  <c r="L24" i="101"/>
  <c r="V24" i="101"/>
  <c r="L28" i="101"/>
  <c r="V28" i="101"/>
  <c r="I33" i="101"/>
  <c r="T33" i="101"/>
  <c r="L37" i="101"/>
  <c r="V37" i="101"/>
  <c r="L42" i="101"/>
  <c r="V42" i="101"/>
  <c r="L46" i="101"/>
  <c r="V46" i="101"/>
  <c r="N50" i="101"/>
  <c r="X50" i="101"/>
  <c r="N54" i="101"/>
  <c r="X54" i="101"/>
  <c r="P61" i="101"/>
  <c r="E65" i="101"/>
  <c r="N66" i="101"/>
  <c r="G70" i="101"/>
  <c r="T70" i="101"/>
  <c r="L75" i="101"/>
  <c r="J76" i="101"/>
  <c r="AG10" i="100"/>
  <c r="T12" i="100"/>
  <c r="L14" i="100"/>
  <c r="Z16" i="100"/>
  <c r="L18" i="100"/>
  <c r="L22" i="100"/>
  <c r="AE23" i="100"/>
  <c r="AE24" i="100"/>
  <c r="AB26" i="100"/>
  <c r="X28" i="100"/>
  <c r="AE30" i="100"/>
  <c r="Z33" i="100"/>
  <c r="AE35" i="100"/>
  <c r="AG37" i="100"/>
  <c r="V39" i="100"/>
  <c r="N42" i="100"/>
  <c r="V44" i="100"/>
  <c r="X46" i="100"/>
  <c r="I50" i="100"/>
  <c r="I52" i="100"/>
  <c r="P54" i="100"/>
  <c r="AE57" i="100"/>
  <c r="AG61" i="100"/>
  <c r="N66" i="100"/>
  <c r="P77" i="100"/>
  <c r="V10" i="100"/>
  <c r="G12" i="100"/>
  <c r="AG12" i="100"/>
  <c r="X14" i="100"/>
  <c r="I16" i="100"/>
  <c r="I17" i="100"/>
  <c r="AB18" i="100"/>
  <c r="V22" i="100"/>
  <c r="T24" i="100"/>
  <c r="L26" i="100"/>
  <c r="L28" i="100"/>
  <c r="L30" i="100"/>
  <c r="I33" i="100"/>
  <c r="T35" i="100"/>
  <c r="P37" i="100"/>
  <c r="P43" i="100"/>
  <c r="L46" i="100"/>
  <c r="P48" i="100"/>
  <c r="V50" i="100"/>
  <c r="AG52" i="100"/>
  <c r="I57" i="100"/>
  <c r="L61" i="100"/>
  <c r="T63" i="100"/>
  <c r="AG66" i="100"/>
  <c r="T75" i="100"/>
  <c r="N12" i="99"/>
  <c r="AG12" i="99"/>
  <c r="L16" i="99"/>
  <c r="AE16" i="99"/>
  <c r="L22" i="99"/>
  <c r="AE22" i="99"/>
  <c r="T26" i="99"/>
  <c r="G30" i="99"/>
  <c r="X30" i="99"/>
  <c r="E35" i="99"/>
  <c r="V35" i="99"/>
  <c r="E39" i="99"/>
  <c r="V39" i="99"/>
  <c r="G44" i="99"/>
  <c r="Z44" i="99"/>
  <c r="T48" i="99"/>
  <c r="V52" i="99"/>
  <c r="L57" i="99"/>
  <c r="AE57" i="99"/>
  <c r="V63" i="99"/>
  <c r="P68" i="99"/>
  <c r="L73" i="99"/>
  <c r="AE73" i="99"/>
  <c r="T77" i="99"/>
  <c r="J78" i="99"/>
  <c r="P12" i="99"/>
  <c r="N16" i="99"/>
  <c r="AG16" i="99"/>
  <c r="T22" i="99"/>
  <c r="I26" i="99"/>
  <c r="Z26" i="99"/>
  <c r="I30" i="99"/>
  <c r="Z30" i="99"/>
  <c r="G35" i="99"/>
  <c r="X35" i="99"/>
  <c r="AB39" i="99"/>
  <c r="N44" i="99"/>
  <c r="AG44" i="99"/>
  <c r="V48" i="99"/>
  <c r="X52" i="99"/>
  <c r="J53" i="99"/>
  <c r="N57" i="99"/>
  <c r="AG57" i="99"/>
  <c r="I63" i="99"/>
  <c r="AB63" i="99"/>
  <c r="X68" i="99"/>
  <c r="T73" i="99"/>
  <c r="V77" i="99"/>
  <c r="O9" i="29"/>
  <c r="AG9" i="30"/>
  <c r="X9" i="29"/>
  <c r="S9" i="33"/>
  <c r="S48" i="84" s="1"/>
  <c r="N9" i="32"/>
  <c r="AC9" i="28"/>
  <c r="AE9" i="28"/>
  <c r="V9" i="26"/>
  <c r="G9" i="28"/>
  <c r="T9" i="27"/>
  <c r="E9" i="25"/>
  <c r="V9" i="29"/>
  <c r="X9" i="26"/>
  <c r="D9" i="28"/>
  <c r="AC9" i="29"/>
  <c r="V9" i="30"/>
  <c r="P9" i="25"/>
  <c r="P9" i="27"/>
  <c r="AB9" i="30"/>
  <c r="P9" i="29"/>
  <c r="D9" i="27"/>
  <c r="K9" i="33"/>
  <c r="K48" i="84" s="1"/>
  <c r="H9" i="32"/>
  <c r="N9" i="29"/>
  <c r="C9" i="25"/>
  <c r="E9" i="31"/>
  <c r="AC9" i="30"/>
  <c r="P9" i="26"/>
  <c r="Z9" i="25"/>
  <c r="Y9" i="27"/>
  <c r="J9" i="28"/>
  <c r="Z9" i="30"/>
  <c r="G9" i="29"/>
  <c r="AE9" i="29"/>
  <c r="N9" i="30"/>
  <c r="P9" i="30"/>
  <c r="X9" i="30"/>
  <c r="AE9" i="30"/>
  <c r="H9" i="25"/>
  <c r="T9" i="30"/>
  <c r="G9" i="30"/>
  <c r="AG9" i="29"/>
  <c r="L9" i="29"/>
  <c r="L9" i="30"/>
  <c r="H9" i="26"/>
  <c r="I9" i="30"/>
  <c r="Z9" i="32"/>
  <c r="AE9" i="32"/>
  <c r="L9" i="32"/>
  <c r="AB9" i="32"/>
  <c r="V9" i="32"/>
  <c r="Y24" i="33"/>
  <c r="Q41" i="33"/>
  <c r="N41" i="27"/>
  <c r="G41" i="27"/>
  <c r="I41" i="27"/>
  <c r="Z41" i="27"/>
  <c r="V41" i="27"/>
  <c r="X41" i="27"/>
  <c r="P41" i="27"/>
  <c r="R41" i="33"/>
  <c r="H41" i="33"/>
  <c r="C41" i="27"/>
  <c r="AC41" i="26"/>
  <c r="W41" i="33"/>
  <c r="E41" i="26"/>
  <c r="AD41" i="33"/>
  <c r="F41" i="33"/>
  <c r="I41" i="25"/>
  <c r="L41" i="25"/>
  <c r="AE41" i="25"/>
  <c r="G41" i="25"/>
  <c r="X41" i="25"/>
  <c r="P41" i="25"/>
  <c r="Z41" i="25"/>
  <c r="Y41" i="25"/>
  <c r="AF41" i="33"/>
  <c r="AA41" i="33"/>
  <c r="D41" i="25"/>
  <c r="AG41" i="25"/>
  <c r="AB41" i="25"/>
  <c r="T41" i="25"/>
  <c r="E40" i="33"/>
  <c r="W40" i="33"/>
  <c r="M40" i="27"/>
  <c r="T40" i="27"/>
  <c r="AE40" i="27"/>
  <c r="Z40" i="27"/>
  <c r="P40" i="27"/>
  <c r="AD40" i="33"/>
  <c r="I40" i="27"/>
  <c r="V40" i="27"/>
  <c r="G40" i="27"/>
  <c r="AB40" i="27"/>
  <c r="N40" i="26"/>
  <c r="X40" i="26"/>
  <c r="P40" i="26"/>
  <c r="AE40" i="26"/>
  <c r="Q40" i="33"/>
  <c r="K40" i="33"/>
  <c r="AA40" i="33"/>
  <c r="L40" i="26"/>
  <c r="I40" i="26"/>
  <c r="AB40" i="26"/>
  <c r="R40" i="26"/>
  <c r="T40" i="26"/>
  <c r="AG40" i="26"/>
  <c r="Z40" i="26"/>
  <c r="C40" i="25"/>
  <c r="S39" i="33"/>
  <c r="S508" i="84" s="1"/>
  <c r="D39" i="27"/>
  <c r="P39" i="27"/>
  <c r="AF39" i="33"/>
  <c r="Y508" i="84" s="1"/>
  <c r="V39" i="27"/>
  <c r="G39" i="27"/>
  <c r="AB39" i="27"/>
  <c r="AG39" i="27"/>
  <c r="C39" i="27"/>
  <c r="I39" i="27"/>
  <c r="X39" i="27"/>
  <c r="Y39" i="33"/>
  <c r="M39" i="33"/>
  <c r="M508" i="84" s="1"/>
  <c r="U39" i="33"/>
  <c r="U508" i="84" s="1"/>
  <c r="AA39" i="33"/>
  <c r="Q39" i="33"/>
  <c r="Q508" i="84" s="1"/>
  <c r="AD39" i="33"/>
  <c r="W508" i="84" s="1"/>
  <c r="L39" i="25"/>
  <c r="AB39" i="25"/>
  <c r="AG39" i="25"/>
  <c r="Y39" i="25"/>
  <c r="D39" i="25"/>
  <c r="I39" i="25"/>
  <c r="G39" i="25"/>
  <c r="X39" i="25"/>
  <c r="V39" i="25"/>
  <c r="E39" i="25"/>
  <c r="S38" i="33"/>
  <c r="S448" i="84" s="1"/>
  <c r="O38" i="27"/>
  <c r="AC38" i="33"/>
  <c r="N38" i="27"/>
  <c r="AE38" i="27"/>
  <c r="X38" i="27"/>
  <c r="P38" i="27"/>
  <c r="AG38" i="27"/>
  <c r="R38" i="33"/>
  <c r="U38" i="33"/>
  <c r="U448" i="84" s="1"/>
  <c r="AA38" i="33"/>
  <c r="C38" i="33"/>
  <c r="C448" i="84" s="1"/>
  <c r="W38" i="33"/>
  <c r="AE38" i="25"/>
  <c r="AB38" i="25"/>
  <c r="T38" i="25"/>
  <c r="Z38" i="25"/>
  <c r="J38" i="33"/>
  <c r="H38" i="33"/>
  <c r="H448" i="84" s="1"/>
  <c r="M38" i="33"/>
  <c r="M448" i="84" s="1"/>
  <c r="L38" i="25"/>
  <c r="D38" i="25"/>
  <c r="G38" i="25"/>
  <c r="X38" i="25"/>
  <c r="P38" i="25"/>
  <c r="AG38" i="25"/>
  <c r="V38" i="25"/>
  <c r="C37" i="27"/>
  <c r="J37" i="33"/>
  <c r="E37" i="27"/>
  <c r="L37" i="27"/>
  <c r="V37" i="27"/>
  <c r="G37" i="27"/>
  <c r="T37" i="27"/>
  <c r="S37" i="33"/>
  <c r="AC37" i="27"/>
  <c r="E37" i="33"/>
  <c r="X37" i="33"/>
  <c r="T37" i="33"/>
  <c r="AF37" i="33"/>
  <c r="R37" i="33"/>
  <c r="I37" i="33"/>
  <c r="AC37" i="25"/>
  <c r="G37" i="33"/>
  <c r="N37" i="33"/>
  <c r="F37" i="33"/>
  <c r="X36" i="27"/>
  <c r="AF36" i="33"/>
  <c r="L36" i="27"/>
  <c r="Q36" i="33"/>
  <c r="C36" i="33"/>
  <c r="I36" i="27"/>
  <c r="N36" i="27"/>
  <c r="AB36" i="27"/>
  <c r="T36" i="27"/>
  <c r="V36" i="33"/>
  <c r="G36" i="27"/>
  <c r="P36" i="27"/>
  <c r="AD36" i="33"/>
  <c r="S36" i="33"/>
  <c r="Z36" i="27"/>
  <c r="AE36" i="27"/>
  <c r="AG36" i="27"/>
  <c r="I36" i="33"/>
  <c r="D36" i="26"/>
  <c r="N36" i="26"/>
  <c r="X36" i="26"/>
  <c r="G36" i="26"/>
  <c r="AB36" i="26"/>
  <c r="T36" i="26"/>
  <c r="W36" i="33"/>
  <c r="AG14" i="111"/>
  <c r="F36" i="33"/>
  <c r="Y36" i="25"/>
  <c r="C36" i="25"/>
  <c r="Z35" i="27"/>
  <c r="I35" i="33"/>
  <c r="L35" i="27"/>
  <c r="V35" i="27"/>
  <c r="AE35" i="27"/>
  <c r="P35" i="27"/>
  <c r="G35" i="27"/>
  <c r="AB35" i="27"/>
  <c r="M35" i="33"/>
  <c r="M388" i="84" s="1"/>
  <c r="N35" i="27"/>
  <c r="X35" i="27"/>
  <c r="AG35" i="27"/>
  <c r="C35" i="26"/>
  <c r="AF35" i="33"/>
  <c r="Y388" i="84" s="1"/>
  <c r="Q35" i="33"/>
  <c r="Q388" i="84" s="1"/>
  <c r="AG35" i="26"/>
  <c r="V35" i="26"/>
  <c r="N35" i="26"/>
  <c r="L35" i="26"/>
  <c r="AD35" i="33"/>
  <c r="W388" i="84" s="1"/>
  <c r="D35" i="26"/>
  <c r="I35" i="25"/>
  <c r="AB35" i="25"/>
  <c r="K35" i="33"/>
  <c r="K388" i="84" s="1"/>
  <c r="L35" i="25"/>
  <c r="G35" i="25"/>
  <c r="X35" i="25"/>
  <c r="AG35" i="25"/>
  <c r="D35" i="25"/>
  <c r="T35" i="25"/>
  <c r="Z35" i="25"/>
  <c r="W34" i="33"/>
  <c r="Z34" i="27"/>
  <c r="P34" i="27"/>
  <c r="T34" i="33"/>
  <c r="L34" i="27"/>
  <c r="V34" i="27"/>
  <c r="G34" i="27"/>
  <c r="AB34" i="27"/>
  <c r="Q34" i="33"/>
  <c r="I34" i="27"/>
  <c r="N34" i="27"/>
  <c r="AE34" i="27"/>
  <c r="X34" i="27"/>
  <c r="AE34" i="33"/>
  <c r="S34" i="33"/>
  <c r="AC34" i="27"/>
  <c r="X34" i="33"/>
  <c r="AG34" i="33"/>
  <c r="P34" i="33"/>
  <c r="H34" i="33"/>
  <c r="AC34" i="26"/>
  <c r="O34" i="26"/>
  <c r="E34" i="26"/>
  <c r="J34" i="26"/>
  <c r="D34" i="33"/>
  <c r="Z34" i="33"/>
  <c r="L34" i="33"/>
  <c r="AB34" i="33"/>
  <c r="V34" i="33"/>
  <c r="G34" i="33"/>
  <c r="J34" i="25"/>
  <c r="C33" i="27"/>
  <c r="AD33" i="33"/>
  <c r="W328" i="84" s="1"/>
  <c r="E33" i="27"/>
  <c r="D33" i="27"/>
  <c r="G33" i="27"/>
  <c r="X33" i="27"/>
  <c r="V33" i="27"/>
  <c r="AE33" i="27"/>
  <c r="P33" i="27"/>
  <c r="N33" i="27"/>
  <c r="AB33" i="27"/>
  <c r="AE33" i="26"/>
  <c r="Q33" i="33"/>
  <c r="Q328" i="84" s="1"/>
  <c r="D33" i="26"/>
  <c r="N33" i="26"/>
  <c r="AA33" i="33"/>
  <c r="P33" i="26"/>
  <c r="F33" i="33"/>
  <c r="F328" i="84" s="1"/>
  <c r="I33" i="26"/>
  <c r="Z33" i="26"/>
  <c r="V33" i="26"/>
  <c r="X33" i="26"/>
  <c r="G33" i="26"/>
  <c r="W33" i="33"/>
  <c r="K33" i="33"/>
  <c r="K328" i="84" s="1"/>
  <c r="H33" i="33"/>
  <c r="H328" i="84" s="1"/>
  <c r="D33" i="25"/>
  <c r="AB33" i="25"/>
  <c r="O33" i="33"/>
  <c r="O328" i="84" s="1"/>
  <c r="G33" i="33"/>
  <c r="I33" i="25"/>
  <c r="E33" i="25"/>
  <c r="G33" i="25"/>
  <c r="X33" i="25"/>
  <c r="Q32" i="33"/>
  <c r="Q268" i="84" s="1"/>
  <c r="W32" i="33"/>
  <c r="AE32" i="27"/>
  <c r="T32" i="27"/>
  <c r="AG32" i="27"/>
  <c r="Y32" i="27"/>
  <c r="P32" i="27"/>
  <c r="I32" i="27"/>
  <c r="Z32" i="27"/>
  <c r="AG32" i="33"/>
  <c r="G32" i="27"/>
  <c r="AB32" i="27"/>
  <c r="C32" i="27"/>
  <c r="D32" i="33"/>
  <c r="D268" i="84" s="1"/>
  <c r="X268" i="84" s="1"/>
  <c r="N32" i="27"/>
  <c r="D32" i="27"/>
  <c r="V32" i="27"/>
  <c r="X32" i="27"/>
  <c r="X32" i="33"/>
  <c r="Z32" i="33"/>
  <c r="T32" i="33"/>
  <c r="Y32" i="26"/>
  <c r="I32" i="33"/>
  <c r="AE32" i="33"/>
  <c r="AB32" i="33"/>
  <c r="C32" i="33"/>
  <c r="C268" i="84" s="1"/>
  <c r="J32" i="26"/>
  <c r="L32" i="33"/>
  <c r="G32" i="33"/>
  <c r="N32" i="33"/>
  <c r="S32" i="33"/>
  <c r="S268" i="84" s="1"/>
  <c r="E32" i="26"/>
  <c r="E32" i="25"/>
  <c r="J32" i="33"/>
  <c r="AC32" i="25"/>
  <c r="C32" i="25"/>
  <c r="AF32" i="33"/>
  <c r="Y268" i="84" s="1"/>
  <c r="R32" i="25"/>
  <c r="U31" i="33"/>
  <c r="U208" i="84" s="1"/>
  <c r="H31" i="33"/>
  <c r="H208" i="84" s="1"/>
  <c r="W31" i="33"/>
  <c r="F31" i="33"/>
  <c r="F208" i="84" s="1"/>
  <c r="C31" i="27"/>
  <c r="K31" i="27"/>
  <c r="R31" i="33"/>
  <c r="AD31" i="33"/>
  <c r="W208" i="84" s="1"/>
  <c r="E31" i="27"/>
  <c r="O31" i="33"/>
  <c r="O208" i="84" s="1"/>
  <c r="R208" i="84" s="1"/>
  <c r="P31" i="33"/>
  <c r="S31" i="33"/>
  <c r="S208" i="84" s="1"/>
  <c r="Y31" i="33"/>
  <c r="AC31" i="26"/>
  <c r="C29" i="27"/>
  <c r="J29" i="27"/>
  <c r="L29" i="27"/>
  <c r="AE29" i="27"/>
  <c r="P29" i="27"/>
  <c r="E29" i="27"/>
  <c r="D29" i="27"/>
  <c r="V29" i="27"/>
  <c r="G29" i="27"/>
  <c r="AA29" i="33"/>
  <c r="AA558" i="84" s="1"/>
  <c r="R29" i="33"/>
  <c r="R558" i="84" s="1"/>
  <c r="AG29" i="33"/>
  <c r="AD29" i="33"/>
  <c r="AF29" i="33"/>
  <c r="D29" i="26"/>
  <c r="R29" i="26"/>
  <c r="K29" i="33"/>
  <c r="K558" i="84" s="1"/>
  <c r="AB29" i="26"/>
  <c r="T29" i="26"/>
  <c r="AG29" i="26"/>
  <c r="G29" i="26"/>
  <c r="H29" i="33"/>
  <c r="H558" i="84" s="1"/>
  <c r="O29" i="33"/>
  <c r="O558" i="84" s="1"/>
  <c r="C29" i="33"/>
  <c r="C558" i="84" s="1"/>
  <c r="U29" i="33"/>
  <c r="U558" i="84" s="1"/>
  <c r="Q29" i="33"/>
  <c r="Q558" i="84" s="1"/>
  <c r="F29" i="33"/>
  <c r="F558" i="84" s="1"/>
  <c r="E29" i="25"/>
  <c r="H28" i="33"/>
  <c r="N28" i="27"/>
  <c r="L28" i="27"/>
  <c r="AE28" i="27"/>
  <c r="X28" i="27"/>
  <c r="AD28" i="33"/>
  <c r="AA28" i="33"/>
  <c r="U28" i="33"/>
  <c r="I28" i="27"/>
  <c r="V28" i="27"/>
  <c r="S28" i="33"/>
  <c r="Y28" i="33"/>
  <c r="Q28" i="33"/>
  <c r="AC28" i="26"/>
  <c r="R28" i="26"/>
  <c r="K28" i="33"/>
  <c r="P28" i="25"/>
  <c r="AB28" i="25"/>
  <c r="N28" i="25"/>
  <c r="AG28" i="25"/>
  <c r="G28" i="25"/>
  <c r="E28" i="33"/>
  <c r="M28" i="33"/>
  <c r="L28" i="25"/>
  <c r="I28" i="25"/>
  <c r="AE28" i="25"/>
  <c r="X28" i="25"/>
  <c r="E27" i="27"/>
  <c r="E27" i="33"/>
  <c r="D27" i="33"/>
  <c r="AF27" i="33"/>
  <c r="Y27" i="33"/>
  <c r="T27" i="33"/>
  <c r="AC27" i="25"/>
  <c r="R26" i="27"/>
  <c r="AC26" i="33"/>
  <c r="S26" i="33"/>
  <c r="S548" i="84" s="1"/>
  <c r="T548" i="84" s="1"/>
  <c r="J26" i="33"/>
  <c r="E26" i="27"/>
  <c r="AB26" i="33"/>
  <c r="AE26" i="33"/>
  <c r="C26" i="27"/>
  <c r="K26" i="33"/>
  <c r="K548" i="84" s="1"/>
  <c r="L548" i="84" s="1"/>
  <c r="O26" i="33"/>
  <c r="O548" i="84" s="1"/>
  <c r="R548" i="84" s="1"/>
  <c r="E26" i="33"/>
  <c r="C26" i="33"/>
  <c r="C548" i="84" s="1"/>
  <c r="E548" i="84" s="1"/>
  <c r="R26" i="26"/>
  <c r="O26" i="26"/>
  <c r="P26" i="33"/>
  <c r="N26" i="33"/>
  <c r="V26" i="33"/>
  <c r="Z26" i="33"/>
  <c r="X26" i="33"/>
  <c r="AF26" i="33"/>
  <c r="Y548" i="84" s="1"/>
  <c r="Z548" i="84" s="1"/>
  <c r="T26" i="33"/>
  <c r="R26" i="33"/>
  <c r="I26" i="33"/>
  <c r="AG26" i="33"/>
  <c r="G26" i="33"/>
  <c r="AA26" i="33"/>
  <c r="K25" i="33"/>
  <c r="K528" i="84" s="1"/>
  <c r="R25" i="25"/>
  <c r="W25" i="33"/>
  <c r="G25" i="25"/>
  <c r="AC25" i="25"/>
  <c r="T25" i="25"/>
  <c r="AG25" i="25"/>
  <c r="AF25" i="33"/>
  <c r="Y528" i="84" s="1"/>
  <c r="Q25" i="33"/>
  <c r="Q528" i="84" s="1"/>
  <c r="AC25" i="26"/>
  <c r="C25" i="26"/>
  <c r="N25" i="26"/>
  <c r="G25" i="26"/>
  <c r="X25" i="26"/>
  <c r="AF25" i="26"/>
  <c r="AC25" i="33"/>
  <c r="AD25" i="33"/>
  <c r="W528" i="84" s="1"/>
  <c r="L25" i="26"/>
  <c r="AE25" i="26"/>
  <c r="P25" i="26"/>
  <c r="V25" i="26"/>
  <c r="AA25" i="33"/>
  <c r="J25" i="33"/>
  <c r="E25" i="27"/>
  <c r="X25" i="27"/>
  <c r="AC25" i="27"/>
  <c r="AA25" i="27"/>
  <c r="D25" i="27"/>
  <c r="V25" i="27"/>
  <c r="G25" i="27"/>
  <c r="T25" i="27"/>
  <c r="F25" i="33"/>
  <c r="F528" i="84" s="1"/>
  <c r="M25" i="33"/>
  <c r="M528" i="84" s="1"/>
  <c r="I25" i="27"/>
  <c r="P25" i="27"/>
  <c r="U25" i="33"/>
  <c r="U528" i="84" s="1"/>
  <c r="N25" i="27"/>
  <c r="R25" i="27"/>
  <c r="AE25" i="27"/>
  <c r="Z25" i="27"/>
  <c r="J24" i="33"/>
  <c r="C24" i="27"/>
  <c r="N24" i="27"/>
  <c r="X24" i="27"/>
  <c r="P24" i="27"/>
  <c r="V24" i="27"/>
  <c r="AE24" i="27"/>
  <c r="L24" i="27"/>
  <c r="G24" i="27"/>
  <c r="AB24" i="27"/>
  <c r="T24" i="27"/>
  <c r="AD24" i="33"/>
  <c r="J24" i="26"/>
  <c r="S24" i="33"/>
  <c r="C24" i="26"/>
  <c r="H24" i="33"/>
  <c r="F24" i="33"/>
  <c r="L24" i="26"/>
  <c r="T24" i="26"/>
  <c r="M24" i="33"/>
  <c r="AF24" i="33"/>
  <c r="N24" i="33"/>
  <c r="D24" i="25"/>
  <c r="AB24" i="25"/>
  <c r="Z24" i="25"/>
  <c r="U24" i="33"/>
  <c r="AE24" i="25"/>
  <c r="I24" i="25"/>
  <c r="X24" i="25"/>
  <c r="AG24" i="25"/>
  <c r="N24" i="25"/>
  <c r="T24" i="25"/>
  <c r="AC23" i="33"/>
  <c r="F23" i="33"/>
  <c r="AF23" i="33"/>
  <c r="S23" i="33"/>
  <c r="E23" i="27"/>
  <c r="C23" i="27"/>
  <c r="AA23" i="33"/>
  <c r="E23" i="33"/>
  <c r="I23" i="26"/>
  <c r="L23" i="26"/>
  <c r="U23" i="33"/>
  <c r="D23" i="33"/>
  <c r="G23" i="26"/>
  <c r="D23" i="26"/>
  <c r="X23" i="26"/>
  <c r="P23" i="26"/>
  <c r="V23" i="26"/>
  <c r="AE23" i="26"/>
  <c r="T23" i="26"/>
  <c r="AG23" i="26"/>
  <c r="Z23" i="26"/>
  <c r="C23" i="33"/>
  <c r="O23" i="25"/>
  <c r="J23" i="33"/>
  <c r="M23" i="33"/>
  <c r="Q23" i="33"/>
  <c r="D23" i="25"/>
  <c r="AE23" i="25"/>
  <c r="H23" i="33"/>
  <c r="AD23" i="33"/>
  <c r="I23" i="25"/>
  <c r="Z23" i="25"/>
  <c r="AB23" i="25"/>
  <c r="T23" i="25"/>
  <c r="AG23" i="25"/>
  <c r="L23" i="25"/>
  <c r="Y23" i="25"/>
  <c r="K22" i="33"/>
  <c r="K148" i="84" s="1"/>
  <c r="Z22" i="27"/>
  <c r="G22" i="27"/>
  <c r="AD22" i="33"/>
  <c r="W148" i="84" s="1"/>
  <c r="Y22" i="33"/>
  <c r="I22" i="27"/>
  <c r="N22" i="27"/>
  <c r="V22" i="27"/>
  <c r="AB22" i="27"/>
  <c r="T22" i="27"/>
  <c r="F22" i="33"/>
  <c r="F148" i="84" s="1"/>
  <c r="D22" i="27"/>
  <c r="AE22" i="27"/>
  <c r="E22" i="33"/>
  <c r="C22" i="26"/>
  <c r="AC22" i="33"/>
  <c r="Q22" i="33"/>
  <c r="Q148" i="84" s="1"/>
  <c r="M22" i="33"/>
  <c r="M148" i="84" s="1"/>
  <c r="S22" i="33"/>
  <c r="S148" i="84" s="1"/>
  <c r="D22" i="25"/>
  <c r="X22" i="25"/>
  <c r="P22" i="25"/>
  <c r="C22" i="33"/>
  <c r="C148" i="84" s="1"/>
  <c r="L22" i="25"/>
  <c r="V22" i="25"/>
  <c r="N22" i="25"/>
  <c r="R22" i="25"/>
  <c r="G22" i="25"/>
  <c r="AB22" i="25"/>
  <c r="T22" i="25"/>
  <c r="AA21" i="33"/>
  <c r="R21" i="27"/>
  <c r="U21" i="33"/>
  <c r="U128" i="84" s="1"/>
  <c r="AC21" i="26"/>
  <c r="F21" i="33"/>
  <c r="F128" i="84" s="1"/>
  <c r="R21" i="33"/>
  <c r="O21" i="33"/>
  <c r="O128" i="84" s="1"/>
  <c r="G21" i="33"/>
  <c r="AD21" i="33"/>
  <c r="W128" i="84" s="1"/>
  <c r="M21" i="33"/>
  <c r="M128" i="84" s="1"/>
  <c r="D21" i="25"/>
  <c r="Z21" i="25"/>
  <c r="V21" i="25"/>
  <c r="G21" i="25"/>
  <c r="X21" i="25"/>
  <c r="P21" i="25"/>
  <c r="E21" i="25"/>
  <c r="Z21" i="33"/>
  <c r="Q21" i="33"/>
  <c r="Q128" i="84" s="1"/>
  <c r="AC21" i="25"/>
  <c r="AG20" i="33"/>
  <c r="I20" i="33"/>
  <c r="AB20" i="33"/>
  <c r="AF20" i="33"/>
  <c r="M20" i="33"/>
  <c r="Q20" i="33"/>
  <c r="N20" i="26"/>
  <c r="T20" i="26"/>
  <c r="X20" i="33"/>
  <c r="D20" i="33"/>
  <c r="Z20" i="33"/>
  <c r="P20" i="33"/>
  <c r="S20" i="33"/>
  <c r="V20" i="33"/>
  <c r="W20" i="33"/>
  <c r="AA20" i="33"/>
  <c r="L20" i="26"/>
  <c r="D20" i="26"/>
  <c r="AB20" i="26"/>
  <c r="X20" i="26"/>
  <c r="P20" i="26"/>
  <c r="J20" i="33"/>
  <c r="E20" i="33"/>
  <c r="AC19" i="33"/>
  <c r="H19" i="33"/>
  <c r="H488" i="84" s="1"/>
  <c r="AF19" i="33"/>
  <c r="Y488" i="84" s="1"/>
  <c r="AC19" i="27"/>
  <c r="E19" i="33"/>
  <c r="E19" i="27"/>
  <c r="Y19" i="33"/>
  <c r="K19" i="33"/>
  <c r="K488" i="84" s="1"/>
  <c r="S19" i="33"/>
  <c r="S488" i="84" s="1"/>
  <c r="F19" i="33"/>
  <c r="F488" i="84" s="1"/>
  <c r="W19" i="33"/>
  <c r="AA19" i="33"/>
  <c r="J19" i="26"/>
  <c r="AD19" i="33"/>
  <c r="W488" i="84" s="1"/>
  <c r="D19" i="25"/>
  <c r="L19" i="25"/>
  <c r="G19" i="25"/>
  <c r="X19" i="25"/>
  <c r="P19" i="25"/>
  <c r="Z19" i="25"/>
  <c r="U19" i="33"/>
  <c r="U488" i="84" s="1"/>
  <c r="AE19" i="25"/>
  <c r="S18" i="33"/>
  <c r="S428" i="84" s="1"/>
  <c r="Y18" i="33"/>
  <c r="C18" i="27"/>
  <c r="Y18" i="27"/>
  <c r="R18" i="27"/>
  <c r="K18" i="33"/>
  <c r="K428" i="84" s="1"/>
  <c r="E18" i="27"/>
  <c r="N18" i="27"/>
  <c r="L18" i="27"/>
  <c r="D18" i="27"/>
  <c r="G18" i="27"/>
  <c r="AB18" i="27"/>
  <c r="T18" i="27"/>
  <c r="I18" i="27"/>
  <c r="V18" i="27"/>
  <c r="R18" i="26"/>
  <c r="H18" i="33"/>
  <c r="H428" i="84" s="1"/>
  <c r="L18" i="25"/>
  <c r="I18" i="25"/>
  <c r="X18" i="25"/>
  <c r="P18" i="25"/>
  <c r="AG18" i="25"/>
  <c r="V18" i="25"/>
  <c r="AD18" i="33"/>
  <c r="W428" i="84" s="1"/>
  <c r="N18" i="25"/>
  <c r="Q18" i="33"/>
  <c r="Q428" i="84" s="1"/>
  <c r="U18" i="33"/>
  <c r="U428" i="84" s="1"/>
  <c r="AE18" i="25"/>
  <c r="D18" i="25"/>
  <c r="G18" i="25"/>
  <c r="AB18" i="25"/>
  <c r="T18" i="25"/>
  <c r="M17" i="33"/>
  <c r="AC17" i="27"/>
  <c r="Q17" i="33"/>
  <c r="D17" i="27"/>
  <c r="Z17" i="27"/>
  <c r="G17" i="27"/>
  <c r="U17" i="33"/>
  <c r="N17" i="27"/>
  <c r="V17" i="27"/>
  <c r="AB17" i="27"/>
  <c r="T17" i="27"/>
  <c r="X17" i="33"/>
  <c r="I17" i="27"/>
  <c r="E17" i="33"/>
  <c r="AC17" i="26"/>
  <c r="W17" i="33"/>
  <c r="F17" i="33"/>
  <c r="X16" i="27"/>
  <c r="D16" i="27"/>
  <c r="U16" i="33"/>
  <c r="N16" i="27"/>
  <c r="V16" i="27"/>
  <c r="P16" i="27"/>
  <c r="K16" i="33"/>
  <c r="I16" i="27"/>
  <c r="R16" i="27"/>
  <c r="AE16" i="27"/>
  <c r="AB16" i="27"/>
  <c r="T16" i="27"/>
  <c r="W16" i="33"/>
  <c r="F16" i="33"/>
  <c r="AF16" i="33"/>
  <c r="X16" i="33"/>
  <c r="AA16" i="33"/>
  <c r="E16" i="33"/>
  <c r="C16" i="26"/>
  <c r="AB16" i="33"/>
  <c r="AD16" i="33"/>
  <c r="AE16" i="33"/>
  <c r="R16" i="26"/>
  <c r="P16" i="33"/>
  <c r="Q16" i="33"/>
  <c r="AC16" i="25"/>
  <c r="E16" i="25"/>
  <c r="AG16" i="33"/>
  <c r="S16" i="33"/>
  <c r="H15" i="33"/>
  <c r="H368" i="84" s="1"/>
  <c r="AA15" i="33"/>
  <c r="E15" i="27"/>
  <c r="C15" i="27"/>
  <c r="G15" i="27"/>
  <c r="AB15" i="27"/>
  <c r="T15" i="27"/>
  <c r="N15" i="27"/>
  <c r="AG15" i="27"/>
  <c r="AD15" i="33"/>
  <c r="W368" i="84" s="1"/>
  <c r="D15" i="27"/>
  <c r="AE15" i="27"/>
  <c r="X15" i="27"/>
  <c r="P15" i="27"/>
  <c r="Q15" i="33"/>
  <c r="Q368" i="84" s="1"/>
  <c r="AC15" i="26"/>
  <c r="Y15" i="33"/>
  <c r="R15" i="26"/>
  <c r="N15" i="25"/>
  <c r="G15" i="25"/>
  <c r="AB15" i="25"/>
  <c r="U15" i="33"/>
  <c r="U368" i="84" s="1"/>
  <c r="T15" i="33"/>
  <c r="C15" i="33"/>
  <c r="C368" i="84" s="1"/>
  <c r="S15" i="33"/>
  <c r="S368" i="84" s="1"/>
  <c r="L15" i="25"/>
  <c r="R15" i="25"/>
  <c r="X15" i="25"/>
  <c r="P15" i="25"/>
  <c r="V15" i="25"/>
  <c r="F15" i="33"/>
  <c r="F368" i="84" s="1"/>
  <c r="W15" i="33"/>
  <c r="I15" i="25"/>
  <c r="AB14" i="27"/>
  <c r="N14" i="27"/>
  <c r="Z14" i="27"/>
  <c r="G14" i="27"/>
  <c r="L14" i="33"/>
  <c r="AE14" i="27"/>
  <c r="T14" i="27"/>
  <c r="I14" i="27"/>
  <c r="L14" i="27"/>
  <c r="X14" i="27"/>
  <c r="P14" i="27"/>
  <c r="AG14" i="27"/>
  <c r="W14" i="33"/>
  <c r="C14" i="33"/>
  <c r="C308" i="84" s="1"/>
  <c r="AA14" i="33"/>
  <c r="J14" i="27"/>
  <c r="S14" i="33"/>
  <c r="S308" i="84" s="1"/>
  <c r="J14" i="33"/>
  <c r="AC14" i="26"/>
  <c r="M14" i="33"/>
  <c r="M308" i="84" s="1"/>
  <c r="H14" i="33"/>
  <c r="H308" i="84" s="1"/>
  <c r="Y14" i="33"/>
  <c r="E14" i="25"/>
  <c r="AB14" i="25"/>
  <c r="E14" i="33"/>
  <c r="F14" i="33"/>
  <c r="F308" i="84" s="1"/>
  <c r="AE14" i="33"/>
  <c r="Q14" i="33"/>
  <c r="Q308" i="84" s="1"/>
  <c r="AF14" i="33"/>
  <c r="Y308" i="84" s="1"/>
  <c r="J14" i="25"/>
  <c r="AC14" i="25"/>
  <c r="AB13" i="33"/>
  <c r="R13" i="33"/>
  <c r="V13" i="33"/>
  <c r="Z13" i="33"/>
  <c r="X13" i="33"/>
  <c r="AG13" i="33"/>
  <c r="P13" i="33"/>
  <c r="I13" i="33"/>
  <c r="T13" i="33"/>
  <c r="S13" i="33"/>
  <c r="S248" i="84" s="1"/>
  <c r="T248" i="84" s="1"/>
  <c r="J13" i="27"/>
  <c r="AE13" i="33"/>
  <c r="H13" i="33"/>
  <c r="H248" i="84" s="1"/>
  <c r="I248" i="84" s="1"/>
  <c r="N13" i="33"/>
  <c r="Q13" i="33"/>
  <c r="Q248" i="84" s="1"/>
  <c r="Y13" i="33"/>
  <c r="AC13" i="33"/>
  <c r="Y13" i="25"/>
  <c r="R13" i="25"/>
  <c r="O13" i="33"/>
  <c r="O248" i="84" s="1"/>
  <c r="P248" i="84" s="1"/>
  <c r="E13" i="25"/>
  <c r="O12" i="33"/>
  <c r="O188" i="84" s="1"/>
  <c r="R188" i="84" s="1"/>
  <c r="K12" i="33"/>
  <c r="K188" i="84" s="1"/>
  <c r="Y12" i="33"/>
  <c r="AC12" i="33"/>
  <c r="I12" i="26"/>
  <c r="V12" i="26"/>
  <c r="Z12" i="26"/>
  <c r="P12" i="26"/>
  <c r="AC12" i="26"/>
  <c r="Y12" i="26"/>
  <c r="AA12" i="33"/>
  <c r="N12" i="26"/>
  <c r="J12" i="25"/>
  <c r="H12" i="33"/>
  <c r="H188" i="84" s="1"/>
  <c r="S12" i="33"/>
  <c r="S188" i="84" s="1"/>
  <c r="F12" i="33"/>
  <c r="F188" i="84" s="1"/>
  <c r="AF12" i="33"/>
  <c r="Y188" i="84" s="1"/>
  <c r="AE10" i="27"/>
  <c r="J10" i="27"/>
  <c r="T10" i="27"/>
  <c r="C10" i="27"/>
  <c r="X10" i="27"/>
  <c r="G10" i="27"/>
  <c r="AB10" i="27"/>
  <c r="AG10" i="27"/>
  <c r="Z10" i="27"/>
  <c r="I10" i="27"/>
  <c r="V10" i="27"/>
  <c r="P10" i="27"/>
  <c r="Q10" i="33"/>
  <c r="N10" i="27"/>
  <c r="T10" i="26"/>
  <c r="W10" i="33"/>
  <c r="P10" i="33"/>
  <c r="F10" i="33"/>
  <c r="L10" i="26"/>
  <c r="P10" i="26"/>
  <c r="Z10" i="26"/>
  <c r="AE10" i="26"/>
  <c r="AA10" i="33"/>
  <c r="AG10" i="26"/>
  <c r="AB10" i="26"/>
  <c r="I10" i="26"/>
  <c r="N10" i="26"/>
  <c r="R10" i="26"/>
  <c r="X10" i="25"/>
  <c r="D10" i="25"/>
  <c r="U10" i="33"/>
  <c r="I10" i="25"/>
  <c r="T10" i="25"/>
  <c r="N10" i="25"/>
  <c r="L10" i="25"/>
  <c r="P10" i="25"/>
  <c r="AG10" i="33"/>
  <c r="I10" i="33"/>
  <c r="AF10" i="33"/>
  <c r="AD10" i="33"/>
  <c r="G10" i="25"/>
  <c r="N10" i="33"/>
  <c r="X10" i="33"/>
  <c r="R10" i="25"/>
  <c r="AB10" i="25"/>
  <c r="C9" i="33"/>
  <c r="C48" i="84" s="1"/>
  <c r="J9" i="27"/>
  <c r="M9" i="33"/>
  <c r="M48" i="84" s="1"/>
  <c r="L9" i="26"/>
  <c r="AB9" i="26"/>
  <c r="AG9" i="26"/>
  <c r="C9" i="26"/>
  <c r="Q9" i="33"/>
  <c r="Q48" i="84" s="1"/>
  <c r="Z9" i="26"/>
  <c r="AE9" i="26"/>
  <c r="G9" i="26"/>
  <c r="AD9" i="33"/>
  <c r="W48" i="84" s="1"/>
  <c r="N9" i="26"/>
  <c r="AC9" i="26"/>
  <c r="T9" i="26"/>
  <c r="U9" i="33"/>
  <c r="U48" i="84" s="1"/>
  <c r="X9" i="25"/>
  <c r="W9" i="33"/>
  <c r="L9" i="25"/>
  <c r="N9" i="25"/>
  <c r="V9" i="25"/>
  <c r="AF9" i="33"/>
  <c r="Y48" i="84" s="1"/>
  <c r="AG9" i="25"/>
  <c r="AA9" i="33"/>
  <c r="F9" i="33"/>
  <c r="F48" i="84" s="1"/>
  <c r="D9" i="25"/>
  <c r="G9" i="25"/>
  <c r="AB9" i="25"/>
  <c r="C10" i="33"/>
  <c r="R12" i="33"/>
  <c r="T44" i="134"/>
  <c r="J14" i="99"/>
  <c r="G14" i="134"/>
  <c r="V73" i="134"/>
  <c r="N16" i="134"/>
  <c r="AB73" i="134"/>
  <c r="AG48" i="134"/>
  <c r="AB26" i="134"/>
  <c r="AE101" i="134"/>
  <c r="P70" i="134"/>
  <c r="N54" i="134"/>
  <c r="Z35" i="134"/>
  <c r="I10" i="134"/>
  <c r="X54" i="134"/>
  <c r="T63" i="134"/>
  <c r="P101" i="134"/>
  <c r="L73" i="134"/>
  <c r="L52" i="134"/>
  <c r="N70" i="134"/>
  <c r="I26" i="134"/>
  <c r="Z30" i="134"/>
  <c r="V42" i="134"/>
  <c r="T10" i="134"/>
  <c r="T22" i="134"/>
  <c r="J10" i="99"/>
  <c r="J18" i="99"/>
  <c r="G24" i="99"/>
  <c r="J33" i="99"/>
  <c r="T42" i="99"/>
  <c r="T46" i="99"/>
  <c r="I61" i="99"/>
  <c r="N66" i="99"/>
  <c r="X50" i="134"/>
  <c r="AE77" i="134"/>
  <c r="X57" i="134"/>
  <c r="T66" i="134"/>
  <c r="X48" i="134"/>
  <c r="V63" i="134"/>
  <c r="V14" i="134"/>
  <c r="Z26" i="134"/>
  <c r="AG39" i="134"/>
  <c r="P39" i="134"/>
  <c r="X75" i="134"/>
  <c r="X46" i="134"/>
  <c r="G73" i="134"/>
  <c r="AG54" i="134"/>
  <c r="X77" i="134"/>
  <c r="AG57" i="134"/>
  <c r="Z46" i="134"/>
  <c r="Z57" i="134"/>
  <c r="I66" i="134"/>
  <c r="Z22" i="134"/>
  <c r="AE22" i="134"/>
  <c r="V33" i="134"/>
  <c r="E46" i="100"/>
  <c r="L10" i="100"/>
  <c r="AE10" i="100"/>
  <c r="I12" i="100"/>
  <c r="AB12" i="100"/>
  <c r="N14" i="100"/>
  <c r="AG14" i="100"/>
  <c r="P16" i="100"/>
  <c r="AG16" i="100"/>
  <c r="T18" i="100"/>
  <c r="I22" i="100"/>
  <c r="AB22" i="100"/>
  <c r="I24" i="100"/>
  <c r="AB24" i="100"/>
  <c r="T26" i="100"/>
  <c r="Z36" i="100"/>
  <c r="I39" i="100"/>
  <c r="G46" i="100"/>
  <c r="N73" i="100"/>
  <c r="N248" i="84"/>
  <c r="V248" i="84"/>
  <c r="E42" i="100"/>
  <c r="E12" i="100"/>
  <c r="E28" i="100"/>
  <c r="E33" i="100"/>
  <c r="E37" i="100"/>
  <c r="E16" i="100"/>
  <c r="E24" i="100"/>
  <c r="E68" i="100"/>
  <c r="AB28" i="100"/>
  <c r="T28" i="100"/>
  <c r="I28" i="100"/>
  <c r="AB30" i="100"/>
  <c r="T30" i="100"/>
  <c r="I30" i="100"/>
  <c r="AE33" i="100"/>
  <c r="V33" i="100"/>
  <c r="L33" i="100"/>
  <c r="V35" i="100"/>
  <c r="L35" i="100"/>
  <c r="AE37" i="100"/>
  <c r="V37" i="100"/>
  <c r="L37" i="100"/>
  <c r="AG39" i="100"/>
  <c r="Z39" i="100"/>
  <c r="P39" i="100"/>
  <c r="G39" i="100"/>
  <c r="AB42" i="100"/>
  <c r="T42" i="100"/>
  <c r="I42" i="100"/>
  <c r="AG44" i="100"/>
  <c r="Z44" i="100"/>
  <c r="P44" i="100"/>
  <c r="G44" i="100"/>
  <c r="AB46" i="100"/>
  <c r="T46" i="100"/>
  <c r="I46" i="100"/>
  <c r="AB48" i="100"/>
  <c r="T48" i="100"/>
  <c r="I48" i="100"/>
  <c r="AG50" i="100"/>
  <c r="X50" i="100"/>
  <c r="N50" i="100"/>
  <c r="AE52" i="100"/>
  <c r="X52" i="100"/>
  <c r="N52" i="100"/>
  <c r="AE54" i="100"/>
  <c r="V54" i="100"/>
  <c r="L54" i="100"/>
  <c r="Z57" i="100"/>
  <c r="L57" i="100"/>
  <c r="AE61" i="100"/>
  <c r="P61" i="100"/>
  <c r="X63" i="100"/>
  <c r="L63" i="100"/>
  <c r="AB66" i="100"/>
  <c r="P66" i="100"/>
  <c r="AE68" i="100"/>
  <c r="V68" i="100"/>
  <c r="I68" i="100"/>
  <c r="AG70" i="100"/>
  <c r="P70" i="100"/>
  <c r="Z77" i="100"/>
  <c r="L77" i="100"/>
  <c r="G248" i="84"/>
  <c r="X248" i="84"/>
  <c r="G10" i="100"/>
  <c r="P10" i="100"/>
  <c r="Z10" i="100"/>
  <c r="L12" i="100"/>
  <c r="V12" i="100"/>
  <c r="G14" i="100"/>
  <c r="P14" i="100"/>
  <c r="Z14" i="100"/>
  <c r="L16" i="100"/>
  <c r="V16" i="100"/>
  <c r="N18" i="100"/>
  <c r="X18" i="100"/>
  <c r="AG18" i="100"/>
  <c r="N22" i="100"/>
  <c r="X22" i="100"/>
  <c r="AE22" i="100"/>
  <c r="N24" i="100"/>
  <c r="X24" i="100"/>
  <c r="AG24" i="100"/>
  <c r="N26" i="100"/>
  <c r="X26" i="100"/>
  <c r="AE26" i="100"/>
  <c r="P28" i="100"/>
  <c r="AE28" i="100"/>
  <c r="N30" i="100"/>
  <c r="Z30" i="100"/>
  <c r="P33" i="100"/>
  <c r="AB33" i="100"/>
  <c r="N35" i="100"/>
  <c r="Z35" i="100"/>
  <c r="AG35" i="100"/>
  <c r="I37" i="100"/>
  <c r="X37" i="100"/>
  <c r="N39" i="100"/>
  <c r="AB39" i="100"/>
  <c r="P42" i="100"/>
  <c r="AE42" i="100"/>
  <c r="L44" i="100"/>
  <c r="X44" i="100"/>
  <c r="N46" i="100"/>
  <c r="Z46" i="100"/>
  <c r="L48" i="100"/>
  <c r="X48" i="100"/>
  <c r="AG48" i="100"/>
  <c r="P50" i="100"/>
  <c r="AB50" i="100"/>
  <c r="L52" i="100"/>
  <c r="Z52" i="100"/>
  <c r="G54" i="100"/>
  <c r="T54" i="100"/>
  <c r="AG54" i="100"/>
  <c r="T57" i="100"/>
  <c r="V61" i="100"/>
  <c r="V63" i="100"/>
  <c r="G66" i="100"/>
  <c r="X66" i="100"/>
  <c r="X68" i="100"/>
  <c r="G70" i="100"/>
  <c r="AB70" i="100"/>
  <c r="Z73" i="100"/>
  <c r="G75" i="100"/>
  <c r="AB75" i="100"/>
  <c r="Z248" i="84"/>
  <c r="L248" i="84"/>
  <c r="I10" i="100"/>
  <c r="T10" i="100"/>
  <c r="N12" i="100"/>
  <c r="X12" i="100"/>
  <c r="I14" i="100"/>
  <c r="T14" i="100"/>
  <c r="N16" i="100"/>
  <c r="X16" i="100"/>
  <c r="G18" i="100"/>
  <c r="P18" i="100"/>
  <c r="G22" i="100"/>
  <c r="P22" i="100"/>
  <c r="Z22" i="100"/>
  <c r="G24" i="100"/>
  <c r="P24" i="100"/>
  <c r="G26" i="100"/>
  <c r="P26" i="100"/>
  <c r="Z26" i="100"/>
  <c r="G28" i="100"/>
  <c r="V28" i="100"/>
  <c r="AG28" i="100"/>
  <c r="P30" i="100"/>
  <c r="G33" i="100"/>
  <c r="T33" i="100"/>
  <c r="AG33" i="100"/>
  <c r="P35" i="100"/>
  <c r="AB35" i="100"/>
  <c r="N37" i="100"/>
  <c r="Z37" i="100"/>
  <c r="T39" i="100"/>
  <c r="G42" i="100"/>
  <c r="V42" i="100"/>
  <c r="AG42" i="100"/>
  <c r="N44" i="100"/>
  <c r="AB44" i="100"/>
  <c r="P46" i="100"/>
  <c r="AE46" i="100"/>
  <c r="N48" i="100"/>
  <c r="Z48" i="100"/>
  <c r="G50" i="100"/>
  <c r="T50" i="100"/>
  <c r="AE50" i="100"/>
  <c r="P52" i="100"/>
  <c r="AB52" i="100"/>
  <c r="I54" i="100"/>
  <c r="X54" i="100"/>
  <c r="G57" i="100"/>
  <c r="V57" i="100"/>
  <c r="G61" i="100"/>
  <c r="X61" i="100"/>
  <c r="I63" i="100"/>
  <c r="AB63" i="100"/>
  <c r="I66" i="100"/>
  <c r="Z66" i="100"/>
  <c r="L68" i="100"/>
  <c r="AB68" i="100"/>
  <c r="I70" i="100"/>
  <c r="G73" i="100"/>
  <c r="L75" i="100"/>
  <c r="N77" i="100"/>
  <c r="AG77" i="100"/>
  <c r="AG49" i="100"/>
  <c r="T49" i="100"/>
  <c r="H55" i="100"/>
  <c r="H44" i="27" s="1"/>
  <c r="H90" i="100"/>
  <c r="H44" i="32" s="1"/>
  <c r="M64" i="100"/>
  <c r="M44" i="29" s="1"/>
  <c r="M90" i="100"/>
  <c r="M44" i="32" s="1"/>
  <c r="W55" i="100"/>
  <c r="W44" i="27" s="1"/>
  <c r="W79" i="100"/>
  <c r="W44" i="31" s="1"/>
  <c r="AA55" i="100"/>
  <c r="AA44" i="27" s="1"/>
  <c r="AD9" i="100"/>
  <c r="AD44" i="25" s="1"/>
  <c r="AD21" i="100"/>
  <c r="AD44" i="26" s="1"/>
  <c r="AD90" i="100"/>
  <c r="AD44" i="32" s="1"/>
  <c r="AF9" i="100"/>
  <c r="AF44" i="25" s="1"/>
  <c r="AF90" i="100"/>
  <c r="AF44" i="32" s="1"/>
  <c r="G14" i="33"/>
  <c r="X14" i="33"/>
  <c r="T14" i="33"/>
  <c r="N14" i="33"/>
  <c r="AG14" i="33"/>
  <c r="G11" i="101"/>
  <c r="AE34" i="101"/>
  <c r="P67" i="101"/>
  <c r="L76" i="101"/>
  <c r="AB20" i="101"/>
  <c r="AB38" i="101"/>
  <c r="X43" i="101"/>
  <c r="P62" i="101"/>
  <c r="E77" i="101"/>
  <c r="AB11" i="101"/>
  <c r="N25" i="101"/>
  <c r="AE47" i="101"/>
  <c r="AE56" i="101"/>
  <c r="J12" i="101"/>
  <c r="V15" i="101"/>
  <c r="AG20" i="101"/>
  <c r="X25" i="101"/>
  <c r="L29" i="101"/>
  <c r="L34" i="101"/>
  <c r="E35" i="101"/>
  <c r="J39" i="101"/>
  <c r="G43" i="101"/>
  <c r="AB43" i="101"/>
  <c r="L47" i="101"/>
  <c r="L51" i="101"/>
  <c r="E52" i="101"/>
  <c r="L56" i="101"/>
  <c r="V62" i="101"/>
  <c r="I67" i="101"/>
  <c r="V67" i="101"/>
  <c r="AE71" i="101"/>
  <c r="P76" i="101"/>
  <c r="T11" i="101"/>
  <c r="I15" i="101"/>
  <c r="Z15" i="101"/>
  <c r="N20" i="101"/>
  <c r="J22" i="101"/>
  <c r="G25" i="101"/>
  <c r="AB25" i="101"/>
  <c r="V29" i="101"/>
  <c r="P34" i="101"/>
  <c r="T38" i="101"/>
  <c r="AG43" i="101"/>
  <c r="V47" i="101"/>
  <c r="P51" i="101"/>
  <c r="V56" i="101"/>
  <c r="I62" i="101"/>
  <c r="Z62" i="101"/>
  <c r="AE67" i="101"/>
  <c r="L71" i="101"/>
  <c r="E73" i="101"/>
  <c r="I76" i="101"/>
  <c r="V76" i="101"/>
  <c r="U90" i="101"/>
  <c r="U45" i="32" s="1"/>
  <c r="AA72" i="101"/>
  <c r="AA45" i="30" s="1"/>
  <c r="AD90" i="101"/>
  <c r="AD45" i="32" s="1"/>
  <c r="X11" i="101"/>
  <c r="E16" i="101"/>
  <c r="T20" i="101"/>
  <c r="AG25" i="101"/>
  <c r="I29" i="101"/>
  <c r="Z29" i="101"/>
  <c r="Z34" i="101"/>
  <c r="X38" i="101"/>
  <c r="N43" i="101"/>
  <c r="I47" i="101"/>
  <c r="Z47" i="101"/>
  <c r="Z51" i="101"/>
  <c r="I56" i="101"/>
  <c r="Z56" i="101"/>
  <c r="E63" i="101"/>
  <c r="L67" i="101"/>
  <c r="E68" i="101"/>
  <c r="P71" i="101"/>
  <c r="AE76" i="101"/>
  <c r="N11" i="101"/>
  <c r="AG11" i="101"/>
  <c r="L15" i="101"/>
  <c r="AE15" i="101"/>
  <c r="V17" i="101"/>
  <c r="G20" i="101"/>
  <c r="X20" i="101"/>
  <c r="T25" i="101"/>
  <c r="J26" i="101"/>
  <c r="P29" i="101"/>
  <c r="E30" i="101"/>
  <c r="I34" i="101"/>
  <c r="V34" i="101"/>
  <c r="N38" i="101"/>
  <c r="AG38" i="101"/>
  <c r="T43" i="101"/>
  <c r="J44" i="101"/>
  <c r="P47" i="101"/>
  <c r="E48" i="101"/>
  <c r="I51" i="101"/>
  <c r="V51" i="101"/>
  <c r="P56" i="101"/>
  <c r="E57" i="101"/>
  <c r="L62" i="101"/>
  <c r="AE62" i="101"/>
  <c r="Z67" i="101"/>
  <c r="I71" i="101"/>
  <c r="V71" i="101"/>
  <c r="Z76" i="101"/>
  <c r="J24" i="101"/>
  <c r="N27" i="101"/>
  <c r="P15" i="33"/>
  <c r="O15" i="33"/>
  <c r="O368" i="84" s="1"/>
  <c r="V15" i="33"/>
  <c r="D15" i="33"/>
  <c r="D368" i="84" s="1"/>
  <c r="I42" i="134"/>
  <c r="T75" i="134"/>
  <c r="N73" i="134"/>
  <c r="T54" i="134"/>
  <c r="T50" i="134"/>
  <c r="T46" i="134"/>
  <c r="G77" i="134"/>
  <c r="AB70" i="134"/>
  <c r="L70" i="134"/>
  <c r="P63" i="134"/>
  <c r="T57" i="134"/>
  <c r="AG50" i="134"/>
  <c r="AB101" i="134"/>
  <c r="L101" i="134"/>
  <c r="T77" i="134"/>
  <c r="X73" i="134"/>
  <c r="AE68" i="134"/>
  <c r="P66" i="134"/>
  <c r="I57" i="134"/>
  <c r="X52" i="134"/>
  <c r="Z50" i="134"/>
  <c r="T48" i="134"/>
  <c r="V46" i="134"/>
  <c r="P44" i="134"/>
  <c r="X68" i="134"/>
  <c r="AB61" i="134"/>
  <c r="N57" i="134"/>
  <c r="G46" i="134"/>
  <c r="V18" i="134"/>
  <c r="X12" i="134"/>
  <c r="V39" i="134"/>
  <c r="N35" i="134"/>
  <c r="N30" i="134"/>
  <c r="N26" i="134"/>
  <c r="N22" i="134"/>
  <c r="AE10" i="134"/>
  <c r="AG42" i="134"/>
  <c r="AE35" i="134"/>
  <c r="X18" i="134"/>
  <c r="X14" i="134"/>
  <c r="L10" i="134"/>
  <c r="AB35" i="134"/>
  <c r="AB30" i="134"/>
  <c r="T26" i="134"/>
  <c r="L22" i="134"/>
  <c r="AE39" i="134"/>
  <c r="J23" i="112"/>
  <c r="V48" i="134"/>
  <c r="I73" i="134"/>
  <c r="V101" i="134"/>
  <c r="V77" i="134"/>
  <c r="P75" i="134"/>
  <c r="G70" i="134"/>
  <c r="P54" i="134"/>
  <c r="P50" i="134"/>
  <c r="P46" i="134"/>
  <c r="AG75" i="134"/>
  <c r="X70" i="134"/>
  <c r="AB63" i="134"/>
  <c r="L63" i="134"/>
  <c r="P57" i="134"/>
  <c r="I50" i="134"/>
  <c r="X101" i="134"/>
  <c r="P77" i="134"/>
  <c r="T73" i="134"/>
  <c r="AB66" i="134"/>
  <c r="L66" i="134"/>
  <c r="Z54" i="134"/>
  <c r="T52" i="134"/>
  <c r="V50" i="134"/>
  <c r="P48" i="134"/>
  <c r="N46" i="134"/>
  <c r="L44" i="134"/>
  <c r="P68" i="134"/>
  <c r="T61" i="134"/>
  <c r="G54" i="134"/>
  <c r="I39" i="134"/>
  <c r="X16" i="134"/>
  <c r="X37" i="134"/>
  <c r="X33" i="134"/>
  <c r="X28" i="134"/>
  <c r="X24" i="134"/>
  <c r="G18" i="134"/>
  <c r="I70" i="134"/>
  <c r="P42" i="134"/>
  <c r="AG33" i="134"/>
  <c r="P14" i="134"/>
  <c r="T35" i="134"/>
  <c r="T30" i="134"/>
  <c r="AE16" i="134"/>
  <c r="I37" i="134"/>
  <c r="Z66" i="134"/>
  <c r="N101" i="134"/>
  <c r="N77" i="134"/>
  <c r="L75" i="134"/>
  <c r="L54" i="134"/>
  <c r="L50" i="134"/>
  <c r="AE73" i="134"/>
  <c r="X63" i="134"/>
  <c r="AB57" i="134"/>
  <c r="T101" i="134"/>
  <c r="AB77" i="134"/>
  <c r="L77" i="134"/>
  <c r="X66" i="134"/>
  <c r="P52" i="134"/>
  <c r="G33" i="134"/>
  <c r="P16" i="134"/>
  <c r="V10" i="134"/>
  <c r="P28" i="134"/>
  <c r="I16" i="134"/>
  <c r="AE42" i="134"/>
  <c r="J15" i="112"/>
  <c r="E15" i="112"/>
  <c r="E29" i="112"/>
  <c r="J29" i="112"/>
  <c r="E38" i="112"/>
  <c r="J38" i="112"/>
  <c r="E67" i="112"/>
  <c r="J67" i="112"/>
  <c r="T10" i="112"/>
  <c r="V10" i="112"/>
  <c r="AE10" i="112"/>
  <c r="Z14" i="112"/>
  <c r="X14" i="112"/>
  <c r="G14" i="112"/>
  <c r="N14" i="112"/>
  <c r="T18" i="112"/>
  <c r="AB18" i="112"/>
  <c r="P18" i="112"/>
  <c r="AE24" i="112"/>
  <c r="X24" i="112"/>
  <c r="G24" i="112"/>
  <c r="N24" i="112"/>
  <c r="P28" i="112"/>
  <c r="I28" i="112"/>
  <c r="Z28" i="112"/>
  <c r="V33" i="112"/>
  <c r="AG33" i="112"/>
  <c r="L33" i="112"/>
  <c r="X33" i="112"/>
  <c r="P37" i="112"/>
  <c r="I37" i="112"/>
  <c r="Z37" i="112"/>
  <c r="AG42" i="112"/>
  <c r="AE42" i="112"/>
  <c r="G42" i="112"/>
  <c r="V42" i="112"/>
  <c r="Z46" i="112"/>
  <c r="AB46" i="112"/>
  <c r="P46" i="112"/>
  <c r="Z50" i="112"/>
  <c r="L50" i="112"/>
  <c r="X50" i="112"/>
  <c r="X54" i="112"/>
  <c r="T54" i="112"/>
  <c r="AG61" i="112"/>
  <c r="AE61" i="112"/>
  <c r="P61" i="112"/>
  <c r="P66" i="112"/>
  <c r="Z66" i="112"/>
  <c r="L70" i="112"/>
  <c r="N70" i="112"/>
  <c r="AB70" i="112"/>
  <c r="V75" i="112"/>
  <c r="L75" i="112"/>
  <c r="Z10" i="134"/>
  <c r="AG10" i="134"/>
  <c r="X10" i="134"/>
  <c r="G10" i="134"/>
  <c r="N10" i="134"/>
  <c r="P10" i="134"/>
  <c r="T12" i="134"/>
  <c r="AB12" i="134"/>
  <c r="AG12" i="134"/>
  <c r="L12" i="134"/>
  <c r="Z14" i="134"/>
  <c r="T14" i="134"/>
  <c r="AE14" i="134"/>
  <c r="I14" i="134"/>
  <c r="L14" i="134"/>
  <c r="AB14" i="134"/>
  <c r="N14" i="134"/>
  <c r="AB16" i="134"/>
  <c r="V16" i="134"/>
  <c r="L16" i="134"/>
  <c r="G16" i="134"/>
  <c r="AG16" i="134"/>
  <c r="T16" i="134"/>
  <c r="AG18" i="134"/>
  <c r="T18" i="134"/>
  <c r="AE18" i="134"/>
  <c r="N18" i="134"/>
  <c r="L18" i="134"/>
  <c r="AB18" i="134"/>
  <c r="G22" i="134"/>
  <c r="X22" i="134"/>
  <c r="V22" i="134"/>
  <c r="I22" i="134"/>
  <c r="G24" i="134"/>
  <c r="I24" i="134"/>
  <c r="L24" i="134"/>
  <c r="AB24" i="134"/>
  <c r="N24" i="134"/>
  <c r="T24" i="134"/>
  <c r="G26" i="134"/>
  <c r="P26" i="134"/>
  <c r="AE26" i="134"/>
  <c r="X26" i="134"/>
  <c r="V26" i="134"/>
  <c r="N28" i="134"/>
  <c r="L28" i="134"/>
  <c r="AB28" i="134"/>
  <c r="T28" i="134"/>
  <c r="G30" i="134"/>
  <c r="X30" i="134"/>
  <c r="I30" i="134"/>
  <c r="P30" i="134"/>
  <c r="AE30" i="134"/>
  <c r="V30" i="134"/>
  <c r="Z33" i="134"/>
  <c r="L33" i="134"/>
  <c r="AB33" i="134"/>
  <c r="N33" i="134"/>
  <c r="T33" i="134"/>
  <c r="X35" i="134"/>
  <c r="G35" i="134"/>
  <c r="AG35" i="134"/>
  <c r="P35" i="134"/>
  <c r="V35" i="134"/>
  <c r="I35" i="134"/>
  <c r="L37" i="134"/>
  <c r="AG37" i="134"/>
  <c r="T37" i="134"/>
  <c r="T39" i="134"/>
  <c r="N39" i="134"/>
  <c r="AB39" i="134"/>
  <c r="L39" i="134"/>
  <c r="G39" i="134"/>
  <c r="Z39" i="134"/>
  <c r="AB42" i="134"/>
  <c r="L42" i="134"/>
  <c r="N42" i="134"/>
  <c r="T42" i="134"/>
  <c r="Z42" i="134"/>
  <c r="G42" i="134"/>
  <c r="AE44" i="134"/>
  <c r="AG44" i="134"/>
  <c r="I46" i="134"/>
  <c r="AE46" i="134"/>
  <c r="AB50" i="134"/>
  <c r="AE50" i="134"/>
  <c r="N52" i="134"/>
  <c r="AG52" i="134"/>
  <c r="I54" i="134"/>
  <c r="AE54" i="134"/>
  <c r="AE57" i="134"/>
  <c r="G57" i="134"/>
  <c r="V57" i="134"/>
  <c r="I61" i="134"/>
  <c r="X61" i="134"/>
  <c r="P61" i="134"/>
  <c r="I63" i="134"/>
  <c r="AE63" i="134"/>
  <c r="Z63" i="134"/>
  <c r="N63" i="134"/>
  <c r="T68" i="134"/>
  <c r="L68" i="134"/>
  <c r="AB68" i="134"/>
  <c r="Z73" i="134"/>
  <c r="AG73" i="134"/>
  <c r="Z77" i="134"/>
  <c r="AG77" i="134"/>
  <c r="G28" i="134"/>
  <c r="N12" i="134"/>
  <c r="AE12" i="134"/>
  <c r="I12" i="134"/>
  <c r="I18" i="134"/>
  <c r="Z18" i="134"/>
  <c r="Z24" i="134"/>
  <c r="AE24" i="134"/>
  <c r="Z28" i="134"/>
  <c r="AE28" i="134"/>
  <c r="V28" i="134"/>
  <c r="I33" i="134"/>
  <c r="AE33" i="134"/>
  <c r="AE37" i="134"/>
  <c r="N37" i="134"/>
  <c r="Z37" i="134"/>
  <c r="G37" i="134"/>
  <c r="Z44" i="134"/>
  <c r="G44" i="134"/>
  <c r="V44" i="134"/>
  <c r="AB44" i="134"/>
  <c r="N48" i="134"/>
  <c r="AE48" i="134"/>
  <c r="I48" i="134"/>
  <c r="AE52" i="134"/>
  <c r="G52" i="134"/>
  <c r="Z52" i="134"/>
  <c r="AB52" i="134"/>
  <c r="AG61" i="134"/>
  <c r="N61" i="134"/>
  <c r="Z61" i="134"/>
  <c r="G61" i="134"/>
  <c r="AE66" i="134"/>
  <c r="V66" i="134"/>
  <c r="N68" i="134"/>
  <c r="G68" i="134"/>
  <c r="V70" i="134"/>
  <c r="AG70" i="134"/>
  <c r="AE70" i="134"/>
  <c r="V75" i="134"/>
  <c r="AE75" i="134"/>
  <c r="N75" i="134"/>
  <c r="I101" i="134"/>
  <c r="G101" i="134"/>
  <c r="T13" i="112"/>
  <c r="P17" i="112"/>
  <c r="J18" i="112"/>
  <c r="V23" i="112"/>
  <c r="AE23" i="112"/>
  <c r="N27" i="112"/>
  <c r="AB27" i="112"/>
  <c r="P31" i="112"/>
  <c r="AB31" i="112"/>
  <c r="E33" i="112"/>
  <c r="N36" i="112"/>
  <c r="AB36" i="112"/>
  <c r="T41" i="112"/>
  <c r="E42" i="112"/>
  <c r="G45" i="112"/>
  <c r="T49" i="112"/>
  <c r="Z53" i="112"/>
  <c r="T60" i="112"/>
  <c r="E61" i="112"/>
  <c r="P65" i="112"/>
  <c r="L74" i="112"/>
  <c r="J75" i="112"/>
  <c r="I78" i="112"/>
  <c r="G12" i="134"/>
  <c r="V24" i="134"/>
  <c r="I28" i="134"/>
  <c r="AB37" i="134"/>
  <c r="AB46" i="134"/>
  <c r="Z48" i="134"/>
  <c r="V52" i="134"/>
  <c r="AE61" i="134"/>
  <c r="G63" i="134"/>
  <c r="AG68" i="134"/>
  <c r="Z70" i="134"/>
  <c r="Z75" i="134"/>
  <c r="E10" i="112"/>
  <c r="I13" i="112"/>
  <c r="V13" i="112"/>
  <c r="AE13" i="112"/>
  <c r="G17" i="112"/>
  <c r="V17" i="112"/>
  <c r="AE17" i="112"/>
  <c r="L23" i="112"/>
  <c r="X23" i="112"/>
  <c r="T27" i="112"/>
  <c r="G31" i="112"/>
  <c r="T31" i="112"/>
  <c r="T36" i="112"/>
  <c r="V41" i="112"/>
  <c r="N45" i="112"/>
  <c r="AE45" i="112"/>
  <c r="AB49" i="112"/>
  <c r="E54" i="112"/>
  <c r="Z60" i="112"/>
  <c r="X65" i="112"/>
  <c r="L69" i="112"/>
  <c r="E70" i="112"/>
  <c r="T74" i="112"/>
  <c r="T78" i="112"/>
  <c r="AG78" i="112"/>
  <c r="V12" i="134"/>
  <c r="AG24" i="134"/>
  <c r="AG30" i="134"/>
  <c r="V37" i="134"/>
  <c r="I44" i="134"/>
  <c r="AB48" i="134"/>
  <c r="G50" i="134"/>
  <c r="AB54" i="134"/>
  <c r="V61" i="134"/>
  <c r="G66" i="134"/>
  <c r="V68" i="134"/>
  <c r="AB75" i="134"/>
  <c r="Z101" i="134"/>
  <c r="L13" i="112"/>
  <c r="X13" i="112"/>
  <c r="E14" i="112"/>
  <c r="L17" i="112"/>
  <c r="X17" i="112"/>
  <c r="AG17" i="112"/>
  <c r="N23" i="112"/>
  <c r="AB23" i="112"/>
  <c r="I27" i="112"/>
  <c r="V27" i="112"/>
  <c r="AE27" i="112"/>
  <c r="I31" i="112"/>
  <c r="X31" i="112"/>
  <c r="AE31" i="112"/>
  <c r="I36" i="112"/>
  <c r="V36" i="112"/>
  <c r="AE36" i="112"/>
  <c r="AB41" i="112"/>
  <c r="P45" i="112"/>
  <c r="AG45" i="112"/>
  <c r="P53" i="112"/>
  <c r="G60" i="112"/>
  <c r="G65" i="112"/>
  <c r="AG65" i="112"/>
  <c r="T69" i="112"/>
  <c r="V74" i="112"/>
  <c r="Z78" i="112"/>
  <c r="D55" i="112"/>
  <c r="F64" i="112"/>
  <c r="F46" i="29" s="1"/>
  <c r="F90" i="112"/>
  <c r="F46" i="32" s="1"/>
  <c r="H64" i="112"/>
  <c r="H46" i="29" s="1"/>
  <c r="H79" i="112"/>
  <c r="H46" i="31" s="1"/>
  <c r="K72" i="112"/>
  <c r="K46" i="30" s="1"/>
  <c r="Q55" i="112"/>
  <c r="Q46" i="27" s="1"/>
  <c r="S21" i="112"/>
  <c r="S46" i="26" s="1"/>
  <c r="S64" i="112"/>
  <c r="S46" i="29" s="1"/>
  <c r="S90" i="112"/>
  <c r="S46" i="32" s="1"/>
  <c r="U9" i="112"/>
  <c r="U46" i="25" s="1"/>
  <c r="AA9" i="112"/>
  <c r="AA46" i="25" s="1"/>
  <c r="AA90" i="112"/>
  <c r="AA46" i="32" s="1"/>
  <c r="AF21" i="112"/>
  <c r="AF46" i="26" s="1"/>
  <c r="AF72" i="112"/>
  <c r="AF46" i="30" s="1"/>
  <c r="AF79" i="112"/>
  <c r="AF46" i="31" s="1"/>
  <c r="Z12" i="134"/>
  <c r="AG22" i="134"/>
  <c r="AG26" i="134"/>
  <c r="N44" i="134"/>
  <c r="G48" i="134"/>
  <c r="N66" i="134"/>
  <c r="Z68" i="134"/>
  <c r="G75" i="134"/>
  <c r="J16" i="33"/>
  <c r="V16" i="33"/>
  <c r="I16" i="33"/>
  <c r="T16" i="33"/>
  <c r="AC16" i="33"/>
  <c r="L16" i="33"/>
  <c r="N16" i="33"/>
  <c r="D16" i="33"/>
  <c r="J42" i="134"/>
  <c r="J68" i="134"/>
  <c r="E73" i="134"/>
  <c r="J57" i="134"/>
  <c r="J16" i="134"/>
  <c r="J37" i="134"/>
  <c r="H21" i="111"/>
  <c r="H47" i="26" s="1"/>
  <c r="S9" i="111"/>
  <c r="S47" i="25" s="1"/>
  <c r="AD64" i="134"/>
  <c r="AD11" i="29" s="1"/>
  <c r="X33" i="111"/>
  <c r="G33" i="111"/>
  <c r="N37" i="111"/>
  <c r="X37" i="111"/>
  <c r="Z70" i="111"/>
  <c r="I70" i="111"/>
  <c r="I60" i="134"/>
  <c r="Z60" i="134"/>
  <c r="I69" i="134"/>
  <c r="G69" i="134"/>
  <c r="D90" i="111"/>
  <c r="F9" i="111"/>
  <c r="F47" i="25" s="1"/>
  <c r="F21" i="111"/>
  <c r="F47" i="26" s="1"/>
  <c r="F40" i="111"/>
  <c r="F47" i="28" s="1"/>
  <c r="F55" i="111"/>
  <c r="F47" i="27" s="1"/>
  <c r="F72" i="111"/>
  <c r="F47" i="30" s="1"/>
  <c r="F79" i="111"/>
  <c r="F47" i="31" s="1"/>
  <c r="F90" i="111"/>
  <c r="F47" i="32" s="1"/>
  <c r="H9" i="111"/>
  <c r="H47" i="25" s="1"/>
  <c r="H40" i="111"/>
  <c r="H47" i="28" s="1"/>
  <c r="H55" i="111"/>
  <c r="H47" i="27" s="1"/>
  <c r="H64" i="111"/>
  <c r="H47" i="29" s="1"/>
  <c r="H72" i="111"/>
  <c r="H47" i="30" s="1"/>
  <c r="H79" i="111"/>
  <c r="H47" i="31" s="1"/>
  <c r="H90" i="111"/>
  <c r="H47" i="32" s="1"/>
  <c r="K9" i="111"/>
  <c r="K47" i="25" s="1"/>
  <c r="K21" i="111"/>
  <c r="K47" i="26" s="1"/>
  <c r="K40" i="111"/>
  <c r="K47" i="28" s="1"/>
  <c r="K55" i="111"/>
  <c r="K47" i="27" s="1"/>
  <c r="K64" i="111"/>
  <c r="K47" i="29" s="1"/>
  <c r="K72" i="111"/>
  <c r="K47" i="30" s="1"/>
  <c r="K79" i="111"/>
  <c r="K47" i="31" s="1"/>
  <c r="K90" i="111"/>
  <c r="K47" i="32" s="1"/>
  <c r="M9" i="111"/>
  <c r="M47" i="25" s="1"/>
  <c r="M21" i="111"/>
  <c r="M47" i="26" s="1"/>
  <c r="M40" i="111"/>
  <c r="M47" i="28" s="1"/>
  <c r="M55" i="111"/>
  <c r="M47" i="27" s="1"/>
  <c r="M64" i="111"/>
  <c r="M47" i="29" s="1"/>
  <c r="M79" i="111"/>
  <c r="M47" i="31" s="1"/>
  <c r="M90" i="111"/>
  <c r="M47" i="32" s="1"/>
  <c r="Q9" i="111"/>
  <c r="Q47" i="25" s="1"/>
  <c r="Q21" i="111"/>
  <c r="Q47" i="26" s="1"/>
  <c r="Q55" i="111"/>
  <c r="Q47" i="27" s="1"/>
  <c r="Q64" i="111"/>
  <c r="Q47" i="29" s="1"/>
  <c r="Q72" i="111"/>
  <c r="Q47" i="30" s="1"/>
  <c r="Q79" i="111"/>
  <c r="Q47" i="31" s="1"/>
  <c r="Q90" i="111"/>
  <c r="Q47" i="32" s="1"/>
  <c r="S21" i="111"/>
  <c r="S47" i="26" s="1"/>
  <c r="S55" i="111"/>
  <c r="S47" i="27" s="1"/>
  <c r="S72" i="111"/>
  <c r="S47" i="30" s="1"/>
  <c r="S79" i="111"/>
  <c r="S47" i="31" s="1"/>
  <c r="U9" i="111"/>
  <c r="U47" i="25" s="1"/>
  <c r="U21" i="111"/>
  <c r="U47" i="26" s="1"/>
  <c r="U55" i="111"/>
  <c r="U47" i="27" s="1"/>
  <c r="U72" i="111"/>
  <c r="U47" i="30" s="1"/>
  <c r="U79" i="111"/>
  <c r="U47" i="31" s="1"/>
  <c r="U90" i="111"/>
  <c r="U47" i="32" s="1"/>
  <c r="W9" i="111"/>
  <c r="W47" i="25" s="1"/>
  <c r="W21" i="111"/>
  <c r="W47" i="26" s="1"/>
  <c r="W40" i="111"/>
  <c r="W47" i="28" s="1"/>
  <c r="W55" i="111"/>
  <c r="W47" i="27" s="1"/>
  <c r="W64" i="111"/>
  <c r="W47" i="29" s="1"/>
  <c r="W90" i="111"/>
  <c r="W47" i="32" s="1"/>
  <c r="Y9" i="111"/>
  <c r="Y47" i="25" s="1"/>
  <c r="Y21" i="111"/>
  <c r="Y47" i="26" s="1"/>
  <c r="Y40" i="111"/>
  <c r="AA9" i="111"/>
  <c r="AA47" i="25" s="1"/>
  <c r="AA40" i="111"/>
  <c r="AA47" i="28" s="1"/>
  <c r="AA55" i="111"/>
  <c r="AA47" i="27" s="1"/>
  <c r="AA64" i="111"/>
  <c r="AA47" i="29" s="1"/>
  <c r="AA72" i="111"/>
  <c r="AA47" i="30" s="1"/>
  <c r="AA79" i="111"/>
  <c r="AA47" i="31" s="1"/>
  <c r="AA90" i="111"/>
  <c r="AA47" i="32" s="1"/>
  <c r="AD9" i="111"/>
  <c r="AD47" i="25" s="1"/>
  <c r="AD21" i="111"/>
  <c r="AD47" i="26" s="1"/>
  <c r="AD40" i="111"/>
  <c r="AD47" i="28" s="1"/>
  <c r="AD55" i="111"/>
  <c r="AD47" i="27" s="1"/>
  <c r="AD64" i="111"/>
  <c r="AD47" i="29" s="1"/>
  <c r="AD72" i="111"/>
  <c r="AD47" i="30" s="1"/>
  <c r="AD79" i="111"/>
  <c r="AD47" i="31" s="1"/>
  <c r="AD90" i="111"/>
  <c r="AD47" i="32" s="1"/>
  <c r="AF21" i="111"/>
  <c r="AF47" i="26" s="1"/>
  <c r="G15" i="111"/>
  <c r="J17" i="33"/>
  <c r="P60" i="134"/>
  <c r="T53" i="134"/>
  <c r="E78" i="131"/>
  <c r="I10" i="131"/>
  <c r="J20" i="131"/>
  <c r="G28" i="131"/>
  <c r="G37" i="131"/>
  <c r="G42" i="131"/>
  <c r="G46" i="131"/>
  <c r="G50" i="131"/>
  <c r="J62" i="131"/>
  <c r="J56" i="131"/>
  <c r="E56" i="131"/>
  <c r="J67" i="131"/>
  <c r="E67" i="131"/>
  <c r="AG10" i="131"/>
  <c r="Z10" i="131"/>
  <c r="P10" i="131"/>
  <c r="AE10" i="131"/>
  <c r="X10" i="131"/>
  <c r="N10" i="131"/>
  <c r="AG14" i="131"/>
  <c r="Z14" i="131"/>
  <c r="P14" i="131"/>
  <c r="G14" i="131"/>
  <c r="AE14" i="131"/>
  <c r="X14" i="131"/>
  <c r="N14" i="131"/>
  <c r="AB18" i="131"/>
  <c r="T18" i="131"/>
  <c r="I18" i="131"/>
  <c r="AG18" i="131"/>
  <c r="Z18" i="131"/>
  <c r="P18" i="131"/>
  <c r="G18" i="131"/>
  <c r="AB24" i="131"/>
  <c r="T24" i="131"/>
  <c r="AG24" i="131"/>
  <c r="Z24" i="131"/>
  <c r="P24" i="131"/>
  <c r="I24" i="131"/>
  <c r="AG28" i="131"/>
  <c r="X28" i="131"/>
  <c r="N28" i="131"/>
  <c r="AE28" i="131"/>
  <c r="V28" i="131"/>
  <c r="L28" i="131"/>
  <c r="AE33" i="131"/>
  <c r="V33" i="131"/>
  <c r="L33" i="131"/>
  <c r="AB33" i="131"/>
  <c r="T33" i="131"/>
  <c r="I33" i="131"/>
  <c r="AG37" i="131"/>
  <c r="X37" i="131"/>
  <c r="N37" i="131"/>
  <c r="AE37" i="131"/>
  <c r="V37" i="131"/>
  <c r="L37" i="131"/>
  <c r="AG42" i="131"/>
  <c r="X42" i="131"/>
  <c r="N42" i="131"/>
  <c r="AE42" i="131"/>
  <c r="V42" i="131"/>
  <c r="L42" i="131"/>
  <c r="AE46" i="131"/>
  <c r="X46" i="131"/>
  <c r="N46" i="131"/>
  <c r="V46" i="131"/>
  <c r="L46" i="131"/>
  <c r="AE50" i="131"/>
  <c r="X50" i="131"/>
  <c r="N50" i="131"/>
  <c r="V50" i="131"/>
  <c r="L50" i="131"/>
  <c r="AB54" i="131"/>
  <c r="T54" i="131"/>
  <c r="I54" i="131"/>
  <c r="Z54" i="131"/>
  <c r="P54" i="131"/>
  <c r="G54" i="131"/>
  <c r="Z61" i="131"/>
  <c r="P61" i="131"/>
  <c r="I61" i="131"/>
  <c r="AG61" i="131"/>
  <c r="X61" i="131"/>
  <c r="N61" i="131"/>
  <c r="G61" i="131"/>
  <c r="AB66" i="131"/>
  <c r="T66" i="131"/>
  <c r="I66" i="131"/>
  <c r="Z66" i="131"/>
  <c r="P66" i="131"/>
  <c r="G66" i="131"/>
  <c r="AE70" i="131"/>
  <c r="V70" i="131"/>
  <c r="L70" i="131"/>
  <c r="AB70" i="131"/>
  <c r="T70" i="131"/>
  <c r="I70" i="131"/>
  <c r="AE75" i="131"/>
  <c r="V75" i="131"/>
  <c r="L75" i="131"/>
  <c r="AB75" i="131"/>
  <c r="T75" i="131"/>
  <c r="I75" i="131"/>
  <c r="T10" i="131"/>
  <c r="E11" i="131"/>
  <c r="V14" i="131"/>
  <c r="N18" i="131"/>
  <c r="AE18" i="131"/>
  <c r="G24" i="131"/>
  <c r="V24" i="131"/>
  <c r="J25" i="131"/>
  <c r="P28" i="131"/>
  <c r="N33" i="131"/>
  <c r="AG33" i="131"/>
  <c r="P37" i="131"/>
  <c r="P42" i="131"/>
  <c r="P46" i="131"/>
  <c r="AG46" i="131"/>
  <c r="P50" i="131"/>
  <c r="AG50" i="131"/>
  <c r="L54" i="131"/>
  <c r="AE54" i="131"/>
  <c r="AB61" i="131"/>
  <c r="L66" i="131"/>
  <c r="AE66" i="131"/>
  <c r="N70" i="131"/>
  <c r="AG70" i="131"/>
  <c r="N75" i="131"/>
  <c r="AG75" i="131"/>
  <c r="J26" i="131"/>
  <c r="E26" i="131"/>
  <c r="AB15" i="131"/>
  <c r="T15" i="131"/>
  <c r="X20" i="131"/>
  <c r="N20" i="131"/>
  <c r="Z29" i="131"/>
  <c r="P29" i="131"/>
  <c r="L34" i="131"/>
  <c r="V34" i="131"/>
  <c r="AG38" i="131"/>
  <c r="P38" i="131"/>
  <c r="X43" i="131"/>
  <c r="N43" i="131"/>
  <c r="V47" i="131"/>
  <c r="L47" i="131"/>
  <c r="AB51" i="131"/>
  <c r="T51" i="131"/>
  <c r="AE11" i="134"/>
  <c r="AG11" i="134"/>
  <c r="D9" i="134"/>
  <c r="P11" i="134"/>
  <c r="Z11" i="134"/>
  <c r="I11" i="134"/>
  <c r="N11" i="134"/>
  <c r="T11" i="134"/>
  <c r="V11" i="134"/>
  <c r="X11" i="134"/>
  <c r="AE15" i="134"/>
  <c r="N15" i="134"/>
  <c r="T15" i="134"/>
  <c r="V15" i="134"/>
  <c r="X15" i="134"/>
  <c r="Z15" i="134"/>
  <c r="I15" i="134"/>
  <c r="L15" i="134"/>
  <c r="AB15" i="134"/>
  <c r="Z23" i="134"/>
  <c r="I23" i="134"/>
  <c r="P23" i="134"/>
  <c r="AG23" i="134"/>
  <c r="T23" i="134"/>
  <c r="N23" i="134"/>
  <c r="X23" i="134"/>
  <c r="G23" i="134"/>
  <c r="V23" i="134"/>
  <c r="Z27" i="134"/>
  <c r="X27" i="134"/>
  <c r="N27" i="134"/>
  <c r="AG27" i="134"/>
  <c r="L27" i="134"/>
  <c r="AB27" i="134"/>
  <c r="G27" i="134"/>
  <c r="V27" i="134"/>
  <c r="I27" i="134"/>
  <c r="P27" i="134"/>
  <c r="AE27" i="134"/>
  <c r="Z31" i="134"/>
  <c r="L31" i="134"/>
  <c r="AB31" i="134"/>
  <c r="G31" i="134"/>
  <c r="V31" i="134"/>
  <c r="AG31" i="134"/>
  <c r="P31" i="134"/>
  <c r="AE31" i="134"/>
  <c r="T31" i="134"/>
  <c r="AG36" i="134"/>
  <c r="Z36" i="134"/>
  <c r="L36" i="134"/>
  <c r="AB36" i="134"/>
  <c r="AE36" i="134"/>
  <c r="V36" i="134"/>
  <c r="P36" i="134"/>
  <c r="T36" i="134"/>
  <c r="D40" i="134"/>
  <c r="D11" i="28" s="1"/>
  <c r="Z41" i="134"/>
  <c r="AG41" i="134"/>
  <c r="V41" i="134"/>
  <c r="T41" i="134"/>
  <c r="G41" i="134"/>
  <c r="L41" i="134"/>
  <c r="Z43" i="134"/>
  <c r="AE43" i="134"/>
  <c r="AG43" i="134"/>
  <c r="V43" i="134"/>
  <c r="N43" i="134"/>
  <c r="X43" i="134"/>
  <c r="G43" i="134"/>
  <c r="L43" i="134"/>
  <c r="AB43" i="134"/>
  <c r="I43" i="134"/>
  <c r="P43" i="134"/>
  <c r="N47" i="134"/>
  <c r="AG47" i="134"/>
  <c r="V47" i="134"/>
  <c r="L47" i="134"/>
  <c r="AB47" i="134"/>
  <c r="G47" i="134"/>
  <c r="Z47" i="134"/>
  <c r="P47" i="134"/>
  <c r="AE47" i="134"/>
  <c r="T47" i="134"/>
  <c r="G53" i="134"/>
  <c r="AE53" i="134"/>
  <c r="L53" i="134"/>
  <c r="AB53" i="134"/>
  <c r="N53" i="134"/>
  <c r="P53" i="134"/>
  <c r="V53" i="134"/>
  <c r="I53" i="134"/>
  <c r="AB60" i="134"/>
  <c r="AG60" i="134"/>
  <c r="T60" i="134"/>
  <c r="G60" i="134"/>
  <c r="N60" i="134"/>
  <c r="X60" i="134"/>
  <c r="AE60" i="134"/>
  <c r="V60" i="134"/>
  <c r="N65" i="134"/>
  <c r="D64" i="134"/>
  <c r="AE64" i="134" s="1"/>
  <c r="AE11" i="29" s="1"/>
  <c r="T65" i="134"/>
  <c r="Z65" i="134"/>
  <c r="I65" i="134"/>
  <c r="G65" i="134"/>
  <c r="X65" i="134"/>
  <c r="AG65" i="134"/>
  <c r="L65" i="134"/>
  <c r="AB65" i="134"/>
  <c r="AE65" i="134"/>
  <c r="Z69" i="134"/>
  <c r="AG69" i="134"/>
  <c r="L69" i="134"/>
  <c r="AB69" i="134"/>
  <c r="AE69" i="134"/>
  <c r="N69" i="134"/>
  <c r="P69" i="134"/>
  <c r="V69" i="134"/>
  <c r="T69" i="134"/>
  <c r="AG74" i="134"/>
  <c r="AE74" i="134"/>
  <c r="D72" i="134"/>
  <c r="I74" i="134"/>
  <c r="T74" i="134"/>
  <c r="V74" i="134"/>
  <c r="N74" i="134"/>
  <c r="X74" i="134"/>
  <c r="G74" i="134"/>
  <c r="Z74" i="134"/>
  <c r="AE78" i="134"/>
  <c r="AG78" i="134"/>
  <c r="X78" i="134"/>
  <c r="I78" i="134"/>
  <c r="L78" i="134"/>
  <c r="AB78" i="134"/>
  <c r="V78" i="134"/>
  <c r="N78" i="134"/>
  <c r="Y79" i="134"/>
  <c r="Y11" i="31" s="1"/>
  <c r="AG13" i="134"/>
  <c r="G13" i="134"/>
  <c r="T13" i="134"/>
  <c r="AE13" i="134"/>
  <c r="I13" i="134"/>
  <c r="X13" i="134"/>
  <c r="N13" i="134"/>
  <c r="L13" i="134"/>
  <c r="AB13" i="134"/>
  <c r="V13" i="134"/>
  <c r="G17" i="134"/>
  <c r="X17" i="134"/>
  <c r="AE17" i="134"/>
  <c r="I17" i="134"/>
  <c r="AG17" i="134"/>
  <c r="L17" i="134"/>
  <c r="AB17" i="134"/>
  <c r="N17" i="134"/>
  <c r="P17" i="134"/>
  <c r="V17" i="134"/>
  <c r="AG20" i="134"/>
  <c r="AE20" i="134"/>
  <c r="Z20" i="134"/>
  <c r="V20" i="134"/>
  <c r="I20" i="134"/>
  <c r="T20" i="134"/>
  <c r="G20" i="134"/>
  <c r="X20" i="134"/>
  <c r="L20" i="134"/>
  <c r="AB20" i="134"/>
  <c r="V25" i="134"/>
  <c r="AB25" i="134"/>
  <c r="N25" i="134"/>
  <c r="I25" i="134"/>
  <c r="P25" i="134"/>
  <c r="Z25" i="134"/>
  <c r="AG25" i="134"/>
  <c r="T25" i="134"/>
  <c r="G25" i="134"/>
  <c r="X25" i="134"/>
  <c r="V29" i="134"/>
  <c r="AB29" i="134"/>
  <c r="I29" i="134"/>
  <c r="G29" i="134"/>
  <c r="N29" i="134"/>
  <c r="AG29" i="134"/>
  <c r="T29" i="134"/>
  <c r="X29" i="134"/>
  <c r="L29" i="134"/>
  <c r="N34" i="134"/>
  <c r="V34" i="134"/>
  <c r="I34" i="134"/>
  <c r="AB34" i="134"/>
  <c r="T34" i="134"/>
  <c r="AE34" i="134"/>
  <c r="X34" i="134"/>
  <c r="Z34" i="134"/>
  <c r="L34" i="134"/>
  <c r="G38" i="134"/>
  <c r="AB38" i="134"/>
  <c r="X38" i="134"/>
  <c r="N38" i="134"/>
  <c r="I38" i="134"/>
  <c r="L38" i="134"/>
  <c r="V38" i="134"/>
  <c r="AG38" i="134"/>
  <c r="P38" i="134"/>
  <c r="V45" i="134"/>
  <c r="AG45" i="134"/>
  <c r="T45" i="134"/>
  <c r="Z45" i="134"/>
  <c r="X45" i="134"/>
  <c r="G45" i="134"/>
  <c r="L45" i="134"/>
  <c r="G49" i="134"/>
  <c r="AE49" i="134"/>
  <c r="Z49" i="134"/>
  <c r="X49" i="134"/>
  <c r="I49" i="134"/>
  <c r="L49" i="134"/>
  <c r="AB49" i="134"/>
  <c r="N49" i="134"/>
  <c r="AG49" i="134"/>
  <c r="Z51" i="134"/>
  <c r="AE51" i="134"/>
  <c r="G51" i="134"/>
  <c r="AG51" i="134"/>
  <c r="T51" i="134"/>
  <c r="X51" i="134"/>
  <c r="I51" i="134"/>
  <c r="V51" i="134"/>
  <c r="L51" i="134"/>
  <c r="AB51" i="134"/>
  <c r="N56" i="134"/>
  <c r="AE56" i="134"/>
  <c r="AB56" i="134"/>
  <c r="Z56" i="134"/>
  <c r="G56" i="134"/>
  <c r="AG56" i="134"/>
  <c r="T56" i="134"/>
  <c r="D55" i="134"/>
  <c r="X56" i="134"/>
  <c r="G62" i="134"/>
  <c r="Z62" i="134"/>
  <c r="L62" i="134"/>
  <c r="AB62" i="134"/>
  <c r="I62" i="134"/>
  <c r="P62" i="134"/>
  <c r="AE62" i="134"/>
  <c r="AG62" i="134"/>
  <c r="T62" i="134"/>
  <c r="G67" i="134"/>
  <c r="N67" i="134"/>
  <c r="L67" i="134"/>
  <c r="AE67" i="134"/>
  <c r="V67" i="134"/>
  <c r="I67" i="134"/>
  <c r="P67" i="134"/>
  <c r="AB67" i="134"/>
  <c r="Z67" i="134"/>
  <c r="V71" i="134"/>
  <c r="AB71" i="134"/>
  <c r="Z71" i="134"/>
  <c r="N71" i="134"/>
  <c r="P71" i="134"/>
  <c r="AE71" i="134"/>
  <c r="T71" i="134"/>
  <c r="I71" i="134"/>
  <c r="AG76" i="134"/>
  <c r="P76" i="134"/>
  <c r="N76" i="134"/>
  <c r="G76" i="134"/>
  <c r="T76" i="134"/>
  <c r="V76" i="134"/>
  <c r="I76" i="134"/>
  <c r="X76" i="134"/>
  <c r="AE76" i="134"/>
  <c r="D79" i="134"/>
  <c r="X71" i="134"/>
  <c r="T67" i="134"/>
  <c r="L60" i="134"/>
  <c r="P74" i="134"/>
  <c r="AG67" i="134"/>
  <c r="I56" i="134"/>
  <c r="V49" i="134"/>
  <c r="N36" i="134"/>
  <c r="N31" i="134"/>
  <c r="L25" i="134"/>
  <c r="G11" i="134"/>
  <c r="X41" i="134"/>
  <c r="G36" i="134"/>
  <c r="AG34" i="134"/>
  <c r="P15" i="134"/>
  <c r="Z38" i="134"/>
  <c r="T27" i="134"/>
  <c r="P41" i="134"/>
  <c r="N20" i="134"/>
  <c r="I31" i="134"/>
  <c r="N51" i="134"/>
  <c r="I47" i="134"/>
  <c r="L71" i="134"/>
  <c r="V62" i="134"/>
  <c r="T78" i="134"/>
  <c r="Z76" i="134"/>
  <c r="L74" i="134"/>
  <c r="AG71" i="134"/>
  <c r="V65" i="134"/>
  <c r="AB45" i="134"/>
  <c r="I45" i="134"/>
  <c r="AB76" i="134"/>
  <c r="N45" i="134"/>
  <c r="AB41" i="134"/>
  <c r="G15" i="134"/>
  <c r="Z17" i="134"/>
  <c r="AB11" i="134"/>
  <c r="AE41" i="134"/>
  <c r="X36" i="134"/>
  <c r="X31" i="134"/>
  <c r="AE25" i="134"/>
  <c r="N41" i="134"/>
  <c r="I36" i="134"/>
  <c r="Z29" i="134"/>
  <c r="AE38" i="134"/>
  <c r="G78" i="134"/>
  <c r="N62" i="134"/>
  <c r="P78" i="134"/>
  <c r="X53" i="134"/>
  <c r="T49" i="134"/>
  <c r="P45" i="134"/>
  <c r="X69" i="134"/>
  <c r="X62" i="134"/>
  <c r="L56" i="134"/>
  <c r="AG53" i="134"/>
  <c r="Z78" i="134"/>
  <c r="L76" i="134"/>
  <c r="P65" i="134"/>
  <c r="P51" i="134"/>
  <c r="X47" i="134"/>
  <c r="P34" i="134"/>
  <c r="P29" i="134"/>
  <c r="D21" i="134"/>
  <c r="AE23" i="134"/>
  <c r="P20" i="134"/>
  <c r="L11" i="134"/>
  <c r="AB23" i="134"/>
  <c r="AG15" i="134"/>
  <c r="AE29" i="134"/>
  <c r="T17" i="134"/>
  <c r="P13" i="134"/>
  <c r="I41" i="134"/>
  <c r="AE45" i="134"/>
  <c r="V56" i="134"/>
  <c r="F21" i="134"/>
  <c r="F11" i="26" s="1"/>
  <c r="F90" i="134"/>
  <c r="F11" i="32" s="1"/>
  <c r="K40" i="134"/>
  <c r="K11" i="28" s="1"/>
  <c r="K90" i="134"/>
  <c r="K11" i="32" s="1"/>
  <c r="F40" i="131"/>
  <c r="F48" i="28" s="1"/>
  <c r="F64" i="131"/>
  <c r="F48" i="29" s="1"/>
  <c r="F72" i="131"/>
  <c r="F48" i="30" s="1"/>
  <c r="F79" i="131"/>
  <c r="F48" i="31" s="1"/>
  <c r="F90" i="131"/>
  <c r="F48" i="32" s="1"/>
  <c r="H9" i="131"/>
  <c r="H48" i="25" s="1"/>
  <c r="H21" i="131"/>
  <c r="H48" i="26" s="1"/>
  <c r="H40" i="131"/>
  <c r="H48" i="28" s="1"/>
  <c r="H55" i="131"/>
  <c r="H48" i="27" s="1"/>
  <c r="H72" i="131"/>
  <c r="H48" i="30" s="1"/>
  <c r="H79" i="131"/>
  <c r="H48" i="31" s="1"/>
  <c r="K21" i="131"/>
  <c r="K48" i="26" s="1"/>
  <c r="K55" i="131"/>
  <c r="K48" i="27" s="1"/>
  <c r="K64" i="131"/>
  <c r="K48" i="29" s="1"/>
  <c r="K72" i="131"/>
  <c r="K48" i="30" s="1"/>
  <c r="K79" i="131"/>
  <c r="K48" i="31" s="1"/>
  <c r="K90" i="131"/>
  <c r="K48" i="32" s="1"/>
  <c r="M40" i="131"/>
  <c r="M48" i="28" s="1"/>
  <c r="M55" i="131"/>
  <c r="M48" i="27" s="1"/>
  <c r="M64" i="131"/>
  <c r="M48" i="29" s="1"/>
  <c r="M72" i="131"/>
  <c r="M48" i="30" s="1"/>
  <c r="M90" i="131"/>
  <c r="M48" i="32" s="1"/>
  <c r="Q9" i="131"/>
  <c r="Q48" i="25" s="1"/>
  <c r="Q21" i="131"/>
  <c r="Q48" i="26" s="1"/>
  <c r="Q55" i="131"/>
  <c r="Q48" i="27" s="1"/>
  <c r="Q72" i="131"/>
  <c r="Q48" i="30" s="1"/>
  <c r="Q79" i="131"/>
  <c r="Q48" i="31" s="1"/>
  <c r="Q90" i="131"/>
  <c r="Q48" i="32" s="1"/>
  <c r="S9" i="131"/>
  <c r="S48" i="25" s="1"/>
  <c r="S21" i="131"/>
  <c r="S48" i="26" s="1"/>
  <c r="S64" i="131"/>
  <c r="S48" i="29" s="1"/>
  <c r="S72" i="131"/>
  <c r="S48" i="30" s="1"/>
  <c r="S79" i="131"/>
  <c r="S48" i="31" s="1"/>
  <c r="U9" i="131"/>
  <c r="U48" i="25" s="1"/>
  <c r="U21" i="131"/>
  <c r="U48" i="26" s="1"/>
  <c r="U55" i="131"/>
  <c r="U48" i="27" s="1"/>
  <c r="U79" i="131"/>
  <c r="U48" i="31" s="1"/>
  <c r="U90" i="131"/>
  <c r="U48" i="32" s="1"/>
  <c r="W21" i="131"/>
  <c r="W48" i="26" s="1"/>
  <c r="W55" i="131"/>
  <c r="W48" i="27" s="1"/>
  <c r="W72" i="131"/>
  <c r="W48" i="30" s="1"/>
  <c r="W79" i="131"/>
  <c r="W48" i="31" s="1"/>
  <c r="AA9" i="131"/>
  <c r="AA48" i="25" s="1"/>
  <c r="AA21" i="131"/>
  <c r="AA48" i="26" s="1"/>
  <c r="AA40" i="131"/>
  <c r="AA48" i="28" s="1"/>
  <c r="AA55" i="131"/>
  <c r="AA48" i="27" s="1"/>
  <c r="AA64" i="131"/>
  <c r="AA48" i="29" s="1"/>
  <c r="AA72" i="131"/>
  <c r="AA48" i="30" s="1"/>
  <c r="AA79" i="131"/>
  <c r="AA48" i="31" s="1"/>
  <c r="AA90" i="131"/>
  <c r="AA48" i="32" s="1"/>
  <c r="AD21" i="131"/>
  <c r="AD48" i="26" s="1"/>
  <c r="AD55" i="131"/>
  <c r="AD48" i="27" s="1"/>
  <c r="AD72" i="131"/>
  <c r="AD48" i="30" s="1"/>
  <c r="AF9" i="131"/>
  <c r="AF48" i="25" s="1"/>
  <c r="AF21" i="131"/>
  <c r="AF48" i="26" s="1"/>
  <c r="AF40" i="131"/>
  <c r="AF48" i="28" s="1"/>
  <c r="AF72" i="131"/>
  <c r="AF48" i="30" s="1"/>
  <c r="AC18" i="33"/>
  <c r="Z18" i="33"/>
  <c r="AB18" i="33"/>
  <c r="X18" i="33"/>
  <c r="N18" i="33"/>
  <c r="G18" i="33"/>
  <c r="AE18" i="33"/>
  <c r="E18" i="33"/>
  <c r="S79" i="134"/>
  <c r="S11" i="31" s="1"/>
  <c r="J61" i="134"/>
  <c r="J50" i="134"/>
  <c r="J66" i="134"/>
  <c r="J39" i="134"/>
  <c r="J35" i="134"/>
  <c r="J30" i="134"/>
  <c r="J26" i="134"/>
  <c r="J22" i="134"/>
  <c r="J70" i="134"/>
  <c r="J12" i="134"/>
  <c r="E44" i="110"/>
  <c r="E77" i="134"/>
  <c r="J63" i="134"/>
  <c r="E48" i="134"/>
  <c r="E44" i="134"/>
  <c r="J101" i="134"/>
  <c r="J52" i="134"/>
  <c r="J28" i="134"/>
  <c r="L11" i="110"/>
  <c r="G20" i="110"/>
  <c r="I29" i="110"/>
  <c r="V51" i="110"/>
  <c r="V56" i="110"/>
  <c r="P71" i="110"/>
  <c r="J10" i="134"/>
  <c r="J75" i="134"/>
  <c r="J24" i="134"/>
  <c r="J14" i="134"/>
  <c r="T15" i="110"/>
  <c r="AB38" i="110"/>
  <c r="G67" i="110"/>
  <c r="J16" i="110"/>
  <c r="P20" i="110"/>
  <c r="G34" i="110"/>
  <c r="J48" i="110"/>
  <c r="J12" i="110"/>
  <c r="X25" i="110"/>
  <c r="J30" i="110"/>
  <c r="I38" i="110"/>
  <c r="G43" i="110"/>
  <c r="E35" i="110"/>
  <c r="J14" i="110"/>
  <c r="E14" i="110"/>
  <c r="J46" i="110"/>
  <c r="E46" i="110"/>
  <c r="J50" i="110"/>
  <c r="E50" i="110"/>
  <c r="AE13" i="110"/>
  <c r="I13" i="110"/>
  <c r="X13" i="110"/>
  <c r="AB17" i="110"/>
  <c r="Z17" i="110"/>
  <c r="AE23" i="110"/>
  <c r="Z23" i="110"/>
  <c r="AG23" i="110"/>
  <c r="I23" i="110"/>
  <c r="Z27" i="110"/>
  <c r="P27" i="110"/>
  <c r="AE27" i="110"/>
  <c r="G27" i="110"/>
  <c r="AE31" i="110"/>
  <c r="I31" i="110"/>
  <c r="Z31" i="110"/>
  <c r="Z36" i="110"/>
  <c r="AE36" i="110"/>
  <c r="N36" i="110"/>
  <c r="V41" i="110"/>
  <c r="L41" i="110"/>
  <c r="AB45" i="110"/>
  <c r="L45" i="110"/>
  <c r="L49" i="110"/>
  <c r="T49" i="110"/>
  <c r="T53" i="110"/>
  <c r="AB53" i="110"/>
  <c r="AG60" i="110"/>
  <c r="Z60" i="110"/>
  <c r="AG65" i="110"/>
  <c r="N65" i="110"/>
  <c r="AE69" i="110"/>
  <c r="V69" i="110"/>
  <c r="L69" i="110"/>
  <c r="Z69" i="110"/>
  <c r="P69" i="110"/>
  <c r="G69" i="110"/>
  <c r="AB74" i="110"/>
  <c r="T74" i="110"/>
  <c r="I74" i="110"/>
  <c r="AG74" i="110"/>
  <c r="X74" i="110"/>
  <c r="N74" i="110"/>
  <c r="Z78" i="110"/>
  <c r="P78" i="110"/>
  <c r="G78" i="110"/>
  <c r="AE78" i="110"/>
  <c r="V78" i="110"/>
  <c r="L78" i="110"/>
  <c r="E52" i="110"/>
  <c r="J52" i="110"/>
  <c r="E57" i="110"/>
  <c r="J57" i="110"/>
  <c r="J73" i="110"/>
  <c r="E73" i="110"/>
  <c r="AG11" i="110"/>
  <c r="Z11" i="110"/>
  <c r="I11" i="110"/>
  <c r="Z15" i="110"/>
  <c r="V15" i="110"/>
  <c r="L15" i="110"/>
  <c r="AE15" i="110"/>
  <c r="AE20" i="110"/>
  <c r="AG20" i="110"/>
  <c r="N20" i="110"/>
  <c r="X20" i="110"/>
  <c r="AB25" i="110"/>
  <c r="AE25" i="110"/>
  <c r="L25" i="110"/>
  <c r="V25" i="110"/>
  <c r="Z29" i="110"/>
  <c r="V29" i="110"/>
  <c r="AE29" i="110"/>
  <c r="L29" i="110"/>
  <c r="AG34" i="110"/>
  <c r="T34" i="110"/>
  <c r="AB34" i="110"/>
  <c r="I34" i="110"/>
  <c r="AG38" i="110"/>
  <c r="P38" i="110"/>
  <c r="Z38" i="110"/>
  <c r="G38" i="110"/>
  <c r="AE43" i="110"/>
  <c r="X43" i="110"/>
  <c r="AG43" i="110"/>
  <c r="N43" i="110"/>
  <c r="AG47" i="110"/>
  <c r="Z47" i="110"/>
  <c r="G47" i="110"/>
  <c r="P47" i="110"/>
  <c r="Z51" i="110"/>
  <c r="AB51" i="110"/>
  <c r="I51" i="110"/>
  <c r="T51" i="110"/>
  <c r="Z56" i="110"/>
  <c r="AB56" i="110"/>
  <c r="I56" i="110"/>
  <c r="T56" i="110"/>
  <c r="AB62" i="110"/>
  <c r="AE62" i="110"/>
  <c r="L62" i="110"/>
  <c r="V62" i="110"/>
  <c r="N67" i="110"/>
  <c r="X67" i="110"/>
  <c r="AB71" i="110"/>
  <c r="T71" i="110"/>
  <c r="T76" i="110"/>
  <c r="G76" i="110"/>
  <c r="Z76" i="110"/>
  <c r="J33" i="134"/>
  <c r="AB11" i="110"/>
  <c r="AB15" i="110"/>
  <c r="J18" i="110"/>
  <c r="E22" i="110"/>
  <c r="N25" i="110"/>
  <c r="T29" i="110"/>
  <c r="AG31" i="110"/>
  <c r="Z34" i="110"/>
  <c r="J37" i="110"/>
  <c r="J39" i="110"/>
  <c r="Z43" i="110"/>
  <c r="I47" i="110"/>
  <c r="V49" i="110"/>
  <c r="AE51" i="110"/>
  <c r="L56" i="110"/>
  <c r="AB60" i="110"/>
  <c r="AG62" i="110"/>
  <c r="N69" i="110"/>
  <c r="AG69" i="110"/>
  <c r="L74" i="110"/>
  <c r="AE74" i="110"/>
  <c r="I78" i="110"/>
  <c r="AB78" i="110"/>
  <c r="F40" i="110"/>
  <c r="F49" i="28" s="1"/>
  <c r="F64" i="110"/>
  <c r="F49" i="29" s="1"/>
  <c r="H72" i="110"/>
  <c r="H49" i="30" s="1"/>
  <c r="H90" i="110"/>
  <c r="H49" i="32" s="1"/>
  <c r="M55" i="110"/>
  <c r="M49" i="27" s="1"/>
  <c r="M72" i="110"/>
  <c r="M49" i="30" s="1"/>
  <c r="M90" i="110"/>
  <c r="M49" i="32" s="1"/>
  <c r="Q79" i="110"/>
  <c r="Q49" i="31" s="1"/>
  <c r="Q90" i="110"/>
  <c r="Q49" i="32" s="1"/>
  <c r="S79" i="110"/>
  <c r="S49" i="31" s="1"/>
  <c r="S90" i="110"/>
  <c r="S49" i="32" s="1"/>
  <c r="W90" i="110"/>
  <c r="W49" i="32" s="1"/>
  <c r="AA72" i="110"/>
  <c r="AA49" i="30" s="1"/>
  <c r="AD21" i="110"/>
  <c r="AD49" i="26" s="1"/>
  <c r="AD72" i="110"/>
  <c r="AD49" i="30" s="1"/>
  <c r="AF40" i="110"/>
  <c r="AF49" i="28" s="1"/>
  <c r="C19" i="33"/>
  <c r="C488" i="84" s="1"/>
  <c r="J18" i="134"/>
  <c r="E46" i="134"/>
  <c r="J46" i="134"/>
  <c r="E54" i="134"/>
  <c r="C40" i="134"/>
  <c r="F9" i="134"/>
  <c r="F11" i="25" s="1"/>
  <c r="F40" i="134"/>
  <c r="F11" i="28" s="1"/>
  <c r="F55" i="134"/>
  <c r="F11" i="27" s="1"/>
  <c r="F64" i="134"/>
  <c r="F11" i="29" s="1"/>
  <c r="F72" i="134"/>
  <c r="F11" i="30" s="1"/>
  <c r="F79" i="134"/>
  <c r="F11" i="31" s="1"/>
  <c r="K9" i="134"/>
  <c r="K11" i="25" s="1"/>
  <c r="K21" i="134"/>
  <c r="K11" i="26" s="1"/>
  <c r="K55" i="134"/>
  <c r="K11" i="27" s="1"/>
  <c r="K72" i="134"/>
  <c r="K11" i="30" s="1"/>
  <c r="K79" i="134"/>
  <c r="K11" i="31" s="1"/>
  <c r="M9" i="134"/>
  <c r="M11" i="25" s="1"/>
  <c r="M21" i="134"/>
  <c r="M11" i="26" s="1"/>
  <c r="M40" i="134"/>
  <c r="M11" i="28" s="1"/>
  <c r="M55" i="134"/>
  <c r="M11" i="27" s="1"/>
  <c r="M64" i="134"/>
  <c r="M11" i="29" s="1"/>
  <c r="M72" i="134"/>
  <c r="M11" i="30" s="1"/>
  <c r="M79" i="134"/>
  <c r="M11" i="31" s="1"/>
  <c r="Q9" i="134"/>
  <c r="Q11" i="25" s="1"/>
  <c r="Q21" i="134"/>
  <c r="Q11" i="26" s="1"/>
  <c r="Q40" i="134"/>
  <c r="Q11" i="28" s="1"/>
  <c r="Q55" i="134"/>
  <c r="Q11" i="27" s="1"/>
  <c r="Q64" i="134"/>
  <c r="Q11" i="29" s="1"/>
  <c r="Q72" i="134"/>
  <c r="Q11" i="30" s="1"/>
  <c r="Q79" i="134"/>
  <c r="Q11" i="31" s="1"/>
  <c r="Q90" i="134"/>
  <c r="Q11" i="32" s="1"/>
  <c r="S9" i="134"/>
  <c r="S11" i="25" s="1"/>
  <c r="S21" i="134"/>
  <c r="S11" i="26" s="1"/>
  <c r="S40" i="134"/>
  <c r="S11" i="28" s="1"/>
  <c r="S55" i="134"/>
  <c r="S11" i="27" s="1"/>
  <c r="S64" i="134"/>
  <c r="S11" i="29" s="1"/>
  <c r="S72" i="134"/>
  <c r="S11" i="30" s="1"/>
  <c r="S90" i="134"/>
  <c r="S11" i="32" s="1"/>
  <c r="U9" i="134"/>
  <c r="U11" i="25" s="1"/>
  <c r="U21" i="134"/>
  <c r="U11" i="26" s="1"/>
  <c r="U40" i="134"/>
  <c r="U11" i="28" s="1"/>
  <c r="U55" i="134"/>
  <c r="U11" i="27" s="1"/>
  <c r="U79" i="134"/>
  <c r="U11" i="31" s="1"/>
  <c r="U90" i="134"/>
  <c r="U11" i="32" s="1"/>
  <c r="W9" i="134"/>
  <c r="W11" i="25" s="1"/>
  <c r="W21" i="134"/>
  <c r="W11" i="26" s="1"/>
  <c r="W55" i="134"/>
  <c r="W11" i="27" s="1"/>
  <c r="W64" i="134"/>
  <c r="W11" i="29" s="1"/>
  <c r="W79" i="134"/>
  <c r="W11" i="31" s="1"/>
  <c r="W90" i="134"/>
  <c r="W11" i="32" s="1"/>
  <c r="AA9" i="134"/>
  <c r="AA11" i="25" s="1"/>
  <c r="AA40" i="134"/>
  <c r="AA11" i="28" s="1"/>
  <c r="AA55" i="134"/>
  <c r="AA11" i="27" s="1"/>
  <c r="AA72" i="134"/>
  <c r="AA11" i="30" s="1"/>
  <c r="AA79" i="134"/>
  <c r="AA11" i="31" s="1"/>
  <c r="AA90" i="134"/>
  <c r="AA11" i="32" s="1"/>
  <c r="AD9" i="134"/>
  <c r="AD11" i="25" s="1"/>
  <c r="AD40" i="134"/>
  <c r="AD11" i="28" s="1"/>
  <c r="AD55" i="134"/>
  <c r="AD11" i="27" s="1"/>
  <c r="AD79" i="134"/>
  <c r="AD11" i="31" s="1"/>
  <c r="AD90" i="134"/>
  <c r="AD11" i="32" s="1"/>
  <c r="AF9" i="134"/>
  <c r="AF11" i="25" s="1"/>
  <c r="AF40" i="134"/>
  <c r="AF11" i="28" s="1"/>
  <c r="AF64" i="134"/>
  <c r="AF11" i="29" s="1"/>
  <c r="Y9" i="134"/>
  <c r="L11" i="109"/>
  <c r="E39" i="109"/>
  <c r="AB56" i="109"/>
  <c r="V11" i="109"/>
  <c r="N20" i="109"/>
  <c r="P29" i="109"/>
  <c r="T43" i="109"/>
  <c r="I51" i="109"/>
  <c r="G56" i="109"/>
  <c r="AF79" i="134"/>
  <c r="AF11" i="31" s="1"/>
  <c r="W40" i="134"/>
  <c r="W11" i="28" s="1"/>
  <c r="D11" i="136"/>
  <c r="N11" i="136"/>
  <c r="T11" i="136"/>
  <c r="AG11" i="136"/>
  <c r="AA8" i="136"/>
  <c r="AA11" i="136"/>
  <c r="J12" i="109"/>
  <c r="E12" i="109"/>
  <c r="J16" i="109"/>
  <c r="E16" i="109"/>
  <c r="J26" i="109"/>
  <c r="E26" i="109"/>
  <c r="J30" i="109"/>
  <c r="E30" i="109"/>
  <c r="J35" i="109"/>
  <c r="E35" i="109"/>
  <c r="E44" i="109"/>
  <c r="J44" i="109"/>
  <c r="J48" i="109"/>
  <c r="E48" i="109"/>
  <c r="J52" i="109"/>
  <c r="E52" i="109"/>
  <c r="E57" i="109"/>
  <c r="J57" i="109"/>
  <c r="J63" i="109"/>
  <c r="E63" i="109"/>
  <c r="E73" i="109"/>
  <c r="J73" i="109"/>
  <c r="J77" i="109"/>
  <c r="E77" i="109"/>
  <c r="AB11" i="109"/>
  <c r="T11" i="109"/>
  <c r="Z11" i="109"/>
  <c r="P11" i="109"/>
  <c r="I11" i="109"/>
  <c r="AG11" i="109"/>
  <c r="X11" i="109"/>
  <c r="N11" i="109"/>
  <c r="G11" i="109"/>
  <c r="Z15" i="109"/>
  <c r="P15" i="109"/>
  <c r="I15" i="109"/>
  <c r="AG15" i="109"/>
  <c r="X15" i="109"/>
  <c r="N15" i="109"/>
  <c r="G15" i="109"/>
  <c r="AE15" i="109"/>
  <c r="V15" i="109"/>
  <c r="L15" i="109"/>
  <c r="AE20" i="109"/>
  <c r="V20" i="109"/>
  <c r="L20" i="109"/>
  <c r="AB20" i="109"/>
  <c r="T20" i="109"/>
  <c r="Z20" i="109"/>
  <c r="P20" i="109"/>
  <c r="I20" i="109"/>
  <c r="AE25" i="109"/>
  <c r="V25" i="109"/>
  <c r="L25" i="109"/>
  <c r="X25" i="109"/>
  <c r="AG25" i="109"/>
  <c r="T25" i="109"/>
  <c r="I25" i="109"/>
  <c r="AB25" i="109"/>
  <c r="P25" i="109"/>
  <c r="G25" i="109"/>
  <c r="AE29" i="109"/>
  <c r="V29" i="109"/>
  <c r="L29" i="109"/>
  <c r="Z29" i="109"/>
  <c r="N29" i="109"/>
  <c r="X29" i="109"/>
  <c r="I29" i="109"/>
  <c r="AG29" i="109"/>
  <c r="T29" i="109"/>
  <c r="G29" i="109"/>
  <c r="V34" i="109"/>
  <c r="G34" i="109"/>
  <c r="AE34" i="109"/>
  <c r="N34" i="109"/>
  <c r="AB34" i="109"/>
  <c r="L34" i="109"/>
  <c r="X34" i="109"/>
  <c r="AB38" i="109"/>
  <c r="N38" i="109"/>
  <c r="AE38" i="109"/>
  <c r="L38" i="109"/>
  <c r="X38" i="109"/>
  <c r="V38" i="109"/>
  <c r="G38" i="109"/>
  <c r="Z43" i="109"/>
  <c r="N43" i="109"/>
  <c r="AE43" i="109"/>
  <c r="P43" i="109"/>
  <c r="AB43" i="109"/>
  <c r="X43" i="109"/>
  <c r="I43" i="109"/>
  <c r="AB47" i="109"/>
  <c r="P47" i="109"/>
  <c r="G47" i="109"/>
  <c r="Z47" i="109"/>
  <c r="X47" i="109"/>
  <c r="I47" i="109"/>
  <c r="AG47" i="109"/>
  <c r="T47" i="109"/>
  <c r="AB51" i="109"/>
  <c r="T51" i="109"/>
  <c r="AE51" i="109"/>
  <c r="P51" i="109"/>
  <c r="G51" i="109"/>
  <c r="Z51" i="109"/>
  <c r="N51" i="109"/>
  <c r="X51" i="109"/>
  <c r="L51" i="109"/>
  <c r="AE56" i="109"/>
  <c r="L56" i="109"/>
  <c r="I56" i="109"/>
  <c r="V56" i="109"/>
  <c r="Z56" i="109"/>
  <c r="N56" i="109"/>
  <c r="T56" i="109"/>
  <c r="AG56" i="109"/>
  <c r="P56" i="109"/>
  <c r="AE62" i="109"/>
  <c r="N62" i="109"/>
  <c r="G62" i="109"/>
  <c r="L62" i="109"/>
  <c r="AG62" i="109"/>
  <c r="I62" i="109"/>
  <c r="T62" i="109"/>
  <c r="P62" i="109"/>
  <c r="V62" i="109"/>
  <c r="AB62" i="109"/>
  <c r="X62" i="109"/>
  <c r="AG67" i="109"/>
  <c r="X67" i="109"/>
  <c r="N67" i="109"/>
  <c r="G67" i="109"/>
  <c r="AE67" i="109"/>
  <c r="T67" i="109"/>
  <c r="I67" i="109"/>
  <c r="AB67" i="109"/>
  <c r="P67" i="109"/>
  <c r="Z67" i="109"/>
  <c r="L67" i="109"/>
  <c r="Z71" i="109"/>
  <c r="P71" i="109"/>
  <c r="I71" i="109"/>
  <c r="X71" i="109"/>
  <c r="L71" i="109"/>
  <c r="AG71" i="109"/>
  <c r="V71" i="109"/>
  <c r="AE71" i="109"/>
  <c r="T71" i="109"/>
  <c r="G71" i="109"/>
  <c r="AB76" i="109"/>
  <c r="T76" i="109"/>
  <c r="X76" i="109"/>
  <c r="L76" i="109"/>
  <c r="AG76" i="109"/>
  <c r="V76" i="109"/>
  <c r="I76" i="109"/>
  <c r="AE76" i="109"/>
  <c r="P76" i="109"/>
  <c r="G76" i="109"/>
  <c r="V11" i="136"/>
  <c r="G11" i="136"/>
  <c r="E51" i="109"/>
  <c r="J51" i="109"/>
  <c r="J56" i="109"/>
  <c r="E56" i="109"/>
  <c r="E76" i="109"/>
  <c r="J76" i="109"/>
  <c r="Z24" i="109"/>
  <c r="L24" i="109"/>
  <c r="AE28" i="109"/>
  <c r="V28" i="109"/>
  <c r="AB33" i="109"/>
  <c r="P33" i="109"/>
  <c r="AG37" i="109"/>
  <c r="X37" i="109"/>
  <c r="L37" i="109"/>
  <c r="AG42" i="109"/>
  <c r="X42" i="109"/>
  <c r="L42" i="109"/>
  <c r="Z46" i="109"/>
  <c r="N46" i="109"/>
  <c r="AE75" i="109"/>
  <c r="V75" i="109"/>
  <c r="G75" i="109"/>
  <c r="F64" i="109"/>
  <c r="F50" i="29" s="1"/>
  <c r="F90" i="109"/>
  <c r="F50" i="32" s="1"/>
  <c r="H9" i="109"/>
  <c r="H50" i="25" s="1"/>
  <c r="H64" i="109"/>
  <c r="H50" i="29" s="1"/>
  <c r="H72" i="109"/>
  <c r="H50" i="30" s="1"/>
  <c r="K9" i="109"/>
  <c r="K50" i="25" s="1"/>
  <c r="K21" i="109"/>
  <c r="K50" i="26" s="1"/>
  <c r="K55" i="109"/>
  <c r="K50" i="27" s="1"/>
  <c r="K64" i="109"/>
  <c r="K50" i="29" s="1"/>
  <c r="K79" i="109"/>
  <c r="K50" i="31" s="1"/>
  <c r="K90" i="109"/>
  <c r="K50" i="32" s="1"/>
  <c r="M9" i="109"/>
  <c r="M50" i="25" s="1"/>
  <c r="M21" i="109"/>
  <c r="M50" i="26" s="1"/>
  <c r="M40" i="109"/>
  <c r="M50" i="28" s="1"/>
  <c r="M55" i="109"/>
  <c r="M50" i="27" s="1"/>
  <c r="M64" i="109"/>
  <c r="M50" i="29" s="1"/>
  <c r="M72" i="109"/>
  <c r="M50" i="30" s="1"/>
  <c r="M79" i="109"/>
  <c r="M50" i="31" s="1"/>
  <c r="M90" i="109"/>
  <c r="M50" i="32" s="1"/>
  <c r="Q9" i="109"/>
  <c r="Q50" i="25" s="1"/>
  <c r="Q55" i="109"/>
  <c r="Q50" i="27" s="1"/>
  <c r="Q64" i="109"/>
  <c r="Q50" i="29" s="1"/>
  <c r="Q72" i="109"/>
  <c r="Q50" i="30" s="1"/>
  <c r="Q90" i="109"/>
  <c r="Q50" i="32" s="1"/>
  <c r="S9" i="109"/>
  <c r="S50" i="25" s="1"/>
  <c r="S21" i="109"/>
  <c r="S50" i="26" s="1"/>
  <c r="S40" i="109"/>
  <c r="S50" i="28" s="1"/>
  <c r="S64" i="109"/>
  <c r="S50" i="29" s="1"/>
  <c r="S79" i="109"/>
  <c r="S50" i="31" s="1"/>
  <c r="S90" i="109"/>
  <c r="S50" i="32" s="1"/>
  <c r="U9" i="109"/>
  <c r="U50" i="25" s="1"/>
  <c r="U40" i="109"/>
  <c r="U50" i="28" s="1"/>
  <c r="U55" i="109"/>
  <c r="U50" i="27" s="1"/>
  <c r="U64" i="109"/>
  <c r="U50" i="29" s="1"/>
  <c r="U90" i="109"/>
  <c r="U50" i="32" s="1"/>
  <c r="W21" i="109"/>
  <c r="W50" i="26" s="1"/>
  <c r="W40" i="109"/>
  <c r="W50" i="28" s="1"/>
  <c r="W55" i="109"/>
  <c r="W50" i="27" s="1"/>
  <c r="W64" i="109"/>
  <c r="W50" i="29" s="1"/>
  <c r="W79" i="109"/>
  <c r="W50" i="31" s="1"/>
  <c r="AA9" i="109"/>
  <c r="AA50" i="25" s="1"/>
  <c r="AA40" i="109"/>
  <c r="AA50" i="28" s="1"/>
  <c r="AA55" i="109"/>
  <c r="AA50" i="27" s="1"/>
  <c r="AA64" i="109"/>
  <c r="AA50" i="29" s="1"/>
  <c r="AD9" i="109"/>
  <c r="AD50" i="25" s="1"/>
  <c r="AD40" i="109"/>
  <c r="AD50" i="28" s="1"/>
  <c r="AD55" i="109"/>
  <c r="AD50" i="27" s="1"/>
  <c r="AF40" i="109"/>
  <c r="AF50" i="28" s="1"/>
  <c r="AF64" i="109"/>
  <c r="AF50" i="29" s="1"/>
  <c r="AF72" i="109"/>
  <c r="AF50" i="30" s="1"/>
  <c r="AF90" i="109"/>
  <c r="AF50" i="32" s="1"/>
  <c r="AC20" i="33"/>
  <c r="N20" i="33"/>
  <c r="T20" i="33"/>
  <c r="I11" i="136"/>
  <c r="X11" i="136"/>
  <c r="AE11" i="136"/>
  <c r="O11" i="136"/>
  <c r="Y90" i="134"/>
  <c r="Y11" i="32" s="1"/>
  <c r="AF90" i="134"/>
  <c r="AF11" i="32" s="1"/>
  <c r="Y55" i="134"/>
  <c r="C90" i="134"/>
  <c r="J41" i="134"/>
  <c r="D90" i="134"/>
  <c r="D11" i="32" s="1"/>
  <c r="P11" i="136"/>
  <c r="L11" i="136"/>
  <c r="AB11" i="136"/>
  <c r="O64" i="134"/>
  <c r="H40" i="134"/>
  <c r="H11" i="28" s="1"/>
  <c r="AA64" i="134"/>
  <c r="AA11" i="29" s="1"/>
  <c r="AF21" i="134"/>
  <c r="AF11" i="26" s="1"/>
  <c r="Y21" i="134"/>
  <c r="J45" i="134"/>
  <c r="E11" i="134"/>
  <c r="C9" i="134"/>
  <c r="J17" i="134"/>
  <c r="E17" i="134"/>
  <c r="E20" i="134"/>
  <c r="J20" i="134"/>
  <c r="J23" i="134"/>
  <c r="C21" i="134"/>
  <c r="E25" i="134"/>
  <c r="J25" i="134"/>
  <c r="E31" i="134"/>
  <c r="J31" i="134"/>
  <c r="J34" i="134"/>
  <c r="E34" i="134"/>
  <c r="J38" i="134"/>
  <c r="E38" i="134"/>
  <c r="E49" i="134"/>
  <c r="J49" i="134"/>
  <c r="E53" i="134"/>
  <c r="J53" i="134"/>
  <c r="J56" i="134"/>
  <c r="E56" i="134"/>
  <c r="C64" i="134"/>
  <c r="E64" i="134" s="1"/>
  <c r="E11" i="29" s="1"/>
  <c r="E65" i="134"/>
  <c r="J69" i="134"/>
  <c r="E69" i="134"/>
  <c r="J78" i="134"/>
  <c r="E78" i="134"/>
  <c r="C79" i="134"/>
  <c r="AF8" i="136"/>
  <c r="R65" i="134"/>
  <c r="E60" i="134"/>
  <c r="J62" i="134"/>
  <c r="E41" i="134"/>
  <c r="J74" i="134"/>
  <c r="J36" i="134"/>
  <c r="J11" i="134"/>
  <c r="E27" i="134"/>
  <c r="J29" i="134"/>
  <c r="E29" i="134"/>
  <c r="J51" i="134"/>
  <c r="J47" i="134"/>
  <c r="C55" i="134"/>
  <c r="J65" i="134"/>
  <c r="E13" i="134"/>
  <c r="E43" i="134"/>
  <c r="C72" i="134"/>
  <c r="AA21" i="134"/>
  <c r="AA11" i="26" s="1"/>
  <c r="H72" i="134"/>
  <c r="H11" i="30" s="1"/>
  <c r="H55" i="134"/>
  <c r="H11" i="27" s="1"/>
  <c r="H64" i="134"/>
  <c r="H11" i="29" s="1"/>
  <c r="H9" i="134"/>
  <c r="H11" i="25" s="1"/>
  <c r="J76" i="134"/>
  <c r="E67" i="134"/>
  <c r="J71" i="134"/>
  <c r="J15" i="134"/>
  <c r="E23" i="134"/>
  <c r="Y40" i="134"/>
  <c r="AF72" i="134"/>
  <c r="AF11" i="30" s="1"/>
  <c r="AC11" i="136"/>
  <c r="M8" i="136"/>
  <c r="M11" i="136"/>
  <c r="J11" i="136"/>
  <c r="E11" i="136"/>
  <c r="J8" i="136"/>
  <c r="O72" i="134"/>
  <c r="R73" i="134"/>
  <c r="H90" i="134"/>
  <c r="H11" i="32" s="1"/>
  <c r="R43" i="134"/>
  <c r="O40" i="134"/>
  <c r="O79" i="134"/>
  <c r="H21" i="134"/>
  <c r="H11" i="26" s="1"/>
  <c r="O90" i="134"/>
  <c r="O11" i="32" s="1"/>
  <c r="Y72" i="134"/>
  <c r="AD72" i="134"/>
  <c r="AD11" i="30" s="1"/>
  <c r="U64" i="134"/>
  <c r="U11" i="29" s="1"/>
  <c r="Y64" i="134"/>
  <c r="AD21" i="134"/>
  <c r="AF55" i="134"/>
  <c r="K64" i="134"/>
  <c r="K11" i="29" s="1"/>
  <c r="W72" i="134"/>
  <c r="W11" i="30" s="1"/>
  <c r="AB58" i="99"/>
  <c r="P58" i="99"/>
  <c r="G58" i="99"/>
  <c r="AG65" i="99"/>
  <c r="X65" i="99"/>
  <c r="L65" i="99"/>
  <c r="X69" i="99"/>
  <c r="L69" i="99"/>
  <c r="AG74" i="99"/>
  <c r="V74" i="99"/>
  <c r="T78" i="99"/>
  <c r="I78" i="99"/>
  <c r="AB78" i="99"/>
  <c r="P78" i="99"/>
  <c r="F9" i="99"/>
  <c r="F43" i="25" s="1"/>
  <c r="F40" i="99"/>
  <c r="F43" i="28" s="1"/>
  <c r="F55" i="99"/>
  <c r="F43" i="27" s="1"/>
  <c r="F64" i="99"/>
  <c r="F43" i="29" s="1"/>
  <c r="F79" i="99"/>
  <c r="F43" i="31" s="1"/>
  <c r="F90" i="99"/>
  <c r="F43" i="32" s="1"/>
  <c r="H72" i="99"/>
  <c r="H43" i="30" s="1"/>
  <c r="H90" i="99"/>
  <c r="H43" i="32" s="1"/>
  <c r="K9" i="99"/>
  <c r="K43" i="25" s="1"/>
  <c r="K21" i="99"/>
  <c r="K43" i="26" s="1"/>
  <c r="K40" i="99"/>
  <c r="K43" i="28" s="1"/>
  <c r="K55" i="99"/>
  <c r="K43" i="27" s="1"/>
  <c r="K72" i="99"/>
  <c r="K43" i="30" s="1"/>
  <c r="K79" i="99"/>
  <c r="K43" i="31" s="1"/>
  <c r="K90" i="99"/>
  <c r="K43" i="32" s="1"/>
  <c r="M9" i="99"/>
  <c r="M43" i="25" s="1"/>
  <c r="M21" i="99"/>
  <c r="M43" i="26" s="1"/>
  <c r="M40" i="99"/>
  <c r="M43" i="28" s="1"/>
  <c r="M55" i="99"/>
  <c r="M43" i="27" s="1"/>
  <c r="M64" i="99"/>
  <c r="M43" i="29" s="1"/>
  <c r="M72" i="99"/>
  <c r="M43" i="30" s="1"/>
  <c r="M79" i="99"/>
  <c r="M43" i="31" s="1"/>
  <c r="M90" i="99"/>
  <c r="M43" i="32" s="1"/>
  <c r="Q9" i="99"/>
  <c r="Q43" i="25" s="1"/>
  <c r="Q21" i="99"/>
  <c r="Q43" i="26" s="1"/>
  <c r="Q40" i="99"/>
  <c r="Q43" i="28" s="1"/>
  <c r="Q64" i="99"/>
  <c r="Q43" i="29" s="1"/>
  <c r="Q72" i="99"/>
  <c r="Q43" i="30" s="1"/>
  <c r="Q79" i="99"/>
  <c r="Q43" i="31" s="1"/>
  <c r="Q90" i="99"/>
  <c r="Q43" i="32" s="1"/>
  <c r="S9" i="99"/>
  <c r="S43" i="25" s="1"/>
  <c r="S40" i="99"/>
  <c r="S43" i="28" s="1"/>
  <c r="S55" i="99"/>
  <c r="S43" i="27" s="1"/>
  <c r="S64" i="99"/>
  <c r="S43" i="29" s="1"/>
  <c r="S72" i="99"/>
  <c r="S43" i="30" s="1"/>
  <c r="S79" i="99"/>
  <c r="S43" i="31" s="1"/>
  <c r="S90" i="99"/>
  <c r="S43" i="32" s="1"/>
  <c r="U9" i="99"/>
  <c r="U43" i="25" s="1"/>
  <c r="U21" i="99"/>
  <c r="U43" i="26" s="1"/>
  <c r="U64" i="99"/>
  <c r="U43" i="29" s="1"/>
  <c r="U72" i="99"/>
  <c r="U43" i="30" s="1"/>
  <c r="U79" i="99"/>
  <c r="U43" i="31" s="1"/>
  <c r="W9" i="99"/>
  <c r="W43" i="25" s="1"/>
  <c r="W21" i="99"/>
  <c r="W43" i="26" s="1"/>
  <c r="W40" i="99"/>
  <c r="W43" i="28" s="1"/>
  <c r="W55" i="99"/>
  <c r="W43" i="27" s="1"/>
  <c r="W64" i="99"/>
  <c r="W43" i="29" s="1"/>
  <c r="W72" i="99"/>
  <c r="W43" i="30" s="1"/>
  <c r="W79" i="99"/>
  <c r="W43" i="31" s="1"/>
  <c r="W90" i="99"/>
  <c r="W43" i="32" s="1"/>
  <c r="AA9" i="99"/>
  <c r="AA43" i="25" s="1"/>
  <c r="AA40" i="99"/>
  <c r="AA43" i="28" s="1"/>
  <c r="AA55" i="99"/>
  <c r="AA43" i="27" s="1"/>
  <c r="AA64" i="99"/>
  <c r="AA43" i="29" s="1"/>
  <c r="AA72" i="99"/>
  <c r="AA43" i="30" s="1"/>
  <c r="AA79" i="99"/>
  <c r="AA43" i="31" s="1"/>
  <c r="AD9" i="99"/>
  <c r="AD43" i="25" s="1"/>
  <c r="AD40" i="99"/>
  <c r="AD43" i="28" s="1"/>
  <c r="AD55" i="99"/>
  <c r="AD43" i="27" s="1"/>
  <c r="AD72" i="99"/>
  <c r="AD43" i="30" s="1"/>
  <c r="AD79" i="99"/>
  <c r="AD43" i="31" s="1"/>
  <c r="AD90" i="99"/>
  <c r="AD43" i="32" s="1"/>
  <c r="AF9" i="99"/>
  <c r="AF43" i="25" s="1"/>
  <c r="AF21" i="99"/>
  <c r="AF43" i="26" s="1"/>
  <c r="AF40" i="99"/>
  <c r="AF43" i="28" s="1"/>
  <c r="AF55" i="99"/>
  <c r="AF43" i="27" s="1"/>
  <c r="AF64" i="99"/>
  <c r="AF43" i="29" s="1"/>
  <c r="AF72" i="99"/>
  <c r="AF43" i="30" s="1"/>
  <c r="J12" i="99"/>
  <c r="T12" i="99"/>
  <c r="AB12" i="99"/>
  <c r="I16" i="99"/>
  <c r="P16" i="99"/>
  <c r="Z16" i="99"/>
  <c r="G22" i="99"/>
  <c r="N22" i="99"/>
  <c r="X22" i="99"/>
  <c r="AG22" i="99"/>
  <c r="L26" i="99"/>
  <c r="V26" i="99"/>
  <c r="AE26" i="99"/>
  <c r="J30" i="99"/>
  <c r="T30" i="99"/>
  <c r="AB30" i="99"/>
  <c r="I35" i="99"/>
  <c r="P35" i="99"/>
  <c r="Z35" i="99"/>
  <c r="G39" i="99"/>
  <c r="N39" i="99"/>
  <c r="X39" i="99"/>
  <c r="AG39" i="99"/>
  <c r="J41" i="99"/>
  <c r="I44" i="99"/>
  <c r="T44" i="99"/>
  <c r="AB44" i="99"/>
  <c r="N48" i="99"/>
  <c r="X48" i="99"/>
  <c r="AG48" i="99"/>
  <c r="J49" i="99"/>
  <c r="G52" i="99"/>
  <c r="P52" i="99"/>
  <c r="Z52" i="99"/>
  <c r="G57" i="99"/>
  <c r="P57" i="99"/>
  <c r="Z57" i="99"/>
  <c r="N63" i="99"/>
  <c r="X63" i="99"/>
  <c r="AG63" i="99"/>
  <c r="J65" i="99"/>
  <c r="I68" i="99"/>
  <c r="T68" i="99"/>
  <c r="AB68" i="99"/>
  <c r="N73" i="99"/>
  <c r="X73" i="99"/>
  <c r="AG73" i="99"/>
  <c r="N77" i="99"/>
  <c r="X77" i="99"/>
  <c r="AG77" i="99"/>
  <c r="AD21" i="99"/>
  <c r="AD43" i="26" s="1"/>
  <c r="L12" i="99"/>
  <c r="V12" i="99"/>
  <c r="T16" i="99"/>
  <c r="I22" i="99"/>
  <c r="P22" i="99"/>
  <c r="G26" i="99"/>
  <c r="N26" i="99"/>
  <c r="X26" i="99"/>
  <c r="L30" i="99"/>
  <c r="V30" i="99"/>
  <c r="T35" i="99"/>
  <c r="I39" i="99"/>
  <c r="P39" i="99"/>
  <c r="L44" i="99"/>
  <c r="V44" i="99"/>
  <c r="G48" i="99"/>
  <c r="P48" i="99"/>
  <c r="I52" i="99"/>
  <c r="T52" i="99"/>
  <c r="I57" i="99"/>
  <c r="T57" i="99"/>
  <c r="G63" i="99"/>
  <c r="P63" i="99"/>
  <c r="L68" i="99"/>
  <c r="V68" i="99"/>
  <c r="G73" i="99"/>
  <c r="P73" i="99"/>
  <c r="G77" i="99"/>
  <c r="P77" i="99"/>
  <c r="H55" i="99"/>
  <c r="H43" i="27" s="1"/>
  <c r="Y79" i="99"/>
  <c r="Y43" i="31" s="1"/>
  <c r="J71" i="100"/>
  <c r="P20" i="100"/>
  <c r="J47" i="100"/>
  <c r="T13" i="100"/>
  <c r="Z29" i="100"/>
  <c r="Z45" i="100"/>
  <c r="AE47" i="100"/>
  <c r="E15" i="100"/>
  <c r="J23" i="100"/>
  <c r="AA64" i="100"/>
  <c r="AA44" i="29" s="1"/>
  <c r="J13" i="100"/>
  <c r="E27" i="100"/>
  <c r="J34" i="100"/>
  <c r="E41" i="100"/>
  <c r="Y21" i="100"/>
  <c r="Y44" i="26" s="1"/>
  <c r="E17" i="100"/>
  <c r="C21" i="100"/>
  <c r="E25" i="100"/>
  <c r="E43" i="100"/>
  <c r="E45" i="100"/>
  <c r="J53" i="100"/>
  <c r="E76" i="100"/>
  <c r="F9" i="100"/>
  <c r="F44" i="25" s="1"/>
  <c r="F21" i="100"/>
  <c r="F44" i="26" s="1"/>
  <c r="F79" i="100"/>
  <c r="F44" i="31" s="1"/>
  <c r="F90" i="100"/>
  <c r="F44" i="32" s="1"/>
  <c r="H9" i="100"/>
  <c r="H44" i="25" s="1"/>
  <c r="H21" i="100"/>
  <c r="H44" i="26" s="1"/>
  <c r="H40" i="100"/>
  <c r="H44" i="28" s="1"/>
  <c r="H64" i="100"/>
  <c r="H44" i="29" s="1"/>
  <c r="H72" i="100"/>
  <c r="H44" i="30" s="1"/>
  <c r="H79" i="100"/>
  <c r="H44" i="31" s="1"/>
  <c r="K9" i="100"/>
  <c r="K44" i="25" s="1"/>
  <c r="K21" i="100"/>
  <c r="K44" i="26" s="1"/>
  <c r="K40" i="100"/>
  <c r="K44" i="28" s="1"/>
  <c r="K55" i="100"/>
  <c r="K44" i="27" s="1"/>
  <c r="K64" i="100"/>
  <c r="K44" i="29" s="1"/>
  <c r="K72" i="100"/>
  <c r="K44" i="30" s="1"/>
  <c r="K79" i="100"/>
  <c r="K44" i="31" s="1"/>
  <c r="K90" i="100"/>
  <c r="K44" i="32" s="1"/>
  <c r="M9" i="100"/>
  <c r="M44" i="25" s="1"/>
  <c r="M21" i="100"/>
  <c r="M44" i="26" s="1"/>
  <c r="M40" i="100"/>
  <c r="M44" i="28" s="1"/>
  <c r="M55" i="100"/>
  <c r="M44" i="27" s="1"/>
  <c r="M72" i="100"/>
  <c r="M44" i="30" s="1"/>
  <c r="M79" i="100"/>
  <c r="M44" i="31" s="1"/>
  <c r="Q9" i="100"/>
  <c r="Q44" i="25" s="1"/>
  <c r="Q21" i="100"/>
  <c r="Q44" i="26" s="1"/>
  <c r="Q40" i="100"/>
  <c r="Q44" i="28" s="1"/>
  <c r="Q55" i="100"/>
  <c r="Q44" i="27" s="1"/>
  <c r="Q64" i="100"/>
  <c r="Q44" i="29" s="1"/>
  <c r="Q72" i="100"/>
  <c r="Q44" i="30" s="1"/>
  <c r="Q79" i="100"/>
  <c r="Q44" i="31" s="1"/>
  <c r="Q90" i="100"/>
  <c r="Q44" i="32" s="1"/>
  <c r="S9" i="100"/>
  <c r="S44" i="25" s="1"/>
  <c r="S21" i="100"/>
  <c r="S44" i="26" s="1"/>
  <c r="S40" i="100"/>
  <c r="S44" i="28" s="1"/>
  <c r="S55" i="100"/>
  <c r="S44" i="27" s="1"/>
  <c r="S64" i="100"/>
  <c r="S44" i="29" s="1"/>
  <c r="S72" i="100"/>
  <c r="S44" i="30" s="1"/>
  <c r="S79" i="100"/>
  <c r="S44" i="31" s="1"/>
  <c r="S90" i="100"/>
  <c r="S44" i="32" s="1"/>
  <c r="U9" i="100"/>
  <c r="U44" i="25" s="1"/>
  <c r="U72" i="100"/>
  <c r="U44" i="30" s="1"/>
  <c r="W64" i="100"/>
  <c r="W44" i="29" s="1"/>
  <c r="Y40" i="100"/>
  <c r="Y55" i="100"/>
  <c r="AC55" i="100" s="1"/>
  <c r="AC44" i="27" s="1"/>
  <c r="Y72" i="100"/>
  <c r="E11" i="100"/>
  <c r="E20" i="100"/>
  <c r="E29" i="100"/>
  <c r="E31" i="100"/>
  <c r="E36" i="100"/>
  <c r="E51" i="100"/>
  <c r="E60" i="100"/>
  <c r="E65" i="100"/>
  <c r="E69" i="100"/>
  <c r="J49" i="100"/>
  <c r="E56" i="100"/>
  <c r="I11" i="101"/>
  <c r="P11" i="101"/>
  <c r="Z11" i="101"/>
  <c r="T15" i="101"/>
  <c r="AB15" i="101"/>
  <c r="I20" i="101"/>
  <c r="P20" i="101"/>
  <c r="Z20" i="101"/>
  <c r="I25" i="101"/>
  <c r="P25" i="101"/>
  <c r="Z25" i="101"/>
  <c r="T29" i="101"/>
  <c r="AB29" i="101"/>
  <c r="G34" i="101"/>
  <c r="N34" i="101"/>
  <c r="X34" i="101"/>
  <c r="AG34" i="101"/>
  <c r="L38" i="101"/>
  <c r="V38" i="101"/>
  <c r="AE38" i="101"/>
  <c r="I43" i="101"/>
  <c r="P43" i="101"/>
  <c r="Z43" i="101"/>
  <c r="T47" i="101"/>
  <c r="AB47" i="101"/>
  <c r="G51" i="101"/>
  <c r="N51" i="101"/>
  <c r="X51" i="101"/>
  <c r="AG51" i="101"/>
  <c r="G56" i="101"/>
  <c r="N56" i="101"/>
  <c r="X56" i="101"/>
  <c r="AG56" i="101"/>
  <c r="G62" i="101"/>
  <c r="N62" i="101"/>
  <c r="X62" i="101"/>
  <c r="AG62" i="101"/>
  <c r="G67" i="101"/>
  <c r="N67" i="101"/>
  <c r="X67" i="101"/>
  <c r="AG67" i="101"/>
  <c r="G71" i="101"/>
  <c r="N71" i="101"/>
  <c r="X71" i="101"/>
  <c r="AG71" i="101"/>
  <c r="T76" i="101"/>
  <c r="AB76" i="101"/>
  <c r="L11" i="101"/>
  <c r="V11" i="101"/>
  <c r="G15" i="101"/>
  <c r="N15" i="101"/>
  <c r="X15" i="101"/>
  <c r="L20" i="101"/>
  <c r="V20" i="101"/>
  <c r="L25" i="101"/>
  <c r="V25" i="101"/>
  <c r="G29" i="101"/>
  <c r="N29" i="101"/>
  <c r="X29" i="101"/>
  <c r="T34" i="101"/>
  <c r="I38" i="101"/>
  <c r="P38" i="101"/>
  <c r="L43" i="101"/>
  <c r="V43" i="101"/>
  <c r="G47" i="101"/>
  <c r="N47" i="101"/>
  <c r="X47" i="101"/>
  <c r="T51" i="101"/>
  <c r="T56" i="101"/>
  <c r="T62" i="101"/>
  <c r="T67" i="101"/>
  <c r="T71" i="101"/>
  <c r="G76" i="101"/>
  <c r="N76" i="101"/>
  <c r="X76" i="101"/>
  <c r="J28" i="101"/>
  <c r="L41" i="101"/>
  <c r="V74" i="101"/>
  <c r="AE17" i="101"/>
  <c r="N23" i="101"/>
  <c r="AE27" i="101"/>
  <c r="AE31" i="101"/>
  <c r="AG65" i="101"/>
  <c r="AG23" i="101"/>
  <c r="G45" i="101"/>
  <c r="T49" i="101"/>
  <c r="O72" i="101"/>
  <c r="O45" i="30" s="1"/>
  <c r="Y64" i="101"/>
  <c r="Y45" i="29" s="1"/>
  <c r="E10" i="101"/>
  <c r="T13" i="101"/>
  <c r="Z23" i="101"/>
  <c r="I36" i="101"/>
  <c r="E46" i="101"/>
  <c r="D40" i="101"/>
  <c r="Y55" i="101"/>
  <c r="G13" i="101"/>
  <c r="V13" i="101"/>
  <c r="AE13" i="101"/>
  <c r="L17" i="101"/>
  <c r="X17" i="101"/>
  <c r="E18" i="101"/>
  <c r="P23" i="101"/>
  <c r="AB23" i="101"/>
  <c r="X27" i="101"/>
  <c r="AG27" i="101"/>
  <c r="T31" i="101"/>
  <c r="P36" i="101"/>
  <c r="E37" i="101"/>
  <c r="N41" i="101"/>
  <c r="E42" i="101"/>
  <c r="T45" i="101"/>
  <c r="V49" i="101"/>
  <c r="AE53" i="101"/>
  <c r="G60" i="101"/>
  <c r="P65" i="101"/>
  <c r="I69" i="101"/>
  <c r="X74" i="101"/>
  <c r="G78" i="101"/>
  <c r="Y90" i="101"/>
  <c r="L13" i="101"/>
  <c r="X13" i="101"/>
  <c r="E14" i="101"/>
  <c r="N17" i="101"/>
  <c r="AB17" i="101"/>
  <c r="G23" i="101"/>
  <c r="T23" i="101"/>
  <c r="X31" i="101"/>
  <c r="T36" i="101"/>
  <c r="X41" i="101"/>
  <c r="L53" i="101"/>
  <c r="X60" i="101"/>
  <c r="L69" i="101"/>
  <c r="D9" i="101"/>
  <c r="N13" i="101"/>
  <c r="AB13" i="101"/>
  <c r="G17" i="101"/>
  <c r="T17" i="101"/>
  <c r="I23" i="101"/>
  <c r="X23" i="101"/>
  <c r="AE23" i="101"/>
  <c r="G36" i="101"/>
  <c r="G49" i="101"/>
  <c r="F9" i="101"/>
  <c r="F45" i="25" s="1"/>
  <c r="F21" i="101"/>
  <c r="F45" i="26" s="1"/>
  <c r="F40" i="101"/>
  <c r="F45" i="28" s="1"/>
  <c r="F55" i="101"/>
  <c r="F45" i="27" s="1"/>
  <c r="F64" i="101"/>
  <c r="F45" i="29" s="1"/>
  <c r="F72" i="101"/>
  <c r="F45" i="30" s="1"/>
  <c r="F79" i="101"/>
  <c r="F45" i="31" s="1"/>
  <c r="F90" i="101"/>
  <c r="F45" i="32" s="1"/>
  <c r="H9" i="101"/>
  <c r="H45" i="25" s="1"/>
  <c r="H21" i="101"/>
  <c r="H45" i="26" s="1"/>
  <c r="H55" i="101"/>
  <c r="H45" i="27" s="1"/>
  <c r="H64" i="101"/>
  <c r="H45" i="29" s="1"/>
  <c r="H72" i="101"/>
  <c r="H45" i="30" s="1"/>
  <c r="H79" i="101"/>
  <c r="H45" i="31" s="1"/>
  <c r="H90" i="101"/>
  <c r="H45" i="32" s="1"/>
  <c r="K9" i="101"/>
  <c r="K45" i="25" s="1"/>
  <c r="K21" i="101"/>
  <c r="K45" i="26" s="1"/>
  <c r="K40" i="101"/>
  <c r="K45" i="28" s="1"/>
  <c r="K55" i="101"/>
  <c r="K45" i="27" s="1"/>
  <c r="K64" i="101"/>
  <c r="K45" i="29" s="1"/>
  <c r="K72" i="101"/>
  <c r="K45" i="30" s="1"/>
  <c r="K79" i="101"/>
  <c r="K45" i="31" s="1"/>
  <c r="K90" i="101"/>
  <c r="K45" i="32" s="1"/>
  <c r="M9" i="101"/>
  <c r="M45" i="25" s="1"/>
  <c r="M21" i="101"/>
  <c r="M45" i="26" s="1"/>
  <c r="M40" i="101"/>
  <c r="M45" i="28" s="1"/>
  <c r="M55" i="101"/>
  <c r="M45" i="27" s="1"/>
  <c r="M64" i="101"/>
  <c r="M45" i="29" s="1"/>
  <c r="M72" i="101"/>
  <c r="M45" i="30" s="1"/>
  <c r="M79" i="101"/>
  <c r="M45" i="31" s="1"/>
  <c r="Q72" i="101"/>
  <c r="Q45" i="30" s="1"/>
  <c r="S9" i="101"/>
  <c r="S45" i="25" s="1"/>
  <c r="S55" i="101"/>
  <c r="S45" i="27" s="1"/>
  <c r="S90" i="101"/>
  <c r="S45" i="32" s="1"/>
  <c r="U55" i="101"/>
  <c r="U45" i="27" s="1"/>
  <c r="U64" i="101"/>
  <c r="U45" i="29" s="1"/>
  <c r="W21" i="101"/>
  <c r="W45" i="26" s="1"/>
  <c r="AA9" i="101"/>
  <c r="AA45" i="25" s="1"/>
  <c r="AA21" i="101"/>
  <c r="AA45" i="26" s="1"/>
  <c r="AA55" i="101"/>
  <c r="AA45" i="27" s="1"/>
  <c r="AA64" i="101"/>
  <c r="AA45" i="29" s="1"/>
  <c r="AA79" i="101"/>
  <c r="AA45" i="31" s="1"/>
  <c r="AA90" i="101"/>
  <c r="AA45" i="32" s="1"/>
  <c r="AD9" i="101"/>
  <c r="AD45" i="25" s="1"/>
  <c r="AD40" i="101"/>
  <c r="AD45" i="28" s="1"/>
  <c r="AD55" i="101"/>
  <c r="AD45" i="27" s="1"/>
  <c r="AD72" i="101"/>
  <c r="AD45" i="30" s="1"/>
  <c r="AD79" i="101"/>
  <c r="AD45" i="31" s="1"/>
  <c r="AF9" i="101"/>
  <c r="AF45" i="25" s="1"/>
  <c r="AF21" i="101"/>
  <c r="AF45" i="26" s="1"/>
  <c r="AF40" i="101"/>
  <c r="AF45" i="28" s="1"/>
  <c r="AF55" i="101"/>
  <c r="AF45" i="27" s="1"/>
  <c r="AF64" i="101"/>
  <c r="AF45" i="29" s="1"/>
  <c r="AF72" i="101"/>
  <c r="AF45" i="30" s="1"/>
  <c r="AF79" i="101"/>
  <c r="AF45" i="31" s="1"/>
  <c r="O79" i="112"/>
  <c r="O46" i="31" s="1"/>
  <c r="G30" i="112"/>
  <c r="J11" i="112"/>
  <c r="G13" i="112"/>
  <c r="P13" i="112"/>
  <c r="Z13" i="112"/>
  <c r="I17" i="112"/>
  <c r="T17" i="112"/>
  <c r="I23" i="112"/>
  <c r="P23" i="112"/>
  <c r="Z23" i="112"/>
  <c r="L24" i="112"/>
  <c r="G27" i="112"/>
  <c r="P27" i="112"/>
  <c r="Z27" i="112"/>
  <c r="L31" i="112"/>
  <c r="G33" i="112"/>
  <c r="G36" i="112"/>
  <c r="P36" i="112"/>
  <c r="Z36" i="112"/>
  <c r="N42" i="112"/>
  <c r="I45" i="112"/>
  <c r="I46" i="112"/>
  <c r="G50" i="112"/>
  <c r="I53" i="112"/>
  <c r="I60" i="112"/>
  <c r="I61" i="112"/>
  <c r="I65" i="112"/>
  <c r="J71" i="112"/>
  <c r="I74" i="112"/>
  <c r="E17" i="112"/>
  <c r="J17" i="112"/>
  <c r="E27" i="112"/>
  <c r="J27" i="112"/>
  <c r="J41" i="112"/>
  <c r="E41" i="112"/>
  <c r="J49" i="112"/>
  <c r="E49" i="112"/>
  <c r="AB12" i="112"/>
  <c r="T12" i="112"/>
  <c r="I12" i="112"/>
  <c r="AG12" i="112"/>
  <c r="Z12" i="112"/>
  <c r="P12" i="112"/>
  <c r="G12" i="112"/>
  <c r="AE12" i="112"/>
  <c r="X12" i="112"/>
  <c r="N12" i="112"/>
  <c r="AB26" i="112"/>
  <c r="T26" i="112"/>
  <c r="I26" i="112"/>
  <c r="AG26" i="112"/>
  <c r="Z26" i="112"/>
  <c r="P26" i="112"/>
  <c r="G26" i="112"/>
  <c r="AE26" i="112"/>
  <c r="X26" i="112"/>
  <c r="N26" i="112"/>
  <c r="AE39" i="112"/>
  <c r="X39" i="112"/>
  <c r="N39" i="112"/>
  <c r="V39" i="112"/>
  <c r="AB39" i="112"/>
  <c r="L39" i="112"/>
  <c r="Z39" i="112"/>
  <c r="I39" i="112"/>
  <c r="AG39" i="112"/>
  <c r="T39" i="112"/>
  <c r="G39" i="112"/>
  <c r="AE48" i="112"/>
  <c r="X48" i="112"/>
  <c r="N48" i="112"/>
  <c r="V48" i="112"/>
  <c r="L48" i="112"/>
  <c r="AB48" i="112"/>
  <c r="I48" i="112"/>
  <c r="Z48" i="112"/>
  <c r="G48" i="112"/>
  <c r="AG48" i="112"/>
  <c r="T48" i="112"/>
  <c r="AE63" i="112"/>
  <c r="T63" i="112"/>
  <c r="N63" i="112"/>
  <c r="AB63" i="112"/>
  <c r="V63" i="112"/>
  <c r="G63" i="112"/>
  <c r="T77" i="112"/>
  <c r="X77" i="112"/>
  <c r="G77" i="112"/>
  <c r="AE77" i="112"/>
  <c r="V77" i="112"/>
  <c r="L77" i="112"/>
  <c r="AB77" i="112"/>
  <c r="G22" i="112"/>
  <c r="P30" i="112"/>
  <c r="X57" i="112"/>
  <c r="E13" i="112"/>
  <c r="J13" i="112"/>
  <c r="E53" i="112"/>
  <c r="J53" i="112"/>
  <c r="J74" i="112"/>
  <c r="E74" i="112"/>
  <c r="AE22" i="112"/>
  <c r="X22" i="112"/>
  <c r="N22" i="112"/>
  <c r="V22" i="112"/>
  <c r="L22" i="112"/>
  <c r="AB22" i="112"/>
  <c r="T22" i="112"/>
  <c r="I22" i="112"/>
  <c r="AG35" i="112"/>
  <c r="Z35" i="112"/>
  <c r="P35" i="112"/>
  <c r="G35" i="112"/>
  <c r="AE35" i="112"/>
  <c r="X35" i="112"/>
  <c r="N35" i="112"/>
  <c r="V35" i="112"/>
  <c r="L35" i="112"/>
  <c r="Z52" i="112"/>
  <c r="N52" i="112"/>
  <c r="AG52" i="112"/>
  <c r="X52" i="112"/>
  <c r="L52" i="112"/>
  <c r="V52" i="112"/>
  <c r="P52" i="112"/>
  <c r="AE52" i="112"/>
  <c r="G52" i="112"/>
  <c r="X73" i="112"/>
  <c r="T73" i="112"/>
  <c r="N73" i="112"/>
  <c r="L73" i="112"/>
  <c r="D90" i="112"/>
  <c r="AC66" i="112"/>
  <c r="Y64" i="112"/>
  <c r="P22" i="112"/>
  <c r="L26" i="112"/>
  <c r="I35" i="112"/>
  <c r="E36" i="112"/>
  <c r="P39" i="112"/>
  <c r="P48" i="112"/>
  <c r="J69" i="112"/>
  <c r="E45" i="112"/>
  <c r="J45" i="112"/>
  <c r="J60" i="112"/>
  <c r="E60" i="112"/>
  <c r="E65" i="112"/>
  <c r="J65" i="112"/>
  <c r="J78" i="112"/>
  <c r="E78" i="112"/>
  <c r="AB16" i="112"/>
  <c r="T16" i="112"/>
  <c r="I16" i="112"/>
  <c r="AG16" i="112"/>
  <c r="Z16" i="112"/>
  <c r="P16" i="112"/>
  <c r="G16" i="112"/>
  <c r="AE16" i="112"/>
  <c r="X16" i="112"/>
  <c r="N16" i="112"/>
  <c r="AE30" i="112"/>
  <c r="X30" i="112"/>
  <c r="N30" i="112"/>
  <c r="V30" i="112"/>
  <c r="L30" i="112"/>
  <c r="AB30" i="112"/>
  <c r="T30" i="112"/>
  <c r="I30" i="112"/>
  <c r="AB44" i="112"/>
  <c r="T44" i="112"/>
  <c r="I44" i="112"/>
  <c r="AG44" i="112"/>
  <c r="Z44" i="112"/>
  <c r="P44" i="112"/>
  <c r="G44" i="112"/>
  <c r="AE44" i="112"/>
  <c r="N44" i="112"/>
  <c r="L44" i="112"/>
  <c r="X44" i="112"/>
  <c r="V57" i="112"/>
  <c r="AE57" i="112"/>
  <c r="T57" i="112"/>
  <c r="L57" i="112"/>
  <c r="G57" i="112"/>
  <c r="AE68" i="112"/>
  <c r="N68" i="112"/>
  <c r="Z68" i="112"/>
  <c r="I68" i="112"/>
  <c r="G68" i="112"/>
  <c r="D64" i="112"/>
  <c r="AG68" i="112"/>
  <c r="X68" i="112"/>
  <c r="D79" i="112"/>
  <c r="AC75" i="112"/>
  <c r="Y72" i="112"/>
  <c r="Y46" i="30" s="1"/>
  <c r="O55" i="112"/>
  <c r="R55" i="112" s="1"/>
  <c r="R46" i="27" s="1"/>
  <c r="R56" i="112"/>
  <c r="L12" i="112"/>
  <c r="L16" i="112"/>
  <c r="Z22" i="112"/>
  <c r="V26" i="112"/>
  <c r="J31" i="112"/>
  <c r="T35" i="112"/>
  <c r="N77" i="112"/>
  <c r="AG41" i="112"/>
  <c r="Z41" i="112"/>
  <c r="P41" i="112"/>
  <c r="I41" i="112"/>
  <c r="AE41" i="112"/>
  <c r="X41" i="112"/>
  <c r="N41" i="112"/>
  <c r="G41" i="112"/>
  <c r="V45" i="112"/>
  <c r="L45" i="112"/>
  <c r="AB45" i="112"/>
  <c r="T45" i="112"/>
  <c r="AG49" i="112"/>
  <c r="Z49" i="112"/>
  <c r="P49" i="112"/>
  <c r="I49" i="112"/>
  <c r="AE49" i="112"/>
  <c r="X49" i="112"/>
  <c r="N49" i="112"/>
  <c r="G49" i="112"/>
  <c r="AG53" i="112"/>
  <c r="X53" i="112"/>
  <c r="N53" i="112"/>
  <c r="G53" i="112"/>
  <c r="AE53" i="112"/>
  <c r="V53" i="112"/>
  <c r="L53" i="112"/>
  <c r="AE60" i="112"/>
  <c r="X60" i="112"/>
  <c r="N60" i="112"/>
  <c r="V60" i="112"/>
  <c r="L60" i="112"/>
  <c r="AE65" i="112"/>
  <c r="V65" i="112"/>
  <c r="L65" i="112"/>
  <c r="AB65" i="112"/>
  <c r="T65" i="112"/>
  <c r="AG69" i="112"/>
  <c r="Z69" i="112"/>
  <c r="P69" i="112"/>
  <c r="I69" i="112"/>
  <c r="AE69" i="112"/>
  <c r="X69" i="112"/>
  <c r="N69" i="112"/>
  <c r="G69" i="112"/>
  <c r="Z74" i="112"/>
  <c r="P74" i="112"/>
  <c r="G74" i="112"/>
  <c r="AG74" i="112"/>
  <c r="X74" i="112"/>
  <c r="N74" i="112"/>
  <c r="AE78" i="112"/>
  <c r="X78" i="112"/>
  <c r="N78" i="112"/>
  <c r="V78" i="112"/>
  <c r="L78" i="112"/>
  <c r="K9" i="112"/>
  <c r="K46" i="25" s="1"/>
  <c r="K21" i="112"/>
  <c r="K46" i="26" s="1"/>
  <c r="K40" i="112"/>
  <c r="K46" i="28" s="1"/>
  <c r="K55" i="112"/>
  <c r="K46" i="27" s="1"/>
  <c r="K64" i="112"/>
  <c r="K46" i="29" s="1"/>
  <c r="K79" i="112"/>
  <c r="K46" i="31" s="1"/>
  <c r="K90" i="112"/>
  <c r="K46" i="32" s="1"/>
  <c r="M9" i="112"/>
  <c r="M46" i="25" s="1"/>
  <c r="M21" i="112"/>
  <c r="M46" i="26" s="1"/>
  <c r="M40" i="112"/>
  <c r="M46" i="28" s="1"/>
  <c r="M55" i="112"/>
  <c r="M46" i="27" s="1"/>
  <c r="M64" i="112"/>
  <c r="M46" i="29" s="1"/>
  <c r="M72" i="112"/>
  <c r="M46" i="30" s="1"/>
  <c r="M79" i="112"/>
  <c r="M46" i="31" s="1"/>
  <c r="Q9" i="112"/>
  <c r="Q46" i="25" s="1"/>
  <c r="Q40" i="112"/>
  <c r="Q46" i="28" s="1"/>
  <c r="Q72" i="112"/>
  <c r="Q46" i="30" s="1"/>
  <c r="Q79" i="112"/>
  <c r="Q46" i="31" s="1"/>
  <c r="Q90" i="112"/>
  <c r="Q46" i="32" s="1"/>
  <c r="S9" i="112"/>
  <c r="S46" i="25" s="1"/>
  <c r="S40" i="112"/>
  <c r="S46" i="28" s="1"/>
  <c r="S55" i="112"/>
  <c r="S46" i="27" s="1"/>
  <c r="S72" i="112"/>
  <c r="S46" i="30" s="1"/>
  <c r="S79" i="112"/>
  <c r="S46" i="31" s="1"/>
  <c r="U21" i="112"/>
  <c r="U46" i="26" s="1"/>
  <c r="U40" i="112"/>
  <c r="U46" i="28" s="1"/>
  <c r="U64" i="112"/>
  <c r="U46" i="29" s="1"/>
  <c r="AD55" i="112"/>
  <c r="AD46" i="27" s="1"/>
  <c r="AF40" i="112"/>
  <c r="AF46" i="28" s="1"/>
  <c r="AF64" i="112"/>
  <c r="AF46" i="29" s="1"/>
  <c r="AF90" i="112"/>
  <c r="AF46" i="32" s="1"/>
  <c r="F21" i="112"/>
  <c r="F46" i="26" s="1"/>
  <c r="H9" i="112"/>
  <c r="H46" i="25" s="1"/>
  <c r="L10" i="111"/>
  <c r="P18" i="111"/>
  <c r="N24" i="111"/>
  <c r="AE28" i="111"/>
  <c r="P66" i="111"/>
  <c r="J71" i="111"/>
  <c r="AE75" i="111"/>
  <c r="S40" i="111"/>
  <c r="S47" i="28" s="1"/>
  <c r="V10" i="111"/>
  <c r="P14" i="111"/>
  <c r="AG18" i="111"/>
  <c r="AE25" i="111"/>
  <c r="V46" i="111"/>
  <c r="G51" i="111"/>
  <c r="G101" i="111"/>
  <c r="AB11" i="111"/>
  <c r="I20" i="111"/>
  <c r="W79" i="111"/>
  <c r="W47" i="31" s="1"/>
  <c r="AG13" i="111"/>
  <c r="P15" i="111"/>
  <c r="E18" i="111"/>
  <c r="T20" i="111"/>
  <c r="L23" i="111"/>
  <c r="G27" i="111"/>
  <c r="AE27" i="111"/>
  <c r="AB31" i="111"/>
  <c r="T34" i="111"/>
  <c r="G36" i="111"/>
  <c r="E39" i="111"/>
  <c r="T41" i="111"/>
  <c r="X45" i="111"/>
  <c r="L47" i="111"/>
  <c r="AB49" i="111"/>
  <c r="P53" i="111"/>
  <c r="E61" i="111"/>
  <c r="AE65" i="111"/>
  <c r="AB69" i="111"/>
  <c r="P78" i="111"/>
  <c r="O72" i="111"/>
  <c r="O47" i="30" s="1"/>
  <c r="I11" i="111"/>
  <c r="E12" i="111"/>
  <c r="Z15" i="111"/>
  <c r="AB20" i="111"/>
  <c r="AC24" i="111"/>
  <c r="V43" i="111"/>
  <c r="AB56" i="111"/>
  <c r="T11" i="111"/>
  <c r="Z13" i="111"/>
  <c r="E16" i="111"/>
  <c r="AB17" i="111"/>
  <c r="N25" i="111"/>
  <c r="X27" i="111"/>
  <c r="E33" i="111"/>
  <c r="N36" i="111"/>
  <c r="G45" i="111"/>
  <c r="AE45" i="111"/>
  <c r="E50" i="111"/>
  <c r="AB60" i="111"/>
  <c r="X65" i="111"/>
  <c r="T67" i="111"/>
  <c r="E70" i="111"/>
  <c r="L74" i="111"/>
  <c r="Y47" i="28"/>
  <c r="E68" i="111"/>
  <c r="J68" i="111"/>
  <c r="E73" i="111"/>
  <c r="J73" i="111"/>
  <c r="AB29" i="111"/>
  <c r="T29" i="111"/>
  <c r="I29" i="111"/>
  <c r="Z29" i="111"/>
  <c r="P29" i="111"/>
  <c r="G29" i="111"/>
  <c r="AG38" i="111"/>
  <c r="X38" i="111"/>
  <c r="N38" i="111"/>
  <c r="AE38" i="111"/>
  <c r="V38" i="111"/>
  <c r="L38" i="111"/>
  <c r="AB47" i="111"/>
  <c r="T47" i="111"/>
  <c r="I47" i="111"/>
  <c r="Z47" i="111"/>
  <c r="P47" i="111"/>
  <c r="G47" i="111"/>
  <c r="AB62" i="111"/>
  <c r="T62" i="111"/>
  <c r="I62" i="111"/>
  <c r="AG62" i="111"/>
  <c r="Z62" i="111"/>
  <c r="P62" i="111"/>
  <c r="G62" i="111"/>
  <c r="X62" i="111"/>
  <c r="V62" i="111"/>
  <c r="AB71" i="111"/>
  <c r="T71" i="111"/>
  <c r="Z71" i="111"/>
  <c r="P71" i="111"/>
  <c r="I71" i="111"/>
  <c r="X71" i="111"/>
  <c r="V71" i="111"/>
  <c r="G71" i="111"/>
  <c r="L11" i="111"/>
  <c r="V11" i="111"/>
  <c r="I15" i="111"/>
  <c r="T15" i="111"/>
  <c r="AB15" i="111"/>
  <c r="L20" i="111"/>
  <c r="V20" i="111"/>
  <c r="AE20" i="111"/>
  <c r="G25" i="111"/>
  <c r="P25" i="111"/>
  <c r="X29" i="111"/>
  <c r="J30" i="111"/>
  <c r="G34" i="111"/>
  <c r="T38" i="111"/>
  <c r="AC42" i="111"/>
  <c r="J44" i="111"/>
  <c r="N47" i="111"/>
  <c r="AG47" i="111"/>
  <c r="J57" i="111"/>
  <c r="L62" i="111"/>
  <c r="L71" i="111"/>
  <c r="E77" i="111"/>
  <c r="J41" i="111"/>
  <c r="E41" i="111"/>
  <c r="E49" i="111"/>
  <c r="J49" i="111"/>
  <c r="E53" i="111"/>
  <c r="J53" i="111"/>
  <c r="E60" i="111"/>
  <c r="J60" i="111"/>
  <c r="J69" i="111"/>
  <c r="E69" i="111"/>
  <c r="E78" i="111"/>
  <c r="J78" i="111"/>
  <c r="AE26" i="111"/>
  <c r="X26" i="111"/>
  <c r="N26" i="111"/>
  <c r="G26" i="111"/>
  <c r="V26" i="111"/>
  <c r="L26" i="111"/>
  <c r="AG30" i="111"/>
  <c r="X30" i="111"/>
  <c r="N30" i="111"/>
  <c r="G30" i="111"/>
  <c r="AE30" i="111"/>
  <c r="V30" i="111"/>
  <c r="L30" i="111"/>
  <c r="AB35" i="111"/>
  <c r="T35" i="111"/>
  <c r="AG35" i="111"/>
  <c r="Z35" i="111"/>
  <c r="P35" i="111"/>
  <c r="I35" i="111"/>
  <c r="AB39" i="111"/>
  <c r="T39" i="111"/>
  <c r="Z39" i="111"/>
  <c r="P39" i="111"/>
  <c r="I39" i="111"/>
  <c r="AE44" i="111"/>
  <c r="X44" i="111"/>
  <c r="N44" i="111"/>
  <c r="G44" i="111"/>
  <c r="V44" i="111"/>
  <c r="L44" i="111"/>
  <c r="Z48" i="111"/>
  <c r="P48" i="111"/>
  <c r="AB48" i="111"/>
  <c r="N48" i="111"/>
  <c r="G48" i="111"/>
  <c r="X48" i="111"/>
  <c r="L48" i="111"/>
  <c r="Z52" i="111"/>
  <c r="P52" i="111"/>
  <c r="I52" i="111"/>
  <c r="AG52" i="111"/>
  <c r="X52" i="111"/>
  <c r="N52" i="111"/>
  <c r="G52" i="111"/>
  <c r="AB52" i="111"/>
  <c r="V52" i="111"/>
  <c r="Z57" i="111"/>
  <c r="P57" i="111"/>
  <c r="I57" i="111"/>
  <c r="AG57" i="111"/>
  <c r="X57" i="111"/>
  <c r="N57" i="111"/>
  <c r="G57" i="111"/>
  <c r="V57" i="111"/>
  <c r="T57" i="111"/>
  <c r="V63" i="111"/>
  <c r="L63" i="111"/>
  <c r="AB63" i="111"/>
  <c r="T63" i="111"/>
  <c r="Z63" i="111"/>
  <c r="I63" i="111"/>
  <c r="AG63" i="111"/>
  <c r="X63" i="111"/>
  <c r="G63" i="111"/>
  <c r="AE68" i="111"/>
  <c r="V68" i="111"/>
  <c r="L68" i="111"/>
  <c r="AB68" i="111"/>
  <c r="T68" i="111"/>
  <c r="P68" i="111"/>
  <c r="AG68" i="111"/>
  <c r="N68" i="111"/>
  <c r="AG73" i="111"/>
  <c r="X73" i="111"/>
  <c r="N73" i="111"/>
  <c r="G73" i="111"/>
  <c r="AE73" i="111"/>
  <c r="V73" i="111"/>
  <c r="L73" i="111"/>
  <c r="AB73" i="111"/>
  <c r="Z73" i="111"/>
  <c r="I73" i="111"/>
  <c r="AB77" i="111"/>
  <c r="T77" i="111"/>
  <c r="Z77" i="111"/>
  <c r="P77" i="111"/>
  <c r="I77" i="111"/>
  <c r="AE77" i="111"/>
  <c r="L77" i="111"/>
  <c r="X77" i="111"/>
  <c r="G77" i="111"/>
  <c r="AF90" i="111"/>
  <c r="AF47" i="32" s="1"/>
  <c r="J52" i="111"/>
  <c r="E52" i="111"/>
  <c r="E63" i="111"/>
  <c r="J63" i="111"/>
  <c r="V25" i="111"/>
  <c r="AB25" i="111"/>
  <c r="T25" i="111"/>
  <c r="AG34" i="111"/>
  <c r="X34" i="111"/>
  <c r="N34" i="111"/>
  <c r="AE34" i="111"/>
  <c r="V34" i="111"/>
  <c r="L34" i="111"/>
  <c r="AB43" i="111"/>
  <c r="T43" i="111"/>
  <c r="I43" i="111"/>
  <c r="Z43" i="111"/>
  <c r="P43" i="111"/>
  <c r="G43" i="111"/>
  <c r="AE51" i="111"/>
  <c r="V51" i="111"/>
  <c r="L51" i="111"/>
  <c r="AB51" i="111"/>
  <c r="T51" i="111"/>
  <c r="I51" i="111"/>
  <c r="X51" i="111"/>
  <c r="P51" i="111"/>
  <c r="AE56" i="111"/>
  <c r="X56" i="111"/>
  <c r="N56" i="111"/>
  <c r="V56" i="111"/>
  <c r="L56" i="111"/>
  <c r="T56" i="111"/>
  <c r="AG56" i="111"/>
  <c r="P56" i="111"/>
  <c r="Z67" i="111"/>
  <c r="P67" i="111"/>
  <c r="G67" i="111"/>
  <c r="AG67" i="111"/>
  <c r="X67" i="111"/>
  <c r="N67" i="111"/>
  <c r="AE67" i="111"/>
  <c r="L67" i="111"/>
  <c r="AB67" i="111"/>
  <c r="I67" i="111"/>
  <c r="AG76" i="111"/>
  <c r="X76" i="111"/>
  <c r="N76" i="111"/>
  <c r="AE76" i="111"/>
  <c r="V76" i="111"/>
  <c r="L76" i="111"/>
  <c r="Z76" i="111"/>
  <c r="G76" i="111"/>
  <c r="T76" i="111"/>
  <c r="O40" i="111"/>
  <c r="O90" i="111"/>
  <c r="Y90" i="111"/>
  <c r="Y47" i="32" s="1"/>
  <c r="Y55" i="111"/>
  <c r="D40" i="111"/>
  <c r="D47" i="28" s="1"/>
  <c r="Y64" i="111"/>
  <c r="AC10" i="111"/>
  <c r="N11" i="111"/>
  <c r="X11" i="111"/>
  <c r="AE11" i="111"/>
  <c r="L15" i="111"/>
  <c r="V15" i="111"/>
  <c r="AE15" i="111"/>
  <c r="N20" i="111"/>
  <c r="X20" i="111"/>
  <c r="AG20" i="111"/>
  <c r="J22" i="111"/>
  <c r="I25" i="111"/>
  <c r="X25" i="111"/>
  <c r="L29" i="111"/>
  <c r="AE29" i="111"/>
  <c r="I34" i="111"/>
  <c r="AB34" i="111"/>
  <c r="G38" i="111"/>
  <c r="Z38" i="111"/>
  <c r="L43" i="111"/>
  <c r="AE43" i="111"/>
  <c r="V47" i="111"/>
  <c r="Z51" i="111"/>
  <c r="I56" i="111"/>
  <c r="N62" i="111"/>
  <c r="N71" i="111"/>
  <c r="I76" i="111"/>
  <c r="O21" i="111"/>
  <c r="Y79" i="111"/>
  <c r="G11" i="111"/>
  <c r="P11" i="111"/>
  <c r="Z11" i="111"/>
  <c r="N15" i="111"/>
  <c r="X15" i="111"/>
  <c r="G20" i="111"/>
  <c r="P20" i="111"/>
  <c r="L25" i="111"/>
  <c r="Z25" i="111"/>
  <c r="J26" i="111"/>
  <c r="N29" i="111"/>
  <c r="AG29" i="111"/>
  <c r="P34" i="111"/>
  <c r="E35" i="111"/>
  <c r="I38" i="111"/>
  <c r="AB38" i="111"/>
  <c r="N43" i="111"/>
  <c r="AG43" i="111"/>
  <c r="X47" i="111"/>
  <c r="J48" i="111"/>
  <c r="AG51" i="111"/>
  <c r="Z56" i="111"/>
  <c r="AE71" i="111"/>
  <c r="P76" i="111"/>
  <c r="M9" i="131"/>
  <c r="M48" i="25" s="1"/>
  <c r="S40" i="131"/>
  <c r="S48" i="28" s="1"/>
  <c r="AG16" i="131"/>
  <c r="I30" i="131"/>
  <c r="U40" i="131"/>
  <c r="U48" i="28" s="1"/>
  <c r="P44" i="131"/>
  <c r="Y72" i="131"/>
  <c r="AC72" i="131" s="1"/>
  <c r="AC48" i="30" s="1"/>
  <c r="AE12" i="131"/>
  <c r="L22" i="131"/>
  <c r="L35" i="131"/>
  <c r="P48" i="131"/>
  <c r="I57" i="131"/>
  <c r="AE13" i="131"/>
  <c r="P16" i="131"/>
  <c r="AE22" i="131"/>
  <c r="L63" i="131"/>
  <c r="AB68" i="131"/>
  <c r="Q64" i="131"/>
  <c r="Q48" i="29" s="1"/>
  <c r="T12" i="131"/>
  <c r="P26" i="131"/>
  <c r="L39" i="131"/>
  <c r="N52" i="131"/>
  <c r="AE73" i="131"/>
  <c r="X12" i="131"/>
  <c r="E13" i="131"/>
  <c r="V16" i="131"/>
  <c r="J17" i="131"/>
  <c r="P22" i="131"/>
  <c r="E23" i="131"/>
  <c r="V26" i="131"/>
  <c r="P30" i="131"/>
  <c r="V35" i="131"/>
  <c r="V39" i="131"/>
  <c r="Z44" i="131"/>
  <c r="Z48" i="131"/>
  <c r="X52" i="131"/>
  <c r="P57" i="131"/>
  <c r="V63" i="131"/>
  <c r="J69" i="131"/>
  <c r="G77" i="131"/>
  <c r="Y64" i="131"/>
  <c r="I12" i="131"/>
  <c r="AB12" i="131"/>
  <c r="G16" i="131"/>
  <c r="Z16" i="131"/>
  <c r="V22" i="131"/>
  <c r="G26" i="131"/>
  <c r="AB26" i="131"/>
  <c r="E45" i="131"/>
  <c r="E49" i="131"/>
  <c r="I68" i="131"/>
  <c r="L73" i="131"/>
  <c r="P77" i="131"/>
  <c r="O72" i="131"/>
  <c r="O48" i="30" s="1"/>
  <c r="D21" i="131"/>
  <c r="Y40" i="131"/>
  <c r="D64" i="131"/>
  <c r="N64" i="131" s="1"/>
  <c r="N48" i="29" s="1"/>
  <c r="N12" i="131"/>
  <c r="L16" i="131"/>
  <c r="G22" i="131"/>
  <c r="Z22" i="131"/>
  <c r="L26" i="131"/>
  <c r="AG26" i="131"/>
  <c r="E31" i="131"/>
  <c r="E60" i="131"/>
  <c r="S64" i="110"/>
  <c r="S49" i="29" s="1"/>
  <c r="N11" i="110"/>
  <c r="V11" i="110"/>
  <c r="AE11" i="110"/>
  <c r="G15" i="110"/>
  <c r="P15" i="110"/>
  <c r="X15" i="110"/>
  <c r="AG15" i="110"/>
  <c r="I20" i="110"/>
  <c r="T20" i="110"/>
  <c r="AB20" i="110"/>
  <c r="G25" i="110"/>
  <c r="P25" i="110"/>
  <c r="Z25" i="110"/>
  <c r="E26" i="110"/>
  <c r="N29" i="110"/>
  <c r="X29" i="110"/>
  <c r="AG29" i="110"/>
  <c r="E31" i="110"/>
  <c r="L34" i="110"/>
  <c r="V34" i="110"/>
  <c r="AE34" i="110"/>
  <c r="T35" i="110"/>
  <c r="L38" i="110"/>
  <c r="V38" i="110"/>
  <c r="AE38" i="110"/>
  <c r="I43" i="110"/>
  <c r="T43" i="110"/>
  <c r="AB43" i="110"/>
  <c r="L47" i="110"/>
  <c r="V47" i="110"/>
  <c r="AE47" i="110"/>
  <c r="N51" i="110"/>
  <c r="X51" i="110"/>
  <c r="AG51" i="110"/>
  <c r="N56" i="110"/>
  <c r="X56" i="110"/>
  <c r="AG56" i="110"/>
  <c r="G62" i="110"/>
  <c r="P62" i="110"/>
  <c r="Z62" i="110"/>
  <c r="E63" i="110"/>
  <c r="L67" i="110"/>
  <c r="AE67" i="110"/>
  <c r="G71" i="110"/>
  <c r="Z71" i="110"/>
  <c r="P76" i="110"/>
  <c r="AG76" i="110"/>
  <c r="G11" i="110"/>
  <c r="P11" i="110"/>
  <c r="X11" i="110"/>
  <c r="I15" i="110"/>
  <c r="L20" i="110"/>
  <c r="V20" i="110"/>
  <c r="T22" i="110"/>
  <c r="I25" i="110"/>
  <c r="T25" i="110"/>
  <c r="G29" i="110"/>
  <c r="P29" i="110"/>
  <c r="N34" i="110"/>
  <c r="X34" i="110"/>
  <c r="N38" i="110"/>
  <c r="X38" i="110"/>
  <c r="L43" i="110"/>
  <c r="V43" i="110"/>
  <c r="N47" i="110"/>
  <c r="X47" i="110"/>
  <c r="G51" i="110"/>
  <c r="P51" i="110"/>
  <c r="G56" i="110"/>
  <c r="P56" i="110"/>
  <c r="I62" i="110"/>
  <c r="T62" i="110"/>
  <c r="J68" i="110"/>
  <c r="I71" i="110"/>
  <c r="E77" i="110"/>
  <c r="L63" i="110"/>
  <c r="V16" i="110"/>
  <c r="L16" i="110"/>
  <c r="AB16" i="110"/>
  <c r="T16" i="110"/>
  <c r="AG16" i="110"/>
  <c r="Z16" i="110"/>
  <c r="P16" i="110"/>
  <c r="I16" i="110"/>
  <c r="Z26" i="110"/>
  <c r="P26" i="110"/>
  <c r="I26" i="110"/>
  <c r="AG26" i="110"/>
  <c r="X26" i="110"/>
  <c r="N26" i="110"/>
  <c r="G26" i="110"/>
  <c r="AE26" i="110"/>
  <c r="V26" i="110"/>
  <c r="L26" i="110"/>
  <c r="Z39" i="110"/>
  <c r="P39" i="110"/>
  <c r="I39" i="110"/>
  <c r="AG39" i="110"/>
  <c r="X39" i="110"/>
  <c r="N39" i="110"/>
  <c r="G39" i="110"/>
  <c r="AE39" i="110"/>
  <c r="V39" i="110"/>
  <c r="L39" i="110"/>
  <c r="Z52" i="110"/>
  <c r="P52" i="110"/>
  <c r="I52" i="110"/>
  <c r="AG52" i="110"/>
  <c r="X52" i="110"/>
  <c r="N52" i="110"/>
  <c r="G52" i="110"/>
  <c r="AE52" i="110"/>
  <c r="V52" i="110"/>
  <c r="L52" i="110"/>
  <c r="N12" i="110"/>
  <c r="X16" i="110"/>
  <c r="T39" i="110"/>
  <c r="T44" i="110"/>
  <c r="J53" i="110"/>
  <c r="L57" i="110"/>
  <c r="J60" i="110"/>
  <c r="J13" i="110"/>
  <c r="E13" i="110"/>
  <c r="E23" i="110"/>
  <c r="J23" i="110"/>
  <c r="E36" i="110"/>
  <c r="J36" i="110"/>
  <c r="J49" i="110"/>
  <c r="E49" i="110"/>
  <c r="J65" i="110"/>
  <c r="E65" i="110"/>
  <c r="E78" i="110"/>
  <c r="J78" i="110"/>
  <c r="AG30" i="110"/>
  <c r="X30" i="110"/>
  <c r="N30" i="110"/>
  <c r="G30" i="110"/>
  <c r="AE30" i="110"/>
  <c r="V30" i="110"/>
  <c r="L30" i="110"/>
  <c r="AB30" i="110"/>
  <c r="T30" i="110"/>
  <c r="AE48" i="110"/>
  <c r="V48" i="110"/>
  <c r="L48" i="110"/>
  <c r="AB48" i="110"/>
  <c r="T48" i="110"/>
  <c r="Z48" i="110"/>
  <c r="P48" i="110"/>
  <c r="I48" i="110"/>
  <c r="AB63" i="110"/>
  <c r="T63" i="110"/>
  <c r="Z63" i="110"/>
  <c r="P63" i="110"/>
  <c r="I63" i="110"/>
  <c r="AG63" i="110"/>
  <c r="X63" i="110"/>
  <c r="N63" i="110"/>
  <c r="G63" i="110"/>
  <c r="P77" i="110"/>
  <c r="I77" i="110"/>
  <c r="AG77" i="110"/>
  <c r="Y90" i="110"/>
  <c r="G16" i="110"/>
  <c r="T26" i="110"/>
  <c r="P30" i="110"/>
  <c r="AB39" i="110"/>
  <c r="X48" i="110"/>
  <c r="AE63" i="110"/>
  <c r="L68" i="110"/>
  <c r="E74" i="110"/>
  <c r="K90" i="110"/>
  <c r="K49" i="32" s="1"/>
  <c r="M9" i="110"/>
  <c r="M49" i="25" s="1"/>
  <c r="M79" i="110"/>
  <c r="M49" i="31" s="1"/>
  <c r="U90" i="110"/>
  <c r="U49" i="32" s="1"/>
  <c r="J17" i="110"/>
  <c r="E17" i="110"/>
  <c r="E27" i="110"/>
  <c r="J27" i="110"/>
  <c r="E69" i="110"/>
  <c r="J69" i="110"/>
  <c r="AE12" i="110"/>
  <c r="V12" i="110"/>
  <c r="L12" i="110"/>
  <c r="AB12" i="110"/>
  <c r="T12" i="110"/>
  <c r="Z12" i="110"/>
  <c r="P12" i="110"/>
  <c r="I12" i="110"/>
  <c r="Z22" i="110"/>
  <c r="P22" i="110"/>
  <c r="I22" i="110"/>
  <c r="D21" i="110"/>
  <c r="D49" i="26" s="1"/>
  <c r="AG22" i="110"/>
  <c r="X22" i="110"/>
  <c r="N22" i="110"/>
  <c r="G22" i="110"/>
  <c r="AE22" i="110"/>
  <c r="V22" i="110"/>
  <c r="L22" i="110"/>
  <c r="Z35" i="110"/>
  <c r="P35" i="110"/>
  <c r="I35" i="110"/>
  <c r="AG35" i="110"/>
  <c r="X35" i="110"/>
  <c r="N35" i="110"/>
  <c r="G35" i="110"/>
  <c r="AE35" i="110"/>
  <c r="V35" i="110"/>
  <c r="L35" i="110"/>
  <c r="Z44" i="110"/>
  <c r="P44" i="110"/>
  <c r="I44" i="110"/>
  <c r="AG44" i="110"/>
  <c r="X44" i="110"/>
  <c r="N44" i="110"/>
  <c r="G44" i="110"/>
  <c r="AE44" i="110"/>
  <c r="V44" i="110"/>
  <c r="L44" i="110"/>
  <c r="AB57" i="110"/>
  <c r="T57" i="110"/>
  <c r="D55" i="110"/>
  <c r="Z57" i="110"/>
  <c r="I57" i="110"/>
  <c r="AG57" i="110"/>
  <c r="X57" i="110"/>
  <c r="N57" i="110"/>
  <c r="G57" i="110"/>
  <c r="AG73" i="110"/>
  <c r="Z73" i="110"/>
  <c r="P73" i="110"/>
  <c r="D90" i="110"/>
  <c r="G12" i="110"/>
  <c r="AG12" i="110"/>
  <c r="AE16" i="110"/>
  <c r="AB26" i="110"/>
  <c r="Z30" i="110"/>
  <c r="J41" i="110"/>
  <c r="J45" i="110"/>
  <c r="G48" i="110"/>
  <c r="AG48" i="110"/>
  <c r="T52" i="110"/>
  <c r="AE57" i="110"/>
  <c r="Y72" i="110"/>
  <c r="D40" i="110"/>
  <c r="T10" i="110"/>
  <c r="I14" i="110"/>
  <c r="V18" i="110"/>
  <c r="G37" i="110"/>
  <c r="X61" i="110"/>
  <c r="T70" i="110"/>
  <c r="S72" i="110"/>
  <c r="S49" i="30" s="1"/>
  <c r="U21" i="110"/>
  <c r="U49" i="26" s="1"/>
  <c r="U40" i="110"/>
  <c r="U49" i="28" s="1"/>
  <c r="W64" i="110"/>
  <c r="W49" i="29" s="1"/>
  <c r="Y40" i="110"/>
  <c r="Y55" i="110"/>
  <c r="Y49" i="27" s="1"/>
  <c r="AA21" i="110"/>
  <c r="AA49" i="26" s="1"/>
  <c r="AA55" i="110"/>
  <c r="AA49" i="27" s="1"/>
  <c r="AA79" i="110"/>
  <c r="AA49" i="31" s="1"/>
  <c r="AD79" i="110"/>
  <c r="AD49" i="31" s="1"/>
  <c r="AF21" i="110"/>
  <c r="AF49" i="26" s="1"/>
  <c r="AF72" i="110"/>
  <c r="AF49" i="30" s="1"/>
  <c r="J15" i="110"/>
  <c r="AG18" i="110"/>
  <c r="Z24" i="110"/>
  <c r="L28" i="110"/>
  <c r="AB33" i="110"/>
  <c r="V37" i="110"/>
  <c r="AC60" i="110"/>
  <c r="X75" i="110"/>
  <c r="E13" i="109"/>
  <c r="G73" i="109"/>
  <c r="AF9" i="109"/>
  <c r="AF50" i="25" s="1"/>
  <c r="AF21" i="109"/>
  <c r="AF50" i="26" s="1"/>
  <c r="O79" i="109"/>
  <c r="E27" i="109"/>
  <c r="J27" i="109"/>
  <c r="J41" i="109"/>
  <c r="E41" i="109"/>
  <c r="V16" i="109"/>
  <c r="AE16" i="109"/>
  <c r="AB35" i="109"/>
  <c r="L35" i="109"/>
  <c r="P48" i="109"/>
  <c r="L48" i="109"/>
  <c r="Z48" i="109"/>
  <c r="AE63" i="109"/>
  <c r="Z63" i="109"/>
  <c r="Q40" i="109"/>
  <c r="Q50" i="28" s="1"/>
  <c r="O90" i="109"/>
  <c r="V48" i="109"/>
  <c r="N16" i="109"/>
  <c r="E60" i="109"/>
  <c r="E46" i="109"/>
  <c r="J46" i="109"/>
  <c r="J61" i="109"/>
  <c r="E61" i="109"/>
  <c r="AE13" i="109"/>
  <c r="V13" i="109"/>
  <c r="L13" i="109"/>
  <c r="AB13" i="109"/>
  <c r="T13" i="109"/>
  <c r="I13" i="109"/>
  <c r="AE17" i="109"/>
  <c r="V17" i="109"/>
  <c r="L17" i="109"/>
  <c r="AB17" i="109"/>
  <c r="T17" i="109"/>
  <c r="AG23" i="109"/>
  <c r="X23" i="109"/>
  <c r="V23" i="109"/>
  <c r="L23" i="109"/>
  <c r="P23" i="109"/>
  <c r="T23" i="109"/>
  <c r="Z23" i="109"/>
  <c r="AG27" i="109"/>
  <c r="P27" i="109"/>
  <c r="T27" i="109"/>
  <c r="G27" i="109"/>
  <c r="AB27" i="109"/>
  <c r="AG31" i="109"/>
  <c r="X31" i="109"/>
  <c r="G31" i="109"/>
  <c r="AB31" i="109"/>
  <c r="P31" i="109"/>
  <c r="N31" i="109"/>
  <c r="AG36" i="109"/>
  <c r="X36" i="109"/>
  <c r="N36" i="109"/>
  <c r="Z36" i="109"/>
  <c r="P36" i="109"/>
  <c r="V36" i="109"/>
  <c r="L36" i="109"/>
  <c r="AE41" i="109"/>
  <c r="X41" i="109"/>
  <c r="N41" i="109"/>
  <c r="V41" i="109"/>
  <c r="L41" i="109"/>
  <c r="AB45" i="109"/>
  <c r="T45" i="109"/>
  <c r="AG45" i="109"/>
  <c r="Z45" i="109"/>
  <c r="P45" i="109"/>
  <c r="I45" i="109"/>
  <c r="AG49" i="109"/>
  <c r="Z49" i="109"/>
  <c r="P49" i="109"/>
  <c r="G49" i="109"/>
  <c r="AE49" i="109"/>
  <c r="X49" i="109"/>
  <c r="N49" i="109"/>
  <c r="Z53" i="109"/>
  <c r="P53" i="109"/>
  <c r="G53" i="109"/>
  <c r="AG53" i="109"/>
  <c r="X53" i="109"/>
  <c r="N53" i="109"/>
  <c r="AB60" i="109"/>
  <c r="T60" i="109"/>
  <c r="I60" i="109"/>
  <c r="AG60" i="109"/>
  <c r="Z60" i="109"/>
  <c r="P60" i="109"/>
  <c r="G60" i="109"/>
  <c r="AB65" i="109"/>
  <c r="N65" i="109"/>
  <c r="X65" i="109"/>
  <c r="L65" i="109"/>
  <c r="AB69" i="109"/>
  <c r="T69" i="109"/>
  <c r="I69" i="109"/>
  <c r="Z69" i="109"/>
  <c r="P69" i="109"/>
  <c r="G69" i="109"/>
  <c r="AE74" i="109"/>
  <c r="V74" i="109"/>
  <c r="L74" i="109"/>
  <c r="Z74" i="109"/>
  <c r="X74" i="109"/>
  <c r="N74" i="109"/>
  <c r="T74" i="109"/>
  <c r="AG74" i="109"/>
  <c r="AE78" i="109"/>
  <c r="V78" i="109"/>
  <c r="T78" i="109"/>
  <c r="N78" i="109"/>
  <c r="AB78" i="109"/>
  <c r="I78" i="109"/>
  <c r="U79" i="109"/>
  <c r="U50" i="31" s="1"/>
  <c r="J49" i="109"/>
  <c r="E49" i="109"/>
  <c r="Z22" i="109"/>
  <c r="X22" i="109"/>
  <c r="AB57" i="109"/>
  <c r="Z57" i="109"/>
  <c r="D79" i="109"/>
  <c r="X79" i="109" s="1"/>
  <c r="X50" i="31" s="1"/>
  <c r="D72" i="109"/>
  <c r="N44" i="109"/>
  <c r="X16" i="109"/>
  <c r="AG22" i="109"/>
  <c r="E17" i="109"/>
  <c r="J17" i="109"/>
  <c r="E45" i="109"/>
  <c r="J45" i="109"/>
  <c r="AG12" i="109"/>
  <c r="AB12" i="109"/>
  <c r="AG52" i="109"/>
  <c r="T52" i="109"/>
  <c r="T12" i="109"/>
  <c r="E31" i="109"/>
  <c r="AE44" i="109"/>
  <c r="P26" i="109"/>
  <c r="X26" i="109"/>
  <c r="AG35" i="109"/>
  <c r="T35" i="109"/>
  <c r="V68" i="109"/>
  <c r="AB68" i="109"/>
  <c r="AG77" i="109"/>
  <c r="AB77" i="109"/>
  <c r="Y72" i="109"/>
  <c r="Y50" i="30" s="1"/>
  <c r="Z44" i="109"/>
  <c r="D64" i="109"/>
  <c r="AG64" i="109" s="1"/>
  <c r="AG50" i="29" s="1"/>
  <c r="L52" i="109"/>
  <c r="AB44" i="109"/>
  <c r="D9" i="109"/>
  <c r="V52" i="109"/>
  <c r="N48" i="109"/>
  <c r="G44" i="109"/>
  <c r="L12" i="109"/>
  <c r="V12" i="109"/>
  <c r="G16" i="109"/>
  <c r="P16" i="109"/>
  <c r="Z16" i="109"/>
  <c r="AG16" i="109"/>
  <c r="N22" i="109"/>
  <c r="AG26" i="109"/>
  <c r="N30" i="109"/>
  <c r="N35" i="109"/>
  <c r="L39" i="109"/>
  <c r="Z39" i="109"/>
  <c r="P44" i="109"/>
  <c r="P52" i="109"/>
  <c r="L57" i="109"/>
  <c r="N63" i="109"/>
  <c r="J65" i="109"/>
  <c r="C90" i="109"/>
  <c r="AB22" i="109"/>
  <c r="T22" i="109"/>
  <c r="I22" i="109"/>
  <c r="AE57" i="109"/>
  <c r="T57" i="109"/>
  <c r="I57" i="109"/>
  <c r="X73" i="109"/>
  <c r="P73" i="109"/>
  <c r="O72" i="109"/>
  <c r="O50" i="30" s="1"/>
  <c r="Y64" i="109"/>
  <c r="D21" i="109"/>
  <c r="AB48" i="109"/>
  <c r="T44" i="109"/>
  <c r="N52" i="109"/>
  <c r="G48" i="109"/>
  <c r="Y55" i="109"/>
  <c r="G12" i="109"/>
  <c r="N12" i="109"/>
  <c r="X12" i="109"/>
  <c r="AE12" i="109"/>
  <c r="I16" i="109"/>
  <c r="T16" i="109"/>
  <c r="AB16" i="109"/>
  <c r="J23" i="109"/>
  <c r="G26" i="109"/>
  <c r="V35" i="109"/>
  <c r="AE35" i="109"/>
  <c r="X44" i="109"/>
  <c r="J53" i="109"/>
  <c r="G63" i="109"/>
  <c r="P63" i="109"/>
  <c r="AG68" i="109"/>
  <c r="J69" i="109"/>
  <c r="AB73" i="109"/>
  <c r="J74" i="109"/>
  <c r="E78" i="109"/>
  <c r="AE24" i="109"/>
  <c r="X24" i="109"/>
  <c r="N24" i="109"/>
  <c r="G24" i="109"/>
  <c r="AG28" i="109"/>
  <c r="Z28" i="109"/>
  <c r="P28" i="109"/>
  <c r="I28" i="109"/>
  <c r="AE33" i="109"/>
  <c r="X33" i="109"/>
  <c r="N33" i="109"/>
  <c r="G33" i="109"/>
  <c r="AB37" i="109"/>
  <c r="T37" i="109"/>
  <c r="AB42" i="109"/>
  <c r="T42" i="109"/>
  <c r="AB46" i="109"/>
  <c r="T46" i="109"/>
  <c r="Z54" i="109"/>
  <c r="G54" i="109"/>
  <c r="AG66" i="109"/>
  <c r="X66" i="109"/>
  <c r="AG70" i="109"/>
  <c r="P70" i="109"/>
  <c r="AB75" i="109"/>
  <c r="T75" i="109"/>
  <c r="I75" i="109"/>
  <c r="Z30" i="109"/>
  <c r="AE30" i="109"/>
  <c r="I30" i="109"/>
  <c r="AB39" i="109"/>
  <c r="AE39" i="109"/>
  <c r="V39" i="109"/>
  <c r="G39" i="109"/>
  <c r="AG48" i="109"/>
  <c r="AE48" i="109"/>
  <c r="I48" i="109"/>
  <c r="AB63" i="109"/>
  <c r="AG63" i="109"/>
  <c r="X63" i="109"/>
  <c r="L63" i="109"/>
  <c r="Y90" i="109"/>
  <c r="Y50" i="32" s="1"/>
  <c r="Y79" i="109"/>
  <c r="Z52" i="109"/>
  <c r="AB52" i="109"/>
  <c r="T48" i="109"/>
  <c r="L44" i="109"/>
  <c r="G52" i="109"/>
  <c r="V44" i="109"/>
  <c r="I12" i="109"/>
  <c r="P12" i="109"/>
  <c r="Z12" i="109"/>
  <c r="L16" i="109"/>
  <c r="G22" i="109"/>
  <c r="V22" i="109"/>
  <c r="AE22" i="109"/>
  <c r="L26" i="109"/>
  <c r="I35" i="109"/>
  <c r="X35" i="109"/>
  <c r="E36" i="109"/>
  <c r="P39" i="109"/>
  <c r="AG39" i="109"/>
  <c r="I52" i="109"/>
  <c r="AE52" i="109"/>
  <c r="V57" i="109"/>
  <c r="AG57" i="109"/>
  <c r="I63" i="109"/>
  <c r="V63" i="109"/>
  <c r="T21" i="33"/>
  <c r="P21" i="33"/>
  <c r="D21" i="33"/>
  <c r="D128" i="84" s="1"/>
  <c r="V22" i="33"/>
  <c r="C24" i="33"/>
  <c r="X548" i="84"/>
  <c r="G548" i="84"/>
  <c r="N548" i="84"/>
  <c r="V548" i="84"/>
  <c r="C27" i="33"/>
  <c r="J27" i="28"/>
  <c r="E27" i="28"/>
  <c r="Y27" i="30"/>
  <c r="AC27" i="30"/>
  <c r="H27" i="29"/>
  <c r="N27" i="33"/>
  <c r="AB27" i="33"/>
  <c r="P27" i="33"/>
  <c r="I27" i="33"/>
  <c r="AC27" i="33"/>
  <c r="X27" i="33"/>
  <c r="J27" i="33"/>
  <c r="V27" i="33"/>
  <c r="U27" i="33"/>
  <c r="W27" i="33"/>
  <c r="Q27" i="33"/>
  <c r="J27" i="32"/>
  <c r="E27" i="32"/>
  <c r="O27" i="30"/>
  <c r="R27" i="30"/>
  <c r="T27" i="25"/>
  <c r="AB27" i="25"/>
  <c r="AE27" i="25"/>
  <c r="L27" i="25"/>
  <c r="I27" i="25"/>
  <c r="P27" i="25"/>
  <c r="X27" i="25"/>
  <c r="G27" i="25"/>
  <c r="V27" i="25"/>
  <c r="AB27" i="27"/>
  <c r="AE27" i="27"/>
  <c r="D27" i="27"/>
  <c r="P27" i="27"/>
  <c r="N27" i="27"/>
  <c r="AG27" i="27"/>
  <c r="T27" i="27"/>
  <c r="G27" i="27"/>
  <c r="V27" i="27"/>
  <c r="L27" i="27"/>
  <c r="Z27" i="33"/>
  <c r="AE27" i="33"/>
  <c r="G27" i="33"/>
  <c r="L27" i="33"/>
  <c r="F27" i="33"/>
  <c r="AA27" i="33"/>
  <c r="C27" i="28"/>
  <c r="G27" i="31"/>
  <c r="T27" i="31"/>
  <c r="Z27" i="31"/>
  <c r="D27" i="31"/>
  <c r="X27" i="31"/>
  <c r="AE27" i="31"/>
  <c r="I27" i="31"/>
  <c r="L27" i="31"/>
  <c r="AB27" i="31"/>
  <c r="V27" i="31"/>
  <c r="C27" i="25"/>
  <c r="AC27" i="31"/>
  <c r="C28" i="33"/>
  <c r="E29" i="33"/>
  <c r="E558" i="84" s="1"/>
  <c r="Y43" i="136"/>
  <c r="V43" i="136"/>
  <c r="X31" i="33"/>
  <c r="N31" i="33"/>
  <c r="AC31" i="33"/>
  <c r="G31" i="33"/>
  <c r="I31" i="33"/>
  <c r="Z31" i="33"/>
  <c r="V31" i="33"/>
  <c r="AB31" i="33"/>
  <c r="AA21" i="99"/>
  <c r="AA43" i="26" s="1"/>
  <c r="K64" i="99"/>
  <c r="K43" i="29" s="1"/>
  <c r="O90" i="99"/>
  <c r="H64" i="99"/>
  <c r="H43" i="29" s="1"/>
  <c r="D9" i="99"/>
  <c r="O55" i="99"/>
  <c r="I43" i="99"/>
  <c r="AE51" i="99"/>
  <c r="E68" i="99"/>
  <c r="E11" i="99"/>
  <c r="C9" i="99"/>
  <c r="J11" i="99"/>
  <c r="E15" i="99"/>
  <c r="J15" i="99"/>
  <c r="J25" i="99"/>
  <c r="C21" i="99"/>
  <c r="E25" i="99"/>
  <c r="J34" i="99"/>
  <c r="E34" i="99"/>
  <c r="E57" i="99"/>
  <c r="J57" i="99"/>
  <c r="C55" i="99"/>
  <c r="V11" i="99"/>
  <c r="L11" i="99"/>
  <c r="AB11" i="99"/>
  <c r="T11" i="99"/>
  <c r="Z11" i="99"/>
  <c r="I11" i="99"/>
  <c r="AG11" i="99"/>
  <c r="X11" i="99"/>
  <c r="G11" i="99"/>
  <c r="AE11" i="99"/>
  <c r="P11" i="99"/>
  <c r="V20" i="99"/>
  <c r="L20" i="99"/>
  <c r="AB20" i="99"/>
  <c r="T20" i="99"/>
  <c r="AE20" i="99"/>
  <c r="P20" i="99"/>
  <c r="N20" i="99"/>
  <c r="Z20" i="99"/>
  <c r="I20" i="99"/>
  <c r="AB29" i="99"/>
  <c r="T29" i="99"/>
  <c r="AG29" i="99"/>
  <c r="Z29" i="99"/>
  <c r="P29" i="99"/>
  <c r="I29" i="99"/>
  <c r="L29" i="99"/>
  <c r="X29" i="99"/>
  <c r="G29" i="99"/>
  <c r="V29" i="99"/>
  <c r="AB38" i="99"/>
  <c r="T38" i="99"/>
  <c r="AG38" i="99"/>
  <c r="Z38" i="99"/>
  <c r="P38" i="99"/>
  <c r="I38" i="99"/>
  <c r="L38" i="99"/>
  <c r="X38" i="99"/>
  <c r="G38" i="99"/>
  <c r="V38" i="99"/>
  <c r="AE47" i="99"/>
  <c r="X47" i="99"/>
  <c r="N47" i="99"/>
  <c r="V47" i="99"/>
  <c r="L47" i="99"/>
  <c r="P47" i="99"/>
  <c r="AB47" i="99"/>
  <c r="I47" i="99"/>
  <c r="Z47" i="99"/>
  <c r="G47" i="99"/>
  <c r="AB56" i="99"/>
  <c r="T56" i="99"/>
  <c r="AG56" i="99"/>
  <c r="Z56" i="99"/>
  <c r="P56" i="99"/>
  <c r="I56" i="99"/>
  <c r="AE56" i="99"/>
  <c r="N56" i="99"/>
  <c r="L56" i="99"/>
  <c r="X56" i="99"/>
  <c r="D55" i="99"/>
  <c r="AG67" i="99"/>
  <c r="Z67" i="99"/>
  <c r="P67" i="99"/>
  <c r="I67" i="99"/>
  <c r="AE67" i="99"/>
  <c r="X67" i="99"/>
  <c r="N67" i="99"/>
  <c r="G67" i="99"/>
  <c r="L67" i="99"/>
  <c r="AB67" i="99"/>
  <c r="V67" i="99"/>
  <c r="AE76" i="99"/>
  <c r="X76" i="99"/>
  <c r="N76" i="99"/>
  <c r="D72" i="99"/>
  <c r="V76" i="99"/>
  <c r="L76" i="99"/>
  <c r="AG76" i="99"/>
  <c r="T76" i="99"/>
  <c r="P76" i="99"/>
  <c r="AB76" i="99"/>
  <c r="I76" i="99"/>
  <c r="U40" i="99"/>
  <c r="U43" i="28" s="1"/>
  <c r="Y40" i="99"/>
  <c r="AC44" i="99"/>
  <c r="C43" i="136"/>
  <c r="G20" i="99"/>
  <c r="J48" i="99"/>
  <c r="V56" i="99"/>
  <c r="Z76" i="99"/>
  <c r="H9" i="99"/>
  <c r="H43" i="25" s="1"/>
  <c r="AC30" i="30"/>
  <c r="Y21" i="99"/>
  <c r="AC21" i="99" s="1"/>
  <c r="AC43" i="26" s="1"/>
  <c r="X20" i="99"/>
  <c r="AE29" i="99"/>
  <c r="N38" i="99"/>
  <c r="AG47" i="99"/>
  <c r="T67" i="99"/>
  <c r="E20" i="99"/>
  <c r="J20" i="99"/>
  <c r="J29" i="99"/>
  <c r="E29" i="99"/>
  <c r="J38" i="99"/>
  <c r="E38" i="99"/>
  <c r="J44" i="99"/>
  <c r="E44" i="99"/>
  <c r="E52" i="99"/>
  <c r="J52" i="99"/>
  <c r="E63" i="99"/>
  <c r="J63" i="99"/>
  <c r="E73" i="99"/>
  <c r="C72" i="99"/>
  <c r="J73" i="99"/>
  <c r="V15" i="99"/>
  <c r="L15" i="99"/>
  <c r="AB15" i="99"/>
  <c r="T15" i="99"/>
  <c r="AG15" i="99"/>
  <c r="X15" i="99"/>
  <c r="G15" i="99"/>
  <c r="AE15" i="99"/>
  <c r="P15" i="99"/>
  <c r="N15" i="99"/>
  <c r="AB25" i="99"/>
  <c r="T25" i="99"/>
  <c r="AG25" i="99"/>
  <c r="Z25" i="99"/>
  <c r="P25" i="99"/>
  <c r="I25" i="99"/>
  <c r="L25" i="99"/>
  <c r="D21" i="99"/>
  <c r="X25" i="99"/>
  <c r="G25" i="99"/>
  <c r="V25" i="99"/>
  <c r="AB34" i="99"/>
  <c r="T34" i="99"/>
  <c r="AG34" i="99"/>
  <c r="Z34" i="99"/>
  <c r="P34" i="99"/>
  <c r="I34" i="99"/>
  <c r="L34" i="99"/>
  <c r="X34" i="99"/>
  <c r="G34" i="99"/>
  <c r="V34" i="99"/>
  <c r="AG43" i="99"/>
  <c r="Z43" i="99"/>
  <c r="P43" i="99"/>
  <c r="G43" i="99"/>
  <c r="AE43" i="99"/>
  <c r="X43" i="99"/>
  <c r="N43" i="99"/>
  <c r="V43" i="99"/>
  <c r="D40" i="99"/>
  <c r="T43" i="99"/>
  <c r="L43" i="99"/>
  <c r="AB51" i="99"/>
  <c r="T51" i="99"/>
  <c r="AG51" i="99"/>
  <c r="Z51" i="99"/>
  <c r="P51" i="99"/>
  <c r="I51" i="99"/>
  <c r="L51" i="99"/>
  <c r="X51" i="99"/>
  <c r="V51" i="99"/>
  <c r="G51" i="99"/>
  <c r="AB62" i="99"/>
  <c r="T62" i="99"/>
  <c r="I62" i="99"/>
  <c r="AG62" i="99"/>
  <c r="Z62" i="99"/>
  <c r="P62" i="99"/>
  <c r="G62" i="99"/>
  <c r="X62" i="99"/>
  <c r="V62" i="99"/>
  <c r="AE62" i="99"/>
  <c r="N62" i="99"/>
  <c r="AE71" i="99"/>
  <c r="X71" i="99"/>
  <c r="N71" i="99"/>
  <c r="V71" i="99"/>
  <c r="L71" i="99"/>
  <c r="Z71" i="99"/>
  <c r="G71" i="99"/>
  <c r="AG71" i="99"/>
  <c r="T71" i="99"/>
  <c r="P71" i="99"/>
  <c r="AC12" i="99"/>
  <c r="Y9" i="99"/>
  <c r="AC57" i="99"/>
  <c r="Y55" i="99"/>
  <c r="O43" i="136"/>
  <c r="Y90" i="99"/>
  <c r="Y43" i="32" s="1"/>
  <c r="D64" i="99"/>
  <c r="D90" i="99"/>
  <c r="D79" i="99"/>
  <c r="Z15" i="99"/>
  <c r="AE25" i="99"/>
  <c r="N34" i="99"/>
  <c r="G56" i="99"/>
  <c r="L62" i="99"/>
  <c r="AB71" i="99"/>
  <c r="E77" i="99"/>
  <c r="Y64" i="99"/>
  <c r="F21" i="99"/>
  <c r="F43" i="26" s="1"/>
  <c r="G43" i="136"/>
  <c r="AB43" i="136"/>
  <c r="N43" i="136"/>
  <c r="D43" i="136"/>
  <c r="Z43" i="136"/>
  <c r="AE43" i="136"/>
  <c r="X43" i="136"/>
  <c r="I43" i="136"/>
  <c r="O79" i="99"/>
  <c r="T43" i="136"/>
  <c r="L43" i="136"/>
  <c r="R74" i="99"/>
  <c r="O72" i="99"/>
  <c r="O21" i="99"/>
  <c r="H79" i="99"/>
  <c r="H43" i="31" s="1"/>
  <c r="C40" i="99"/>
  <c r="J43" i="99"/>
  <c r="C79" i="99"/>
  <c r="V10" i="99"/>
  <c r="L10" i="99"/>
  <c r="AG10" i="99"/>
  <c r="Z10" i="99"/>
  <c r="P10" i="99"/>
  <c r="I10" i="99"/>
  <c r="V14" i="99"/>
  <c r="L14" i="99"/>
  <c r="AG14" i="99"/>
  <c r="Z14" i="99"/>
  <c r="P14" i="99"/>
  <c r="I14" i="99"/>
  <c r="V18" i="99"/>
  <c r="L18" i="99"/>
  <c r="AG18" i="99"/>
  <c r="Z18" i="99"/>
  <c r="P18" i="99"/>
  <c r="I18" i="99"/>
  <c r="AG24" i="99"/>
  <c r="Z24" i="99"/>
  <c r="P24" i="99"/>
  <c r="I24" i="99"/>
  <c r="V24" i="99"/>
  <c r="L24" i="99"/>
  <c r="AG28" i="99"/>
  <c r="Z28" i="99"/>
  <c r="P28" i="99"/>
  <c r="V28" i="99"/>
  <c r="L28" i="99"/>
  <c r="AG33" i="99"/>
  <c r="Z33" i="99"/>
  <c r="P33" i="99"/>
  <c r="I33" i="99"/>
  <c r="V33" i="99"/>
  <c r="L33" i="99"/>
  <c r="AG37" i="99"/>
  <c r="Z37" i="99"/>
  <c r="P37" i="99"/>
  <c r="I37" i="99"/>
  <c r="V37" i="99"/>
  <c r="L37" i="99"/>
  <c r="V42" i="99"/>
  <c r="L42" i="99"/>
  <c r="AG42" i="99"/>
  <c r="Z42" i="99"/>
  <c r="P42" i="99"/>
  <c r="I42" i="99"/>
  <c r="V46" i="99"/>
  <c r="L46" i="99"/>
  <c r="AG46" i="99"/>
  <c r="Z46" i="99"/>
  <c r="P46" i="99"/>
  <c r="I46" i="99"/>
  <c r="AB50" i="99"/>
  <c r="T50" i="99"/>
  <c r="P50" i="99"/>
  <c r="G50" i="99"/>
  <c r="AG50" i="99"/>
  <c r="X50" i="99"/>
  <c r="L50" i="99"/>
  <c r="AB54" i="99"/>
  <c r="T54" i="99"/>
  <c r="P54" i="99"/>
  <c r="G54" i="99"/>
  <c r="AG54" i="99"/>
  <c r="X54" i="99"/>
  <c r="L54" i="99"/>
  <c r="AE61" i="99"/>
  <c r="X61" i="99"/>
  <c r="N61" i="99"/>
  <c r="G61" i="99"/>
  <c r="AG61" i="99"/>
  <c r="V61" i="99"/>
  <c r="AB61" i="99"/>
  <c r="P61" i="99"/>
  <c r="V66" i="99"/>
  <c r="L66" i="99"/>
  <c r="AB66" i="99"/>
  <c r="P66" i="99"/>
  <c r="G66" i="99"/>
  <c r="AE66" i="99"/>
  <c r="X66" i="99"/>
  <c r="V70" i="99"/>
  <c r="L70" i="99"/>
  <c r="T70" i="99"/>
  <c r="I70" i="99"/>
  <c r="AG70" i="99"/>
  <c r="Z70" i="99"/>
  <c r="N70" i="99"/>
  <c r="AG75" i="99"/>
  <c r="Z75" i="99"/>
  <c r="P75" i="99"/>
  <c r="I75" i="99"/>
  <c r="AE75" i="99"/>
  <c r="V75" i="99"/>
  <c r="AB75" i="99"/>
  <c r="N75" i="99"/>
  <c r="E66" i="99"/>
  <c r="C64" i="99"/>
  <c r="C90" i="99"/>
  <c r="AG53" i="99"/>
  <c r="Z53" i="99"/>
  <c r="P53" i="99"/>
  <c r="I53" i="99"/>
  <c r="V58" i="99"/>
  <c r="L58" i="99"/>
  <c r="AB65" i="99"/>
  <c r="T65" i="99"/>
  <c r="AB69" i="99"/>
  <c r="T69" i="99"/>
  <c r="AE74" i="99"/>
  <c r="X74" i="99"/>
  <c r="N74" i="99"/>
  <c r="G74" i="99"/>
  <c r="AE78" i="99"/>
  <c r="X78" i="99"/>
  <c r="N78" i="99"/>
  <c r="G78" i="99"/>
  <c r="S21" i="99"/>
  <c r="S43" i="26" s="1"/>
  <c r="U55" i="99"/>
  <c r="U43" i="27" s="1"/>
  <c r="AF79" i="99"/>
  <c r="F72" i="99"/>
  <c r="Q55" i="99"/>
  <c r="Q43" i="27" s="1"/>
  <c r="AA90" i="99"/>
  <c r="AA43" i="32" s="1"/>
  <c r="AD64" i="99"/>
  <c r="AD43" i="29" s="1"/>
  <c r="AF90" i="99"/>
  <c r="AF43" i="32" s="1"/>
  <c r="U90" i="99"/>
  <c r="U43" i="32" s="1"/>
  <c r="Y72" i="99"/>
  <c r="E32" i="33"/>
  <c r="Y9" i="100"/>
  <c r="Y44" i="25" s="1"/>
  <c r="V13" i="100"/>
  <c r="T20" i="100"/>
  <c r="N23" i="100"/>
  <c r="L25" i="100"/>
  <c r="I29" i="100"/>
  <c r="N34" i="100"/>
  <c r="T41" i="100"/>
  <c r="I45" i="100"/>
  <c r="P47" i="100"/>
  <c r="AG47" i="100"/>
  <c r="T51" i="100"/>
  <c r="L69" i="100"/>
  <c r="O44" i="136"/>
  <c r="L11" i="100"/>
  <c r="AE11" i="100"/>
  <c r="L15" i="100"/>
  <c r="Z17" i="100"/>
  <c r="V23" i="100"/>
  <c r="AG29" i="100"/>
  <c r="P31" i="100"/>
  <c r="L38" i="100"/>
  <c r="D40" i="100"/>
  <c r="T40" i="100" s="1"/>
  <c r="T44" i="28" s="1"/>
  <c r="AC43" i="100"/>
  <c r="AG45" i="100"/>
  <c r="G47" i="100"/>
  <c r="X47" i="100"/>
  <c r="T53" i="100"/>
  <c r="P56" i="100"/>
  <c r="D79" i="100"/>
  <c r="U90" i="100"/>
  <c r="U44" i="32" s="1"/>
  <c r="W9" i="100"/>
  <c r="W44" i="25" s="1"/>
  <c r="W21" i="100"/>
  <c r="W44" i="26" s="1"/>
  <c r="W40" i="100"/>
  <c r="W44" i="28" s="1"/>
  <c r="Y79" i="100"/>
  <c r="Y90" i="100"/>
  <c r="AA9" i="100"/>
  <c r="AA21" i="100"/>
  <c r="AA44" i="26" s="1"/>
  <c r="AA40" i="100"/>
  <c r="AA44" i="28" s="1"/>
  <c r="AA72" i="100"/>
  <c r="AA44" i="30" s="1"/>
  <c r="AA79" i="100"/>
  <c r="AA44" i="31" s="1"/>
  <c r="AA90" i="100"/>
  <c r="AA44" i="32" s="1"/>
  <c r="AD40" i="100"/>
  <c r="AD44" i="28" s="1"/>
  <c r="AD55" i="100"/>
  <c r="AD44" i="27" s="1"/>
  <c r="AD64" i="100"/>
  <c r="AD44" i="29" s="1"/>
  <c r="AD72" i="100"/>
  <c r="AD44" i="30" s="1"/>
  <c r="AD79" i="100"/>
  <c r="AD44" i="31" s="1"/>
  <c r="AF40" i="100"/>
  <c r="AF44" i="28" s="1"/>
  <c r="AF55" i="100"/>
  <c r="AF44" i="27" s="1"/>
  <c r="AF72" i="100"/>
  <c r="AF44" i="30" s="1"/>
  <c r="AF79" i="100"/>
  <c r="AF44" i="31" s="1"/>
  <c r="AG11" i="100"/>
  <c r="Z11" i="100"/>
  <c r="P11" i="100"/>
  <c r="I11" i="100"/>
  <c r="D9" i="100"/>
  <c r="AG13" i="100"/>
  <c r="AE13" i="100"/>
  <c r="X13" i="100"/>
  <c r="N13" i="100"/>
  <c r="G13" i="100"/>
  <c r="AG15" i="100"/>
  <c r="Z15" i="100"/>
  <c r="P15" i="100"/>
  <c r="I15" i="100"/>
  <c r="AE15" i="100"/>
  <c r="X15" i="100"/>
  <c r="N15" i="100"/>
  <c r="G15" i="100"/>
  <c r="AE17" i="100"/>
  <c r="X17" i="100"/>
  <c r="N17" i="100"/>
  <c r="G17" i="100"/>
  <c r="V17" i="100"/>
  <c r="L17" i="100"/>
  <c r="AE20" i="100"/>
  <c r="X20" i="100"/>
  <c r="N20" i="100"/>
  <c r="G20" i="100"/>
  <c r="V20" i="100"/>
  <c r="L20" i="100"/>
  <c r="AB23" i="100"/>
  <c r="T23" i="100"/>
  <c r="AG23" i="100"/>
  <c r="Z23" i="100"/>
  <c r="P23" i="100"/>
  <c r="I23" i="100"/>
  <c r="D21" i="100"/>
  <c r="AG25" i="100"/>
  <c r="Z25" i="100"/>
  <c r="P25" i="100"/>
  <c r="I25" i="100"/>
  <c r="AE25" i="100"/>
  <c r="X25" i="100"/>
  <c r="N25" i="100"/>
  <c r="G25" i="100"/>
  <c r="AG27" i="100"/>
  <c r="Z27" i="100"/>
  <c r="P27" i="100"/>
  <c r="I27" i="100"/>
  <c r="AE27" i="100"/>
  <c r="X27" i="100"/>
  <c r="N27" i="100"/>
  <c r="G27" i="100"/>
  <c r="AE29" i="100"/>
  <c r="X29" i="100"/>
  <c r="N29" i="100"/>
  <c r="G29" i="100"/>
  <c r="V29" i="100"/>
  <c r="L29" i="100"/>
  <c r="AE31" i="100"/>
  <c r="X31" i="100"/>
  <c r="N31" i="100"/>
  <c r="G31" i="100"/>
  <c r="V31" i="100"/>
  <c r="L31" i="100"/>
  <c r="V34" i="100"/>
  <c r="L34" i="100"/>
  <c r="AB34" i="100"/>
  <c r="T34" i="100"/>
  <c r="V36" i="100"/>
  <c r="L36" i="100"/>
  <c r="AB36" i="100"/>
  <c r="T36" i="100"/>
  <c r="AB38" i="100"/>
  <c r="T38" i="100"/>
  <c r="AG38" i="100"/>
  <c r="Z38" i="100"/>
  <c r="P38" i="100"/>
  <c r="I38" i="100"/>
  <c r="AG41" i="100"/>
  <c r="Z41" i="100"/>
  <c r="P41" i="100"/>
  <c r="I41" i="100"/>
  <c r="AE41" i="100"/>
  <c r="X41" i="100"/>
  <c r="N41" i="100"/>
  <c r="G41" i="100"/>
  <c r="AE43" i="100"/>
  <c r="X43" i="100"/>
  <c r="N43" i="100"/>
  <c r="G43" i="100"/>
  <c r="V43" i="100"/>
  <c r="L43" i="100"/>
  <c r="AE45" i="100"/>
  <c r="X45" i="100"/>
  <c r="N45" i="100"/>
  <c r="G45" i="100"/>
  <c r="V45" i="100"/>
  <c r="L45" i="100"/>
  <c r="V47" i="100"/>
  <c r="L47" i="100"/>
  <c r="AB47" i="100"/>
  <c r="T47" i="100"/>
  <c r="AB49" i="100"/>
  <c r="P49" i="100"/>
  <c r="G49" i="100"/>
  <c r="Z49" i="100"/>
  <c r="N49" i="100"/>
  <c r="AB51" i="100"/>
  <c r="N51" i="100"/>
  <c r="X51" i="100"/>
  <c r="L51" i="100"/>
  <c r="AB53" i="100"/>
  <c r="P53" i="100"/>
  <c r="G53" i="100"/>
  <c r="Z53" i="100"/>
  <c r="N53" i="100"/>
  <c r="AG56" i="100"/>
  <c r="Z56" i="100"/>
  <c r="N56" i="100"/>
  <c r="X56" i="100"/>
  <c r="L56" i="100"/>
  <c r="AB60" i="100"/>
  <c r="L60" i="100"/>
  <c r="T60" i="100"/>
  <c r="AE60" i="100"/>
  <c r="P60" i="100"/>
  <c r="T62" i="100"/>
  <c r="G62" i="100"/>
  <c r="P62" i="100"/>
  <c r="AE62" i="100"/>
  <c r="N62" i="100"/>
  <c r="N65" i="100"/>
  <c r="AG65" i="100"/>
  <c r="P65" i="100"/>
  <c r="L65" i="100"/>
  <c r="Z67" i="100"/>
  <c r="AG67" i="100"/>
  <c r="L67" i="100"/>
  <c r="I67" i="100"/>
  <c r="N69" i="100"/>
  <c r="Z69" i="100"/>
  <c r="G69" i="100"/>
  <c r="X69" i="100"/>
  <c r="L71" i="100"/>
  <c r="Z71" i="100"/>
  <c r="I71" i="100"/>
  <c r="T71" i="100"/>
  <c r="AE74" i="100"/>
  <c r="P74" i="100"/>
  <c r="V74" i="100"/>
  <c r="I74" i="100"/>
  <c r="G74" i="100"/>
  <c r="D72" i="100"/>
  <c r="AB76" i="100"/>
  <c r="L76" i="100"/>
  <c r="V76" i="100"/>
  <c r="AG76" i="100"/>
  <c r="AE78" i="100"/>
  <c r="P78" i="100"/>
  <c r="N78" i="100"/>
  <c r="G78" i="100"/>
  <c r="Z78" i="100"/>
  <c r="AE44" i="136"/>
  <c r="I44" i="136"/>
  <c r="N44" i="136"/>
  <c r="G44" i="136"/>
  <c r="N11" i="100"/>
  <c r="AB11" i="100"/>
  <c r="L13" i="100"/>
  <c r="Z13" i="100"/>
  <c r="V15" i="100"/>
  <c r="P17" i="100"/>
  <c r="I20" i="100"/>
  <c r="Z20" i="100"/>
  <c r="X23" i="100"/>
  <c r="T25" i="100"/>
  <c r="T27" i="100"/>
  <c r="AB29" i="100"/>
  <c r="T31" i="100"/>
  <c r="AG31" i="100"/>
  <c r="G34" i="100"/>
  <c r="P34" i="100"/>
  <c r="AE34" i="100"/>
  <c r="G36" i="100"/>
  <c r="P36" i="100"/>
  <c r="AE36" i="100"/>
  <c r="N38" i="100"/>
  <c r="AE38" i="100"/>
  <c r="AB41" i="100"/>
  <c r="T43" i="100"/>
  <c r="AG43" i="100"/>
  <c r="AB45" i="100"/>
  <c r="Z47" i="100"/>
  <c r="X49" i="100"/>
  <c r="V51" i="100"/>
  <c r="I53" i="100"/>
  <c r="AE53" i="100"/>
  <c r="G56" i="100"/>
  <c r="I60" i="100"/>
  <c r="AB62" i="100"/>
  <c r="X65" i="100"/>
  <c r="P69" i="100"/>
  <c r="V71" i="100"/>
  <c r="V78" i="100"/>
  <c r="AG44" i="136"/>
  <c r="V44" i="136"/>
  <c r="O55" i="100"/>
  <c r="O44" i="27" s="1"/>
  <c r="P44" i="136"/>
  <c r="Z44" i="136"/>
  <c r="O79" i="100"/>
  <c r="O44" i="31" s="1"/>
  <c r="G11" i="100"/>
  <c r="T11" i="100"/>
  <c r="P13" i="100"/>
  <c r="AB13" i="100"/>
  <c r="AB15" i="100"/>
  <c r="T17" i="100"/>
  <c r="AG17" i="100"/>
  <c r="AB20" i="100"/>
  <c r="L23" i="100"/>
  <c r="V25" i="100"/>
  <c r="V27" i="100"/>
  <c r="P29" i="100"/>
  <c r="I31" i="100"/>
  <c r="Z31" i="100"/>
  <c r="I34" i="100"/>
  <c r="X34" i="100"/>
  <c r="AG34" i="100"/>
  <c r="I36" i="100"/>
  <c r="X36" i="100"/>
  <c r="AG36" i="100"/>
  <c r="G38" i="100"/>
  <c r="V38" i="100"/>
  <c r="L41" i="100"/>
  <c r="I43" i="100"/>
  <c r="Z43" i="100"/>
  <c r="P45" i="100"/>
  <c r="N47" i="100"/>
  <c r="I49" i="100"/>
  <c r="AE49" i="100"/>
  <c r="G51" i="100"/>
  <c r="AG53" i="100"/>
  <c r="I56" i="100"/>
  <c r="AE56" i="100"/>
  <c r="Z65" i="100"/>
  <c r="T67" i="100"/>
  <c r="AG71" i="100"/>
  <c r="N74" i="100"/>
  <c r="P76" i="100"/>
  <c r="AG57" i="100"/>
  <c r="X57" i="100"/>
  <c r="N57" i="100"/>
  <c r="AB61" i="100"/>
  <c r="T61" i="100"/>
  <c r="I61" i="100"/>
  <c r="AG63" i="100"/>
  <c r="Z63" i="100"/>
  <c r="P63" i="100"/>
  <c r="G63" i="100"/>
  <c r="V66" i="100"/>
  <c r="L66" i="100"/>
  <c r="AG68" i="100"/>
  <c r="Z68" i="100"/>
  <c r="P68" i="100"/>
  <c r="G68" i="100"/>
  <c r="AE70" i="100"/>
  <c r="X70" i="100"/>
  <c r="N70" i="100"/>
  <c r="Z70" i="100"/>
  <c r="L70" i="100"/>
  <c r="AB73" i="100"/>
  <c r="T73" i="100"/>
  <c r="I73" i="100"/>
  <c r="AG73" i="100"/>
  <c r="X73" i="100"/>
  <c r="L73" i="100"/>
  <c r="AE75" i="100"/>
  <c r="X75" i="100"/>
  <c r="N75" i="100"/>
  <c r="AG75" i="100"/>
  <c r="V75" i="100"/>
  <c r="I75" i="100"/>
  <c r="AB77" i="100"/>
  <c r="T77" i="100"/>
  <c r="I77" i="100"/>
  <c r="AE77" i="100"/>
  <c r="V77" i="100"/>
  <c r="G77" i="100"/>
  <c r="E67" i="100"/>
  <c r="J67" i="100"/>
  <c r="J74" i="100"/>
  <c r="E74" i="100"/>
  <c r="J78" i="100"/>
  <c r="E78" i="100"/>
  <c r="U21" i="100"/>
  <c r="U44" i="26" s="1"/>
  <c r="U40" i="100"/>
  <c r="U44" i="28" s="1"/>
  <c r="U55" i="100"/>
  <c r="U44" i="27" s="1"/>
  <c r="U64" i="100"/>
  <c r="U44" i="29" s="1"/>
  <c r="U79" i="100"/>
  <c r="U44" i="31" s="1"/>
  <c r="C9" i="100"/>
  <c r="C72" i="100"/>
  <c r="C79" i="100"/>
  <c r="C44" i="31" s="1"/>
  <c r="F40" i="100"/>
  <c r="F44" i="28" s="1"/>
  <c r="F64" i="100"/>
  <c r="F44" i="29" s="1"/>
  <c r="F72" i="100"/>
  <c r="F44" i="30" s="1"/>
  <c r="Y44" i="136"/>
  <c r="AC44" i="136"/>
  <c r="O90" i="100"/>
  <c r="O44" i="32" s="1"/>
  <c r="R29" i="100"/>
  <c r="O21" i="100"/>
  <c r="R11" i="100"/>
  <c r="O9" i="100"/>
  <c r="E44" i="136"/>
  <c r="J44" i="136"/>
  <c r="C44" i="136"/>
  <c r="J61" i="100"/>
  <c r="E61" i="100"/>
  <c r="E66" i="100"/>
  <c r="J66" i="100"/>
  <c r="E70" i="100"/>
  <c r="J70" i="100"/>
  <c r="O72" i="100"/>
  <c r="J10" i="100"/>
  <c r="J14" i="100"/>
  <c r="J18" i="100"/>
  <c r="J22" i="100"/>
  <c r="J26" i="100"/>
  <c r="J30" i="100"/>
  <c r="J35" i="100"/>
  <c r="J39" i="100"/>
  <c r="J44" i="100"/>
  <c r="E52" i="100"/>
  <c r="J54" i="100"/>
  <c r="J57" i="100"/>
  <c r="C64" i="100"/>
  <c r="J75" i="100"/>
  <c r="J77" i="100"/>
  <c r="E10" i="100"/>
  <c r="C40" i="100"/>
  <c r="E48" i="100"/>
  <c r="J50" i="100"/>
  <c r="C55" i="100"/>
  <c r="J73" i="100"/>
  <c r="C90" i="100"/>
  <c r="E62" i="100"/>
  <c r="J62" i="100"/>
  <c r="AF21" i="100"/>
  <c r="O40" i="100"/>
  <c r="O64" i="100"/>
  <c r="O44" i="29" s="1"/>
  <c r="E63" i="100"/>
  <c r="E73" i="100"/>
  <c r="V49" i="100"/>
  <c r="L49" i="100"/>
  <c r="AG51" i="100"/>
  <c r="Z51" i="100"/>
  <c r="P51" i="100"/>
  <c r="I51" i="100"/>
  <c r="V53" i="100"/>
  <c r="L53" i="100"/>
  <c r="AB56" i="100"/>
  <c r="T56" i="100"/>
  <c r="D55" i="100"/>
  <c r="AG60" i="100"/>
  <c r="Z60" i="100"/>
  <c r="X60" i="100"/>
  <c r="N60" i="100"/>
  <c r="G60" i="100"/>
  <c r="V62" i="100"/>
  <c r="L62" i="100"/>
  <c r="AG62" i="100"/>
  <c r="X62" i="100"/>
  <c r="AB65" i="100"/>
  <c r="T65" i="100"/>
  <c r="D64" i="100"/>
  <c r="AE65" i="100"/>
  <c r="V65" i="100"/>
  <c r="I65" i="100"/>
  <c r="AE67" i="100"/>
  <c r="X67" i="100"/>
  <c r="N67" i="100"/>
  <c r="G67" i="100"/>
  <c r="AB67" i="100"/>
  <c r="P67" i="100"/>
  <c r="AB69" i="100"/>
  <c r="T69" i="100"/>
  <c r="AE69" i="100"/>
  <c r="V69" i="100"/>
  <c r="I69" i="100"/>
  <c r="AE71" i="100"/>
  <c r="X71" i="100"/>
  <c r="N71" i="100"/>
  <c r="G71" i="100"/>
  <c r="AB71" i="100"/>
  <c r="P71" i="100"/>
  <c r="AB74" i="100"/>
  <c r="T74" i="100"/>
  <c r="AG74" i="100"/>
  <c r="X74" i="100"/>
  <c r="L74" i="100"/>
  <c r="AE76" i="100"/>
  <c r="X76" i="100"/>
  <c r="N76" i="100"/>
  <c r="G76" i="100"/>
  <c r="T76" i="100"/>
  <c r="I76" i="100"/>
  <c r="AB78" i="100"/>
  <c r="T78" i="100"/>
  <c r="AG78" i="100"/>
  <c r="X78" i="100"/>
  <c r="L78" i="100"/>
  <c r="D90" i="100"/>
  <c r="D44" i="32" s="1"/>
  <c r="F55" i="100"/>
  <c r="F44" i="27" s="1"/>
  <c r="W90" i="100"/>
  <c r="W44" i="32" s="1"/>
  <c r="Y64" i="100"/>
  <c r="AF64" i="100"/>
  <c r="AF44" i="29" s="1"/>
  <c r="W72" i="100"/>
  <c r="Z33" i="33"/>
  <c r="AE33" i="33"/>
  <c r="N33" i="33"/>
  <c r="J27" i="101"/>
  <c r="E27" i="101"/>
  <c r="J41" i="101"/>
  <c r="E41" i="101"/>
  <c r="C40" i="101"/>
  <c r="E40" i="101" s="1"/>
  <c r="E45" i="28" s="1"/>
  <c r="E78" i="101"/>
  <c r="J78" i="101"/>
  <c r="AG12" i="101"/>
  <c r="Z12" i="101"/>
  <c r="P12" i="101"/>
  <c r="I12" i="101"/>
  <c r="AE12" i="101"/>
  <c r="X12" i="101"/>
  <c r="N12" i="101"/>
  <c r="G12" i="101"/>
  <c r="V12" i="101"/>
  <c r="L12" i="101"/>
  <c r="V16" i="101"/>
  <c r="L16" i="101"/>
  <c r="AB16" i="101"/>
  <c r="T16" i="101"/>
  <c r="AG16" i="101"/>
  <c r="Z16" i="101"/>
  <c r="P16" i="101"/>
  <c r="I16" i="101"/>
  <c r="AG22" i="101"/>
  <c r="Z22" i="101"/>
  <c r="P22" i="101"/>
  <c r="I22" i="101"/>
  <c r="D21" i="101"/>
  <c r="AE22" i="101"/>
  <c r="X22" i="101"/>
  <c r="N22" i="101"/>
  <c r="G22" i="101"/>
  <c r="V22" i="101"/>
  <c r="L22" i="101"/>
  <c r="AB26" i="101"/>
  <c r="Z26" i="101"/>
  <c r="I26" i="101"/>
  <c r="T26" i="101"/>
  <c r="X30" i="101"/>
  <c r="I30" i="101"/>
  <c r="AG30" i="101"/>
  <c r="P30" i="101"/>
  <c r="G30" i="101"/>
  <c r="AE30" i="101"/>
  <c r="N30" i="101"/>
  <c r="L35" i="101"/>
  <c r="X35" i="101"/>
  <c r="V35" i="101"/>
  <c r="G35" i="101"/>
  <c r="V39" i="101"/>
  <c r="T39" i="101"/>
  <c r="L39" i="101"/>
  <c r="AB44" i="101"/>
  <c r="Z44" i="101"/>
  <c r="P44" i="101"/>
  <c r="AB48" i="101"/>
  <c r="X48" i="101"/>
  <c r="N48" i="101"/>
  <c r="AE52" i="101"/>
  <c r="X52" i="101"/>
  <c r="V52" i="101"/>
  <c r="AB57" i="101"/>
  <c r="D55" i="101"/>
  <c r="AG55" i="101" s="1"/>
  <c r="AG45" i="27" s="1"/>
  <c r="Z57" i="101"/>
  <c r="P57" i="101"/>
  <c r="AG63" i="101"/>
  <c r="Z63" i="101"/>
  <c r="V63" i="101"/>
  <c r="G68" i="101"/>
  <c r="D64" i="101"/>
  <c r="V64" i="101" s="1"/>
  <c r="V45" i="29" s="1"/>
  <c r="V68" i="101"/>
  <c r="T68" i="101"/>
  <c r="X73" i="101"/>
  <c r="G73" i="101"/>
  <c r="N73" i="101"/>
  <c r="AG73" i="101"/>
  <c r="L73" i="101"/>
  <c r="AB77" i="101"/>
  <c r="G77" i="101"/>
  <c r="T77" i="101"/>
  <c r="N77" i="101"/>
  <c r="D79" i="101"/>
  <c r="D45" i="31" s="1"/>
  <c r="D90" i="101"/>
  <c r="D45" i="32" s="1"/>
  <c r="AC43" i="101"/>
  <c r="Y40" i="101"/>
  <c r="Y79" i="101"/>
  <c r="G16" i="101"/>
  <c r="AG26" i="101"/>
  <c r="Z30" i="101"/>
  <c r="E45" i="101"/>
  <c r="E49" i="101"/>
  <c r="AG52" i="101"/>
  <c r="L57" i="101"/>
  <c r="R65" i="101"/>
  <c r="O64" i="101"/>
  <c r="O45" i="29" s="1"/>
  <c r="D72" i="101"/>
  <c r="E13" i="101"/>
  <c r="AE16" i="101"/>
  <c r="E23" i="101"/>
  <c r="AE35" i="101"/>
  <c r="L63" i="101"/>
  <c r="Z73" i="101"/>
  <c r="AD64" i="101"/>
  <c r="AD45" i="29" s="1"/>
  <c r="E36" i="101"/>
  <c r="J36" i="101"/>
  <c r="E53" i="101"/>
  <c r="J53" i="101"/>
  <c r="J60" i="101"/>
  <c r="C55" i="101"/>
  <c r="J69" i="101"/>
  <c r="E69" i="101"/>
  <c r="E74" i="101"/>
  <c r="J74" i="101"/>
  <c r="AE26" i="101"/>
  <c r="X26" i="101"/>
  <c r="N26" i="101"/>
  <c r="G26" i="101"/>
  <c r="V26" i="101"/>
  <c r="L26" i="101"/>
  <c r="V30" i="101"/>
  <c r="L30" i="101"/>
  <c r="AB30" i="101"/>
  <c r="T30" i="101"/>
  <c r="AB35" i="101"/>
  <c r="T35" i="101"/>
  <c r="AG35" i="101"/>
  <c r="Z35" i="101"/>
  <c r="P35" i="101"/>
  <c r="I35" i="101"/>
  <c r="AG39" i="101"/>
  <c r="Z39" i="101"/>
  <c r="P39" i="101"/>
  <c r="I39" i="101"/>
  <c r="AE39" i="101"/>
  <c r="X39" i="101"/>
  <c r="N39" i="101"/>
  <c r="G39" i="101"/>
  <c r="AE44" i="101"/>
  <c r="X44" i="101"/>
  <c r="N44" i="101"/>
  <c r="G44" i="101"/>
  <c r="AG44" i="101"/>
  <c r="V44" i="101"/>
  <c r="T44" i="101"/>
  <c r="I44" i="101"/>
  <c r="AG48" i="101"/>
  <c r="Z48" i="101"/>
  <c r="P48" i="101"/>
  <c r="I48" i="101"/>
  <c r="AE48" i="101"/>
  <c r="V48" i="101"/>
  <c r="T48" i="101"/>
  <c r="G48" i="101"/>
  <c r="AB52" i="101"/>
  <c r="T52" i="101"/>
  <c r="P52" i="101"/>
  <c r="I52" i="101"/>
  <c r="Z52" i="101"/>
  <c r="N52" i="101"/>
  <c r="G52" i="101"/>
  <c r="AE57" i="101"/>
  <c r="X57" i="101"/>
  <c r="N57" i="101"/>
  <c r="G57" i="101"/>
  <c r="AG57" i="101"/>
  <c r="V57" i="101"/>
  <c r="T57" i="101"/>
  <c r="I57" i="101"/>
  <c r="AE63" i="101"/>
  <c r="X63" i="101"/>
  <c r="N63" i="101"/>
  <c r="G63" i="101"/>
  <c r="T63" i="101"/>
  <c r="I63" i="101"/>
  <c r="AB63" i="101"/>
  <c r="P63" i="101"/>
  <c r="AG68" i="101"/>
  <c r="Z68" i="101"/>
  <c r="P68" i="101"/>
  <c r="I68" i="101"/>
  <c r="AB68" i="101"/>
  <c r="N68" i="101"/>
  <c r="X68" i="101"/>
  <c r="L68" i="101"/>
  <c r="AB73" i="101"/>
  <c r="T73" i="101"/>
  <c r="AE73" i="101"/>
  <c r="V73" i="101"/>
  <c r="P73" i="101"/>
  <c r="I73" i="101"/>
  <c r="AG77" i="101"/>
  <c r="Z77" i="101"/>
  <c r="P77" i="101"/>
  <c r="I77" i="101"/>
  <c r="X77" i="101"/>
  <c r="L77" i="101"/>
  <c r="AE77" i="101"/>
  <c r="V77" i="101"/>
  <c r="M90" i="101"/>
  <c r="M45" i="32" s="1"/>
  <c r="Q9" i="101"/>
  <c r="Q45" i="25" s="1"/>
  <c r="Q21" i="101"/>
  <c r="Q45" i="26" s="1"/>
  <c r="Q40" i="101"/>
  <c r="Q45" i="28" s="1"/>
  <c r="Q55" i="101"/>
  <c r="Q45" i="27" s="1"/>
  <c r="Q64" i="101"/>
  <c r="Q45" i="29" s="1"/>
  <c r="Q79" i="101"/>
  <c r="Q45" i="31" s="1"/>
  <c r="S21" i="101"/>
  <c r="S45" i="26" s="1"/>
  <c r="S40" i="101"/>
  <c r="S45" i="28" s="1"/>
  <c r="S64" i="101"/>
  <c r="S45" i="29" s="1"/>
  <c r="S72" i="101"/>
  <c r="S45" i="30" s="1"/>
  <c r="S79" i="101"/>
  <c r="S45" i="31" s="1"/>
  <c r="U9" i="101"/>
  <c r="U45" i="25" s="1"/>
  <c r="U21" i="101"/>
  <c r="U45" i="26" s="1"/>
  <c r="U40" i="101"/>
  <c r="U45" i="28" s="1"/>
  <c r="W9" i="101"/>
  <c r="W45" i="25" s="1"/>
  <c r="W40" i="101"/>
  <c r="W45" i="28" s="1"/>
  <c r="W55" i="101"/>
  <c r="W45" i="27" s="1"/>
  <c r="W72" i="101"/>
  <c r="W45" i="30" s="1"/>
  <c r="W79" i="101"/>
  <c r="W45" i="31" s="1"/>
  <c r="W90" i="101"/>
  <c r="W45" i="32" s="1"/>
  <c r="O79" i="101"/>
  <c r="O45" i="31" s="1"/>
  <c r="C21" i="101"/>
  <c r="E33" i="101"/>
  <c r="J33" i="101"/>
  <c r="J50" i="101"/>
  <c r="E50" i="101"/>
  <c r="J54" i="101"/>
  <c r="E54" i="101"/>
  <c r="J61" i="101"/>
  <c r="E61" i="101"/>
  <c r="J75" i="101"/>
  <c r="E75" i="101"/>
  <c r="C79" i="101"/>
  <c r="C90" i="101"/>
  <c r="V27" i="101"/>
  <c r="T27" i="101"/>
  <c r="I27" i="101"/>
  <c r="AB27" i="101"/>
  <c r="P27" i="101"/>
  <c r="G27" i="101"/>
  <c r="V31" i="101"/>
  <c r="AB31" i="101"/>
  <c r="P31" i="101"/>
  <c r="G31" i="101"/>
  <c r="AG31" i="101"/>
  <c r="Z31" i="101"/>
  <c r="N31" i="101"/>
  <c r="V36" i="101"/>
  <c r="AG36" i="101"/>
  <c r="Z36" i="101"/>
  <c r="N36" i="101"/>
  <c r="AE36" i="101"/>
  <c r="X36" i="101"/>
  <c r="AG41" i="101"/>
  <c r="AE41" i="101"/>
  <c r="V41" i="101"/>
  <c r="T41" i="101"/>
  <c r="G41" i="101"/>
  <c r="AG45" i="101"/>
  <c r="AE45" i="101"/>
  <c r="V45" i="101"/>
  <c r="N45" i="101"/>
  <c r="AB45" i="101"/>
  <c r="L45" i="101"/>
  <c r="AG49" i="101"/>
  <c r="X49" i="101"/>
  <c r="L49" i="101"/>
  <c r="N49" i="101"/>
  <c r="AB49" i="101"/>
  <c r="AG53" i="101"/>
  <c r="AB53" i="101"/>
  <c r="N53" i="101"/>
  <c r="X53" i="101"/>
  <c r="V53" i="101"/>
  <c r="G53" i="101"/>
  <c r="AE60" i="101"/>
  <c r="Z60" i="101"/>
  <c r="P60" i="101"/>
  <c r="AG60" i="101"/>
  <c r="N60" i="101"/>
  <c r="Z65" i="101"/>
  <c r="X65" i="101"/>
  <c r="AE65" i="101"/>
  <c r="L65" i="101"/>
  <c r="I65" i="101"/>
  <c r="AE69" i="101"/>
  <c r="X69" i="101"/>
  <c r="P69" i="101"/>
  <c r="G69" i="101"/>
  <c r="AG69" i="101"/>
  <c r="N69" i="101"/>
  <c r="AB74" i="101"/>
  <c r="AE74" i="101"/>
  <c r="T74" i="101"/>
  <c r="L74" i="101"/>
  <c r="AB78" i="101"/>
  <c r="L78" i="101"/>
  <c r="V78" i="101"/>
  <c r="AE78" i="101"/>
  <c r="T78" i="101"/>
  <c r="O40" i="101"/>
  <c r="R40" i="101" s="1"/>
  <c r="R45" i="28" s="1"/>
  <c r="AA40" i="101"/>
  <c r="AA45" i="28" s="1"/>
  <c r="AD21" i="101"/>
  <c r="AD45" i="26" s="1"/>
  <c r="O9" i="101"/>
  <c r="O90" i="101"/>
  <c r="O45" i="32" s="1"/>
  <c r="O55" i="101"/>
  <c r="O45" i="27" s="1"/>
  <c r="O21" i="101"/>
  <c r="R41" i="101"/>
  <c r="Y9" i="101"/>
  <c r="Y21" i="101"/>
  <c r="AC24" i="101"/>
  <c r="AE61" i="101"/>
  <c r="X61" i="101"/>
  <c r="N61" i="101"/>
  <c r="G61" i="101"/>
  <c r="V66" i="101"/>
  <c r="L66" i="101"/>
  <c r="V70" i="101"/>
  <c r="L70" i="101"/>
  <c r="AB75" i="101"/>
  <c r="T75" i="101"/>
  <c r="C9" i="101"/>
  <c r="I13" i="101"/>
  <c r="P13" i="101"/>
  <c r="Z13" i="101"/>
  <c r="I17" i="101"/>
  <c r="P17" i="101"/>
  <c r="Z17" i="101"/>
  <c r="L23" i="101"/>
  <c r="L27" i="101"/>
  <c r="L31" i="101"/>
  <c r="L36" i="101"/>
  <c r="I41" i="101"/>
  <c r="P41" i="101"/>
  <c r="Z41" i="101"/>
  <c r="I45" i="101"/>
  <c r="P45" i="101"/>
  <c r="Z45" i="101"/>
  <c r="I49" i="101"/>
  <c r="P49" i="101"/>
  <c r="Z49" i="101"/>
  <c r="I53" i="101"/>
  <c r="P53" i="101"/>
  <c r="Z53" i="101"/>
  <c r="I60" i="101"/>
  <c r="T60" i="101"/>
  <c r="G65" i="101"/>
  <c r="N65" i="101"/>
  <c r="V69" i="101"/>
  <c r="J70" i="101"/>
  <c r="C72" i="101"/>
  <c r="N74" i="101"/>
  <c r="N78" i="101"/>
  <c r="H40" i="101"/>
  <c r="H45" i="28" s="1"/>
  <c r="Q90" i="101"/>
  <c r="Q45" i="32" s="1"/>
  <c r="U72" i="101"/>
  <c r="U45" i="30" s="1"/>
  <c r="AF90" i="101"/>
  <c r="AF45" i="32" s="1"/>
  <c r="E66" i="101"/>
  <c r="C64" i="101"/>
  <c r="V60" i="101"/>
  <c r="L60" i="101"/>
  <c r="AB65" i="101"/>
  <c r="T65" i="101"/>
  <c r="AB69" i="101"/>
  <c r="T69" i="101"/>
  <c r="AG74" i="101"/>
  <c r="Z74" i="101"/>
  <c r="P74" i="101"/>
  <c r="I74" i="101"/>
  <c r="AG78" i="101"/>
  <c r="Z78" i="101"/>
  <c r="P78" i="101"/>
  <c r="I78" i="101"/>
  <c r="U79" i="101"/>
  <c r="U45" i="31" s="1"/>
  <c r="W64" i="101"/>
  <c r="W45" i="29" s="1"/>
  <c r="Y72" i="101"/>
  <c r="AD30" i="29"/>
  <c r="W30" i="26"/>
  <c r="J30" i="25"/>
  <c r="Y9" i="112"/>
  <c r="Y46" i="25" s="1"/>
  <c r="AC11" i="112"/>
  <c r="C46" i="136"/>
  <c r="O64" i="112"/>
  <c r="J25" i="112"/>
  <c r="E25" i="112"/>
  <c r="J34" i="112"/>
  <c r="E34" i="112"/>
  <c r="J43" i="112"/>
  <c r="E43" i="112"/>
  <c r="J56" i="112"/>
  <c r="E56" i="112"/>
  <c r="J62" i="112"/>
  <c r="E62" i="112"/>
  <c r="Z10" i="112"/>
  <c r="P10" i="112"/>
  <c r="I10" i="112"/>
  <c r="AG10" i="112"/>
  <c r="X10" i="112"/>
  <c r="N10" i="112"/>
  <c r="G10" i="112"/>
  <c r="AE14" i="112"/>
  <c r="V14" i="112"/>
  <c r="L14" i="112"/>
  <c r="AB14" i="112"/>
  <c r="T14" i="112"/>
  <c r="AG18" i="112"/>
  <c r="X18" i="112"/>
  <c r="N18" i="112"/>
  <c r="G18" i="112"/>
  <c r="AE18" i="112"/>
  <c r="V18" i="112"/>
  <c r="L18" i="112"/>
  <c r="AB24" i="112"/>
  <c r="T24" i="112"/>
  <c r="Z24" i="112"/>
  <c r="P24" i="112"/>
  <c r="I24" i="112"/>
  <c r="AG28" i="112"/>
  <c r="X28" i="112"/>
  <c r="N28" i="112"/>
  <c r="G28" i="112"/>
  <c r="AE28" i="112"/>
  <c r="V28" i="112"/>
  <c r="L28" i="112"/>
  <c r="AB33" i="112"/>
  <c r="T33" i="112"/>
  <c r="Z33" i="112"/>
  <c r="P33" i="112"/>
  <c r="I33" i="112"/>
  <c r="AG37" i="112"/>
  <c r="X37" i="112"/>
  <c r="N37" i="112"/>
  <c r="G37" i="112"/>
  <c r="AE37" i="112"/>
  <c r="V37" i="112"/>
  <c r="L37" i="112"/>
  <c r="AB42" i="112"/>
  <c r="T42" i="112"/>
  <c r="Z42" i="112"/>
  <c r="P42" i="112"/>
  <c r="I42" i="112"/>
  <c r="D40" i="112"/>
  <c r="AG46" i="112"/>
  <c r="X46" i="112"/>
  <c r="N46" i="112"/>
  <c r="G46" i="112"/>
  <c r="AE46" i="112"/>
  <c r="V46" i="112"/>
  <c r="L46" i="112"/>
  <c r="AB50" i="112"/>
  <c r="T50" i="112"/>
  <c r="AG50" i="112"/>
  <c r="V50" i="112"/>
  <c r="AE50" i="112"/>
  <c r="P50" i="112"/>
  <c r="I50" i="112"/>
  <c r="V54" i="112"/>
  <c r="L54" i="112"/>
  <c r="AB54" i="112"/>
  <c r="P54" i="112"/>
  <c r="G54" i="112"/>
  <c r="AG54" i="112"/>
  <c r="Z54" i="112"/>
  <c r="N54" i="112"/>
  <c r="AB61" i="112"/>
  <c r="T61" i="112"/>
  <c r="Z61" i="112"/>
  <c r="N61" i="112"/>
  <c r="G61" i="112"/>
  <c r="X61" i="112"/>
  <c r="L61" i="112"/>
  <c r="AG66" i="112"/>
  <c r="X66" i="112"/>
  <c r="N66" i="112"/>
  <c r="G66" i="112"/>
  <c r="V66" i="112"/>
  <c r="AE66" i="112"/>
  <c r="T66" i="112"/>
  <c r="I66" i="112"/>
  <c r="Z70" i="112"/>
  <c r="P70" i="112"/>
  <c r="I70" i="112"/>
  <c r="AG70" i="112"/>
  <c r="V70" i="112"/>
  <c r="AE70" i="112"/>
  <c r="T70" i="112"/>
  <c r="G70" i="112"/>
  <c r="AG75" i="112"/>
  <c r="X75" i="112"/>
  <c r="N75" i="112"/>
  <c r="G75" i="112"/>
  <c r="AE75" i="112"/>
  <c r="T75" i="112"/>
  <c r="I75" i="112"/>
  <c r="AB75" i="112"/>
  <c r="P75" i="112"/>
  <c r="O9" i="112"/>
  <c r="O21" i="112"/>
  <c r="O40" i="112"/>
  <c r="O46" i="28" s="1"/>
  <c r="AD90" i="112"/>
  <c r="AD46" i="32" s="1"/>
  <c r="AF9" i="112"/>
  <c r="AF46" i="25" s="1"/>
  <c r="AF55" i="112"/>
  <c r="AF46" i="27" s="1"/>
  <c r="AB52" i="112"/>
  <c r="T52" i="112"/>
  <c r="I52" i="112"/>
  <c r="AB57" i="112"/>
  <c r="N57" i="112"/>
  <c r="X63" i="112"/>
  <c r="L63" i="112"/>
  <c r="AB68" i="112"/>
  <c r="P68" i="112"/>
  <c r="AE73" i="112"/>
  <c r="V73" i="112"/>
  <c r="G73" i="112"/>
  <c r="F9" i="112"/>
  <c r="F46" i="25" s="1"/>
  <c r="F40" i="112"/>
  <c r="F46" i="28" s="1"/>
  <c r="F79" i="112"/>
  <c r="F46" i="31" s="1"/>
  <c r="H21" i="112"/>
  <c r="H46" i="26" s="1"/>
  <c r="H40" i="112"/>
  <c r="H46" i="28" s="1"/>
  <c r="H55" i="112"/>
  <c r="H46" i="27" s="1"/>
  <c r="H72" i="112"/>
  <c r="H46" i="30" s="1"/>
  <c r="U72" i="112"/>
  <c r="U46" i="30" s="1"/>
  <c r="W9" i="112"/>
  <c r="W46" i="25" s="1"/>
  <c r="W21" i="112"/>
  <c r="W46" i="26" s="1"/>
  <c r="W40" i="112"/>
  <c r="W46" i="28" s="1"/>
  <c r="W79" i="112"/>
  <c r="W46" i="31" s="1"/>
  <c r="Y90" i="112"/>
  <c r="Y46" i="32" s="1"/>
  <c r="AA55" i="112"/>
  <c r="AA46" i="27" s="1"/>
  <c r="AA64" i="112"/>
  <c r="AA46" i="29" s="1"/>
  <c r="AA79" i="112"/>
  <c r="AA46" i="31" s="1"/>
  <c r="AD9" i="112"/>
  <c r="AD46" i="25" s="1"/>
  <c r="AD21" i="112"/>
  <c r="AD46" i="26" s="1"/>
  <c r="AD40" i="112"/>
  <c r="AD46" i="28" s="1"/>
  <c r="AD72" i="112"/>
  <c r="AD46" i="30" s="1"/>
  <c r="AD79" i="112"/>
  <c r="AD46" i="31" s="1"/>
  <c r="E46" i="136"/>
  <c r="G46" i="136"/>
  <c r="O72" i="112"/>
  <c r="J12" i="112"/>
  <c r="C9" i="112"/>
  <c r="E12" i="112"/>
  <c r="J63" i="112"/>
  <c r="E63" i="112"/>
  <c r="E68" i="112"/>
  <c r="C64" i="112"/>
  <c r="E77" i="112"/>
  <c r="J77" i="112"/>
  <c r="AG11" i="112"/>
  <c r="AB11" i="112"/>
  <c r="V11" i="112"/>
  <c r="T11" i="112"/>
  <c r="D9" i="112"/>
  <c r="AG15" i="112"/>
  <c r="L15" i="112"/>
  <c r="AB15" i="112"/>
  <c r="V15" i="112"/>
  <c r="AG20" i="112"/>
  <c r="T20" i="112"/>
  <c r="L20" i="112"/>
  <c r="AB20" i="112"/>
  <c r="V25" i="112"/>
  <c r="G25" i="112"/>
  <c r="X25" i="112"/>
  <c r="N25" i="112"/>
  <c r="D21" i="112"/>
  <c r="V29" i="112"/>
  <c r="N29" i="112"/>
  <c r="AE29" i="112"/>
  <c r="G29" i="112"/>
  <c r="V34" i="112"/>
  <c r="G34" i="112"/>
  <c r="X34" i="112"/>
  <c r="N34" i="112"/>
  <c r="V38" i="112"/>
  <c r="N38" i="112"/>
  <c r="AE38" i="112"/>
  <c r="G38" i="112"/>
  <c r="AB43" i="112"/>
  <c r="V43" i="112"/>
  <c r="AB47" i="112"/>
  <c r="V47" i="112"/>
  <c r="AB51" i="112"/>
  <c r="V51" i="112"/>
  <c r="AG56" i="112"/>
  <c r="V56" i="112"/>
  <c r="N67" i="112"/>
  <c r="G67" i="112"/>
  <c r="I76" i="112"/>
  <c r="D72" i="112"/>
  <c r="U55" i="112"/>
  <c r="U46" i="27" s="1"/>
  <c r="AC42" i="112"/>
  <c r="Y40" i="112"/>
  <c r="AC61" i="112"/>
  <c r="Y55" i="112"/>
  <c r="Y79" i="112"/>
  <c r="U79" i="112"/>
  <c r="U46" i="31" s="1"/>
  <c r="Q64" i="112"/>
  <c r="Q46" i="29" s="1"/>
  <c r="W90" i="112"/>
  <c r="W46" i="32" s="1"/>
  <c r="AA21" i="112"/>
  <c r="AA46" i="26" s="1"/>
  <c r="AA72" i="112"/>
  <c r="AA46" i="30" s="1"/>
  <c r="AG46" i="136"/>
  <c r="T46" i="136"/>
  <c r="L46" i="136"/>
  <c r="Z46" i="136"/>
  <c r="AE56" i="112"/>
  <c r="X56" i="112"/>
  <c r="N56" i="112"/>
  <c r="G56" i="112"/>
  <c r="AE62" i="112"/>
  <c r="X62" i="112"/>
  <c r="N62" i="112"/>
  <c r="G62" i="112"/>
  <c r="AB67" i="112"/>
  <c r="T67" i="112"/>
  <c r="AB71" i="112"/>
  <c r="T71" i="112"/>
  <c r="AE76" i="112"/>
  <c r="X76" i="112"/>
  <c r="N76" i="112"/>
  <c r="G76" i="112"/>
  <c r="C21" i="112"/>
  <c r="J22" i="112"/>
  <c r="I25" i="112"/>
  <c r="P25" i="112"/>
  <c r="Z25" i="112"/>
  <c r="AG25" i="112"/>
  <c r="J26" i="112"/>
  <c r="I29" i="112"/>
  <c r="P29" i="112"/>
  <c r="Z29" i="112"/>
  <c r="AG29" i="112"/>
  <c r="J30" i="112"/>
  <c r="I34" i="112"/>
  <c r="P34" i="112"/>
  <c r="Z34" i="112"/>
  <c r="AG34" i="112"/>
  <c r="J35" i="112"/>
  <c r="I38" i="112"/>
  <c r="P38" i="112"/>
  <c r="Z38" i="112"/>
  <c r="AG38" i="112"/>
  <c r="J39" i="112"/>
  <c r="C40" i="112"/>
  <c r="G43" i="112"/>
  <c r="N43" i="112"/>
  <c r="X43" i="112"/>
  <c r="AE43" i="112"/>
  <c r="G47" i="112"/>
  <c r="N47" i="112"/>
  <c r="X47" i="112"/>
  <c r="AE47" i="112"/>
  <c r="G51" i="112"/>
  <c r="N51" i="112"/>
  <c r="X51" i="112"/>
  <c r="AE51" i="112"/>
  <c r="C55" i="112"/>
  <c r="L56" i="112"/>
  <c r="Z56" i="112"/>
  <c r="E57" i="112"/>
  <c r="P62" i="112"/>
  <c r="AB62" i="112"/>
  <c r="I67" i="112"/>
  <c r="P67" i="112"/>
  <c r="L71" i="112"/>
  <c r="X71" i="112"/>
  <c r="AG71" i="112"/>
  <c r="J73" i="112"/>
  <c r="V76" i="112"/>
  <c r="AG76" i="112"/>
  <c r="AG57" i="112"/>
  <c r="Z57" i="112"/>
  <c r="P57" i="112"/>
  <c r="I57" i="112"/>
  <c r="AG63" i="112"/>
  <c r="Z63" i="112"/>
  <c r="P63" i="112"/>
  <c r="I63" i="112"/>
  <c r="V68" i="112"/>
  <c r="L68" i="112"/>
  <c r="AG73" i="112"/>
  <c r="Z73" i="112"/>
  <c r="P73" i="112"/>
  <c r="I73" i="112"/>
  <c r="AG77" i="112"/>
  <c r="Z77" i="112"/>
  <c r="P77" i="112"/>
  <c r="I77" i="112"/>
  <c r="F55" i="112"/>
  <c r="G11" i="112"/>
  <c r="N11" i="112"/>
  <c r="X11" i="112"/>
  <c r="AE11" i="112"/>
  <c r="G15" i="112"/>
  <c r="N15" i="112"/>
  <c r="X15" i="112"/>
  <c r="AE15" i="112"/>
  <c r="G20" i="112"/>
  <c r="N20" i="112"/>
  <c r="X20" i="112"/>
  <c r="AE20" i="112"/>
  <c r="T25" i="112"/>
  <c r="AB25" i="112"/>
  <c r="T29" i="112"/>
  <c r="AB29" i="112"/>
  <c r="T34" i="112"/>
  <c r="AB34" i="112"/>
  <c r="T38" i="112"/>
  <c r="AB38" i="112"/>
  <c r="I43" i="112"/>
  <c r="P43" i="112"/>
  <c r="Z43" i="112"/>
  <c r="AG43" i="112"/>
  <c r="J44" i="112"/>
  <c r="I47" i="112"/>
  <c r="P47" i="112"/>
  <c r="Z47" i="112"/>
  <c r="AG47" i="112"/>
  <c r="J48" i="112"/>
  <c r="I51" i="112"/>
  <c r="P51" i="112"/>
  <c r="Z51" i="112"/>
  <c r="AG51" i="112"/>
  <c r="J52" i="112"/>
  <c r="P56" i="112"/>
  <c r="AB56" i="112"/>
  <c r="I62" i="112"/>
  <c r="T62" i="112"/>
  <c r="V67" i="112"/>
  <c r="AE67" i="112"/>
  <c r="J68" i="112"/>
  <c r="G71" i="112"/>
  <c r="N71" i="112"/>
  <c r="Z71" i="112"/>
  <c r="C72" i="112"/>
  <c r="L76" i="112"/>
  <c r="Z76" i="112"/>
  <c r="C90" i="112"/>
  <c r="F72" i="112"/>
  <c r="F46" i="30" s="1"/>
  <c r="M90" i="112"/>
  <c r="M46" i="32" s="1"/>
  <c r="U90" i="112"/>
  <c r="U46" i="32" s="1"/>
  <c r="W64" i="112"/>
  <c r="W46" i="29" s="1"/>
  <c r="Y21" i="112"/>
  <c r="I11" i="112"/>
  <c r="P11" i="112"/>
  <c r="Z11" i="112"/>
  <c r="I15" i="112"/>
  <c r="P15" i="112"/>
  <c r="Z15" i="112"/>
  <c r="I20" i="112"/>
  <c r="P20" i="112"/>
  <c r="Z20" i="112"/>
  <c r="L25" i="112"/>
  <c r="L29" i="112"/>
  <c r="L34" i="112"/>
  <c r="L38" i="112"/>
  <c r="T43" i="112"/>
  <c r="T47" i="112"/>
  <c r="T51" i="112"/>
  <c r="I56" i="112"/>
  <c r="T56" i="112"/>
  <c r="V62" i="112"/>
  <c r="AG62" i="112"/>
  <c r="L67" i="112"/>
  <c r="X67" i="112"/>
  <c r="AG67" i="112"/>
  <c r="I71" i="112"/>
  <c r="P71" i="112"/>
  <c r="P76" i="112"/>
  <c r="AB76" i="112"/>
  <c r="C79" i="112"/>
  <c r="W55" i="112"/>
  <c r="W46" i="27" s="1"/>
  <c r="AA40" i="112"/>
  <c r="AA46" i="28" s="1"/>
  <c r="Q21" i="112"/>
  <c r="Q46" i="26" s="1"/>
  <c r="W72" i="112"/>
  <c r="W46" i="30" s="1"/>
  <c r="AD64" i="112"/>
  <c r="AD46" i="29" s="1"/>
  <c r="Y46" i="136"/>
  <c r="K46" i="136"/>
  <c r="Y47" i="136"/>
  <c r="R66" i="111"/>
  <c r="O64" i="111"/>
  <c r="O79" i="111"/>
  <c r="O47" i="136"/>
  <c r="I47" i="136"/>
  <c r="X47" i="136"/>
  <c r="T47" i="136"/>
  <c r="O9" i="111"/>
  <c r="E10" i="111"/>
  <c r="T13" i="111"/>
  <c r="AB13" i="111"/>
  <c r="E14" i="111"/>
  <c r="L17" i="111"/>
  <c r="V17" i="111"/>
  <c r="G23" i="111"/>
  <c r="N23" i="111"/>
  <c r="X23" i="111"/>
  <c r="AE23" i="111"/>
  <c r="I27" i="111"/>
  <c r="P27" i="111"/>
  <c r="Z27" i="111"/>
  <c r="AG27" i="111"/>
  <c r="L31" i="111"/>
  <c r="V31" i="111"/>
  <c r="I36" i="111"/>
  <c r="P36" i="111"/>
  <c r="Z36" i="111"/>
  <c r="AG36" i="111"/>
  <c r="L41" i="111"/>
  <c r="V41" i="111"/>
  <c r="I45" i="111"/>
  <c r="P45" i="111"/>
  <c r="Z45" i="111"/>
  <c r="AG45" i="111"/>
  <c r="L49" i="111"/>
  <c r="V49" i="111"/>
  <c r="T53" i="111"/>
  <c r="AB53" i="111"/>
  <c r="E54" i="111"/>
  <c r="L60" i="111"/>
  <c r="V60" i="111"/>
  <c r="I65" i="111"/>
  <c r="P65" i="111"/>
  <c r="Z65" i="111"/>
  <c r="AG65" i="111"/>
  <c r="L69" i="111"/>
  <c r="V69" i="111"/>
  <c r="G74" i="111"/>
  <c r="N74" i="111"/>
  <c r="X74" i="111"/>
  <c r="AE74" i="111"/>
  <c r="T78" i="111"/>
  <c r="AB78" i="111"/>
  <c r="J101" i="111"/>
  <c r="C72" i="111"/>
  <c r="C47" i="30" s="1"/>
  <c r="AF55" i="111"/>
  <c r="AF47" i="27" s="1"/>
  <c r="AF72" i="111"/>
  <c r="AF47" i="30" s="1"/>
  <c r="AF79" i="111"/>
  <c r="AF47" i="31" s="1"/>
  <c r="L47" i="136"/>
  <c r="N47" i="136"/>
  <c r="L13" i="111"/>
  <c r="V13" i="111"/>
  <c r="G17" i="111"/>
  <c r="N17" i="111"/>
  <c r="X17" i="111"/>
  <c r="AE17" i="111"/>
  <c r="I23" i="111"/>
  <c r="P23" i="111"/>
  <c r="Z23" i="111"/>
  <c r="AG23" i="111"/>
  <c r="T27" i="111"/>
  <c r="AB27" i="111"/>
  <c r="E28" i="111"/>
  <c r="G31" i="111"/>
  <c r="N31" i="111"/>
  <c r="X31" i="111"/>
  <c r="AE31" i="111"/>
  <c r="T36" i="111"/>
  <c r="AB36" i="111"/>
  <c r="E37" i="111"/>
  <c r="G41" i="111"/>
  <c r="N41" i="111"/>
  <c r="X41" i="111"/>
  <c r="AE41" i="111"/>
  <c r="T45" i="111"/>
  <c r="AB45" i="111"/>
  <c r="E46" i="111"/>
  <c r="G49" i="111"/>
  <c r="N49" i="111"/>
  <c r="X49" i="111"/>
  <c r="AE49" i="111"/>
  <c r="L53" i="111"/>
  <c r="V53" i="111"/>
  <c r="G60" i="111"/>
  <c r="N60" i="111"/>
  <c r="X60" i="111"/>
  <c r="AE60" i="111"/>
  <c r="T65" i="111"/>
  <c r="AB65" i="111"/>
  <c r="E66" i="111"/>
  <c r="G69" i="111"/>
  <c r="N69" i="111"/>
  <c r="X69" i="111"/>
  <c r="AE69" i="111"/>
  <c r="I74" i="111"/>
  <c r="P74" i="111"/>
  <c r="Z74" i="111"/>
  <c r="AG74" i="111"/>
  <c r="L78" i="111"/>
  <c r="V78" i="111"/>
  <c r="AA21" i="111"/>
  <c r="G13" i="111"/>
  <c r="N13" i="111"/>
  <c r="X13" i="111"/>
  <c r="I17" i="111"/>
  <c r="P17" i="111"/>
  <c r="Z17" i="111"/>
  <c r="T23" i="111"/>
  <c r="L27" i="111"/>
  <c r="I31" i="111"/>
  <c r="P31" i="111"/>
  <c r="Z31" i="111"/>
  <c r="L36" i="111"/>
  <c r="I41" i="111"/>
  <c r="P41" i="111"/>
  <c r="Z41" i="111"/>
  <c r="L45" i="111"/>
  <c r="I49" i="111"/>
  <c r="P49" i="111"/>
  <c r="Z49" i="111"/>
  <c r="G53" i="111"/>
  <c r="N53" i="111"/>
  <c r="X53" i="111"/>
  <c r="I60" i="111"/>
  <c r="P60" i="111"/>
  <c r="Z60" i="111"/>
  <c r="L65" i="111"/>
  <c r="I69" i="111"/>
  <c r="P69" i="111"/>
  <c r="Z69" i="111"/>
  <c r="T74" i="111"/>
  <c r="G78" i="111"/>
  <c r="N78" i="111"/>
  <c r="X78" i="111"/>
  <c r="Q40" i="111"/>
  <c r="Q47" i="28" s="1"/>
  <c r="S90" i="111"/>
  <c r="S47" i="32" s="1"/>
  <c r="U40" i="111"/>
  <c r="U64" i="111"/>
  <c r="U47" i="29" s="1"/>
  <c r="W72" i="111"/>
  <c r="R60" i="111"/>
  <c r="O55" i="111"/>
  <c r="D55" i="111"/>
  <c r="D72" i="111"/>
  <c r="T72" i="111" s="1"/>
  <c r="T47" i="30" s="1"/>
  <c r="C9" i="111"/>
  <c r="T10" i="111"/>
  <c r="AB10" i="111"/>
  <c r="E11" i="111"/>
  <c r="J15" i="111"/>
  <c r="J20" i="111"/>
  <c r="AF40" i="111"/>
  <c r="AF47" i="28" s="1"/>
  <c r="E29" i="111"/>
  <c r="J29" i="111"/>
  <c r="E34" i="111"/>
  <c r="J34" i="111"/>
  <c r="E38" i="111"/>
  <c r="J38" i="111"/>
  <c r="E43" i="111"/>
  <c r="J43" i="111"/>
  <c r="E47" i="111"/>
  <c r="J47" i="111"/>
  <c r="E51" i="111"/>
  <c r="J51" i="111"/>
  <c r="J56" i="111"/>
  <c r="C55" i="111"/>
  <c r="C64" i="111"/>
  <c r="E67" i="111"/>
  <c r="E76" i="111"/>
  <c r="J76" i="111"/>
  <c r="C79" i="111"/>
  <c r="AE14" i="111"/>
  <c r="X14" i="111"/>
  <c r="N14" i="111"/>
  <c r="G14" i="111"/>
  <c r="AB14" i="111"/>
  <c r="T14" i="111"/>
  <c r="AE18" i="111"/>
  <c r="X18" i="111"/>
  <c r="N18" i="111"/>
  <c r="G18" i="111"/>
  <c r="AB18" i="111"/>
  <c r="T18" i="111"/>
  <c r="V24" i="111"/>
  <c r="L24" i="111"/>
  <c r="AG24" i="111"/>
  <c r="Z24" i="111"/>
  <c r="P24" i="111"/>
  <c r="I24" i="111"/>
  <c r="V28" i="111"/>
  <c r="L28" i="111"/>
  <c r="AB28" i="111"/>
  <c r="T28" i="111"/>
  <c r="AG28" i="111"/>
  <c r="Z28" i="111"/>
  <c r="P28" i="111"/>
  <c r="I28" i="111"/>
  <c r="V33" i="111"/>
  <c r="L33" i="111"/>
  <c r="AB33" i="111"/>
  <c r="T33" i="111"/>
  <c r="AG33" i="111"/>
  <c r="Z33" i="111"/>
  <c r="P33" i="111"/>
  <c r="I33" i="111"/>
  <c r="V37" i="111"/>
  <c r="L37" i="111"/>
  <c r="AB37" i="111"/>
  <c r="T37" i="111"/>
  <c r="AG37" i="111"/>
  <c r="Z37" i="111"/>
  <c r="P37" i="111"/>
  <c r="I37" i="111"/>
  <c r="AB42" i="111"/>
  <c r="T42" i="111"/>
  <c r="AG42" i="111"/>
  <c r="Z42" i="111"/>
  <c r="P42" i="111"/>
  <c r="I42" i="111"/>
  <c r="AE42" i="111"/>
  <c r="X42" i="111"/>
  <c r="N42" i="111"/>
  <c r="G42" i="111"/>
  <c r="AB46" i="111"/>
  <c r="T46" i="111"/>
  <c r="AG46" i="111"/>
  <c r="Z46" i="111"/>
  <c r="P46" i="111"/>
  <c r="I46" i="111"/>
  <c r="AE46" i="111"/>
  <c r="X46" i="111"/>
  <c r="N46" i="111"/>
  <c r="G46" i="111"/>
  <c r="AB50" i="111"/>
  <c r="T50" i="111"/>
  <c r="AG50" i="111"/>
  <c r="Z50" i="111"/>
  <c r="P50" i="111"/>
  <c r="I50" i="111"/>
  <c r="AE50" i="111"/>
  <c r="X50" i="111"/>
  <c r="N50" i="111"/>
  <c r="G50" i="111"/>
  <c r="AB54" i="111"/>
  <c r="T54" i="111"/>
  <c r="AG54" i="111"/>
  <c r="Z54" i="111"/>
  <c r="P54" i="111"/>
  <c r="I54" i="111"/>
  <c r="AE54" i="111"/>
  <c r="X54" i="111"/>
  <c r="N54" i="111"/>
  <c r="G54" i="111"/>
  <c r="AG61" i="111"/>
  <c r="Z61" i="111"/>
  <c r="P61" i="111"/>
  <c r="I61" i="111"/>
  <c r="AE61" i="111"/>
  <c r="X61" i="111"/>
  <c r="N61" i="111"/>
  <c r="G61" i="111"/>
  <c r="V61" i="111"/>
  <c r="L61" i="111"/>
  <c r="AE66" i="111"/>
  <c r="X66" i="111"/>
  <c r="N66" i="111"/>
  <c r="G66" i="111"/>
  <c r="V66" i="111"/>
  <c r="L66" i="111"/>
  <c r="AB66" i="111"/>
  <c r="T66" i="111"/>
  <c r="AE70" i="111"/>
  <c r="X70" i="111"/>
  <c r="N70" i="111"/>
  <c r="G70" i="111"/>
  <c r="V70" i="111"/>
  <c r="L70" i="111"/>
  <c r="AB70" i="111"/>
  <c r="T70" i="111"/>
  <c r="V75" i="111"/>
  <c r="L75" i="111"/>
  <c r="AB75" i="111"/>
  <c r="T75" i="111"/>
  <c r="AG75" i="111"/>
  <c r="Z75" i="111"/>
  <c r="P75" i="111"/>
  <c r="I75" i="111"/>
  <c r="D79" i="111"/>
  <c r="D21" i="111"/>
  <c r="G10" i="111"/>
  <c r="N10" i="111"/>
  <c r="X10" i="111"/>
  <c r="AE10" i="111"/>
  <c r="I14" i="111"/>
  <c r="V14" i="111"/>
  <c r="I18" i="111"/>
  <c r="V18" i="111"/>
  <c r="T24" i="111"/>
  <c r="AE24" i="111"/>
  <c r="N28" i="111"/>
  <c r="AE33" i="111"/>
  <c r="G37" i="111"/>
  <c r="V42" i="111"/>
  <c r="L54" i="111"/>
  <c r="E62" i="111"/>
  <c r="Z66" i="111"/>
  <c r="AG70" i="111"/>
  <c r="N75" i="111"/>
  <c r="D64" i="111"/>
  <c r="D9" i="111"/>
  <c r="D47" i="25" s="1"/>
  <c r="I10" i="111"/>
  <c r="P10" i="111"/>
  <c r="Z10" i="111"/>
  <c r="Z14" i="111"/>
  <c r="Z18" i="111"/>
  <c r="C21" i="111"/>
  <c r="G24" i="111"/>
  <c r="X24" i="111"/>
  <c r="E25" i="111"/>
  <c r="X28" i="111"/>
  <c r="N33" i="111"/>
  <c r="AE37" i="111"/>
  <c r="C40" i="111"/>
  <c r="L50" i="111"/>
  <c r="V54" i="111"/>
  <c r="T61" i="111"/>
  <c r="I66" i="111"/>
  <c r="J67" i="111"/>
  <c r="P70" i="111"/>
  <c r="X75" i="111"/>
  <c r="C90" i="111"/>
  <c r="F64" i="111"/>
  <c r="F47" i="29" s="1"/>
  <c r="Y72" i="111"/>
  <c r="M72" i="111"/>
  <c r="M47" i="30" s="1"/>
  <c r="S64" i="111"/>
  <c r="AF9" i="111"/>
  <c r="AF47" i="25" s="1"/>
  <c r="AF64" i="111"/>
  <c r="AF47" i="29" s="1"/>
  <c r="J47" i="136"/>
  <c r="AB36" i="33"/>
  <c r="N36" i="33"/>
  <c r="P36" i="33"/>
  <c r="E47" i="136"/>
  <c r="J36" i="33"/>
  <c r="X36" i="33"/>
  <c r="G36" i="33"/>
  <c r="Z36" i="33"/>
  <c r="C37" i="33"/>
  <c r="X48" i="136"/>
  <c r="J27" i="131"/>
  <c r="E27" i="131"/>
  <c r="J36" i="131"/>
  <c r="E36" i="131"/>
  <c r="J41" i="131"/>
  <c r="E41" i="131"/>
  <c r="J65" i="131"/>
  <c r="E65" i="131"/>
  <c r="J74" i="131"/>
  <c r="E74" i="131"/>
  <c r="AE30" i="131"/>
  <c r="V30" i="131"/>
  <c r="L30" i="131"/>
  <c r="AB30" i="131"/>
  <c r="T30" i="131"/>
  <c r="AB35" i="131"/>
  <c r="T35" i="131"/>
  <c r="I35" i="131"/>
  <c r="Z35" i="131"/>
  <c r="P35" i="131"/>
  <c r="G35" i="131"/>
  <c r="AB39" i="131"/>
  <c r="T39" i="131"/>
  <c r="Z39" i="131"/>
  <c r="P39" i="131"/>
  <c r="I39" i="131"/>
  <c r="AG44" i="131"/>
  <c r="X44" i="131"/>
  <c r="N44" i="131"/>
  <c r="AE44" i="131"/>
  <c r="V44" i="131"/>
  <c r="L44" i="131"/>
  <c r="AG48" i="131"/>
  <c r="X48" i="131"/>
  <c r="N48" i="131"/>
  <c r="AE48" i="131"/>
  <c r="V48" i="131"/>
  <c r="L48" i="131"/>
  <c r="AE52" i="131"/>
  <c r="V52" i="131"/>
  <c r="L52" i="131"/>
  <c r="AB52" i="131"/>
  <c r="T52" i="131"/>
  <c r="I52" i="131"/>
  <c r="AE57" i="131"/>
  <c r="V57" i="131"/>
  <c r="L57" i="131"/>
  <c r="AB57" i="131"/>
  <c r="T57" i="131"/>
  <c r="AB63" i="131"/>
  <c r="T63" i="131"/>
  <c r="I63" i="131"/>
  <c r="Z63" i="131"/>
  <c r="P63" i="131"/>
  <c r="G63" i="131"/>
  <c r="Z68" i="131"/>
  <c r="P68" i="131"/>
  <c r="G68" i="131"/>
  <c r="AG68" i="131"/>
  <c r="X68" i="131"/>
  <c r="N68" i="131"/>
  <c r="AB73" i="131"/>
  <c r="T73" i="131"/>
  <c r="Z73" i="131"/>
  <c r="P73" i="131"/>
  <c r="I73" i="131"/>
  <c r="AG77" i="131"/>
  <c r="X77" i="131"/>
  <c r="N77" i="131"/>
  <c r="AE77" i="131"/>
  <c r="V77" i="131"/>
  <c r="L77" i="131"/>
  <c r="O21" i="131"/>
  <c r="R48" i="136"/>
  <c r="O90" i="131"/>
  <c r="O48" i="32" s="1"/>
  <c r="I48" i="136"/>
  <c r="Y55" i="131"/>
  <c r="Y48" i="27" s="1"/>
  <c r="L12" i="131"/>
  <c r="V12" i="131"/>
  <c r="N16" i="131"/>
  <c r="X16" i="131"/>
  <c r="AE16" i="131"/>
  <c r="N22" i="131"/>
  <c r="X22" i="131"/>
  <c r="AG22" i="131"/>
  <c r="I26" i="131"/>
  <c r="T26" i="131"/>
  <c r="AE26" i="131"/>
  <c r="N30" i="131"/>
  <c r="AG30" i="131"/>
  <c r="N35" i="131"/>
  <c r="AG35" i="131"/>
  <c r="N39" i="131"/>
  <c r="AG39" i="131"/>
  <c r="T44" i="131"/>
  <c r="T48" i="131"/>
  <c r="P52" i="131"/>
  <c r="E53" i="131"/>
  <c r="N57" i="131"/>
  <c r="AG57" i="131"/>
  <c r="N63" i="131"/>
  <c r="AG63" i="131"/>
  <c r="V68" i="131"/>
  <c r="G73" i="131"/>
  <c r="X73" i="131"/>
  <c r="I77" i="131"/>
  <c r="AB77" i="131"/>
  <c r="AE48" i="136"/>
  <c r="R74" i="131"/>
  <c r="O79" i="131"/>
  <c r="O48" i="31" s="1"/>
  <c r="Y79" i="131"/>
  <c r="G12" i="131"/>
  <c r="P12" i="131"/>
  <c r="Z12" i="131"/>
  <c r="I16" i="131"/>
  <c r="T16" i="131"/>
  <c r="I22" i="131"/>
  <c r="T22" i="131"/>
  <c r="N26" i="131"/>
  <c r="X26" i="131"/>
  <c r="G30" i="131"/>
  <c r="X30" i="131"/>
  <c r="X35" i="131"/>
  <c r="G39" i="131"/>
  <c r="X39" i="131"/>
  <c r="I44" i="131"/>
  <c r="AB44" i="131"/>
  <c r="I48" i="131"/>
  <c r="AB48" i="131"/>
  <c r="G52" i="131"/>
  <c r="Z52" i="131"/>
  <c r="G57" i="131"/>
  <c r="X57" i="131"/>
  <c r="X63" i="131"/>
  <c r="L68" i="131"/>
  <c r="AE68" i="131"/>
  <c r="N73" i="131"/>
  <c r="AG73" i="131"/>
  <c r="T77" i="131"/>
  <c r="E30" i="131"/>
  <c r="J30" i="131"/>
  <c r="E39" i="131"/>
  <c r="J39" i="131"/>
  <c r="E57" i="131"/>
  <c r="J57" i="131"/>
  <c r="J68" i="131"/>
  <c r="E68" i="131"/>
  <c r="E73" i="131"/>
  <c r="J73" i="131"/>
  <c r="AG29" i="131"/>
  <c r="I29" i="131"/>
  <c r="I38" i="131"/>
  <c r="Z38" i="131"/>
  <c r="AE43" i="131"/>
  <c r="G43" i="131"/>
  <c r="AG56" i="131"/>
  <c r="I56" i="131"/>
  <c r="I71" i="131"/>
  <c r="Z71" i="131"/>
  <c r="AE76" i="131"/>
  <c r="G76" i="131"/>
  <c r="F9" i="131"/>
  <c r="F48" i="25" s="1"/>
  <c r="H64" i="131"/>
  <c r="H48" i="29" s="1"/>
  <c r="H90" i="131"/>
  <c r="H48" i="32" s="1"/>
  <c r="K9" i="131"/>
  <c r="K48" i="25" s="1"/>
  <c r="K40" i="131"/>
  <c r="K48" i="28" s="1"/>
  <c r="M21" i="131"/>
  <c r="M79" i="131"/>
  <c r="M48" i="31" s="1"/>
  <c r="S55" i="131"/>
  <c r="S48" i="27" s="1"/>
  <c r="S90" i="131"/>
  <c r="S48" i="32" s="1"/>
  <c r="U64" i="131"/>
  <c r="U48" i="29" s="1"/>
  <c r="U72" i="131"/>
  <c r="U48" i="30" s="1"/>
  <c r="W9" i="131"/>
  <c r="W40" i="131"/>
  <c r="W48" i="28" s="1"/>
  <c r="W64" i="131"/>
  <c r="W48" i="29" s="1"/>
  <c r="W90" i="131"/>
  <c r="W48" i="32" s="1"/>
  <c r="AD79" i="131"/>
  <c r="AD48" i="31" s="1"/>
  <c r="AF55" i="131"/>
  <c r="AF48" i="27" s="1"/>
  <c r="AF64" i="131"/>
  <c r="AF48" i="29" s="1"/>
  <c r="AF79" i="131"/>
  <c r="AF48" i="31" s="1"/>
  <c r="AC48" i="136"/>
  <c r="Y90" i="131"/>
  <c r="Y48" i="32" s="1"/>
  <c r="Z48" i="136"/>
  <c r="L48" i="136"/>
  <c r="E12" i="131"/>
  <c r="J12" i="131"/>
  <c r="E22" i="131"/>
  <c r="J22" i="131"/>
  <c r="E35" i="131"/>
  <c r="J35" i="131"/>
  <c r="E44" i="131"/>
  <c r="J44" i="131"/>
  <c r="E48" i="131"/>
  <c r="J48" i="131"/>
  <c r="E63" i="131"/>
  <c r="J63" i="131"/>
  <c r="E77" i="131"/>
  <c r="J77" i="131"/>
  <c r="V11" i="131"/>
  <c r="L11" i="131"/>
  <c r="AB11" i="131"/>
  <c r="T11" i="131"/>
  <c r="AG11" i="131"/>
  <c r="Z11" i="131"/>
  <c r="P11" i="131"/>
  <c r="I11" i="131"/>
  <c r="AG15" i="131"/>
  <c r="Z15" i="131"/>
  <c r="P15" i="131"/>
  <c r="I15" i="131"/>
  <c r="AE15" i="131"/>
  <c r="X15" i="131"/>
  <c r="N15" i="131"/>
  <c r="G15" i="131"/>
  <c r="V15" i="131"/>
  <c r="L15" i="131"/>
  <c r="V20" i="131"/>
  <c r="L20" i="131"/>
  <c r="AB20" i="131"/>
  <c r="T20" i="131"/>
  <c r="AG20" i="131"/>
  <c r="Z20" i="131"/>
  <c r="P20" i="131"/>
  <c r="I20" i="131"/>
  <c r="AG25" i="131"/>
  <c r="Z25" i="131"/>
  <c r="P25" i="131"/>
  <c r="I25" i="131"/>
  <c r="AE25" i="131"/>
  <c r="X25" i="131"/>
  <c r="N25" i="131"/>
  <c r="G25" i="131"/>
  <c r="V25" i="131"/>
  <c r="L25" i="131"/>
  <c r="AE29" i="131"/>
  <c r="X29" i="131"/>
  <c r="N29" i="131"/>
  <c r="G29" i="131"/>
  <c r="V29" i="131"/>
  <c r="L29" i="131"/>
  <c r="AB29" i="131"/>
  <c r="T29" i="131"/>
  <c r="AB34" i="131"/>
  <c r="T34" i="131"/>
  <c r="AG34" i="131"/>
  <c r="Z34" i="131"/>
  <c r="P34" i="131"/>
  <c r="I34" i="131"/>
  <c r="AE34" i="131"/>
  <c r="X34" i="131"/>
  <c r="N34" i="131"/>
  <c r="G34" i="131"/>
  <c r="AE38" i="131"/>
  <c r="X38" i="131"/>
  <c r="N38" i="131"/>
  <c r="G38" i="131"/>
  <c r="V38" i="131"/>
  <c r="L38" i="131"/>
  <c r="AB38" i="131"/>
  <c r="T38" i="131"/>
  <c r="V43" i="131"/>
  <c r="L43" i="131"/>
  <c r="AB43" i="131"/>
  <c r="T43" i="131"/>
  <c r="AG43" i="131"/>
  <c r="Z43" i="131"/>
  <c r="P43" i="131"/>
  <c r="I43" i="131"/>
  <c r="AB47" i="131"/>
  <c r="T47" i="131"/>
  <c r="AG47" i="131"/>
  <c r="Z47" i="131"/>
  <c r="P47" i="131"/>
  <c r="I47" i="131"/>
  <c r="AE47" i="131"/>
  <c r="X47" i="131"/>
  <c r="N47" i="131"/>
  <c r="G47" i="131"/>
  <c r="AG51" i="131"/>
  <c r="Z51" i="131"/>
  <c r="P51" i="131"/>
  <c r="I51" i="131"/>
  <c r="AE51" i="131"/>
  <c r="X51" i="131"/>
  <c r="N51" i="131"/>
  <c r="G51" i="131"/>
  <c r="V51" i="131"/>
  <c r="L51" i="131"/>
  <c r="AE56" i="131"/>
  <c r="X56" i="131"/>
  <c r="N56" i="131"/>
  <c r="G56" i="131"/>
  <c r="V56" i="131"/>
  <c r="L56" i="131"/>
  <c r="AB56" i="131"/>
  <c r="T56" i="131"/>
  <c r="AB62" i="131"/>
  <c r="T62" i="131"/>
  <c r="AG62" i="131"/>
  <c r="Z62" i="131"/>
  <c r="P62" i="131"/>
  <c r="I62" i="131"/>
  <c r="AE62" i="131"/>
  <c r="X62" i="131"/>
  <c r="N62" i="131"/>
  <c r="G62" i="131"/>
  <c r="AG67" i="131"/>
  <c r="Z67" i="131"/>
  <c r="P67" i="131"/>
  <c r="I67" i="131"/>
  <c r="AE67" i="131"/>
  <c r="X67" i="131"/>
  <c r="N67" i="131"/>
  <c r="G67" i="131"/>
  <c r="V67" i="131"/>
  <c r="L67" i="131"/>
  <c r="AE71" i="131"/>
  <c r="X71" i="131"/>
  <c r="N71" i="131"/>
  <c r="G71" i="131"/>
  <c r="V71" i="131"/>
  <c r="L71" i="131"/>
  <c r="AB71" i="131"/>
  <c r="T71" i="131"/>
  <c r="V76" i="131"/>
  <c r="L76" i="131"/>
  <c r="AB76" i="131"/>
  <c r="T76" i="131"/>
  <c r="AG76" i="131"/>
  <c r="Z76" i="131"/>
  <c r="P76" i="131"/>
  <c r="I76" i="131"/>
  <c r="AD9" i="131"/>
  <c r="AD48" i="25" s="1"/>
  <c r="AD90" i="131"/>
  <c r="AD48" i="32" s="1"/>
  <c r="O9" i="131"/>
  <c r="O64" i="131"/>
  <c r="N48" i="136"/>
  <c r="R48" i="131"/>
  <c r="O40" i="131"/>
  <c r="J10" i="131"/>
  <c r="C9" i="131"/>
  <c r="E14" i="131"/>
  <c r="J14" i="131"/>
  <c r="E18" i="131"/>
  <c r="J18" i="131"/>
  <c r="C21" i="131"/>
  <c r="E24" i="131"/>
  <c r="E28" i="131"/>
  <c r="J28" i="131"/>
  <c r="E37" i="131"/>
  <c r="J37" i="131"/>
  <c r="E42" i="131"/>
  <c r="C40" i="131"/>
  <c r="J42" i="131"/>
  <c r="E46" i="131"/>
  <c r="J46" i="131"/>
  <c r="E50" i="131"/>
  <c r="J50" i="131"/>
  <c r="E54" i="131"/>
  <c r="J54" i="131"/>
  <c r="C55" i="131"/>
  <c r="E61" i="131"/>
  <c r="E66" i="131"/>
  <c r="C64" i="131"/>
  <c r="J66" i="131"/>
  <c r="E70" i="131"/>
  <c r="J70" i="131"/>
  <c r="J75" i="131"/>
  <c r="C72" i="131"/>
  <c r="C79" i="131"/>
  <c r="C90" i="131"/>
  <c r="AB13" i="131"/>
  <c r="T13" i="131"/>
  <c r="AG13" i="131"/>
  <c r="Z13" i="131"/>
  <c r="P13" i="131"/>
  <c r="I13" i="131"/>
  <c r="V13" i="131"/>
  <c r="G13" i="131"/>
  <c r="L13" i="131"/>
  <c r="D9" i="131"/>
  <c r="X13" i="131"/>
  <c r="AB17" i="131"/>
  <c r="T17" i="131"/>
  <c r="AG17" i="131"/>
  <c r="Z17" i="131"/>
  <c r="P17" i="131"/>
  <c r="I17" i="131"/>
  <c r="V17" i="131"/>
  <c r="G17" i="131"/>
  <c r="L17" i="131"/>
  <c r="X17" i="131"/>
  <c r="AE23" i="131"/>
  <c r="X23" i="131"/>
  <c r="N23" i="131"/>
  <c r="G23" i="131"/>
  <c r="V23" i="131"/>
  <c r="L23" i="131"/>
  <c r="AB23" i="131"/>
  <c r="T23" i="131"/>
  <c r="AG23" i="131"/>
  <c r="Z23" i="131"/>
  <c r="P23" i="131"/>
  <c r="AE27" i="131"/>
  <c r="X27" i="131"/>
  <c r="N27" i="131"/>
  <c r="G27" i="131"/>
  <c r="V27" i="131"/>
  <c r="L27" i="131"/>
  <c r="AB27" i="131"/>
  <c r="T27" i="131"/>
  <c r="Z27" i="131"/>
  <c r="AG27" i="131"/>
  <c r="I27" i="131"/>
  <c r="AE31" i="131"/>
  <c r="X31" i="131"/>
  <c r="N31" i="131"/>
  <c r="G31" i="131"/>
  <c r="V31" i="131"/>
  <c r="L31" i="131"/>
  <c r="AB31" i="131"/>
  <c r="T31" i="131"/>
  <c r="AG31" i="131"/>
  <c r="Z31" i="131"/>
  <c r="P31" i="131"/>
  <c r="AE36" i="131"/>
  <c r="X36" i="131"/>
  <c r="N36" i="131"/>
  <c r="G36" i="131"/>
  <c r="V36" i="131"/>
  <c r="L36" i="131"/>
  <c r="AB36" i="131"/>
  <c r="T36" i="131"/>
  <c r="Z36" i="131"/>
  <c r="AG36" i="131"/>
  <c r="I36" i="131"/>
  <c r="AB41" i="131"/>
  <c r="T41" i="131"/>
  <c r="AG41" i="131"/>
  <c r="Z41" i="131"/>
  <c r="P41" i="131"/>
  <c r="I41" i="131"/>
  <c r="AE41" i="131"/>
  <c r="X41" i="131"/>
  <c r="N41" i="131"/>
  <c r="G41" i="131"/>
  <c r="L41" i="131"/>
  <c r="V41" i="131"/>
  <c r="D40" i="131"/>
  <c r="AB45" i="131"/>
  <c r="T45" i="131"/>
  <c r="AG45" i="131"/>
  <c r="Z45" i="131"/>
  <c r="P45" i="131"/>
  <c r="I45" i="131"/>
  <c r="AE45" i="131"/>
  <c r="X45" i="131"/>
  <c r="N45" i="131"/>
  <c r="G45" i="131"/>
  <c r="V45" i="131"/>
  <c r="AB49" i="131"/>
  <c r="T49" i="131"/>
  <c r="AG49" i="131"/>
  <c r="Z49" i="131"/>
  <c r="P49" i="131"/>
  <c r="I49" i="131"/>
  <c r="AE49" i="131"/>
  <c r="X49" i="131"/>
  <c r="N49" i="131"/>
  <c r="G49" i="131"/>
  <c r="L49" i="131"/>
  <c r="AB53" i="131"/>
  <c r="T53" i="131"/>
  <c r="AG53" i="131"/>
  <c r="Z53" i="131"/>
  <c r="P53" i="131"/>
  <c r="I53" i="131"/>
  <c r="AE53" i="131"/>
  <c r="X53" i="131"/>
  <c r="N53" i="131"/>
  <c r="G53" i="131"/>
  <c r="V53" i="131"/>
  <c r="L53" i="131"/>
  <c r="AE60" i="131"/>
  <c r="X60" i="131"/>
  <c r="N60" i="131"/>
  <c r="G60" i="131"/>
  <c r="V60" i="131"/>
  <c r="L60" i="131"/>
  <c r="AB60" i="131"/>
  <c r="T60" i="131"/>
  <c r="AG60" i="131"/>
  <c r="Z60" i="131"/>
  <c r="D55" i="131"/>
  <c r="P60" i="131"/>
  <c r="AB65" i="131"/>
  <c r="T65" i="131"/>
  <c r="AG65" i="131"/>
  <c r="Z65" i="131"/>
  <c r="P65" i="131"/>
  <c r="I65" i="131"/>
  <c r="AE65" i="131"/>
  <c r="X65" i="131"/>
  <c r="N65" i="131"/>
  <c r="G65" i="131"/>
  <c r="L65" i="131"/>
  <c r="AB69" i="131"/>
  <c r="T69" i="131"/>
  <c r="AG69" i="131"/>
  <c r="Z69" i="131"/>
  <c r="P69" i="131"/>
  <c r="I69" i="131"/>
  <c r="AE69" i="131"/>
  <c r="X69" i="131"/>
  <c r="N69" i="131"/>
  <c r="G69" i="131"/>
  <c r="V69" i="131"/>
  <c r="L69" i="131"/>
  <c r="AG74" i="131"/>
  <c r="Z74" i="131"/>
  <c r="P74" i="131"/>
  <c r="I74" i="131"/>
  <c r="AE74" i="131"/>
  <c r="X74" i="131"/>
  <c r="N74" i="131"/>
  <c r="G74" i="131"/>
  <c r="V74" i="131"/>
  <c r="L74" i="131"/>
  <c r="T74" i="131"/>
  <c r="AB74" i="131"/>
  <c r="D72" i="131"/>
  <c r="AG78" i="131"/>
  <c r="Z78" i="131"/>
  <c r="P78" i="131"/>
  <c r="I78" i="131"/>
  <c r="AE78" i="131"/>
  <c r="X78" i="131"/>
  <c r="N78" i="131"/>
  <c r="G78" i="131"/>
  <c r="V78" i="131"/>
  <c r="L78" i="131"/>
  <c r="T78" i="131"/>
  <c r="AB78" i="131"/>
  <c r="AB48" i="136"/>
  <c r="V48" i="136"/>
  <c r="T48" i="136"/>
  <c r="P48" i="136"/>
  <c r="G48" i="136"/>
  <c r="E10" i="131"/>
  <c r="J33" i="131"/>
  <c r="V49" i="131"/>
  <c r="D90" i="131"/>
  <c r="D48" i="32" s="1"/>
  <c r="Y21" i="131"/>
  <c r="AC22" i="131"/>
  <c r="D79" i="131"/>
  <c r="F21" i="131"/>
  <c r="F55" i="131"/>
  <c r="F48" i="27" s="1"/>
  <c r="Y9" i="131"/>
  <c r="AF90" i="131"/>
  <c r="AF48" i="32" s="1"/>
  <c r="Q40" i="131"/>
  <c r="AD40" i="131"/>
  <c r="AD64" i="131"/>
  <c r="AD48" i="29" s="1"/>
  <c r="V37" i="33"/>
  <c r="AC41" i="110"/>
  <c r="AB67" i="110"/>
  <c r="T67" i="110"/>
  <c r="AG67" i="110"/>
  <c r="Z67" i="110"/>
  <c r="P67" i="110"/>
  <c r="I67" i="110"/>
  <c r="AE71" i="110"/>
  <c r="X71" i="110"/>
  <c r="N71" i="110"/>
  <c r="V71" i="110"/>
  <c r="L71" i="110"/>
  <c r="AE76" i="110"/>
  <c r="X76" i="110"/>
  <c r="N76" i="110"/>
  <c r="V76" i="110"/>
  <c r="L76" i="110"/>
  <c r="O64" i="110"/>
  <c r="D79" i="110"/>
  <c r="F9" i="110"/>
  <c r="F49" i="25" s="1"/>
  <c r="F55" i="110"/>
  <c r="F49" i="27" s="1"/>
  <c r="F79" i="110"/>
  <c r="F49" i="31" s="1"/>
  <c r="F90" i="110"/>
  <c r="F49" i="32" s="1"/>
  <c r="H21" i="110"/>
  <c r="H49" i="26" s="1"/>
  <c r="H40" i="110"/>
  <c r="H49" i="28" s="1"/>
  <c r="H55" i="110"/>
  <c r="H49" i="27" s="1"/>
  <c r="H64" i="110"/>
  <c r="H49" i="29" s="1"/>
  <c r="H79" i="110"/>
  <c r="H49" i="31" s="1"/>
  <c r="K9" i="110"/>
  <c r="K49" i="25" s="1"/>
  <c r="K21" i="110"/>
  <c r="K49" i="26" s="1"/>
  <c r="K55" i="110"/>
  <c r="K49" i="27" s="1"/>
  <c r="K64" i="110"/>
  <c r="K49" i="29" s="1"/>
  <c r="K79" i="110"/>
  <c r="K49" i="31" s="1"/>
  <c r="M21" i="110"/>
  <c r="M49" i="26" s="1"/>
  <c r="M40" i="110"/>
  <c r="M49" i="28" s="1"/>
  <c r="M64" i="110"/>
  <c r="M49" i="29" s="1"/>
  <c r="Q9" i="110"/>
  <c r="Q49" i="25" s="1"/>
  <c r="Q21" i="110"/>
  <c r="Q49" i="26" s="1"/>
  <c r="Q40" i="110"/>
  <c r="Q49" i="28" s="1"/>
  <c r="Q55" i="110"/>
  <c r="Q49" i="27" s="1"/>
  <c r="Q64" i="110"/>
  <c r="Q49" i="29" s="1"/>
  <c r="S9" i="110"/>
  <c r="S49" i="25" s="1"/>
  <c r="S21" i="110"/>
  <c r="S49" i="26" s="1"/>
  <c r="S55" i="110"/>
  <c r="S49" i="27" s="1"/>
  <c r="U9" i="110"/>
  <c r="U49" i="25" s="1"/>
  <c r="U55" i="110"/>
  <c r="U49" i="27" s="1"/>
  <c r="U64" i="110"/>
  <c r="U49" i="29" s="1"/>
  <c r="U72" i="110"/>
  <c r="U49" i="30" s="1"/>
  <c r="U79" i="110"/>
  <c r="U49" i="31" s="1"/>
  <c r="W9" i="110"/>
  <c r="W49" i="25" s="1"/>
  <c r="W40" i="110"/>
  <c r="W49" i="28" s="1"/>
  <c r="W55" i="110"/>
  <c r="W49" i="27" s="1"/>
  <c r="W79" i="110"/>
  <c r="W49" i="31" s="1"/>
  <c r="AA9" i="110"/>
  <c r="AA49" i="25" s="1"/>
  <c r="AA40" i="110"/>
  <c r="AA49" i="28" s="1"/>
  <c r="AA64" i="110"/>
  <c r="AA49" i="29" s="1"/>
  <c r="AA90" i="110"/>
  <c r="AA49" i="32" s="1"/>
  <c r="AD9" i="110"/>
  <c r="AD49" i="25" s="1"/>
  <c r="AD40" i="110"/>
  <c r="AD49" i="28" s="1"/>
  <c r="AD55" i="110"/>
  <c r="AD49" i="27" s="1"/>
  <c r="AD90" i="110"/>
  <c r="AD49" i="32" s="1"/>
  <c r="AF55" i="110"/>
  <c r="AF49" i="27" s="1"/>
  <c r="AF79" i="110"/>
  <c r="AF49" i="31" s="1"/>
  <c r="AF90" i="110"/>
  <c r="AF49" i="32" s="1"/>
  <c r="O79" i="110"/>
  <c r="L10" i="110"/>
  <c r="V10" i="110"/>
  <c r="L14" i="110"/>
  <c r="Z14" i="110"/>
  <c r="L18" i="110"/>
  <c r="Z18" i="110"/>
  <c r="E20" i="110"/>
  <c r="N24" i="110"/>
  <c r="AG24" i="110"/>
  <c r="J25" i="110"/>
  <c r="T28" i="110"/>
  <c r="P33" i="110"/>
  <c r="E34" i="110"/>
  <c r="AE37" i="110"/>
  <c r="AE42" i="110"/>
  <c r="AB50" i="110"/>
  <c r="T54" i="110"/>
  <c r="AG66" i="110"/>
  <c r="AB70" i="110"/>
  <c r="Y9" i="110"/>
  <c r="D9" i="110"/>
  <c r="D72" i="110"/>
  <c r="V72" i="110" s="1"/>
  <c r="V49" i="30" s="1"/>
  <c r="N10" i="110"/>
  <c r="X10" i="110"/>
  <c r="AE10" i="110"/>
  <c r="P14" i="110"/>
  <c r="AB14" i="110"/>
  <c r="P18" i="110"/>
  <c r="AB18" i="110"/>
  <c r="P24" i="110"/>
  <c r="V28" i="110"/>
  <c r="T33" i="110"/>
  <c r="L37" i="110"/>
  <c r="N42" i="110"/>
  <c r="AE61" i="110"/>
  <c r="AE75" i="110"/>
  <c r="G10" i="110"/>
  <c r="P10" i="110"/>
  <c r="Z10" i="110"/>
  <c r="G14" i="110"/>
  <c r="I18" i="110"/>
  <c r="G33" i="110"/>
  <c r="E51" i="110"/>
  <c r="E71" i="110"/>
  <c r="E29" i="110"/>
  <c r="J29" i="110"/>
  <c r="E38" i="110"/>
  <c r="J38" i="110"/>
  <c r="E43" i="110"/>
  <c r="J43" i="110"/>
  <c r="E47" i="110"/>
  <c r="J47" i="110"/>
  <c r="E62" i="110"/>
  <c r="J62" i="110"/>
  <c r="E76" i="110"/>
  <c r="J76" i="110"/>
  <c r="AE14" i="110"/>
  <c r="X14" i="110"/>
  <c r="N14" i="110"/>
  <c r="AE18" i="110"/>
  <c r="X18" i="110"/>
  <c r="N18" i="110"/>
  <c r="G18" i="110"/>
  <c r="AE24" i="110"/>
  <c r="V24" i="110"/>
  <c r="L24" i="110"/>
  <c r="AB24" i="110"/>
  <c r="T24" i="110"/>
  <c r="I24" i="110"/>
  <c r="Z28" i="110"/>
  <c r="P28" i="110"/>
  <c r="I28" i="110"/>
  <c r="AG28" i="110"/>
  <c r="X28" i="110"/>
  <c r="N28" i="110"/>
  <c r="G28" i="110"/>
  <c r="AG33" i="110"/>
  <c r="X33" i="110"/>
  <c r="N33" i="110"/>
  <c r="AE33" i="110"/>
  <c r="V33" i="110"/>
  <c r="L33" i="110"/>
  <c r="AB37" i="110"/>
  <c r="T37" i="110"/>
  <c r="Z37" i="110"/>
  <c r="P37" i="110"/>
  <c r="I37" i="110"/>
  <c r="AG37" i="110"/>
  <c r="X37" i="110"/>
  <c r="V42" i="110"/>
  <c r="L42" i="110"/>
  <c r="AB42" i="110"/>
  <c r="T42" i="110"/>
  <c r="I42" i="110"/>
  <c r="AG42" i="110"/>
  <c r="Z42" i="110"/>
  <c r="P42" i="110"/>
  <c r="G42" i="110"/>
  <c r="AB46" i="110"/>
  <c r="T46" i="110"/>
  <c r="I46" i="110"/>
  <c r="AG46" i="110"/>
  <c r="Z46" i="110"/>
  <c r="P46" i="110"/>
  <c r="G46" i="110"/>
  <c r="AE46" i="110"/>
  <c r="X46" i="110"/>
  <c r="N46" i="110"/>
  <c r="AG50" i="110"/>
  <c r="Z50" i="110"/>
  <c r="P50" i="110"/>
  <c r="G50" i="110"/>
  <c r="AE50" i="110"/>
  <c r="X50" i="110"/>
  <c r="N50" i="110"/>
  <c r="V50" i="110"/>
  <c r="L50" i="110"/>
  <c r="AG54" i="110"/>
  <c r="Z54" i="110"/>
  <c r="P54" i="110"/>
  <c r="G54" i="110"/>
  <c r="AE54" i="110"/>
  <c r="X54" i="110"/>
  <c r="N54" i="110"/>
  <c r="V54" i="110"/>
  <c r="L54" i="110"/>
  <c r="V61" i="110"/>
  <c r="L61" i="110"/>
  <c r="AB61" i="110"/>
  <c r="T61" i="110"/>
  <c r="I61" i="110"/>
  <c r="AG61" i="110"/>
  <c r="Z61" i="110"/>
  <c r="P61" i="110"/>
  <c r="G61" i="110"/>
  <c r="AE66" i="110"/>
  <c r="V66" i="110"/>
  <c r="L66" i="110"/>
  <c r="AB66" i="110"/>
  <c r="T66" i="110"/>
  <c r="I66" i="110"/>
  <c r="Z66" i="110"/>
  <c r="P66" i="110"/>
  <c r="G66" i="110"/>
  <c r="AG70" i="110"/>
  <c r="Z70" i="110"/>
  <c r="P70" i="110"/>
  <c r="G70" i="110"/>
  <c r="AE70" i="110"/>
  <c r="X70" i="110"/>
  <c r="N70" i="110"/>
  <c r="V70" i="110"/>
  <c r="L70" i="110"/>
  <c r="V75" i="110"/>
  <c r="L75" i="110"/>
  <c r="AB75" i="110"/>
  <c r="T75" i="110"/>
  <c r="I75" i="110"/>
  <c r="AG75" i="110"/>
  <c r="Z75" i="110"/>
  <c r="P75" i="110"/>
  <c r="G75" i="110"/>
  <c r="Y79" i="110"/>
  <c r="K72" i="110"/>
  <c r="K49" i="30" s="1"/>
  <c r="C55" i="110"/>
  <c r="W21" i="110"/>
  <c r="W49" i="26" s="1"/>
  <c r="AD64" i="110"/>
  <c r="AD49" i="29" s="1"/>
  <c r="O40" i="110"/>
  <c r="J49" i="136"/>
  <c r="C49" i="136"/>
  <c r="AC49" i="136"/>
  <c r="Y49" i="136"/>
  <c r="R65" i="110"/>
  <c r="O9" i="110"/>
  <c r="O90" i="110"/>
  <c r="O49" i="32" s="1"/>
  <c r="O21" i="110"/>
  <c r="L13" i="110"/>
  <c r="T13" i="110"/>
  <c r="L17" i="110"/>
  <c r="N23" i="110"/>
  <c r="I27" i="110"/>
  <c r="X27" i="110"/>
  <c r="AG27" i="110"/>
  <c r="N31" i="110"/>
  <c r="I36" i="110"/>
  <c r="X36" i="110"/>
  <c r="AG36" i="110"/>
  <c r="C40" i="110"/>
  <c r="T41" i="110"/>
  <c r="E42" i="110"/>
  <c r="V45" i="110"/>
  <c r="AB49" i="110"/>
  <c r="L53" i="110"/>
  <c r="P60" i="110"/>
  <c r="G65" i="110"/>
  <c r="P65" i="110"/>
  <c r="AE65" i="110"/>
  <c r="C9" i="110"/>
  <c r="G13" i="110"/>
  <c r="N13" i="110"/>
  <c r="V13" i="110"/>
  <c r="G23" i="110"/>
  <c r="P23" i="110"/>
  <c r="G31" i="110"/>
  <c r="P31" i="110"/>
  <c r="J33" i="110"/>
  <c r="E54" i="110"/>
  <c r="T60" i="110"/>
  <c r="J61" i="110"/>
  <c r="I65" i="110"/>
  <c r="X65" i="110"/>
  <c r="AB68" i="110"/>
  <c r="T68" i="110"/>
  <c r="AG68" i="110"/>
  <c r="Z68" i="110"/>
  <c r="P68" i="110"/>
  <c r="I68" i="110"/>
  <c r="AE68" i="110"/>
  <c r="X68" i="110"/>
  <c r="N68" i="110"/>
  <c r="G68" i="110"/>
  <c r="AE73" i="110"/>
  <c r="X73" i="110"/>
  <c r="N73" i="110"/>
  <c r="G73" i="110"/>
  <c r="V73" i="110"/>
  <c r="L73" i="110"/>
  <c r="AB73" i="110"/>
  <c r="T73" i="110"/>
  <c r="AE77" i="110"/>
  <c r="X77" i="110"/>
  <c r="N77" i="110"/>
  <c r="G77" i="110"/>
  <c r="V77" i="110"/>
  <c r="L77" i="110"/>
  <c r="AB77" i="110"/>
  <c r="T77" i="110"/>
  <c r="H9" i="110"/>
  <c r="H49" i="25" s="1"/>
  <c r="AC24" i="110"/>
  <c r="Y21" i="110"/>
  <c r="AC66" i="110"/>
  <c r="Y64" i="110"/>
  <c r="C21" i="110"/>
  <c r="E24" i="110"/>
  <c r="E66" i="110"/>
  <c r="C64" i="110"/>
  <c r="E70" i="110"/>
  <c r="J70" i="110"/>
  <c r="J75" i="110"/>
  <c r="C72" i="110"/>
  <c r="C79" i="110"/>
  <c r="C90" i="110"/>
  <c r="AG13" i="110"/>
  <c r="Z13" i="110"/>
  <c r="AE17" i="110"/>
  <c r="X17" i="110"/>
  <c r="P17" i="110"/>
  <c r="I17" i="110"/>
  <c r="V17" i="110"/>
  <c r="N17" i="110"/>
  <c r="G17" i="110"/>
  <c r="V23" i="110"/>
  <c r="L23" i="110"/>
  <c r="AB23" i="110"/>
  <c r="T23" i="110"/>
  <c r="V27" i="110"/>
  <c r="L27" i="110"/>
  <c r="AB27" i="110"/>
  <c r="T27" i="110"/>
  <c r="V31" i="110"/>
  <c r="L31" i="110"/>
  <c r="AB31" i="110"/>
  <c r="T31" i="110"/>
  <c r="V36" i="110"/>
  <c r="L36" i="110"/>
  <c r="AB36" i="110"/>
  <c r="T36" i="110"/>
  <c r="AG41" i="110"/>
  <c r="Z41" i="110"/>
  <c r="P41" i="110"/>
  <c r="I41" i="110"/>
  <c r="AE41" i="110"/>
  <c r="X41" i="110"/>
  <c r="N41" i="110"/>
  <c r="G41" i="110"/>
  <c r="AG45" i="110"/>
  <c r="Z45" i="110"/>
  <c r="P45" i="110"/>
  <c r="I45" i="110"/>
  <c r="AE45" i="110"/>
  <c r="X45" i="110"/>
  <c r="N45" i="110"/>
  <c r="G45" i="110"/>
  <c r="AG49" i="110"/>
  <c r="Z49" i="110"/>
  <c r="P49" i="110"/>
  <c r="I49" i="110"/>
  <c r="AE49" i="110"/>
  <c r="X49" i="110"/>
  <c r="N49" i="110"/>
  <c r="G49" i="110"/>
  <c r="AG53" i="110"/>
  <c r="Z53" i="110"/>
  <c r="P53" i="110"/>
  <c r="I53" i="110"/>
  <c r="AE53" i="110"/>
  <c r="X53" i="110"/>
  <c r="N53" i="110"/>
  <c r="G53" i="110"/>
  <c r="AE60" i="110"/>
  <c r="X60" i="110"/>
  <c r="N60" i="110"/>
  <c r="G60" i="110"/>
  <c r="V60" i="110"/>
  <c r="L60" i="110"/>
  <c r="V65" i="110"/>
  <c r="L65" i="110"/>
  <c r="AB65" i="110"/>
  <c r="T65" i="110"/>
  <c r="D64" i="110"/>
  <c r="F21" i="110"/>
  <c r="F72" i="110"/>
  <c r="F49" i="30" s="1"/>
  <c r="K40" i="110"/>
  <c r="S40" i="110"/>
  <c r="S49" i="28" s="1"/>
  <c r="W72" i="110"/>
  <c r="AF9" i="110"/>
  <c r="Q72" i="110"/>
  <c r="D38" i="33"/>
  <c r="D448" i="84" s="1"/>
  <c r="N38" i="33"/>
  <c r="L38" i="33"/>
  <c r="T38" i="33"/>
  <c r="X38" i="33"/>
  <c r="AC39" i="33"/>
  <c r="C40" i="109"/>
  <c r="C64" i="109"/>
  <c r="E64" i="109" s="1"/>
  <c r="E50" i="29" s="1"/>
  <c r="S72" i="109"/>
  <c r="S50" i="30" s="1"/>
  <c r="W9" i="109"/>
  <c r="W50" i="25" s="1"/>
  <c r="Z50" i="136"/>
  <c r="P50" i="136"/>
  <c r="J50" i="136"/>
  <c r="C50" i="136"/>
  <c r="R74" i="109"/>
  <c r="O40" i="109"/>
  <c r="R50" i="136"/>
  <c r="C55" i="109"/>
  <c r="K72" i="109"/>
  <c r="K50" i="30" s="1"/>
  <c r="Q79" i="109"/>
  <c r="Q50" i="31" s="1"/>
  <c r="AF79" i="109"/>
  <c r="AF50" i="31" s="1"/>
  <c r="G35" i="109"/>
  <c r="P35" i="109"/>
  <c r="Z35" i="109"/>
  <c r="I39" i="109"/>
  <c r="T39" i="109"/>
  <c r="I44" i="109"/>
  <c r="X48" i="109"/>
  <c r="X52" i="109"/>
  <c r="G57" i="109"/>
  <c r="N57" i="109"/>
  <c r="X57" i="109"/>
  <c r="T63" i="109"/>
  <c r="C72" i="109"/>
  <c r="P77" i="109"/>
  <c r="F9" i="109"/>
  <c r="F50" i="25" s="1"/>
  <c r="F21" i="109"/>
  <c r="F50" i="26" s="1"/>
  <c r="F40" i="109"/>
  <c r="F50" i="28" s="1"/>
  <c r="F55" i="109"/>
  <c r="F50" i="27" s="1"/>
  <c r="H21" i="109"/>
  <c r="H40" i="109"/>
  <c r="H50" i="28" s="1"/>
  <c r="H55" i="109"/>
  <c r="H50" i="27" s="1"/>
  <c r="H79" i="109"/>
  <c r="H50" i="31" s="1"/>
  <c r="H90" i="109"/>
  <c r="H50" i="32" s="1"/>
  <c r="K40" i="109"/>
  <c r="K50" i="28" s="1"/>
  <c r="W90" i="109"/>
  <c r="W50" i="32" s="1"/>
  <c r="Y21" i="109"/>
  <c r="AA72" i="109"/>
  <c r="AA50" i="30" s="1"/>
  <c r="AA79" i="109"/>
  <c r="AA50" i="31" s="1"/>
  <c r="AA90" i="109"/>
  <c r="AA50" i="32" s="1"/>
  <c r="AD64" i="109"/>
  <c r="AD50" i="29" s="1"/>
  <c r="AD72" i="109"/>
  <c r="AD50" i="30" s="1"/>
  <c r="AD79" i="109"/>
  <c r="AD50" i="31" s="1"/>
  <c r="AF55" i="109"/>
  <c r="AF50" i="27" s="1"/>
  <c r="F30" i="31"/>
  <c r="W30" i="30"/>
  <c r="AC30" i="28"/>
  <c r="AC30" i="32"/>
  <c r="AD30" i="25"/>
  <c r="W72" i="109"/>
  <c r="W50" i="30" s="1"/>
  <c r="L50" i="136"/>
  <c r="T50" i="136"/>
  <c r="AG50" i="136"/>
  <c r="N50" i="136"/>
  <c r="G50" i="136"/>
  <c r="X50" i="136"/>
  <c r="R65" i="109"/>
  <c r="O64" i="109"/>
  <c r="V50" i="136"/>
  <c r="I50" i="136"/>
  <c r="D50" i="136"/>
  <c r="Y50" i="136"/>
  <c r="AC50" i="136"/>
  <c r="AB50" i="109"/>
  <c r="T50" i="109"/>
  <c r="Z50" i="109"/>
  <c r="N50" i="109"/>
  <c r="G50" i="109"/>
  <c r="AE50" i="109"/>
  <c r="V50" i="109"/>
  <c r="D40" i="109"/>
  <c r="AB54" i="109"/>
  <c r="T54" i="109"/>
  <c r="AG54" i="109"/>
  <c r="X54" i="109"/>
  <c r="L54" i="109"/>
  <c r="P54" i="109"/>
  <c r="I54" i="109"/>
  <c r="AB61" i="109"/>
  <c r="T61" i="109"/>
  <c r="AG61" i="109"/>
  <c r="X61" i="109"/>
  <c r="L61" i="109"/>
  <c r="P61" i="109"/>
  <c r="G61" i="109"/>
  <c r="D55" i="109"/>
  <c r="D90" i="109"/>
  <c r="D50" i="32" s="1"/>
  <c r="AC11" i="109"/>
  <c r="Y9" i="109"/>
  <c r="AC43" i="109"/>
  <c r="Y40" i="109"/>
  <c r="V14" i="109"/>
  <c r="AB14" i="109"/>
  <c r="AB26" i="109"/>
  <c r="T26" i="109"/>
  <c r="AB30" i="109"/>
  <c r="T30" i="109"/>
  <c r="AE68" i="109"/>
  <c r="X68" i="109"/>
  <c r="N68" i="109"/>
  <c r="G68" i="109"/>
  <c r="V73" i="109"/>
  <c r="L73" i="109"/>
  <c r="AE77" i="109"/>
  <c r="X77" i="109"/>
  <c r="N77" i="109"/>
  <c r="G77" i="109"/>
  <c r="AB10" i="109"/>
  <c r="N26" i="109"/>
  <c r="Z26" i="109"/>
  <c r="L30" i="109"/>
  <c r="X30" i="109"/>
  <c r="AG30" i="109"/>
  <c r="L68" i="109"/>
  <c r="Z68" i="109"/>
  <c r="N73" i="109"/>
  <c r="Z73" i="109"/>
  <c r="AG73" i="109"/>
  <c r="I77" i="109"/>
  <c r="T77" i="109"/>
  <c r="J22" i="109"/>
  <c r="C21" i="109"/>
  <c r="AG65" i="109"/>
  <c r="Z65" i="109"/>
  <c r="P65" i="109"/>
  <c r="I65" i="109"/>
  <c r="O9" i="109"/>
  <c r="O50" i="25" s="1"/>
  <c r="L10" i="109"/>
  <c r="T14" i="109"/>
  <c r="I26" i="109"/>
  <c r="V26" i="109"/>
  <c r="AE26" i="109"/>
  <c r="G30" i="109"/>
  <c r="P30" i="109"/>
  <c r="I68" i="109"/>
  <c r="T68" i="109"/>
  <c r="I73" i="109"/>
  <c r="T73" i="109"/>
  <c r="L77" i="109"/>
  <c r="Z77" i="109"/>
  <c r="AG34" i="109"/>
  <c r="Z34" i="109"/>
  <c r="P34" i="109"/>
  <c r="I34" i="109"/>
  <c r="AG38" i="109"/>
  <c r="Z38" i="109"/>
  <c r="P38" i="109"/>
  <c r="I38" i="109"/>
  <c r="V43" i="109"/>
  <c r="L43" i="109"/>
  <c r="V47" i="109"/>
  <c r="L47" i="109"/>
  <c r="F72" i="109"/>
  <c r="U21" i="109"/>
  <c r="U72" i="109"/>
  <c r="U50" i="30" s="1"/>
  <c r="AD90" i="109"/>
  <c r="AD50" i="32" s="1"/>
  <c r="Q21" i="109"/>
  <c r="S55" i="109"/>
  <c r="S50" i="27" s="1"/>
  <c r="AA21" i="109"/>
  <c r="AA50" i="26" s="1"/>
  <c r="C79" i="109"/>
  <c r="F79" i="109"/>
  <c r="F50" i="31" s="1"/>
  <c r="AD21" i="109"/>
  <c r="Q30" i="27"/>
  <c r="Q30" i="26"/>
  <c r="W30" i="31"/>
  <c r="AF30" i="27"/>
  <c r="AF30" i="31"/>
  <c r="J30" i="31"/>
  <c r="M30" i="30"/>
  <c r="M30" i="29"/>
  <c r="S30" i="31"/>
  <c r="U30" i="26"/>
  <c r="U30" i="28"/>
  <c r="K30" i="29"/>
  <c r="M30" i="28"/>
  <c r="M30" i="25"/>
  <c r="S30" i="29"/>
  <c r="F30" i="29"/>
  <c r="C30" i="29"/>
  <c r="K30" i="25"/>
  <c r="Q30" i="25"/>
  <c r="S30" i="25"/>
  <c r="W30" i="25"/>
  <c r="W30" i="27"/>
  <c r="U8" i="136"/>
  <c r="F8" i="136"/>
  <c r="F30" i="27"/>
  <c r="S30" i="28"/>
  <c r="S30" i="27"/>
  <c r="U30" i="29"/>
  <c r="U30" i="31"/>
  <c r="W30" i="28"/>
  <c r="AA30" i="25"/>
  <c r="AA30" i="28"/>
  <c r="AA30" i="27"/>
  <c r="AD30" i="28"/>
  <c r="AD30" i="31"/>
  <c r="K8" i="136"/>
  <c r="O41" i="33"/>
  <c r="Y41" i="33"/>
  <c r="V41" i="33"/>
  <c r="T30" i="26"/>
  <c r="N30" i="29"/>
  <c r="H8" i="136"/>
  <c r="K30" i="28"/>
  <c r="Q30" i="28"/>
  <c r="AA30" i="136"/>
  <c r="D30" i="28"/>
  <c r="H30" i="27"/>
  <c r="O30" i="26"/>
  <c r="F30" i="26"/>
  <c r="K30" i="26"/>
  <c r="K30" i="27"/>
  <c r="K30" i="31"/>
  <c r="M30" i="31"/>
  <c r="Q30" i="31"/>
  <c r="H30" i="31"/>
  <c r="H30" i="28"/>
  <c r="AG30" i="136"/>
  <c r="W8" i="136"/>
  <c r="H30" i="30"/>
  <c r="O30" i="25"/>
  <c r="F30" i="25"/>
  <c r="F30" i="30"/>
  <c r="M30" i="27"/>
  <c r="AA30" i="29"/>
  <c r="AF30" i="29"/>
  <c r="AA30" i="26"/>
  <c r="AD30" i="27"/>
  <c r="AF30" i="25"/>
  <c r="S30" i="30"/>
  <c r="U30" i="30"/>
  <c r="J30" i="136"/>
  <c r="C30" i="136"/>
  <c r="G30" i="136"/>
  <c r="AE30" i="136"/>
  <c r="D30" i="136"/>
  <c r="X30" i="136"/>
  <c r="E30" i="136"/>
  <c r="AF30" i="136"/>
  <c r="N30" i="136"/>
  <c r="T30" i="136"/>
  <c r="V30" i="136"/>
  <c r="H30" i="29"/>
  <c r="Q8" i="136"/>
  <c r="P30" i="136"/>
  <c r="AB30" i="136"/>
  <c r="I30" i="136"/>
  <c r="L30" i="136"/>
  <c r="H30" i="26"/>
  <c r="M30" i="26"/>
  <c r="AD30" i="26"/>
  <c r="AD30" i="30"/>
  <c r="Q30" i="29"/>
  <c r="S30" i="26"/>
  <c r="U30" i="27"/>
  <c r="AF30" i="26"/>
  <c r="AD46" i="136"/>
  <c r="S46" i="136"/>
  <c r="R31" i="26"/>
  <c r="O31" i="26"/>
  <c r="R20" i="27"/>
  <c r="O20" i="27"/>
  <c r="O23" i="29"/>
  <c r="R23" i="29"/>
  <c r="R11" i="99"/>
  <c r="O9" i="99"/>
  <c r="W46" i="136"/>
  <c r="J34" i="33"/>
  <c r="C34" i="33"/>
  <c r="E34" i="33"/>
  <c r="R37" i="27"/>
  <c r="O37" i="27"/>
  <c r="R23" i="27"/>
  <c r="O23" i="27"/>
  <c r="R32" i="29"/>
  <c r="O32" i="29"/>
  <c r="O24" i="28"/>
  <c r="R24" i="28"/>
  <c r="M30" i="136"/>
  <c r="O28" i="27"/>
  <c r="R28" i="27"/>
  <c r="J428" i="84"/>
  <c r="R28" i="28"/>
  <c r="O28" i="28"/>
  <c r="O31" i="30"/>
  <c r="R31" i="30"/>
  <c r="R70" i="99"/>
  <c r="O64" i="99"/>
  <c r="O12" i="29"/>
  <c r="R12" i="29"/>
  <c r="R46" i="99"/>
  <c r="O40" i="99"/>
  <c r="R13" i="134"/>
  <c r="O9" i="134"/>
  <c r="AA46" i="136"/>
  <c r="V35" i="33"/>
  <c r="T35" i="33"/>
  <c r="E35" i="136"/>
  <c r="AA34" i="136"/>
  <c r="I24" i="33"/>
  <c r="AE24" i="33"/>
  <c r="V24" i="136"/>
  <c r="AB24" i="136"/>
  <c r="Y33" i="33"/>
  <c r="AG31" i="33"/>
  <c r="AB29" i="33"/>
  <c r="Y29" i="33"/>
  <c r="Y558" i="84" s="1"/>
  <c r="AC28" i="33"/>
  <c r="Y25" i="33"/>
  <c r="E25" i="33"/>
  <c r="T23" i="33"/>
  <c r="N21" i="33"/>
  <c r="G20" i="33"/>
  <c r="C16" i="33"/>
  <c r="AC15" i="33"/>
  <c r="AB14" i="33"/>
  <c r="P14" i="33"/>
  <c r="O14" i="33"/>
  <c r="O308" i="84" s="1"/>
  <c r="AC14" i="33"/>
  <c r="E12" i="33"/>
  <c r="C12" i="33"/>
  <c r="C188" i="84" s="1"/>
  <c r="AD9" i="136"/>
  <c r="S9" i="136"/>
  <c r="C9" i="136"/>
  <c r="AF35" i="136"/>
  <c r="AD35" i="136"/>
  <c r="W35" i="136"/>
  <c r="Z35" i="33"/>
  <c r="P46" i="136"/>
  <c r="T34" i="136"/>
  <c r="L34" i="136"/>
  <c r="I34" i="136"/>
  <c r="AG24" i="33"/>
  <c r="Z24" i="136"/>
  <c r="P24" i="136"/>
  <c r="P41" i="33"/>
  <c r="J40" i="33"/>
  <c r="AC40" i="33"/>
  <c r="T40" i="33"/>
  <c r="AG37" i="33"/>
  <c r="P37" i="33"/>
  <c r="T31" i="33"/>
  <c r="L29" i="33"/>
  <c r="L558" i="84" s="1"/>
  <c r="T28" i="33"/>
  <c r="I28" i="33"/>
  <c r="L21" i="33"/>
  <c r="D10" i="33"/>
  <c r="H40" i="99"/>
  <c r="H43" i="28" s="1"/>
  <c r="J35" i="136"/>
  <c r="AE24" i="136"/>
  <c r="N24" i="136"/>
  <c r="I24" i="136"/>
  <c r="T24" i="136"/>
  <c r="AE37" i="33"/>
  <c r="AB37" i="33"/>
  <c r="Z37" i="33"/>
  <c r="AE31" i="33"/>
  <c r="D31" i="33"/>
  <c r="D208" i="84" s="1"/>
  <c r="C31" i="33"/>
  <c r="C208" i="84" s="1"/>
  <c r="AB21" i="33"/>
  <c r="V21" i="33"/>
  <c r="AE21" i="33"/>
  <c r="AG21" i="33"/>
  <c r="I21" i="33"/>
  <c r="D14" i="33"/>
  <c r="D308" i="84" s="1"/>
  <c r="I14" i="33"/>
  <c r="V14" i="33"/>
  <c r="Z14" i="33"/>
  <c r="E9" i="136"/>
  <c r="D9" i="29"/>
  <c r="AB9" i="29"/>
  <c r="T9" i="29"/>
  <c r="O72" i="110"/>
  <c r="O57" i="110"/>
  <c r="P57" i="110" s="1"/>
  <c r="X9" i="28"/>
  <c r="P9" i="28"/>
  <c r="T9" i="28"/>
  <c r="X9" i="31"/>
  <c r="T9" i="31"/>
  <c r="AG9" i="32"/>
  <c r="X9" i="32"/>
  <c r="G9" i="32"/>
  <c r="D10" i="31"/>
  <c r="T10" i="31"/>
  <c r="J12" i="27"/>
  <c r="C12" i="27"/>
  <c r="Z12" i="31"/>
  <c r="X12" i="31"/>
  <c r="Y44" i="30"/>
  <c r="D14" i="25"/>
  <c r="C14" i="30"/>
  <c r="E14" i="30"/>
  <c r="AE15" i="29"/>
  <c r="C16" i="31"/>
  <c r="G18" i="31"/>
  <c r="J19" i="31"/>
  <c r="C20" i="27"/>
  <c r="C20" i="31"/>
  <c r="AG27" i="31"/>
  <c r="J25" i="31"/>
  <c r="I26" i="28"/>
  <c r="AC26" i="29"/>
  <c r="J26" i="32"/>
  <c r="J24" i="25"/>
  <c r="V24" i="28"/>
  <c r="Z24" i="27"/>
  <c r="J23" i="25"/>
  <c r="E21" i="31"/>
  <c r="C21" i="31"/>
  <c r="AB13" i="26"/>
  <c r="J16" i="28"/>
  <c r="AC18" i="31"/>
  <c r="AC20" i="30"/>
  <c r="J25" i="32"/>
  <c r="J24" i="31"/>
  <c r="C24" i="31"/>
  <c r="J22" i="32"/>
  <c r="AG28" i="31"/>
  <c r="L32" i="32"/>
  <c r="I33" i="27"/>
  <c r="Y33" i="27"/>
  <c r="Y34" i="28"/>
  <c r="C40" i="28"/>
  <c r="D40" i="29"/>
  <c r="J21" i="30"/>
  <c r="AC22" i="25"/>
  <c r="AC22" i="32"/>
  <c r="J28" i="30"/>
  <c r="J29" i="25"/>
  <c r="J29" i="28"/>
  <c r="J33" i="25"/>
  <c r="J33" i="29"/>
  <c r="J34" i="27"/>
  <c r="AC40" i="30"/>
  <c r="H28" i="99"/>
  <c r="I28" i="99" s="1"/>
  <c r="J9" i="29"/>
  <c r="M90" i="134"/>
  <c r="M11" i="32" s="1"/>
  <c r="J14" i="136"/>
  <c r="R16" i="136"/>
  <c r="AE31" i="136"/>
  <c r="AB31" i="136"/>
  <c r="G31" i="136"/>
  <c r="D31" i="136"/>
  <c r="I31" i="136"/>
  <c r="L31" i="136"/>
  <c r="T31" i="136"/>
  <c r="N31" i="136"/>
  <c r="P31" i="136"/>
  <c r="AG31" i="136"/>
  <c r="U72" i="134"/>
  <c r="R18" i="136"/>
  <c r="AA30" i="31"/>
  <c r="AF30" i="30"/>
  <c r="AC13" i="136"/>
  <c r="Y13" i="136"/>
  <c r="R20" i="136"/>
  <c r="Z24" i="32"/>
  <c r="P24" i="32"/>
  <c r="N24" i="32"/>
  <c r="G24" i="32"/>
  <c r="D29" i="136"/>
  <c r="Z29" i="136"/>
  <c r="I29" i="136"/>
  <c r="L29" i="136"/>
  <c r="T29" i="136"/>
  <c r="AB29" i="136"/>
  <c r="AE29" i="136"/>
  <c r="V29" i="136"/>
  <c r="AG24" i="32"/>
  <c r="P29" i="136"/>
  <c r="J17" i="136"/>
  <c r="J19" i="136"/>
  <c r="G22" i="136"/>
  <c r="N12" i="136"/>
  <c r="D28" i="136"/>
  <c r="Z28" i="136"/>
  <c r="C27" i="136"/>
  <c r="J27" i="136"/>
  <c r="D32" i="136"/>
  <c r="Z32" i="136"/>
  <c r="J9" i="32" l="1"/>
  <c r="R79" i="111"/>
  <c r="R47" i="31" s="1"/>
  <c r="L79" i="100"/>
  <c r="L44" i="31" s="1"/>
  <c r="AC79" i="101"/>
  <c r="AC45" i="31" s="1"/>
  <c r="R328" i="84"/>
  <c r="E79" i="134"/>
  <c r="E11" i="31" s="1"/>
  <c r="I21" i="101"/>
  <c r="I45" i="26" s="1"/>
  <c r="N21" i="99"/>
  <c r="N43" i="26" s="1"/>
  <c r="J9" i="100"/>
  <c r="J44" i="25" s="1"/>
  <c r="V9" i="131"/>
  <c r="V48" i="25" s="1"/>
  <c r="L9" i="112"/>
  <c r="L46" i="25" s="1"/>
  <c r="AC9" i="134"/>
  <c r="AC11" i="25" s="1"/>
  <c r="P368" i="84"/>
  <c r="R308" i="84"/>
  <c r="E9" i="99"/>
  <c r="E43" i="25" s="1"/>
  <c r="G128" i="84"/>
  <c r="V9" i="99"/>
  <c r="V43" i="25" s="1"/>
  <c r="V9" i="101"/>
  <c r="V45" i="25" s="1"/>
  <c r="AG9" i="134"/>
  <c r="AG11" i="25" s="1"/>
  <c r="H21" i="99"/>
  <c r="I21" i="99" s="1"/>
  <c r="I43" i="26" s="1"/>
  <c r="J28" i="99"/>
  <c r="R21" i="101"/>
  <c r="R45" i="26" s="1"/>
  <c r="I9" i="26"/>
  <c r="G21" i="131"/>
  <c r="G48" i="26" s="1"/>
  <c r="J21" i="100"/>
  <c r="J44" i="26" s="1"/>
  <c r="L21" i="134"/>
  <c r="L11" i="26" s="1"/>
  <c r="J9" i="26"/>
  <c r="AC40" i="99"/>
  <c r="AC43" i="28" s="1"/>
  <c r="L40" i="112"/>
  <c r="L46" i="28" s="1"/>
  <c r="AC40" i="100"/>
  <c r="AC44" i="28" s="1"/>
  <c r="AC40" i="111"/>
  <c r="AC47" i="28" s="1"/>
  <c r="P40" i="100"/>
  <c r="P44" i="28" s="1"/>
  <c r="J40" i="109"/>
  <c r="J50" i="28" s="1"/>
  <c r="AC40" i="110"/>
  <c r="AC49" i="28" s="1"/>
  <c r="I40" i="110"/>
  <c r="I49" i="28" s="1"/>
  <c r="E40" i="134"/>
  <c r="E11" i="28" s="1"/>
  <c r="R40" i="112"/>
  <c r="R46" i="28" s="1"/>
  <c r="AG40" i="101"/>
  <c r="AG45" i="28" s="1"/>
  <c r="H9" i="28"/>
  <c r="I9" i="28"/>
  <c r="I72" i="99"/>
  <c r="I43" i="30" s="1"/>
  <c r="R368" i="84"/>
  <c r="AC55" i="101"/>
  <c r="AC45" i="27" s="1"/>
  <c r="R55" i="99"/>
  <c r="R43" i="27" s="1"/>
  <c r="V55" i="112"/>
  <c r="V46" i="27" s="1"/>
  <c r="T55" i="134"/>
  <c r="T11" i="27" s="1"/>
  <c r="P548" i="84"/>
  <c r="E90" i="134"/>
  <c r="E11" i="32" s="1"/>
  <c r="I9" i="32"/>
  <c r="R64" i="134"/>
  <c r="R11" i="29" s="1"/>
  <c r="R64" i="110"/>
  <c r="R49" i="29" s="1"/>
  <c r="R64" i="112"/>
  <c r="R46" i="29" s="1"/>
  <c r="I9" i="29"/>
  <c r="X72" i="109"/>
  <c r="X50" i="30" s="1"/>
  <c r="Z72" i="101"/>
  <c r="Z45" i="30" s="1"/>
  <c r="AB72" i="100"/>
  <c r="AB44" i="30" s="1"/>
  <c r="AC72" i="100"/>
  <c r="AC44" i="30" s="1"/>
  <c r="E72" i="100"/>
  <c r="E44" i="30" s="1"/>
  <c r="I72" i="134"/>
  <c r="I11" i="30" s="1"/>
  <c r="R79" i="109"/>
  <c r="R50" i="31" s="1"/>
  <c r="J308" i="84"/>
  <c r="E448" i="84"/>
  <c r="T79" i="112"/>
  <c r="T46" i="31" s="1"/>
  <c r="R128" i="84"/>
  <c r="X79" i="110"/>
  <c r="X49" i="31" s="1"/>
  <c r="R248" i="84"/>
  <c r="N79" i="134"/>
  <c r="N11" i="31" s="1"/>
  <c r="H9" i="31"/>
  <c r="I9" i="31"/>
  <c r="J9" i="31"/>
  <c r="Z55" i="101"/>
  <c r="Z45" i="27" s="1"/>
  <c r="AB40" i="101"/>
  <c r="AB45" i="28" s="1"/>
  <c r="X40" i="100"/>
  <c r="X44" i="28" s="1"/>
  <c r="V40" i="100"/>
  <c r="V44" i="28" s="1"/>
  <c r="Z40" i="100"/>
  <c r="Z44" i="28" s="1"/>
  <c r="AE40" i="100"/>
  <c r="AE44" i="28" s="1"/>
  <c r="D49" i="31"/>
  <c r="G55" i="101"/>
  <c r="G45" i="27" s="1"/>
  <c r="R9" i="29"/>
  <c r="I55" i="101"/>
  <c r="I45" i="27" s="1"/>
  <c r="D45" i="27"/>
  <c r="P9" i="31"/>
  <c r="I9" i="25"/>
  <c r="J9" i="25"/>
  <c r="T128" i="84"/>
  <c r="L128" i="84"/>
  <c r="X128" i="84"/>
  <c r="N128" i="84"/>
  <c r="Z128" i="84"/>
  <c r="P128" i="84"/>
  <c r="R90" i="109"/>
  <c r="R50" i="32" s="1"/>
  <c r="O50" i="32"/>
  <c r="AC90" i="110"/>
  <c r="AC49" i="32" s="1"/>
  <c r="Y49" i="32"/>
  <c r="T90" i="110"/>
  <c r="T49" i="32" s="1"/>
  <c r="D49" i="32"/>
  <c r="R79" i="131"/>
  <c r="R48" i="31" s="1"/>
  <c r="G90" i="111"/>
  <c r="G47" i="32" s="1"/>
  <c r="D47" i="32"/>
  <c r="R90" i="111"/>
  <c r="R47" i="32" s="1"/>
  <c r="O47" i="32"/>
  <c r="AE90" i="112"/>
  <c r="AE46" i="32" s="1"/>
  <c r="D46" i="32"/>
  <c r="AC90" i="101"/>
  <c r="AC45" i="32" s="1"/>
  <c r="Y45" i="32"/>
  <c r="AC90" i="100"/>
  <c r="AC44" i="32" s="1"/>
  <c r="Y44" i="32"/>
  <c r="Z90" i="99"/>
  <c r="Z43" i="32" s="1"/>
  <c r="D43" i="32"/>
  <c r="R90" i="99"/>
  <c r="R43" i="32" s="1"/>
  <c r="O43" i="32"/>
  <c r="V128" i="84"/>
  <c r="E308" i="84"/>
  <c r="Z368" i="84"/>
  <c r="J148" i="84"/>
  <c r="X368" i="84"/>
  <c r="T268" i="84"/>
  <c r="J448" i="84"/>
  <c r="E268" i="84"/>
  <c r="N268" i="84"/>
  <c r="Z268" i="84"/>
  <c r="G268" i="84"/>
  <c r="V268" i="84"/>
  <c r="V9" i="112"/>
  <c r="V46" i="25" s="1"/>
  <c r="AE79" i="112"/>
  <c r="AE46" i="31" s="1"/>
  <c r="N64" i="134"/>
  <c r="N11" i="29" s="1"/>
  <c r="Z72" i="99"/>
  <c r="Z43" i="30" s="1"/>
  <c r="AB40" i="100"/>
  <c r="AB44" i="28" s="1"/>
  <c r="AG40" i="100"/>
  <c r="AG44" i="28" s="1"/>
  <c r="L40" i="100"/>
  <c r="L44" i="28" s="1"/>
  <c r="I40" i="100"/>
  <c r="I44" i="28" s="1"/>
  <c r="G40" i="100"/>
  <c r="G44" i="28" s="1"/>
  <c r="X9" i="101"/>
  <c r="X45" i="25" s="1"/>
  <c r="V40" i="101"/>
  <c r="V45" i="28" s="1"/>
  <c r="Z9" i="101"/>
  <c r="Z45" i="25" s="1"/>
  <c r="D45" i="25"/>
  <c r="N40" i="101"/>
  <c r="N45" i="28" s="1"/>
  <c r="I9" i="101"/>
  <c r="I45" i="25" s="1"/>
  <c r="P40" i="101"/>
  <c r="P45" i="28" s="1"/>
  <c r="AB9" i="101"/>
  <c r="AB45" i="25" s="1"/>
  <c r="L9" i="101"/>
  <c r="L45" i="25" s="1"/>
  <c r="P9" i="101"/>
  <c r="P45" i="25" s="1"/>
  <c r="P55" i="112"/>
  <c r="P46" i="27" s="1"/>
  <c r="O46" i="27"/>
  <c r="Z55" i="112"/>
  <c r="Z46" i="27" s="1"/>
  <c r="R72" i="111"/>
  <c r="R47" i="30" s="1"/>
  <c r="T90" i="111"/>
  <c r="T47" i="32" s="1"/>
  <c r="O47" i="31"/>
  <c r="AB90" i="111"/>
  <c r="AB47" i="32" s="1"/>
  <c r="D47" i="30"/>
  <c r="AB21" i="131"/>
  <c r="AB48" i="26" s="1"/>
  <c r="G40" i="110"/>
  <c r="G49" i="28" s="1"/>
  <c r="X90" i="110"/>
  <c r="X49" i="32" s="1"/>
  <c r="L90" i="110"/>
  <c r="L49" i="32" s="1"/>
  <c r="D49" i="28"/>
  <c r="L40" i="110"/>
  <c r="L49" i="28" s="1"/>
  <c r="AE21" i="110"/>
  <c r="AE49" i="26" s="1"/>
  <c r="AE79" i="109"/>
  <c r="AE50" i="31" s="1"/>
  <c r="I79" i="109"/>
  <c r="I50" i="31" s="1"/>
  <c r="D50" i="31"/>
  <c r="G21" i="109"/>
  <c r="G50" i="26" s="1"/>
  <c r="O50" i="31"/>
  <c r="Z21" i="109"/>
  <c r="Z50" i="26" s="1"/>
  <c r="V79" i="109"/>
  <c r="V50" i="31" s="1"/>
  <c r="P79" i="109"/>
  <c r="P50" i="31" s="1"/>
  <c r="T21" i="109"/>
  <c r="T50" i="26" s="1"/>
  <c r="G79" i="109"/>
  <c r="G50" i="31" s="1"/>
  <c r="AB79" i="109"/>
  <c r="AB50" i="31" s="1"/>
  <c r="D50" i="26"/>
  <c r="T79" i="109"/>
  <c r="T50" i="31" s="1"/>
  <c r="V72" i="99"/>
  <c r="V43" i="30" s="1"/>
  <c r="X90" i="111"/>
  <c r="X47" i="32" s="1"/>
  <c r="Y48" i="30"/>
  <c r="AC72" i="109"/>
  <c r="AC50" i="30" s="1"/>
  <c r="P21" i="110"/>
  <c r="P49" i="26" s="1"/>
  <c r="AC55" i="110"/>
  <c r="AC49" i="27" s="1"/>
  <c r="T21" i="131"/>
  <c r="T48" i="26" s="1"/>
  <c r="AE21" i="131"/>
  <c r="AE48" i="26" s="1"/>
  <c r="R72" i="131"/>
  <c r="R48" i="30" s="1"/>
  <c r="R90" i="131"/>
  <c r="R48" i="32" s="1"/>
  <c r="I21" i="131"/>
  <c r="I48" i="26" s="1"/>
  <c r="AE90" i="111"/>
  <c r="AE47" i="32" s="1"/>
  <c r="Z90" i="111"/>
  <c r="Z47" i="32" s="1"/>
  <c r="L90" i="111"/>
  <c r="L47" i="32" s="1"/>
  <c r="I90" i="111"/>
  <c r="I47" i="32" s="1"/>
  <c r="P90" i="111"/>
  <c r="P47" i="32" s="1"/>
  <c r="V90" i="111"/>
  <c r="V47" i="32" s="1"/>
  <c r="AG90" i="111"/>
  <c r="AG47" i="32" s="1"/>
  <c r="Q8" i="111"/>
  <c r="Q47" i="33" s="1"/>
  <c r="N90" i="111"/>
  <c r="N47" i="32" s="1"/>
  <c r="Z90" i="112"/>
  <c r="Z46" i="32" s="1"/>
  <c r="N90" i="112"/>
  <c r="N46" i="32" s="1"/>
  <c r="Y45" i="27"/>
  <c r="AG9" i="101"/>
  <c r="AG45" i="25" s="1"/>
  <c r="G9" i="101"/>
  <c r="G45" i="25" s="1"/>
  <c r="T40" i="101"/>
  <c r="T45" i="28" s="1"/>
  <c r="G40" i="101"/>
  <c r="G45" i="28" s="1"/>
  <c r="C44" i="26"/>
  <c r="D43" i="30"/>
  <c r="R72" i="109"/>
  <c r="R50" i="30" s="1"/>
  <c r="D50" i="29"/>
  <c r="I64" i="109"/>
  <c r="I50" i="29" s="1"/>
  <c r="L64" i="109"/>
  <c r="L50" i="29" s="1"/>
  <c r="J9" i="109"/>
  <c r="J50" i="25" s="1"/>
  <c r="P64" i="109"/>
  <c r="P50" i="29" s="1"/>
  <c r="V64" i="109"/>
  <c r="V50" i="29" s="1"/>
  <c r="V40" i="110"/>
  <c r="V49" i="28" s="1"/>
  <c r="N90" i="110"/>
  <c r="N49" i="32" s="1"/>
  <c r="Z40" i="110"/>
  <c r="Z49" i="28" s="1"/>
  <c r="V90" i="110"/>
  <c r="V49" i="32" s="1"/>
  <c r="AG90" i="110"/>
  <c r="AG49" i="32" s="1"/>
  <c r="AC55" i="131"/>
  <c r="AC48" i="27" s="1"/>
  <c r="X64" i="131"/>
  <c r="X48" i="29" s="1"/>
  <c r="L21" i="131"/>
  <c r="L48" i="26" s="1"/>
  <c r="N21" i="131"/>
  <c r="N48" i="26" s="1"/>
  <c r="V21" i="131"/>
  <c r="V48" i="26" s="1"/>
  <c r="AC21" i="111"/>
  <c r="AC47" i="26" s="1"/>
  <c r="E72" i="111"/>
  <c r="E47" i="30" s="1"/>
  <c r="AB55" i="112"/>
  <c r="AB46" i="27" s="1"/>
  <c r="N55" i="112"/>
  <c r="N46" i="27" s="1"/>
  <c r="Z64" i="101"/>
  <c r="Z45" i="29" s="1"/>
  <c r="N9" i="101"/>
  <c r="N45" i="25" s="1"/>
  <c r="T9" i="101"/>
  <c r="T45" i="25" s="1"/>
  <c r="AE9" i="101"/>
  <c r="AE45" i="25" s="1"/>
  <c r="L40" i="101"/>
  <c r="L45" i="28" s="1"/>
  <c r="L64" i="134"/>
  <c r="L11" i="29" s="1"/>
  <c r="R79" i="100"/>
  <c r="R44" i="31" s="1"/>
  <c r="T90" i="99"/>
  <c r="T43" i="32" s="1"/>
  <c r="I90" i="99"/>
  <c r="I43" i="32" s="1"/>
  <c r="I64" i="134"/>
  <c r="I11" i="29" s="1"/>
  <c r="I9" i="134"/>
  <c r="I11" i="25" s="1"/>
  <c r="P64" i="134"/>
  <c r="P11" i="29" s="1"/>
  <c r="O9" i="26"/>
  <c r="R9" i="26"/>
  <c r="R9" i="27"/>
  <c r="O9" i="27"/>
  <c r="R9" i="30"/>
  <c r="O9" i="30"/>
  <c r="O9" i="28"/>
  <c r="R9" i="28"/>
  <c r="O9" i="25"/>
  <c r="R9" i="25"/>
  <c r="E9" i="33"/>
  <c r="X24" i="33"/>
  <c r="T24" i="33"/>
  <c r="L24" i="33"/>
  <c r="V24" i="33"/>
  <c r="AB24" i="33"/>
  <c r="D24" i="33"/>
  <c r="Z24" i="33"/>
  <c r="P24" i="33"/>
  <c r="G24" i="33"/>
  <c r="E24" i="33"/>
  <c r="P35" i="33"/>
  <c r="N35" i="33"/>
  <c r="X35" i="33"/>
  <c r="D35" i="33"/>
  <c r="D388" i="84" s="1"/>
  <c r="I388" i="84" s="1"/>
  <c r="L35" i="33"/>
  <c r="AE35" i="33"/>
  <c r="AB35" i="33"/>
  <c r="G35" i="33"/>
  <c r="AG35" i="33"/>
  <c r="L9" i="99"/>
  <c r="L43" i="25" s="1"/>
  <c r="I9" i="99"/>
  <c r="I43" i="25" s="1"/>
  <c r="I55" i="112"/>
  <c r="I46" i="27" s="1"/>
  <c r="D46" i="27"/>
  <c r="AE55" i="112"/>
  <c r="AE46" i="27" s="1"/>
  <c r="L55" i="112"/>
  <c r="L46" i="27" s="1"/>
  <c r="T55" i="112"/>
  <c r="T46" i="27" s="1"/>
  <c r="X55" i="112"/>
  <c r="X46" i="27" s="1"/>
  <c r="G55" i="112"/>
  <c r="G46" i="27" s="1"/>
  <c r="AG55" i="112"/>
  <c r="AG46" i="27" s="1"/>
  <c r="K8" i="111"/>
  <c r="K47" i="33" s="1"/>
  <c r="C41" i="33"/>
  <c r="E41" i="33"/>
  <c r="J41" i="33"/>
  <c r="T41" i="33"/>
  <c r="N41" i="33"/>
  <c r="AG41" i="33"/>
  <c r="Z41" i="33"/>
  <c r="D41" i="33"/>
  <c r="G41" i="33"/>
  <c r="I41" i="33"/>
  <c r="L41" i="33"/>
  <c r="X41" i="33"/>
  <c r="AE41" i="33"/>
  <c r="AB41" i="33"/>
  <c r="L40" i="33"/>
  <c r="AE40" i="33"/>
  <c r="V40" i="33"/>
  <c r="AB40" i="33"/>
  <c r="I40" i="33"/>
  <c r="Z40" i="33"/>
  <c r="P40" i="33"/>
  <c r="AG40" i="33"/>
  <c r="D40" i="33"/>
  <c r="X40" i="33"/>
  <c r="N40" i="33"/>
  <c r="G40" i="33"/>
  <c r="C39" i="33"/>
  <c r="C508" i="84" s="1"/>
  <c r="J39" i="33"/>
  <c r="E39" i="33"/>
  <c r="V39" i="33"/>
  <c r="AE39" i="33"/>
  <c r="G39" i="33"/>
  <c r="D39" i="33"/>
  <c r="D508" i="84" s="1"/>
  <c r="T39" i="33"/>
  <c r="X39" i="33"/>
  <c r="Z39" i="33"/>
  <c r="P39" i="33"/>
  <c r="L39" i="33"/>
  <c r="AB39" i="33"/>
  <c r="N39" i="33"/>
  <c r="AG39" i="33"/>
  <c r="I39" i="33"/>
  <c r="O38" i="33"/>
  <c r="O448" i="84" s="1"/>
  <c r="R448" i="84" s="1"/>
  <c r="AG38" i="33"/>
  <c r="I38" i="33"/>
  <c r="P38" i="33"/>
  <c r="AE38" i="33"/>
  <c r="AB38" i="33"/>
  <c r="V38" i="33"/>
  <c r="Z38" i="33"/>
  <c r="G38" i="33"/>
  <c r="Y37" i="33"/>
  <c r="AC37" i="33"/>
  <c r="T36" i="33"/>
  <c r="D36" i="33"/>
  <c r="AE36" i="33"/>
  <c r="L36" i="33"/>
  <c r="AG36" i="33"/>
  <c r="AB40" i="111"/>
  <c r="AB47" i="28" s="1"/>
  <c r="Y36" i="33"/>
  <c r="AC36" i="33"/>
  <c r="AC35" i="33"/>
  <c r="Y35" i="33"/>
  <c r="N34" i="33"/>
  <c r="I34" i="33"/>
  <c r="AB33" i="33"/>
  <c r="I33" i="33"/>
  <c r="T33" i="33"/>
  <c r="D33" i="33"/>
  <c r="D328" i="84" s="1"/>
  <c r="V328" i="84" s="1"/>
  <c r="X33" i="33"/>
  <c r="V33" i="33"/>
  <c r="L33" i="33"/>
  <c r="P33" i="33"/>
  <c r="AG33" i="33"/>
  <c r="C33" i="33"/>
  <c r="C328" i="84" s="1"/>
  <c r="J33" i="33"/>
  <c r="E33" i="33"/>
  <c r="L268" i="84"/>
  <c r="Y32" i="33"/>
  <c r="AC32" i="33"/>
  <c r="E31" i="33"/>
  <c r="J31" i="33"/>
  <c r="N29" i="33"/>
  <c r="N558" i="84" s="1"/>
  <c r="G29" i="33"/>
  <c r="G558" i="84" s="1"/>
  <c r="AE29" i="33"/>
  <c r="X29" i="33"/>
  <c r="X558" i="84" s="1"/>
  <c r="D29" i="33"/>
  <c r="D558" i="84" s="1"/>
  <c r="I29" i="33"/>
  <c r="I558" i="84" s="1"/>
  <c r="P29" i="33"/>
  <c r="P558" i="84" s="1"/>
  <c r="V29" i="33"/>
  <c r="V558" i="84" s="1"/>
  <c r="Z29" i="33"/>
  <c r="Z558" i="84" s="1"/>
  <c r="T29" i="33"/>
  <c r="T558" i="84" s="1"/>
  <c r="AG28" i="33"/>
  <c r="V28" i="33"/>
  <c r="AE28" i="33"/>
  <c r="Z28" i="33"/>
  <c r="P28" i="33"/>
  <c r="X28" i="33"/>
  <c r="D28" i="33"/>
  <c r="L28" i="33"/>
  <c r="AB28" i="33"/>
  <c r="G28" i="33"/>
  <c r="N28" i="33"/>
  <c r="C25" i="33"/>
  <c r="C528" i="84" s="1"/>
  <c r="J528" i="84" s="1"/>
  <c r="O25" i="33"/>
  <c r="O528" i="84" s="1"/>
  <c r="R528" i="84" s="1"/>
  <c r="R25" i="33"/>
  <c r="AB25" i="33"/>
  <c r="X25" i="33"/>
  <c r="Z25" i="33"/>
  <c r="G25" i="33"/>
  <c r="N25" i="33"/>
  <c r="D25" i="33"/>
  <c r="D528" i="84" s="1"/>
  <c r="V25" i="33"/>
  <c r="L25" i="33"/>
  <c r="T25" i="33"/>
  <c r="AG25" i="33"/>
  <c r="I25" i="33"/>
  <c r="P25" i="33"/>
  <c r="AE25" i="33"/>
  <c r="L23" i="33"/>
  <c r="X23" i="33"/>
  <c r="AE23" i="33"/>
  <c r="AG23" i="33"/>
  <c r="AB23" i="33"/>
  <c r="V23" i="33"/>
  <c r="G23" i="33"/>
  <c r="N23" i="33"/>
  <c r="I23" i="33"/>
  <c r="Z23" i="33"/>
  <c r="P23" i="33"/>
  <c r="J22" i="33"/>
  <c r="AB22" i="33"/>
  <c r="AG22" i="33"/>
  <c r="D22" i="33"/>
  <c r="D148" i="84" s="1"/>
  <c r="E148" i="84" s="1"/>
  <c r="AE22" i="33"/>
  <c r="G22" i="33"/>
  <c r="Z22" i="33"/>
  <c r="X22" i="33"/>
  <c r="N22" i="33"/>
  <c r="L22" i="33"/>
  <c r="I22" i="33"/>
  <c r="P22" i="33"/>
  <c r="T22" i="33"/>
  <c r="O22" i="33"/>
  <c r="O148" i="84" s="1"/>
  <c r="R148" i="84" s="1"/>
  <c r="R22" i="33"/>
  <c r="E21" i="33"/>
  <c r="J21" i="33"/>
  <c r="C21" i="33"/>
  <c r="C128" i="84" s="1"/>
  <c r="Y21" i="33"/>
  <c r="AC21" i="33"/>
  <c r="J19" i="33"/>
  <c r="AE19" i="33"/>
  <c r="I19" i="33"/>
  <c r="L19" i="33"/>
  <c r="N19" i="33"/>
  <c r="D19" i="33"/>
  <c r="D488" i="84" s="1"/>
  <c r="E488" i="84" s="1"/>
  <c r="Z19" i="33"/>
  <c r="G19" i="33"/>
  <c r="X19" i="33"/>
  <c r="T19" i="33"/>
  <c r="P19" i="33"/>
  <c r="AG19" i="33"/>
  <c r="AB19" i="33"/>
  <c r="V19" i="33"/>
  <c r="O18" i="33"/>
  <c r="O428" i="84" s="1"/>
  <c r="R428" i="84" s="1"/>
  <c r="R18" i="33"/>
  <c r="V18" i="33"/>
  <c r="T18" i="33"/>
  <c r="P18" i="33"/>
  <c r="D18" i="33"/>
  <c r="D428" i="84" s="1"/>
  <c r="E428" i="84" s="1"/>
  <c r="AG18" i="33"/>
  <c r="L18" i="33"/>
  <c r="I18" i="33"/>
  <c r="Z17" i="33"/>
  <c r="AG17" i="33"/>
  <c r="V17" i="33"/>
  <c r="I17" i="33"/>
  <c r="AE17" i="33"/>
  <c r="L17" i="33"/>
  <c r="N17" i="33"/>
  <c r="T17" i="33"/>
  <c r="D17" i="33"/>
  <c r="AB17" i="33"/>
  <c r="P17" i="33"/>
  <c r="G17" i="33"/>
  <c r="AC17" i="33"/>
  <c r="Y17" i="33"/>
  <c r="Z16" i="33"/>
  <c r="G16" i="33"/>
  <c r="R16" i="33"/>
  <c r="O16" i="33"/>
  <c r="J15" i="33"/>
  <c r="E15" i="33"/>
  <c r="T368" i="84"/>
  <c r="N368" i="84"/>
  <c r="X15" i="33"/>
  <c r="AE15" i="33"/>
  <c r="L15" i="33"/>
  <c r="L368" i="84"/>
  <c r="I368" i="84"/>
  <c r="I15" i="33"/>
  <c r="G368" i="84"/>
  <c r="V368" i="84"/>
  <c r="AG15" i="33"/>
  <c r="J368" i="84"/>
  <c r="E368" i="84"/>
  <c r="AB15" i="33"/>
  <c r="N15" i="33"/>
  <c r="G15" i="33"/>
  <c r="Z15" i="33"/>
  <c r="J13" i="33"/>
  <c r="E13" i="33"/>
  <c r="C13" i="33"/>
  <c r="C248" i="84" s="1"/>
  <c r="X12" i="33"/>
  <c r="AB12" i="33"/>
  <c r="T12" i="33"/>
  <c r="I12" i="33"/>
  <c r="G12" i="33"/>
  <c r="AG12" i="33"/>
  <c r="Z12" i="33"/>
  <c r="AE12" i="33"/>
  <c r="L12" i="33"/>
  <c r="D12" i="33"/>
  <c r="D188" i="84" s="1"/>
  <c r="E188" i="84" s="1"/>
  <c r="V12" i="33"/>
  <c r="P12" i="33"/>
  <c r="N12" i="33"/>
  <c r="J10" i="33"/>
  <c r="E10" i="33"/>
  <c r="G10" i="33"/>
  <c r="T10" i="33"/>
  <c r="AE10" i="33"/>
  <c r="V10" i="33"/>
  <c r="Z10" i="33"/>
  <c r="AB10" i="33"/>
  <c r="L10" i="33"/>
  <c r="Y9" i="33"/>
  <c r="AC9" i="33"/>
  <c r="T9" i="33"/>
  <c r="L9" i="33"/>
  <c r="AG9" i="33"/>
  <c r="D9" i="33"/>
  <c r="D48" i="84" s="1"/>
  <c r="E48" i="84" s="1"/>
  <c r="N9" i="33"/>
  <c r="AB9" i="33"/>
  <c r="G9" i="33"/>
  <c r="AE9" i="33"/>
  <c r="X9" i="33"/>
  <c r="V9" i="33"/>
  <c r="Z9" i="33"/>
  <c r="AB9" i="134"/>
  <c r="AB11" i="25" s="1"/>
  <c r="L55" i="134"/>
  <c r="L11" i="27" s="1"/>
  <c r="Z40" i="134"/>
  <c r="Z11" i="28" s="1"/>
  <c r="N40" i="134"/>
  <c r="N11" i="28" s="1"/>
  <c r="AG90" i="99"/>
  <c r="AG43" i="32" s="1"/>
  <c r="AC79" i="99"/>
  <c r="AC43" i="31" s="1"/>
  <c r="X55" i="134"/>
  <c r="X11" i="27" s="1"/>
  <c r="AE40" i="134"/>
  <c r="AE11" i="28" s="1"/>
  <c r="AB55" i="134"/>
  <c r="AB11" i="27" s="1"/>
  <c r="L72" i="99"/>
  <c r="L43" i="30" s="1"/>
  <c r="W8" i="99"/>
  <c r="W43" i="33" s="1"/>
  <c r="AG9" i="99"/>
  <c r="AG43" i="25" s="1"/>
  <c r="L9" i="134"/>
  <c r="L11" i="25" s="1"/>
  <c r="O43" i="27"/>
  <c r="K8" i="99"/>
  <c r="K43" i="33" s="1"/>
  <c r="K168" i="84" s="1"/>
  <c r="X9" i="134"/>
  <c r="X11" i="25" s="1"/>
  <c r="Z21" i="99"/>
  <c r="Z43" i="26" s="1"/>
  <c r="AE90" i="99"/>
  <c r="AE43" i="32" s="1"/>
  <c r="V90" i="99"/>
  <c r="V43" i="32" s="1"/>
  <c r="X21" i="99"/>
  <c r="X43" i="26" s="1"/>
  <c r="Y43" i="28"/>
  <c r="X90" i="99"/>
  <c r="X43" i="32" s="1"/>
  <c r="P90" i="99"/>
  <c r="P43" i="32" s="1"/>
  <c r="M8" i="99"/>
  <c r="M43" i="33" s="1"/>
  <c r="M168" i="84" s="1"/>
  <c r="AB90" i="99"/>
  <c r="AB43" i="32" s="1"/>
  <c r="N90" i="99"/>
  <c r="N43" i="32" s="1"/>
  <c r="J72" i="100"/>
  <c r="J44" i="30" s="1"/>
  <c r="M8" i="100"/>
  <c r="M44" i="33" s="1"/>
  <c r="M228" i="84" s="1"/>
  <c r="E21" i="100"/>
  <c r="E44" i="26" s="1"/>
  <c r="K8" i="100"/>
  <c r="K44" i="33" s="1"/>
  <c r="K228" i="84" s="1"/>
  <c r="G72" i="100"/>
  <c r="G44" i="30" s="1"/>
  <c r="I79" i="100"/>
  <c r="I44" i="31" s="1"/>
  <c r="R64" i="100"/>
  <c r="R44" i="29" s="1"/>
  <c r="Y44" i="27"/>
  <c r="S8" i="100"/>
  <c r="S44" i="33" s="1"/>
  <c r="S228" i="84" s="1"/>
  <c r="H8" i="100"/>
  <c r="H44" i="33" s="1"/>
  <c r="H228" i="84" s="1"/>
  <c r="Q8" i="100"/>
  <c r="Q44" i="33" s="1"/>
  <c r="Q228" i="84" s="1"/>
  <c r="Y44" i="28"/>
  <c r="AC21" i="100"/>
  <c r="AC44" i="26" s="1"/>
  <c r="AB64" i="101"/>
  <c r="AB45" i="29" s="1"/>
  <c r="AC64" i="101"/>
  <c r="AC45" i="29" s="1"/>
  <c r="V55" i="101"/>
  <c r="V45" i="27" s="1"/>
  <c r="P55" i="101"/>
  <c r="P45" i="27" s="1"/>
  <c r="Y45" i="31"/>
  <c r="AE55" i="101"/>
  <c r="AE45" i="27" s="1"/>
  <c r="X55" i="101"/>
  <c r="X45" i="27" s="1"/>
  <c r="O45" i="28"/>
  <c r="G9" i="134"/>
  <c r="G11" i="25" s="1"/>
  <c r="AE9" i="134"/>
  <c r="AE11" i="25" s="1"/>
  <c r="Z9" i="134"/>
  <c r="Z11" i="25" s="1"/>
  <c r="N9" i="134"/>
  <c r="N11" i="25" s="1"/>
  <c r="G90" i="112"/>
  <c r="G46" i="32" s="1"/>
  <c r="T90" i="112"/>
  <c r="T46" i="32" s="1"/>
  <c r="U8" i="30"/>
  <c r="AC72" i="112"/>
  <c r="AC46" i="30" s="1"/>
  <c r="G79" i="134"/>
  <c r="G11" i="31" s="1"/>
  <c r="D46" i="31"/>
  <c r="AE9" i="112"/>
  <c r="AE46" i="25" s="1"/>
  <c r="S8" i="112"/>
  <c r="S46" i="33" s="1"/>
  <c r="S348" i="84" s="1"/>
  <c r="AB64" i="134"/>
  <c r="AB11" i="29" s="1"/>
  <c r="T64" i="134"/>
  <c r="T11" i="29" s="1"/>
  <c r="V64" i="134"/>
  <c r="V11" i="29" s="1"/>
  <c r="AF8" i="112"/>
  <c r="AF46" i="33" s="1"/>
  <c r="Y348" i="84" s="1"/>
  <c r="D46" i="25"/>
  <c r="AC9" i="112"/>
  <c r="AC46" i="25" s="1"/>
  <c r="X79" i="112"/>
  <c r="X46" i="31" s="1"/>
  <c r="AB79" i="112"/>
  <c r="AB46" i="31" s="1"/>
  <c r="H8" i="25"/>
  <c r="L79" i="112"/>
  <c r="L46" i="31" s="1"/>
  <c r="G79" i="112"/>
  <c r="G46" i="31" s="1"/>
  <c r="M8" i="29"/>
  <c r="T72" i="134"/>
  <c r="T11" i="30" s="1"/>
  <c r="V72" i="134"/>
  <c r="V11" i="30" s="1"/>
  <c r="D11" i="30"/>
  <c r="P72" i="134"/>
  <c r="P11" i="30" s="1"/>
  <c r="K8" i="112"/>
  <c r="K46" i="33" s="1"/>
  <c r="K348" i="84" s="1"/>
  <c r="Z72" i="134"/>
  <c r="Z11" i="30" s="1"/>
  <c r="M8" i="112"/>
  <c r="M46" i="33" s="1"/>
  <c r="M348" i="84" s="1"/>
  <c r="AG79" i="112"/>
  <c r="AG46" i="31" s="1"/>
  <c r="I79" i="112"/>
  <c r="I46" i="31" s="1"/>
  <c r="Z40" i="112"/>
  <c r="Z46" i="28" s="1"/>
  <c r="U8" i="27"/>
  <c r="D11" i="25"/>
  <c r="AC79" i="134"/>
  <c r="AC11" i="31" s="1"/>
  <c r="X72" i="134"/>
  <c r="X11" i="30" s="1"/>
  <c r="AB72" i="134"/>
  <c r="AB11" i="30" s="1"/>
  <c r="AG64" i="134"/>
  <c r="AG11" i="29" s="1"/>
  <c r="G64" i="134"/>
  <c r="G11" i="29" s="1"/>
  <c r="AC90" i="111"/>
  <c r="AC47" i="32" s="1"/>
  <c r="Z64" i="134"/>
  <c r="Z11" i="29" s="1"/>
  <c r="D11" i="29"/>
  <c r="X64" i="134"/>
  <c r="X11" i="29" s="1"/>
  <c r="G9" i="111"/>
  <c r="G47" i="25" s="1"/>
  <c r="N40" i="111"/>
  <c r="N47" i="28" s="1"/>
  <c r="T40" i="111"/>
  <c r="T47" i="28" s="1"/>
  <c r="AC9" i="111"/>
  <c r="AC47" i="25" s="1"/>
  <c r="N55" i="134"/>
  <c r="N11" i="27" s="1"/>
  <c r="G55" i="134"/>
  <c r="G11" i="27" s="1"/>
  <c r="C11" i="28"/>
  <c r="V40" i="134"/>
  <c r="V11" i="28" s="1"/>
  <c r="L40" i="134"/>
  <c r="L11" i="28" s="1"/>
  <c r="AG40" i="134"/>
  <c r="AG11" i="28" s="1"/>
  <c r="I40" i="134"/>
  <c r="I11" i="28" s="1"/>
  <c r="AG55" i="134"/>
  <c r="AG11" i="27" s="1"/>
  <c r="G40" i="134"/>
  <c r="G11" i="28" s="1"/>
  <c r="W8" i="29"/>
  <c r="Q8" i="30"/>
  <c r="I55" i="134"/>
  <c r="I11" i="27" s="1"/>
  <c r="V55" i="134"/>
  <c r="V11" i="27" s="1"/>
  <c r="D11" i="27"/>
  <c r="S8" i="27"/>
  <c r="Z40" i="111"/>
  <c r="Z47" i="28" s="1"/>
  <c r="C8" i="111"/>
  <c r="C47" i="33" s="1"/>
  <c r="H8" i="111"/>
  <c r="H47" i="33" s="1"/>
  <c r="AD8" i="111"/>
  <c r="AD47" i="33" s="1"/>
  <c r="Z55" i="134"/>
  <c r="Z11" i="27" s="1"/>
  <c r="P40" i="134"/>
  <c r="P11" i="28" s="1"/>
  <c r="AB40" i="134"/>
  <c r="AB11" i="28" s="1"/>
  <c r="X40" i="134"/>
  <c r="X11" i="28" s="1"/>
  <c r="AE55" i="134"/>
  <c r="AE11" i="27" s="1"/>
  <c r="T40" i="134"/>
  <c r="T11" i="28" s="1"/>
  <c r="P64" i="131"/>
  <c r="P48" i="29" s="1"/>
  <c r="AE21" i="134"/>
  <c r="AE11" i="26" s="1"/>
  <c r="AE72" i="134"/>
  <c r="AE11" i="30" s="1"/>
  <c r="AG72" i="134"/>
  <c r="AG11" i="30" s="1"/>
  <c r="L9" i="131"/>
  <c r="L48" i="25" s="1"/>
  <c r="AB9" i="131"/>
  <c r="AB48" i="25" s="1"/>
  <c r="AA8" i="131"/>
  <c r="AA48" i="33" s="1"/>
  <c r="N72" i="134"/>
  <c r="N11" i="30" s="1"/>
  <c r="U8" i="32"/>
  <c r="S8" i="30"/>
  <c r="D11" i="26"/>
  <c r="N21" i="134"/>
  <c r="N11" i="26" s="1"/>
  <c r="X21" i="134"/>
  <c r="X11" i="26" s="1"/>
  <c r="AB79" i="134"/>
  <c r="AB11" i="31" s="1"/>
  <c r="P79" i="134"/>
  <c r="P11" i="31" s="1"/>
  <c r="AE64" i="131"/>
  <c r="AE48" i="29" s="1"/>
  <c r="AG64" i="131"/>
  <c r="AG48" i="29" s="1"/>
  <c r="Z64" i="131"/>
  <c r="Z48" i="29" s="1"/>
  <c r="L79" i="134"/>
  <c r="L11" i="31" s="1"/>
  <c r="D11" i="31"/>
  <c r="AE79" i="134"/>
  <c r="AE11" i="31" s="1"/>
  <c r="Z21" i="134"/>
  <c r="Z11" i="26" s="1"/>
  <c r="V21" i="134"/>
  <c r="V11" i="26" s="1"/>
  <c r="L72" i="134"/>
  <c r="L11" i="30" s="1"/>
  <c r="G72" i="134"/>
  <c r="G11" i="30" s="1"/>
  <c r="P9" i="134"/>
  <c r="P11" i="25" s="1"/>
  <c r="V9" i="134"/>
  <c r="V11" i="25" s="1"/>
  <c r="T9" i="134"/>
  <c r="T11" i="25" s="1"/>
  <c r="V64" i="131"/>
  <c r="V48" i="29" s="1"/>
  <c r="T64" i="131"/>
  <c r="T48" i="29" s="1"/>
  <c r="L64" i="131"/>
  <c r="L48" i="29" s="1"/>
  <c r="Q8" i="29"/>
  <c r="V79" i="134"/>
  <c r="V11" i="31" s="1"/>
  <c r="T21" i="134"/>
  <c r="T11" i="26" s="1"/>
  <c r="G21" i="134"/>
  <c r="G11" i="26" s="1"/>
  <c r="AG21" i="134"/>
  <c r="AG11" i="26" s="1"/>
  <c r="Z79" i="134"/>
  <c r="Z11" i="31" s="1"/>
  <c r="D48" i="29"/>
  <c r="T79" i="134"/>
  <c r="T11" i="31" s="1"/>
  <c r="I21" i="134"/>
  <c r="I11" i="26" s="1"/>
  <c r="AB21" i="134"/>
  <c r="AB11" i="26" s="1"/>
  <c r="AG79" i="134"/>
  <c r="AG11" i="31" s="1"/>
  <c r="X79" i="134"/>
  <c r="X11" i="31" s="1"/>
  <c r="P72" i="110"/>
  <c r="P49" i="30" s="1"/>
  <c r="AE90" i="110"/>
  <c r="AE49" i="32" s="1"/>
  <c r="I90" i="110"/>
  <c r="I49" i="32" s="1"/>
  <c r="AB90" i="110"/>
  <c r="AB49" i="32" s="1"/>
  <c r="P90" i="110"/>
  <c r="P49" i="32" s="1"/>
  <c r="J40" i="134"/>
  <c r="J11" i="28" s="1"/>
  <c r="N40" i="110"/>
  <c r="N49" i="28" s="1"/>
  <c r="AG40" i="110"/>
  <c r="AG49" i="28" s="1"/>
  <c r="AE40" i="110"/>
  <c r="AE49" i="28" s="1"/>
  <c r="P40" i="110"/>
  <c r="P49" i="28" s="1"/>
  <c r="Y11" i="25"/>
  <c r="AE79" i="110"/>
  <c r="AE49" i="31" s="1"/>
  <c r="K8" i="29"/>
  <c r="Q8" i="134"/>
  <c r="Q11" i="33" s="1"/>
  <c r="Q88" i="84" s="1"/>
  <c r="S8" i="134"/>
  <c r="S11" i="33" s="1"/>
  <c r="S88" i="84" s="1"/>
  <c r="F8" i="134"/>
  <c r="F11" i="33" s="1"/>
  <c r="F88" i="84" s="1"/>
  <c r="W8" i="27"/>
  <c r="J90" i="134"/>
  <c r="J11" i="32" s="1"/>
  <c r="G79" i="110"/>
  <c r="G49" i="31" s="1"/>
  <c r="M8" i="110"/>
  <c r="M49" i="33" s="1"/>
  <c r="M408" i="84" s="1"/>
  <c r="P79" i="110"/>
  <c r="P49" i="31" s="1"/>
  <c r="X21" i="110"/>
  <c r="X49" i="26" s="1"/>
  <c r="J488" i="84"/>
  <c r="AE64" i="109"/>
  <c r="AE50" i="29" s="1"/>
  <c r="N64" i="109"/>
  <c r="N50" i="29" s="1"/>
  <c r="E9" i="109"/>
  <c r="E50" i="25" s="1"/>
  <c r="AA8" i="30"/>
  <c r="F8" i="28"/>
  <c r="S8" i="29"/>
  <c r="S8" i="28"/>
  <c r="M8" i="30"/>
  <c r="AF8" i="25"/>
  <c r="R9" i="109"/>
  <c r="R50" i="25" s="1"/>
  <c r="C50" i="28"/>
  <c r="AF8" i="32"/>
  <c r="Q8" i="32"/>
  <c r="AF8" i="30"/>
  <c r="AF8" i="26"/>
  <c r="AA8" i="32"/>
  <c r="T72" i="109"/>
  <c r="T50" i="30" s="1"/>
  <c r="K8" i="27"/>
  <c r="E40" i="109"/>
  <c r="E50" i="28" s="1"/>
  <c r="D50" i="30"/>
  <c r="H8" i="29"/>
  <c r="AD8" i="30"/>
  <c r="U8" i="25"/>
  <c r="O11" i="29"/>
  <c r="H8" i="28"/>
  <c r="Z72" i="109"/>
  <c r="Z50" i="30" s="1"/>
  <c r="P72" i="109"/>
  <c r="P50" i="30" s="1"/>
  <c r="F8" i="30"/>
  <c r="W8" i="25"/>
  <c r="Q8" i="25"/>
  <c r="W8" i="30"/>
  <c r="AE72" i="109"/>
  <c r="AE50" i="30" s="1"/>
  <c r="AG72" i="109"/>
  <c r="AG50" i="30" s="1"/>
  <c r="L72" i="109"/>
  <c r="L50" i="30" s="1"/>
  <c r="M8" i="109"/>
  <c r="M50" i="33" s="1"/>
  <c r="M468" i="84" s="1"/>
  <c r="M8" i="27"/>
  <c r="K8" i="26"/>
  <c r="W8" i="28"/>
  <c r="V72" i="109"/>
  <c r="V50" i="30" s="1"/>
  <c r="AD8" i="25"/>
  <c r="AF8" i="31"/>
  <c r="AB72" i="109"/>
  <c r="AB50" i="30" s="1"/>
  <c r="AG79" i="109"/>
  <c r="AG50" i="31" s="1"/>
  <c r="I72" i="109"/>
  <c r="I50" i="30" s="1"/>
  <c r="N72" i="109"/>
  <c r="N50" i="30" s="1"/>
  <c r="N79" i="109"/>
  <c r="N50" i="31" s="1"/>
  <c r="G72" i="109"/>
  <c r="G50" i="30" s="1"/>
  <c r="AD8" i="29"/>
  <c r="AA8" i="27"/>
  <c r="K8" i="30"/>
  <c r="F8" i="29"/>
  <c r="U8" i="29"/>
  <c r="U8" i="28"/>
  <c r="S8" i="32"/>
  <c r="Q8" i="31"/>
  <c r="Q8" i="26"/>
  <c r="M8" i="32"/>
  <c r="C11" i="32"/>
  <c r="AA8" i="28"/>
  <c r="W8" i="26"/>
  <c r="AC55" i="134"/>
  <c r="AC11" i="27" s="1"/>
  <c r="Y11" i="27"/>
  <c r="AA8" i="25"/>
  <c r="M8" i="25"/>
  <c r="AD8" i="31"/>
  <c r="AD8" i="28"/>
  <c r="AA8" i="29"/>
  <c r="AC21" i="134"/>
  <c r="AC11" i="26" s="1"/>
  <c r="Y11" i="26"/>
  <c r="T90" i="134"/>
  <c r="T11" i="32" s="1"/>
  <c r="Z90" i="134"/>
  <c r="Z11" i="32" s="1"/>
  <c r="X90" i="134"/>
  <c r="X11" i="32" s="1"/>
  <c r="P90" i="134"/>
  <c r="P11" i="32" s="1"/>
  <c r="V90" i="134"/>
  <c r="V11" i="32" s="1"/>
  <c r="AG90" i="134"/>
  <c r="AG11" i="32" s="1"/>
  <c r="L90" i="134"/>
  <c r="L11" i="32" s="1"/>
  <c r="G90" i="134"/>
  <c r="G11" i="32" s="1"/>
  <c r="AB90" i="134"/>
  <c r="AB11" i="32" s="1"/>
  <c r="I90" i="134"/>
  <c r="I11" i="32" s="1"/>
  <c r="AE90" i="134"/>
  <c r="AE11" i="32" s="1"/>
  <c r="N90" i="134"/>
  <c r="N11" i="32" s="1"/>
  <c r="AC90" i="134"/>
  <c r="AC11" i="32" s="1"/>
  <c r="D8" i="134"/>
  <c r="E8" i="136"/>
  <c r="C8" i="136"/>
  <c r="S8" i="25"/>
  <c r="K8" i="25"/>
  <c r="AF8" i="27"/>
  <c r="J64" i="134"/>
  <c r="J11" i="29" s="1"/>
  <c r="J72" i="134"/>
  <c r="J11" i="30" s="1"/>
  <c r="E72" i="134"/>
  <c r="E11" i="30" s="1"/>
  <c r="C11" i="30"/>
  <c r="E55" i="134"/>
  <c r="E11" i="27" s="1"/>
  <c r="J55" i="134"/>
  <c r="J11" i="27" s="1"/>
  <c r="C11" i="27"/>
  <c r="C11" i="31"/>
  <c r="J9" i="134"/>
  <c r="J11" i="25" s="1"/>
  <c r="C11" i="25"/>
  <c r="E9" i="134"/>
  <c r="E11" i="25" s="1"/>
  <c r="AC40" i="134"/>
  <c r="AC11" i="28" s="1"/>
  <c r="Y11" i="28"/>
  <c r="Q8" i="28"/>
  <c r="F8" i="31"/>
  <c r="W8" i="31"/>
  <c r="AD8" i="27"/>
  <c r="AD8" i="26"/>
  <c r="AA8" i="31"/>
  <c r="AA8" i="26"/>
  <c r="M8" i="28"/>
  <c r="M8" i="26"/>
  <c r="K8" i="32"/>
  <c r="K8" i="31"/>
  <c r="F8" i="26"/>
  <c r="AD8" i="32"/>
  <c r="U8" i="31"/>
  <c r="S8" i="26"/>
  <c r="Q8" i="27"/>
  <c r="AF8" i="29"/>
  <c r="AF8" i="28"/>
  <c r="W8" i="32"/>
  <c r="C8" i="134"/>
  <c r="C11" i="33" s="1"/>
  <c r="C88" i="84" s="1"/>
  <c r="AA8" i="134"/>
  <c r="AA11" i="33" s="1"/>
  <c r="F8" i="32"/>
  <c r="F8" i="25"/>
  <c r="C11" i="29"/>
  <c r="C11" i="26"/>
  <c r="E21" i="134"/>
  <c r="E11" i="26" s="1"/>
  <c r="J21" i="134"/>
  <c r="J11" i="26" s="1"/>
  <c r="AD11" i="26"/>
  <c r="AD8" i="134"/>
  <c r="AD11" i="33" s="1"/>
  <c r="W88" i="84" s="1"/>
  <c r="H8" i="30"/>
  <c r="U8" i="26"/>
  <c r="AC64" i="134"/>
  <c r="AC11" i="29" s="1"/>
  <c r="Y11" i="29"/>
  <c r="W8" i="134"/>
  <c r="W11" i="33" s="1"/>
  <c r="K8" i="134"/>
  <c r="K11" i="33" s="1"/>
  <c r="K88" i="84" s="1"/>
  <c r="F8" i="27"/>
  <c r="K8" i="28"/>
  <c r="S8" i="31"/>
  <c r="AC72" i="134"/>
  <c r="AC11" i="30" s="1"/>
  <c r="Y8" i="134"/>
  <c r="Y11" i="30"/>
  <c r="R90" i="134"/>
  <c r="R11" i="32" s="1"/>
  <c r="R79" i="134"/>
  <c r="R11" i="31" s="1"/>
  <c r="O11" i="31"/>
  <c r="O11" i="28"/>
  <c r="R40" i="134"/>
  <c r="R11" i="28" s="1"/>
  <c r="O11" i="30"/>
  <c r="R72" i="134"/>
  <c r="R11" i="30" s="1"/>
  <c r="M8" i="31"/>
  <c r="AF11" i="27"/>
  <c r="AF8" i="134"/>
  <c r="AF11" i="33" s="1"/>
  <c r="Y88" i="84" s="1"/>
  <c r="AB21" i="99"/>
  <c r="AB43" i="26" s="1"/>
  <c r="G21" i="99"/>
  <c r="G43" i="26" s="1"/>
  <c r="D8" i="99"/>
  <c r="X9" i="99"/>
  <c r="X43" i="25" s="1"/>
  <c r="N9" i="99"/>
  <c r="N43" i="25" s="1"/>
  <c r="P9" i="99"/>
  <c r="P43" i="25" s="1"/>
  <c r="Z9" i="99"/>
  <c r="Z43" i="25" s="1"/>
  <c r="D43" i="25"/>
  <c r="AB9" i="99"/>
  <c r="AB43" i="25" s="1"/>
  <c r="T9" i="99"/>
  <c r="T43" i="25" s="1"/>
  <c r="C44" i="30"/>
  <c r="AA8" i="100"/>
  <c r="AA44" i="33" s="1"/>
  <c r="E9" i="100"/>
  <c r="E44" i="25" s="1"/>
  <c r="AA44" i="25"/>
  <c r="AD8" i="100"/>
  <c r="AD44" i="33" s="1"/>
  <c r="W228" i="84" s="1"/>
  <c r="T79" i="100"/>
  <c r="T44" i="31" s="1"/>
  <c r="G79" i="100"/>
  <c r="G44" i="31" s="1"/>
  <c r="C44" i="25"/>
  <c r="Z79" i="100"/>
  <c r="Z44" i="31" s="1"/>
  <c r="D44" i="31"/>
  <c r="AE72" i="100"/>
  <c r="AE44" i="30" s="1"/>
  <c r="AC9" i="100"/>
  <c r="AC44" i="25" s="1"/>
  <c r="N79" i="100"/>
  <c r="N44" i="31" s="1"/>
  <c r="G79" i="101"/>
  <c r="G45" i="31" s="1"/>
  <c r="R72" i="101"/>
  <c r="R45" i="30" s="1"/>
  <c r="P21" i="101"/>
  <c r="P45" i="26" s="1"/>
  <c r="G21" i="101"/>
  <c r="G45" i="26" s="1"/>
  <c r="AA8" i="101"/>
  <c r="AA45" i="33" s="1"/>
  <c r="Z21" i="101"/>
  <c r="Z45" i="26" s="1"/>
  <c r="D45" i="26"/>
  <c r="I79" i="101"/>
  <c r="I45" i="31" s="1"/>
  <c r="P79" i="101"/>
  <c r="P45" i="31" s="1"/>
  <c r="L79" i="101"/>
  <c r="L45" i="31" s="1"/>
  <c r="T79" i="101"/>
  <c r="T45" i="31" s="1"/>
  <c r="AG79" i="101"/>
  <c r="AG45" i="31" s="1"/>
  <c r="L21" i="101"/>
  <c r="L45" i="26" s="1"/>
  <c r="AE21" i="101"/>
  <c r="AE45" i="26" s="1"/>
  <c r="K8" i="101"/>
  <c r="K45" i="33" s="1"/>
  <c r="K288" i="84" s="1"/>
  <c r="AG21" i="101"/>
  <c r="AG45" i="26" s="1"/>
  <c r="R64" i="101"/>
  <c r="R45" i="29" s="1"/>
  <c r="R79" i="101"/>
  <c r="R45" i="31" s="1"/>
  <c r="V79" i="101"/>
  <c r="V45" i="31" s="1"/>
  <c r="O45" i="26"/>
  <c r="N72" i="101"/>
  <c r="N45" i="30" s="1"/>
  <c r="I72" i="101"/>
  <c r="I45" i="30" s="1"/>
  <c r="AG72" i="101"/>
  <c r="AG45" i="30" s="1"/>
  <c r="F8" i="101"/>
  <c r="F45" i="33" s="1"/>
  <c r="F288" i="84" s="1"/>
  <c r="AB72" i="101"/>
  <c r="AB45" i="30" s="1"/>
  <c r="AE72" i="101"/>
  <c r="AE45" i="30" s="1"/>
  <c r="P72" i="101"/>
  <c r="P45" i="30" s="1"/>
  <c r="C45" i="28"/>
  <c r="G72" i="101"/>
  <c r="G45" i="30" s="1"/>
  <c r="X72" i="101"/>
  <c r="X45" i="30" s="1"/>
  <c r="Z40" i="101"/>
  <c r="Z45" i="28" s="1"/>
  <c r="D45" i="28"/>
  <c r="I40" i="101"/>
  <c r="I45" i="28" s="1"/>
  <c r="X40" i="101"/>
  <c r="X45" i="28" s="1"/>
  <c r="AE40" i="101"/>
  <c r="AE45" i="28" s="1"/>
  <c r="R79" i="112"/>
  <c r="R46" i="31" s="1"/>
  <c r="C8" i="112"/>
  <c r="V79" i="112"/>
  <c r="V46" i="31" s="1"/>
  <c r="Z79" i="112"/>
  <c r="Z46" i="31" s="1"/>
  <c r="N79" i="112"/>
  <c r="N46" i="31" s="1"/>
  <c r="P79" i="112"/>
  <c r="P46" i="31" s="1"/>
  <c r="G64" i="112"/>
  <c r="G46" i="29" s="1"/>
  <c r="I64" i="112"/>
  <c r="I46" i="29" s="1"/>
  <c r="V64" i="112"/>
  <c r="V46" i="29" s="1"/>
  <c r="P64" i="112"/>
  <c r="P46" i="29" s="1"/>
  <c r="D46" i="29"/>
  <c r="AB64" i="112"/>
  <c r="AB46" i="29" s="1"/>
  <c r="Z64" i="112"/>
  <c r="Z46" i="29" s="1"/>
  <c r="T64" i="112"/>
  <c r="T46" i="29" s="1"/>
  <c r="N64" i="112"/>
  <c r="N46" i="29" s="1"/>
  <c r="L64" i="112"/>
  <c r="L46" i="29" s="1"/>
  <c r="AE64" i="112"/>
  <c r="AE46" i="29" s="1"/>
  <c r="X64" i="112"/>
  <c r="X46" i="29" s="1"/>
  <c r="AG64" i="112"/>
  <c r="AG46" i="29" s="1"/>
  <c r="AC64" i="112"/>
  <c r="AC46" i="29" s="1"/>
  <c r="Y46" i="29"/>
  <c r="V90" i="112"/>
  <c r="V46" i="32" s="1"/>
  <c r="AB90" i="112"/>
  <c r="AB46" i="32" s="1"/>
  <c r="L90" i="112"/>
  <c r="L46" i="32" s="1"/>
  <c r="X90" i="112"/>
  <c r="X46" i="32" s="1"/>
  <c r="AG90" i="112"/>
  <c r="AG46" i="32" s="1"/>
  <c r="G40" i="111"/>
  <c r="G47" i="28" s="1"/>
  <c r="L40" i="111"/>
  <c r="L47" i="28" s="1"/>
  <c r="V72" i="111"/>
  <c r="V47" i="30" s="1"/>
  <c r="V40" i="111"/>
  <c r="V47" i="28" s="1"/>
  <c r="I40" i="111"/>
  <c r="I47" i="28" s="1"/>
  <c r="J72" i="111"/>
  <c r="J47" i="30" s="1"/>
  <c r="AG40" i="111"/>
  <c r="AG47" i="28" s="1"/>
  <c r="R21" i="111"/>
  <c r="R47" i="26" s="1"/>
  <c r="O47" i="26"/>
  <c r="AC64" i="111"/>
  <c r="AC47" i="29" s="1"/>
  <c r="Y47" i="29"/>
  <c r="X40" i="111"/>
  <c r="X47" i="28" s="1"/>
  <c r="P40" i="111"/>
  <c r="P47" i="28" s="1"/>
  <c r="AE40" i="111"/>
  <c r="AE47" i="28" s="1"/>
  <c r="R40" i="111"/>
  <c r="R47" i="28" s="1"/>
  <c r="O47" i="28"/>
  <c r="AC79" i="111"/>
  <c r="AC47" i="31" s="1"/>
  <c r="Y47" i="31"/>
  <c r="Y47" i="27"/>
  <c r="AC55" i="111"/>
  <c r="AC47" i="27" s="1"/>
  <c r="D48" i="25"/>
  <c r="S8" i="131"/>
  <c r="S48" i="33" s="1"/>
  <c r="K8" i="131"/>
  <c r="K48" i="33" s="1"/>
  <c r="AB64" i="131"/>
  <c r="AB48" i="29" s="1"/>
  <c r="I64" i="131"/>
  <c r="I48" i="29" s="1"/>
  <c r="G64" i="131"/>
  <c r="G48" i="29" s="1"/>
  <c r="Y48" i="28"/>
  <c r="AC40" i="131"/>
  <c r="AC48" i="28" s="1"/>
  <c r="Y48" i="29"/>
  <c r="AC64" i="131"/>
  <c r="AC48" i="29" s="1"/>
  <c r="P21" i="131"/>
  <c r="P48" i="26" s="1"/>
  <c r="AG21" i="131"/>
  <c r="AG48" i="26" s="1"/>
  <c r="X21" i="131"/>
  <c r="X48" i="26" s="1"/>
  <c r="D48" i="26"/>
  <c r="Z21" i="131"/>
  <c r="Z48" i="26" s="1"/>
  <c r="L21" i="110"/>
  <c r="L49" i="26" s="1"/>
  <c r="V79" i="110"/>
  <c r="V49" i="31" s="1"/>
  <c r="V21" i="110"/>
  <c r="V49" i="26" s="1"/>
  <c r="Z79" i="110"/>
  <c r="Z49" i="31" s="1"/>
  <c r="I21" i="110"/>
  <c r="I49" i="26" s="1"/>
  <c r="T21" i="110"/>
  <c r="T49" i="26" s="1"/>
  <c r="T79" i="110"/>
  <c r="T49" i="31" s="1"/>
  <c r="AB21" i="110"/>
  <c r="AB49" i="26" s="1"/>
  <c r="G21" i="110"/>
  <c r="G49" i="26" s="1"/>
  <c r="AB79" i="110"/>
  <c r="AB49" i="31" s="1"/>
  <c r="AG79" i="110"/>
  <c r="AG49" i="31" s="1"/>
  <c r="I79" i="110"/>
  <c r="I49" i="31" s="1"/>
  <c r="L79" i="110"/>
  <c r="L49" i="31" s="1"/>
  <c r="N79" i="110"/>
  <c r="N49" i="31" s="1"/>
  <c r="Y49" i="28"/>
  <c r="X40" i="110"/>
  <c r="X49" i="28" s="1"/>
  <c r="T40" i="110"/>
  <c r="T49" i="28" s="1"/>
  <c r="AB40" i="110"/>
  <c r="AB49" i="28" s="1"/>
  <c r="G90" i="110"/>
  <c r="G49" i="32" s="1"/>
  <c r="Z90" i="110"/>
  <c r="Z49" i="32" s="1"/>
  <c r="AG55" i="110"/>
  <c r="AG49" i="27" s="1"/>
  <c r="D49" i="27"/>
  <c r="Z55" i="110"/>
  <c r="Z49" i="27" s="1"/>
  <c r="AE55" i="110"/>
  <c r="AE49" i="27" s="1"/>
  <c r="X55" i="110"/>
  <c r="X49" i="27" s="1"/>
  <c r="L55" i="110"/>
  <c r="L49" i="27" s="1"/>
  <c r="I55" i="110"/>
  <c r="I49" i="27" s="1"/>
  <c r="G55" i="110"/>
  <c r="G49" i="27" s="1"/>
  <c r="V55" i="110"/>
  <c r="V49" i="27" s="1"/>
  <c r="AB55" i="110"/>
  <c r="AB49" i="27" s="1"/>
  <c r="N55" i="110"/>
  <c r="N49" i="27" s="1"/>
  <c r="T55" i="110"/>
  <c r="T49" i="27" s="1"/>
  <c r="AA8" i="110"/>
  <c r="AA49" i="33" s="1"/>
  <c r="O49" i="29"/>
  <c r="AC72" i="110"/>
  <c r="AC49" i="30" s="1"/>
  <c r="Y49" i="30"/>
  <c r="U8" i="110"/>
  <c r="U49" i="33" s="1"/>
  <c r="U408" i="84" s="1"/>
  <c r="AG21" i="110"/>
  <c r="AG49" i="26" s="1"/>
  <c r="Z21" i="110"/>
  <c r="Z49" i="26" s="1"/>
  <c r="N21" i="110"/>
  <c r="N49" i="26" s="1"/>
  <c r="L79" i="109"/>
  <c r="L50" i="31" s="1"/>
  <c r="Z79" i="109"/>
  <c r="Z50" i="31" s="1"/>
  <c r="AC90" i="109"/>
  <c r="AC50" i="32" s="1"/>
  <c r="I9" i="109"/>
  <c r="I50" i="25" s="1"/>
  <c r="G9" i="109"/>
  <c r="G50" i="25" s="1"/>
  <c r="P9" i="109"/>
  <c r="P50" i="25" s="1"/>
  <c r="D50" i="25"/>
  <c r="T9" i="109"/>
  <c r="T50" i="25" s="1"/>
  <c r="L9" i="109"/>
  <c r="L50" i="25" s="1"/>
  <c r="AG9" i="109"/>
  <c r="AG50" i="25" s="1"/>
  <c r="X9" i="109"/>
  <c r="X50" i="25" s="1"/>
  <c r="AB9" i="109"/>
  <c r="AB50" i="25" s="1"/>
  <c r="AE9" i="109"/>
  <c r="AE50" i="25" s="1"/>
  <c r="N9" i="109"/>
  <c r="N50" i="25" s="1"/>
  <c r="Z9" i="109"/>
  <c r="Z50" i="25" s="1"/>
  <c r="V9" i="109"/>
  <c r="V50" i="25" s="1"/>
  <c r="AB64" i="109"/>
  <c r="AB50" i="29" s="1"/>
  <c r="T64" i="109"/>
  <c r="T50" i="29" s="1"/>
  <c r="X64" i="109"/>
  <c r="X50" i="29" s="1"/>
  <c r="Z64" i="109"/>
  <c r="Z50" i="29" s="1"/>
  <c r="G64" i="109"/>
  <c r="G50" i="29" s="1"/>
  <c r="Y50" i="27"/>
  <c r="AC55" i="109"/>
  <c r="AC50" i="27" s="1"/>
  <c r="Y50" i="29"/>
  <c r="AC64" i="109"/>
  <c r="AC50" i="29" s="1"/>
  <c r="C50" i="32"/>
  <c r="J90" i="109"/>
  <c r="J50" i="32" s="1"/>
  <c r="E90" i="109"/>
  <c r="E50" i="32" s="1"/>
  <c r="Y50" i="31"/>
  <c r="AC79" i="109"/>
  <c r="AC50" i="31" s="1"/>
  <c r="AE21" i="109"/>
  <c r="AE50" i="26" s="1"/>
  <c r="X21" i="109"/>
  <c r="X50" i="26" s="1"/>
  <c r="N21" i="109"/>
  <c r="N50" i="26" s="1"/>
  <c r="AG21" i="109"/>
  <c r="AG50" i="26" s="1"/>
  <c r="I21" i="109"/>
  <c r="I50" i="26" s="1"/>
  <c r="AB21" i="109"/>
  <c r="AB50" i="26" s="1"/>
  <c r="L21" i="109"/>
  <c r="L50" i="26" s="1"/>
  <c r="V21" i="109"/>
  <c r="V50" i="26" s="1"/>
  <c r="H8" i="26"/>
  <c r="O27" i="31"/>
  <c r="R27" i="31"/>
  <c r="O27" i="27"/>
  <c r="R27" i="27"/>
  <c r="C30" i="25"/>
  <c r="Y30" i="30"/>
  <c r="E30" i="25"/>
  <c r="Y43" i="26"/>
  <c r="AE9" i="99"/>
  <c r="AE43" i="25" s="1"/>
  <c r="G9" i="99"/>
  <c r="G43" i="25" s="1"/>
  <c r="C8" i="99"/>
  <c r="L90" i="99"/>
  <c r="L43" i="32" s="1"/>
  <c r="G90" i="99"/>
  <c r="G43" i="32" s="1"/>
  <c r="AB64" i="99"/>
  <c r="AB43" i="29" s="1"/>
  <c r="I64" i="99"/>
  <c r="I43" i="29" s="1"/>
  <c r="N64" i="99"/>
  <c r="N43" i="29" s="1"/>
  <c r="AG64" i="99"/>
  <c r="AG43" i="29" s="1"/>
  <c r="L64" i="99"/>
  <c r="L43" i="29" s="1"/>
  <c r="V64" i="99"/>
  <c r="V43" i="29" s="1"/>
  <c r="T64" i="99"/>
  <c r="T43" i="29" s="1"/>
  <c r="P64" i="99"/>
  <c r="P43" i="29" s="1"/>
  <c r="G64" i="99"/>
  <c r="G43" i="29" s="1"/>
  <c r="AE64" i="99"/>
  <c r="AE43" i="29" s="1"/>
  <c r="D43" i="29"/>
  <c r="X64" i="99"/>
  <c r="X43" i="29" s="1"/>
  <c r="Z64" i="99"/>
  <c r="Z43" i="29" s="1"/>
  <c r="G72" i="99"/>
  <c r="G43" i="30" s="1"/>
  <c r="AG72" i="99"/>
  <c r="AG43" i="30" s="1"/>
  <c r="AB72" i="99"/>
  <c r="AB43" i="30" s="1"/>
  <c r="AE72" i="99"/>
  <c r="AE43" i="30" s="1"/>
  <c r="P72" i="99"/>
  <c r="P43" i="30" s="1"/>
  <c r="T72" i="99"/>
  <c r="T43" i="30" s="1"/>
  <c r="N72" i="99"/>
  <c r="N43" i="30" s="1"/>
  <c r="X72" i="99"/>
  <c r="X43" i="30" s="1"/>
  <c r="C43" i="26"/>
  <c r="E21" i="99"/>
  <c r="E43" i="26" s="1"/>
  <c r="AC90" i="99"/>
  <c r="AC43" i="32" s="1"/>
  <c r="AC55" i="99"/>
  <c r="AC43" i="27" s="1"/>
  <c r="Y43" i="27"/>
  <c r="AG21" i="99"/>
  <c r="AG43" i="26" s="1"/>
  <c r="AE21" i="99"/>
  <c r="AE43" i="26" s="1"/>
  <c r="V21" i="99"/>
  <c r="V43" i="26" s="1"/>
  <c r="L21" i="99"/>
  <c r="L43" i="26" s="1"/>
  <c r="P21" i="99"/>
  <c r="P43" i="26" s="1"/>
  <c r="D43" i="26"/>
  <c r="T21" i="99"/>
  <c r="T43" i="26" s="1"/>
  <c r="C43" i="25"/>
  <c r="J9" i="99"/>
  <c r="J43" i="25" s="1"/>
  <c r="AB79" i="99"/>
  <c r="AB43" i="31" s="1"/>
  <c r="AG79" i="99"/>
  <c r="AG43" i="31" s="1"/>
  <c r="AE79" i="99"/>
  <c r="AE43" i="31" s="1"/>
  <c r="V79" i="99"/>
  <c r="V43" i="31" s="1"/>
  <c r="G79" i="99"/>
  <c r="G43" i="31" s="1"/>
  <c r="I79" i="99"/>
  <c r="I43" i="31" s="1"/>
  <c r="N79" i="99"/>
  <c r="N43" i="31" s="1"/>
  <c r="P79" i="99"/>
  <c r="P43" i="31" s="1"/>
  <c r="D43" i="31"/>
  <c r="T79" i="99"/>
  <c r="T43" i="31" s="1"/>
  <c r="X79" i="99"/>
  <c r="X43" i="31" s="1"/>
  <c r="Z79" i="99"/>
  <c r="Z43" i="31" s="1"/>
  <c r="L79" i="99"/>
  <c r="L43" i="31" s="1"/>
  <c r="C43" i="30"/>
  <c r="J72" i="99"/>
  <c r="J43" i="30" s="1"/>
  <c r="E72" i="99"/>
  <c r="E43" i="30" s="1"/>
  <c r="C43" i="27"/>
  <c r="J55" i="99"/>
  <c r="J43" i="27" s="1"/>
  <c r="E55" i="99"/>
  <c r="E43" i="27" s="1"/>
  <c r="AC64" i="99"/>
  <c r="AC43" i="29" s="1"/>
  <c r="Y43" i="29"/>
  <c r="Y43" i="25"/>
  <c r="AC9" i="99"/>
  <c r="AC43" i="25" s="1"/>
  <c r="AG40" i="99"/>
  <c r="AG43" i="28" s="1"/>
  <c r="P40" i="99"/>
  <c r="P43" i="28" s="1"/>
  <c r="N40" i="99"/>
  <c r="N43" i="28" s="1"/>
  <c r="I40" i="99"/>
  <c r="I43" i="28" s="1"/>
  <c r="AB40" i="99"/>
  <c r="AB43" i="28" s="1"/>
  <c r="V40" i="99"/>
  <c r="V43" i="28" s="1"/>
  <c r="Z40" i="99"/>
  <c r="Z43" i="28" s="1"/>
  <c r="D43" i="28"/>
  <c r="AE40" i="99"/>
  <c r="AE43" i="28" s="1"/>
  <c r="T40" i="99"/>
  <c r="T43" i="28" s="1"/>
  <c r="L40" i="99"/>
  <c r="L43" i="28" s="1"/>
  <c r="G40" i="99"/>
  <c r="G43" i="28" s="1"/>
  <c r="X40" i="99"/>
  <c r="X43" i="28" s="1"/>
  <c r="Z55" i="99"/>
  <c r="Z43" i="27" s="1"/>
  <c r="I55" i="99"/>
  <c r="I43" i="27" s="1"/>
  <c r="V55" i="99"/>
  <c r="V43" i="27" s="1"/>
  <c r="AE55" i="99"/>
  <c r="AE43" i="27" s="1"/>
  <c r="T55" i="99"/>
  <c r="T43" i="27" s="1"/>
  <c r="AG55" i="99"/>
  <c r="AG43" i="27" s="1"/>
  <c r="L55" i="99"/>
  <c r="L43" i="27" s="1"/>
  <c r="N55" i="99"/>
  <c r="N43" i="27" s="1"/>
  <c r="P55" i="99"/>
  <c r="P43" i="27" s="1"/>
  <c r="D43" i="27"/>
  <c r="AB55" i="99"/>
  <c r="AB43" i="27" s="1"/>
  <c r="X55" i="99"/>
  <c r="X43" i="27" s="1"/>
  <c r="G55" i="99"/>
  <c r="G43" i="27" s="1"/>
  <c r="F43" i="30"/>
  <c r="F8" i="99"/>
  <c r="F43" i="33" s="1"/>
  <c r="F168" i="84" s="1"/>
  <c r="E64" i="99"/>
  <c r="E43" i="29" s="1"/>
  <c r="J64" i="99"/>
  <c r="J43" i="29" s="1"/>
  <c r="C43" i="29"/>
  <c r="R72" i="99"/>
  <c r="R43" i="30" s="1"/>
  <c r="O43" i="30"/>
  <c r="S8" i="99"/>
  <c r="S43" i="33" s="1"/>
  <c r="S168" i="84" s="1"/>
  <c r="AF43" i="31"/>
  <c r="AF8" i="99"/>
  <c r="AF43" i="33" s="1"/>
  <c r="Y168" i="84" s="1"/>
  <c r="J40" i="99"/>
  <c r="J43" i="28" s="1"/>
  <c r="E40" i="99"/>
  <c r="E43" i="28" s="1"/>
  <c r="C43" i="28"/>
  <c r="Y43" i="30"/>
  <c r="AC72" i="99"/>
  <c r="AC43" i="30" s="1"/>
  <c r="Y8" i="99"/>
  <c r="AA8" i="99"/>
  <c r="AA43" i="33" s="1"/>
  <c r="J90" i="99"/>
  <c r="J43" i="32" s="1"/>
  <c r="C43" i="32"/>
  <c r="E90" i="99"/>
  <c r="E43" i="32" s="1"/>
  <c r="J79" i="99"/>
  <c r="J43" i="31" s="1"/>
  <c r="C43" i="31"/>
  <c r="E79" i="99"/>
  <c r="E43" i="31" s="1"/>
  <c r="AD8" i="99"/>
  <c r="AD43" i="33" s="1"/>
  <c r="W168" i="84" s="1"/>
  <c r="R79" i="99"/>
  <c r="R43" i="31" s="1"/>
  <c r="O43" i="31"/>
  <c r="Q8" i="99"/>
  <c r="Q43" i="33" s="1"/>
  <c r="Q168" i="84" s="1"/>
  <c r="U8" i="99"/>
  <c r="U43" i="33" s="1"/>
  <c r="U168" i="84" s="1"/>
  <c r="O43" i="26"/>
  <c r="R21" i="99"/>
  <c r="R43" i="26" s="1"/>
  <c r="AC79" i="100"/>
  <c r="AC44" i="31" s="1"/>
  <c r="Y44" i="31"/>
  <c r="D44" i="28"/>
  <c r="N40" i="100"/>
  <c r="N44" i="28" s="1"/>
  <c r="AG79" i="100"/>
  <c r="AG44" i="31" s="1"/>
  <c r="P79" i="100"/>
  <c r="P44" i="31" s="1"/>
  <c r="AB79" i="100"/>
  <c r="AB44" i="31" s="1"/>
  <c r="X79" i="100"/>
  <c r="X44" i="31" s="1"/>
  <c r="V79" i="100"/>
  <c r="V44" i="31" s="1"/>
  <c r="AE79" i="100"/>
  <c r="AE44" i="31" s="1"/>
  <c r="R55" i="100"/>
  <c r="R44" i="27" s="1"/>
  <c r="U8" i="100"/>
  <c r="U44" i="33" s="1"/>
  <c r="U228" i="84" s="1"/>
  <c r="D44" i="30"/>
  <c r="Z72" i="100"/>
  <c r="Z44" i="30" s="1"/>
  <c r="I72" i="100"/>
  <c r="I44" i="30" s="1"/>
  <c r="L72" i="100"/>
  <c r="L44" i="30" s="1"/>
  <c r="X72" i="100"/>
  <c r="X44" i="30" s="1"/>
  <c r="AG72" i="100"/>
  <c r="AG44" i="30" s="1"/>
  <c r="P72" i="100"/>
  <c r="P44" i="30" s="1"/>
  <c r="V72" i="100"/>
  <c r="V44" i="30" s="1"/>
  <c r="N72" i="100"/>
  <c r="N44" i="30" s="1"/>
  <c r="T72" i="100"/>
  <c r="T44" i="30" s="1"/>
  <c r="E79" i="100"/>
  <c r="E44" i="31" s="1"/>
  <c r="J79" i="100"/>
  <c r="J44" i="31" s="1"/>
  <c r="D44" i="26"/>
  <c r="V21" i="100"/>
  <c r="V44" i="26" s="1"/>
  <c r="L21" i="100"/>
  <c r="L44" i="26" s="1"/>
  <c r="N21" i="100"/>
  <c r="N44" i="26" s="1"/>
  <c r="AB21" i="100"/>
  <c r="AB44" i="26" s="1"/>
  <c r="G21" i="100"/>
  <c r="G44" i="26" s="1"/>
  <c r="Z21" i="100"/>
  <c r="Z44" i="26" s="1"/>
  <c r="P21" i="100"/>
  <c r="P44" i="26" s="1"/>
  <c r="AE21" i="100"/>
  <c r="AE44" i="26" s="1"/>
  <c r="AG21" i="100"/>
  <c r="AG44" i="26" s="1"/>
  <c r="X21" i="100"/>
  <c r="X44" i="26" s="1"/>
  <c r="I21" i="100"/>
  <c r="I44" i="26" s="1"/>
  <c r="T21" i="100"/>
  <c r="T44" i="26" s="1"/>
  <c r="X9" i="100"/>
  <c r="X44" i="25" s="1"/>
  <c r="N9" i="100"/>
  <c r="N44" i="25" s="1"/>
  <c r="T9" i="100"/>
  <c r="T44" i="25" s="1"/>
  <c r="G9" i="100"/>
  <c r="G44" i="25" s="1"/>
  <c r="D44" i="25"/>
  <c r="V9" i="100"/>
  <c r="V44" i="25" s="1"/>
  <c r="I9" i="100"/>
  <c r="I44" i="25" s="1"/>
  <c r="L9" i="100"/>
  <c r="L44" i="25" s="1"/>
  <c r="AB9" i="100"/>
  <c r="AB44" i="25" s="1"/>
  <c r="AE9" i="100"/>
  <c r="AE44" i="25" s="1"/>
  <c r="Z9" i="100"/>
  <c r="Z44" i="25" s="1"/>
  <c r="AG9" i="100"/>
  <c r="AG44" i="25" s="1"/>
  <c r="P9" i="100"/>
  <c r="P44" i="25" s="1"/>
  <c r="P90" i="100"/>
  <c r="P44" i="32" s="1"/>
  <c r="I90" i="100"/>
  <c r="I44" i="32" s="1"/>
  <c r="T90" i="100"/>
  <c r="T44" i="32" s="1"/>
  <c r="G90" i="100"/>
  <c r="G44" i="32" s="1"/>
  <c r="N90" i="100"/>
  <c r="N44" i="32" s="1"/>
  <c r="AG90" i="100"/>
  <c r="AG44" i="32" s="1"/>
  <c r="X90" i="100"/>
  <c r="X44" i="32" s="1"/>
  <c r="AE90" i="100"/>
  <c r="AE44" i="32" s="1"/>
  <c r="V90" i="100"/>
  <c r="V44" i="32" s="1"/>
  <c r="Z90" i="100"/>
  <c r="Z44" i="32" s="1"/>
  <c r="L90" i="100"/>
  <c r="L44" i="32" s="1"/>
  <c r="AB90" i="100"/>
  <c r="AB44" i="32" s="1"/>
  <c r="R72" i="100"/>
  <c r="R44" i="30" s="1"/>
  <c r="O44" i="30"/>
  <c r="R90" i="100"/>
  <c r="R44" i="32" s="1"/>
  <c r="W44" i="30"/>
  <c r="W8" i="100"/>
  <c r="W44" i="33" s="1"/>
  <c r="G64" i="100"/>
  <c r="G44" i="29" s="1"/>
  <c r="V64" i="100"/>
  <c r="V44" i="29" s="1"/>
  <c r="D44" i="29"/>
  <c r="AE64" i="100"/>
  <c r="AE44" i="29" s="1"/>
  <c r="L64" i="100"/>
  <c r="L44" i="29" s="1"/>
  <c r="T64" i="100"/>
  <c r="T44" i="29" s="1"/>
  <c r="AB64" i="100"/>
  <c r="AB44" i="29" s="1"/>
  <c r="N64" i="100"/>
  <c r="N44" i="29" s="1"/>
  <c r="Z64" i="100"/>
  <c r="Z44" i="29" s="1"/>
  <c r="AG64" i="100"/>
  <c r="AG44" i="29" s="1"/>
  <c r="X64" i="100"/>
  <c r="X44" i="29" s="1"/>
  <c r="I64" i="100"/>
  <c r="I44" i="29" s="1"/>
  <c r="P64" i="100"/>
  <c r="P44" i="29" s="1"/>
  <c r="Z55" i="100"/>
  <c r="Z44" i="27" s="1"/>
  <c r="AG55" i="100"/>
  <c r="AG44" i="27" s="1"/>
  <c r="L55" i="100"/>
  <c r="L44" i="27" s="1"/>
  <c r="T55" i="100"/>
  <c r="T44" i="27" s="1"/>
  <c r="AB55" i="100"/>
  <c r="AB44" i="27" s="1"/>
  <c r="G55" i="100"/>
  <c r="G44" i="27" s="1"/>
  <c r="N55" i="100"/>
  <c r="N44" i="27" s="1"/>
  <c r="I55" i="100"/>
  <c r="I44" i="27" s="1"/>
  <c r="D44" i="27"/>
  <c r="V55" i="100"/>
  <c r="V44" i="27" s="1"/>
  <c r="X55" i="100"/>
  <c r="X44" i="27" s="1"/>
  <c r="P55" i="100"/>
  <c r="P44" i="27" s="1"/>
  <c r="AE55" i="100"/>
  <c r="AE44" i="27" s="1"/>
  <c r="E90" i="100"/>
  <c r="E44" i="32" s="1"/>
  <c r="J90" i="100"/>
  <c r="J44" i="32" s="1"/>
  <c r="C44" i="32"/>
  <c r="J64" i="100"/>
  <c r="J44" i="29" s="1"/>
  <c r="E64" i="100"/>
  <c r="E44" i="29" s="1"/>
  <c r="C44" i="29"/>
  <c r="D8" i="100"/>
  <c r="R40" i="100"/>
  <c r="R44" i="28" s="1"/>
  <c r="O44" i="28"/>
  <c r="E40" i="100"/>
  <c r="E44" i="28" s="1"/>
  <c r="C44" i="28"/>
  <c r="J40" i="100"/>
  <c r="J44" i="28" s="1"/>
  <c r="C8" i="100"/>
  <c r="R9" i="100"/>
  <c r="R44" i="25" s="1"/>
  <c r="O8" i="100"/>
  <c r="O44" i="25"/>
  <c r="O44" i="26"/>
  <c r="R21" i="100"/>
  <c r="R44" i="26" s="1"/>
  <c r="F8" i="100"/>
  <c r="F44" i="33" s="1"/>
  <c r="F228" i="84" s="1"/>
  <c r="AC64" i="100"/>
  <c r="AC44" i="29" s="1"/>
  <c r="Y44" i="29"/>
  <c r="Y8" i="100"/>
  <c r="AF44" i="26"/>
  <c r="AF8" i="100"/>
  <c r="AF44" i="33" s="1"/>
  <c r="Y228" i="84" s="1"/>
  <c r="J55" i="100"/>
  <c r="J44" i="27" s="1"/>
  <c r="C44" i="27"/>
  <c r="E55" i="100"/>
  <c r="E44" i="27" s="1"/>
  <c r="I64" i="101"/>
  <c r="I45" i="29" s="1"/>
  <c r="X64" i="101"/>
  <c r="X45" i="29" s="1"/>
  <c r="G64" i="101"/>
  <c r="G45" i="29" s="1"/>
  <c r="L64" i="101"/>
  <c r="L45" i="29" s="1"/>
  <c r="AG64" i="101"/>
  <c r="AG45" i="29" s="1"/>
  <c r="P64" i="101"/>
  <c r="P45" i="29" s="1"/>
  <c r="AE64" i="101"/>
  <c r="AE45" i="29" s="1"/>
  <c r="T64" i="101"/>
  <c r="T45" i="29" s="1"/>
  <c r="N64" i="101"/>
  <c r="N45" i="29" s="1"/>
  <c r="D45" i="29"/>
  <c r="H8" i="101"/>
  <c r="H45" i="33" s="1"/>
  <c r="H288" i="84" s="1"/>
  <c r="D45" i="30"/>
  <c r="T72" i="101"/>
  <c r="T45" i="30" s="1"/>
  <c r="D8" i="101"/>
  <c r="V72" i="101"/>
  <c r="V45" i="30" s="1"/>
  <c r="L72" i="101"/>
  <c r="L45" i="30" s="1"/>
  <c r="J40" i="101"/>
  <c r="J45" i="28" s="1"/>
  <c r="Y45" i="28"/>
  <c r="AC40" i="101"/>
  <c r="AC45" i="28" s="1"/>
  <c r="AE79" i="101"/>
  <c r="AE45" i="31" s="1"/>
  <c r="AB79" i="101"/>
  <c r="AB45" i="31" s="1"/>
  <c r="X79" i="101"/>
  <c r="X45" i="31" s="1"/>
  <c r="Z79" i="101"/>
  <c r="Z45" i="31" s="1"/>
  <c r="N79" i="101"/>
  <c r="N45" i="31" s="1"/>
  <c r="T21" i="101"/>
  <c r="T45" i="26" s="1"/>
  <c r="AB21" i="101"/>
  <c r="AB45" i="26" s="1"/>
  <c r="X21" i="101"/>
  <c r="X45" i="26" s="1"/>
  <c r="V21" i="101"/>
  <c r="V45" i="26" s="1"/>
  <c r="N21" i="101"/>
  <c r="N45" i="26" s="1"/>
  <c r="AB90" i="101"/>
  <c r="AB45" i="32" s="1"/>
  <c r="N90" i="101"/>
  <c r="N45" i="32" s="1"/>
  <c r="G90" i="101"/>
  <c r="G45" i="32" s="1"/>
  <c r="X90" i="101"/>
  <c r="X45" i="32" s="1"/>
  <c r="AG90" i="101"/>
  <c r="AG45" i="32" s="1"/>
  <c r="Z90" i="101"/>
  <c r="Z45" i="32" s="1"/>
  <c r="I90" i="101"/>
  <c r="I45" i="32" s="1"/>
  <c r="L90" i="101"/>
  <c r="L45" i="32" s="1"/>
  <c r="P90" i="101"/>
  <c r="P45" i="32" s="1"/>
  <c r="AE90" i="101"/>
  <c r="AE45" i="32" s="1"/>
  <c r="T90" i="101"/>
  <c r="T45" i="32" s="1"/>
  <c r="V90" i="101"/>
  <c r="V45" i="32" s="1"/>
  <c r="AB55" i="101"/>
  <c r="AB45" i="27" s="1"/>
  <c r="T55" i="101"/>
  <c r="T45" i="27" s="1"/>
  <c r="L55" i="101"/>
  <c r="L45" i="27" s="1"/>
  <c r="N55" i="101"/>
  <c r="N45" i="27" s="1"/>
  <c r="C45" i="32"/>
  <c r="E90" i="101"/>
  <c r="E45" i="32" s="1"/>
  <c r="J90" i="101"/>
  <c r="J45" i="32" s="1"/>
  <c r="E21" i="101"/>
  <c r="E45" i="26" s="1"/>
  <c r="C45" i="26"/>
  <c r="J21" i="101"/>
  <c r="J45" i="26" s="1"/>
  <c r="AD8" i="101"/>
  <c r="AD45" i="33" s="1"/>
  <c r="W288" i="84" s="1"/>
  <c r="Q8" i="101"/>
  <c r="Q45" i="33" s="1"/>
  <c r="Q288" i="84" s="1"/>
  <c r="M8" i="101"/>
  <c r="M45" i="33" s="1"/>
  <c r="M288" i="84" s="1"/>
  <c r="H8" i="32"/>
  <c r="S8" i="101"/>
  <c r="S45" i="33" s="1"/>
  <c r="S288" i="84" s="1"/>
  <c r="C45" i="31"/>
  <c r="E79" i="101"/>
  <c r="E45" i="31" s="1"/>
  <c r="J79" i="101"/>
  <c r="J45" i="31" s="1"/>
  <c r="C45" i="27"/>
  <c r="J55" i="101"/>
  <c r="J45" i="27" s="1"/>
  <c r="E55" i="101"/>
  <c r="E45" i="27" s="1"/>
  <c r="E64" i="101"/>
  <c r="E45" i="29" s="1"/>
  <c r="C45" i="29"/>
  <c r="J64" i="101"/>
  <c r="J45" i="29" s="1"/>
  <c r="W8" i="101"/>
  <c r="W45" i="33" s="1"/>
  <c r="C45" i="25"/>
  <c r="E9" i="101"/>
  <c r="E45" i="25" s="1"/>
  <c r="J9" i="101"/>
  <c r="J45" i="25" s="1"/>
  <c r="Y45" i="26"/>
  <c r="AC21" i="101"/>
  <c r="AC45" i="26" s="1"/>
  <c r="R90" i="101"/>
  <c r="R45" i="32" s="1"/>
  <c r="R55" i="101"/>
  <c r="R45" i="27" s="1"/>
  <c r="Y45" i="25"/>
  <c r="AC9" i="101"/>
  <c r="AC45" i="25" s="1"/>
  <c r="Y8" i="101"/>
  <c r="U8" i="101"/>
  <c r="U45" i="33" s="1"/>
  <c r="U288" i="84" s="1"/>
  <c r="J72" i="101"/>
  <c r="J45" i="30" s="1"/>
  <c r="C45" i="30"/>
  <c r="E72" i="101"/>
  <c r="E45" i="30" s="1"/>
  <c r="AC72" i="101"/>
  <c r="AC45" i="30" s="1"/>
  <c r="Y45" i="30"/>
  <c r="AF8" i="101"/>
  <c r="AF45" i="33" s="1"/>
  <c r="Y288" i="84" s="1"/>
  <c r="R9" i="101"/>
  <c r="R45" i="25" s="1"/>
  <c r="O45" i="25"/>
  <c r="O8" i="101"/>
  <c r="H8" i="27"/>
  <c r="V40" i="112"/>
  <c r="V46" i="28" s="1"/>
  <c r="O46" i="26"/>
  <c r="R21" i="112"/>
  <c r="R46" i="26" s="1"/>
  <c r="X40" i="112"/>
  <c r="X46" i="28" s="1"/>
  <c r="D46" i="28"/>
  <c r="N40" i="112"/>
  <c r="N46" i="28" s="1"/>
  <c r="AB40" i="112"/>
  <c r="AB46" i="28" s="1"/>
  <c r="T40" i="112"/>
  <c r="T46" i="28" s="1"/>
  <c r="I40" i="112"/>
  <c r="I46" i="28" s="1"/>
  <c r="P40" i="112"/>
  <c r="P46" i="28" s="1"/>
  <c r="O46" i="29"/>
  <c r="AE40" i="112"/>
  <c r="AE46" i="28" s="1"/>
  <c r="AG40" i="112"/>
  <c r="AG46" i="28" s="1"/>
  <c r="AC90" i="112"/>
  <c r="AC46" i="32" s="1"/>
  <c r="R9" i="112"/>
  <c r="R46" i="25" s="1"/>
  <c r="O46" i="25"/>
  <c r="Q8" i="112"/>
  <c r="Q46" i="33" s="1"/>
  <c r="Q348" i="84" s="1"/>
  <c r="G40" i="112"/>
  <c r="G46" i="28" s="1"/>
  <c r="AC79" i="112"/>
  <c r="AC46" i="31" s="1"/>
  <c r="Y46" i="31"/>
  <c r="E64" i="112"/>
  <c r="E46" i="29" s="1"/>
  <c r="C46" i="29"/>
  <c r="J64" i="112"/>
  <c r="J46" i="29" s="1"/>
  <c r="Y8" i="29"/>
  <c r="C30" i="31"/>
  <c r="AC55" i="112"/>
  <c r="AC46" i="27" s="1"/>
  <c r="Y46" i="27"/>
  <c r="J9" i="112"/>
  <c r="J46" i="25" s="1"/>
  <c r="C46" i="25"/>
  <c r="E9" i="112"/>
  <c r="E46" i="25" s="1"/>
  <c r="R72" i="112"/>
  <c r="R46" i="30" s="1"/>
  <c r="O46" i="30"/>
  <c r="I72" i="112"/>
  <c r="I46" i="30" s="1"/>
  <c r="T72" i="112"/>
  <c r="T46" i="30" s="1"/>
  <c r="P72" i="112"/>
  <c r="P46" i="30" s="1"/>
  <c r="G72" i="112"/>
  <c r="G46" i="30" s="1"/>
  <c r="AB72" i="112"/>
  <c r="AB46" i="30" s="1"/>
  <c r="N72" i="112"/>
  <c r="N46" i="30" s="1"/>
  <c r="Z72" i="112"/>
  <c r="Z46" i="30" s="1"/>
  <c r="V72" i="112"/>
  <c r="V46" i="30" s="1"/>
  <c r="X72" i="112"/>
  <c r="X46" i="30" s="1"/>
  <c r="L72" i="112"/>
  <c r="L46" i="30" s="1"/>
  <c r="AG72" i="112"/>
  <c r="AG46" i="30" s="1"/>
  <c r="D46" i="30"/>
  <c r="N21" i="112"/>
  <c r="N46" i="26" s="1"/>
  <c r="X21" i="112"/>
  <c r="X46" i="26" s="1"/>
  <c r="AE21" i="112"/>
  <c r="AE46" i="26" s="1"/>
  <c r="D46" i="26"/>
  <c r="Z21" i="112"/>
  <c r="Z46" i="26" s="1"/>
  <c r="AB21" i="112"/>
  <c r="AB46" i="26" s="1"/>
  <c r="I21" i="112"/>
  <c r="I46" i="26" s="1"/>
  <c r="V21" i="112"/>
  <c r="V46" i="26" s="1"/>
  <c r="P21" i="112"/>
  <c r="P46" i="26" s="1"/>
  <c r="T21" i="112"/>
  <c r="T46" i="26" s="1"/>
  <c r="AG21" i="112"/>
  <c r="AG46" i="26" s="1"/>
  <c r="L21" i="112"/>
  <c r="L46" i="26" s="1"/>
  <c r="G21" i="112"/>
  <c r="G46" i="26" s="1"/>
  <c r="W8" i="112"/>
  <c r="W46" i="33" s="1"/>
  <c r="AD8" i="112"/>
  <c r="AD46" i="33" s="1"/>
  <c r="W348" i="84" s="1"/>
  <c r="AE72" i="112"/>
  <c r="AE46" i="30" s="1"/>
  <c r="H90" i="112"/>
  <c r="I90" i="112" s="1"/>
  <c r="I46" i="32" s="1"/>
  <c r="Y46" i="28"/>
  <c r="AC40" i="112"/>
  <c r="AC46" i="28" s="1"/>
  <c r="Z9" i="112"/>
  <c r="Z46" i="25" s="1"/>
  <c r="P9" i="112"/>
  <c r="P46" i="25" s="1"/>
  <c r="T9" i="112"/>
  <c r="T46" i="25" s="1"/>
  <c r="AG9" i="112"/>
  <c r="AG46" i="25" s="1"/>
  <c r="D8" i="112"/>
  <c r="G9" i="112"/>
  <c r="G46" i="25" s="1"/>
  <c r="AB9" i="112"/>
  <c r="AB46" i="25" s="1"/>
  <c r="X9" i="112"/>
  <c r="X46" i="25" s="1"/>
  <c r="N9" i="112"/>
  <c r="N46" i="25" s="1"/>
  <c r="I9" i="112"/>
  <c r="I46" i="25" s="1"/>
  <c r="AC21" i="112"/>
  <c r="AC46" i="26" s="1"/>
  <c r="Y46" i="26"/>
  <c r="Y8" i="112"/>
  <c r="E40" i="112"/>
  <c r="E46" i="28" s="1"/>
  <c r="J40" i="112"/>
  <c r="J46" i="28" s="1"/>
  <c r="C46" i="28"/>
  <c r="AA8" i="112"/>
  <c r="AA46" i="33" s="1"/>
  <c r="C46" i="32"/>
  <c r="E90" i="112"/>
  <c r="E46" i="32" s="1"/>
  <c r="J72" i="112"/>
  <c r="J46" i="30" s="1"/>
  <c r="E72" i="112"/>
  <c r="E46" i="30" s="1"/>
  <c r="C46" i="30"/>
  <c r="F46" i="27"/>
  <c r="F8" i="112"/>
  <c r="F46" i="33" s="1"/>
  <c r="F348" i="84" s="1"/>
  <c r="U8" i="112"/>
  <c r="U46" i="33" s="1"/>
  <c r="U348" i="84" s="1"/>
  <c r="E21" i="112"/>
  <c r="E46" i="26" s="1"/>
  <c r="J21" i="112"/>
  <c r="J46" i="26" s="1"/>
  <c r="C46" i="26"/>
  <c r="C46" i="31"/>
  <c r="J79" i="112"/>
  <c r="J46" i="31" s="1"/>
  <c r="E79" i="112"/>
  <c r="E46" i="31" s="1"/>
  <c r="C46" i="27"/>
  <c r="E55" i="112"/>
  <c r="E46" i="27" s="1"/>
  <c r="J55" i="112"/>
  <c r="J46" i="27" s="1"/>
  <c r="U47" i="28"/>
  <c r="U8" i="111"/>
  <c r="U47" i="33" s="1"/>
  <c r="AA47" i="26"/>
  <c r="AA8" i="111"/>
  <c r="AA47" i="33" s="1"/>
  <c r="O47" i="25"/>
  <c r="R9" i="111"/>
  <c r="R47" i="25" s="1"/>
  <c r="O47" i="29"/>
  <c r="R64" i="111"/>
  <c r="R47" i="29" s="1"/>
  <c r="M8" i="111"/>
  <c r="M47" i="33" s="1"/>
  <c r="W47" i="30"/>
  <c r="W8" i="111"/>
  <c r="W47" i="33" s="1"/>
  <c r="AF8" i="111"/>
  <c r="AF47" i="33" s="1"/>
  <c r="E90" i="111"/>
  <c r="E47" i="32" s="1"/>
  <c r="C47" i="32"/>
  <c r="J90" i="111"/>
  <c r="J47" i="32" s="1"/>
  <c r="J21" i="111"/>
  <c r="J47" i="26" s="1"/>
  <c r="E21" i="111"/>
  <c r="E47" i="26" s="1"/>
  <c r="C47" i="26"/>
  <c r="V64" i="111"/>
  <c r="V47" i="29" s="1"/>
  <c r="N64" i="111"/>
  <c r="N47" i="29" s="1"/>
  <c r="X64" i="111"/>
  <c r="X47" i="29" s="1"/>
  <c r="AG64" i="111"/>
  <c r="AG47" i="29" s="1"/>
  <c r="AE64" i="111"/>
  <c r="AE47" i="29" s="1"/>
  <c r="D47" i="29"/>
  <c r="P64" i="111"/>
  <c r="P47" i="29" s="1"/>
  <c r="G64" i="111"/>
  <c r="G47" i="29" s="1"/>
  <c r="AB64" i="111"/>
  <c r="AB47" i="29" s="1"/>
  <c r="Z64" i="111"/>
  <c r="Z47" i="29" s="1"/>
  <c r="I64" i="111"/>
  <c r="I47" i="29" s="1"/>
  <c r="T64" i="111"/>
  <c r="T47" i="29" s="1"/>
  <c r="L64" i="111"/>
  <c r="L47" i="29" s="1"/>
  <c r="E64" i="111"/>
  <c r="E47" i="29" s="1"/>
  <c r="J64" i="111"/>
  <c r="J47" i="29" s="1"/>
  <c r="C47" i="29"/>
  <c r="E9" i="111"/>
  <c r="E47" i="25" s="1"/>
  <c r="J9" i="111"/>
  <c r="J47" i="25" s="1"/>
  <c r="C47" i="25"/>
  <c r="AC72" i="111"/>
  <c r="AC47" i="30" s="1"/>
  <c r="Y47" i="30"/>
  <c r="Y8" i="111"/>
  <c r="J40" i="111"/>
  <c r="J47" i="28" s="1"/>
  <c r="C47" i="28"/>
  <c r="E40" i="111"/>
  <c r="E47" i="28" s="1"/>
  <c r="C47" i="27"/>
  <c r="E55" i="111"/>
  <c r="E47" i="27" s="1"/>
  <c r="J55" i="111"/>
  <c r="J47" i="27" s="1"/>
  <c r="AB72" i="111"/>
  <c r="AB47" i="30" s="1"/>
  <c r="Z72" i="111"/>
  <c r="Z47" i="30" s="1"/>
  <c r="G72" i="111"/>
  <c r="G47" i="30" s="1"/>
  <c r="N72" i="111"/>
  <c r="N47" i="30" s="1"/>
  <c r="I72" i="111"/>
  <c r="I47" i="30" s="1"/>
  <c r="L72" i="111"/>
  <c r="L47" i="30" s="1"/>
  <c r="X72" i="111"/>
  <c r="X47" i="30" s="1"/>
  <c r="AE72" i="111"/>
  <c r="AE47" i="30" s="1"/>
  <c r="AG72" i="111"/>
  <c r="AG47" i="30" s="1"/>
  <c r="P72" i="111"/>
  <c r="P47" i="30" s="1"/>
  <c r="T9" i="111"/>
  <c r="T47" i="25" s="1"/>
  <c r="Z9" i="111"/>
  <c r="Z47" i="25" s="1"/>
  <c r="V9" i="111"/>
  <c r="V47" i="25" s="1"/>
  <c r="I9" i="111"/>
  <c r="I47" i="25" s="1"/>
  <c r="AB9" i="111"/>
  <c r="AB47" i="25" s="1"/>
  <c r="AG9" i="111"/>
  <c r="AG47" i="25" s="1"/>
  <c r="P9" i="111"/>
  <c r="P47" i="25" s="1"/>
  <c r="N9" i="111"/>
  <c r="N47" i="25" s="1"/>
  <c r="AE9" i="111"/>
  <c r="AE47" i="25" s="1"/>
  <c r="D8" i="111"/>
  <c r="L9" i="111"/>
  <c r="L47" i="25" s="1"/>
  <c r="X9" i="111"/>
  <c r="X47" i="25" s="1"/>
  <c r="T21" i="111"/>
  <c r="T47" i="26" s="1"/>
  <c r="I21" i="111"/>
  <c r="I47" i="26" s="1"/>
  <c r="AG21" i="111"/>
  <c r="AG47" i="26" s="1"/>
  <c r="X21" i="111"/>
  <c r="X47" i="26" s="1"/>
  <c r="V21" i="111"/>
  <c r="V47" i="26" s="1"/>
  <c r="AB21" i="111"/>
  <c r="AB47" i="26" s="1"/>
  <c r="N21" i="111"/>
  <c r="N47" i="26" s="1"/>
  <c r="D47" i="26"/>
  <c r="P21" i="111"/>
  <c r="P47" i="26" s="1"/>
  <c r="G21" i="111"/>
  <c r="G47" i="26" s="1"/>
  <c r="AE21" i="111"/>
  <c r="AE47" i="26" s="1"/>
  <c r="L21" i="111"/>
  <c r="L47" i="26" s="1"/>
  <c r="Z21" i="111"/>
  <c r="Z47" i="26" s="1"/>
  <c r="X55" i="111"/>
  <c r="X47" i="27" s="1"/>
  <c r="D47" i="27"/>
  <c r="T55" i="111"/>
  <c r="T47" i="27" s="1"/>
  <c r="I55" i="111"/>
  <c r="I47" i="27" s="1"/>
  <c r="AE55" i="111"/>
  <c r="AE47" i="27" s="1"/>
  <c r="Z55" i="111"/>
  <c r="Z47" i="27" s="1"/>
  <c r="G55" i="111"/>
  <c r="G47" i="27" s="1"/>
  <c r="P55" i="111"/>
  <c r="P47" i="27" s="1"/>
  <c r="V55" i="111"/>
  <c r="V47" i="27" s="1"/>
  <c r="AG55" i="111"/>
  <c r="AG47" i="27" s="1"/>
  <c r="AB55" i="111"/>
  <c r="AB47" i="27" s="1"/>
  <c r="L55" i="111"/>
  <c r="L47" i="27" s="1"/>
  <c r="N55" i="111"/>
  <c r="N47" i="27" s="1"/>
  <c r="S47" i="29"/>
  <c r="S8" i="111"/>
  <c r="S47" i="33" s="1"/>
  <c r="AB79" i="111"/>
  <c r="AB47" i="31" s="1"/>
  <c r="I79" i="111"/>
  <c r="I47" i="31" s="1"/>
  <c r="P79" i="111"/>
  <c r="P47" i="31" s="1"/>
  <c r="G79" i="111"/>
  <c r="G47" i="31" s="1"/>
  <c r="T79" i="111"/>
  <c r="T47" i="31" s="1"/>
  <c r="V79" i="111"/>
  <c r="V47" i="31" s="1"/>
  <c r="D47" i="31"/>
  <c r="AG79" i="111"/>
  <c r="AG47" i="31" s="1"/>
  <c r="X79" i="111"/>
  <c r="X47" i="31" s="1"/>
  <c r="AE79" i="111"/>
  <c r="AE47" i="31" s="1"/>
  <c r="Z79" i="111"/>
  <c r="Z47" i="31" s="1"/>
  <c r="N79" i="111"/>
  <c r="N47" i="31" s="1"/>
  <c r="L79" i="111"/>
  <c r="L47" i="31" s="1"/>
  <c r="C47" i="31"/>
  <c r="J79" i="111"/>
  <c r="J47" i="31" s="1"/>
  <c r="E79" i="111"/>
  <c r="E47" i="31" s="1"/>
  <c r="O47" i="27"/>
  <c r="R55" i="111"/>
  <c r="R47" i="27" s="1"/>
  <c r="O8" i="111"/>
  <c r="F8" i="111"/>
  <c r="F47" i="33" s="1"/>
  <c r="R21" i="131"/>
  <c r="R48" i="26" s="1"/>
  <c r="O48" i="26"/>
  <c r="M48" i="26"/>
  <c r="M8" i="131"/>
  <c r="M48" i="33" s="1"/>
  <c r="AC79" i="131"/>
  <c r="AC48" i="31" s="1"/>
  <c r="Y48" i="31"/>
  <c r="D8" i="30"/>
  <c r="U8" i="131"/>
  <c r="U48" i="33" s="1"/>
  <c r="H8" i="131"/>
  <c r="H48" i="33" s="1"/>
  <c r="W48" i="25"/>
  <c r="W8" i="131"/>
  <c r="W48" i="33" s="1"/>
  <c r="AC90" i="131"/>
  <c r="AC48" i="32" s="1"/>
  <c r="Y30" i="28"/>
  <c r="G30" i="26"/>
  <c r="Q48" i="28"/>
  <c r="Q8" i="131"/>
  <c r="Q48" i="33" s="1"/>
  <c r="F48" i="26"/>
  <c r="F8" i="131"/>
  <c r="F48" i="33" s="1"/>
  <c r="L90" i="131"/>
  <c r="L48" i="32" s="1"/>
  <c r="N90" i="131"/>
  <c r="N48" i="32" s="1"/>
  <c r="P90" i="131"/>
  <c r="P48" i="32" s="1"/>
  <c r="AB90" i="131"/>
  <c r="AB48" i="32" s="1"/>
  <c r="Z90" i="131"/>
  <c r="Z48" i="32" s="1"/>
  <c r="G90" i="131"/>
  <c r="G48" i="32" s="1"/>
  <c r="I90" i="131"/>
  <c r="I48" i="32" s="1"/>
  <c r="AE90" i="131"/>
  <c r="AE48" i="32" s="1"/>
  <c r="AG90" i="131"/>
  <c r="AG48" i="32" s="1"/>
  <c r="V90" i="131"/>
  <c r="V48" i="32" s="1"/>
  <c r="X90" i="131"/>
  <c r="X48" i="32" s="1"/>
  <c r="T90" i="131"/>
  <c r="T48" i="32" s="1"/>
  <c r="T72" i="131"/>
  <c r="T48" i="30" s="1"/>
  <c r="L72" i="131"/>
  <c r="L48" i="30" s="1"/>
  <c r="AE72" i="131"/>
  <c r="AE48" i="30" s="1"/>
  <c r="G72" i="131"/>
  <c r="G48" i="30" s="1"/>
  <c r="AG72" i="131"/>
  <c r="AG48" i="30" s="1"/>
  <c r="P72" i="131"/>
  <c r="P48" i="30" s="1"/>
  <c r="X72" i="131"/>
  <c r="X48" i="30" s="1"/>
  <c r="AB72" i="131"/>
  <c r="AB48" i="30" s="1"/>
  <c r="D48" i="30"/>
  <c r="V72" i="131"/>
  <c r="V48" i="30" s="1"/>
  <c r="I72" i="131"/>
  <c r="I48" i="30" s="1"/>
  <c r="N72" i="131"/>
  <c r="N48" i="30" s="1"/>
  <c r="Z72" i="131"/>
  <c r="Z48" i="30" s="1"/>
  <c r="J90" i="131"/>
  <c r="J48" i="32" s="1"/>
  <c r="E90" i="131"/>
  <c r="E48" i="32" s="1"/>
  <c r="C48" i="32"/>
  <c r="R40" i="131"/>
  <c r="R48" i="28" s="1"/>
  <c r="O48" i="28"/>
  <c r="AE79" i="131"/>
  <c r="AE48" i="31" s="1"/>
  <c r="X79" i="131"/>
  <c r="X48" i="31" s="1"/>
  <c r="G79" i="131"/>
  <c r="G48" i="31" s="1"/>
  <c r="Z79" i="131"/>
  <c r="Z48" i="31" s="1"/>
  <c r="AG79" i="131"/>
  <c r="AG48" i="31" s="1"/>
  <c r="T79" i="131"/>
  <c r="T48" i="31" s="1"/>
  <c r="D48" i="31"/>
  <c r="P79" i="131"/>
  <c r="P48" i="31" s="1"/>
  <c r="V79" i="131"/>
  <c r="V48" i="31" s="1"/>
  <c r="N79" i="131"/>
  <c r="N48" i="31" s="1"/>
  <c r="I79" i="131"/>
  <c r="I48" i="31" s="1"/>
  <c r="L79" i="131"/>
  <c r="L48" i="31" s="1"/>
  <c r="AB79" i="131"/>
  <c r="AB48" i="31" s="1"/>
  <c r="AF8" i="131"/>
  <c r="AF48" i="33" s="1"/>
  <c r="AB55" i="131"/>
  <c r="AB48" i="27" s="1"/>
  <c r="Z55" i="131"/>
  <c r="Z48" i="27" s="1"/>
  <c r="G55" i="131"/>
  <c r="G48" i="27" s="1"/>
  <c r="D48" i="27"/>
  <c r="N55" i="131"/>
  <c r="N48" i="27" s="1"/>
  <c r="X55" i="131"/>
  <c r="X48" i="27" s="1"/>
  <c r="L55" i="131"/>
  <c r="L48" i="27" s="1"/>
  <c r="T55" i="131"/>
  <c r="T48" i="27" s="1"/>
  <c r="I55" i="131"/>
  <c r="I48" i="27" s="1"/>
  <c r="AG55" i="131"/>
  <c r="AG48" i="27" s="1"/>
  <c r="AE55" i="131"/>
  <c r="AE48" i="27" s="1"/>
  <c r="V55" i="131"/>
  <c r="V48" i="27" s="1"/>
  <c r="C48" i="26"/>
  <c r="J21" i="131"/>
  <c r="J48" i="26" s="1"/>
  <c r="E21" i="131"/>
  <c r="E48" i="26" s="1"/>
  <c r="R9" i="131"/>
  <c r="R48" i="25" s="1"/>
  <c r="O48" i="25"/>
  <c r="AE30" i="28"/>
  <c r="Y48" i="25"/>
  <c r="AC9" i="131"/>
  <c r="AC48" i="25" s="1"/>
  <c r="Y8" i="131"/>
  <c r="L40" i="131"/>
  <c r="L48" i="28" s="1"/>
  <c r="AB40" i="131"/>
  <c r="AB48" i="28" s="1"/>
  <c r="X40" i="131"/>
  <c r="X48" i="28" s="1"/>
  <c r="I40" i="131"/>
  <c r="I48" i="28" s="1"/>
  <c r="AE40" i="131"/>
  <c r="AE48" i="28" s="1"/>
  <c r="D48" i="28"/>
  <c r="AG40" i="131"/>
  <c r="AG48" i="28" s="1"/>
  <c r="G40" i="131"/>
  <c r="G48" i="28" s="1"/>
  <c r="V40" i="131"/>
  <c r="V48" i="28" s="1"/>
  <c r="Z40" i="131"/>
  <c r="Z48" i="28" s="1"/>
  <c r="P40" i="131"/>
  <c r="P48" i="28" s="1"/>
  <c r="N40" i="131"/>
  <c r="N48" i="28" s="1"/>
  <c r="T40" i="131"/>
  <c r="T48" i="28" s="1"/>
  <c r="AE9" i="131"/>
  <c r="AE48" i="25" s="1"/>
  <c r="AG9" i="131"/>
  <c r="AG48" i="25" s="1"/>
  <c r="I9" i="131"/>
  <c r="I48" i="25" s="1"/>
  <c r="N9" i="131"/>
  <c r="N48" i="25" s="1"/>
  <c r="G9" i="131"/>
  <c r="G48" i="25" s="1"/>
  <c r="X9" i="131"/>
  <c r="X48" i="25" s="1"/>
  <c r="Z9" i="131"/>
  <c r="Z48" i="25" s="1"/>
  <c r="T9" i="131"/>
  <c r="T48" i="25" s="1"/>
  <c r="D8" i="131"/>
  <c r="P9" i="131"/>
  <c r="P48" i="25" s="1"/>
  <c r="C48" i="30"/>
  <c r="E72" i="131"/>
  <c r="E48" i="30" s="1"/>
  <c r="J72" i="131"/>
  <c r="J48" i="30" s="1"/>
  <c r="C48" i="27"/>
  <c r="J55" i="131"/>
  <c r="J48" i="27" s="1"/>
  <c r="E55" i="131"/>
  <c r="E48" i="27" s="1"/>
  <c r="E40" i="131"/>
  <c r="E48" i="28" s="1"/>
  <c r="C48" i="28"/>
  <c r="J40" i="131"/>
  <c r="J48" i="28" s="1"/>
  <c r="C48" i="25"/>
  <c r="E9" i="131"/>
  <c r="E48" i="25" s="1"/>
  <c r="J9" i="131"/>
  <c r="J48" i="25" s="1"/>
  <c r="C8" i="131"/>
  <c r="X30" i="28"/>
  <c r="AD48" i="28"/>
  <c r="AD8" i="131"/>
  <c r="AD48" i="33" s="1"/>
  <c r="Y48" i="26"/>
  <c r="AC21" i="131"/>
  <c r="AC48" i="26" s="1"/>
  <c r="E79" i="131"/>
  <c r="E48" i="31" s="1"/>
  <c r="J79" i="131"/>
  <c r="J48" i="31" s="1"/>
  <c r="C48" i="31"/>
  <c r="C48" i="29"/>
  <c r="E64" i="131"/>
  <c r="E48" i="29" s="1"/>
  <c r="J64" i="131"/>
  <c r="J48" i="29" s="1"/>
  <c r="O48" i="29"/>
  <c r="R64" i="131"/>
  <c r="R48" i="29" s="1"/>
  <c r="T30" i="32"/>
  <c r="V30" i="32"/>
  <c r="D49" i="25"/>
  <c r="V9" i="110"/>
  <c r="V49" i="25" s="1"/>
  <c r="Z9" i="110"/>
  <c r="Z49" i="25" s="1"/>
  <c r="AE9" i="110"/>
  <c r="AE49" i="25" s="1"/>
  <c r="G9" i="110"/>
  <c r="G49" i="25" s="1"/>
  <c r="N9" i="110"/>
  <c r="N49" i="25" s="1"/>
  <c r="AB9" i="110"/>
  <c r="AB49" i="25" s="1"/>
  <c r="I9" i="110"/>
  <c r="I49" i="25" s="1"/>
  <c r="L9" i="110"/>
  <c r="L49" i="25" s="1"/>
  <c r="X9" i="110"/>
  <c r="X49" i="25" s="1"/>
  <c r="AG9" i="110"/>
  <c r="AG49" i="25" s="1"/>
  <c r="T9" i="110"/>
  <c r="T49" i="25" s="1"/>
  <c r="P9" i="110"/>
  <c r="P49" i="25" s="1"/>
  <c r="AC9" i="110"/>
  <c r="AC49" i="25" s="1"/>
  <c r="Y49" i="25"/>
  <c r="AG30" i="26"/>
  <c r="S8" i="110"/>
  <c r="S49" i="33" s="1"/>
  <c r="S408" i="84" s="1"/>
  <c r="Y49" i="31"/>
  <c r="AC79" i="110"/>
  <c r="AC49" i="31" s="1"/>
  <c r="AD8" i="110"/>
  <c r="AD49" i="33" s="1"/>
  <c r="W408" i="84" s="1"/>
  <c r="J55" i="110"/>
  <c r="J49" i="27" s="1"/>
  <c r="E55" i="110"/>
  <c r="E49" i="27" s="1"/>
  <c r="C49" i="27"/>
  <c r="L72" i="110"/>
  <c r="L49" i="30" s="1"/>
  <c r="AE72" i="110"/>
  <c r="AE49" i="30" s="1"/>
  <c r="D49" i="30"/>
  <c r="T72" i="110"/>
  <c r="T49" i="30" s="1"/>
  <c r="Z72" i="110"/>
  <c r="Z49" i="30" s="1"/>
  <c r="I72" i="110"/>
  <c r="I49" i="30" s="1"/>
  <c r="AB72" i="110"/>
  <c r="AB49" i="30" s="1"/>
  <c r="X72" i="110"/>
  <c r="X49" i="30" s="1"/>
  <c r="N72" i="110"/>
  <c r="N49" i="30" s="1"/>
  <c r="AG72" i="110"/>
  <c r="AG49" i="30" s="1"/>
  <c r="G72" i="110"/>
  <c r="G49" i="30" s="1"/>
  <c r="O49" i="31"/>
  <c r="R79" i="110"/>
  <c r="R49" i="31" s="1"/>
  <c r="AF49" i="25"/>
  <c r="AF8" i="110"/>
  <c r="AF49" i="33" s="1"/>
  <c r="Y408" i="84" s="1"/>
  <c r="C49" i="30"/>
  <c r="E72" i="110"/>
  <c r="E49" i="30" s="1"/>
  <c r="J72" i="110"/>
  <c r="J49" i="30" s="1"/>
  <c r="C49" i="29"/>
  <c r="J64" i="110"/>
  <c r="J49" i="29" s="1"/>
  <c r="E64" i="110"/>
  <c r="E49" i="29" s="1"/>
  <c r="Y49" i="29"/>
  <c r="AC64" i="110"/>
  <c r="AC49" i="29" s="1"/>
  <c r="D30" i="26"/>
  <c r="W49" i="30"/>
  <c r="W8" i="110"/>
  <c r="W49" i="33" s="1"/>
  <c r="F49" i="26"/>
  <c r="F8" i="110"/>
  <c r="F49" i="33" s="1"/>
  <c r="F408" i="84" s="1"/>
  <c r="C49" i="31"/>
  <c r="J79" i="110"/>
  <c r="J49" i="31" s="1"/>
  <c r="E79" i="110"/>
  <c r="E49" i="31" s="1"/>
  <c r="O49" i="25"/>
  <c r="R9" i="110"/>
  <c r="R49" i="25" s="1"/>
  <c r="Z30" i="32"/>
  <c r="Z30" i="26"/>
  <c r="L30" i="32"/>
  <c r="Y8" i="25"/>
  <c r="H8" i="110"/>
  <c r="H49" i="33" s="1"/>
  <c r="H408" i="84" s="1"/>
  <c r="D49" i="29"/>
  <c r="T64" i="110"/>
  <c r="T49" i="29" s="1"/>
  <c r="N64" i="110"/>
  <c r="N49" i="29" s="1"/>
  <c r="AB64" i="110"/>
  <c r="AB49" i="29" s="1"/>
  <c r="Z64" i="110"/>
  <c r="Z49" i="29" s="1"/>
  <c r="X64" i="110"/>
  <c r="X49" i="29" s="1"/>
  <c r="L64" i="110"/>
  <c r="L49" i="29" s="1"/>
  <c r="P64" i="110"/>
  <c r="P49" i="29" s="1"/>
  <c r="AG64" i="110"/>
  <c r="AG49" i="29" s="1"/>
  <c r="AE64" i="110"/>
  <c r="AE49" i="29" s="1"/>
  <c r="V64" i="110"/>
  <c r="V49" i="29" s="1"/>
  <c r="G64" i="110"/>
  <c r="G49" i="29" s="1"/>
  <c r="I64" i="110"/>
  <c r="I49" i="29" s="1"/>
  <c r="C49" i="32"/>
  <c r="J90" i="110"/>
  <c r="J49" i="32" s="1"/>
  <c r="E90" i="110"/>
  <c r="E49" i="32" s="1"/>
  <c r="AC21" i="110"/>
  <c r="AC49" i="26" s="1"/>
  <c r="Y49" i="26"/>
  <c r="C49" i="25"/>
  <c r="J9" i="110"/>
  <c r="J49" i="25" s="1"/>
  <c r="C8" i="110"/>
  <c r="E9" i="110"/>
  <c r="E49" i="25" s="1"/>
  <c r="E40" i="110"/>
  <c r="E49" i="28" s="1"/>
  <c r="J40" i="110"/>
  <c r="J49" i="28" s="1"/>
  <c r="C49" i="28"/>
  <c r="O49" i="26"/>
  <c r="R21" i="110"/>
  <c r="R49" i="26" s="1"/>
  <c r="Y8" i="110"/>
  <c r="Y49" i="33" s="1"/>
  <c r="Q49" i="30"/>
  <c r="Q8" i="110"/>
  <c r="Q49" i="33" s="1"/>
  <c r="Q408" i="84" s="1"/>
  <c r="K49" i="28"/>
  <c r="K8" i="110"/>
  <c r="K49" i="33" s="1"/>
  <c r="K408" i="84" s="1"/>
  <c r="C49" i="26"/>
  <c r="E21" i="110"/>
  <c r="E49" i="26" s="1"/>
  <c r="J21" i="110"/>
  <c r="J49" i="26" s="1"/>
  <c r="R90" i="110"/>
  <c r="R49" i="32" s="1"/>
  <c r="D8" i="110"/>
  <c r="O49" i="28"/>
  <c r="R40" i="110"/>
  <c r="R49" i="28" s="1"/>
  <c r="G448" i="84"/>
  <c r="N448" i="84"/>
  <c r="V448" i="84"/>
  <c r="L448" i="84"/>
  <c r="X448" i="84"/>
  <c r="Z448" i="84"/>
  <c r="T448" i="84"/>
  <c r="I448" i="84"/>
  <c r="X30" i="26"/>
  <c r="L30" i="26"/>
  <c r="J64" i="109"/>
  <c r="J50" i="29" s="1"/>
  <c r="P30" i="26"/>
  <c r="N30" i="26"/>
  <c r="AE30" i="26"/>
  <c r="AB30" i="26"/>
  <c r="AF8" i="109"/>
  <c r="AF50" i="33" s="1"/>
  <c r="Y468" i="84" s="1"/>
  <c r="C50" i="29"/>
  <c r="I30" i="26"/>
  <c r="V30" i="26"/>
  <c r="AA8" i="109"/>
  <c r="AA50" i="33" s="1"/>
  <c r="H50" i="26"/>
  <c r="H8" i="109"/>
  <c r="H50" i="33" s="1"/>
  <c r="H468" i="84" s="1"/>
  <c r="E72" i="109"/>
  <c r="E50" i="30" s="1"/>
  <c r="C50" i="30"/>
  <c r="J72" i="109"/>
  <c r="J50" i="30" s="1"/>
  <c r="J55" i="109"/>
  <c r="J50" i="27" s="1"/>
  <c r="E55" i="109"/>
  <c r="E50" i="27" s="1"/>
  <c r="C50" i="27"/>
  <c r="AC21" i="109"/>
  <c r="AC50" i="26" s="1"/>
  <c r="Y50" i="26"/>
  <c r="R40" i="109"/>
  <c r="R50" i="28" s="1"/>
  <c r="O50" i="28"/>
  <c r="W8" i="109"/>
  <c r="W50" i="33" s="1"/>
  <c r="K8" i="109"/>
  <c r="K50" i="33" s="1"/>
  <c r="K468" i="84" s="1"/>
  <c r="AD50" i="26"/>
  <c r="AD8" i="109"/>
  <c r="AD50" i="33" s="1"/>
  <c r="W468" i="84" s="1"/>
  <c r="Y50" i="25"/>
  <c r="AC9" i="109"/>
  <c r="AC50" i="25" s="1"/>
  <c r="Y8" i="109"/>
  <c r="Z40" i="109"/>
  <c r="Z50" i="28" s="1"/>
  <c r="I40" i="109"/>
  <c r="I50" i="28" s="1"/>
  <c r="AE40" i="109"/>
  <c r="AE50" i="28" s="1"/>
  <c r="X40" i="109"/>
  <c r="X50" i="28" s="1"/>
  <c r="V40" i="109"/>
  <c r="V50" i="28" s="1"/>
  <c r="D50" i="28"/>
  <c r="T40" i="109"/>
  <c r="T50" i="28" s="1"/>
  <c r="L40" i="109"/>
  <c r="L50" i="28" s="1"/>
  <c r="N40" i="109"/>
  <c r="N50" i="28" s="1"/>
  <c r="P40" i="109"/>
  <c r="P50" i="28" s="1"/>
  <c r="AG40" i="109"/>
  <c r="AG50" i="28" s="1"/>
  <c r="G40" i="109"/>
  <c r="G50" i="28" s="1"/>
  <c r="D8" i="109"/>
  <c r="AB40" i="109"/>
  <c r="AB50" i="28" s="1"/>
  <c r="I30" i="28"/>
  <c r="AC8" i="27"/>
  <c r="AG30" i="28"/>
  <c r="Q50" i="26"/>
  <c r="Q8" i="109"/>
  <c r="Q50" i="33" s="1"/>
  <c r="Q468" i="84" s="1"/>
  <c r="U50" i="26"/>
  <c r="U8" i="109"/>
  <c r="U50" i="33" s="1"/>
  <c r="U468" i="84" s="1"/>
  <c r="D50" i="27"/>
  <c r="AG55" i="109"/>
  <c r="AG50" i="27" s="1"/>
  <c r="X55" i="109"/>
  <c r="X50" i="27" s="1"/>
  <c r="Z55" i="109"/>
  <c r="Z50" i="27" s="1"/>
  <c r="AB55" i="109"/>
  <c r="AB50" i="27" s="1"/>
  <c r="V55" i="109"/>
  <c r="V50" i="27" s="1"/>
  <c r="I55" i="109"/>
  <c r="I50" i="27" s="1"/>
  <c r="AE55" i="109"/>
  <c r="AE50" i="27" s="1"/>
  <c r="T55" i="109"/>
  <c r="T50" i="27" s="1"/>
  <c r="N55" i="109"/>
  <c r="N50" i="27" s="1"/>
  <c r="L55" i="109"/>
  <c r="L50" i="27" s="1"/>
  <c r="G55" i="109"/>
  <c r="G50" i="27" s="1"/>
  <c r="AB30" i="29"/>
  <c r="Y8" i="30"/>
  <c r="G30" i="28"/>
  <c r="C50" i="31"/>
  <c r="E79" i="109"/>
  <c r="E50" i="31" s="1"/>
  <c r="J79" i="109"/>
  <c r="J50" i="31" s="1"/>
  <c r="F50" i="30"/>
  <c r="F8" i="109"/>
  <c r="F50" i="33" s="1"/>
  <c r="F468" i="84" s="1"/>
  <c r="Y50" i="28"/>
  <c r="AC40" i="109"/>
  <c r="AC50" i="28" s="1"/>
  <c r="T90" i="109"/>
  <c r="T50" i="32" s="1"/>
  <c r="X90" i="109"/>
  <c r="X50" i="32" s="1"/>
  <c r="AB90" i="109"/>
  <c r="AB50" i="32" s="1"/>
  <c r="P90" i="109"/>
  <c r="P50" i="32" s="1"/>
  <c r="Z90" i="109"/>
  <c r="Z50" i="32" s="1"/>
  <c r="L90" i="109"/>
  <c r="L50" i="32" s="1"/>
  <c r="G90" i="109"/>
  <c r="G50" i="32" s="1"/>
  <c r="AE90" i="109"/>
  <c r="AE50" i="32" s="1"/>
  <c r="V90" i="109"/>
  <c r="V50" i="32" s="1"/>
  <c r="I90" i="109"/>
  <c r="I50" i="32" s="1"/>
  <c r="N90" i="109"/>
  <c r="N50" i="32" s="1"/>
  <c r="AG90" i="109"/>
  <c r="AG50" i="32" s="1"/>
  <c r="O50" i="29"/>
  <c r="R64" i="109"/>
  <c r="R50" i="29" s="1"/>
  <c r="S8" i="109"/>
  <c r="S50" i="33" s="1"/>
  <c r="S468" i="84" s="1"/>
  <c r="G30" i="32"/>
  <c r="P30" i="32"/>
  <c r="I30" i="32"/>
  <c r="E30" i="31"/>
  <c r="J21" i="109"/>
  <c r="J50" i="26" s="1"/>
  <c r="E21" i="109"/>
  <c r="E50" i="26" s="1"/>
  <c r="C50" i="26"/>
  <c r="C8" i="109"/>
  <c r="T30" i="29"/>
  <c r="J30" i="29"/>
  <c r="E30" i="29"/>
  <c r="P30" i="29"/>
  <c r="Y8" i="32"/>
  <c r="Y30" i="29"/>
  <c r="AC30" i="29"/>
  <c r="C8" i="25"/>
  <c r="Y30" i="31"/>
  <c r="AC30" i="31"/>
  <c r="R30" i="26"/>
  <c r="V30" i="28"/>
  <c r="C8" i="31"/>
  <c r="X30" i="29"/>
  <c r="Z30" i="29"/>
  <c r="I30" i="29"/>
  <c r="C8" i="28"/>
  <c r="N30" i="28"/>
  <c r="AC30" i="27"/>
  <c r="Y30" i="27"/>
  <c r="AB30" i="31"/>
  <c r="Z30" i="31"/>
  <c r="I30" i="31"/>
  <c r="T30" i="31"/>
  <c r="P30" i="31"/>
  <c r="L30" i="31"/>
  <c r="AE30" i="31"/>
  <c r="X30" i="31"/>
  <c r="G30" i="31"/>
  <c r="V30" i="31"/>
  <c r="AG30" i="31"/>
  <c r="D30" i="31"/>
  <c r="N30" i="31"/>
  <c r="AE30" i="29"/>
  <c r="G30" i="29"/>
  <c r="AG30" i="29"/>
  <c r="N30" i="32"/>
  <c r="X30" i="32"/>
  <c r="T30" i="28"/>
  <c r="AE30" i="32"/>
  <c r="AE30" i="30"/>
  <c r="Z30" i="30"/>
  <c r="I30" i="30"/>
  <c r="D30" i="30"/>
  <c r="G30" i="30"/>
  <c r="X30" i="30"/>
  <c r="AG30" i="30"/>
  <c r="V30" i="30"/>
  <c r="P30" i="30"/>
  <c r="L30" i="30"/>
  <c r="T30" i="30"/>
  <c r="N30" i="30"/>
  <c r="AB30" i="30"/>
  <c r="D30" i="29"/>
  <c r="L30" i="29"/>
  <c r="V30" i="29"/>
  <c r="L30" i="28"/>
  <c r="AB30" i="28"/>
  <c r="P30" i="28"/>
  <c r="Z30" i="28"/>
  <c r="AG30" i="32"/>
  <c r="AB30" i="32"/>
  <c r="M30" i="33"/>
  <c r="M108" i="84" s="1"/>
  <c r="R30" i="25"/>
  <c r="R30" i="29"/>
  <c r="O30" i="29"/>
  <c r="K30" i="30"/>
  <c r="K30" i="33"/>
  <c r="W30" i="29"/>
  <c r="W30" i="33"/>
  <c r="C30" i="28"/>
  <c r="E30" i="28"/>
  <c r="J30" i="28"/>
  <c r="O30" i="28"/>
  <c r="R30" i="28"/>
  <c r="O30" i="30"/>
  <c r="R30" i="30"/>
  <c r="U30" i="25"/>
  <c r="U30" i="33"/>
  <c r="U108" i="84" s="1"/>
  <c r="C30" i="30"/>
  <c r="E30" i="30"/>
  <c r="J30" i="30"/>
  <c r="H30" i="25"/>
  <c r="C30" i="27"/>
  <c r="E30" i="27"/>
  <c r="J30" i="27"/>
  <c r="V8" i="136"/>
  <c r="X8" i="136"/>
  <c r="AB8" i="136"/>
  <c r="Z8" i="136"/>
  <c r="G8" i="136"/>
  <c r="N8" i="136"/>
  <c r="L8" i="136"/>
  <c r="D8" i="136"/>
  <c r="AG8" i="136"/>
  <c r="AE8" i="136"/>
  <c r="T8" i="136"/>
  <c r="P8" i="136"/>
  <c r="I8" i="136"/>
  <c r="U11" i="30"/>
  <c r="U8" i="134"/>
  <c r="U11" i="33" s="1"/>
  <c r="C8" i="101"/>
  <c r="C45" i="136"/>
  <c r="E45" i="136"/>
  <c r="J45" i="136"/>
  <c r="C30" i="26"/>
  <c r="E30" i="26"/>
  <c r="J30" i="26"/>
  <c r="H20" i="33"/>
  <c r="H9" i="29"/>
  <c r="H9" i="33"/>
  <c r="H48" i="84" s="1"/>
  <c r="J48" i="84" s="1"/>
  <c r="S30" i="33"/>
  <c r="S30" i="136"/>
  <c r="M8" i="134"/>
  <c r="M11" i="33" s="1"/>
  <c r="Y30" i="25"/>
  <c r="AC30" i="25"/>
  <c r="F30" i="28"/>
  <c r="F30" i="33"/>
  <c r="O22" i="109"/>
  <c r="P22" i="109" s="1"/>
  <c r="O22" i="134"/>
  <c r="P22" i="134" s="1"/>
  <c r="H27" i="27"/>
  <c r="H27" i="33"/>
  <c r="O57" i="109"/>
  <c r="P57" i="109" s="1"/>
  <c r="O10" i="31"/>
  <c r="R10" i="31"/>
  <c r="E208" i="84"/>
  <c r="J208" i="84"/>
  <c r="Y30" i="136"/>
  <c r="AC30" i="136"/>
  <c r="J188" i="84"/>
  <c r="R9" i="134"/>
  <c r="R11" i="25" s="1"/>
  <c r="O11" i="25"/>
  <c r="O43" i="25"/>
  <c r="R9" i="99"/>
  <c r="R43" i="25" s="1"/>
  <c r="O8" i="99"/>
  <c r="O20" i="33"/>
  <c r="R20" i="33"/>
  <c r="H21" i="33"/>
  <c r="H128" i="84" s="1"/>
  <c r="I128" i="84" s="1"/>
  <c r="H32" i="27"/>
  <c r="H32" i="33"/>
  <c r="H268" i="84" s="1"/>
  <c r="J268" i="84" s="1"/>
  <c r="H36" i="28"/>
  <c r="H36" i="33"/>
  <c r="O36" i="25"/>
  <c r="R36" i="25"/>
  <c r="H10" i="27"/>
  <c r="H10" i="33"/>
  <c r="R57" i="110"/>
  <c r="O55" i="110"/>
  <c r="P55" i="110" s="1"/>
  <c r="P49" i="27" s="1"/>
  <c r="P308" i="84"/>
  <c r="N308" i="84"/>
  <c r="L308" i="84"/>
  <c r="V308" i="84"/>
  <c r="X308" i="84"/>
  <c r="G308" i="84"/>
  <c r="T308" i="84"/>
  <c r="I308" i="84"/>
  <c r="Z308" i="84"/>
  <c r="G208" i="84"/>
  <c r="Z208" i="84"/>
  <c r="P208" i="84"/>
  <c r="N208" i="84"/>
  <c r="L208" i="84"/>
  <c r="V208" i="84"/>
  <c r="I208" i="84"/>
  <c r="T208" i="84"/>
  <c r="X208" i="84"/>
  <c r="R28" i="33"/>
  <c r="O28" i="33"/>
  <c r="O24" i="33"/>
  <c r="R24" i="33"/>
  <c r="O23" i="33"/>
  <c r="R23" i="33"/>
  <c r="Q30" i="30"/>
  <c r="Q30" i="33"/>
  <c r="L30" i="25"/>
  <c r="T30" i="25"/>
  <c r="AB30" i="25"/>
  <c r="P30" i="25"/>
  <c r="X30" i="25"/>
  <c r="I30" i="25"/>
  <c r="D30" i="25"/>
  <c r="Z30" i="25"/>
  <c r="AE30" i="25"/>
  <c r="V30" i="25"/>
  <c r="N30" i="25"/>
  <c r="G30" i="25"/>
  <c r="AG30" i="25"/>
  <c r="H37" i="28"/>
  <c r="H37" i="33"/>
  <c r="Y30" i="26"/>
  <c r="AC30" i="26"/>
  <c r="N30" i="27"/>
  <c r="AG30" i="27"/>
  <c r="P30" i="27"/>
  <c r="X30" i="27"/>
  <c r="I30" i="27"/>
  <c r="L30" i="27"/>
  <c r="T30" i="27"/>
  <c r="AB30" i="27"/>
  <c r="D30" i="27"/>
  <c r="V30" i="27"/>
  <c r="G30" i="27"/>
  <c r="Z30" i="27"/>
  <c r="AE30" i="27"/>
  <c r="H16" i="31"/>
  <c r="H16" i="33"/>
  <c r="R32" i="33"/>
  <c r="O32" i="33"/>
  <c r="O268" i="84" s="1"/>
  <c r="R268" i="84" s="1"/>
  <c r="AF30" i="28"/>
  <c r="AF30" i="33"/>
  <c r="E30" i="32"/>
  <c r="C30" i="32"/>
  <c r="J30" i="32"/>
  <c r="AA30" i="30"/>
  <c r="AA30" i="33"/>
  <c r="O56" i="131"/>
  <c r="P56" i="131" s="1"/>
  <c r="O56" i="134"/>
  <c r="P56" i="134" s="1"/>
  <c r="H26" i="29"/>
  <c r="H26" i="33"/>
  <c r="H548" i="84" s="1"/>
  <c r="I548" i="84" s="1"/>
  <c r="H39" i="30"/>
  <c r="H39" i="33"/>
  <c r="H508" i="84" s="1"/>
  <c r="H79" i="134"/>
  <c r="J79" i="134" s="1"/>
  <c r="J11" i="31" s="1"/>
  <c r="H8" i="31"/>
  <c r="R72" i="110"/>
  <c r="R49" i="30" s="1"/>
  <c r="O49" i="30"/>
  <c r="Y34" i="33"/>
  <c r="AC34" i="33"/>
  <c r="E35" i="33"/>
  <c r="J35" i="33"/>
  <c r="C35" i="33"/>
  <c r="C388" i="84" s="1"/>
  <c r="AD30" i="33"/>
  <c r="AD30" i="136"/>
  <c r="O43" i="28"/>
  <c r="R40" i="99"/>
  <c r="R43" i="28" s="1"/>
  <c r="R64" i="99"/>
  <c r="R43" i="29" s="1"/>
  <c r="O43" i="29"/>
  <c r="R35" i="136"/>
  <c r="O35" i="136"/>
  <c r="G8" i="27" l="1"/>
  <c r="AC8" i="31"/>
  <c r="H8" i="99"/>
  <c r="H43" i="33" s="1"/>
  <c r="H168" i="84" s="1"/>
  <c r="H43" i="26"/>
  <c r="J21" i="99"/>
  <c r="J43" i="26" s="1"/>
  <c r="P448" i="84"/>
  <c r="Z8" i="25"/>
  <c r="AC8" i="26"/>
  <c r="E8" i="26"/>
  <c r="V8" i="28"/>
  <c r="AC8" i="28"/>
  <c r="J8" i="27"/>
  <c r="J90" i="112"/>
  <c r="J46" i="32" s="1"/>
  <c r="N8" i="99"/>
  <c r="N43" i="33" s="1"/>
  <c r="J8" i="32"/>
  <c r="O9" i="32"/>
  <c r="P9" i="32"/>
  <c r="R8" i="30"/>
  <c r="J8" i="29"/>
  <c r="AG8" i="29"/>
  <c r="E8" i="30"/>
  <c r="J548" i="84"/>
  <c r="I268" i="84"/>
  <c r="P268" i="84"/>
  <c r="E8" i="112"/>
  <c r="E46" i="33" s="1"/>
  <c r="T8" i="101"/>
  <c r="T45" i="33" s="1"/>
  <c r="I79" i="134"/>
  <c r="I11" i="31" s="1"/>
  <c r="J8" i="111"/>
  <c r="J47" i="33" s="1"/>
  <c r="O9" i="31"/>
  <c r="R9" i="31"/>
  <c r="J9" i="33"/>
  <c r="I9" i="33"/>
  <c r="H8" i="112"/>
  <c r="H46" i="33" s="1"/>
  <c r="H348" i="84" s="1"/>
  <c r="H46" i="32"/>
  <c r="AE8" i="32"/>
  <c r="D8" i="32"/>
  <c r="V388" i="84"/>
  <c r="X388" i="84"/>
  <c r="T388" i="84"/>
  <c r="C46" i="33"/>
  <c r="C348" i="84" s="1"/>
  <c r="L8" i="99"/>
  <c r="L43" i="33" s="1"/>
  <c r="R9" i="32"/>
  <c r="P9" i="33"/>
  <c r="G388" i="84"/>
  <c r="L388" i="84"/>
  <c r="Z388" i="84"/>
  <c r="N388" i="84"/>
  <c r="T8" i="99"/>
  <c r="T43" i="33" s="1"/>
  <c r="Z8" i="99"/>
  <c r="Z43" i="33" s="1"/>
  <c r="N508" i="84"/>
  <c r="G508" i="84"/>
  <c r="L508" i="84"/>
  <c r="X508" i="84"/>
  <c r="V508" i="84"/>
  <c r="I508" i="84"/>
  <c r="T508" i="84"/>
  <c r="Z508" i="84"/>
  <c r="E508" i="84"/>
  <c r="J508" i="84"/>
  <c r="H30" i="33"/>
  <c r="H108" i="84" s="1"/>
  <c r="G328" i="84"/>
  <c r="N328" i="84"/>
  <c r="X328" i="84"/>
  <c r="P328" i="84"/>
  <c r="L328" i="84"/>
  <c r="Z328" i="84"/>
  <c r="I328" i="84"/>
  <c r="T328" i="84"/>
  <c r="E328" i="84"/>
  <c r="J328" i="84"/>
  <c r="E528" i="84"/>
  <c r="V528" i="84"/>
  <c r="I528" i="84"/>
  <c r="L528" i="84"/>
  <c r="G528" i="84"/>
  <c r="Z528" i="84"/>
  <c r="P528" i="84"/>
  <c r="X528" i="84"/>
  <c r="N528" i="84"/>
  <c r="T528" i="84"/>
  <c r="I148" i="84"/>
  <c r="P148" i="84"/>
  <c r="G148" i="84"/>
  <c r="L148" i="84"/>
  <c r="T148" i="84"/>
  <c r="X148" i="84"/>
  <c r="N148" i="84"/>
  <c r="Z148" i="84"/>
  <c r="V148" i="84"/>
  <c r="E128" i="84"/>
  <c r="J128" i="84"/>
  <c r="V488" i="84"/>
  <c r="G488" i="84"/>
  <c r="Z488" i="84"/>
  <c r="T488" i="84"/>
  <c r="N488" i="84"/>
  <c r="L488" i="84"/>
  <c r="I488" i="84"/>
  <c r="X488" i="84"/>
  <c r="X428" i="84"/>
  <c r="T428" i="84"/>
  <c r="V428" i="84"/>
  <c r="L428" i="84"/>
  <c r="P428" i="84"/>
  <c r="I428" i="84"/>
  <c r="N428" i="84"/>
  <c r="Z428" i="84"/>
  <c r="G428" i="84"/>
  <c r="E248" i="84"/>
  <c r="J248" i="84"/>
  <c r="N188" i="84"/>
  <c r="Z188" i="84"/>
  <c r="T188" i="84"/>
  <c r="L188" i="84"/>
  <c r="I188" i="84"/>
  <c r="G188" i="84"/>
  <c r="P188" i="84"/>
  <c r="V188" i="84"/>
  <c r="X188" i="84"/>
  <c r="I48" i="84"/>
  <c r="N48" i="84"/>
  <c r="T48" i="84"/>
  <c r="L48" i="84"/>
  <c r="Z48" i="84"/>
  <c r="V48" i="84"/>
  <c r="X48" i="84"/>
  <c r="G48" i="84"/>
  <c r="P8" i="99"/>
  <c r="P43" i="33" s="1"/>
  <c r="AE8" i="99"/>
  <c r="AE43" i="33" s="1"/>
  <c r="AG8" i="99"/>
  <c r="AG43" i="33" s="1"/>
  <c r="X8" i="99"/>
  <c r="X43" i="33" s="1"/>
  <c r="D43" i="33"/>
  <c r="D168" i="84" s="1"/>
  <c r="AB8" i="99"/>
  <c r="AB43" i="33" s="1"/>
  <c r="G8" i="99"/>
  <c r="G43" i="33" s="1"/>
  <c r="V8" i="99"/>
  <c r="V43" i="33" s="1"/>
  <c r="E8" i="111"/>
  <c r="E47" i="33" s="1"/>
  <c r="AA8" i="33"/>
  <c r="F8" i="33"/>
  <c r="F28" i="84" s="1"/>
  <c r="AC8" i="110"/>
  <c r="AC49" i="33" s="1"/>
  <c r="W8" i="33"/>
  <c r="E8" i="134"/>
  <c r="E11" i="33" s="1"/>
  <c r="U8" i="33"/>
  <c r="U28" i="84" s="1"/>
  <c r="K8" i="33"/>
  <c r="K28" i="84" s="1"/>
  <c r="G8" i="134"/>
  <c r="G11" i="33" s="1"/>
  <c r="V8" i="134"/>
  <c r="V11" i="33" s="1"/>
  <c r="AG8" i="134"/>
  <c r="AG11" i="33" s="1"/>
  <c r="X8" i="134"/>
  <c r="X11" i="33" s="1"/>
  <c r="L8" i="134"/>
  <c r="L11" i="33" s="1"/>
  <c r="AE8" i="134"/>
  <c r="AE11" i="33" s="1"/>
  <c r="AB8" i="134"/>
  <c r="AB11" i="33" s="1"/>
  <c r="N8" i="134"/>
  <c r="N11" i="33" s="1"/>
  <c r="T8" i="134"/>
  <c r="T11" i="33" s="1"/>
  <c r="D11" i="33"/>
  <c r="D88" i="84" s="1"/>
  <c r="E88" i="84" s="1"/>
  <c r="Z8" i="134"/>
  <c r="Z11" i="33" s="1"/>
  <c r="M8" i="33"/>
  <c r="M28" i="84" s="1"/>
  <c r="AF8" i="33"/>
  <c r="Y28" i="84" s="1"/>
  <c r="Q8" i="33"/>
  <c r="Q28" i="84" s="1"/>
  <c r="Y11" i="33"/>
  <c r="AC8" i="134"/>
  <c r="AC11" i="33" s="1"/>
  <c r="D45" i="33"/>
  <c r="D288" i="84" s="1"/>
  <c r="V288" i="84" s="1"/>
  <c r="P8" i="101"/>
  <c r="P45" i="33" s="1"/>
  <c r="O27" i="29"/>
  <c r="R27" i="29"/>
  <c r="R27" i="32"/>
  <c r="R27" i="25"/>
  <c r="O27" i="25"/>
  <c r="T8" i="30"/>
  <c r="AE8" i="27"/>
  <c r="G8" i="29"/>
  <c r="Z8" i="27"/>
  <c r="C43" i="33"/>
  <c r="C168" i="84" s="1"/>
  <c r="E8" i="99"/>
  <c r="E43" i="33" s="1"/>
  <c r="Y43" i="33"/>
  <c r="AC8" i="99"/>
  <c r="AC43" i="33" s="1"/>
  <c r="I8" i="31"/>
  <c r="X8" i="30"/>
  <c r="P8" i="30"/>
  <c r="O44" i="33"/>
  <c r="O228" i="84" s="1"/>
  <c r="R228" i="84" s="1"/>
  <c r="R8" i="100"/>
  <c r="R44" i="33" s="1"/>
  <c r="Z8" i="100"/>
  <c r="Z44" i="33" s="1"/>
  <c r="AB8" i="100"/>
  <c r="AB44" i="33" s="1"/>
  <c r="D44" i="33"/>
  <c r="D228" i="84" s="1"/>
  <c r="AE8" i="100"/>
  <c r="AE44" i="33" s="1"/>
  <c r="AG8" i="100"/>
  <c r="AG44" i="33" s="1"/>
  <c r="L8" i="100"/>
  <c r="L44" i="33" s="1"/>
  <c r="I8" i="100"/>
  <c r="I44" i="33" s="1"/>
  <c r="X8" i="100"/>
  <c r="X44" i="33" s="1"/>
  <c r="T8" i="100"/>
  <c r="T44" i="33" s="1"/>
  <c r="P8" i="100"/>
  <c r="P44" i="33" s="1"/>
  <c r="G8" i="100"/>
  <c r="G44" i="33" s="1"/>
  <c r="V8" i="100"/>
  <c r="V44" i="33" s="1"/>
  <c r="N8" i="100"/>
  <c r="N44" i="33" s="1"/>
  <c r="Y44" i="33"/>
  <c r="AC8" i="100"/>
  <c r="AC44" i="33" s="1"/>
  <c r="E8" i="100"/>
  <c r="E44" i="33" s="1"/>
  <c r="C44" i="33"/>
  <c r="C228" i="84" s="1"/>
  <c r="J8" i="100"/>
  <c r="J44" i="33" s="1"/>
  <c r="AB8" i="101"/>
  <c r="AB45" i="33" s="1"/>
  <c r="AC8" i="29"/>
  <c r="X8" i="101"/>
  <c r="X45" i="33" s="1"/>
  <c r="G8" i="101"/>
  <c r="G45" i="33" s="1"/>
  <c r="L8" i="101"/>
  <c r="L45" i="33" s="1"/>
  <c r="E8" i="32"/>
  <c r="X8" i="29"/>
  <c r="N8" i="30"/>
  <c r="N8" i="101"/>
  <c r="N45" i="33" s="1"/>
  <c r="AE8" i="101"/>
  <c r="AE45" i="33" s="1"/>
  <c r="Z8" i="101"/>
  <c r="Z45" i="33" s="1"/>
  <c r="V8" i="101"/>
  <c r="V45" i="33" s="1"/>
  <c r="AG8" i="101"/>
  <c r="AG45" i="33" s="1"/>
  <c r="I8" i="101"/>
  <c r="I45" i="33" s="1"/>
  <c r="L8" i="28"/>
  <c r="C8" i="32"/>
  <c r="V8" i="30"/>
  <c r="L8" i="30"/>
  <c r="Y8" i="27"/>
  <c r="I8" i="30"/>
  <c r="AE8" i="30"/>
  <c r="Y45" i="33"/>
  <c r="AC8" i="101"/>
  <c r="AC45" i="33" s="1"/>
  <c r="G8" i="30"/>
  <c r="Z8" i="30"/>
  <c r="AB8" i="30"/>
  <c r="AG8" i="30"/>
  <c r="R8" i="101"/>
  <c r="R45" i="33" s="1"/>
  <c r="O45" i="33"/>
  <c r="O288" i="84" s="1"/>
  <c r="R288" i="84" s="1"/>
  <c r="D8" i="25"/>
  <c r="AB8" i="27"/>
  <c r="AE8" i="29"/>
  <c r="D8" i="27"/>
  <c r="AB8" i="29"/>
  <c r="N8" i="112"/>
  <c r="N46" i="33" s="1"/>
  <c r="V8" i="112"/>
  <c r="V46" i="33" s="1"/>
  <c r="AG8" i="112"/>
  <c r="AG46" i="33" s="1"/>
  <c r="AE8" i="112"/>
  <c r="AE46" i="33" s="1"/>
  <c r="Z8" i="112"/>
  <c r="Z46" i="33" s="1"/>
  <c r="D46" i="33"/>
  <c r="D348" i="84" s="1"/>
  <c r="T8" i="112"/>
  <c r="T46" i="33" s="1"/>
  <c r="G8" i="112"/>
  <c r="G46" i="33" s="1"/>
  <c r="X8" i="112"/>
  <c r="X46" i="33" s="1"/>
  <c r="AB8" i="112"/>
  <c r="AB46" i="33" s="1"/>
  <c r="L8" i="112"/>
  <c r="L46" i="33" s="1"/>
  <c r="J8" i="31"/>
  <c r="Y46" i="33"/>
  <c r="AC8" i="112"/>
  <c r="AC46" i="33" s="1"/>
  <c r="C8" i="26"/>
  <c r="O90" i="112"/>
  <c r="P90" i="112" s="1"/>
  <c r="P46" i="32" s="1"/>
  <c r="O47" i="33"/>
  <c r="R8" i="111"/>
  <c r="R47" i="33" s="1"/>
  <c r="G8" i="111"/>
  <c r="G47" i="33" s="1"/>
  <c r="AE8" i="111"/>
  <c r="AE47" i="33" s="1"/>
  <c r="AB8" i="111"/>
  <c r="AB47" i="33" s="1"/>
  <c r="T8" i="111"/>
  <c r="T47" i="33" s="1"/>
  <c r="X8" i="111"/>
  <c r="X47" i="33" s="1"/>
  <c r="P8" i="111"/>
  <c r="P47" i="33" s="1"/>
  <c r="I8" i="111"/>
  <c r="I47" i="33" s="1"/>
  <c r="L8" i="111"/>
  <c r="L47" i="33" s="1"/>
  <c r="AG8" i="111"/>
  <c r="AG47" i="33" s="1"/>
  <c r="D47" i="33"/>
  <c r="V8" i="111"/>
  <c r="V47" i="33" s="1"/>
  <c r="N8" i="111"/>
  <c r="N47" i="33" s="1"/>
  <c r="Z8" i="111"/>
  <c r="Z47" i="33" s="1"/>
  <c r="Y47" i="33"/>
  <c r="AC8" i="111"/>
  <c r="AC47" i="33" s="1"/>
  <c r="N8" i="31"/>
  <c r="AC8" i="30"/>
  <c r="Y8" i="31"/>
  <c r="T8" i="27"/>
  <c r="V8" i="27"/>
  <c r="N8" i="27"/>
  <c r="X8" i="27"/>
  <c r="AG8" i="27"/>
  <c r="Y8" i="28"/>
  <c r="D8" i="29"/>
  <c r="Z8" i="29"/>
  <c r="L8" i="29"/>
  <c r="AG8" i="28"/>
  <c r="I8" i="27"/>
  <c r="L8" i="27"/>
  <c r="T8" i="29"/>
  <c r="P8" i="29"/>
  <c r="N8" i="29"/>
  <c r="I8" i="29"/>
  <c r="V8" i="29"/>
  <c r="L8" i="131"/>
  <c r="L48" i="33" s="1"/>
  <c r="X8" i="131"/>
  <c r="X48" i="33" s="1"/>
  <c r="AE8" i="131"/>
  <c r="AE48" i="33" s="1"/>
  <c r="AG8" i="131"/>
  <c r="AG48" i="33" s="1"/>
  <c r="V8" i="131"/>
  <c r="V48" i="33" s="1"/>
  <c r="T8" i="131"/>
  <c r="T48" i="33" s="1"/>
  <c r="N8" i="131"/>
  <c r="N48" i="33" s="1"/>
  <c r="G8" i="131"/>
  <c r="G48" i="33" s="1"/>
  <c r="I8" i="131"/>
  <c r="I48" i="33" s="1"/>
  <c r="D48" i="33"/>
  <c r="AB8" i="131"/>
  <c r="AB48" i="33" s="1"/>
  <c r="Z8" i="131"/>
  <c r="Z48" i="33" s="1"/>
  <c r="Y48" i="33"/>
  <c r="AC8" i="131"/>
  <c r="AC48" i="33" s="1"/>
  <c r="C48" i="33"/>
  <c r="J8" i="131"/>
  <c r="J48" i="33" s="1"/>
  <c r="E8" i="131"/>
  <c r="E48" i="33" s="1"/>
  <c r="X8" i="25"/>
  <c r="O8" i="30"/>
  <c r="AE8" i="25"/>
  <c r="C8" i="30"/>
  <c r="Y8" i="26"/>
  <c r="J8" i="28"/>
  <c r="J8" i="30"/>
  <c r="E8" i="28"/>
  <c r="AC8" i="25"/>
  <c r="E8" i="110"/>
  <c r="E49" i="33" s="1"/>
  <c r="C49" i="33"/>
  <c r="C408" i="84" s="1"/>
  <c r="J8" i="110"/>
  <c r="J49" i="33" s="1"/>
  <c r="V8" i="25"/>
  <c r="P8" i="25"/>
  <c r="G8" i="25"/>
  <c r="AE8" i="31"/>
  <c r="AG8" i="31"/>
  <c r="T8" i="25"/>
  <c r="N8" i="25"/>
  <c r="I8" i="25"/>
  <c r="L8" i="25"/>
  <c r="D8" i="31"/>
  <c r="E8" i="31"/>
  <c r="J8" i="26"/>
  <c r="AG8" i="25"/>
  <c r="AB8" i="25"/>
  <c r="X8" i="31"/>
  <c r="G8" i="110"/>
  <c r="G49" i="33" s="1"/>
  <c r="T8" i="110"/>
  <c r="T49" i="33" s="1"/>
  <c r="D49" i="33"/>
  <c r="D408" i="84" s="1"/>
  <c r="N8" i="110"/>
  <c r="N49" i="33" s="1"/>
  <c r="I8" i="110"/>
  <c r="I49" i="33" s="1"/>
  <c r="AE8" i="110"/>
  <c r="AE49" i="33" s="1"/>
  <c r="Z8" i="110"/>
  <c r="Z49" i="33" s="1"/>
  <c r="L8" i="110"/>
  <c r="L49" i="33" s="1"/>
  <c r="X8" i="110"/>
  <c r="X49" i="33" s="1"/>
  <c r="V8" i="110"/>
  <c r="V49" i="33" s="1"/>
  <c r="AG8" i="110"/>
  <c r="AG49" i="33" s="1"/>
  <c r="AB8" i="110"/>
  <c r="AB49" i="33" s="1"/>
  <c r="AB8" i="32"/>
  <c r="C8" i="29"/>
  <c r="P8" i="28"/>
  <c r="X8" i="28"/>
  <c r="E8" i="29"/>
  <c r="AE8" i="28"/>
  <c r="I8" i="28"/>
  <c r="AB8" i="28"/>
  <c r="T8" i="28"/>
  <c r="C50" i="33"/>
  <c r="C468" i="84" s="1"/>
  <c r="J8" i="109"/>
  <c r="J50" i="33" s="1"/>
  <c r="E8" i="109"/>
  <c r="E50" i="33" s="1"/>
  <c r="C8" i="33"/>
  <c r="C28" i="84" s="1"/>
  <c r="N8" i="109"/>
  <c r="N50" i="33" s="1"/>
  <c r="I8" i="109"/>
  <c r="I50" i="33" s="1"/>
  <c r="V8" i="109"/>
  <c r="V50" i="33" s="1"/>
  <c r="T8" i="109"/>
  <c r="T50" i="33" s="1"/>
  <c r="D50" i="33"/>
  <c r="D468" i="84" s="1"/>
  <c r="AG8" i="109"/>
  <c r="AG50" i="33" s="1"/>
  <c r="G8" i="109"/>
  <c r="G50" i="33" s="1"/>
  <c r="L8" i="109"/>
  <c r="L50" i="33" s="1"/>
  <c r="AE8" i="109"/>
  <c r="AE50" i="33" s="1"/>
  <c r="Z8" i="109"/>
  <c r="Z50" i="33" s="1"/>
  <c r="X8" i="109"/>
  <c r="X50" i="33" s="1"/>
  <c r="AB8" i="109"/>
  <c r="AB50" i="33" s="1"/>
  <c r="Y50" i="33"/>
  <c r="AC8" i="109"/>
  <c r="AC50" i="33" s="1"/>
  <c r="L8" i="32"/>
  <c r="AC8" i="32"/>
  <c r="X8" i="32"/>
  <c r="C8" i="27"/>
  <c r="G8" i="28"/>
  <c r="Z8" i="28"/>
  <c r="N8" i="28"/>
  <c r="E8" i="27"/>
  <c r="D8" i="28"/>
  <c r="E8" i="25"/>
  <c r="J8" i="25"/>
  <c r="G8" i="31"/>
  <c r="L8" i="31"/>
  <c r="V8" i="31"/>
  <c r="Z8" i="31"/>
  <c r="Z8" i="32"/>
  <c r="T8" i="31"/>
  <c r="AB8" i="31"/>
  <c r="V8" i="32"/>
  <c r="G8" i="32"/>
  <c r="N8" i="32"/>
  <c r="I8" i="32"/>
  <c r="AG8" i="32"/>
  <c r="T8" i="32"/>
  <c r="N8" i="26"/>
  <c r="Z8" i="26"/>
  <c r="AE8" i="26"/>
  <c r="D8" i="26"/>
  <c r="I8" i="26"/>
  <c r="L8" i="26"/>
  <c r="AB8" i="26"/>
  <c r="T8" i="26"/>
  <c r="G8" i="26"/>
  <c r="V8" i="26"/>
  <c r="AG8" i="26"/>
  <c r="X8" i="26"/>
  <c r="O8" i="29"/>
  <c r="R8" i="29"/>
  <c r="R8" i="28"/>
  <c r="O8" i="28"/>
  <c r="K108" i="84"/>
  <c r="K68" i="84"/>
  <c r="AD8" i="136"/>
  <c r="AD8" i="33"/>
  <c r="W28" i="84" s="1"/>
  <c r="Q108" i="84"/>
  <c r="Q68" i="84"/>
  <c r="O49" i="27"/>
  <c r="R55" i="110"/>
  <c r="R49" i="27" s="1"/>
  <c r="O8" i="110"/>
  <c r="P8" i="110" s="1"/>
  <c r="P49" i="33" s="1"/>
  <c r="O36" i="33"/>
  <c r="R36" i="33"/>
  <c r="O43" i="33"/>
  <c r="O168" i="84" s="1"/>
  <c r="R168" i="84" s="1"/>
  <c r="R8" i="99"/>
  <c r="R43" i="33" s="1"/>
  <c r="R22" i="109"/>
  <c r="O21" i="109"/>
  <c r="P21" i="109" s="1"/>
  <c r="P50" i="26" s="1"/>
  <c r="AC30" i="33"/>
  <c r="Y30" i="33"/>
  <c r="O35" i="33"/>
  <c r="O388" i="84" s="1"/>
  <c r="R388" i="84" s="1"/>
  <c r="R35" i="33"/>
  <c r="O55" i="134"/>
  <c r="P55" i="134" s="1"/>
  <c r="P11" i="27" s="1"/>
  <c r="R56" i="134"/>
  <c r="O8" i="25"/>
  <c r="R8" i="25"/>
  <c r="R56" i="131"/>
  <c r="O55" i="131"/>
  <c r="P55" i="131" s="1"/>
  <c r="P48" i="27" s="1"/>
  <c r="Y108" i="84"/>
  <c r="Y68" i="84"/>
  <c r="S8" i="33"/>
  <c r="S28" i="84" s="1"/>
  <c r="S8" i="136"/>
  <c r="R57" i="109"/>
  <c r="O55" i="109"/>
  <c r="P55" i="109" s="1"/>
  <c r="P50" i="27" s="1"/>
  <c r="S108" i="84"/>
  <c r="S68" i="84"/>
  <c r="C45" i="33"/>
  <c r="C288" i="84" s="1"/>
  <c r="E8" i="101"/>
  <c r="E45" i="33" s="1"/>
  <c r="J8" i="101"/>
  <c r="J45" i="33" s="1"/>
  <c r="O46" i="136"/>
  <c r="R46" i="136"/>
  <c r="W108" i="84"/>
  <c r="W68" i="84"/>
  <c r="O34" i="136"/>
  <c r="R34" i="136"/>
  <c r="O40" i="31"/>
  <c r="R40" i="31"/>
  <c r="L30" i="33"/>
  <c r="AG30" i="33"/>
  <c r="V30" i="33"/>
  <c r="P30" i="33"/>
  <c r="T30" i="33"/>
  <c r="G30" i="33"/>
  <c r="D30" i="33"/>
  <c r="AE30" i="33"/>
  <c r="I30" i="33"/>
  <c r="Z30" i="33"/>
  <c r="X30" i="33"/>
  <c r="N30" i="33"/>
  <c r="AB30" i="33"/>
  <c r="H8" i="33"/>
  <c r="H28" i="84" s="1"/>
  <c r="Y8" i="136"/>
  <c r="AC8" i="136"/>
  <c r="R39" i="27"/>
  <c r="O39" i="27"/>
  <c r="R22" i="134"/>
  <c r="O21" i="134"/>
  <c r="P21" i="134" s="1"/>
  <c r="P11" i="26" s="1"/>
  <c r="F108" i="84"/>
  <c r="F68" i="84"/>
  <c r="C30" i="33"/>
  <c r="J30" i="33"/>
  <c r="E30" i="33"/>
  <c r="U88" i="84"/>
  <c r="U68" i="84"/>
  <c r="J388" i="84"/>
  <c r="E388" i="84"/>
  <c r="H11" i="31"/>
  <c r="H8" i="134"/>
  <c r="H11" i="33" s="1"/>
  <c r="O17" i="27"/>
  <c r="R17" i="27"/>
  <c r="O10" i="33"/>
  <c r="R10" i="33"/>
  <c r="R19" i="26"/>
  <c r="O19" i="26"/>
  <c r="M88" i="84"/>
  <c r="M68" i="84"/>
  <c r="I8" i="99" l="1"/>
  <c r="I43" i="33" s="1"/>
  <c r="J8" i="99"/>
  <c r="J43" i="33" s="1"/>
  <c r="I8" i="112"/>
  <c r="I46" i="33" s="1"/>
  <c r="J8" i="112"/>
  <c r="J46" i="33" s="1"/>
  <c r="E168" i="84"/>
  <c r="P388" i="84"/>
  <c r="J348" i="84"/>
  <c r="N8" i="33"/>
  <c r="J8" i="134"/>
  <c r="J11" i="33" s="1"/>
  <c r="I8" i="134"/>
  <c r="I11" i="33" s="1"/>
  <c r="P168" i="84"/>
  <c r="O8" i="112"/>
  <c r="O46" i="32"/>
  <c r="L168" i="84"/>
  <c r="L288" i="84"/>
  <c r="X288" i="84"/>
  <c r="E348" i="84"/>
  <c r="V168" i="84"/>
  <c r="T168" i="84"/>
  <c r="I288" i="84"/>
  <c r="G288" i="84"/>
  <c r="P288" i="84"/>
  <c r="I168" i="84"/>
  <c r="R9" i="33"/>
  <c r="O9" i="33"/>
  <c r="O48" i="84" s="1"/>
  <c r="X168" i="84"/>
  <c r="N168" i="84"/>
  <c r="Z168" i="84"/>
  <c r="G168" i="84"/>
  <c r="Z88" i="84"/>
  <c r="N88" i="84"/>
  <c r="V88" i="84"/>
  <c r="L88" i="84"/>
  <c r="G88" i="84"/>
  <c r="X88" i="84"/>
  <c r="T88" i="84"/>
  <c r="J168" i="84"/>
  <c r="Z288" i="84"/>
  <c r="N288" i="84"/>
  <c r="T288" i="84"/>
  <c r="R27" i="33"/>
  <c r="O27" i="33"/>
  <c r="E228" i="84"/>
  <c r="J228" i="84"/>
  <c r="T228" i="84"/>
  <c r="X228" i="84"/>
  <c r="Z228" i="84"/>
  <c r="G228" i="84"/>
  <c r="N228" i="84"/>
  <c r="V228" i="84"/>
  <c r="P228" i="84"/>
  <c r="L228" i="84"/>
  <c r="I228" i="84"/>
  <c r="V8" i="33"/>
  <c r="L348" i="84"/>
  <c r="V348" i="84"/>
  <c r="Z348" i="84"/>
  <c r="T348" i="84"/>
  <c r="N348" i="84"/>
  <c r="I348" i="84"/>
  <c r="G348" i="84"/>
  <c r="X348" i="84"/>
  <c r="Z8" i="33"/>
  <c r="R30" i="32"/>
  <c r="R90" i="112"/>
  <c r="R46" i="32" s="1"/>
  <c r="D8" i="33"/>
  <c r="D28" i="84" s="1"/>
  <c r="AA368" i="84" s="1"/>
  <c r="J8" i="33"/>
  <c r="T8" i="33"/>
  <c r="E8" i="33"/>
  <c r="AG8" i="33"/>
  <c r="AB8" i="33"/>
  <c r="L8" i="33"/>
  <c r="AE8" i="33"/>
  <c r="X8" i="33"/>
  <c r="G8" i="33"/>
  <c r="I8" i="33"/>
  <c r="J408" i="84"/>
  <c r="E408" i="84"/>
  <c r="I408" i="84"/>
  <c r="G408" i="84"/>
  <c r="T408" i="84"/>
  <c r="L408" i="84"/>
  <c r="X408" i="84"/>
  <c r="Z408" i="84"/>
  <c r="N408" i="84"/>
  <c r="V408" i="84"/>
  <c r="G468" i="84"/>
  <c r="V468" i="84"/>
  <c r="L468" i="84"/>
  <c r="Z468" i="84"/>
  <c r="I468" i="84"/>
  <c r="X468" i="84"/>
  <c r="T468" i="84"/>
  <c r="N468" i="84"/>
  <c r="J468" i="84"/>
  <c r="E468" i="84"/>
  <c r="J28" i="84"/>
  <c r="P8" i="26"/>
  <c r="R19" i="33"/>
  <c r="O19" i="33"/>
  <c r="O488" i="84" s="1"/>
  <c r="H88" i="84"/>
  <c r="J88" i="84" s="1"/>
  <c r="H68" i="84"/>
  <c r="C68" i="84"/>
  <c r="C108" i="84"/>
  <c r="R21" i="134"/>
  <c r="R11" i="26" s="1"/>
  <c r="O11" i="26"/>
  <c r="O8" i="134"/>
  <c r="P8" i="134" s="1"/>
  <c r="P11" i="33" s="1"/>
  <c r="R34" i="33"/>
  <c r="O34" i="33"/>
  <c r="J288" i="84"/>
  <c r="E288" i="84"/>
  <c r="O11" i="27"/>
  <c r="R55" i="134"/>
  <c r="R11" i="27" s="1"/>
  <c r="P8" i="31"/>
  <c r="R55" i="109"/>
  <c r="R50" i="27" s="1"/>
  <c r="O50" i="27"/>
  <c r="O48" i="27"/>
  <c r="R55" i="131"/>
  <c r="R48" i="27" s="1"/>
  <c r="O8" i="131"/>
  <c r="P8" i="131" s="1"/>
  <c r="P48" i="33" s="1"/>
  <c r="O50" i="26"/>
  <c r="R21" i="109"/>
  <c r="R50" i="26" s="1"/>
  <c r="O8" i="109"/>
  <c r="P8" i="109" s="1"/>
  <c r="P50" i="33" s="1"/>
  <c r="O17" i="33"/>
  <c r="R17" i="33"/>
  <c r="R39" i="33"/>
  <c r="O39" i="33"/>
  <c r="O508" i="84" s="1"/>
  <c r="R40" i="33"/>
  <c r="O40" i="33"/>
  <c r="R30" i="136"/>
  <c r="O30" i="136"/>
  <c r="O49" i="33"/>
  <c r="O408" i="84" s="1"/>
  <c r="R408" i="84" s="1"/>
  <c r="R8" i="110"/>
  <c r="R49" i="33" s="1"/>
  <c r="AC8" i="33"/>
  <c r="Y8" i="33"/>
  <c r="D108" i="84"/>
  <c r="D68" i="84"/>
  <c r="P8" i="27"/>
  <c r="R30" i="27"/>
  <c r="O30" i="27"/>
  <c r="O30" i="31"/>
  <c r="R30" i="31"/>
  <c r="O8" i="32" l="1"/>
  <c r="P8" i="32"/>
  <c r="R508" i="84"/>
  <c r="P508" i="84"/>
  <c r="R488" i="84"/>
  <c r="P488" i="84"/>
  <c r="P408" i="84"/>
  <c r="R8" i="112"/>
  <c r="R46" i="33" s="1"/>
  <c r="P8" i="112"/>
  <c r="P46" i="33" s="1"/>
  <c r="I88" i="84"/>
  <c r="E28" i="84"/>
  <c r="R48" i="84"/>
  <c r="P48" i="84"/>
  <c r="O46" i="33"/>
  <c r="O348" i="84" s="1"/>
  <c r="AA308" i="84"/>
  <c r="AA288" i="84"/>
  <c r="AA28" i="84"/>
  <c r="AA328" i="84"/>
  <c r="AA488" i="84"/>
  <c r="AA428" i="84"/>
  <c r="AA388" i="84"/>
  <c r="AA268" i="84"/>
  <c r="AA468" i="84"/>
  <c r="AA208" i="84"/>
  <c r="V28" i="84"/>
  <c r="AA528" i="84"/>
  <c r="X28" i="84"/>
  <c r="AA448" i="84"/>
  <c r="Z28" i="84"/>
  <c r="AA508" i="84"/>
  <c r="AA548" i="84"/>
  <c r="L28" i="84"/>
  <c r="AA88" i="84"/>
  <c r="AA248" i="84"/>
  <c r="AA408" i="84"/>
  <c r="AA148" i="84"/>
  <c r="N28" i="84"/>
  <c r="AA128" i="84"/>
  <c r="T28" i="84"/>
  <c r="AA168" i="84"/>
  <c r="R8" i="32"/>
  <c r="G28" i="84"/>
  <c r="AA228" i="84"/>
  <c r="AA48" i="84"/>
  <c r="I28" i="84"/>
  <c r="AA188" i="84"/>
  <c r="AA348" i="84"/>
  <c r="R30" i="33"/>
  <c r="O30" i="33"/>
  <c r="O108" i="84" s="1"/>
  <c r="R108" i="84" s="1"/>
  <c r="O50" i="33"/>
  <c r="O468" i="84" s="1"/>
  <c r="R8" i="109"/>
  <c r="R50" i="33" s="1"/>
  <c r="I68" i="84"/>
  <c r="Z68" i="84"/>
  <c r="N68" i="84"/>
  <c r="T68" i="84"/>
  <c r="AA68" i="84"/>
  <c r="X68" i="84"/>
  <c r="G68" i="84"/>
  <c r="L68" i="84"/>
  <c r="V68" i="84"/>
  <c r="J108" i="84"/>
  <c r="E108" i="84"/>
  <c r="V108" i="84"/>
  <c r="N108" i="84"/>
  <c r="L108" i="84"/>
  <c r="T108" i="84"/>
  <c r="X108" i="84"/>
  <c r="AA108" i="84"/>
  <c r="I108" i="84"/>
  <c r="Z108" i="84"/>
  <c r="G108" i="84"/>
  <c r="O11" i="33"/>
  <c r="R8" i="134"/>
  <c r="R11" i="33" s="1"/>
  <c r="J68" i="84"/>
  <c r="E68" i="84"/>
  <c r="O8" i="27"/>
  <c r="R8" i="27"/>
  <c r="R8" i="136"/>
  <c r="O8" i="136"/>
  <c r="O48" i="33"/>
  <c r="R8" i="131"/>
  <c r="R48" i="33" s="1"/>
  <c r="R8" i="31"/>
  <c r="O8" i="31"/>
  <c r="R8" i="26"/>
  <c r="O8" i="26"/>
  <c r="P8" i="33"/>
  <c r="P108" i="84" l="1"/>
  <c r="R468" i="84"/>
  <c r="P468" i="84"/>
  <c r="R348" i="84"/>
  <c r="P348" i="84"/>
  <c r="O8" i="33"/>
  <c r="O28" i="84" s="1"/>
  <c r="R8" i="33"/>
  <c r="O68" i="84"/>
  <c r="O88" i="84"/>
  <c r="R68" i="84" l="1"/>
  <c r="P68" i="84"/>
  <c r="R88" i="84"/>
  <c r="P88" i="84"/>
  <c r="R28" i="84"/>
  <c r="P28" i="84"/>
</calcChain>
</file>

<file path=xl/sharedStrings.xml><?xml version="1.0" encoding="utf-8"?>
<sst xmlns="http://schemas.openxmlformats.org/spreadsheetml/2006/main" count="7382" uniqueCount="265">
  <si>
    <t>№ п/п</t>
  </si>
  <si>
    <t>Российская Федерация, Федеральные округа, субъекты РФ</t>
  </si>
  <si>
    <t>Должностей по штату</t>
  </si>
  <si>
    <t>Фактически работает (чел.)</t>
  </si>
  <si>
    <t>В % к штату</t>
  </si>
  <si>
    <t>В т.ч. специалистов</t>
  </si>
  <si>
    <t>Практики</t>
  </si>
  <si>
    <t>Повысили квалификацию в отчетном году в системе дополнительного профессионального образования</t>
  </si>
  <si>
    <t>Возраст</t>
  </si>
  <si>
    <t xml:space="preserve">Из числа фактически работающих - женщин </t>
  </si>
  <si>
    <t>Принято на работу</t>
  </si>
  <si>
    <t>Уволено с работы</t>
  </si>
  <si>
    <t>Всего, чел.</t>
  </si>
  <si>
    <t>% от общего числа работающих</t>
  </si>
  <si>
    <t>%  обеспеченности специалистами</t>
  </si>
  <si>
    <t>С высшим проф. образованием</t>
  </si>
  <si>
    <t>Со средним проф. образованием</t>
  </si>
  <si>
    <t>всего</t>
  </si>
  <si>
    <t>до 30 лет</t>
  </si>
  <si>
    <t>старше 55л.-жен. 60л.-муж.</t>
  </si>
  <si>
    <t>Всего</t>
  </si>
  <si>
    <t>из них молодых специалистов выпуска отчетного года</t>
  </si>
  <si>
    <t>% от числа работающих</t>
  </si>
  <si>
    <t>% от числа принятых на работу</t>
  </si>
  <si>
    <t>из них по отрицательным  причинам</t>
  </si>
  <si>
    <t>чел.</t>
  </si>
  <si>
    <t>в т.ч. обучается заочно</t>
  </si>
  <si>
    <t>человек</t>
  </si>
  <si>
    <t>в % к числу практиков</t>
  </si>
  <si>
    <t>Российская Федерация</t>
  </si>
  <si>
    <t>I</t>
  </si>
  <si>
    <t>Северо-Западный ФО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</si>
  <si>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</si>
  <si>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</si>
  <si>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</si>
  <si>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</si>
  <si>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</si>
  <si>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</si>
  <si>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Санкт-Петербург</t>
  </si>
  <si>
    <t>Мурманская область</t>
  </si>
  <si>
    <t>Новгородская область</t>
  </si>
  <si>
    <t>Псковская область</t>
  </si>
  <si>
    <t>II</t>
  </si>
  <si>
    <t>Центральный ФО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</si>
  <si>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</si>
  <si>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</si>
  <si>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</si>
  <si>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</si>
  <si>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</si>
  <si>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</si>
  <si>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</si>
  <si>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</si>
  <si>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 xml:space="preserve">Липецкая область 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</si>
  <si>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</si>
  <si>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</si>
  <si>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</si>
  <si>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</si>
  <si>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</si>
  <si>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</si>
  <si>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</si>
  <si>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</si>
  <si>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III</t>
  </si>
  <si>
    <t>Приволжский ФО</t>
  </si>
  <si>
    <t>Республика Башкортостан</t>
  </si>
  <si>
    <t>Республика Марий-Эл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</si>
  <si>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</si>
  <si>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</si>
  <si>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</si>
  <si>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</si>
  <si>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 xml:space="preserve">Кировская область </t>
  </si>
  <si>
    <t>Нижегородская область</t>
  </si>
  <si>
    <t>Оренбургская область</t>
  </si>
  <si>
    <t>Пензенская область</t>
  </si>
  <si>
    <t>Пермский край</t>
  </si>
  <si>
    <t>Самарская область</t>
  </si>
  <si>
    <t>Саратовская область</t>
  </si>
  <si>
    <t>Ульяновская область</t>
  </si>
  <si>
    <t>IV</t>
  </si>
  <si>
    <t>Южный ФО</t>
  </si>
  <si>
    <t>Республика Адыгея</t>
  </si>
  <si>
    <t>Республика Калмыкия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</si>
  <si>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</si>
  <si>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</si>
  <si>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</si>
  <si>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</si>
  <si>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V</t>
  </si>
  <si>
    <t>Северо-Кавказский ФО</t>
  </si>
  <si>
    <t>Республика Дагестан</t>
  </si>
  <si>
    <t>Республика Ингушетия</t>
  </si>
  <si>
    <t>Кабардино-Балкарская Респ.</t>
  </si>
  <si>
    <t>Карачаево-Черкесская Респ.</t>
  </si>
  <si>
    <t>Респ. Сев.Осетия -Алания</t>
  </si>
  <si>
    <t>Чеченская Республика</t>
  </si>
  <si>
    <t>Ставропольский край</t>
  </si>
  <si>
    <t>VI</t>
  </si>
  <si>
    <t>Уральский ФО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</si>
  <si>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</si>
  <si>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</si>
  <si>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</si>
  <si>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</si>
  <si>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Ханты-Мансийский авт округ</t>
  </si>
  <si>
    <t>Ямало-Ненецкий авт округ</t>
  </si>
  <si>
    <t>VII</t>
  </si>
  <si>
    <t>Сибирский ФО</t>
  </si>
  <si>
    <t>Республика Алтай</t>
  </si>
  <si>
    <t>Республика Бурятия</t>
  </si>
  <si>
    <t>Республика Тыва</t>
  </si>
  <si>
    <t>Республика Хакасия</t>
  </si>
  <si>
    <t>Алтайский край</t>
  </si>
  <si>
    <t>Забайкальский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</si>
  <si>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</si>
  <si>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</si>
  <si>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</si>
  <si>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</si>
  <si>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</si>
  <si>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</si>
  <si>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VIII</t>
  </si>
  <si>
    <t>Дальневосточный ФО</t>
  </si>
  <si>
    <t>Республика Саха (Якутия)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</si>
  <si>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</si>
  <si>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</si>
  <si>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</si>
  <si>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</si>
  <si>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</si>
  <si>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</si>
  <si>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авт. область</t>
  </si>
  <si>
    <t>Чукотский авт. округ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</si>
  <si>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РУКОВОДИТЕЛЕЙ И СПЕЦИАЛИСТОВ СЕЛЬСКОХОЗЯЙСТВЕННЫХ ОРГАНИЗАЦИЙ (всего)      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</si>
  <si>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ЗАМЕСТИТЕЛЕЙ РУКОВОДИТЕЛЕЙ  СЕЛЬСКОХОЗЯЙСТВЕННЫХ ОРГАНИЗАЦИЙ     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</si>
  <si>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ГЛАВНЫХ СПЕЦИАЛИСТОВ  СЕЛЬСКОХОЗЯЙСТВЕННЫХ ОРГАНИЗАЦИЙ     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</si>
  <si>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ГЛАВНЫХ АГРОНОМОВ  СЕЛЬСКОХОЗЯЙСТВЕННЫХ ОРГАНИЗАЦИЙ     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</si>
  <si>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ГЛАВНЫХ ЭНЕРГЕТИКОВ И ЭЛЕКТРИКОВ  СЕЛЬСКОХОЗЯЙСТВЕННЫХ ОРГАНИЗАЦИЙ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</si>
  <si>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ГЛАВНЫХ ЭКОНОМИСТОВ   СЕЛЬСКОХОЗЯЙСТВЕННЫХ ОРГАНИЗАЦИЙ   (в т.ч. начальники плановых и экономических отделов)  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</si>
  <si>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ДРУГИХ ГЛАВНЫХ  СПЕЦИАЛИСТОВ   СЕЛЬСКОХОЗЯЙСТВЕННЫХ ОРГАНИЗАЦИЙ </t>
  </si>
  <si>
    <t>Наименование должности</t>
  </si>
  <si>
    <t>Руководители сельскохозяйственных организаций</t>
  </si>
  <si>
    <t>Освобождённые заместители руководителей</t>
  </si>
  <si>
    <t>Главные агрономы</t>
  </si>
  <si>
    <t>Главные ветеринарные врачи</t>
  </si>
  <si>
    <t>Другие должности главных специалистов</t>
  </si>
  <si>
    <t>Инженеры мелиораторы и техники-гидротехники</t>
  </si>
  <si>
    <t xml:space="preserve">Всего работников, занимающих, должности руководителей и специалистов </t>
  </si>
  <si>
    <t xml:space="preserve">Главные специалисты - всего </t>
  </si>
  <si>
    <t>Главные зоотехники, в т.ч. гл. селекционеры</t>
  </si>
  <si>
    <t xml:space="preserve">Главные инженеры всех специальностей (механики, технологи, теплотехники и др., кроме строительных и гидротехнических, энергетиков и электриков) </t>
  </si>
  <si>
    <t>Главные энергетики и электрики</t>
  </si>
  <si>
    <t>Главные гидротехники и мелиораторы</t>
  </si>
  <si>
    <t>Главные экономисты (начальники плановых, экономических отделов)</t>
  </si>
  <si>
    <t>Главные бухгалтеры (начальники учётно-финансовых отделов, финансовые директора)</t>
  </si>
  <si>
    <t>Руководители среднего звена (начальники цехов, отделов, участков, комплексов, их заместители, управляющие отделениями, фермами, заведующие отделениями, складами, бригадиры, мастера)</t>
  </si>
  <si>
    <t>Работники служб управления персоналом всех уровней (руководители, заместители руководителей служб по кадрам, специалисты, инспектора по кадрам) без совместителей, всего</t>
  </si>
  <si>
    <t>Другие работники, занимающие должности руководителей</t>
  </si>
  <si>
    <t>Специалисты по охране труда и технике безопасности (всех уровней)</t>
  </si>
  <si>
    <t>Специалисты юридической службы всех уровней (включая руководителей службы, начальников отделов, гл. специалистов, специалистов)</t>
  </si>
  <si>
    <t>Работники маркетинговых, коммерческих и снабженческих служб всех уровней (включая руководителей службы, начальников отделов, гл. специалистов, специалистов)</t>
  </si>
  <si>
    <t>Специалисты-строители всех уровней   (включая руководителей службы, начальников отделов, гл. специалистов, прорабов, мастеров и бригадиров)</t>
  </si>
  <si>
    <t>Специалисты службы землеустройства</t>
  </si>
  <si>
    <t>Специалисты по информационным технологиям (включая начальников отделов, гл. специалистов, системных администраторов, программистов, операторов ПЭВМ)</t>
  </si>
  <si>
    <t>Специалисты,  всего (кроме главных) (строки 24-35)</t>
  </si>
  <si>
    <t>Агрономы всех специальностей (в т.ч. заместители  главных специалистов)</t>
  </si>
  <si>
    <t>Зоотехники всех специальностей, в т.ч. селекционеры, племтехники, племучетчики (в т.ч. заместители  главных специалистов)</t>
  </si>
  <si>
    <t xml:space="preserve">Ветеринарные врачи, ветфельдшеры, ветинспекторы, ветсанитары </t>
  </si>
  <si>
    <t>Специалисты по воспроизводству стада (в т.ч. техники-осеменаторы)</t>
  </si>
  <si>
    <t xml:space="preserve">Инженеры и техники всех специальностей (механики, технологи и др., кроме строителей гидротехников, энергетиков, электриков) </t>
  </si>
  <si>
    <t>Энергетики и электрики</t>
  </si>
  <si>
    <t>Экономисты всех специальностей, в т.ч. заместители  главных специалистов</t>
  </si>
  <si>
    <t>Бухгалтеры всех специальностей, в т.ч. заместители  главных специалистов</t>
  </si>
  <si>
    <t>Специалисты по охране окружающей среды (экологи)</t>
  </si>
  <si>
    <t>Другие работники, занимающие должности специалистов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</si>
  <si>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РУКОВОДИТЕЛЕЙ СРЕДНЕГО ЗВЕНА 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</si>
  <si>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СЛУЖБЫ ПО РАБОТЕ С ПЕРСОНАЛОМ СЕЛЬСКОХОЗЯЙСТВЕННЫХ ОРГАНИЗАЦИЙ </t>
  </si>
  <si>
    <t>АНАЛИЗ ЧИСЛЕННОСТИ И ПРОФЕССИОНАЛЬНО-КВАЛИФИКАЦИОННОГО,  ВОЗРАСТНОГО,  ГЕНДЕРНОГО СОСТАВА  И ДВИЖЕНИЯ РАБОТНИКОВ, ЗАМЕЩАЮЩИХ ДОЛЖНОСТИ ДРУГИХ РУКОВОДИТЕЛЕЙ СЕЛЬСКОХОЗЯЙСТВЕННЫХ ОРГАНИЗАЦИЙ (кроме руководителей хозяйств и среднего звена)</t>
  </si>
  <si>
    <t>АНАЛИЗ ЧИСЛЕННОСТИ И ПРОФЕССИОНАЛЬНО-КВАЛИФИКАЦИОННОГО,  ВОЗРАСТНОГО,  ГЕНДЕРНОГО СОСТАВА  И ДВИЖЕНИЯ РАБОТНИКОВ, ЗАМЕЩАЮЩИХ ДОЛЖНОСТИ СПЕЦИАЛИСТОВ СЛУЖБЫ ОХРАНЫ ТРУДА И ТЕХНИКИ БЕЗОПАСНОСТИ СЕЛЬСКОХОЗЯЙСТВЕННЫХ ОРГАНИЗАЦИЙ (всех уровней)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</si>
  <si>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ЮРИДИЧЕСКОЙ СЛУЖБЫ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</si>
  <si>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МАРКЕТИНГОВОЙ, КОММЕРЧЕСКОЙ И СНАБЖЕНЧЕСКИХ СЛУЖБ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</si>
  <si>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СТРОИТЕЛЬНОЙ СЛУЖБЫ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</si>
  <si>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ЗЕМЛЕУСТРОИТЕЛЬНОЙ СЛУЖБЫ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</si>
  <si>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СЛУЖБЫ ИНФОРМАЦИОННЫХ ТЕХНОЛОГИЙ СЕЛЬСКОХОЗЯЙСТВЕННЫХ ОРГАНИЗАЦИЙ </t>
  </si>
  <si>
    <t>АНАЛИЗ ЧИСЛЕННОСТИ И ПРОФЕССИОНАЛЬНО-КВАЛИФИКАЦИОННОГО,  ВОЗРАСТНОГО,  ГЕНДЕРНОГО СОСТАВА  И ДВИЖЕНИЯ РАБОТНИКОВ, ЗАМЕЩАЮЩИХ ДОЛЖНОСТИ СПЕЦИАЛИСТОВ  СЕЛЬСКОХОЗЯЙСТВЕННЫХ ОРГАНИЗАЦИЙ (кроме главных)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</si>
  <si>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  АГРОНОМИЧЕСКОЙ СЛУЖБЫ СЕЛЬСКОХОЗЯЙСТВЕННЫХ ОРГАНИЗАЦИЙ </t>
  </si>
  <si>
    <t>Основные производственные службы</t>
  </si>
  <si>
    <t>Агрономическая служба</t>
  </si>
  <si>
    <t>Зоотехническася служба</t>
  </si>
  <si>
    <t>Ветеринарная служба</t>
  </si>
  <si>
    <t>Инженерно-технологическая служба</t>
  </si>
  <si>
    <t>Служба энергоснабжения</t>
  </si>
  <si>
    <t>Мелиорационная служба</t>
  </si>
  <si>
    <t>Экономическая служба</t>
  </si>
  <si>
    <t>Бухгалтерская служба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</si>
  <si>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ГЛАВНЫХ ВЕТВРАЧЕЙ  СЕЛЬСКОХОЗЯЙСТВЕННЫХ ОРГАНИЗАЦИЙ     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</si>
  <si>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ГЛАВНЫХ ИНЖЕНЕРОВ, ТЕХНОЛОГОВ  СЕЛЬСКОХОЗЯЙСТВЕННЫХ ОРГАНИЗАЦИЙ   (всех специальностей кроме строительных, гидротехнических, энергетиков и электриков)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</si>
  <si>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АГРОНОМОВ  СЕЛЬСКОХОЗЯЙСТВЕННЫХ ОРГАНИЗАЦИЙ </t>
  </si>
  <si>
    <t>АНАЛИЗ ЧИСЛЕННОСТИ И ПРОФЕССИОНАЛЬНО-КВАЛИФИКАЦИОННОГО,  ВОЗРАСТНОГО,  ГЕНДЕРНОГО СОСТАВА  И ДВИЖЕНИЯ РАБОТНИКОВ, ЗАМЕЩАЮЩИХ ДОЛЖНОСТИ ЗООТЕХНИКОВ  СЕЛЬСКОХОЗЯЙСТВЕННЫХ ОРГАНИЗАЦИЙ</t>
  </si>
  <si>
    <t>АНАЛИЗ ЧИСЛЕННОСТИ И ПРОФЕССИОНАЛЬНО-КВАЛИФИКАЦИОННОГО,  ВОЗРАСТНОГО,  ГЕНДЕРНОГО СОСТАВА  И ДВИЖЕНИЯ РАБОТНИКОВ, ЗАМЕЩАЮЩИХ ДОЛЖНОСТИ ВЕТЕРИНАРОВ СЕЛЬСКОХОЗЯЙСТВЕННЫХ ОРГАНИЗАЦИЙ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</si>
  <si>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 ЗООТЕХНИЧЕСКОЙ СЛУЖБЫ СЕЛЬСКОХОЗЯЙСТВЕННЫХ ОРГАНИЗАЦИЙ </t>
  </si>
  <si>
    <t>АНАЛИЗ ЧИСЛЕННОСТИ И ПРОФЕССИОНАЛЬНО-КВАЛИФИКАЦИОННОГО,  ВОЗРАСТНОГО,  ГЕНДЕРНОГО СОСТАВА  И ДВИЖЕНИЯ РАБОТНИКОВ, ЗАМЕЩАЮЩИХ ДОЛЖНОСТИ СПЕЦИАЛИСТОВ ПО ВОСПРОИЗВОДСТВУ СТАДА  СЕЛЬСКОХОЗЯЙСТВЕННЫХ ОРГАНИЗАЦИЙ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</si>
  <si>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ИНЖЕНЕРОВ, ТЕХНИКОВ, ТЕХНОЛОГОВ  СЕЛЬСКОХОЗЯЙСТВЕННЫХ ОРГАНИЗАЦИЙ  (всех специальностей кроме строительных, гидротехнических, энергетиков и электриков)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</si>
  <si>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 ВЕТЕРИНАРНОЙ СЛУЖБЫ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</si>
  <si>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ИНЖЕНЕРНО-ТЕХНОЛОГИЧЕСКОЙ СЛУЖБЫ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</si>
  <si>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СЛУЖБЫ ЭНЕРГОСНАБЖЕНИЯ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</si>
  <si>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ЭНЕРГЕТИКОВ И ЭЛЕКТРИКОВ  СЕЛЬСКОХОЗЯЙСТВЕННЫХ ОРГАНИЗАЦИЙ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</si>
  <si>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ЭКОНОМИСТОВ  СЕЛЬСКОХОЗЯЙСТВЕННЫХ ОРГАНИЗАЦИЙ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</si>
  <si>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БУХГАЛТЕРОВ  СЕЛЬСКОХОЗЯЙСТВЕННЫХ ОРГАНИЗАЦИЙ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</si>
  <si>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ЭКОНОМИЧЕСКОЙ СЛУЖБЫ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</si>
  <si>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БУХГАЛТЕРСКОЙ СЛУЖБЫ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</si>
  <si>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ДОЛЖНОСТИИ СПЕЦИАЛИСТОВ ПО ОХРАНЕ ОКРУЖАЮЩЕЙ СРЕДЫ (ЭКОЛОГОВ)  СЕЛЬСКОХОЗЯЙСТВЕННЫХ ОРГАНИЗАЦИЙ  </t>
  </si>
  <si>
    <t>Главные зоотехники</t>
  </si>
  <si>
    <t>Наименование  должностей</t>
  </si>
  <si>
    <t>Годы</t>
  </si>
  <si>
    <t xml:space="preserve">из числа фактически работающих - женщин </t>
  </si>
  <si>
    <t>Сменилось работников в отчетном году</t>
  </si>
  <si>
    <t>из них по отрицат. причинам</t>
  </si>
  <si>
    <t>Всего чел.</t>
  </si>
  <si>
    <t>Обеспеченность дипломированными специалистами, %</t>
  </si>
  <si>
    <t>С высшим образованием.</t>
  </si>
  <si>
    <t>старше     55л.-жен.      60л.-муж.</t>
  </si>
  <si>
    <t>%</t>
  </si>
  <si>
    <t>Руководители и специалисты (всего)</t>
  </si>
  <si>
    <t>Специалисты (всего, включая главных)</t>
  </si>
  <si>
    <t>Главные специалисты</t>
  </si>
  <si>
    <t>Специалисты (кроме главных)</t>
  </si>
  <si>
    <t>Руководители среднего звена</t>
  </si>
  <si>
    <t>Специалисты агрономических служб (всего)</t>
  </si>
  <si>
    <t>Агрономы всех специальностей</t>
  </si>
  <si>
    <t>Специалисты зоотехнических служб (всего)</t>
  </si>
  <si>
    <t>Зоотехники</t>
  </si>
  <si>
    <t>Специалисты ветеринарной службы (всего)</t>
  </si>
  <si>
    <t>Главные ветврачи</t>
  </si>
  <si>
    <t>Ветспециалисты</t>
  </si>
  <si>
    <t>Специалисты экономической службы (всего)</t>
  </si>
  <si>
    <t xml:space="preserve">Главные экономисты </t>
  </si>
  <si>
    <t>Экономисты</t>
  </si>
  <si>
    <t>Специалисты  бухгалерской службы (всего)</t>
  </si>
  <si>
    <t xml:space="preserve">Главные бухгалтеры </t>
  </si>
  <si>
    <t>Бухгалтеры</t>
  </si>
  <si>
    <t xml:space="preserve">Работники кадровых служб </t>
  </si>
  <si>
    <t>Юрисконсульты (с 2011 г. Юридическая служба)</t>
  </si>
  <si>
    <t>Специалисты коммерческой деятельности (с 2011 г. - Специалисты маркетинговой, коммерческой, снабженческой служб)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</si>
  <si>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ГЛАВНЫХ ГИДРОТЕХНИКОВ И МЕЛИОРАТОРОВ  СЕЛЬСКОХОЗЯЙСТВЕННЫХ ОРГАНИЗАЦИЙ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</si>
  <si>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ДОЛЖНОСТИИ СПЕЦИАЛИСТОВ ГИДРОТЕХНИКОВ И МЕЛИОРАТОРОВ  СЕЛЬСКОХОЗЯЙСТВЕННЫХ ОРГАНИЗАЦИЙ  </t>
  </si>
  <si>
    <t>Специалисты инженерно-технологической службы (всего)</t>
  </si>
  <si>
    <t xml:space="preserve">Главные инженеры </t>
  </si>
  <si>
    <t>Инженеры, техники и технологи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</si>
  <si>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ДОЛЖНОСТИИ ДРУГИХ СПЕЦИАЛИСТОВ СЕЛЬСКОХОЗЯЙСТВЕННЫХ ОРГАНИЗАЦИЙ  </t>
  </si>
  <si>
    <t>Доля в общем количестве руководителей и специалистов,%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</si>
  <si>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ГЛАВНЫХ БУХГАЛТЕРОВ    СЕЛЬСКОХОЗЯЙСТВЕННЫХ ОРГАНИЗАЦИЙ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</si>
  <si>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МЕЛИОРАЦИОННОЙ  СЛУЖБЫ  СЕЛЬСКОХОЗЯЙСТВЕННЫХ ОРГАНИЗАЦИЙ 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</si>
  <si>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по  ПРИВОЛЖСКОМУ  ФЕДЕРАЛЬНОМУ ОКРУГУ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</si>
  <si>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по  ЮЖНОМУ ФЕДЕРАЛЬНОМУ ОКРУГУ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</si>
  <si>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 по  СЕВЕРО-КАВКАЗСКОМУ ФЕДЕРАЛЬНОМУ ОКРУГУ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</si>
  <si>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по  УРАЛЬСКОМУ ФЕДЕРАЛЬНОМУ ОКРУГУ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</si>
  <si>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по  СИБИРСКОМУ  ФЕДЕРАЛЬНОМУ ОКРУГУ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</si>
  <si>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 по  ДАЛЬНЕВОСТОЧНОМУ  ФЕДЕРАЛЬНОМУ ОКРУГУ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</si>
  <si>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по  СЕВЕРО-ЗАПАДНОМУ  ФЕДЕРАЛЬНОМУ ОКРУГУ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</si>
  <si>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по ЦЕНТРАЛЬНОМУ  ФЕДЕРАЛЬНОМУ ОКРУГУ</t>
  </si>
  <si>
    <t>Республика Крым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</si>
  <si>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 по  КРЫМСКОМУ  ФЕДЕРАЛЬНОМУ ОКРУГУ</t>
  </si>
  <si>
    <t xml:space="preserve">        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                                                                          по РОССИЙСКОЙ ФЕДЕРАЦИИ</t>
  </si>
  <si>
    <t>Ненецкий  авт.  округ</t>
  </si>
  <si>
    <t>Москва</t>
  </si>
  <si>
    <t>Г. Севастополь</t>
  </si>
  <si>
    <t>С высшим  образованием</t>
  </si>
  <si>
    <t xml:space="preserve">      </t>
  </si>
  <si>
    <t xml:space="preserve">       АНАЛИЗ ЧИСЛЕННОСТИ И ПРОФЕССИОНАЛЬНО-КВАЛИФИКАЦИОННОГО,  ВОЗРАСТНОГО,  ГЕНДЕРНОГО СОСТАВА  И ДВИЖЕНИЯ РАБОТНИКОВ, ЗАМЕЩАЮЩИХ ДОЛЖНОСТИ ГЛАВНЫХ ЗООТЕХНИКОВ                                                           (в т.ч. главных селекционеров)  СЕЛЬСКОХОЗЯЙСТВЕННЫХ ОРГАНИЗАЦИЙ                                                                  </t>
  </si>
  <si>
    <t xml:space="preserve">АНАЛИЗ ЧИСЛЕННОСТИ И ПРОФЕССИОНАЛЬНО-КВАЛИФИКАЦИОННОГО, ВОЗРОСТНОГО, ГЕНДЕРНОГО СОСТАВА И ДВИЖЕНИЯ РАБОТНИКОВ, ЗАМЕЩАЮЩИХ ДОЛЖНОСТИ РУКОВОДИТЕЛЕЙ И СПЕЦИАЛИСТОВ СЕЛЬСКОХОЗЯЙСТВЕННЫХ ОРГАНИЗАЦИЙ в целом по системе МИНСЕЛЬХОЗА РОССИИ в 2000 - 2020 гг. (на 01.01.2021)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</si>
</sst>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7" x14ac:knownFonts="1">
    <font>
      <sz val="11"/>
      <color theme="1"/>
      <name val="Calibri"/>
      <family val="2"/>
      <charset val="204"/>
      <scheme val="minor"/>
    </font>
    <font>
      <sz val="10"/>
      <name val="Times New Roman Cyr"/>
      <charset val="204"/>
    </font>
    <font>
      <sz val="11"/>
      <name val="Times New Roman"/>
      <family val="1"/>
      <charset val="204"/>
    </font>
    <font>
      <sz val="11"/>
      <name val="Times New Roman Cyr"/>
      <family val="1"/>
      <charset val="204"/>
    </font>
    <font>
      <sz val="10"/>
      <name val="Arial Cyr"/>
      <charset val="204"/>
    </font>
    <font>
      <sz val="12"/>
      <color indexed="8"/>
      <name val="Times New Roman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color indexed="17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4"/>
      <name val="Times New Roman Cyr"/>
      <family val="1"/>
      <charset val="204"/>
    </font>
    <font>
      <sz val="9"/>
      <name val="Arial"/>
      <family val="2"/>
      <charset val="204"/>
    </font>
    <font>
      <sz val="9"/>
      <color indexed="8"/>
      <name val="Arial"/>
      <family val="2"/>
      <charset val="204"/>
    </font>
    <font>
      <sz val="9"/>
      <name val="Arial Cyr"/>
      <family val="2"/>
      <charset val="204"/>
    </font>
    <font>
      <sz val="9"/>
      <color indexed="8"/>
      <name val="Times New Roman"/>
      <family val="2"/>
      <charset val="204"/>
    </font>
    <font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2"/>
      <color indexed="8"/>
      <name val="Times New Roman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57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3" fillId="7" borderId="1" applyNumberFormat="0" applyAlignment="0" applyProtection="0"/>
    <xf numFmtId="0" fontId="14" fillId="20" borderId="2" applyNumberFormat="0" applyAlignment="0" applyProtection="0"/>
    <xf numFmtId="0" fontId="15" fillId="20" borderId="1" applyNumberFormat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6" fillId="0" borderId="6" applyNumberFormat="0" applyFill="0" applyAlignment="0" applyProtection="0"/>
    <xf numFmtId="0" fontId="19" fillId="21" borderId="7" applyNumberFormat="0" applyAlignment="0" applyProtection="0"/>
    <xf numFmtId="0" fontId="20" fillId="0" borderId="0" applyNumberFormat="0" applyFill="0" applyBorder="0" applyAlignment="0" applyProtection="0"/>
    <xf numFmtId="0" fontId="21" fillId="22" borderId="0" applyNumberFormat="0" applyBorder="0" applyAlignment="0" applyProtection="0"/>
    <xf numFmtId="0" fontId="46" fillId="0" borderId="0"/>
    <xf numFmtId="0" fontId="5" fillId="0" borderId="0"/>
    <xf numFmtId="0" fontId="1" fillId="0" borderId="0"/>
    <xf numFmtId="0" fontId="4" fillId="0" borderId="0"/>
    <xf numFmtId="0" fontId="1" fillId="0" borderId="0"/>
    <xf numFmtId="0" fontId="44" fillId="0" borderId="0"/>
    <xf numFmtId="0" fontId="5" fillId="0" borderId="0"/>
    <xf numFmtId="0" fontId="1" fillId="0" borderId="0"/>
    <xf numFmtId="0" fontId="4" fillId="0" borderId="0"/>
    <xf numFmtId="0" fontId="1" fillId="0" borderId="0"/>
    <xf numFmtId="0" fontId="22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1" fillId="23" borderId="8" applyNumberFormat="0" applyFont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11" fillId="4" borderId="0" applyNumberFormat="0" applyBorder="0" applyAlignment="0" applyProtection="0"/>
  </cellStyleXfs>
  <cellXfs count="290">
    <xf numFmtId="0" fontId="0" fillId="0" borderId="0" xfId="0"/>
    <xf numFmtId="0" fontId="3" fillId="0" borderId="10" xfId="36" applyFont="1" applyBorder="1" applyAlignment="1">
      <alignment horizontal="center" vertical="center" wrapText="1"/>
    </xf>
    <xf numFmtId="0" fontId="38" fillId="0" borderId="11" xfId="36" applyFont="1" applyBorder="1" applyAlignment="1">
      <alignment horizontal="center"/>
    </xf>
    <xf numFmtId="0" fontId="38" fillId="0" borderId="10" xfId="36" applyFont="1" applyBorder="1" applyAlignment="1">
      <alignment horizontal="center"/>
    </xf>
    <xf numFmtId="0" fontId="39" fillId="0" borderId="10" xfId="36" applyFont="1" applyBorder="1"/>
    <xf numFmtId="0" fontId="38" fillId="0" borderId="12" xfId="36" applyFont="1" applyBorder="1" applyAlignment="1">
      <alignment horizontal="center"/>
    </xf>
    <xf numFmtId="0" fontId="38" fillId="0" borderId="10" xfId="36" applyFont="1" applyFill="1" applyBorder="1" applyAlignment="1">
      <alignment horizontal="center"/>
    </xf>
    <xf numFmtId="0" fontId="9" fillId="0" borderId="13" xfId="44" applyFont="1" applyFill="1" applyBorder="1" applyAlignment="1">
      <alignment vertical="center" wrapText="1"/>
    </xf>
    <xf numFmtId="0" fontId="9" fillId="0" borderId="10" xfId="44" applyFont="1" applyBorder="1" applyAlignment="1">
      <alignment vertical="center" wrapText="1"/>
    </xf>
    <xf numFmtId="0" fontId="36" fillId="0" borderId="0" xfId="0" applyFont="1"/>
    <xf numFmtId="0" fontId="39" fillId="0" borderId="10" xfId="0" applyFont="1" applyBorder="1"/>
    <xf numFmtId="0" fontId="28" fillId="0" borderId="10" xfId="36" applyFont="1" applyBorder="1" applyAlignment="1">
      <alignment horizontal="center"/>
    </xf>
    <xf numFmtId="0" fontId="8" fillId="0" borderId="10" xfId="38" applyFont="1" applyBorder="1" applyAlignment="1">
      <alignment horizontal="center" vertical="top" wrapText="1"/>
    </xf>
    <xf numFmtId="0" fontId="8" fillId="0" borderId="10" xfId="38" applyFont="1" applyBorder="1" applyAlignment="1">
      <alignment vertical="top" wrapText="1"/>
    </xf>
    <xf numFmtId="0" fontId="8" fillId="24" borderId="10" xfId="38" applyFont="1" applyFill="1" applyBorder="1" applyAlignment="1">
      <alignment vertical="top" wrapText="1"/>
    </xf>
    <xf numFmtId="0" fontId="2" fillId="0" borderId="10" xfId="38" applyFont="1" applyBorder="1" applyAlignment="1">
      <alignment horizontal="center" vertical="top" wrapText="1"/>
    </xf>
    <xf numFmtId="0" fontId="2" fillId="0" borderId="10" xfId="38" applyFont="1" applyBorder="1" applyAlignment="1">
      <alignment vertical="top" wrapText="1"/>
    </xf>
    <xf numFmtId="0" fontId="0" fillId="0" borderId="10" xfId="0" applyBorder="1"/>
    <xf numFmtId="0" fontId="8" fillId="0" borderId="10" xfId="38" applyFont="1" applyFill="1" applyBorder="1" applyAlignment="1">
      <alignment vertical="top" wrapText="1"/>
    </xf>
    <xf numFmtId="0" fontId="2" fillId="0" borderId="10" xfId="38" applyFont="1" applyFill="1" applyBorder="1" applyAlignment="1">
      <alignment vertical="top" wrapText="1"/>
    </xf>
    <xf numFmtId="1" fontId="9" fillId="24" borderId="10" xfId="0" applyNumberFormat="1" applyFont="1" applyFill="1" applyBorder="1"/>
    <xf numFmtId="1" fontId="9" fillId="24" borderId="14" xfId="0" applyNumberFormat="1" applyFont="1" applyFill="1" applyBorder="1"/>
    <xf numFmtId="0" fontId="0" fillId="0" borderId="0" xfId="0" applyBorder="1"/>
    <xf numFmtId="0" fontId="31" fillId="0" borderId="0" xfId="0" applyFont="1" applyBorder="1"/>
    <xf numFmtId="0" fontId="33" fillId="0" borderId="0" xfId="0" applyFont="1" applyBorder="1"/>
    <xf numFmtId="0" fontId="35" fillId="24" borderId="0" xfId="0" applyFont="1" applyFill="1" applyBorder="1"/>
    <xf numFmtId="0" fontId="9" fillId="24" borderId="0" xfId="0" applyFont="1" applyFill="1" applyBorder="1"/>
    <xf numFmtId="1" fontId="34" fillId="0" borderId="10" xfId="0" applyNumberFormat="1" applyFont="1" applyBorder="1"/>
    <xf numFmtId="0" fontId="9" fillId="24" borderId="0" xfId="0" applyFont="1" applyFill="1" applyBorder="1" applyAlignment="1">
      <alignment horizontal="center"/>
    </xf>
    <xf numFmtId="1" fontId="35" fillId="24" borderId="10" xfId="0" applyNumberFormat="1" applyFont="1" applyFill="1" applyBorder="1"/>
    <xf numFmtId="0" fontId="6" fillId="0" borderId="0" xfId="0" applyFont="1"/>
    <xf numFmtId="0" fontId="9" fillId="24" borderId="15" xfId="0" applyFont="1" applyFill="1" applyBorder="1" applyAlignment="1">
      <alignment horizontal="left" vertical="top" wrapText="1"/>
    </xf>
    <xf numFmtId="164" fontId="40" fillId="0" borderId="10" xfId="36" applyNumberFormat="1" applyFont="1" applyBorder="1"/>
    <xf numFmtId="1" fontId="0" fillId="0" borderId="0" xfId="0" applyNumberFormat="1"/>
    <xf numFmtId="0" fontId="40" fillId="0" borderId="10" xfId="0" applyFont="1" applyBorder="1" applyProtection="1">
      <protection locked="0"/>
    </xf>
    <xf numFmtId="1" fontId="40" fillId="0" borderId="10" xfId="0" applyNumberFormat="1" applyFont="1" applyBorder="1" applyProtection="1">
      <protection locked="0"/>
    </xf>
    <xf numFmtId="0" fontId="9" fillId="24" borderId="17" xfId="0" applyFont="1" applyFill="1" applyBorder="1" applyAlignment="1">
      <alignment horizontal="center"/>
    </xf>
    <xf numFmtId="0" fontId="35" fillId="24" borderId="17" xfId="0" applyFont="1" applyFill="1" applyBorder="1" applyAlignment="1">
      <alignment horizontal="center"/>
    </xf>
    <xf numFmtId="0" fontId="35" fillId="24" borderId="19" xfId="0" applyFont="1" applyFill="1" applyBorder="1" applyAlignment="1">
      <alignment horizontal="center"/>
    </xf>
    <xf numFmtId="0" fontId="43" fillId="0" borderId="16" xfId="0" applyFont="1" applyBorder="1" applyAlignment="1">
      <alignment horizontal="left" vertical="top" wrapText="1"/>
    </xf>
    <xf numFmtId="0" fontId="28" fillId="0" borderId="0" xfId="36" applyFont="1" applyFill="1" applyBorder="1" applyAlignment="1">
      <alignment horizontal="center"/>
    </xf>
    <xf numFmtId="1" fontId="40" fillId="0" borderId="10" xfId="36" applyNumberFormat="1" applyFont="1" applyBorder="1" applyProtection="1">
      <protection locked="0"/>
    </xf>
    <xf numFmtId="0" fontId="0" fillId="0" borderId="0" xfId="0" applyProtection="1">
      <protection locked="0"/>
    </xf>
    <xf numFmtId="164" fontId="39" fillId="0" borderId="10" xfId="36" applyNumberFormat="1" applyFont="1" applyBorder="1"/>
    <xf numFmtId="0" fontId="6" fillId="0" borderId="0" xfId="0" applyFont="1" applyProtection="1">
      <protection locked="0"/>
    </xf>
    <xf numFmtId="1" fontId="0" fillId="0" borderId="0" xfId="0" applyNumberFormat="1" applyProtection="1">
      <protection locked="0"/>
    </xf>
    <xf numFmtId="0" fontId="36" fillId="0" borderId="0" xfId="0" applyFont="1" applyProtection="1">
      <protection locked="0"/>
    </xf>
    <xf numFmtId="164" fontId="28" fillId="0" borderId="21" xfId="36" applyNumberFormat="1" applyFont="1" applyBorder="1"/>
    <xf numFmtId="2" fontId="28" fillId="0" borderId="21" xfId="36" applyNumberFormat="1" applyFont="1" applyBorder="1"/>
    <xf numFmtId="164" fontId="28" fillId="0" borderId="10" xfId="36" applyNumberFormat="1" applyFont="1" applyBorder="1"/>
    <xf numFmtId="2" fontId="28" fillId="0" borderId="10" xfId="36" applyNumberFormat="1" applyFont="1" applyBorder="1"/>
    <xf numFmtId="1" fontId="35" fillId="24" borderId="14" xfId="0" applyNumberFormat="1" applyFont="1" applyFill="1" applyBorder="1"/>
    <xf numFmtId="164" fontId="28" fillId="0" borderId="14" xfId="36" applyNumberFormat="1" applyFont="1" applyBorder="1"/>
    <xf numFmtId="2" fontId="28" fillId="0" borderId="14" xfId="36" applyNumberFormat="1" applyFont="1" applyBorder="1"/>
    <xf numFmtId="0" fontId="32" fillId="0" borderId="22" xfId="0" applyFont="1" applyBorder="1" applyAlignment="1">
      <alignment horizontal="center" vertical="center" wrapText="1"/>
    </xf>
    <xf numFmtId="2" fontId="28" fillId="0" borderId="10" xfId="36" applyNumberFormat="1" applyFont="1" applyBorder="1" applyProtection="1"/>
    <xf numFmtId="0" fontId="28" fillId="0" borderId="10" xfId="0" applyFont="1" applyBorder="1" applyProtection="1"/>
    <xf numFmtId="164" fontId="28" fillId="0" borderId="10" xfId="36" applyNumberFormat="1" applyFont="1" applyBorder="1" applyProtection="1"/>
    <xf numFmtId="1" fontId="28" fillId="0" borderId="10" xfId="0" applyNumberFormat="1" applyFont="1" applyBorder="1" applyProtection="1"/>
    <xf numFmtId="0" fontId="26" fillId="0" borderId="12" xfId="36" applyFont="1" applyBorder="1" applyAlignment="1" applyProtection="1">
      <alignment horizontal="left" vertical="center" wrapText="1"/>
    </xf>
    <xf numFmtId="2" fontId="39" fillId="0" borderId="10" xfId="36" applyNumberFormat="1" applyFont="1" applyBorder="1" applyProtection="1"/>
    <xf numFmtId="0" fontId="39" fillId="0" borderId="10" xfId="0" applyFont="1" applyBorder="1" applyProtection="1"/>
    <xf numFmtId="164" fontId="39" fillId="0" borderId="10" xfId="36" applyNumberFormat="1" applyFont="1" applyBorder="1" applyProtection="1"/>
    <xf numFmtId="1" fontId="39" fillId="0" borderId="10" xfId="0" applyNumberFormat="1" applyFont="1" applyBorder="1" applyProtection="1"/>
    <xf numFmtId="0" fontId="27" fillId="0" borderId="12" xfId="36" applyFont="1" applyBorder="1" applyAlignment="1" applyProtection="1">
      <alignment horizontal="left" vertical="center" wrapText="1"/>
    </xf>
    <xf numFmtId="1" fontId="39" fillId="0" borderId="10" xfId="36" applyNumberFormat="1" applyFont="1" applyBorder="1" applyProtection="1"/>
    <xf numFmtId="1" fontId="39" fillId="0" borderId="10" xfId="36" applyNumberFormat="1" applyFont="1" applyBorder="1" applyAlignment="1">
      <alignment horizontal="center"/>
    </xf>
    <xf numFmtId="1" fontId="28" fillId="0" borderId="10" xfId="36" applyNumberFormat="1" applyFont="1" applyBorder="1" applyAlignment="1">
      <alignment horizontal="center"/>
    </xf>
    <xf numFmtId="0" fontId="45" fillId="0" borderId="0" xfId="0" applyFont="1" applyProtection="1">
      <protection locked="0"/>
    </xf>
    <xf numFmtId="0" fontId="45" fillId="0" borderId="0" xfId="0" applyFont="1"/>
    <xf numFmtId="0" fontId="39" fillId="0" borderId="10" xfId="0" applyFont="1" applyBorder="1" applyProtection="1">
      <protection locked="0"/>
    </xf>
    <xf numFmtId="0" fontId="35" fillId="24" borderId="10" xfId="0" applyFont="1" applyFill="1" applyBorder="1" applyAlignment="1">
      <alignment horizontal="center"/>
    </xf>
    <xf numFmtId="1" fontId="32" fillId="0" borderId="22" xfId="0" applyNumberFormat="1" applyFont="1" applyBorder="1" applyAlignment="1">
      <alignment horizontal="center" vertical="center" wrapText="1"/>
    </xf>
    <xf numFmtId="1" fontId="0" fillId="0" borderId="0" xfId="0" applyNumberFormat="1" applyBorder="1"/>
    <xf numFmtId="1" fontId="32" fillId="0" borderId="22" xfId="0" applyNumberFormat="1" applyFont="1" applyFill="1" applyBorder="1" applyAlignment="1">
      <alignment horizontal="center" vertical="center" wrapText="1"/>
    </xf>
    <xf numFmtId="0" fontId="32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left" vertical="top" wrapText="1"/>
    </xf>
    <xf numFmtId="1" fontId="9" fillId="24" borderId="10" xfId="41" applyNumberFormat="1" applyFont="1" applyFill="1" applyBorder="1"/>
    <xf numFmtId="164" fontId="9" fillId="24" borderId="10" xfId="41" applyNumberFormat="1" applyFont="1" applyFill="1" applyBorder="1"/>
    <xf numFmtId="0" fontId="35" fillId="24" borderId="25" xfId="0" applyFont="1" applyFill="1" applyBorder="1" applyAlignment="1">
      <alignment horizontal="center"/>
    </xf>
    <xf numFmtId="1" fontId="35" fillId="24" borderId="25" xfId="0" applyNumberFormat="1" applyFont="1" applyFill="1" applyBorder="1"/>
    <xf numFmtId="0" fontId="35" fillId="24" borderId="21" xfId="0" applyFont="1" applyFill="1" applyBorder="1" applyAlignment="1">
      <alignment horizontal="center"/>
    </xf>
    <xf numFmtId="1" fontId="35" fillId="24" borderId="21" xfId="0" applyNumberFormat="1" applyFont="1" applyFill="1" applyBorder="1"/>
    <xf numFmtId="0" fontId="35" fillId="24" borderId="10" xfId="0" applyFont="1" applyFill="1" applyBorder="1"/>
    <xf numFmtId="164" fontId="28" fillId="0" borderId="25" xfId="36" applyNumberFormat="1" applyFont="1" applyBorder="1"/>
    <xf numFmtId="2" fontId="28" fillId="0" borderId="25" xfId="36" applyNumberFormat="1" applyFont="1" applyBorder="1"/>
    <xf numFmtId="164" fontId="39" fillId="0" borderId="10" xfId="36" applyNumberFormat="1" applyFont="1" applyBorder="1" applyAlignment="1">
      <alignment horizontal="center"/>
    </xf>
    <xf numFmtId="164" fontId="28" fillId="0" borderId="10" xfId="36" applyNumberFormat="1" applyFont="1" applyBorder="1" applyAlignment="1">
      <alignment horizontal="center"/>
    </xf>
    <xf numFmtId="164" fontId="28" fillId="24" borderId="10" xfId="0" applyNumberFormat="1" applyFont="1" applyFill="1" applyBorder="1"/>
    <xf numFmtId="164" fontId="28" fillId="24" borderId="21" xfId="0" applyNumberFormat="1" applyFont="1" applyFill="1" applyBorder="1"/>
    <xf numFmtId="164" fontId="28" fillId="24" borderId="25" xfId="0" applyNumberFormat="1" applyFont="1" applyFill="1" applyBorder="1"/>
    <xf numFmtId="0" fontId="39" fillId="0" borderId="10" xfId="0" applyFont="1" applyBorder="1" applyAlignment="1">
      <alignment horizontal="center"/>
    </xf>
    <xf numFmtId="0" fontId="27" fillId="24" borderId="10" xfId="0" applyFont="1" applyFill="1" applyBorder="1" applyAlignment="1">
      <alignment horizontal="left" vertical="center" wrapText="1"/>
    </xf>
    <xf numFmtId="0" fontId="28" fillId="0" borderId="10" xfId="0" applyFont="1" applyBorder="1" applyAlignment="1">
      <alignment horizontal="center"/>
    </xf>
    <xf numFmtId="0" fontId="26" fillId="24" borderId="10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left" vertical="center" wrapText="1"/>
    </xf>
    <xf numFmtId="0" fontId="26" fillId="0" borderId="10" xfId="0" applyFont="1" applyBorder="1" applyAlignment="1">
      <alignment horizontal="left" vertical="center" wrapText="1"/>
    </xf>
    <xf numFmtId="0" fontId="39" fillId="24" borderId="10" xfId="0" applyFont="1" applyFill="1" applyBorder="1" applyAlignment="1">
      <alignment horizontal="center"/>
    </xf>
    <xf numFmtId="0" fontId="27" fillId="0" borderId="10" xfId="0" applyFont="1" applyBorder="1" applyAlignment="1">
      <alignment horizontal="left" vertical="center" wrapText="1"/>
    </xf>
    <xf numFmtId="1" fontId="40" fillId="0" borderId="10" xfId="0" applyNumberFormat="1" applyFont="1" applyBorder="1" applyProtection="1"/>
    <xf numFmtId="0" fontId="3" fillId="0" borderId="10" xfId="36" applyFont="1" applyBorder="1" applyAlignment="1">
      <alignment horizontal="center" vertical="center" wrapText="1"/>
    </xf>
    <xf numFmtId="0" fontId="9" fillId="24" borderId="15" xfId="0" applyFont="1" applyFill="1" applyBorder="1" applyAlignment="1">
      <alignment horizontal="left" vertical="top" wrapText="1"/>
    </xf>
    <xf numFmtId="1" fontId="35" fillId="24" borderId="13" xfId="0" applyNumberFormat="1" applyFont="1" applyFill="1" applyBorder="1"/>
    <xf numFmtId="0" fontId="9" fillId="24" borderId="15" xfId="0" applyFont="1" applyFill="1" applyBorder="1" applyAlignment="1">
      <alignment horizontal="left" vertical="top" wrapText="1"/>
    </xf>
    <xf numFmtId="1" fontId="35" fillId="24" borderId="0" xfId="0" applyNumberFormat="1" applyFont="1" applyFill="1" applyBorder="1"/>
    <xf numFmtId="0" fontId="9" fillId="24" borderId="15" xfId="0" applyFont="1" applyFill="1" applyBorder="1" applyAlignment="1">
      <alignment horizontal="left" vertical="top" wrapText="1"/>
    </xf>
    <xf numFmtId="1" fontId="40" fillId="0" borderId="10" xfId="36" applyNumberFormat="1" applyFont="1" applyBorder="1" applyProtection="1"/>
    <xf numFmtId="0" fontId="38" fillId="0" borderId="10" xfId="36" applyFont="1" applyBorder="1" applyAlignment="1" applyProtection="1">
      <alignment horizontal="center"/>
    </xf>
    <xf numFmtId="0" fontId="40" fillId="0" borderId="10" xfId="0" applyFont="1" applyBorder="1" applyProtection="1"/>
    <xf numFmtId="164" fontId="40" fillId="0" borderId="10" xfId="36" applyNumberFormat="1" applyFont="1" applyBorder="1" applyProtection="1"/>
    <xf numFmtId="0" fontId="35" fillId="24" borderId="13" xfId="0" applyFont="1" applyFill="1" applyBorder="1" applyAlignment="1">
      <alignment horizontal="center"/>
    </xf>
    <xf numFmtId="164" fontId="28" fillId="0" borderId="13" xfId="36" applyNumberFormat="1" applyFont="1" applyBorder="1"/>
    <xf numFmtId="2" fontId="28" fillId="0" borderId="13" xfId="36" applyNumberFormat="1" applyFont="1" applyBorder="1"/>
    <xf numFmtId="164" fontId="28" fillId="24" borderId="13" xfId="0" applyNumberFormat="1" applyFont="1" applyFill="1" applyBorder="1"/>
    <xf numFmtId="164" fontId="28" fillId="0" borderId="0" xfId="36" applyNumberFormat="1" applyFont="1" applyBorder="1" applyAlignment="1">
      <alignment horizontal="center"/>
    </xf>
    <xf numFmtId="0" fontId="28" fillId="0" borderId="0" xfId="36" applyFont="1" applyBorder="1" applyAlignment="1">
      <alignment horizontal="center"/>
    </xf>
    <xf numFmtId="0" fontId="9" fillId="24" borderId="38" xfId="0" applyFont="1" applyFill="1" applyBorder="1" applyAlignment="1">
      <alignment horizontal="left" vertical="top" wrapText="1"/>
    </xf>
    <xf numFmtId="1" fontId="39" fillId="0" borderId="10" xfId="0" applyNumberFormat="1" applyFont="1" applyBorder="1"/>
    <xf numFmtId="164" fontId="40" fillId="25" borderId="10" xfId="36" applyNumberFormat="1" applyFont="1" applyFill="1" applyBorder="1"/>
    <xf numFmtId="0" fontId="30" fillId="24" borderId="20" xfId="0" applyFont="1" applyFill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9" fontId="30" fillId="24" borderId="10" xfId="53" applyFont="1" applyFill="1" applyBorder="1" applyAlignment="1">
      <alignment horizontal="center" vertical="center"/>
    </xf>
    <xf numFmtId="0" fontId="30" fillId="24" borderId="20" xfId="0" applyFont="1" applyFill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1" fontId="30" fillId="24" borderId="10" xfId="0" applyNumberFormat="1" applyFont="1" applyFill="1" applyBorder="1" applyAlignment="1">
      <alignment horizontal="center" vertical="center"/>
    </xf>
    <xf numFmtId="1" fontId="30" fillId="0" borderId="10" xfId="0" applyNumberFormat="1" applyFont="1" applyBorder="1" applyAlignment="1">
      <alignment horizontal="center" vertical="center"/>
    </xf>
    <xf numFmtId="0" fontId="30" fillId="24" borderId="10" xfId="0" applyFont="1" applyFill="1" applyBorder="1" applyAlignment="1">
      <alignment horizontal="center" vertical="center"/>
    </xf>
    <xf numFmtId="9" fontId="30" fillId="24" borderId="10" xfId="53" applyFont="1" applyFill="1" applyBorder="1" applyAlignment="1">
      <alignment horizontal="center" vertical="center" textRotation="90" wrapText="1"/>
    </xf>
    <xf numFmtId="0" fontId="30" fillId="0" borderId="10" xfId="0" applyFont="1" applyBorder="1" applyAlignment="1">
      <alignment horizontal="center" vertical="center" textRotation="90" wrapText="1"/>
    </xf>
    <xf numFmtId="0" fontId="30" fillId="24" borderId="10" xfId="0" applyFont="1" applyFill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9" fillId="24" borderId="15" xfId="0" applyFont="1" applyFill="1" applyBorder="1" applyAlignment="1">
      <alignment horizontal="left" vertical="top" wrapText="1"/>
    </xf>
    <xf numFmtId="0" fontId="30" fillId="24" borderId="14" xfId="0" applyFont="1" applyFill="1" applyBorder="1" applyAlignment="1">
      <alignment horizontal="center" vertical="center" textRotation="90" wrapText="1"/>
    </xf>
    <xf numFmtId="0" fontId="30" fillId="0" borderId="13" xfId="0" applyFont="1" applyBorder="1" applyAlignment="1">
      <alignment horizontal="center" vertical="center" textRotation="90" wrapText="1"/>
    </xf>
    <xf numFmtId="0" fontId="30" fillId="0" borderId="21" xfId="0" applyFont="1" applyBorder="1" applyAlignment="1">
      <alignment horizontal="center" vertical="center" textRotation="90" wrapText="1"/>
    </xf>
    <xf numFmtId="1" fontId="30" fillId="24" borderId="10" xfId="0" applyNumberFormat="1" applyFont="1" applyFill="1" applyBorder="1" applyAlignment="1">
      <alignment horizontal="center" vertical="center" wrapText="1"/>
    </xf>
    <xf numFmtId="1" fontId="30" fillId="0" borderId="10" xfId="0" applyNumberFormat="1" applyFont="1" applyBorder="1" applyAlignment="1">
      <alignment horizontal="center" vertical="center" wrapText="1"/>
    </xf>
    <xf numFmtId="0" fontId="30" fillId="24" borderId="29" xfId="0" applyFont="1" applyFill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31" fillId="0" borderId="32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1" fontId="10" fillId="0" borderId="10" xfId="36" applyNumberFormat="1" applyFont="1" applyBorder="1" applyAlignment="1">
      <alignment horizontal="center" vertical="center" wrapText="1"/>
    </xf>
    <xf numFmtId="0" fontId="10" fillId="0" borderId="10" xfId="36" applyFont="1" applyBorder="1" applyAlignment="1">
      <alignment horizontal="center" vertical="center" textRotation="90" wrapText="1"/>
    </xf>
    <xf numFmtId="0" fontId="29" fillId="0" borderId="0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30" fillId="24" borderId="27" xfId="0" applyFont="1" applyFill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30" fillId="24" borderId="28" xfId="0" applyFont="1" applyFill="1" applyBorder="1" applyAlignment="1">
      <alignment horizontal="center" vertical="center" wrapText="1"/>
    </xf>
    <xf numFmtId="0" fontId="30" fillId="24" borderId="17" xfId="0" applyFont="1" applyFill="1" applyBorder="1" applyAlignment="1">
      <alignment horizontal="center" vertical="center" wrapText="1"/>
    </xf>
    <xf numFmtId="1" fontId="30" fillId="24" borderId="20" xfId="0" applyNumberFormat="1" applyFont="1" applyFill="1" applyBorder="1" applyAlignment="1">
      <alignment horizontal="center" vertical="center" textRotation="90" wrapText="1"/>
    </xf>
    <xf numFmtId="1" fontId="30" fillId="0" borderId="10" xfId="0" applyNumberFormat="1" applyFont="1" applyBorder="1" applyAlignment="1">
      <alignment horizontal="center" vertical="center" textRotation="90" wrapText="1"/>
    </xf>
    <xf numFmtId="1" fontId="30" fillId="0" borderId="20" xfId="0" applyNumberFormat="1" applyFont="1" applyFill="1" applyBorder="1" applyAlignment="1">
      <alignment horizontal="center" textRotation="90" wrapText="1"/>
    </xf>
    <xf numFmtId="1" fontId="30" fillId="0" borderId="10" xfId="0" applyNumberFormat="1" applyFont="1" applyFill="1" applyBorder="1" applyAlignment="1">
      <alignment horizontal="center" textRotation="90" wrapText="1"/>
    </xf>
    <xf numFmtId="0" fontId="30" fillId="24" borderId="20" xfId="0" applyFont="1" applyFill="1" applyBorder="1" applyAlignment="1">
      <alignment horizontal="center" vertical="center" textRotation="90" wrapText="1"/>
    </xf>
    <xf numFmtId="9" fontId="30" fillId="24" borderId="10" xfId="53" applyFont="1" applyFill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textRotation="90" wrapText="1"/>
    </xf>
    <xf numFmtId="0" fontId="31" fillId="0" borderId="10" xfId="0" applyFont="1" applyBorder="1" applyAlignment="1">
      <alignment horizontal="center" vertical="center" textRotation="90" wrapText="1"/>
    </xf>
    <xf numFmtId="9" fontId="30" fillId="24" borderId="20" xfId="53" applyFont="1" applyFill="1" applyBorder="1" applyAlignment="1">
      <alignment horizontal="center" vertical="center" wrapText="1"/>
    </xf>
    <xf numFmtId="0" fontId="3" fillId="0" borderId="10" xfId="36" applyFont="1" applyBorder="1" applyAlignment="1">
      <alignment horizontal="center" vertical="center" textRotation="90" wrapText="1"/>
    </xf>
    <xf numFmtId="0" fontId="9" fillId="24" borderId="24" xfId="0" applyFont="1" applyFill="1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9" fontId="2" fillId="24" borderId="12" xfId="49" applyFont="1" applyFill="1" applyBorder="1" applyAlignment="1">
      <alignment horizontal="center" vertical="top" wrapText="1"/>
    </xf>
    <xf numFmtId="9" fontId="2" fillId="24" borderId="33" xfId="49" applyFont="1" applyFill="1" applyBorder="1" applyAlignment="1">
      <alignment horizontal="center" vertical="top" wrapText="1"/>
    </xf>
    <xf numFmtId="9" fontId="2" fillId="24" borderId="17" xfId="49" applyFont="1" applyFill="1" applyBorder="1" applyAlignment="1">
      <alignment horizontal="center" vertical="top" wrapText="1"/>
    </xf>
    <xf numFmtId="0" fontId="41" fillId="0" borderId="10" xfId="36" applyFont="1" applyBorder="1" applyAlignment="1">
      <alignment horizontal="center" vertical="center" textRotation="90" wrapText="1"/>
    </xf>
    <xf numFmtId="0" fontId="2" fillId="24" borderId="10" xfId="36" applyFont="1" applyFill="1" applyBorder="1" applyAlignment="1">
      <alignment horizontal="center" vertical="center" wrapText="1"/>
    </xf>
    <xf numFmtId="9" fontId="2" fillId="24" borderId="10" xfId="49" applyFont="1" applyFill="1" applyBorder="1" applyAlignment="1">
      <alignment horizontal="center" vertical="center" wrapText="1"/>
    </xf>
    <xf numFmtId="0" fontId="2" fillId="24" borderId="10" xfId="36" applyFont="1" applyFill="1" applyBorder="1" applyAlignment="1">
      <alignment horizontal="center" vertical="center"/>
    </xf>
    <xf numFmtId="0" fontId="2" fillId="0" borderId="10" xfId="36" applyFont="1" applyBorder="1" applyAlignment="1">
      <alignment horizontal="center" vertical="center"/>
    </xf>
    <xf numFmtId="9" fontId="2" fillId="24" borderId="10" xfId="49" applyFont="1" applyFill="1" applyBorder="1" applyAlignment="1">
      <alignment horizontal="center" vertical="center" textRotation="90" wrapText="1"/>
    </xf>
    <xf numFmtId="0" fontId="2" fillId="0" borderId="10" xfId="36" applyFont="1" applyBorder="1" applyAlignment="1">
      <alignment horizontal="center" vertical="center" textRotation="90" wrapText="1"/>
    </xf>
    <xf numFmtId="0" fontId="2" fillId="24" borderId="10" xfId="36" applyFont="1" applyFill="1" applyBorder="1" applyAlignment="1">
      <alignment horizontal="center" vertical="top"/>
    </xf>
    <xf numFmtId="0" fontId="3" fillId="0" borderId="10" xfId="36" applyFont="1" applyBorder="1" applyAlignment="1">
      <alignment horizontal="center" vertical="center" wrapText="1"/>
    </xf>
    <xf numFmtId="9" fontId="2" fillId="24" borderId="10" xfId="49" applyFont="1" applyFill="1" applyBorder="1" applyAlignment="1">
      <alignment horizontal="center" vertical="center"/>
    </xf>
    <xf numFmtId="0" fontId="2" fillId="0" borderId="36" xfId="36" applyFont="1" applyFill="1" applyBorder="1" applyAlignment="1">
      <alignment horizontal="center" vertical="center" wrapText="1"/>
    </xf>
    <xf numFmtId="0" fontId="2" fillId="0" borderId="37" xfId="36" applyFont="1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9" fillId="0" borderId="34" xfId="36" applyFont="1" applyBorder="1" applyAlignment="1">
      <alignment horizontal="center" vertical="center" wrapText="1"/>
    </xf>
    <xf numFmtId="0" fontId="3" fillId="0" borderId="35" xfId="36" applyFont="1" applyBorder="1" applyAlignment="1">
      <alignment horizontal="center" vertical="center" wrapText="1"/>
    </xf>
    <xf numFmtId="0" fontId="3" fillId="0" borderId="13" xfId="36" applyFont="1" applyBorder="1" applyAlignment="1">
      <alignment horizontal="center" vertical="center" wrapText="1"/>
    </xf>
    <xf numFmtId="0" fontId="3" fillId="0" borderId="21" xfId="36" applyFont="1" applyBorder="1" applyAlignment="1">
      <alignment horizontal="center" vertical="center" wrapText="1"/>
    </xf>
    <xf numFmtId="0" fontId="2" fillId="24" borderId="10" xfId="36" applyFont="1" applyFill="1" applyBorder="1" applyAlignment="1">
      <alignment horizontal="center" vertical="center" textRotation="90" wrapText="1"/>
    </xf>
    <xf numFmtId="0" fontId="2" fillId="0" borderId="10" xfId="36" applyFont="1" applyFill="1" applyBorder="1" applyAlignment="1">
      <alignment horizontal="center" vertical="center" textRotation="90" wrapText="1"/>
    </xf>
    <xf numFmtId="0" fontId="41" fillId="0" borderId="10" xfId="36" applyFont="1" applyBorder="1" applyAlignment="1">
      <alignment horizontal="center" vertical="center" wrapText="1"/>
    </xf>
    <xf numFmtId="0" fontId="2" fillId="24" borderId="10" xfId="36" applyFont="1" applyFill="1" applyBorder="1" applyAlignment="1">
      <alignment horizontal="center"/>
    </xf>
    <xf numFmtId="9" fontId="2" fillId="24" borderId="10" xfId="49" applyFont="1" applyFill="1" applyBorder="1" applyAlignment="1">
      <alignment horizontal="center" vertical="top" wrapText="1"/>
    </xf>
    <xf numFmtId="9" fontId="2" fillId="24" borderId="14" xfId="49" applyFont="1" applyFill="1" applyBorder="1" applyAlignment="1">
      <alignment horizontal="center" vertical="center" textRotation="90" wrapText="1"/>
    </xf>
    <xf numFmtId="9" fontId="2" fillId="24" borderId="13" xfId="49" applyFont="1" applyFill="1" applyBorder="1" applyAlignment="1">
      <alignment horizontal="center" vertical="center" textRotation="90" wrapText="1"/>
    </xf>
    <xf numFmtId="9" fontId="2" fillId="24" borderId="21" xfId="49" applyFont="1" applyFill="1" applyBorder="1" applyAlignment="1">
      <alignment horizontal="center" vertical="center" textRotation="90" wrapText="1"/>
    </xf>
    <xf numFmtId="9" fontId="2" fillId="24" borderId="10" xfId="49" applyFont="1" applyFill="1" applyBorder="1" applyAlignment="1">
      <alignment horizontal="center" vertical="center" textRotation="90"/>
    </xf>
    <xf numFmtId="0" fontId="2" fillId="0" borderId="10" xfId="36" applyFont="1" applyBorder="1" applyAlignment="1">
      <alignment horizontal="center" vertical="center" textRotation="90"/>
    </xf>
    <xf numFmtId="0" fontId="2" fillId="0" borderId="10" xfId="36" applyFont="1" applyBorder="1" applyAlignment="1">
      <alignment horizontal="center" vertical="center" wrapText="1"/>
    </xf>
    <xf numFmtId="0" fontId="10" fillId="0" borderId="37" xfId="36" applyFont="1" applyFill="1" applyBorder="1" applyAlignment="1">
      <alignment horizontal="center" vertical="center" wrapText="1"/>
    </xf>
    <xf numFmtId="0" fontId="2" fillId="0" borderId="13" xfId="36" applyFont="1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10" fillId="0" borderId="13" xfId="36" applyFont="1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29" fillId="0" borderId="0" xfId="36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9" fontId="2" fillId="24" borderId="10" xfId="52" applyFont="1" applyFill="1" applyBorder="1" applyAlignment="1">
      <alignment horizontal="center" vertical="center" wrapText="1"/>
    </xf>
    <xf numFmtId="9" fontId="2" fillId="24" borderId="10" xfId="52" applyFont="1" applyFill="1" applyBorder="1" applyAlignment="1">
      <alignment horizontal="center" vertical="top" wrapText="1"/>
    </xf>
    <xf numFmtId="0" fontId="10" fillId="0" borderId="10" xfId="36" applyFont="1" applyBorder="1" applyAlignment="1">
      <alignment horizontal="center" vertical="center" wrapText="1"/>
    </xf>
    <xf numFmtId="9" fontId="2" fillId="24" borderId="12" xfId="52" applyFont="1" applyFill="1" applyBorder="1" applyAlignment="1">
      <alignment horizontal="center" vertical="top" wrapText="1"/>
    </xf>
    <xf numFmtId="9" fontId="2" fillId="24" borderId="33" xfId="52" applyFont="1" applyFill="1" applyBorder="1" applyAlignment="1">
      <alignment horizontal="center" vertical="top" wrapText="1"/>
    </xf>
    <xf numFmtId="9" fontId="2" fillId="24" borderId="17" xfId="52" applyFont="1" applyFill="1" applyBorder="1" applyAlignment="1">
      <alignment horizontal="center" vertical="top" wrapText="1"/>
    </xf>
    <xf numFmtId="9" fontId="2" fillId="24" borderId="10" xfId="52" applyFont="1" applyFill="1" applyBorder="1" applyAlignment="1">
      <alignment horizontal="center" vertical="center" textRotation="90"/>
    </xf>
    <xf numFmtId="9" fontId="2" fillId="24" borderId="14" xfId="52" applyFont="1" applyFill="1" applyBorder="1" applyAlignment="1">
      <alignment horizontal="center" vertical="center" textRotation="90" wrapText="1"/>
    </xf>
    <xf numFmtId="9" fontId="2" fillId="24" borderId="13" xfId="52" applyFont="1" applyFill="1" applyBorder="1" applyAlignment="1">
      <alignment horizontal="center" vertical="center" textRotation="90" wrapText="1"/>
    </xf>
    <xf numFmtId="9" fontId="2" fillId="24" borderId="21" xfId="52" applyFont="1" applyFill="1" applyBorder="1" applyAlignment="1">
      <alignment horizontal="center" vertical="center" textRotation="90" wrapText="1"/>
    </xf>
    <xf numFmtId="9" fontId="2" fillId="24" borderId="10" xfId="52" applyFont="1" applyFill="1" applyBorder="1" applyAlignment="1">
      <alignment horizontal="center" vertical="center"/>
    </xf>
    <xf numFmtId="9" fontId="2" fillId="24" borderId="10" xfId="52" applyFont="1" applyFill="1" applyBorder="1" applyAlignment="1">
      <alignment horizontal="center" vertical="center" textRotation="90" wrapText="1"/>
    </xf>
    <xf numFmtId="0" fontId="3" fillId="0" borderId="14" xfId="36" applyFont="1" applyBorder="1" applyAlignment="1">
      <alignment horizontal="center" vertical="center" wrapText="1"/>
    </xf>
    <xf numFmtId="0" fontId="2" fillId="24" borderId="14" xfId="36" applyFont="1" applyFill="1" applyBorder="1" applyAlignment="1">
      <alignment horizontal="center" vertical="center" textRotation="90" wrapText="1"/>
    </xf>
    <xf numFmtId="0" fontId="2" fillId="24" borderId="13" xfId="36" applyFont="1" applyFill="1" applyBorder="1" applyAlignment="1">
      <alignment horizontal="center" vertical="center" textRotation="90" wrapText="1"/>
    </xf>
    <xf numFmtId="0" fontId="2" fillId="24" borderId="21" xfId="36" applyFont="1" applyFill="1" applyBorder="1" applyAlignment="1">
      <alignment horizontal="center" vertical="center" textRotation="90" wrapText="1"/>
    </xf>
    <xf numFmtId="0" fontId="2" fillId="0" borderId="14" xfId="36" applyFont="1" applyFill="1" applyBorder="1" applyAlignment="1">
      <alignment horizontal="center" vertical="center" textRotation="90" wrapText="1"/>
    </xf>
    <xf numFmtId="0" fontId="2" fillId="0" borderId="13" xfId="36" applyFont="1" applyFill="1" applyBorder="1" applyAlignment="1">
      <alignment horizontal="center" vertical="center" textRotation="90" wrapText="1"/>
    </xf>
    <xf numFmtId="0" fontId="2" fillId="0" borderId="21" xfId="36" applyFont="1" applyFill="1" applyBorder="1" applyAlignment="1">
      <alignment horizontal="center" vertical="center" textRotation="90" wrapText="1"/>
    </xf>
    <xf numFmtId="0" fontId="2" fillId="24" borderId="36" xfId="36" applyFont="1" applyFill="1" applyBorder="1" applyAlignment="1">
      <alignment horizontal="center" vertical="center" wrapText="1"/>
    </xf>
    <xf numFmtId="0" fontId="2" fillId="24" borderId="37" xfId="36" applyFont="1" applyFill="1" applyBorder="1" applyAlignment="1">
      <alignment horizontal="center" vertical="center" wrapText="1"/>
    </xf>
    <xf numFmtId="0" fontId="2" fillId="24" borderId="31" xfId="36" applyFont="1" applyFill="1" applyBorder="1" applyAlignment="1">
      <alignment horizontal="center" vertical="center" wrapText="1"/>
    </xf>
    <xf numFmtId="0" fontId="2" fillId="24" borderId="19" xfId="36" applyFont="1" applyFill="1" applyBorder="1" applyAlignment="1">
      <alignment horizontal="center" vertical="center" wrapText="1"/>
    </xf>
    <xf numFmtId="0" fontId="2" fillId="24" borderId="32" xfId="36" applyFont="1" applyFill="1" applyBorder="1" applyAlignment="1">
      <alignment horizontal="center" vertical="center" wrapText="1"/>
    </xf>
    <xf numFmtId="0" fontId="2" fillId="24" borderId="18" xfId="36" applyFont="1" applyFill="1" applyBorder="1" applyAlignment="1">
      <alignment horizontal="center" vertical="center" wrapText="1"/>
    </xf>
    <xf numFmtId="0" fontId="2" fillId="24" borderId="12" xfId="36" applyFont="1" applyFill="1" applyBorder="1" applyAlignment="1">
      <alignment horizontal="center" vertical="top"/>
    </xf>
    <xf numFmtId="0" fontId="2" fillId="24" borderId="33" xfId="36" applyFont="1" applyFill="1" applyBorder="1" applyAlignment="1">
      <alignment horizontal="center" vertical="top"/>
    </xf>
    <xf numFmtId="0" fontId="2" fillId="24" borderId="17" xfId="36" applyFont="1" applyFill="1" applyBorder="1" applyAlignment="1">
      <alignment horizontal="center" vertical="top"/>
    </xf>
    <xf numFmtId="9" fontId="2" fillId="24" borderId="12" xfId="52" applyFont="1" applyFill="1" applyBorder="1" applyAlignment="1">
      <alignment horizontal="center" vertical="center" wrapText="1"/>
    </xf>
    <xf numFmtId="9" fontId="2" fillId="24" borderId="33" xfId="52" applyFont="1" applyFill="1" applyBorder="1" applyAlignment="1">
      <alignment horizontal="center" vertical="center" wrapText="1"/>
    </xf>
    <xf numFmtId="9" fontId="2" fillId="24" borderId="17" xfId="52" applyFont="1" applyFill="1" applyBorder="1" applyAlignment="1">
      <alignment horizontal="center" vertical="center" wrapText="1"/>
    </xf>
    <xf numFmtId="0" fontId="2" fillId="24" borderId="12" xfId="36" applyFont="1" applyFill="1" applyBorder="1" applyAlignment="1">
      <alignment horizontal="center"/>
    </xf>
    <xf numFmtId="0" fontId="2" fillId="24" borderId="33" xfId="36" applyFont="1" applyFill="1" applyBorder="1" applyAlignment="1">
      <alignment horizontal="center"/>
    </xf>
    <xf numFmtId="0" fontId="2" fillId="24" borderId="17" xfId="36" applyFont="1" applyFill="1" applyBorder="1" applyAlignment="1">
      <alignment horizontal="center"/>
    </xf>
    <xf numFmtId="0" fontId="2" fillId="24" borderId="12" xfId="36" applyFont="1" applyFill="1" applyBorder="1" applyAlignment="1">
      <alignment horizontal="center" vertical="center" wrapText="1"/>
    </xf>
    <xf numFmtId="0" fontId="2" fillId="24" borderId="17" xfId="36" applyFont="1" applyFill="1" applyBorder="1" applyAlignment="1">
      <alignment horizontal="center" vertical="center" wrapText="1"/>
    </xf>
    <xf numFmtId="9" fontId="2" fillId="24" borderId="12" xfId="52" applyFont="1" applyFill="1" applyBorder="1" applyAlignment="1">
      <alignment horizontal="center" vertical="center"/>
    </xf>
    <xf numFmtId="9" fontId="2" fillId="24" borderId="33" xfId="52" applyFont="1" applyFill="1" applyBorder="1" applyAlignment="1">
      <alignment horizontal="center" vertical="center"/>
    </xf>
    <xf numFmtId="9" fontId="2" fillId="24" borderId="17" xfId="52" applyFont="1" applyFill="1" applyBorder="1" applyAlignment="1">
      <alignment horizontal="center" vertical="center"/>
    </xf>
    <xf numFmtId="0" fontId="2" fillId="24" borderId="36" xfId="36" applyFont="1" applyFill="1" applyBorder="1" applyAlignment="1">
      <alignment horizontal="center" vertical="center"/>
    </xf>
    <xf numFmtId="0" fontId="2" fillId="24" borderId="37" xfId="36" applyFont="1" applyFill="1" applyBorder="1" applyAlignment="1">
      <alignment horizontal="center" vertical="center"/>
    </xf>
    <xf numFmtId="0" fontId="2" fillId="24" borderId="32" xfId="36" applyFont="1" applyFill="1" applyBorder="1" applyAlignment="1">
      <alignment horizontal="center" vertical="center"/>
    </xf>
    <xf numFmtId="0" fontId="2" fillId="24" borderId="18" xfId="36" applyFont="1" applyFill="1" applyBorder="1" applyAlignment="1">
      <alignment horizontal="center" vertical="center"/>
    </xf>
    <xf numFmtId="0" fontId="2" fillId="24" borderId="14" xfId="36" applyFont="1" applyFill="1" applyBorder="1" applyAlignment="1">
      <alignment horizontal="center" vertical="center"/>
    </xf>
    <xf numFmtId="0" fontId="2" fillId="24" borderId="13" xfId="36" applyFont="1" applyFill="1" applyBorder="1" applyAlignment="1">
      <alignment horizontal="center" vertical="center"/>
    </xf>
    <xf numFmtId="0" fontId="2" fillId="24" borderId="21" xfId="36" applyFont="1" applyFill="1" applyBorder="1" applyAlignment="1">
      <alignment horizontal="center" vertical="center"/>
    </xf>
    <xf numFmtId="0" fontId="10" fillId="0" borderId="14" xfId="36" applyFont="1" applyBorder="1" applyAlignment="1">
      <alignment horizontal="center" vertical="center" textRotation="90" wrapText="1"/>
    </xf>
    <xf numFmtId="0" fontId="10" fillId="0" borderId="13" xfId="36" applyFont="1" applyBorder="1" applyAlignment="1">
      <alignment horizontal="center" vertical="center" textRotation="90" wrapText="1"/>
    </xf>
    <xf numFmtId="0" fontId="10" fillId="0" borderId="21" xfId="36" applyFont="1" applyBorder="1" applyAlignment="1">
      <alignment horizontal="center" vertical="center" textRotation="90" wrapText="1"/>
    </xf>
    <xf numFmtId="0" fontId="2" fillId="0" borderId="12" xfId="36" applyFont="1" applyBorder="1" applyAlignment="1">
      <alignment horizontal="center" vertical="center" wrapText="1"/>
    </xf>
    <xf numFmtId="0" fontId="2" fillId="0" borderId="17" xfId="36" applyFont="1" applyBorder="1" applyAlignment="1">
      <alignment horizontal="center" vertical="center" wrapText="1"/>
    </xf>
    <xf numFmtId="0" fontId="2" fillId="0" borderId="14" xfId="36" applyFont="1" applyBorder="1" applyAlignment="1">
      <alignment horizontal="center" vertical="center" textRotation="90"/>
    </xf>
    <xf numFmtId="0" fontId="2" fillId="0" borderId="13" xfId="36" applyFont="1" applyBorder="1" applyAlignment="1">
      <alignment horizontal="center" vertical="center" textRotation="90"/>
    </xf>
    <xf numFmtId="0" fontId="2" fillId="0" borderId="21" xfId="36" applyFont="1" applyBorder="1" applyAlignment="1">
      <alignment horizontal="center" vertical="center" textRotation="90"/>
    </xf>
    <xf numFmtId="0" fontId="2" fillId="0" borderId="14" xfId="36" applyFont="1" applyBorder="1" applyAlignment="1">
      <alignment horizontal="center" vertical="center" textRotation="90" wrapText="1"/>
    </xf>
    <xf numFmtId="0" fontId="2" fillId="0" borderId="13" xfId="36" applyFont="1" applyBorder="1" applyAlignment="1">
      <alignment horizontal="center" vertical="center" textRotation="90" wrapText="1"/>
    </xf>
    <xf numFmtId="0" fontId="2" fillId="0" borderId="21" xfId="36" applyFont="1" applyBorder="1" applyAlignment="1">
      <alignment horizontal="center" vertical="center" textRotation="90" wrapText="1"/>
    </xf>
    <xf numFmtId="0" fontId="2" fillId="0" borderId="36" xfId="36" applyFont="1" applyBorder="1" applyAlignment="1">
      <alignment horizontal="center" vertical="center" wrapText="1"/>
    </xf>
    <xf numFmtId="0" fontId="2" fillId="0" borderId="37" xfId="36" applyFont="1" applyBorder="1" applyAlignment="1">
      <alignment horizontal="center" vertical="center" wrapText="1"/>
    </xf>
    <xf numFmtId="0" fontId="2" fillId="0" borderId="32" xfId="36" applyFont="1" applyBorder="1" applyAlignment="1">
      <alignment horizontal="center" vertical="center" wrapText="1"/>
    </xf>
    <xf numFmtId="0" fontId="2" fillId="0" borderId="18" xfId="36" applyFont="1" applyBorder="1" applyAlignment="1">
      <alignment horizontal="center" vertical="center" wrapText="1"/>
    </xf>
    <xf numFmtId="9" fontId="2" fillId="24" borderId="14" xfId="52" applyFont="1" applyFill="1" applyBorder="1" applyAlignment="1">
      <alignment horizontal="center" vertical="center" textRotation="90"/>
    </xf>
    <xf numFmtId="9" fontId="2" fillId="24" borderId="13" xfId="52" applyFont="1" applyFill="1" applyBorder="1" applyAlignment="1">
      <alignment horizontal="center" vertical="center" textRotation="90"/>
    </xf>
    <xf numFmtId="9" fontId="2" fillId="24" borderId="21" xfId="52" applyFont="1" applyFill="1" applyBorder="1" applyAlignment="1">
      <alignment horizontal="center" vertical="center" textRotation="90"/>
    </xf>
    <xf numFmtId="0" fontId="10" fillId="0" borderId="14" xfId="36" applyFont="1" applyBorder="1" applyAlignment="1">
      <alignment horizontal="center" vertical="center" wrapText="1"/>
    </xf>
    <xf numFmtId="0" fontId="10" fillId="0" borderId="21" xfId="36" applyFont="1" applyBorder="1" applyAlignment="1">
      <alignment horizontal="center" vertical="center" wrapText="1"/>
    </xf>
    <xf numFmtId="0" fontId="3" fillId="0" borderId="14" xfId="36" applyFont="1" applyBorder="1" applyAlignment="1">
      <alignment horizontal="center" vertical="center" textRotation="90" wrapText="1"/>
    </xf>
    <xf numFmtId="0" fontId="3" fillId="0" borderId="13" xfId="36" applyFont="1" applyBorder="1" applyAlignment="1">
      <alignment horizontal="center" vertical="center" textRotation="90" wrapText="1"/>
    </xf>
    <xf numFmtId="0" fontId="3" fillId="0" borderId="21" xfId="36" applyFont="1" applyBorder="1" applyAlignment="1">
      <alignment horizontal="center" vertical="center" textRotation="90" wrapText="1"/>
    </xf>
    <xf numFmtId="9" fontId="2" fillId="24" borderId="12" xfId="49" applyFont="1" applyFill="1" applyBorder="1" applyAlignment="1">
      <alignment horizontal="center" vertical="center" wrapText="1"/>
    </xf>
    <xf numFmtId="9" fontId="2" fillId="24" borderId="33" xfId="49" applyFont="1" applyFill="1" applyBorder="1" applyAlignment="1">
      <alignment horizontal="center" vertical="center" wrapText="1"/>
    </xf>
    <xf numFmtId="9" fontId="2" fillId="24" borderId="17" xfId="49" applyFont="1" applyFill="1" applyBorder="1" applyAlignment="1">
      <alignment horizontal="center" vertical="center" wrapText="1"/>
    </xf>
    <xf numFmtId="9" fontId="2" fillId="24" borderId="12" xfId="49" applyFont="1" applyFill="1" applyBorder="1" applyAlignment="1">
      <alignment horizontal="center" vertical="center"/>
    </xf>
    <xf numFmtId="9" fontId="2" fillId="24" borderId="33" xfId="49" applyFont="1" applyFill="1" applyBorder="1" applyAlignment="1">
      <alignment horizontal="center" vertical="center"/>
    </xf>
    <xf numFmtId="9" fontId="2" fillId="24" borderId="17" xfId="49" applyFont="1" applyFill="1" applyBorder="1" applyAlignment="1">
      <alignment horizontal="center" vertical="center"/>
    </xf>
    <xf numFmtId="0" fontId="41" fillId="0" borderId="14" xfId="36" applyFont="1" applyBorder="1" applyAlignment="1">
      <alignment horizontal="center" vertical="center" textRotation="90" wrapText="1"/>
    </xf>
    <xf numFmtId="0" fontId="41" fillId="0" borderId="13" xfId="36" applyFont="1" applyBorder="1" applyAlignment="1">
      <alignment horizontal="center" vertical="center" textRotation="90" wrapText="1"/>
    </xf>
    <xf numFmtId="0" fontId="41" fillId="0" borderId="21" xfId="36" applyFont="1" applyBorder="1" applyAlignment="1">
      <alignment horizontal="center" vertical="center" textRotation="90" wrapText="1"/>
    </xf>
    <xf numFmtId="9" fontId="2" fillId="24" borderId="14" xfId="49" applyFont="1" applyFill="1" applyBorder="1" applyAlignment="1">
      <alignment horizontal="center" vertical="center" textRotation="90"/>
    </xf>
    <xf numFmtId="9" fontId="2" fillId="24" borderId="13" xfId="49" applyFont="1" applyFill="1" applyBorder="1" applyAlignment="1">
      <alignment horizontal="center" vertical="center" textRotation="90"/>
    </xf>
    <xf numFmtId="9" fontId="2" fillId="24" borderId="21" xfId="49" applyFont="1" applyFill="1" applyBorder="1" applyAlignment="1">
      <alignment horizontal="center" vertical="center" textRotation="90"/>
    </xf>
    <xf numFmtId="0" fontId="41" fillId="0" borderId="14" xfId="36" applyFont="1" applyBorder="1" applyAlignment="1">
      <alignment horizontal="center" vertical="center" wrapText="1"/>
    </xf>
    <xf numFmtId="0" fontId="41" fillId="0" borderId="21" xfId="36" applyFont="1" applyBorder="1" applyAlignment="1">
      <alignment horizontal="center" vertical="center" wrapText="1"/>
    </xf>
    <xf numFmtId="9" fontId="2" fillId="24" borderId="10" xfId="53" applyFont="1" applyFill="1" applyBorder="1" applyAlignment="1">
      <alignment horizontal="center" vertical="center" wrapText="1"/>
    </xf>
    <xf numFmtId="9" fontId="2" fillId="24" borderId="10" xfId="53" applyFont="1" applyFill="1" applyBorder="1" applyAlignment="1">
      <alignment horizontal="center" vertical="center"/>
    </xf>
    <xf numFmtId="9" fontId="2" fillId="24" borderId="10" xfId="53" applyFont="1" applyFill="1" applyBorder="1" applyAlignment="1">
      <alignment horizontal="center" vertical="center" textRotation="90" wrapText="1"/>
    </xf>
  </cellXfs>
  <cellStyles count="57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Акцент1 2" xfId="19"/>
    <cellStyle name="Акцент2 2" xfId="20"/>
    <cellStyle name="Акцент3 2" xfId="21"/>
    <cellStyle name="Акцент4 2" xfId="22"/>
    <cellStyle name="Акцент5 2" xfId="23"/>
    <cellStyle name="Акцент6 2" xfId="24"/>
    <cellStyle name="Ввод  2" xfId="25"/>
    <cellStyle name="Вывод 2" xfId="26"/>
    <cellStyle name="Вычисление 2" xfId="27"/>
    <cellStyle name="Заголовок 1 2" xfId="28"/>
    <cellStyle name="Заголовок 2 2" xfId="29"/>
    <cellStyle name="Заголовок 3 2" xfId="30"/>
    <cellStyle name="Заголовок 4 2" xfId="31"/>
    <cellStyle name="Итог 2" xfId="32"/>
    <cellStyle name="Контрольная ячейка 2" xfId="33"/>
    <cellStyle name="Название 2" xfId="34"/>
    <cellStyle name="Нейтральный 2" xfId="35"/>
    <cellStyle name="Обычный" xfId="0" builtinId="0"/>
    <cellStyle name="Обычный 2" xfId="36"/>
    <cellStyle name="Обычный 2 2" xfId="37"/>
    <cellStyle name="Обычный 2 2 2" xfId="38"/>
    <cellStyle name="Обычный 2 3" xfId="39"/>
    <cellStyle name="Обычный 2 4" xfId="40"/>
    <cellStyle name="Обычный 2 5" xfId="41"/>
    <cellStyle name="Обычный 2_1К (11) МСХ -ФОРМА " xfId="42"/>
    <cellStyle name="Обычный 3" xfId="43"/>
    <cellStyle name="Обычный 4" xfId="44"/>
    <cellStyle name="Обычный 4 2" xfId="45"/>
    <cellStyle name="Плохой 2" xfId="46"/>
    <cellStyle name="Пояснение 2" xfId="47"/>
    <cellStyle name="Примечание 2" xfId="48"/>
    <cellStyle name="Процентный 2" xfId="49"/>
    <cellStyle name="Процентный 2 2" xfId="50"/>
    <cellStyle name="Процентный 2 3" xfId="51"/>
    <cellStyle name="Процентный 2 4" xfId="52"/>
    <cellStyle name="Процентный 3" xfId="53"/>
    <cellStyle name="Связанная ячейка 2" xfId="54"/>
    <cellStyle name="Текст предупреждения 2" xfId="55"/>
    <cellStyle name="Хороший 2" xfId="5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H605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sqref="A1:AA2"/>
    </sheetView>
  </sheetViews>
  <sheetFormatPr defaultColWidth="8.85546875" defaultRowHeight="15" x14ac:dyDescent="0.25"/>
  <cols>
    <col min="1" max="1" width="35.140625" customWidth="1"/>
    <col min="2" max="2" width="8.85546875" customWidth="1"/>
    <col min="3" max="4" width="8.85546875" style="33" customWidth="1"/>
    <col min="5" max="5" width="6.28515625" customWidth="1"/>
    <col min="6" max="6" width="8.85546875" style="33" customWidth="1"/>
    <col min="7" max="7" width="8.85546875" customWidth="1"/>
    <col min="8" max="8" width="8.85546875" style="33" customWidth="1"/>
    <col min="9" max="9" width="7.85546875" customWidth="1"/>
    <col min="10" max="10" width="8.5703125" customWidth="1"/>
    <col min="11" max="11" width="8.85546875" style="33" customWidth="1"/>
    <col min="12" max="12" width="7.5703125" customWidth="1"/>
    <col min="13" max="13" width="8.85546875" style="33" customWidth="1"/>
    <col min="14" max="14" width="8.85546875" customWidth="1"/>
    <col min="15" max="15" width="8.85546875" style="33" customWidth="1"/>
    <col min="16" max="16" width="8.85546875" customWidth="1"/>
    <col min="17" max="17" width="8.85546875" style="33" customWidth="1"/>
    <col min="18" max="18" width="8.85546875" customWidth="1"/>
    <col min="19" max="19" width="8.85546875" style="33" customWidth="1"/>
    <col min="20" max="20" width="8.85546875" customWidth="1"/>
    <col min="21" max="21" width="8.85546875" style="33" customWidth="1"/>
    <col min="22" max="22" width="8.85546875" customWidth="1"/>
    <col min="23" max="23" width="8.85546875" style="33" customWidth="1"/>
    <col min="24" max="24" width="8.85546875" customWidth="1"/>
    <col min="25" max="25" width="7.28515625" style="33" customWidth="1"/>
    <col min="26" max="26" width="8.28515625" customWidth="1"/>
    <col min="27" max="27" width="8.85546875" customWidth="1"/>
    <col min="28" max="16384" width="8.85546875" style="22"/>
  </cols>
  <sheetData>
    <row r="1" spans="1:27" x14ac:dyDescent="0.25">
      <c r="A1" s="147" t="s">
        <v>264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</row>
    <row r="2" spans="1:27" ht="34.9" customHeight="1" thickBot="1" x14ac:dyDescent="0.3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</row>
    <row r="3" spans="1:27" s="23" customFormat="1" ht="12" customHeight="1" x14ac:dyDescent="0.2">
      <c r="A3" s="149" t="s">
        <v>207</v>
      </c>
      <c r="B3" s="151" t="s">
        <v>208</v>
      </c>
      <c r="C3" s="153" t="s">
        <v>2</v>
      </c>
      <c r="D3" s="155" t="s">
        <v>3</v>
      </c>
      <c r="E3" s="157" t="s">
        <v>4</v>
      </c>
      <c r="F3" s="139" t="s">
        <v>209</v>
      </c>
      <c r="G3" s="140"/>
      <c r="H3" s="123" t="s">
        <v>5</v>
      </c>
      <c r="I3" s="123"/>
      <c r="J3" s="123"/>
      <c r="K3" s="123"/>
      <c r="L3" s="123"/>
      <c r="M3" s="123"/>
      <c r="N3" s="123"/>
      <c r="O3" s="161" t="s">
        <v>6</v>
      </c>
      <c r="P3" s="161"/>
      <c r="Q3" s="161"/>
      <c r="R3" s="161"/>
      <c r="S3" s="123" t="s">
        <v>8</v>
      </c>
      <c r="T3" s="123"/>
      <c r="U3" s="123"/>
      <c r="V3" s="123"/>
      <c r="W3" s="119" t="s">
        <v>210</v>
      </c>
      <c r="X3" s="131"/>
      <c r="Y3" s="119" t="s">
        <v>211</v>
      </c>
      <c r="Z3" s="120"/>
      <c r="AA3" s="159" t="s">
        <v>244</v>
      </c>
    </row>
    <row r="4" spans="1:27" s="23" customFormat="1" ht="12" x14ac:dyDescent="0.2">
      <c r="A4" s="150"/>
      <c r="B4" s="152"/>
      <c r="C4" s="154"/>
      <c r="D4" s="156"/>
      <c r="E4" s="129"/>
      <c r="F4" s="141"/>
      <c r="G4" s="142"/>
      <c r="H4" s="137" t="s">
        <v>212</v>
      </c>
      <c r="I4" s="162" t="s">
        <v>13</v>
      </c>
      <c r="J4" s="134" t="s">
        <v>213</v>
      </c>
      <c r="K4" s="130" t="s">
        <v>214</v>
      </c>
      <c r="L4" s="130"/>
      <c r="M4" s="130" t="s">
        <v>16</v>
      </c>
      <c r="N4" s="121"/>
      <c r="O4" s="122" t="s">
        <v>17</v>
      </c>
      <c r="P4" s="122"/>
      <c r="Q4" s="158" t="s">
        <v>26</v>
      </c>
      <c r="R4" s="158"/>
      <c r="S4" s="127" t="s">
        <v>18</v>
      </c>
      <c r="T4" s="127"/>
      <c r="U4" s="130" t="s">
        <v>215</v>
      </c>
      <c r="V4" s="130"/>
      <c r="W4" s="132"/>
      <c r="X4" s="132"/>
      <c r="Y4" s="121"/>
      <c r="Z4" s="121"/>
      <c r="AA4" s="160"/>
    </row>
    <row r="5" spans="1:27" s="23" customFormat="1" ht="12" x14ac:dyDescent="0.2">
      <c r="A5" s="150"/>
      <c r="B5" s="152"/>
      <c r="C5" s="154"/>
      <c r="D5" s="156"/>
      <c r="E5" s="129"/>
      <c r="F5" s="143"/>
      <c r="G5" s="144"/>
      <c r="H5" s="138"/>
      <c r="I5" s="162"/>
      <c r="J5" s="135"/>
      <c r="K5" s="125" t="s">
        <v>25</v>
      </c>
      <c r="L5" s="127" t="s">
        <v>216</v>
      </c>
      <c r="M5" s="125" t="s">
        <v>25</v>
      </c>
      <c r="N5" s="127" t="s">
        <v>216</v>
      </c>
      <c r="O5" s="122"/>
      <c r="P5" s="122"/>
      <c r="Q5" s="158"/>
      <c r="R5" s="158"/>
      <c r="S5" s="127"/>
      <c r="T5" s="127"/>
      <c r="U5" s="130"/>
      <c r="V5" s="130"/>
      <c r="W5" s="132"/>
      <c r="X5" s="132"/>
      <c r="Y5" s="125" t="s">
        <v>25</v>
      </c>
      <c r="Z5" s="127" t="s">
        <v>216</v>
      </c>
      <c r="AA5" s="160"/>
    </row>
    <row r="6" spans="1:27" s="23" customFormat="1" ht="12" customHeight="1" x14ac:dyDescent="0.2">
      <c r="A6" s="150"/>
      <c r="B6" s="152"/>
      <c r="C6" s="154"/>
      <c r="D6" s="156"/>
      <c r="E6" s="129"/>
      <c r="F6" s="145" t="s">
        <v>25</v>
      </c>
      <c r="G6" s="146" t="s">
        <v>22</v>
      </c>
      <c r="H6" s="138"/>
      <c r="I6" s="162"/>
      <c r="J6" s="135"/>
      <c r="K6" s="126"/>
      <c r="L6" s="124"/>
      <c r="M6" s="126"/>
      <c r="N6" s="124"/>
      <c r="O6" s="125" t="s">
        <v>25</v>
      </c>
      <c r="P6" s="122" t="s">
        <v>216</v>
      </c>
      <c r="Q6" s="125" t="s">
        <v>25</v>
      </c>
      <c r="R6" s="128" t="s">
        <v>28</v>
      </c>
      <c r="S6" s="125" t="s">
        <v>25</v>
      </c>
      <c r="T6" s="122" t="s">
        <v>216</v>
      </c>
      <c r="U6" s="125" t="s">
        <v>25</v>
      </c>
      <c r="V6" s="122" t="s">
        <v>216</v>
      </c>
      <c r="W6" s="125" t="s">
        <v>25</v>
      </c>
      <c r="X6" s="127" t="s">
        <v>216</v>
      </c>
      <c r="Y6" s="126"/>
      <c r="Z6" s="124"/>
      <c r="AA6" s="160"/>
    </row>
    <row r="7" spans="1:27" s="23" customFormat="1" ht="49.15" customHeight="1" x14ac:dyDescent="0.2">
      <c r="A7" s="150"/>
      <c r="B7" s="152"/>
      <c r="C7" s="154"/>
      <c r="D7" s="156"/>
      <c r="E7" s="129"/>
      <c r="F7" s="145"/>
      <c r="G7" s="146"/>
      <c r="H7" s="138"/>
      <c r="I7" s="162"/>
      <c r="J7" s="136"/>
      <c r="K7" s="126"/>
      <c r="L7" s="124"/>
      <c r="M7" s="126"/>
      <c r="N7" s="124"/>
      <c r="O7" s="126"/>
      <c r="P7" s="124"/>
      <c r="Q7" s="126"/>
      <c r="R7" s="129"/>
      <c r="S7" s="125"/>
      <c r="T7" s="122"/>
      <c r="U7" s="125"/>
      <c r="V7" s="122"/>
      <c r="W7" s="126"/>
      <c r="X7" s="124"/>
      <c r="Y7" s="126"/>
      <c r="Z7" s="124"/>
      <c r="AA7" s="160"/>
    </row>
    <row r="8" spans="1:27" s="24" customFormat="1" ht="12.75" customHeight="1" thickBot="1" x14ac:dyDescent="0.3">
      <c r="A8" s="75">
        <v>1</v>
      </c>
      <c r="B8" s="54">
        <v>2</v>
      </c>
      <c r="C8" s="72">
        <v>3</v>
      </c>
      <c r="D8" s="74">
        <v>4</v>
      </c>
      <c r="E8" s="54">
        <v>5</v>
      </c>
      <c r="F8" s="72">
        <v>6</v>
      </c>
      <c r="G8" s="54">
        <v>7</v>
      </c>
      <c r="H8" s="72">
        <v>8</v>
      </c>
      <c r="I8" s="54">
        <v>9</v>
      </c>
      <c r="J8" s="54">
        <v>10</v>
      </c>
      <c r="K8" s="72">
        <v>11</v>
      </c>
      <c r="L8" s="54">
        <v>12</v>
      </c>
      <c r="M8" s="72">
        <v>13</v>
      </c>
      <c r="N8" s="54">
        <v>14</v>
      </c>
      <c r="O8" s="72">
        <v>15</v>
      </c>
      <c r="P8" s="54">
        <v>16</v>
      </c>
      <c r="Q8" s="74">
        <v>17</v>
      </c>
      <c r="R8" s="54">
        <v>18</v>
      </c>
      <c r="S8" s="72">
        <v>19</v>
      </c>
      <c r="T8" s="54">
        <v>20</v>
      </c>
      <c r="U8" s="72">
        <v>21</v>
      </c>
      <c r="V8" s="54">
        <v>24</v>
      </c>
      <c r="W8" s="72">
        <v>25</v>
      </c>
      <c r="X8" s="54">
        <v>26</v>
      </c>
      <c r="Y8" s="72">
        <v>25</v>
      </c>
      <c r="Z8" s="54">
        <v>26</v>
      </c>
      <c r="AA8" s="54">
        <v>27</v>
      </c>
    </row>
    <row r="9" spans="1:27" s="24" customFormat="1" ht="12.75" customHeight="1" x14ac:dyDescent="0.3">
      <c r="A9" s="76"/>
      <c r="B9" s="36">
        <v>2001</v>
      </c>
      <c r="C9" s="77">
        <v>627787</v>
      </c>
      <c r="D9" s="77">
        <v>595150</v>
      </c>
      <c r="E9" s="78">
        <v>94.801262211546273</v>
      </c>
      <c r="F9" s="27">
        <v>290750</v>
      </c>
      <c r="G9" s="49">
        <v>50.314606897124584</v>
      </c>
      <c r="H9" s="77">
        <v>499010</v>
      </c>
      <c r="I9" s="78">
        <v>83.846089221204736</v>
      </c>
      <c r="J9" s="78">
        <v>79.487150896721332</v>
      </c>
      <c r="K9" s="77">
        <v>187610</v>
      </c>
      <c r="L9" s="78">
        <v>31.523145425522976</v>
      </c>
      <c r="M9" s="77">
        <v>311400</v>
      </c>
      <c r="N9" s="78">
        <v>52.322943795681766</v>
      </c>
      <c r="O9" s="77">
        <v>96140</v>
      </c>
      <c r="P9" s="78">
        <v>16.153910778795261</v>
      </c>
      <c r="Q9" s="27">
        <v>8226</v>
      </c>
      <c r="R9" s="49">
        <v>8.8258961621407028</v>
      </c>
      <c r="S9" s="77">
        <v>52648</v>
      </c>
      <c r="T9" s="78">
        <v>8.846173233638579</v>
      </c>
      <c r="U9" s="27">
        <v>22834</v>
      </c>
      <c r="V9" s="49">
        <v>3.951448783796879</v>
      </c>
      <c r="W9" s="27">
        <v>47845</v>
      </c>
      <c r="X9" s="49">
        <v>8.2796298090900287</v>
      </c>
      <c r="Y9" s="27">
        <v>2151</v>
      </c>
      <c r="Z9" s="50">
        <v>0.37223291293453131</v>
      </c>
      <c r="AA9" s="49">
        <v>100</v>
      </c>
    </row>
    <row r="10" spans="1:27" ht="14.45" customHeight="1" x14ac:dyDescent="0.25">
      <c r="A10" s="133" t="s">
        <v>217</v>
      </c>
      <c r="B10" s="36">
        <v>2002</v>
      </c>
      <c r="C10" s="77">
        <v>610508</v>
      </c>
      <c r="D10" s="77">
        <v>575268</v>
      </c>
      <c r="E10" s="78">
        <v>94.22775786721877</v>
      </c>
      <c r="F10" s="27">
        <v>280885</v>
      </c>
      <c r="G10" s="49">
        <v>50.789365668605647</v>
      </c>
      <c r="H10" s="77">
        <v>482223</v>
      </c>
      <c r="I10" s="78">
        <v>83.825799453472115</v>
      </c>
      <c r="J10" s="78">
        <v>78.987171339278106</v>
      </c>
      <c r="K10" s="77">
        <v>179072</v>
      </c>
      <c r="L10" s="78">
        <v>31.128447958169065</v>
      </c>
      <c r="M10" s="77">
        <v>303151</v>
      </c>
      <c r="N10" s="78">
        <v>52.69735149530306</v>
      </c>
      <c r="O10" s="77">
        <v>93077</v>
      </c>
      <c r="P10" s="78">
        <v>16.179763171252358</v>
      </c>
      <c r="Q10" s="27">
        <v>8350</v>
      </c>
      <c r="R10" s="49">
        <v>9.6755504055619923</v>
      </c>
      <c r="S10" s="77">
        <v>50795</v>
      </c>
      <c r="T10" s="78">
        <v>8.8297975899928378</v>
      </c>
      <c r="U10" s="27">
        <v>23780</v>
      </c>
      <c r="V10" s="49">
        <v>4.2998775854867377</v>
      </c>
      <c r="W10" s="27">
        <v>48008</v>
      </c>
      <c r="X10" s="49">
        <v>8.6807621162341171</v>
      </c>
      <c r="Y10" s="27">
        <v>1653</v>
      </c>
      <c r="Z10" s="50">
        <v>0.29889392972285861</v>
      </c>
      <c r="AA10" s="49">
        <v>100</v>
      </c>
    </row>
    <row r="11" spans="1:27" x14ac:dyDescent="0.25">
      <c r="A11" s="133"/>
      <c r="B11" s="36">
        <v>2003</v>
      </c>
      <c r="C11" s="77">
        <v>579671</v>
      </c>
      <c r="D11" s="77">
        <v>544100</v>
      </c>
      <c r="E11" s="78">
        <v>93.863588138789069</v>
      </c>
      <c r="F11" s="27">
        <v>257815</v>
      </c>
      <c r="G11" s="49">
        <v>51.173365991341925</v>
      </c>
      <c r="H11" s="77">
        <v>459559</v>
      </c>
      <c r="I11" s="78">
        <v>84.462231207498618</v>
      </c>
      <c r="J11" s="78">
        <v>79.279280833438278</v>
      </c>
      <c r="K11" s="77">
        <v>173946</v>
      </c>
      <c r="L11" s="78">
        <v>31.969490902407642</v>
      </c>
      <c r="M11" s="77">
        <v>285050</v>
      </c>
      <c r="N11" s="78">
        <v>52.38926667891932</v>
      </c>
      <c r="O11" s="77">
        <v>85104</v>
      </c>
      <c r="P11" s="78">
        <v>15.641242418673038</v>
      </c>
      <c r="Q11" s="27">
        <v>8273</v>
      </c>
      <c r="R11" s="49">
        <v>11.021408683372634</v>
      </c>
      <c r="S11" s="77">
        <v>48710</v>
      </c>
      <c r="T11" s="78">
        <v>8.9523984561661454</v>
      </c>
      <c r="U11" s="27">
        <v>23598</v>
      </c>
      <c r="V11" s="49">
        <v>4.68393650743241</v>
      </c>
      <c r="W11" s="27">
        <v>49518</v>
      </c>
      <c r="X11" s="49">
        <v>9.8287637924840272</v>
      </c>
      <c r="Y11" s="27">
        <v>1616</v>
      </c>
      <c r="Z11" s="50">
        <v>0.32075775048778599</v>
      </c>
      <c r="AA11" s="49">
        <v>100</v>
      </c>
    </row>
    <row r="12" spans="1:27" ht="14.45" customHeight="1" x14ac:dyDescent="0.25">
      <c r="A12" s="133"/>
      <c r="B12" s="36">
        <v>2004</v>
      </c>
      <c r="C12" s="77">
        <v>530316</v>
      </c>
      <c r="D12" s="77">
        <v>495608</v>
      </c>
      <c r="E12" s="78">
        <v>93.455222923690783</v>
      </c>
      <c r="F12" s="27">
        <v>236793</v>
      </c>
      <c r="G12" s="49">
        <v>51.244911606406674</v>
      </c>
      <c r="H12" s="77">
        <v>422468</v>
      </c>
      <c r="I12" s="78">
        <v>85.242368969023914</v>
      </c>
      <c r="J12" s="78">
        <v>79.663445945436308</v>
      </c>
      <c r="K12" s="77">
        <v>161820</v>
      </c>
      <c r="L12" s="78">
        <v>32.650804668205517</v>
      </c>
      <c r="M12" s="77">
        <v>260395</v>
      </c>
      <c r="N12" s="78">
        <v>52.540515891591745</v>
      </c>
      <c r="O12" s="77">
        <v>73393</v>
      </c>
      <c r="P12" s="78">
        <v>14.80867944020274</v>
      </c>
      <c r="Q12" s="27">
        <v>7965</v>
      </c>
      <c r="R12" s="49">
        <v>11.804721888755502</v>
      </c>
      <c r="S12" s="77">
        <v>44926</v>
      </c>
      <c r="T12" s="78">
        <v>9.0648254265467862</v>
      </c>
      <c r="U12" s="27">
        <v>23374</v>
      </c>
      <c r="V12" s="49">
        <v>5.0584204933767021</v>
      </c>
      <c r="W12" s="27">
        <v>47369</v>
      </c>
      <c r="X12" s="49">
        <v>10.251233008931335</v>
      </c>
      <c r="Y12" s="27">
        <v>1731</v>
      </c>
      <c r="Z12" s="50">
        <v>0.37460964636070299</v>
      </c>
      <c r="AA12" s="49">
        <v>100</v>
      </c>
    </row>
    <row r="13" spans="1:27" ht="14.45" customHeight="1" x14ac:dyDescent="0.25">
      <c r="A13" s="133"/>
      <c r="B13" s="36">
        <v>2005</v>
      </c>
      <c r="C13" s="77">
        <v>488173</v>
      </c>
      <c r="D13" s="77">
        <v>456160</v>
      </c>
      <c r="E13" s="78">
        <v>93.442283780545011</v>
      </c>
      <c r="F13" s="20">
        <v>215508</v>
      </c>
      <c r="G13" s="49">
        <v>51.240058489960418</v>
      </c>
      <c r="H13" s="77">
        <v>390022</v>
      </c>
      <c r="I13" s="78">
        <v>85.501139950894427</v>
      </c>
      <c r="J13" s="78">
        <v>79.894217828515707</v>
      </c>
      <c r="K13" s="77">
        <v>153742</v>
      </c>
      <c r="L13" s="78">
        <v>33.703525078919675</v>
      </c>
      <c r="M13" s="77">
        <v>236280</v>
      </c>
      <c r="N13" s="78">
        <v>51.797614871974751</v>
      </c>
      <c r="O13" s="77">
        <v>66138</v>
      </c>
      <c r="P13" s="78">
        <v>14.498860049105577</v>
      </c>
      <c r="Q13" s="20">
        <v>6863</v>
      </c>
      <c r="R13" s="49">
        <v>11.912655569248928</v>
      </c>
      <c r="S13" s="77">
        <v>42319</v>
      </c>
      <c r="T13" s="78">
        <v>9.2772272886706411</v>
      </c>
      <c r="U13" s="20">
        <v>22499</v>
      </c>
      <c r="V13" s="49">
        <v>5.3494537370567183</v>
      </c>
      <c r="W13" s="20">
        <v>44130</v>
      </c>
      <c r="X13" s="49">
        <v>10.492528264203431</v>
      </c>
      <c r="Y13" s="20">
        <v>2994</v>
      </c>
      <c r="Z13" s="50">
        <v>0.7118656157494917</v>
      </c>
      <c r="AA13" s="49">
        <v>100</v>
      </c>
    </row>
    <row r="14" spans="1:27" x14ac:dyDescent="0.25">
      <c r="A14" s="133"/>
      <c r="B14" s="36">
        <v>2006</v>
      </c>
      <c r="C14" s="77">
        <v>413363</v>
      </c>
      <c r="D14" s="77">
        <v>387480</v>
      </c>
      <c r="E14" s="78">
        <v>93.738433289868709</v>
      </c>
      <c r="F14" s="20">
        <v>199888</v>
      </c>
      <c r="G14" s="49">
        <v>51.242296531003582</v>
      </c>
      <c r="H14" s="77">
        <v>335939</v>
      </c>
      <c r="I14" s="78">
        <v>86.698410240528546</v>
      </c>
      <c r="J14" s="78">
        <v>81.26973144669455</v>
      </c>
      <c r="K14" s="77">
        <v>139951</v>
      </c>
      <c r="L14" s="78">
        <v>36.118251264581396</v>
      </c>
      <c r="M14" s="77">
        <v>195988</v>
      </c>
      <c r="N14" s="78">
        <v>50.580158975947143</v>
      </c>
      <c r="O14" s="77">
        <v>51541</v>
      </c>
      <c r="P14" s="78">
        <v>13.301589759471458</v>
      </c>
      <c r="Q14" s="20">
        <v>6452</v>
      </c>
      <c r="R14" s="49">
        <v>12.435672570977006</v>
      </c>
      <c r="S14" s="77">
        <v>36134</v>
      </c>
      <c r="T14" s="78">
        <v>9.3253845359760508</v>
      </c>
      <c r="U14" s="20">
        <v>23082</v>
      </c>
      <c r="V14" s="49">
        <v>5.9171870674008673</v>
      </c>
      <c r="W14" s="20">
        <v>39228</v>
      </c>
      <c r="X14" s="49">
        <v>10.056295567108622</v>
      </c>
      <c r="Y14" s="20">
        <v>3085</v>
      </c>
      <c r="Z14" s="50">
        <v>0.79085530296038808</v>
      </c>
      <c r="AA14" s="49">
        <v>100</v>
      </c>
    </row>
    <row r="15" spans="1:27" ht="14.45" customHeight="1" x14ac:dyDescent="0.25">
      <c r="A15" s="133"/>
      <c r="B15" s="36">
        <v>2007</v>
      </c>
      <c r="C15" s="77">
        <v>383828.5</v>
      </c>
      <c r="D15" s="77">
        <v>358170</v>
      </c>
      <c r="E15" s="78">
        <v>93.315113390485593</v>
      </c>
      <c r="F15" s="20">
        <v>186661</v>
      </c>
      <c r="G15" s="49">
        <v>51.738034985212636</v>
      </c>
      <c r="H15" s="77">
        <v>312935</v>
      </c>
      <c r="I15" s="78">
        <v>87.370522377641905</v>
      </c>
      <c r="J15" s="78">
        <v>81.52990202655613</v>
      </c>
      <c r="K15" s="77">
        <v>135789</v>
      </c>
      <c r="L15" s="78">
        <v>37.91188541753916</v>
      </c>
      <c r="M15" s="77">
        <v>177146</v>
      </c>
      <c r="N15" s="78">
        <v>49.458636960102744</v>
      </c>
      <c r="O15" s="77">
        <v>45235</v>
      </c>
      <c r="P15" s="78">
        <v>12.629477622358099</v>
      </c>
      <c r="Q15" s="20">
        <v>6143</v>
      </c>
      <c r="R15" s="49">
        <v>13.453199597039115</v>
      </c>
      <c r="S15" s="77">
        <v>35567</v>
      </c>
      <c r="T15" s="78">
        <v>9.9302007426640984</v>
      </c>
      <c r="U15" s="20">
        <v>23780</v>
      </c>
      <c r="V15" s="49">
        <v>6.5912561914291494</v>
      </c>
      <c r="W15" s="20">
        <v>36840.5</v>
      </c>
      <c r="X15" s="49">
        <v>10.211319332226475</v>
      </c>
      <c r="Y15" s="20">
        <v>2642</v>
      </c>
      <c r="Z15" s="50">
        <v>0.73230020427905018</v>
      </c>
      <c r="AA15" s="49">
        <v>100</v>
      </c>
    </row>
    <row r="16" spans="1:27" s="25" customFormat="1" ht="13.15" customHeight="1" x14ac:dyDescent="0.2">
      <c r="A16" s="133"/>
      <c r="B16" s="36">
        <v>2008</v>
      </c>
      <c r="C16" s="77">
        <v>361944</v>
      </c>
      <c r="D16" s="77">
        <v>339847</v>
      </c>
      <c r="E16" s="78">
        <v>93.894911920076026</v>
      </c>
      <c r="F16" s="20">
        <v>174759</v>
      </c>
      <c r="G16" s="49">
        <v>51.412256521444945</v>
      </c>
      <c r="H16" s="77">
        <v>298368</v>
      </c>
      <c r="I16" s="78">
        <v>87.794801778447365</v>
      </c>
      <c r="J16" s="78">
        <v>82.434851800278494</v>
      </c>
      <c r="K16" s="77">
        <v>134573</v>
      </c>
      <c r="L16" s="78">
        <v>39.598113268617936</v>
      </c>
      <c r="M16" s="77">
        <v>163795</v>
      </c>
      <c r="N16" s="78">
        <v>48.196688509829421</v>
      </c>
      <c r="O16" s="77">
        <v>41526</v>
      </c>
      <c r="P16" s="78">
        <v>12.219027974353166</v>
      </c>
      <c r="Q16" s="20">
        <v>5935</v>
      </c>
      <c r="R16" s="49">
        <v>14.247989437042371</v>
      </c>
      <c r="S16" s="77">
        <v>34775</v>
      </c>
      <c r="T16" s="78">
        <v>10.232545822090529</v>
      </c>
      <c r="U16" s="20">
        <v>26079</v>
      </c>
      <c r="V16" s="49">
        <v>7.6721670290100228</v>
      </c>
      <c r="W16" s="20">
        <v>33180</v>
      </c>
      <c r="X16" s="49">
        <v>9.7612064121535553</v>
      </c>
      <c r="Y16" s="20">
        <v>2796</v>
      </c>
      <c r="Z16" s="50">
        <v>0.82255374106031764</v>
      </c>
      <c r="AA16" s="49">
        <v>100</v>
      </c>
    </row>
    <row r="17" spans="1:27" s="25" customFormat="1" ht="13.15" customHeight="1" x14ac:dyDescent="0.2">
      <c r="A17" s="133"/>
      <c r="B17" s="36">
        <v>2009</v>
      </c>
      <c r="C17" s="77">
        <v>349141</v>
      </c>
      <c r="D17" s="77">
        <v>330106</v>
      </c>
      <c r="E17" s="78">
        <v>94.548047923331836</v>
      </c>
      <c r="F17" s="20">
        <v>167655</v>
      </c>
      <c r="G17" s="49">
        <v>50.956488438252244</v>
      </c>
      <c r="H17" s="20">
        <v>292174</v>
      </c>
      <c r="I17" s="49">
        <v>88.802368273883332</v>
      </c>
      <c r="J17" s="49">
        <v>83.971317305896036</v>
      </c>
      <c r="K17" s="20">
        <v>140212</v>
      </c>
      <c r="L17" s="49">
        <v>42.615556690252141</v>
      </c>
      <c r="M17" s="20">
        <v>151962</v>
      </c>
      <c r="N17" s="49">
        <v>46.18681158363119</v>
      </c>
      <c r="O17" s="20">
        <v>36842</v>
      </c>
      <c r="P17" s="49">
        <v>11.197631726116663</v>
      </c>
      <c r="Q17" s="20">
        <v>6017</v>
      </c>
      <c r="R17" s="49">
        <v>16.331903805439442</v>
      </c>
      <c r="S17" s="20">
        <v>35870</v>
      </c>
      <c r="T17" s="49">
        <v>10.902205363872881</v>
      </c>
      <c r="U17" s="20">
        <v>27271</v>
      </c>
      <c r="V17" s="49">
        <v>8.2886546550927616</v>
      </c>
      <c r="W17" s="20">
        <v>32519</v>
      </c>
      <c r="X17" s="49">
        <v>9.8837138619398459</v>
      </c>
      <c r="Y17" s="20">
        <v>1897</v>
      </c>
      <c r="Z17" s="50">
        <v>0.57656770491404674</v>
      </c>
      <c r="AA17" s="49">
        <v>100</v>
      </c>
    </row>
    <row r="18" spans="1:27" s="25" customFormat="1" ht="13.15" customHeight="1" x14ac:dyDescent="0.2">
      <c r="A18" s="133"/>
      <c r="B18" s="36">
        <v>2010</v>
      </c>
      <c r="C18" s="29">
        <v>346438</v>
      </c>
      <c r="D18" s="20">
        <v>328279</v>
      </c>
      <c r="E18" s="49">
        <v>94.758369462934198</v>
      </c>
      <c r="F18" s="29">
        <v>167095</v>
      </c>
      <c r="G18" s="49">
        <v>50.900301268128636</v>
      </c>
      <c r="H18" s="29">
        <v>286514</v>
      </c>
      <c r="I18" s="49">
        <v>87.277590098666067</v>
      </c>
      <c r="J18" s="49">
        <v>82.702821284039288</v>
      </c>
      <c r="K18" s="29">
        <v>137962</v>
      </c>
      <c r="L18" s="49">
        <v>42.02583777823132</v>
      </c>
      <c r="M18" s="29">
        <v>148552</v>
      </c>
      <c r="N18" s="49">
        <v>45.251752320434754</v>
      </c>
      <c r="O18" s="29">
        <v>41765</v>
      </c>
      <c r="P18" s="49">
        <v>12.722409901333926</v>
      </c>
      <c r="Q18" s="29">
        <v>5535</v>
      </c>
      <c r="R18" s="49">
        <v>13.252723572369209</v>
      </c>
      <c r="S18" s="29">
        <v>38312</v>
      </c>
      <c r="T18" s="49">
        <v>11.670560712077227</v>
      </c>
      <c r="U18" s="29">
        <v>28275</v>
      </c>
      <c r="V18" s="49">
        <v>8.6131004420020787</v>
      </c>
      <c r="W18" s="29">
        <v>32941</v>
      </c>
      <c r="X18" s="49">
        <v>10.034452401768009</v>
      </c>
      <c r="Y18" s="29">
        <v>928</v>
      </c>
      <c r="Z18" s="50">
        <v>0.28268637348109382</v>
      </c>
      <c r="AA18" s="49">
        <v>100</v>
      </c>
    </row>
    <row r="19" spans="1:27" s="25" customFormat="1" ht="13.15" customHeight="1" x14ac:dyDescent="0.2">
      <c r="A19" s="133"/>
      <c r="B19" s="37">
        <v>2011</v>
      </c>
      <c r="C19" s="51">
        <v>350148</v>
      </c>
      <c r="D19" s="21">
        <v>331590</v>
      </c>
      <c r="E19" s="49">
        <v>94.699955447410815</v>
      </c>
      <c r="F19" s="51">
        <v>170524</v>
      </c>
      <c r="G19" s="49">
        <v>51.426158810579324</v>
      </c>
      <c r="H19" s="51">
        <v>288659</v>
      </c>
      <c r="I19" s="49">
        <v>87.052987122651473</v>
      </c>
      <c r="J19" s="49">
        <v>82.439140020791214</v>
      </c>
      <c r="K19" s="51">
        <v>141333</v>
      </c>
      <c r="L19" s="49">
        <v>42.622817334660276</v>
      </c>
      <c r="M19" s="51">
        <v>147326</v>
      </c>
      <c r="N19" s="49">
        <v>44.43016978799119</v>
      </c>
      <c r="O19" s="51">
        <v>42931</v>
      </c>
      <c r="P19" s="49">
        <v>12.947012877348532</v>
      </c>
      <c r="Q19" s="51">
        <v>4819</v>
      </c>
      <c r="R19" s="49">
        <v>11.224988935734084</v>
      </c>
      <c r="S19" s="51">
        <v>40264</v>
      </c>
      <c r="T19" s="49">
        <v>12.142706354232637</v>
      </c>
      <c r="U19" s="51">
        <v>30707</v>
      </c>
      <c r="V19" s="49">
        <v>9.2605325854217568</v>
      </c>
      <c r="W19" s="51">
        <v>33632</v>
      </c>
      <c r="X19" s="49">
        <v>10.142646038782836</v>
      </c>
      <c r="Y19" s="51">
        <v>993</v>
      </c>
      <c r="Z19" s="50">
        <v>0.29946620826924819</v>
      </c>
      <c r="AA19" s="49">
        <v>100</v>
      </c>
    </row>
    <row r="20" spans="1:27" s="25" customFormat="1" ht="13.15" customHeight="1" x14ac:dyDescent="0.2">
      <c r="A20" s="133"/>
      <c r="B20" s="38">
        <v>2012</v>
      </c>
      <c r="C20" s="51">
        <v>346945.15</v>
      </c>
      <c r="D20" s="51">
        <v>327133</v>
      </c>
      <c r="E20" s="52">
        <v>94.289544038877622</v>
      </c>
      <c r="F20" s="51">
        <v>165927</v>
      </c>
      <c r="G20" s="52">
        <v>50.721571960028491</v>
      </c>
      <c r="H20" s="51">
        <v>286440</v>
      </c>
      <c r="I20" s="52">
        <v>87.560716894963207</v>
      </c>
      <c r="J20" s="52">
        <v>82.560600717433303</v>
      </c>
      <c r="K20" s="51">
        <v>143698</v>
      </c>
      <c r="L20" s="52">
        <v>43.926476387279791</v>
      </c>
      <c r="M20" s="51">
        <v>142742</v>
      </c>
      <c r="N20" s="52">
        <v>43.634240507683423</v>
      </c>
      <c r="O20" s="51">
        <v>40656</v>
      </c>
      <c r="P20" s="52">
        <v>12.427972720575424</v>
      </c>
      <c r="Q20" s="51">
        <v>4292.5</v>
      </c>
      <c r="R20" s="52">
        <v>10.558097205824478</v>
      </c>
      <c r="S20" s="51">
        <v>39541.5</v>
      </c>
      <c r="T20" s="52">
        <v>12.087285599435091</v>
      </c>
      <c r="U20" s="51">
        <v>33207.5</v>
      </c>
      <c r="V20" s="52">
        <v>10.151070054075866</v>
      </c>
      <c r="W20" s="51">
        <v>35192</v>
      </c>
      <c r="X20" s="52">
        <v>10.757704053091556</v>
      </c>
      <c r="Y20" s="51">
        <v>407</v>
      </c>
      <c r="Z20" s="53">
        <v>0.12441422907502453</v>
      </c>
      <c r="AA20" s="52">
        <v>100</v>
      </c>
    </row>
    <row r="21" spans="1:27" s="25" customFormat="1" ht="13.9" customHeight="1" x14ac:dyDescent="0.2">
      <c r="A21" s="133"/>
      <c r="B21" s="71">
        <v>2013</v>
      </c>
      <c r="C21" s="29">
        <v>342141.55000000005</v>
      </c>
      <c r="D21" s="29">
        <v>322894.84999999998</v>
      </c>
      <c r="E21" s="49">
        <v>94.374638216258717</v>
      </c>
      <c r="F21" s="29">
        <v>155538.5</v>
      </c>
      <c r="G21" s="49">
        <v>48.1700157187394</v>
      </c>
      <c r="H21" s="29">
        <v>274544.84999999998</v>
      </c>
      <c r="I21" s="49">
        <v>85.026085117182888</v>
      </c>
      <c r="J21" s="49">
        <v>80.243060218789537</v>
      </c>
      <c r="K21" s="29">
        <v>140566.35</v>
      </c>
      <c r="L21" s="49">
        <v>43.53316567297373</v>
      </c>
      <c r="M21" s="29">
        <v>133978.5</v>
      </c>
      <c r="N21" s="49">
        <v>41.492919444209164</v>
      </c>
      <c r="O21" s="83">
        <v>48350</v>
      </c>
      <c r="P21" s="49">
        <v>14.973914882817116</v>
      </c>
      <c r="Q21" s="83">
        <v>4199</v>
      </c>
      <c r="R21" s="49">
        <v>8.6845915201654602</v>
      </c>
      <c r="S21" s="83">
        <v>36641</v>
      </c>
      <c r="T21" s="49">
        <v>11.347656984928687</v>
      </c>
      <c r="U21" s="29">
        <v>35226.1</v>
      </c>
      <c r="V21" s="49">
        <v>10.909464799454065</v>
      </c>
      <c r="W21" s="29">
        <v>36907.5</v>
      </c>
      <c r="X21" s="49">
        <v>11.43019159333139</v>
      </c>
      <c r="Y21" s="83">
        <v>1717</v>
      </c>
      <c r="Z21" s="50">
        <v>0.531752054887218</v>
      </c>
      <c r="AA21" s="88">
        <v>100</v>
      </c>
    </row>
    <row r="22" spans="1:27" s="25" customFormat="1" ht="13.9" customHeight="1" x14ac:dyDescent="0.2">
      <c r="A22" s="133"/>
      <c r="B22" s="81">
        <v>2014</v>
      </c>
      <c r="C22" s="82">
        <v>328674.84999999998</v>
      </c>
      <c r="D22" s="82">
        <v>310353.5</v>
      </c>
      <c r="E22" s="47">
        <v>94.4</v>
      </c>
      <c r="F22" s="82">
        <v>155606</v>
      </c>
      <c r="G22" s="47">
        <v>47.399451393828258</v>
      </c>
      <c r="H22" s="82">
        <v>289983.5</v>
      </c>
      <c r="I22" s="47">
        <v>88.33244742016501</v>
      </c>
      <c r="J22" s="47">
        <v>83.663281140343486</v>
      </c>
      <c r="K22" s="82">
        <v>158737</v>
      </c>
      <c r="L22" s="47">
        <v>48.353191495842808</v>
      </c>
      <c r="M22" s="82">
        <v>131246.5</v>
      </c>
      <c r="N22" s="47">
        <v>39.979255924322196</v>
      </c>
      <c r="O22" s="82">
        <v>38303</v>
      </c>
      <c r="P22" s="47">
        <v>11.667552579834991</v>
      </c>
      <c r="Q22" s="82">
        <v>3742</v>
      </c>
      <c r="R22" s="47">
        <v>9.7694697543273374</v>
      </c>
      <c r="S22" s="82">
        <v>38097</v>
      </c>
      <c r="T22" s="47">
        <v>11.604802512439592</v>
      </c>
      <c r="U22" s="82">
        <v>38346</v>
      </c>
      <c r="V22" s="47">
        <v>11.680650894873837</v>
      </c>
      <c r="W22" s="82">
        <v>33171</v>
      </c>
      <c r="X22" s="47">
        <v>10.104283910547647</v>
      </c>
      <c r="Y22" s="82">
        <v>607</v>
      </c>
      <c r="Z22" s="48">
        <v>0.18489947043207686</v>
      </c>
      <c r="AA22" s="89">
        <v>100</v>
      </c>
    </row>
    <row r="23" spans="1:27" s="25" customFormat="1" ht="13.9" customHeight="1" x14ac:dyDescent="0.3">
      <c r="A23" s="31"/>
      <c r="B23" s="81">
        <v>2015</v>
      </c>
      <c r="C23" s="82">
        <v>324232.75</v>
      </c>
      <c r="D23" s="82">
        <v>307188</v>
      </c>
      <c r="E23" s="47">
        <v>94.743051095239451</v>
      </c>
      <c r="F23" s="82">
        <v>153590</v>
      </c>
      <c r="G23" s="47">
        <v>49.99869786580205</v>
      </c>
      <c r="H23" s="82">
        <v>270676.5</v>
      </c>
      <c r="I23" s="47">
        <v>88.114281807883117</v>
      </c>
      <c r="J23" s="47">
        <v>83.482159035445989</v>
      </c>
      <c r="K23" s="82">
        <v>146518.5</v>
      </c>
      <c r="L23" s="47">
        <v>47.696687370600415</v>
      </c>
      <c r="M23" s="82">
        <v>124158</v>
      </c>
      <c r="N23" s="47">
        <v>40.417594437282709</v>
      </c>
      <c r="O23" s="82">
        <v>36511.5</v>
      </c>
      <c r="P23" s="47">
        <v>11.88571819211688</v>
      </c>
      <c r="Q23" s="82">
        <v>3033</v>
      </c>
      <c r="R23" s="47">
        <v>8.3069717760157751</v>
      </c>
      <c r="S23" s="82">
        <v>35573</v>
      </c>
      <c r="T23" s="47">
        <v>11.580204955922756</v>
      </c>
      <c r="U23" s="82">
        <v>37153</v>
      </c>
      <c r="V23" s="47">
        <v>12.094547964113181</v>
      </c>
      <c r="W23" s="82">
        <v>32337</v>
      </c>
      <c r="X23" s="47">
        <v>10.526778389780851</v>
      </c>
      <c r="Y23" s="82">
        <v>449</v>
      </c>
      <c r="Z23" s="48">
        <v>0.14616456371993697</v>
      </c>
      <c r="AA23" s="89">
        <v>100</v>
      </c>
    </row>
    <row r="24" spans="1:27" s="25" customFormat="1" ht="13.9" customHeight="1" x14ac:dyDescent="0.3">
      <c r="A24" s="31"/>
      <c r="B24" s="81">
        <v>2016</v>
      </c>
      <c r="C24" s="82">
        <v>327205.34000000003</v>
      </c>
      <c r="D24" s="82">
        <v>308489.7</v>
      </c>
      <c r="E24" s="47">
        <v>94.280154474251546</v>
      </c>
      <c r="F24" s="82">
        <v>152644.9</v>
      </c>
      <c r="G24" s="47">
        <v>49.481360317702659</v>
      </c>
      <c r="H24" s="82">
        <v>269772.55</v>
      </c>
      <c r="I24" s="47">
        <v>87.449451310692055</v>
      </c>
      <c r="J24" s="47">
        <v>82.447477782605858</v>
      </c>
      <c r="K24" s="82">
        <v>149744.79999999999</v>
      </c>
      <c r="L24" s="47">
        <v>48.541264100551814</v>
      </c>
      <c r="M24" s="82">
        <v>120027.75</v>
      </c>
      <c r="N24" s="47">
        <v>38.908187210140241</v>
      </c>
      <c r="O24" s="82">
        <v>38717.15</v>
      </c>
      <c r="P24" s="47">
        <v>12.550548689307941</v>
      </c>
      <c r="Q24" s="82">
        <v>2804.6696970000003</v>
      </c>
      <c r="R24" s="47">
        <v>7.2439983237402554</v>
      </c>
      <c r="S24" s="82">
        <v>34440.772700000001</v>
      </c>
      <c r="T24" s="47">
        <v>11.164318516955348</v>
      </c>
      <c r="U24" s="82">
        <v>38283.5</v>
      </c>
      <c r="V24" s="47">
        <v>12.40997673504172</v>
      </c>
      <c r="W24" s="82">
        <v>33158</v>
      </c>
      <c r="X24" s="47">
        <v>10.748495006478336</v>
      </c>
      <c r="Y24" s="82">
        <v>317</v>
      </c>
      <c r="Z24" s="48">
        <v>0.10275869826448013</v>
      </c>
      <c r="AA24" s="89">
        <v>100</v>
      </c>
    </row>
    <row r="25" spans="1:27" s="25" customFormat="1" ht="13.9" customHeight="1" x14ac:dyDescent="0.3">
      <c r="A25" s="101"/>
      <c r="B25" s="81">
        <v>2017</v>
      </c>
      <c r="C25" s="82">
        <v>313380.99</v>
      </c>
      <c r="D25" s="82">
        <v>295794.90000000002</v>
      </c>
      <c r="E25" s="47">
        <v>94.388271605115563</v>
      </c>
      <c r="F25" s="82">
        <v>145674</v>
      </c>
      <c r="G25" s="47">
        <v>49.24831361189797</v>
      </c>
      <c r="H25" s="82">
        <v>262616.25</v>
      </c>
      <c r="I25" s="47">
        <v>88.783224457216804</v>
      </c>
      <c r="J25" s="47">
        <v>83.800951040457178</v>
      </c>
      <c r="K25" s="82">
        <v>149938.25</v>
      </c>
      <c r="L25" s="47">
        <v>50.689937520897075</v>
      </c>
      <c r="M25" s="82">
        <v>112678</v>
      </c>
      <c r="N25" s="47">
        <v>38.093286936319728</v>
      </c>
      <c r="O25" s="82">
        <v>33178.65</v>
      </c>
      <c r="P25" s="47">
        <v>11.216775542783191</v>
      </c>
      <c r="Q25" s="82">
        <v>2792</v>
      </c>
      <c r="R25" s="47">
        <v>8.4150500397092713</v>
      </c>
      <c r="S25" s="82">
        <v>31594</v>
      </c>
      <c r="T25" s="47">
        <v>10.68104960565581</v>
      </c>
      <c r="U25" s="82">
        <v>37585.5</v>
      </c>
      <c r="V25" s="47">
        <v>12.706608531790101</v>
      </c>
      <c r="W25" s="82">
        <v>31254</v>
      </c>
      <c r="X25" s="47">
        <v>10.566105095118273</v>
      </c>
      <c r="Y25" s="82">
        <v>650</v>
      </c>
      <c r="Z25" s="48">
        <v>0.21974685838058736</v>
      </c>
      <c r="AA25" s="89">
        <v>100</v>
      </c>
    </row>
    <row r="26" spans="1:27" s="25" customFormat="1" ht="13.9" customHeight="1" x14ac:dyDescent="0.3">
      <c r="A26" s="103"/>
      <c r="B26" s="110">
        <v>2018</v>
      </c>
      <c r="C26" s="102">
        <v>307275.51999999996</v>
      </c>
      <c r="D26" s="102">
        <v>289709.55</v>
      </c>
      <c r="E26" s="111">
        <v>94.283316158735985</v>
      </c>
      <c r="F26" s="102">
        <v>141905.79999999999</v>
      </c>
      <c r="G26" s="111">
        <v>48.982092582036039</v>
      </c>
      <c r="H26" s="102">
        <v>257785.85</v>
      </c>
      <c r="I26" s="111">
        <v>88.980791278713468</v>
      </c>
      <c r="J26" s="111">
        <v>83.894040761854399</v>
      </c>
      <c r="K26" s="102">
        <v>149099.9</v>
      </c>
      <c r="L26" s="111">
        <v>51.46530378442823</v>
      </c>
      <c r="M26" s="102">
        <v>108685.95</v>
      </c>
      <c r="N26" s="111">
        <v>37.515487494285225</v>
      </c>
      <c r="O26" s="102">
        <v>31923.7</v>
      </c>
      <c r="P26" s="111">
        <v>11.019208721286544</v>
      </c>
      <c r="Q26" s="102">
        <v>2589</v>
      </c>
      <c r="R26" s="111">
        <v>8.1099621910994024</v>
      </c>
      <c r="S26" s="102">
        <v>29785.5</v>
      </c>
      <c r="T26" s="111">
        <v>10.281159181670056</v>
      </c>
      <c r="U26" s="102">
        <v>36665.800000000003</v>
      </c>
      <c r="V26" s="111">
        <v>12.656055004054926</v>
      </c>
      <c r="W26" s="102">
        <v>32926.5</v>
      </c>
      <c r="X26" s="111">
        <v>11.365348501628613</v>
      </c>
      <c r="Y26" s="102">
        <v>458</v>
      </c>
      <c r="Z26" s="112">
        <v>0.15808936916301172</v>
      </c>
      <c r="AA26" s="113">
        <v>100</v>
      </c>
    </row>
    <row r="27" spans="1:27" s="25" customFormat="1" ht="13.9" customHeight="1" x14ac:dyDescent="0.3">
      <c r="A27" s="116"/>
      <c r="B27" s="71">
        <v>2019</v>
      </c>
      <c r="C27" s="29">
        <v>302825.98000000004</v>
      </c>
      <c r="D27" s="29">
        <v>284840.8</v>
      </c>
      <c r="E27" s="49">
        <v>94.060886057398363</v>
      </c>
      <c r="F27" s="29">
        <v>139656.6</v>
      </c>
      <c r="G27" s="49">
        <v>49.029703609876115</v>
      </c>
      <c r="H27" s="29">
        <v>253531.25</v>
      </c>
      <c r="I27" s="49">
        <v>89.00805291938515</v>
      </c>
      <c r="J27" s="49">
        <v>83.721763238411697</v>
      </c>
      <c r="K27" s="29">
        <v>149672.75</v>
      </c>
      <c r="L27" s="49">
        <v>52.546106456659302</v>
      </c>
      <c r="M27" s="29">
        <v>103858.5</v>
      </c>
      <c r="N27" s="49">
        <v>36.461946462725848</v>
      </c>
      <c r="O27" s="29">
        <v>31309.55</v>
      </c>
      <c r="P27" s="49">
        <v>10.991947080614855</v>
      </c>
      <c r="Q27" s="29">
        <v>2210</v>
      </c>
      <c r="R27" s="49">
        <v>7.0585492285899987</v>
      </c>
      <c r="S27" s="29">
        <v>28401</v>
      </c>
      <c r="T27" s="49">
        <v>9.9708328301282698</v>
      </c>
      <c r="U27" s="29">
        <v>36596.5</v>
      </c>
      <c r="V27" s="49">
        <v>12.848054070905574</v>
      </c>
      <c r="W27" s="29">
        <v>34947</v>
      </c>
      <c r="X27" s="49">
        <v>12.268958660416626</v>
      </c>
      <c r="Y27" s="29">
        <v>340</v>
      </c>
      <c r="Z27" s="50">
        <v>0.11936492244088628</v>
      </c>
      <c r="AA27" s="88">
        <v>100</v>
      </c>
    </row>
    <row r="28" spans="1:27" s="25" customFormat="1" ht="13.9" customHeight="1" thickBot="1" x14ac:dyDescent="0.35">
      <c r="A28" s="39"/>
      <c r="B28" s="79">
        <v>2020</v>
      </c>
      <c r="C28" s="80">
        <f>РФ!C8</f>
        <v>298132.5</v>
      </c>
      <c r="D28" s="80">
        <f>РФ!D8</f>
        <v>280886.58999999997</v>
      </c>
      <c r="E28" s="84">
        <f>IF(C28=0,0,D28/C28*100)</f>
        <v>94.21535391143199</v>
      </c>
      <c r="F28" s="80">
        <f>РФ!F8</f>
        <v>136744.9</v>
      </c>
      <c r="G28" s="84">
        <f>IF(D28=0,0,F28/D28*100)</f>
        <v>48.683313788671796</v>
      </c>
      <c r="H28" s="80">
        <f>РФ!H8</f>
        <v>251718.65</v>
      </c>
      <c r="I28" s="84">
        <f>IF(D28=0,0,H28/D28*100)</f>
        <v>89.615759157459252</v>
      </c>
      <c r="J28" s="84">
        <f>IF(C28=0,0,H28/C28*100)</f>
        <v>84.431804650616755</v>
      </c>
      <c r="K28" s="80">
        <f>РФ!K8</f>
        <v>149171.15</v>
      </c>
      <c r="L28" s="84">
        <f>IF(D28=0,0,K28/D28*100)</f>
        <v>53.107252289972266</v>
      </c>
      <c r="M28" s="80">
        <f>РФ!M8</f>
        <v>102547.5</v>
      </c>
      <c r="N28" s="84">
        <f>IF(D28=0,0,M28/D28*100)</f>
        <v>36.508506867486986</v>
      </c>
      <c r="O28" s="80">
        <f>РФ!O8</f>
        <v>29167.94</v>
      </c>
      <c r="P28" s="84">
        <f>IF(D28=0,0,O28/D28*100)</f>
        <v>10.384240842540757</v>
      </c>
      <c r="Q28" s="80">
        <f>РФ!Q8</f>
        <v>1955</v>
      </c>
      <c r="R28" s="84">
        <f>IF(O28=0,0,Q28/O28*100)</f>
        <v>6.7025645280400337</v>
      </c>
      <c r="S28" s="80">
        <f>РФ!S8</f>
        <v>26594.5</v>
      </c>
      <c r="T28" s="84">
        <f>IF(D28=0,0,S28/D28*100)</f>
        <v>9.4680561289878611</v>
      </c>
      <c r="U28" s="80">
        <f>РФ!U8</f>
        <v>36079</v>
      </c>
      <c r="V28" s="84">
        <f>IF(D28=0,0,U28/D28*100)</f>
        <v>12.844685821419958</v>
      </c>
      <c r="W28" s="80">
        <f>РФ!AD8</f>
        <v>31012.5</v>
      </c>
      <c r="X28" s="84">
        <f>IF(D28=0,0,W28/D28*100)</f>
        <v>11.040932925989811</v>
      </c>
      <c r="Y28" s="80">
        <f>РФ!AF8</f>
        <v>299</v>
      </c>
      <c r="Z28" s="85">
        <f>IF(D28=0,0,Y28/D28*100)</f>
        <v>0.10644865602163493</v>
      </c>
      <c r="AA28" s="90">
        <f>D28/$D28*100</f>
        <v>100</v>
      </c>
    </row>
    <row r="29" spans="1:27" s="25" customFormat="1" ht="13.5" customHeight="1" x14ac:dyDescent="0.3">
      <c r="A29" s="76"/>
      <c r="B29" s="36">
        <v>2001</v>
      </c>
      <c r="C29" s="77">
        <v>28504</v>
      </c>
      <c r="D29" s="77">
        <v>28384</v>
      </c>
      <c r="E29" s="78">
        <v>99.579006455234349</v>
      </c>
      <c r="F29" s="27">
        <v>2793</v>
      </c>
      <c r="G29" s="49">
        <v>9.8400507328072155</v>
      </c>
      <c r="H29" s="77">
        <v>26474</v>
      </c>
      <c r="I29" s="78">
        <v>93.270856820744086</v>
      </c>
      <c r="J29" s="78">
        <v>92.878192534381142</v>
      </c>
      <c r="K29" s="77">
        <v>19434</v>
      </c>
      <c r="L29" s="78">
        <v>68.468151071025929</v>
      </c>
      <c r="M29" s="77">
        <v>7040</v>
      </c>
      <c r="N29" s="78">
        <v>24.80270574971815</v>
      </c>
      <c r="O29" s="77">
        <v>1910</v>
      </c>
      <c r="P29" s="78">
        <v>6.7291431792559182</v>
      </c>
      <c r="Q29" s="27">
        <v>369</v>
      </c>
      <c r="R29" s="49">
        <v>19.319371727748692</v>
      </c>
      <c r="S29" s="77">
        <v>575</v>
      </c>
      <c r="T29" s="78">
        <v>2.0257891770011272</v>
      </c>
      <c r="U29" s="27">
        <v>1569</v>
      </c>
      <c r="V29" s="49">
        <v>5.5277621195039455</v>
      </c>
      <c r="W29" s="27">
        <v>3705</v>
      </c>
      <c r="X29" s="49">
        <v>13.053128523111612</v>
      </c>
      <c r="Y29" s="27">
        <v>331</v>
      </c>
      <c r="Z29" s="50">
        <v>1.1661499436302143</v>
      </c>
      <c r="AA29" s="49">
        <v>4.9118823806293523</v>
      </c>
    </row>
    <row r="30" spans="1:27" s="25" customFormat="1" ht="13.15" customHeight="1" x14ac:dyDescent="0.2">
      <c r="A30" s="133" t="s">
        <v>135</v>
      </c>
      <c r="B30" s="36">
        <v>2002</v>
      </c>
      <c r="C30" s="77">
        <v>27764</v>
      </c>
      <c r="D30" s="77">
        <v>27619</v>
      </c>
      <c r="E30" s="78">
        <v>99.477740959515913</v>
      </c>
      <c r="F30" s="27">
        <v>2674</v>
      </c>
      <c r="G30" s="49">
        <v>9.6817408305876391</v>
      </c>
      <c r="H30" s="77">
        <v>25723</v>
      </c>
      <c r="I30" s="78">
        <v>93.135160577863061</v>
      </c>
      <c r="J30" s="78">
        <v>92.648753781875811</v>
      </c>
      <c r="K30" s="77">
        <v>19014</v>
      </c>
      <c r="L30" s="78">
        <v>68.84391179984793</v>
      </c>
      <c r="M30" s="77">
        <v>6709</v>
      </c>
      <c r="N30" s="78">
        <v>24.291248778015134</v>
      </c>
      <c r="O30" s="77">
        <v>1896</v>
      </c>
      <c r="P30" s="78">
        <v>6.8648394221369342</v>
      </c>
      <c r="Q30" s="27">
        <v>336</v>
      </c>
      <c r="R30" s="49">
        <v>17.721518987341771</v>
      </c>
      <c r="S30" s="77">
        <v>527</v>
      </c>
      <c r="T30" s="78">
        <v>1.9081067381150656</v>
      </c>
      <c r="U30" s="27">
        <v>1510</v>
      </c>
      <c r="V30" s="49">
        <v>5.4672508056048379</v>
      </c>
      <c r="W30" s="27">
        <v>3325</v>
      </c>
      <c r="X30" s="49">
        <v>12.038813860023897</v>
      </c>
      <c r="Y30" s="27">
        <v>183</v>
      </c>
      <c r="Z30" s="50">
        <v>0.66258734928853324</v>
      </c>
      <c r="AA30" s="49">
        <v>4.9940420115037094</v>
      </c>
    </row>
    <row r="31" spans="1:27" s="25" customFormat="1" ht="14.25" x14ac:dyDescent="0.2">
      <c r="A31" s="133"/>
      <c r="B31" s="36">
        <v>2003</v>
      </c>
      <c r="C31" s="77">
        <v>26927</v>
      </c>
      <c r="D31" s="77">
        <v>26724</v>
      </c>
      <c r="E31" s="78">
        <v>99.246109852564345</v>
      </c>
      <c r="F31" s="27">
        <v>2761</v>
      </c>
      <c r="G31" s="49">
        <v>10.331537195030684</v>
      </c>
      <c r="H31" s="77">
        <v>24936</v>
      </c>
      <c r="I31" s="78">
        <v>93.309384822631344</v>
      </c>
      <c r="J31" s="78">
        <v>92.605934563820696</v>
      </c>
      <c r="K31" s="77">
        <v>18140</v>
      </c>
      <c r="L31" s="78">
        <v>67.879060020954952</v>
      </c>
      <c r="M31" s="77">
        <v>6796</v>
      </c>
      <c r="N31" s="78">
        <v>25.430324801676395</v>
      </c>
      <c r="O31" s="77">
        <v>1788</v>
      </c>
      <c r="P31" s="78">
        <v>6.6906151773686569</v>
      </c>
      <c r="Q31" s="27">
        <v>306</v>
      </c>
      <c r="R31" s="49">
        <v>17.114093959731544</v>
      </c>
      <c r="S31" s="77">
        <v>689</v>
      </c>
      <c r="T31" s="78">
        <v>2.5782068552611883</v>
      </c>
      <c r="U31" s="27">
        <v>1739</v>
      </c>
      <c r="V31" s="49">
        <v>6.5072593923065414</v>
      </c>
      <c r="W31" s="27">
        <v>3202</v>
      </c>
      <c r="X31" s="49">
        <v>11.981739260589732</v>
      </c>
      <c r="Y31" s="27">
        <v>153</v>
      </c>
      <c r="Z31" s="50">
        <v>0.5725190839694656</v>
      </c>
      <c r="AA31" s="49">
        <v>5.3044122054675702</v>
      </c>
    </row>
    <row r="32" spans="1:27" s="25" customFormat="1" ht="14.25" x14ac:dyDescent="0.2">
      <c r="A32" s="133"/>
      <c r="B32" s="36">
        <v>2004</v>
      </c>
      <c r="C32" s="77">
        <v>26173</v>
      </c>
      <c r="D32" s="77">
        <v>25854</v>
      </c>
      <c r="E32" s="78">
        <v>98.781186719138049</v>
      </c>
      <c r="F32" s="27">
        <v>2788</v>
      </c>
      <c r="G32" s="49">
        <v>10.783631159588458</v>
      </c>
      <c r="H32" s="77">
        <v>23947</v>
      </c>
      <c r="I32" s="78">
        <v>92.623965343853953</v>
      </c>
      <c r="J32" s="78">
        <v>91.495052152982083</v>
      </c>
      <c r="K32" s="77">
        <v>17419</v>
      </c>
      <c r="L32" s="78">
        <v>67.374487506768773</v>
      </c>
      <c r="M32" s="77">
        <v>6528</v>
      </c>
      <c r="N32" s="78">
        <v>25.24947783708517</v>
      </c>
      <c r="O32" s="77">
        <v>1907</v>
      </c>
      <c r="P32" s="78">
        <v>7.376034656146051</v>
      </c>
      <c r="Q32" s="27">
        <v>293</v>
      </c>
      <c r="R32" s="49">
        <v>15.364446775039328</v>
      </c>
      <c r="S32" s="77">
        <v>624</v>
      </c>
      <c r="T32" s="78">
        <v>2.4135530285449058</v>
      </c>
      <c r="U32" s="27">
        <v>1732</v>
      </c>
      <c r="V32" s="49">
        <v>6.6991568035893856</v>
      </c>
      <c r="W32" s="27">
        <v>3102</v>
      </c>
      <c r="X32" s="49">
        <v>11.998143420747272</v>
      </c>
      <c r="Y32" s="27">
        <v>200</v>
      </c>
      <c r="Z32" s="50">
        <v>0.77357468863618783</v>
      </c>
      <c r="AA32" s="49">
        <v>5.5951229329922674</v>
      </c>
    </row>
    <row r="33" spans="1:27" s="25" customFormat="1" ht="14.25" x14ac:dyDescent="0.2">
      <c r="A33" s="133"/>
      <c r="B33" s="36">
        <v>2005</v>
      </c>
      <c r="C33" s="77">
        <v>25504</v>
      </c>
      <c r="D33" s="77">
        <v>25264</v>
      </c>
      <c r="E33" s="78">
        <v>99.058971141781683</v>
      </c>
      <c r="F33" s="20">
        <v>2749</v>
      </c>
      <c r="G33" s="49">
        <v>10.881095630145662</v>
      </c>
      <c r="H33" s="77">
        <v>23549</v>
      </c>
      <c r="I33" s="78">
        <v>93.211684610512975</v>
      </c>
      <c r="J33" s="78">
        <v>92.33453575909661</v>
      </c>
      <c r="K33" s="77">
        <v>17063</v>
      </c>
      <c r="L33" s="78">
        <v>67.538790373654209</v>
      </c>
      <c r="M33" s="77">
        <v>6486</v>
      </c>
      <c r="N33" s="78">
        <v>25.672894236858774</v>
      </c>
      <c r="O33" s="77">
        <v>1715</v>
      </c>
      <c r="P33" s="78">
        <v>6.7883153894870167</v>
      </c>
      <c r="Q33" s="20">
        <v>240</v>
      </c>
      <c r="R33" s="49">
        <v>13.994169096209912</v>
      </c>
      <c r="S33" s="77">
        <v>597</v>
      </c>
      <c r="T33" s="78">
        <v>2.3630462317922736</v>
      </c>
      <c r="U33" s="20">
        <v>1712</v>
      </c>
      <c r="V33" s="49">
        <v>6.7764407853071571</v>
      </c>
      <c r="W33" s="20">
        <v>2697</v>
      </c>
      <c r="X33" s="49">
        <v>10.675269157694743</v>
      </c>
      <c r="Y33" s="20">
        <v>193</v>
      </c>
      <c r="Z33" s="50">
        <v>0.76393286890436984</v>
      </c>
      <c r="AA33" s="49">
        <v>6.0068713815281098</v>
      </c>
    </row>
    <row r="34" spans="1:27" s="25" customFormat="1" ht="14.25" x14ac:dyDescent="0.2">
      <c r="A34" s="133"/>
      <c r="B34" s="36">
        <v>2006</v>
      </c>
      <c r="C34" s="77">
        <v>24891</v>
      </c>
      <c r="D34" s="77">
        <v>24632</v>
      </c>
      <c r="E34" s="78">
        <v>98.959463259812779</v>
      </c>
      <c r="F34" s="20">
        <v>2544</v>
      </c>
      <c r="G34" s="49">
        <v>10.328028580708022</v>
      </c>
      <c r="H34" s="77">
        <v>22933</v>
      </c>
      <c r="I34" s="78">
        <v>93.10246833387464</v>
      </c>
      <c r="J34" s="78">
        <v>92.133702944839499</v>
      </c>
      <c r="K34" s="77">
        <v>16603</v>
      </c>
      <c r="L34" s="78">
        <v>67.404189671971409</v>
      </c>
      <c r="M34" s="77">
        <v>6330</v>
      </c>
      <c r="N34" s="78">
        <v>25.698278661903217</v>
      </c>
      <c r="O34" s="77">
        <v>1699</v>
      </c>
      <c r="P34" s="78">
        <v>6.8975316661253654</v>
      </c>
      <c r="Q34" s="20">
        <v>219</v>
      </c>
      <c r="R34" s="49">
        <v>12.889935256032961</v>
      </c>
      <c r="S34" s="77">
        <v>671</v>
      </c>
      <c r="T34" s="78">
        <v>2.7240987333549853</v>
      </c>
      <c r="U34" s="20">
        <v>1724</v>
      </c>
      <c r="V34" s="49">
        <v>6.9990256576810657</v>
      </c>
      <c r="W34" s="20">
        <v>2253</v>
      </c>
      <c r="X34" s="49">
        <v>9.1466385189996746</v>
      </c>
      <c r="Y34" s="20">
        <v>198</v>
      </c>
      <c r="Z34" s="50">
        <v>0.80383241312114317</v>
      </c>
      <c r="AA34" s="49">
        <v>6.3145373816921477</v>
      </c>
    </row>
    <row r="35" spans="1:27" s="25" customFormat="1" ht="14.25" x14ac:dyDescent="0.2">
      <c r="A35" s="133"/>
      <c r="B35" s="36">
        <v>2007</v>
      </c>
      <c r="C35" s="77">
        <v>23888</v>
      </c>
      <c r="D35" s="77">
        <v>23491</v>
      </c>
      <c r="E35" s="78">
        <v>98.338077695914265</v>
      </c>
      <c r="F35" s="20">
        <v>2481</v>
      </c>
      <c r="G35" s="49">
        <v>10.561491635094292</v>
      </c>
      <c r="H35" s="77">
        <v>21990</v>
      </c>
      <c r="I35" s="78">
        <v>93.610318845515309</v>
      </c>
      <c r="J35" s="78">
        <v>92.054588077695911</v>
      </c>
      <c r="K35" s="77">
        <v>16277</v>
      </c>
      <c r="L35" s="78">
        <v>69.290366523349363</v>
      </c>
      <c r="M35" s="77">
        <v>5713</v>
      </c>
      <c r="N35" s="78">
        <v>24.319952322165935</v>
      </c>
      <c r="O35" s="77">
        <v>1501</v>
      </c>
      <c r="P35" s="78">
        <v>6.3896811544846956</v>
      </c>
      <c r="Q35" s="20">
        <v>194</v>
      </c>
      <c r="R35" s="49">
        <v>12.924716855429713</v>
      </c>
      <c r="S35" s="77">
        <v>504</v>
      </c>
      <c r="T35" s="78">
        <v>2.1455025328849344</v>
      </c>
      <c r="U35" s="20">
        <v>1702</v>
      </c>
      <c r="V35" s="49">
        <v>7.2453279979566645</v>
      </c>
      <c r="W35" s="20">
        <v>2046</v>
      </c>
      <c r="X35" s="49">
        <v>8.7097186156400337</v>
      </c>
      <c r="Y35" s="20">
        <v>138</v>
      </c>
      <c r="Z35" s="50">
        <v>0.5874590268613511</v>
      </c>
      <c r="AA35" s="49">
        <v>6.5111521948217899</v>
      </c>
    </row>
    <row r="36" spans="1:27" s="25" customFormat="1" ht="14.25" x14ac:dyDescent="0.2">
      <c r="A36" s="133"/>
      <c r="B36" s="36">
        <v>2008</v>
      </c>
      <c r="C36" s="77">
        <v>23434</v>
      </c>
      <c r="D36" s="77">
        <v>23085</v>
      </c>
      <c r="E36" s="78">
        <v>98.510710932832637</v>
      </c>
      <c r="F36" s="20">
        <v>2510</v>
      </c>
      <c r="G36" s="49">
        <v>10.872861165258826</v>
      </c>
      <c r="H36" s="77">
        <v>21649</v>
      </c>
      <c r="I36" s="78">
        <v>93.779510504656699</v>
      </c>
      <c r="J36" s="78">
        <v>92.382862507467777</v>
      </c>
      <c r="K36" s="77">
        <v>16169</v>
      </c>
      <c r="L36" s="78">
        <v>70.041152263374485</v>
      </c>
      <c r="M36" s="77">
        <v>5480</v>
      </c>
      <c r="N36" s="78">
        <v>23.738358241282217</v>
      </c>
      <c r="O36" s="77">
        <v>1436</v>
      </c>
      <c r="P36" s="78">
        <v>6.2204894953432968</v>
      </c>
      <c r="Q36" s="20">
        <v>189</v>
      </c>
      <c r="R36" s="49">
        <v>13.161559888579388</v>
      </c>
      <c r="S36" s="77">
        <v>573</v>
      </c>
      <c r="T36" s="78">
        <v>2.4821312540610787</v>
      </c>
      <c r="U36" s="20">
        <v>2061</v>
      </c>
      <c r="V36" s="49">
        <v>8.9278752436647189</v>
      </c>
      <c r="W36" s="20">
        <v>1702</v>
      </c>
      <c r="X36" s="49">
        <v>7.3727528698288927</v>
      </c>
      <c r="Y36" s="20">
        <v>120</v>
      </c>
      <c r="Z36" s="50">
        <v>0.51981806367771277</v>
      </c>
      <c r="AA36" s="49">
        <v>6.7913637740977943</v>
      </c>
    </row>
    <row r="37" spans="1:27" s="25" customFormat="1" ht="14.25" x14ac:dyDescent="0.2">
      <c r="A37" s="133"/>
      <c r="B37" s="36">
        <v>2009</v>
      </c>
      <c r="C37" s="77">
        <v>23356</v>
      </c>
      <c r="D37" s="77">
        <v>23188</v>
      </c>
      <c r="E37" s="78">
        <v>99.280698749785927</v>
      </c>
      <c r="F37" s="20">
        <v>2708</v>
      </c>
      <c r="G37" s="49">
        <v>11.678454372951528</v>
      </c>
      <c r="H37" s="20">
        <v>21738</v>
      </c>
      <c r="I37" s="49">
        <v>93.74676556839745</v>
      </c>
      <c r="J37" s="49">
        <v>93.072443911628696</v>
      </c>
      <c r="K37" s="20">
        <v>16201</v>
      </c>
      <c r="L37" s="49">
        <v>69.868035190615842</v>
      </c>
      <c r="M37" s="20">
        <v>5537</v>
      </c>
      <c r="N37" s="49">
        <v>23.878730377781611</v>
      </c>
      <c r="O37" s="20">
        <v>1450</v>
      </c>
      <c r="P37" s="49">
        <v>6.2532344316025528</v>
      </c>
      <c r="Q37" s="20">
        <v>267</v>
      </c>
      <c r="R37" s="49">
        <v>18.413793103448274</v>
      </c>
      <c r="S37" s="20">
        <v>708</v>
      </c>
      <c r="T37" s="49">
        <v>3.0533034328100741</v>
      </c>
      <c r="U37" s="20">
        <v>2309</v>
      </c>
      <c r="V37" s="49">
        <v>9.9577367603933062</v>
      </c>
      <c r="W37" s="20">
        <v>1653</v>
      </c>
      <c r="X37" s="49">
        <v>7.1286872520269107</v>
      </c>
      <c r="Y37" s="20">
        <v>123</v>
      </c>
      <c r="Z37" s="50">
        <v>0.53044678281869928</v>
      </c>
      <c r="AA37" s="49">
        <v>7.0476815717168764</v>
      </c>
    </row>
    <row r="38" spans="1:27" s="25" customFormat="1" ht="14.25" x14ac:dyDescent="0.2">
      <c r="A38" s="133"/>
      <c r="B38" s="36">
        <v>2010</v>
      </c>
      <c r="C38" s="29">
        <v>23166</v>
      </c>
      <c r="D38" s="20">
        <v>22843</v>
      </c>
      <c r="E38" s="49">
        <v>98.605715272381943</v>
      </c>
      <c r="F38" s="29">
        <v>2865</v>
      </c>
      <c r="G38" s="49">
        <v>12.542135446307404</v>
      </c>
      <c r="H38" s="29">
        <v>21400</v>
      </c>
      <c r="I38" s="49">
        <v>93.682966335420033</v>
      </c>
      <c r="J38" s="49">
        <v>92.376759043425707</v>
      </c>
      <c r="K38" s="29">
        <v>15788</v>
      </c>
      <c r="L38" s="49">
        <v>69.115265070262225</v>
      </c>
      <c r="M38" s="29">
        <v>5612</v>
      </c>
      <c r="N38" s="49">
        <v>24.567701265157815</v>
      </c>
      <c r="O38" s="29">
        <v>1443</v>
      </c>
      <c r="P38" s="49">
        <v>6.3170336645799585</v>
      </c>
      <c r="Q38" s="29">
        <v>288</v>
      </c>
      <c r="R38" s="49">
        <v>19.95841995841996</v>
      </c>
      <c r="S38" s="29">
        <v>822</v>
      </c>
      <c r="T38" s="49">
        <v>3.5984765573698727</v>
      </c>
      <c r="U38" s="29">
        <v>2689</v>
      </c>
      <c r="V38" s="49">
        <v>11.771658713829183</v>
      </c>
      <c r="W38" s="29">
        <v>1672</v>
      </c>
      <c r="X38" s="49">
        <v>7.3195289585430992</v>
      </c>
      <c r="Y38" s="29">
        <v>56</v>
      </c>
      <c r="Z38" s="50">
        <v>0.24515168760670664</v>
      </c>
      <c r="AA38" s="49">
        <v>6.9584103765394687</v>
      </c>
    </row>
    <row r="39" spans="1:27" s="25" customFormat="1" ht="13.15" customHeight="1" x14ac:dyDescent="0.2">
      <c r="A39" s="133"/>
      <c r="B39" s="37">
        <v>2011</v>
      </c>
      <c r="C39" s="51">
        <v>24420</v>
      </c>
      <c r="D39" s="21">
        <v>24351</v>
      </c>
      <c r="E39" s="49">
        <v>99.717444717444721</v>
      </c>
      <c r="F39" s="51">
        <v>3239</v>
      </c>
      <c r="G39" s="49">
        <v>13.301301794587491</v>
      </c>
      <c r="H39" s="51">
        <v>22448</v>
      </c>
      <c r="I39" s="49">
        <v>92.185125867520838</v>
      </c>
      <c r="J39" s="49">
        <v>91.924651924651926</v>
      </c>
      <c r="K39" s="51">
        <v>16579</v>
      </c>
      <c r="L39" s="49">
        <v>68.08344626504045</v>
      </c>
      <c r="M39" s="51">
        <v>5869</v>
      </c>
      <c r="N39" s="49">
        <v>24.101679602480392</v>
      </c>
      <c r="O39" s="51">
        <v>1903</v>
      </c>
      <c r="P39" s="49">
        <v>7.8148741324791589</v>
      </c>
      <c r="Q39" s="51">
        <v>190</v>
      </c>
      <c r="R39" s="49">
        <v>9.984235417761429</v>
      </c>
      <c r="S39" s="51">
        <v>929</v>
      </c>
      <c r="T39" s="49">
        <v>3.8150383967804196</v>
      </c>
      <c r="U39" s="51">
        <v>2955</v>
      </c>
      <c r="V39" s="49">
        <v>12.135025255636318</v>
      </c>
      <c r="W39" s="51">
        <v>1548</v>
      </c>
      <c r="X39" s="49">
        <v>6.357028458790194</v>
      </c>
      <c r="Y39" s="51">
        <v>39</v>
      </c>
      <c r="Z39" s="50">
        <v>0.16015769372921029</v>
      </c>
      <c r="AA39" s="49">
        <v>7.3437075906993581</v>
      </c>
    </row>
    <row r="40" spans="1:27" s="25" customFormat="1" ht="13.15" customHeight="1" x14ac:dyDescent="0.2">
      <c r="A40" s="133"/>
      <c r="B40" s="38">
        <v>2012</v>
      </c>
      <c r="C40" s="51">
        <v>25346.6</v>
      </c>
      <c r="D40" s="51">
        <v>25278</v>
      </c>
      <c r="E40" s="52">
        <v>99.72935226026371</v>
      </c>
      <c r="F40" s="51">
        <v>2792</v>
      </c>
      <c r="G40" s="52">
        <v>11.045177624812091</v>
      </c>
      <c r="H40" s="51">
        <v>23393</v>
      </c>
      <c r="I40" s="52">
        <v>92.542922699580672</v>
      </c>
      <c r="J40" s="52">
        <v>92.292457371008339</v>
      </c>
      <c r="K40" s="51">
        <v>16700</v>
      </c>
      <c r="L40" s="52">
        <v>66.065353271619585</v>
      </c>
      <c r="M40" s="51">
        <v>6693</v>
      </c>
      <c r="N40" s="52">
        <v>26.477569427961072</v>
      </c>
      <c r="O40" s="51">
        <v>1812</v>
      </c>
      <c r="P40" s="52">
        <v>7.1682886304296227</v>
      </c>
      <c r="Q40" s="51">
        <v>149</v>
      </c>
      <c r="R40" s="52">
        <v>8.2229580573951431</v>
      </c>
      <c r="S40" s="51">
        <v>989</v>
      </c>
      <c r="T40" s="52">
        <v>3.9124930769839388</v>
      </c>
      <c r="U40" s="51">
        <v>3261</v>
      </c>
      <c r="V40" s="52">
        <v>12.900545929266555</v>
      </c>
      <c r="W40" s="51">
        <v>1591</v>
      </c>
      <c r="X40" s="52">
        <v>6.2940106021045965</v>
      </c>
      <c r="Y40" s="51">
        <v>29</v>
      </c>
      <c r="Z40" s="53">
        <v>0.1147242661602975</v>
      </c>
      <c r="AA40" s="52">
        <v>7.72713238957855</v>
      </c>
    </row>
    <row r="41" spans="1:27" s="25" customFormat="1" ht="13.9" customHeight="1" x14ac:dyDescent="0.2">
      <c r="A41" s="133"/>
      <c r="B41" s="71">
        <v>2013</v>
      </c>
      <c r="C41" s="29">
        <v>24509.5</v>
      </c>
      <c r="D41" s="29">
        <v>24325</v>
      </c>
      <c r="E41" s="49">
        <v>99.247230665660254</v>
      </c>
      <c r="F41" s="29">
        <v>2898</v>
      </c>
      <c r="G41" s="49">
        <v>11.913669064748202</v>
      </c>
      <c r="H41" s="29">
        <v>22823</v>
      </c>
      <c r="I41" s="49">
        <v>93.825282631038036</v>
      </c>
      <c r="J41" s="49">
        <v>93.118994675533969</v>
      </c>
      <c r="K41" s="29">
        <v>16609</v>
      </c>
      <c r="L41" s="49">
        <v>68.279547790339151</v>
      </c>
      <c r="M41" s="29">
        <v>6214</v>
      </c>
      <c r="N41" s="49">
        <v>25.54573484069887</v>
      </c>
      <c r="O41" s="83">
        <v>1502</v>
      </c>
      <c r="P41" s="49">
        <v>6.1747173689619732</v>
      </c>
      <c r="Q41" s="83">
        <v>144</v>
      </c>
      <c r="R41" s="49">
        <v>9.5872170439414113</v>
      </c>
      <c r="S41" s="83">
        <v>1036</v>
      </c>
      <c r="T41" s="49">
        <v>4.258992805755395</v>
      </c>
      <c r="U41" s="29">
        <v>3462</v>
      </c>
      <c r="V41" s="49">
        <v>14.232271325796505</v>
      </c>
      <c r="W41" s="29">
        <v>1500</v>
      </c>
      <c r="X41" s="49">
        <v>6.166495375128469</v>
      </c>
      <c r="Y41" s="83">
        <v>51</v>
      </c>
      <c r="Z41" s="50">
        <v>0.20966084275436794</v>
      </c>
      <c r="AA41" s="88">
        <v>7.5334121928547324</v>
      </c>
    </row>
    <row r="42" spans="1:27" s="25" customFormat="1" ht="13.9" customHeight="1" x14ac:dyDescent="0.2">
      <c r="A42" s="133"/>
      <c r="B42" s="81">
        <v>2014</v>
      </c>
      <c r="C42" s="82">
        <v>25059.999999999996</v>
      </c>
      <c r="D42" s="82">
        <v>24698</v>
      </c>
      <c r="E42" s="47">
        <v>98.555466879489245</v>
      </c>
      <c r="F42" s="82">
        <v>3185</v>
      </c>
      <c r="G42" s="47">
        <v>12.895781034901614</v>
      </c>
      <c r="H42" s="82">
        <v>22744</v>
      </c>
      <c r="I42" s="47">
        <v>92.088428212810754</v>
      </c>
      <c r="J42" s="47">
        <v>90.758180367118925</v>
      </c>
      <c r="K42" s="82">
        <v>16592</v>
      </c>
      <c r="L42" s="47">
        <v>67.179528706777887</v>
      </c>
      <c r="M42" s="82">
        <v>6152</v>
      </c>
      <c r="N42" s="47">
        <v>24.908899506032878</v>
      </c>
      <c r="O42" s="82">
        <v>1954</v>
      </c>
      <c r="P42" s="47">
        <v>7.9115717871892466</v>
      </c>
      <c r="Q42" s="82">
        <v>144</v>
      </c>
      <c r="R42" s="47">
        <v>7.3694984646878199</v>
      </c>
      <c r="S42" s="82">
        <v>1169</v>
      </c>
      <c r="T42" s="47">
        <v>4.7331767754474052</v>
      </c>
      <c r="U42" s="82">
        <v>3665</v>
      </c>
      <c r="V42" s="47">
        <v>14.839258239533565</v>
      </c>
      <c r="W42" s="82">
        <v>1593</v>
      </c>
      <c r="X42" s="47">
        <v>6.449914972872298</v>
      </c>
      <c r="Y42" s="82">
        <v>62</v>
      </c>
      <c r="Z42" s="48">
        <v>0.25103247226496073</v>
      </c>
      <c r="AA42" s="89">
        <v>7.5233066239397601</v>
      </c>
    </row>
    <row r="43" spans="1:27" s="25" customFormat="1" ht="13.9" customHeight="1" x14ac:dyDescent="0.3">
      <c r="A43" s="31"/>
      <c r="B43" s="81">
        <v>2015</v>
      </c>
      <c r="C43" s="82">
        <v>25522</v>
      </c>
      <c r="D43" s="82">
        <v>25280</v>
      </c>
      <c r="E43" s="47">
        <v>99.051798448397463</v>
      </c>
      <c r="F43" s="82">
        <v>3407</v>
      </c>
      <c r="G43" s="47">
        <v>13.477056962025316</v>
      </c>
      <c r="H43" s="82">
        <v>23236</v>
      </c>
      <c r="I43" s="47">
        <v>91.914556962025316</v>
      </c>
      <c r="J43" s="47">
        <v>91.043021706762801</v>
      </c>
      <c r="K43" s="82">
        <v>16850</v>
      </c>
      <c r="L43" s="47">
        <v>66.653481012658233</v>
      </c>
      <c r="M43" s="82">
        <v>6386</v>
      </c>
      <c r="N43" s="47">
        <v>25.26107594936709</v>
      </c>
      <c r="O43" s="82">
        <v>2044</v>
      </c>
      <c r="P43" s="47">
        <v>8.0854430379746844</v>
      </c>
      <c r="Q43" s="82">
        <v>135</v>
      </c>
      <c r="R43" s="47">
        <v>6.6046966731898236</v>
      </c>
      <c r="S43" s="82">
        <v>1188</v>
      </c>
      <c r="T43" s="47">
        <v>4.6993670886075947</v>
      </c>
      <c r="U43" s="82">
        <v>4175</v>
      </c>
      <c r="V43" s="47">
        <v>16.515031645569618</v>
      </c>
      <c r="W43" s="82">
        <v>1350</v>
      </c>
      <c r="X43" s="47">
        <v>5.3401898734177218</v>
      </c>
      <c r="Y43" s="82">
        <v>16</v>
      </c>
      <c r="Z43" s="48">
        <v>6.3291139240506333E-2</v>
      </c>
      <c r="AA43" s="89">
        <v>8.2294881310467858</v>
      </c>
    </row>
    <row r="44" spans="1:27" s="25" customFormat="1" ht="13.9" customHeight="1" x14ac:dyDescent="0.2">
      <c r="A44" s="31"/>
      <c r="B44" s="81">
        <v>2016</v>
      </c>
      <c r="C44" s="82">
        <v>26679.5</v>
      </c>
      <c r="D44" s="82">
        <v>26375</v>
      </c>
      <c r="E44" s="47">
        <v>98.858674263010926</v>
      </c>
      <c r="F44" s="82">
        <v>3327</v>
      </c>
      <c r="G44" s="47">
        <v>12.614218009478673</v>
      </c>
      <c r="H44" s="82">
        <v>24335</v>
      </c>
      <c r="I44" s="47">
        <v>92.26540284360189</v>
      </c>
      <c r="J44" s="47">
        <v>91.212354054611225</v>
      </c>
      <c r="K44" s="82">
        <v>17325</v>
      </c>
      <c r="L44" s="47">
        <v>65.687203791469202</v>
      </c>
      <c r="M44" s="82">
        <v>7010</v>
      </c>
      <c r="N44" s="47">
        <v>26.5781990521327</v>
      </c>
      <c r="O44" s="82">
        <v>2040</v>
      </c>
      <c r="P44" s="47">
        <v>7.7345971563981042</v>
      </c>
      <c r="Q44" s="82">
        <v>132.66969699999999</v>
      </c>
      <c r="R44" s="47">
        <v>6.5034165196078426</v>
      </c>
      <c r="S44" s="82">
        <v>1152.5227</v>
      </c>
      <c r="T44" s="47">
        <v>4.369754312796208</v>
      </c>
      <c r="U44" s="82">
        <v>4684</v>
      </c>
      <c r="V44" s="47">
        <v>17.759241706161138</v>
      </c>
      <c r="W44" s="82">
        <v>1369</v>
      </c>
      <c r="X44" s="47">
        <v>5.1905213270142179</v>
      </c>
      <c r="Y44" s="82">
        <v>25</v>
      </c>
      <c r="Z44" s="48">
        <v>9.4786729857819912E-2</v>
      </c>
      <c r="AA44" s="89">
        <v>8.549718191563608</v>
      </c>
    </row>
    <row r="45" spans="1:27" s="25" customFormat="1" ht="13.9" customHeight="1" x14ac:dyDescent="0.2">
      <c r="A45" s="101"/>
      <c r="B45" s="81">
        <v>2017</v>
      </c>
      <c r="C45" s="82">
        <v>27359.05</v>
      </c>
      <c r="D45" s="82">
        <v>27092</v>
      </c>
      <c r="E45" s="47">
        <v>99.023906166332537</v>
      </c>
      <c r="F45" s="82">
        <v>3569</v>
      </c>
      <c r="G45" s="47">
        <v>13.173630592056696</v>
      </c>
      <c r="H45" s="82">
        <v>24427</v>
      </c>
      <c r="I45" s="47">
        <v>90.163147792706326</v>
      </c>
      <c r="J45" s="47">
        <v>89.283070866861252</v>
      </c>
      <c r="K45" s="82">
        <v>17386</v>
      </c>
      <c r="L45" s="47">
        <v>64.173925882179233</v>
      </c>
      <c r="M45" s="82">
        <v>7041</v>
      </c>
      <c r="N45" s="47">
        <v>25.989221910527093</v>
      </c>
      <c r="O45" s="82">
        <v>2665</v>
      </c>
      <c r="P45" s="47">
        <v>9.8368522072936653</v>
      </c>
      <c r="Q45" s="82">
        <v>195</v>
      </c>
      <c r="R45" s="47">
        <v>7.3170731707317067</v>
      </c>
      <c r="S45" s="82">
        <v>1139</v>
      </c>
      <c r="T45" s="47">
        <v>4.204193119740145</v>
      </c>
      <c r="U45" s="82">
        <v>5061</v>
      </c>
      <c r="V45" s="47">
        <v>18.680791377528422</v>
      </c>
      <c r="W45" s="82">
        <v>1339</v>
      </c>
      <c r="X45" s="47">
        <v>4.9424184261036466</v>
      </c>
      <c r="Y45" s="82">
        <v>41</v>
      </c>
      <c r="Z45" s="48">
        <v>0.15133618780451796</v>
      </c>
      <c r="AA45" s="89">
        <v>9.1590490573028802</v>
      </c>
    </row>
    <row r="46" spans="1:27" s="25" customFormat="1" ht="13.9" customHeight="1" x14ac:dyDescent="0.2">
      <c r="A46" s="103"/>
      <c r="B46" s="81">
        <v>2018</v>
      </c>
      <c r="C46" s="82">
        <v>26666.85</v>
      </c>
      <c r="D46" s="82">
        <v>26155</v>
      </c>
      <c r="E46" s="47">
        <v>98.080575696042089</v>
      </c>
      <c r="F46" s="82">
        <v>3331</v>
      </c>
      <c r="G46" s="47">
        <v>12.735614605238005</v>
      </c>
      <c r="H46" s="82">
        <v>24037</v>
      </c>
      <c r="I46" s="47">
        <v>91.902121965207414</v>
      </c>
      <c r="J46" s="47">
        <v>90.138130300354192</v>
      </c>
      <c r="K46" s="82">
        <v>17323</v>
      </c>
      <c r="L46" s="47">
        <v>66.232077996558985</v>
      </c>
      <c r="M46" s="82">
        <v>6714</v>
      </c>
      <c r="N46" s="47">
        <v>25.670043968648443</v>
      </c>
      <c r="O46" s="82">
        <v>2118</v>
      </c>
      <c r="P46" s="47">
        <v>8.0978780347925827</v>
      </c>
      <c r="Q46" s="82">
        <v>238</v>
      </c>
      <c r="R46" s="47">
        <v>11.237016052880074</v>
      </c>
      <c r="S46" s="82">
        <v>1022</v>
      </c>
      <c r="T46" s="47">
        <v>3.9074746702351364</v>
      </c>
      <c r="U46" s="82">
        <v>5129</v>
      </c>
      <c r="V46" s="47">
        <v>19.610017205123302</v>
      </c>
      <c r="W46" s="82">
        <v>1367</v>
      </c>
      <c r="X46" s="47">
        <v>5.2265341234945515</v>
      </c>
      <c r="Y46" s="82">
        <v>132</v>
      </c>
      <c r="Z46" s="48">
        <v>0.50468361689925445</v>
      </c>
      <c r="AA46" s="89">
        <v>9.0280075337523407</v>
      </c>
    </row>
    <row r="47" spans="1:27" s="25" customFormat="1" ht="13.9" customHeight="1" x14ac:dyDescent="0.2">
      <c r="A47" s="105"/>
      <c r="B47" s="71">
        <v>2019</v>
      </c>
      <c r="C47" s="29">
        <v>27386.25</v>
      </c>
      <c r="D47" s="29">
        <v>26716</v>
      </c>
      <c r="E47" s="49">
        <v>97.552603952713497</v>
      </c>
      <c r="F47" s="29">
        <v>3509</v>
      </c>
      <c r="G47" s="49">
        <v>13.134451265159456</v>
      </c>
      <c r="H47" s="29">
        <v>24469</v>
      </c>
      <c r="I47" s="49">
        <v>91.589309776912714</v>
      </c>
      <c r="J47" s="49">
        <v>89.347756629695567</v>
      </c>
      <c r="K47" s="29">
        <v>17606</v>
      </c>
      <c r="L47" s="49">
        <v>65.90058391974847</v>
      </c>
      <c r="M47" s="29">
        <v>6863</v>
      </c>
      <c r="N47" s="49">
        <v>25.688725857164247</v>
      </c>
      <c r="O47" s="29">
        <v>2247</v>
      </c>
      <c r="P47" s="49">
        <v>8.410690223087288</v>
      </c>
      <c r="Q47" s="29">
        <v>123</v>
      </c>
      <c r="R47" s="49">
        <v>5.4739652870493991</v>
      </c>
      <c r="S47" s="29">
        <v>1023</v>
      </c>
      <c r="T47" s="49">
        <v>3.8291660428207814</v>
      </c>
      <c r="U47" s="29">
        <v>5415</v>
      </c>
      <c r="V47" s="49">
        <v>20.268752807306484</v>
      </c>
      <c r="W47" s="29">
        <v>1343</v>
      </c>
      <c r="X47" s="49">
        <v>5.0269501422368617</v>
      </c>
      <c r="Y47" s="29">
        <v>19</v>
      </c>
      <c r="Z47" s="50">
        <v>7.1118430902829766E-2</v>
      </c>
      <c r="AA47" s="88">
        <v>9.3792743174432882</v>
      </c>
    </row>
    <row r="48" spans="1:27" s="25" customFormat="1" ht="13.9" customHeight="1" thickBot="1" x14ac:dyDescent="0.25">
      <c r="A48" s="39"/>
      <c r="B48" s="79">
        <v>2020</v>
      </c>
      <c r="C48" s="80">
        <f>РФ!C9</f>
        <v>28142.25</v>
      </c>
      <c r="D48" s="80">
        <f>РФ!D9</f>
        <v>27469.25</v>
      </c>
      <c r="E48" s="84">
        <f>IF(C48=0,0,D48/C48*100)</f>
        <v>97.608577850029761</v>
      </c>
      <c r="F48" s="80">
        <f>РФ!F9</f>
        <v>3659</v>
      </c>
      <c r="G48" s="84">
        <f>IF(D48=0,0,F48/D48*100)</f>
        <v>13.320349117649736</v>
      </c>
      <c r="H48" s="80">
        <f>РФ!H9</f>
        <v>25713.25</v>
      </c>
      <c r="I48" s="84">
        <f>IF(D48=0,0,H48/D48*100)</f>
        <v>93.607397362505353</v>
      </c>
      <c r="J48" s="84">
        <f>IF(C48=0,0,H48/C48*100)</f>
        <v>91.368849327967737</v>
      </c>
      <c r="K48" s="80">
        <f>РФ!K9</f>
        <v>18045.25</v>
      </c>
      <c r="L48" s="84">
        <f>IF(D48=0,0,K48/D48*100)</f>
        <v>65.692547120871524</v>
      </c>
      <c r="M48" s="80">
        <f>РФ!M9</f>
        <v>7668</v>
      </c>
      <c r="N48" s="84">
        <f>IF(D48=0,0,M48/D48*100)</f>
        <v>27.914850241633825</v>
      </c>
      <c r="O48" s="80">
        <f>РФ!O9</f>
        <v>1756</v>
      </c>
      <c r="P48" s="84">
        <f>IF(D48=0,0,O48/D48*100)</f>
        <v>6.3926026374946527</v>
      </c>
      <c r="Q48" s="80">
        <f>РФ!Q9</f>
        <v>67</v>
      </c>
      <c r="R48" s="84">
        <f>IF(O48=0,0,Q48/O48*100)</f>
        <v>3.8154897494305238</v>
      </c>
      <c r="S48" s="80">
        <f>РФ!S9</f>
        <v>958</v>
      </c>
      <c r="T48" s="84">
        <f>IF(D48=0,0,S48/D48*100)</f>
        <v>3.487536063052322</v>
      </c>
      <c r="U48" s="80">
        <f>РФ!U9</f>
        <v>5449</v>
      </c>
      <c r="V48" s="84">
        <f>IF(D48=0,0,U48/D48*100)</f>
        <v>19.836726521474013</v>
      </c>
      <c r="W48" s="80">
        <f>РФ!AD9</f>
        <v>1238</v>
      </c>
      <c r="X48" s="84">
        <f>IF(D48=0,0,W48/D48*100)</f>
        <v>4.5068576681198067</v>
      </c>
      <c r="Y48" s="80">
        <f>РФ!AF9</f>
        <v>11</v>
      </c>
      <c r="Z48" s="85">
        <f>IF(D48=0,0,Y48/D48*100)</f>
        <v>4.0044777341936892E-2</v>
      </c>
      <c r="AA48" s="90">
        <f>D48/$D28*100</f>
        <v>9.7794807505762389</v>
      </c>
    </row>
    <row r="49" spans="1:27" s="25" customFormat="1" ht="13.9" customHeight="1" x14ac:dyDescent="0.2">
      <c r="A49" s="76"/>
      <c r="B49" s="36">
        <v>2001</v>
      </c>
      <c r="C49" s="77">
        <v>422396</v>
      </c>
      <c r="D49" s="77">
        <v>392876</v>
      </c>
      <c r="E49" s="78">
        <v>93.011297455468338</v>
      </c>
      <c r="F49" s="27">
        <v>224207</v>
      </c>
      <c r="G49" s="49">
        <v>57.068133456866796</v>
      </c>
      <c r="H49" s="77">
        <v>348335</v>
      </c>
      <c r="I49" s="78">
        <v>88.662835093006436</v>
      </c>
      <c r="J49" s="78">
        <v>82.466453280807585</v>
      </c>
      <c r="K49" s="77">
        <v>128782</v>
      </c>
      <c r="L49" s="78">
        <v>32.779299320905324</v>
      </c>
      <c r="M49" s="77">
        <v>219553</v>
      </c>
      <c r="N49" s="78">
        <v>55.883535772101126</v>
      </c>
      <c r="O49" s="77">
        <v>44541</v>
      </c>
      <c r="P49" s="78">
        <v>11.337164906993555</v>
      </c>
      <c r="Q49" s="27">
        <v>5763</v>
      </c>
      <c r="R49" s="49">
        <v>12.938640802855797</v>
      </c>
      <c r="S49" s="77">
        <v>41738</v>
      </c>
      <c r="T49" s="78">
        <v>10.623708243822479</v>
      </c>
      <c r="U49" s="27">
        <v>14611</v>
      </c>
      <c r="V49" s="49">
        <v>3.7189851250776327</v>
      </c>
      <c r="W49" s="27">
        <v>21694</v>
      </c>
      <c r="X49" s="49">
        <v>5.5218440423950561</v>
      </c>
      <c r="Y49" s="27">
        <v>491</v>
      </c>
      <c r="Z49" s="50">
        <v>0.12497581934248975</v>
      </c>
      <c r="AA49" s="49">
        <v>67.987623385433253</v>
      </c>
    </row>
    <row r="50" spans="1:27" s="25" customFormat="1" ht="14.1" customHeight="1" x14ac:dyDescent="0.2">
      <c r="A50" s="133" t="s">
        <v>218</v>
      </c>
      <c r="B50" s="36">
        <v>2002</v>
      </c>
      <c r="C50" s="77">
        <v>403225</v>
      </c>
      <c r="D50" s="77">
        <v>373322</v>
      </c>
      <c r="E50" s="78">
        <v>92.584041168082337</v>
      </c>
      <c r="F50" s="27">
        <v>215249</v>
      </c>
      <c r="G50" s="49">
        <v>57.657732466878464</v>
      </c>
      <c r="H50" s="77">
        <v>331967</v>
      </c>
      <c r="I50" s="78">
        <v>88.922431573815629</v>
      </c>
      <c r="J50" s="78">
        <v>82.327980655961312</v>
      </c>
      <c r="K50" s="77">
        <v>124811</v>
      </c>
      <c r="L50" s="78">
        <v>33.432532773316332</v>
      </c>
      <c r="M50" s="77">
        <v>207156</v>
      </c>
      <c r="N50" s="78">
        <v>55.489898800499304</v>
      </c>
      <c r="O50" s="77">
        <v>41355</v>
      </c>
      <c r="P50" s="78">
        <v>11.077568426184365</v>
      </c>
      <c r="Q50" s="27">
        <v>6069</v>
      </c>
      <c r="R50" s="49">
        <v>14.675371780921292</v>
      </c>
      <c r="S50" s="77">
        <v>40256</v>
      </c>
      <c r="T50" s="78">
        <v>10.783184489529146</v>
      </c>
      <c r="U50" s="27">
        <v>15343</v>
      </c>
      <c r="V50" s="49">
        <v>4.1098569063703714</v>
      </c>
      <c r="W50" s="27">
        <v>22632</v>
      </c>
      <c r="X50" s="49">
        <v>6.0623268920663662</v>
      </c>
      <c r="Y50" s="27">
        <v>29</v>
      </c>
      <c r="Z50" s="50">
        <v>7.7680929599648566E-3</v>
      </c>
      <c r="AA50" s="49">
        <v>67.50373843435996</v>
      </c>
    </row>
    <row r="51" spans="1:27" s="25" customFormat="1" ht="14.25" x14ac:dyDescent="0.2">
      <c r="A51" s="133"/>
      <c r="B51" s="36">
        <v>2003</v>
      </c>
      <c r="C51" s="77">
        <v>366805</v>
      </c>
      <c r="D51" s="77">
        <v>337373</v>
      </c>
      <c r="E51" s="78">
        <v>91.97611810089829</v>
      </c>
      <c r="F51" s="27">
        <v>196519</v>
      </c>
      <c r="G51" s="49">
        <v>58.24977102494865</v>
      </c>
      <c r="H51" s="77">
        <v>301320</v>
      </c>
      <c r="I51" s="78">
        <v>89.313608380042268</v>
      </c>
      <c r="J51" s="78">
        <v>82.147189923801477</v>
      </c>
      <c r="K51" s="77">
        <v>114624</v>
      </c>
      <c r="L51" s="78">
        <v>33.975451503232328</v>
      </c>
      <c r="M51" s="77">
        <v>186696</v>
      </c>
      <c r="N51" s="78">
        <v>55.33815687680994</v>
      </c>
      <c r="O51" s="77">
        <v>36053</v>
      </c>
      <c r="P51" s="78">
        <v>10.686391619957732</v>
      </c>
      <c r="Q51" s="27">
        <v>5910</v>
      </c>
      <c r="R51" s="49">
        <v>16.392533214989044</v>
      </c>
      <c r="S51" s="77">
        <v>36992</v>
      </c>
      <c r="T51" s="78">
        <v>10.964718575582516</v>
      </c>
      <c r="U51" s="27">
        <v>15147</v>
      </c>
      <c r="V51" s="49">
        <v>4.4896894535128773</v>
      </c>
      <c r="W51" s="27">
        <v>34029</v>
      </c>
      <c r="X51" s="49">
        <v>10.086462165022098</v>
      </c>
      <c r="Y51" s="27">
        <v>1112</v>
      </c>
      <c r="Z51" s="50">
        <v>0.32960551081443978</v>
      </c>
      <c r="AA51" s="49">
        <v>66.96473054165584</v>
      </c>
    </row>
    <row r="52" spans="1:27" s="25" customFormat="1" ht="14.25" x14ac:dyDescent="0.2">
      <c r="A52" s="133"/>
      <c r="B52" s="36">
        <v>2004</v>
      </c>
      <c r="C52" s="77">
        <v>335505</v>
      </c>
      <c r="D52" s="77">
        <v>308739</v>
      </c>
      <c r="E52" s="78">
        <v>92.02217552644521</v>
      </c>
      <c r="F52" s="27">
        <v>180344</v>
      </c>
      <c r="G52" s="49">
        <v>58.413093260002789</v>
      </c>
      <c r="H52" s="77">
        <v>276370</v>
      </c>
      <c r="I52" s="78">
        <v>89.515739832026412</v>
      </c>
      <c r="J52" s="78">
        <v>82.374331232023366</v>
      </c>
      <c r="K52" s="77">
        <v>107032</v>
      </c>
      <c r="L52" s="78">
        <v>34.667469934151498</v>
      </c>
      <c r="M52" s="77">
        <v>169338</v>
      </c>
      <c r="N52" s="78">
        <v>54.8482698978749</v>
      </c>
      <c r="O52" s="77">
        <v>32369</v>
      </c>
      <c r="P52" s="78">
        <v>10.484260167973595</v>
      </c>
      <c r="Q52" s="27">
        <v>5756</v>
      </c>
      <c r="R52" s="49">
        <v>17.782446167629523</v>
      </c>
      <c r="S52" s="77">
        <v>33803</v>
      </c>
      <c r="T52" s="78">
        <v>10.948730157187786</v>
      </c>
      <c r="U52" s="27">
        <v>15091</v>
      </c>
      <c r="V52" s="49">
        <v>4.8879474248475248</v>
      </c>
      <c r="W52" s="27">
        <v>32572</v>
      </c>
      <c r="X52" s="49">
        <v>10.550011498385366</v>
      </c>
      <c r="Y52" s="27">
        <v>1112</v>
      </c>
      <c r="Z52" s="50">
        <v>0.36017477545758714</v>
      </c>
      <c r="AA52" s="49">
        <v>66.814909074383067</v>
      </c>
    </row>
    <row r="53" spans="1:27" s="25" customFormat="1" ht="14.25" x14ac:dyDescent="0.2">
      <c r="A53" s="133"/>
      <c r="B53" s="36">
        <v>2005</v>
      </c>
      <c r="C53" s="77">
        <v>326212</v>
      </c>
      <c r="D53" s="77">
        <v>300718</v>
      </c>
      <c r="E53" s="78">
        <v>92.184836854560842</v>
      </c>
      <c r="F53" s="20">
        <v>164186</v>
      </c>
      <c r="G53" s="49">
        <v>54.59799546418904</v>
      </c>
      <c r="H53" s="77">
        <v>276370</v>
      </c>
      <c r="I53" s="78">
        <v>91.903377915522185</v>
      </c>
      <c r="J53" s="78">
        <v>84.720978995254612</v>
      </c>
      <c r="K53" s="77">
        <v>100916</v>
      </c>
      <c r="L53" s="78">
        <v>33.558350348166719</v>
      </c>
      <c r="M53" s="77">
        <v>169338</v>
      </c>
      <c r="N53" s="78">
        <v>56.31122845988601</v>
      </c>
      <c r="O53" s="77">
        <v>32369</v>
      </c>
      <c r="P53" s="78">
        <v>10.763905053904322</v>
      </c>
      <c r="Q53" s="20">
        <v>5756</v>
      </c>
      <c r="R53" s="49">
        <v>17.782446167629523</v>
      </c>
      <c r="S53" s="77">
        <v>33803</v>
      </c>
      <c r="T53" s="78">
        <v>11.240763772038919</v>
      </c>
      <c r="U53" s="20">
        <v>15091</v>
      </c>
      <c r="V53" s="49">
        <v>5.0183228140650042</v>
      </c>
      <c r="W53" s="20">
        <v>32572</v>
      </c>
      <c r="X53" s="49">
        <v>10.831410158354339</v>
      </c>
      <c r="Y53" s="20">
        <v>2122</v>
      </c>
      <c r="Z53" s="50">
        <v>0.7056444908518944</v>
      </c>
      <c r="AA53" s="49">
        <v>71.499934614881653</v>
      </c>
    </row>
    <row r="54" spans="1:27" s="25" customFormat="1" ht="14.25" x14ac:dyDescent="0.2">
      <c r="A54" s="133"/>
      <c r="B54" s="36">
        <v>2006</v>
      </c>
      <c r="C54" s="77">
        <v>279340</v>
      </c>
      <c r="D54" s="77">
        <v>258137</v>
      </c>
      <c r="E54" s="78">
        <v>92.409608362568918</v>
      </c>
      <c r="F54" s="20">
        <v>151962</v>
      </c>
      <c r="G54" s="49">
        <v>58.868740242584359</v>
      </c>
      <c r="H54" s="77">
        <v>233213</v>
      </c>
      <c r="I54" s="78">
        <v>90.344661943076744</v>
      </c>
      <c r="J54" s="78">
        <v>83.487148278084049</v>
      </c>
      <c r="K54" s="77">
        <v>97092</v>
      </c>
      <c r="L54" s="78">
        <v>37.61258556502942</v>
      </c>
      <c r="M54" s="77">
        <v>136121</v>
      </c>
      <c r="N54" s="78">
        <v>52.732076378047324</v>
      </c>
      <c r="O54" s="77">
        <v>24924</v>
      </c>
      <c r="P54" s="78">
        <v>9.6553380569232612</v>
      </c>
      <c r="Q54" s="20">
        <v>4792</v>
      </c>
      <c r="R54" s="49">
        <v>19.226448403145564</v>
      </c>
      <c r="S54" s="77">
        <v>29113</v>
      </c>
      <c r="T54" s="78">
        <v>11.27811975811294</v>
      </c>
      <c r="U54" s="20">
        <v>14415</v>
      </c>
      <c r="V54" s="49">
        <v>5.5842440254593493</v>
      </c>
      <c r="W54" s="20">
        <v>27124</v>
      </c>
      <c r="X54" s="49">
        <v>10.507598678221255</v>
      </c>
      <c r="Y54" s="20">
        <v>2078</v>
      </c>
      <c r="Z54" s="50">
        <v>0.80499889593510421</v>
      </c>
      <c r="AA54" s="49">
        <v>66.174721342069915</v>
      </c>
    </row>
    <row r="55" spans="1:27" s="25" customFormat="1" ht="14.25" x14ac:dyDescent="0.2">
      <c r="A55" s="133"/>
      <c r="B55" s="36">
        <v>2007</v>
      </c>
      <c r="C55" s="77">
        <v>258394.5</v>
      </c>
      <c r="D55" s="77">
        <v>237326</v>
      </c>
      <c r="E55" s="78">
        <v>91.846382179187245</v>
      </c>
      <c r="F55" s="20">
        <v>140472</v>
      </c>
      <c r="G55" s="49">
        <v>59.189469337535705</v>
      </c>
      <c r="H55" s="77">
        <v>215532</v>
      </c>
      <c r="I55" s="78">
        <v>90.816851082477271</v>
      </c>
      <c r="J55" s="78">
        <v>83.411992128315433</v>
      </c>
      <c r="K55" s="77">
        <v>93236</v>
      </c>
      <c r="L55" s="78">
        <v>39.286045355334018</v>
      </c>
      <c r="M55" s="77">
        <v>122296</v>
      </c>
      <c r="N55" s="78">
        <v>51.53080572714326</v>
      </c>
      <c r="O55" s="77">
        <v>21794</v>
      </c>
      <c r="P55" s="78">
        <v>9.1831489175227325</v>
      </c>
      <c r="Q55" s="20">
        <v>4436</v>
      </c>
      <c r="R55" s="49">
        <v>20.35422593374323</v>
      </c>
      <c r="S55" s="77">
        <v>28563</v>
      </c>
      <c r="T55" s="78">
        <v>12.035343788712574</v>
      </c>
      <c r="U55" s="20">
        <v>14488</v>
      </c>
      <c r="V55" s="49">
        <v>6.1046830098682818</v>
      </c>
      <c r="W55" s="20">
        <v>25360.5</v>
      </c>
      <c r="X55" s="49">
        <v>10.685934115941786</v>
      </c>
      <c r="Y55" s="20">
        <v>1794</v>
      </c>
      <c r="Z55" s="50">
        <v>0.75592223355216037</v>
      </c>
      <c r="AA55" s="49">
        <v>65.781180272797073</v>
      </c>
    </row>
    <row r="56" spans="1:27" s="25" customFormat="1" ht="14.25" x14ac:dyDescent="0.2">
      <c r="A56" s="133"/>
      <c r="B56" s="36">
        <v>2008</v>
      </c>
      <c r="C56" s="77">
        <v>240413.5</v>
      </c>
      <c r="D56" s="77">
        <v>222684</v>
      </c>
      <c r="E56" s="78">
        <v>92.625414130238113</v>
      </c>
      <c r="F56" s="20">
        <v>131122</v>
      </c>
      <c r="G56" s="49">
        <v>58.882542077562825</v>
      </c>
      <c r="H56" s="77">
        <v>202968</v>
      </c>
      <c r="I56" s="78">
        <v>91.146198200140105</v>
      </c>
      <c r="J56" s="78">
        <v>84.424543546847403</v>
      </c>
      <c r="K56" s="77">
        <v>91914</v>
      </c>
      <c r="L56" s="78">
        <v>41.275529449803308</v>
      </c>
      <c r="M56" s="77">
        <v>111054</v>
      </c>
      <c r="N56" s="78">
        <v>49.870668750336797</v>
      </c>
      <c r="O56" s="77">
        <v>19716</v>
      </c>
      <c r="P56" s="78">
        <v>8.853801799859891</v>
      </c>
      <c r="Q56" s="20">
        <v>4178</v>
      </c>
      <c r="R56" s="49">
        <v>21.190910935280989</v>
      </c>
      <c r="S56" s="77">
        <v>27743</v>
      </c>
      <c r="T56" s="78">
        <v>12.458461317382479</v>
      </c>
      <c r="U56" s="20">
        <v>16746</v>
      </c>
      <c r="V56" s="49">
        <v>7.5200732877081427</v>
      </c>
      <c r="W56" s="20">
        <v>23125</v>
      </c>
      <c r="X56" s="49">
        <v>10.384670654380198</v>
      </c>
      <c r="Y56" s="20">
        <v>1928</v>
      </c>
      <c r="Z56" s="50">
        <v>0.86580086580086579</v>
      </c>
      <c r="AA56" s="49">
        <v>65.511286578782475</v>
      </c>
    </row>
    <row r="57" spans="1:27" s="25" customFormat="1" ht="14.25" x14ac:dyDescent="0.2">
      <c r="A57" s="133"/>
      <c r="B57" s="36">
        <v>2009</v>
      </c>
      <c r="C57" s="77">
        <v>230636</v>
      </c>
      <c r="D57" s="77">
        <v>215537</v>
      </c>
      <c r="E57" s="78">
        <v>93.453320383634818</v>
      </c>
      <c r="F57" s="20">
        <v>125697</v>
      </c>
      <c r="G57" s="49">
        <v>58.318061400130837</v>
      </c>
      <c r="H57" s="20">
        <v>198363</v>
      </c>
      <c r="I57" s="49">
        <v>92.031994506743615</v>
      </c>
      <c r="J57" s="49">
        <v>86.006954681836305</v>
      </c>
      <c r="K57" s="20">
        <v>95841</v>
      </c>
      <c r="L57" s="49">
        <v>44.466147343611539</v>
      </c>
      <c r="M57" s="20">
        <v>102522</v>
      </c>
      <c r="N57" s="49">
        <v>47.565847163132084</v>
      </c>
      <c r="O57" s="20">
        <v>17174</v>
      </c>
      <c r="P57" s="49">
        <v>7.9680054932563777</v>
      </c>
      <c r="Q57" s="20">
        <v>3952</v>
      </c>
      <c r="R57" s="49">
        <v>23.011529055549083</v>
      </c>
      <c r="S57" s="20">
        <v>28561</v>
      </c>
      <c r="T57" s="49">
        <v>13.251089140147631</v>
      </c>
      <c r="U57" s="20">
        <v>17594</v>
      </c>
      <c r="V57" s="49">
        <v>8.162867628295837</v>
      </c>
      <c r="W57" s="20">
        <v>22634</v>
      </c>
      <c r="X57" s="49">
        <v>10.501213248769353</v>
      </c>
      <c r="Y57" s="20">
        <v>1266</v>
      </c>
      <c r="Z57" s="50">
        <v>0.58737014990465675</v>
      </c>
      <c r="AA57" s="49">
        <v>65.509580081211865</v>
      </c>
    </row>
    <row r="58" spans="1:27" s="25" customFormat="1" ht="14.25" x14ac:dyDescent="0.2">
      <c r="A58" s="133"/>
      <c r="B58" s="36">
        <v>2010</v>
      </c>
      <c r="C58" s="29">
        <v>213272</v>
      </c>
      <c r="D58" s="20">
        <v>199577</v>
      </c>
      <c r="E58" s="49">
        <v>93.578622603998653</v>
      </c>
      <c r="F58" s="29">
        <v>116569</v>
      </c>
      <c r="G58" s="49">
        <v>58.408032989773375</v>
      </c>
      <c r="H58" s="29">
        <v>179623</v>
      </c>
      <c r="I58" s="49">
        <v>90.001853921043008</v>
      </c>
      <c r="J58" s="49">
        <v>84.222495217374998</v>
      </c>
      <c r="K58" s="29">
        <v>85455</v>
      </c>
      <c r="L58" s="49">
        <v>42.818060197317322</v>
      </c>
      <c r="M58" s="29">
        <v>94168</v>
      </c>
      <c r="N58" s="49">
        <v>47.183793723725678</v>
      </c>
      <c r="O58" s="29">
        <v>19954</v>
      </c>
      <c r="P58" s="49">
        <v>9.998146078956994</v>
      </c>
      <c r="Q58" s="29">
        <v>3494</v>
      </c>
      <c r="R58" s="49">
        <v>17.510273629347502</v>
      </c>
      <c r="S58" s="29">
        <v>27275</v>
      </c>
      <c r="T58" s="49">
        <v>13.666404445402025</v>
      </c>
      <c r="U58" s="29">
        <v>16794</v>
      </c>
      <c r="V58" s="49">
        <v>8.4147972962816358</v>
      </c>
      <c r="W58" s="29">
        <v>20616</v>
      </c>
      <c r="X58" s="49">
        <v>10.329847627732654</v>
      </c>
      <c r="Y58" s="29">
        <v>549</v>
      </c>
      <c r="Z58" s="50">
        <v>0.27508179800277588</v>
      </c>
      <c r="AA58" s="49">
        <v>60.794933577840801</v>
      </c>
    </row>
    <row r="59" spans="1:27" s="25" customFormat="1" ht="14.1" customHeight="1" x14ac:dyDescent="0.2">
      <c r="A59" s="133"/>
      <c r="B59" s="37">
        <v>2011</v>
      </c>
      <c r="C59" s="51">
        <v>212004</v>
      </c>
      <c r="D59" s="21">
        <v>198153</v>
      </c>
      <c r="E59" s="49">
        <v>93.46663270504331</v>
      </c>
      <c r="F59" s="51">
        <v>116778</v>
      </c>
      <c r="G59" s="49">
        <v>58.933248550362592</v>
      </c>
      <c r="H59" s="51">
        <v>177792</v>
      </c>
      <c r="I59" s="49">
        <v>89.724606743274137</v>
      </c>
      <c r="J59" s="49">
        <v>83.862568630780558</v>
      </c>
      <c r="K59" s="51">
        <v>85428</v>
      </c>
      <c r="L59" s="49">
        <v>43.112140618612891</v>
      </c>
      <c r="M59" s="51">
        <v>92364</v>
      </c>
      <c r="N59" s="49">
        <v>46.612466124661246</v>
      </c>
      <c r="O59" s="51">
        <v>20361</v>
      </c>
      <c r="P59" s="49">
        <v>10.275393256725863</v>
      </c>
      <c r="Q59" s="51">
        <v>3049</v>
      </c>
      <c r="R59" s="49">
        <v>14.974706546829724</v>
      </c>
      <c r="S59" s="51">
        <v>28398</v>
      </c>
      <c r="T59" s="49">
        <v>14.331350017410788</v>
      </c>
      <c r="U59" s="51">
        <v>17874</v>
      </c>
      <c r="V59" s="49">
        <v>9.0203024935277281</v>
      </c>
      <c r="W59" s="51">
        <v>20777</v>
      </c>
      <c r="X59" s="49">
        <v>10.485332041402351</v>
      </c>
      <c r="Y59" s="51">
        <v>737</v>
      </c>
      <c r="Z59" s="50">
        <v>0.37193481804464229</v>
      </c>
      <c r="AA59" s="49">
        <v>59.758436623541122</v>
      </c>
    </row>
    <row r="60" spans="1:27" s="25" customFormat="1" ht="14.1" customHeight="1" x14ac:dyDescent="0.2">
      <c r="A60" s="133"/>
      <c r="B60" s="38">
        <v>2012</v>
      </c>
      <c r="C60" s="51">
        <v>208274.85</v>
      </c>
      <c r="D60" s="51">
        <v>193631.5</v>
      </c>
      <c r="E60" s="52">
        <v>92.969218318966497</v>
      </c>
      <c r="F60" s="51">
        <v>112896.5</v>
      </c>
      <c r="G60" s="52">
        <v>58.304821271332393</v>
      </c>
      <c r="H60" s="51">
        <v>174599</v>
      </c>
      <c r="I60" s="52">
        <v>90.170762505067614</v>
      </c>
      <c r="J60" s="52">
        <v>83.831053053213097</v>
      </c>
      <c r="K60" s="51">
        <v>86388</v>
      </c>
      <c r="L60" s="52">
        <v>44.614641729264093</v>
      </c>
      <c r="M60" s="51">
        <v>88211</v>
      </c>
      <c r="N60" s="52">
        <v>45.556120775803521</v>
      </c>
      <c r="O60" s="51">
        <v>19081</v>
      </c>
      <c r="P60" s="52">
        <v>9.8542850724184845</v>
      </c>
      <c r="Q60" s="51">
        <v>2744</v>
      </c>
      <c r="R60" s="52">
        <v>14.380797652114669</v>
      </c>
      <c r="S60" s="51">
        <v>27600</v>
      </c>
      <c r="T60" s="52">
        <v>14.253879146729743</v>
      </c>
      <c r="U60" s="51">
        <v>19065.5</v>
      </c>
      <c r="V60" s="52">
        <v>9.8462801765208656</v>
      </c>
      <c r="W60" s="51">
        <v>22132</v>
      </c>
      <c r="X60" s="52">
        <v>11.429958452008067</v>
      </c>
      <c r="Y60" s="51">
        <v>250</v>
      </c>
      <c r="Z60" s="53">
        <v>0.12911122415516071</v>
      </c>
      <c r="AA60" s="52">
        <v>59.190451590026072</v>
      </c>
    </row>
    <row r="61" spans="1:27" s="25" customFormat="1" ht="14.1" customHeight="1" x14ac:dyDescent="0.2">
      <c r="A61" s="133"/>
      <c r="B61" s="71">
        <v>2013</v>
      </c>
      <c r="C61" s="29">
        <v>197952.3</v>
      </c>
      <c r="D61" s="29">
        <v>184060.85</v>
      </c>
      <c r="E61" s="49">
        <v>92.982425564138438</v>
      </c>
      <c r="F61" s="29">
        <v>105101</v>
      </c>
      <c r="G61" s="49">
        <v>57.101224948162525</v>
      </c>
      <c r="H61" s="29">
        <v>165931.85</v>
      </c>
      <c r="I61" s="49">
        <v>90.150539889389833</v>
      </c>
      <c r="J61" s="49">
        <v>83.824158648320847</v>
      </c>
      <c r="K61" s="29">
        <v>84239.85</v>
      </c>
      <c r="L61" s="49">
        <v>45.767391599028258</v>
      </c>
      <c r="M61" s="29">
        <v>81692</v>
      </c>
      <c r="N61" s="49">
        <v>44.383148290361582</v>
      </c>
      <c r="O61" s="83">
        <v>18129</v>
      </c>
      <c r="P61" s="49">
        <v>9.849460110610158</v>
      </c>
      <c r="Q61" s="83">
        <v>2619</v>
      </c>
      <c r="R61" s="49">
        <v>14.446466986596063</v>
      </c>
      <c r="S61" s="83">
        <v>25534</v>
      </c>
      <c r="T61" s="49">
        <v>13.872586158327533</v>
      </c>
      <c r="U61" s="29">
        <v>19648.099999999999</v>
      </c>
      <c r="V61" s="49">
        <v>10.674784996374839</v>
      </c>
      <c r="W61" s="29">
        <v>23113</v>
      </c>
      <c r="X61" s="49">
        <v>12.557260275609941</v>
      </c>
      <c r="Y61" s="83">
        <v>959</v>
      </c>
      <c r="Z61" s="50">
        <v>0.52102334635529501</v>
      </c>
      <c r="AA61" s="88">
        <v>57.003340251478164</v>
      </c>
    </row>
    <row r="62" spans="1:27" s="25" customFormat="1" ht="14.1" customHeight="1" x14ac:dyDescent="0.2">
      <c r="A62" s="133"/>
      <c r="B62" s="81">
        <v>2014</v>
      </c>
      <c r="C62" s="82">
        <v>195707.90000000002</v>
      </c>
      <c r="D62" s="82">
        <v>183024.5</v>
      </c>
      <c r="E62" s="47">
        <v>93.519219203721448</v>
      </c>
      <c r="F62" s="82">
        <v>104408.5</v>
      </c>
      <c r="G62" s="47">
        <v>57.046187805457734</v>
      </c>
      <c r="H62" s="82">
        <v>165119.5</v>
      </c>
      <c r="I62" s="47">
        <v>90.217156719455588</v>
      </c>
      <c r="J62" s="47">
        <v>84.370380551832596</v>
      </c>
      <c r="K62" s="82">
        <v>86092.5</v>
      </c>
      <c r="L62" s="47">
        <v>47.038784425035992</v>
      </c>
      <c r="M62" s="82">
        <v>79027</v>
      </c>
      <c r="N62" s="47">
        <v>43.178372294419596</v>
      </c>
      <c r="O62" s="82">
        <v>17905</v>
      </c>
      <c r="P62" s="47">
        <v>9.7828432805444088</v>
      </c>
      <c r="Q62" s="82">
        <v>2381</v>
      </c>
      <c r="R62" s="47">
        <v>13.297961463278412</v>
      </c>
      <c r="S62" s="82">
        <v>25237</v>
      </c>
      <c r="T62" s="47">
        <v>13.788864332370803</v>
      </c>
      <c r="U62" s="82">
        <v>21050</v>
      </c>
      <c r="V62" s="47">
        <v>11.501192463304093</v>
      </c>
      <c r="W62" s="82">
        <v>20732</v>
      </c>
      <c r="X62" s="47">
        <v>11.327445232742065</v>
      </c>
      <c r="Y62" s="82">
        <v>342</v>
      </c>
      <c r="Z62" s="48">
        <v>0.18686022909501188</v>
      </c>
      <c r="AA62" s="89">
        <v>55.751454902958244</v>
      </c>
    </row>
    <row r="63" spans="1:27" s="25" customFormat="1" ht="14.25" x14ac:dyDescent="0.2">
      <c r="A63" s="105"/>
      <c r="B63" s="81">
        <v>2015</v>
      </c>
      <c r="C63" s="82">
        <v>192306.34999999998</v>
      </c>
      <c r="D63" s="82">
        <v>180343</v>
      </c>
      <c r="E63" s="47">
        <v>93.779014577521764</v>
      </c>
      <c r="F63" s="82">
        <v>102343.5</v>
      </c>
      <c r="G63" s="47">
        <v>56.74936093998658</v>
      </c>
      <c r="H63" s="82">
        <v>162781.5</v>
      </c>
      <c r="I63" s="47">
        <v>90.262167092706676</v>
      </c>
      <c r="J63" s="47">
        <v>84.64697083585645</v>
      </c>
      <c r="K63" s="82">
        <v>87355</v>
      </c>
      <c r="L63" s="47">
        <v>48.43825377197895</v>
      </c>
      <c r="M63" s="82">
        <v>75426.5</v>
      </c>
      <c r="N63" s="47">
        <v>41.823913320727726</v>
      </c>
      <c r="O63" s="82">
        <v>17561.5</v>
      </c>
      <c r="P63" s="47">
        <v>9.7378329072933241</v>
      </c>
      <c r="Q63" s="82">
        <v>1852</v>
      </c>
      <c r="R63" s="47">
        <v>10.545796201918971</v>
      </c>
      <c r="S63" s="82">
        <v>24546</v>
      </c>
      <c r="T63" s="47">
        <v>13.610730663236167</v>
      </c>
      <c r="U63" s="82">
        <v>20796</v>
      </c>
      <c r="V63" s="47">
        <v>11.531359686819007</v>
      </c>
      <c r="W63" s="82">
        <v>19996</v>
      </c>
      <c r="X63" s="47">
        <v>11.087760545183345</v>
      </c>
      <c r="Y63" s="82">
        <v>301</v>
      </c>
      <c r="Z63" s="48">
        <v>0.16690417704041743</v>
      </c>
      <c r="AA63" s="89">
        <v>58.707696915244092</v>
      </c>
    </row>
    <row r="64" spans="1:27" s="25" customFormat="1" ht="14.25" x14ac:dyDescent="0.2">
      <c r="A64" s="105"/>
      <c r="B64" s="81">
        <v>2016</v>
      </c>
      <c r="C64" s="82">
        <v>194812.00999999998</v>
      </c>
      <c r="D64" s="82">
        <v>181693.8</v>
      </c>
      <c r="E64" s="47">
        <v>93.266221112343132</v>
      </c>
      <c r="F64" s="82">
        <v>101492.5</v>
      </c>
      <c r="G64" s="47">
        <v>55.859088202239157</v>
      </c>
      <c r="H64" s="82">
        <v>162260.29999999999</v>
      </c>
      <c r="I64" s="47">
        <v>89.30425804292716</v>
      </c>
      <c r="J64" s="47">
        <v>83.290706769053926</v>
      </c>
      <c r="K64" s="82">
        <v>89290.3</v>
      </c>
      <c r="L64" s="47">
        <v>49.143283920530038</v>
      </c>
      <c r="M64" s="82">
        <v>72970</v>
      </c>
      <c r="N64" s="47">
        <v>40.160974122397135</v>
      </c>
      <c r="O64" s="82">
        <v>19433.5</v>
      </c>
      <c r="P64" s="47">
        <v>10.695741957072833</v>
      </c>
      <c r="Q64" s="82">
        <v>1722</v>
      </c>
      <c r="R64" s="47">
        <v>8.8609874700903077</v>
      </c>
      <c r="S64" s="82">
        <v>23618.5</v>
      </c>
      <c r="T64" s="47">
        <v>12.999067662187702</v>
      </c>
      <c r="U64" s="82">
        <v>21097</v>
      </c>
      <c r="V64" s="47">
        <v>11.611293285736773</v>
      </c>
      <c r="W64" s="82">
        <v>19908.5</v>
      </c>
      <c r="X64" s="47">
        <v>10.957170800544654</v>
      </c>
      <c r="Y64" s="82">
        <v>186</v>
      </c>
      <c r="Z64" s="48">
        <v>0.10237003133843864</v>
      </c>
      <c r="AA64" s="89">
        <v>58.897849749926813</v>
      </c>
    </row>
    <row r="65" spans="1:28" s="25" customFormat="1" ht="14.25" x14ac:dyDescent="0.2">
      <c r="A65" s="105"/>
      <c r="B65" s="81">
        <v>2017</v>
      </c>
      <c r="C65" s="82">
        <v>187439.32</v>
      </c>
      <c r="D65" s="82">
        <v>174729.2</v>
      </c>
      <c r="E65" s="47">
        <v>93.219074845128546</v>
      </c>
      <c r="F65" s="82">
        <v>98412.5</v>
      </c>
      <c r="G65" s="47">
        <v>56.32286990382832</v>
      </c>
      <c r="H65" s="82">
        <v>158115.25</v>
      </c>
      <c r="I65" s="47">
        <v>90.491600716995208</v>
      </c>
      <c r="J65" s="47">
        <v>84.355433000930645</v>
      </c>
      <c r="K65" s="82">
        <v>89065.75</v>
      </c>
      <c r="L65" s="47">
        <v>50.973592278794847</v>
      </c>
      <c r="M65" s="82">
        <v>69049.5</v>
      </c>
      <c r="N65" s="47">
        <v>39.518008438200368</v>
      </c>
      <c r="O65" s="82">
        <v>16613.95</v>
      </c>
      <c r="P65" s="47">
        <v>9.5083992830047865</v>
      </c>
      <c r="Q65" s="82">
        <v>1711</v>
      </c>
      <c r="R65" s="47">
        <v>10.298574390798095</v>
      </c>
      <c r="S65" s="82">
        <v>22233.5</v>
      </c>
      <c r="T65" s="47">
        <v>12.724547471172535</v>
      </c>
      <c r="U65" s="82">
        <v>20992.5</v>
      </c>
      <c r="V65" s="47">
        <v>12.014305565412077</v>
      </c>
      <c r="W65" s="82">
        <v>19841</v>
      </c>
      <c r="X65" s="47">
        <v>11.355285779366014</v>
      </c>
      <c r="Y65" s="82">
        <v>412</v>
      </c>
      <c r="Z65" s="48">
        <v>0.23579344494223056</v>
      </c>
      <c r="AA65" s="89">
        <v>59.071065795928192</v>
      </c>
      <c r="AB65" s="102"/>
    </row>
    <row r="66" spans="1:28" s="25" customFormat="1" ht="14.25" x14ac:dyDescent="0.2">
      <c r="A66" s="105"/>
      <c r="B66" s="81">
        <v>2018</v>
      </c>
      <c r="C66" s="82">
        <v>183021.59999999998</v>
      </c>
      <c r="D66" s="82">
        <v>171410.5</v>
      </c>
      <c r="E66" s="47">
        <v>93.655885425545421</v>
      </c>
      <c r="F66" s="82">
        <v>95023.8</v>
      </c>
      <c r="G66" s="47">
        <v>55.43639391985905</v>
      </c>
      <c r="H66" s="82">
        <v>155169.79999999999</v>
      </c>
      <c r="I66" s="47">
        <v>90.525259537776265</v>
      </c>
      <c r="J66" s="47">
        <v>84.782233353877359</v>
      </c>
      <c r="K66" s="82">
        <v>88253.6</v>
      </c>
      <c r="L66" s="47">
        <v>51.486694222349271</v>
      </c>
      <c r="M66" s="82">
        <v>66916.2</v>
      </c>
      <c r="N66" s="47">
        <v>39.038565315427</v>
      </c>
      <c r="O66" s="82">
        <v>16240.7</v>
      </c>
      <c r="P66" s="47">
        <v>9.4747404622237266</v>
      </c>
      <c r="Q66" s="82">
        <v>1496</v>
      </c>
      <c r="R66" s="47">
        <v>9.2114256158909402</v>
      </c>
      <c r="S66" s="82">
        <v>20634.5</v>
      </c>
      <c r="T66" s="47">
        <v>12.038060678896567</v>
      </c>
      <c r="U66" s="82">
        <v>20303.3</v>
      </c>
      <c r="V66" s="47">
        <v>11.844840310249371</v>
      </c>
      <c r="W66" s="82">
        <v>21191.5</v>
      </c>
      <c r="X66" s="47">
        <v>12.363011600806253</v>
      </c>
      <c r="Y66" s="82">
        <v>248</v>
      </c>
      <c r="Z66" s="48">
        <v>0.14468191855224738</v>
      </c>
      <c r="AA66" s="89">
        <v>59.166327102437599</v>
      </c>
      <c r="AB66" s="104"/>
    </row>
    <row r="67" spans="1:28" s="25" customFormat="1" ht="14.25" x14ac:dyDescent="0.2">
      <c r="A67" s="105"/>
      <c r="B67" s="71">
        <v>2019</v>
      </c>
      <c r="C67" s="29">
        <v>180982.89</v>
      </c>
      <c r="D67" s="29">
        <v>168908.5</v>
      </c>
      <c r="E67" s="49">
        <v>93.328435632782742</v>
      </c>
      <c r="F67" s="29">
        <v>93876.3</v>
      </c>
      <c r="G67" s="49">
        <v>55.578197663231862</v>
      </c>
      <c r="H67" s="29">
        <v>152641.45000000001</v>
      </c>
      <c r="I67" s="49">
        <v>90.369312379187548</v>
      </c>
      <c r="J67" s="49">
        <v>84.340265535598419</v>
      </c>
      <c r="K67" s="29">
        <v>88256.450000000012</v>
      </c>
      <c r="L67" s="49">
        <v>52.251041244223948</v>
      </c>
      <c r="M67" s="29">
        <v>64385</v>
      </c>
      <c r="N67" s="49">
        <v>38.118271134963607</v>
      </c>
      <c r="O67" s="29">
        <v>16267.05</v>
      </c>
      <c r="P67" s="49">
        <v>9.6306876208124521</v>
      </c>
      <c r="Q67" s="29">
        <v>1378</v>
      </c>
      <c r="R67" s="49">
        <v>8.4711118487986461</v>
      </c>
      <c r="S67" s="29">
        <v>19734</v>
      </c>
      <c r="T67" s="49">
        <v>11.683248622775052</v>
      </c>
      <c r="U67" s="29">
        <v>20137.5</v>
      </c>
      <c r="V67" s="49">
        <v>11.922135357308839</v>
      </c>
      <c r="W67" s="29">
        <v>22642</v>
      </c>
      <c r="X67" s="49">
        <v>13.404890813665387</v>
      </c>
      <c r="Y67" s="29">
        <v>218</v>
      </c>
      <c r="Z67" s="50">
        <v>0.12906396066509382</v>
      </c>
      <c r="AA67" s="88">
        <v>59.299264712077772</v>
      </c>
      <c r="AB67" s="104"/>
    </row>
    <row r="68" spans="1:28" s="25" customFormat="1" ht="13.9" customHeight="1" thickBot="1" x14ac:dyDescent="0.25">
      <c r="A68" s="39"/>
      <c r="B68" s="79">
        <v>2020</v>
      </c>
      <c r="C68" s="80">
        <f>РФ!C11+РФ!C30</f>
        <v>178223.77</v>
      </c>
      <c r="D68" s="80">
        <f>РФ!D11+РФ!D30</f>
        <v>166258.04</v>
      </c>
      <c r="E68" s="84">
        <f>IF(C68=0,0,D68/C68*100)</f>
        <v>93.286120027648394</v>
      </c>
      <c r="F68" s="80">
        <f>РФ!F11+РФ!F30</f>
        <v>92121.600000000006</v>
      </c>
      <c r="G68" s="84">
        <f>IF(D68=0,0,F68/D68*100)</f>
        <v>55.408809101803435</v>
      </c>
      <c r="H68" s="80">
        <f>РФ!H11+РФ!H30</f>
        <v>150673.60000000001</v>
      </c>
      <c r="I68" s="84">
        <f>IF(D68=0,0,H68/D68*100)</f>
        <v>90.626354069854315</v>
      </c>
      <c r="J68" s="84">
        <f>IF(C68=0,0,H68/C68*100)</f>
        <v>84.541809434285909</v>
      </c>
      <c r="K68" s="80">
        <f>РФ!K11+РФ!K30</f>
        <v>87719.6</v>
      </c>
      <c r="L68" s="84">
        <f>IF(D68=0,0,K68/D68*100)</f>
        <v>52.761117597681292</v>
      </c>
      <c r="M68" s="80">
        <f>РФ!M11+РФ!M30</f>
        <v>62954</v>
      </c>
      <c r="N68" s="84">
        <f>IF(D68=0,0,M68/D68*100)</f>
        <v>37.865236472173017</v>
      </c>
      <c r="O68" s="80">
        <f>РФ!O11+РФ!O30</f>
        <v>15584.44</v>
      </c>
      <c r="P68" s="84">
        <f>IF(D68=0,0,O68/D68*100)</f>
        <v>9.3736459301456936</v>
      </c>
      <c r="Q68" s="80">
        <f>РФ!Q11+РФ!Q30</f>
        <v>1262</v>
      </c>
      <c r="R68" s="84">
        <f>IF(O68=0,0,Q68/O68*100)</f>
        <v>8.0978206467476532</v>
      </c>
      <c r="S68" s="80">
        <f>РФ!S11+РФ!S30</f>
        <v>18695</v>
      </c>
      <c r="T68" s="84">
        <f>IF(D68=0,0,S68/D68*100)</f>
        <v>11.244568984453322</v>
      </c>
      <c r="U68" s="80">
        <f>РФ!U11+РФ!U30</f>
        <v>19816</v>
      </c>
      <c r="V68" s="84">
        <f>IF(D68=0,0,U68/D68*100)</f>
        <v>11.918822091250442</v>
      </c>
      <c r="W68" s="80">
        <f>РФ!AD11+РФ!AD30</f>
        <v>19836.5</v>
      </c>
      <c r="X68" s="84">
        <f>IF(D68=0,0,W68/D68*100)</f>
        <v>11.931152322017027</v>
      </c>
      <c r="Y68" s="80">
        <f>РФ!AF11+РФ!AF30</f>
        <v>188</v>
      </c>
      <c r="Z68" s="85">
        <f>IF(D68=0,0,Y68/D68*100)</f>
        <v>0.11307723824965096</v>
      </c>
      <c r="AA68" s="90">
        <f>D68/$D28*100</f>
        <v>59.19045120665961</v>
      </c>
    </row>
    <row r="69" spans="1:28" s="25" customFormat="1" ht="13.9" customHeight="1" x14ac:dyDescent="0.2">
      <c r="A69" s="76"/>
      <c r="B69" s="36">
        <v>2001</v>
      </c>
      <c r="C69" s="77">
        <v>137840</v>
      </c>
      <c r="D69" s="77">
        <v>123345</v>
      </c>
      <c r="E69" s="78">
        <v>89.484184561810793</v>
      </c>
      <c r="F69" s="27">
        <v>55689</v>
      </c>
      <c r="G69" s="49">
        <v>45.148972394503225</v>
      </c>
      <c r="H69" s="77">
        <v>117534</v>
      </c>
      <c r="I69" s="78">
        <v>95.288824030159319</v>
      </c>
      <c r="J69" s="78">
        <v>85.26842716192688</v>
      </c>
      <c r="K69" s="77">
        <v>64983</v>
      </c>
      <c r="L69" s="78">
        <v>52.683935303417243</v>
      </c>
      <c r="M69" s="77">
        <v>52551</v>
      </c>
      <c r="N69" s="78">
        <v>42.604888726742061</v>
      </c>
      <c r="O69" s="77">
        <v>5811</v>
      </c>
      <c r="P69" s="78">
        <v>4.7111759698406903</v>
      </c>
      <c r="Q69" s="27">
        <v>1180</v>
      </c>
      <c r="R69" s="49">
        <v>20.306315608329033</v>
      </c>
      <c r="S69" s="77">
        <v>9069</v>
      </c>
      <c r="T69" s="78">
        <v>7.3525477319713</v>
      </c>
      <c r="U69" s="27">
        <v>5534</v>
      </c>
      <c r="V69" s="49">
        <v>4.4866026186712062</v>
      </c>
      <c r="W69" s="27">
        <v>678</v>
      </c>
      <c r="X69" s="49">
        <v>0.54967773318740121</v>
      </c>
      <c r="Y69" s="27">
        <v>30</v>
      </c>
      <c r="Z69" s="50">
        <v>2.4322023592362886E-2</v>
      </c>
      <c r="AA69" s="49">
        <v>21.344987747982223</v>
      </c>
    </row>
    <row r="70" spans="1:28" s="25" customFormat="1" ht="14.25" x14ac:dyDescent="0.2">
      <c r="A70" s="133" t="s">
        <v>219</v>
      </c>
      <c r="B70" s="36">
        <v>2002</v>
      </c>
      <c r="C70" s="77">
        <v>132675</v>
      </c>
      <c r="D70" s="77">
        <v>117800</v>
      </c>
      <c r="E70" s="78">
        <v>88.788392688901453</v>
      </c>
      <c r="F70" s="27">
        <v>53615</v>
      </c>
      <c r="G70" s="49">
        <v>45.513582342954159</v>
      </c>
      <c r="H70" s="77">
        <v>112156</v>
      </c>
      <c r="I70" s="78">
        <v>95.208828522920214</v>
      </c>
      <c r="J70" s="78">
        <v>84.534388543433209</v>
      </c>
      <c r="K70" s="77">
        <v>61957</v>
      </c>
      <c r="L70" s="78">
        <v>52.595076400679119</v>
      </c>
      <c r="M70" s="77">
        <v>50199</v>
      </c>
      <c r="N70" s="78">
        <v>42.613752122241088</v>
      </c>
      <c r="O70" s="77">
        <v>5644</v>
      </c>
      <c r="P70" s="78">
        <v>4.7911714770797964</v>
      </c>
      <c r="Q70" s="27">
        <v>1109</v>
      </c>
      <c r="R70" s="49">
        <v>19.649184975194895</v>
      </c>
      <c r="S70" s="77">
        <v>8196</v>
      </c>
      <c r="T70" s="78">
        <v>6.9575551782682519</v>
      </c>
      <c r="U70" s="27">
        <v>5898</v>
      </c>
      <c r="V70" s="49">
        <v>5.0067911714770794</v>
      </c>
      <c r="W70" s="27">
        <v>817</v>
      </c>
      <c r="X70" s="49">
        <v>0.69354838709677413</v>
      </c>
      <c r="Y70" s="27">
        <v>25</v>
      </c>
      <c r="Z70" s="50">
        <v>2.1222410865874362E-2</v>
      </c>
      <c r="AA70" s="49">
        <v>21.300486945766934</v>
      </c>
    </row>
    <row r="71" spans="1:28" s="25" customFormat="1" ht="14.25" x14ac:dyDescent="0.2">
      <c r="A71" s="133"/>
      <c r="B71" s="36">
        <v>2003</v>
      </c>
      <c r="C71" s="77">
        <v>122606</v>
      </c>
      <c r="D71" s="77">
        <v>107565</v>
      </c>
      <c r="E71" s="78">
        <v>87.732248013963428</v>
      </c>
      <c r="F71" s="27">
        <v>49301</v>
      </c>
      <c r="G71" s="49">
        <v>45.83368195974527</v>
      </c>
      <c r="H71" s="77">
        <v>102424</v>
      </c>
      <c r="I71" s="78">
        <v>95.220564309952124</v>
      </c>
      <c r="J71" s="78">
        <v>83.539141640702738</v>
      </c>
      <c r="K71" s="77">
        <v>56600</v>
      </c>
      <c r="L71" s="78">
        <v>52.619346441686417</v>
      </c>
      <c r="M71" s="77">
        <v>45824</v>
      </c>
      <c r="N71" s="78">
        <v>42.601217868265699</v>
      </c>
      <c r="O71" s="77">
        <v>5141</v>
      </c>
      <c r="P71" s="78">
        <v>4.7794356900478778</v>
      </c>
      <c r="Q71" s="27">
        <v>1151</v>
      </c>
      <c r="R71" s="49">
        <v>22.388640342345848</v>
      </c>
      <c r="S71" s="77">
        <v>7593</v>
      </c>
      <c r="T71" s="78">
        <v>7.0589875888997344</v>
      </c>
      <c r="U71" s="27">
        <v>5924</v>
      </c>
      <c r="V71" s="49">
        <v>5.5073676381722674</v>
      </c>
      <c r="W71" s="27">
        <v>11672</v>
      </c>
      <c r="X71" s="49">
        <v>10.851113280342119</v>
      </c>
      <c r="Y71" s="27">
        <v>352</v>
      </c>
      <c r="Z71" s="50">
        <v>0.32724399200483428</v>
      </c>
      <c r="AA71" s="49">
        <v>21.350437766843257</v>
      </c>
    </row>
    <row r="72" spans="1:28" s="25" customFormat="1" ht="14.25" x14ac:dyDescent="0.2">
      <c r="A72" s="133"/>
      <c r="B72" s="36">
        <v>2004</v>
      </c>
      <c r="C72" s="77">
        <v>112890</v>
      </c>
      <c r="D72" s="77">
        <v>99002</v>
      </c>
      <c r="E72" s="78">
        <v>87.697758880325978</v>
      </c>
      <c r="F72" s="27">
        <v>46010</v>
      </c>
      <c r="G72" s="49">
        <v>46.473808609927069</v>
      </c>
      <c r="H72" s="77">
        <v>93965</v>
      </c>
      <c r="I72" s="78">
        <v>94.912223995474847</v>
      </c>
      <c r="J72" s="78">
        <v>83.235893347506419</v>
      </c>
      <c r="K72" s="77">
        <v>52438</v>
      </c>
      <c r="L72" s="78">
        <v>52.966606735217468</v>
      </c>
      <c r="M72" s="77">
        <v>41527</v>
      </c>
      <c r="N72" s="78">
        <v>41.945617260257364</v>
      </c>
      <c r="O72" s="77">
        <v>5037</v>
      </c>
      <c r="P72" s="78">
        <v>5.0877760045251605</v>
      </c>
      <c r="Q72" s="27">
        <v>1030</v>
      </c>
      <c r="R72" s="49">
        <v>20.448679769704189</v>
      </c>
      <c r="S72" s="77">
        <v>6699</v>
      </c>
      <c r="T72" s="78">
        <v>6.7665299690915335</v>
      </c>
      <c r="U72" s="27">
        <v>6096</v>
      </c>
      <c r="V72" s="49">
        <v>6.1574513646188969</v>
      </c>
      <c r="W72" s="27">
        <v>10841</v>
      </c>
      <c r="X72" s="49">
        <v>10.950283832649847</v>
      </c>
      <c r="Y72" s="27">
        <v>429</v>
      </c>
      <c r="Z72" s="50">
        <v>0.4333245793014282</v>
      </c>
      <c r="AA72" s="49">
        <v>21.42524795436298</v>
      </c>
    </row>
    <row r="73" spans="1:28" s="25" customFormat="1" ht="14.25" x14ac:dyDescent="0.2">
      <c r="A73" s="133"/>
      <c r="B73" s="36">
        <v>2005</v>
      </c>
      <c r="C73" s="77">
        <v>103597</v>
      </c>
      <c r="D73" s="77">
        <v>90981</v>
      </c>
      <c r="E73" s="78">
        <v>87.822041178798614</v>
      </c>
      <c r="F73" s="20">
        <v>43047</v>
      </c>
      <c r="G73" s="49">
        <v>47.314274408942524</v>
      </c>
      <c r="H73" s="77">
        <v>86896</v>
      </c>
      <c r="I73" s="78">
        <v>95.510051549224556</v>
      </c>
      <c r="J73" s="78">
        <v>83.878876801451781</v>
      </c>
      <c r="K73" s="77">
        <v>48569</v>
      </c>
      <c r="L73" s="78">
        <v>53.383673514250226</v>
      </c>
      <c r="M73" s="77">
        <v>38327</v>
      </c>
      <c r="N73" s="78">
        <v>42.126378034974337</v>
      </c>
      <c r="O73" s="77">
        <v>4085</v>
      </c>
      <c r="P73" s="78">
        <v>4.4899484507754366</v>
      </c>
      <c r="Q73" s="20">
        <v>1049</v>
      </c>
      <c r="R73" s="49">
        <v>25.679314565483473</v>
      </c>
      <c r="S73" s="77">
        <v>5967</v>
      </c>
      <c r="T73" s="78">
        <v>6.5585122168364816</v>
      </c>
      <c r="U73" s="20">
        <v>5682</v>
      </c>
      <c r="V73" s="49">
        <v>6.2452599993405213</v>
      </c>
      <c r="W73" s="20">
        <v>9730</v>
      </c>
      <c r="X73" s="49">
        <v>10.694540618370867</v>
      </c>
      <c r="Y73" s="20">
        <v>707</v>
      </c>
      <c r="Z73" s="50">
        <v>0.77708532550752352</v>
      </c>
      <c r="AA73" s="49">
        <v>21.632012553942722</v>
      </c>
    </row>
    <row r="74" spans="1:28" s="25" customFormat="1" ht="14.25" x14ac:dyDescent="0.2">
      <c r="A74" s="133"/>
      <c r="B74" s="36">
        <v>2006</v>
      </c>
      <c r="C74" s="77">
        <v>93225</v>
      </c>
      <c r="D74" s="77">
        <v>82242</v>
      </c>
      <c r="E74" s="78">
        <v>88.218825422365242</v>
      </c>
      <c r="F74" s="20">
        <v>39487</v>
      </c>
      <c r="G74" s="49">
        <v>48.013180613311931</v>
      </c>
      <c r="H74" s="77">
        <v>78640</v>
      </c>
      <c r="I74" s="78">
        <v>95.62024269837795</v>
      </c>
      <c r="J74" s="78">
        <v>84.355054974523995</v>
      </c>
      <c r="K74" s="77">
        <v>45039</v>
      </c>
      <c r="L74" s="78">
        <v>54.763989202597216</v>
      </c>
      <c r="M74" s="77">
        <v>33601</v>
      </c>
      <c r="N74" s="78">
        <v>40.856253495780742</v>
      </c>
      <c r="O74" s="77">
        <v>3602</v>
      </c>
      <c r="P74" s="78">
        <v>4.3797573016220417</v>
      </c>
      <c r="Q74" s="20">
        <v>1021</v>
      </c>
      <c r="R74" s="49">
        <v>28.345363686840646</v>
      </c>
      <c r="S74" s="77">
        <v>5447</v>
      </c>
      <c r="T74" s="78">
        <v>6.6231365968726443</v>
      </c>
      <c r="U74" s="20">
        <v>5864</v>
      </c>
      <c r="V74" s="49">
        <v>7.1301767953113977</v>
      </c>
      <c r="W74" s="20">
        <v>8582</v>
      </c>
      <c r="X74" s="49">
        <v>10.435057513192772</v>
      </c>
      <c r="Y74" s="20">
        <v>636</v>
      </c>
      <c r="Z74" s="50">
        <v>0.77332749689939451</v>
      </c>
      <c r="AA74" s="49">
        <v>21.083151321253883</v>
      </c>
    </row>
    <row r="75" spans="1:28" s="25" customFormat="1" ht="14.25" x14ac:dyDescent="0.2">
      <c r="A75" s="133"/>
      <c r="B75" s="36">
        <v>2007</v>
      </c>
      <c r="C75" s="77">
        <v>86694.5</v>
      </c>
      <c r="D75" s="77">
        <v>76260</v>
      </c>
      <c r="E75" s="78">
        <v>87.96405769685505</v>
      </c>
      <c r="F75" s="20">
        <v>36942</v>
      </c>
      <c r="G75" s="49">
        <v>48.442171518489381</v>
      </c>
      <c r="H75" s="77">
        <v>72981</v>
      </c>
      <c r="I75" s="78">
        <v>95.700236034618413</v>
      </c>
      <c r="J75" s="78">
        <v>84.1818108415182</v>
      </c>
      <c r="K75" s="77">
        <v>42681</v>
      </c>
      <c r="L75" s="78">
        <v>55.967741935483872</v>
      </c>
      <c r="M75" s="77">
        <v>30300</v>
      </c>
      <c r="N75" s="78">
        <v>39.732494099134541</v>
      </c>
      <c r="O75" s="77">
        <v>3279</v>
      </c>
      <c r="P75" s="78">
        <v>4.2997639653815893</v>
      </c>
      <c r="Q75" s="20">
        <v>906</v>
      </c>
      <c r="R75" s="49">
        <v>27.630375114364135</v>
      </c>
      <c r="S75" s="77">
        <v>5267</v>
      </c>
      <c r="T75" s="78">
        <v>6.9066351953842116</v>
      </c>
      <c r="U75" s="20">
        <v>6079</v>
      </c>
      <c r="V75" s="49">
        <v>7.9714135851035923</v>
      </c>
      <c r="W75" s="20">
        <v>8025</v>
      </c>
      <c r="X75" s="49">
        <v>10.523210070810386</v>
      </c>
      <c r="Y75" s="20">
        <v>511</v>
      </c>
      <c r="Z75" s="50">
        <v>0.67007605559926564</v>
      </c>
      <c r="AA75" s="49">
        <v>21.137476751824515</v>
      </c>
    </row>
    <row r="76" spans="1:28" s="25" customFormat="1" ht="14.25" x14ac:dyDescent="0.2">
      <c r="A76" s="133"/>
      <c r="B76" s="36">
        <v>2008</v>
      </c>
      <c r="C76" s="77">
        <v>80657</v>
      </c>
      <c r="D76" s="77">
        <v>71811</v>
      </c>
      <c r="E76" s="78">
        <v>89.032570018721245</v>
      </c>
      <c r="F76" s="20">
        <v>34417</v>
      </c>
      <c r="G76" s="49">
        <v>47.927197783069445</v>
      </c>
      <c r="H76" s="77">
        <v>68974</v>
      </c>
      <c r="I76" s="78">
        <v>96.049351770620092</v>
      </c>
      <c r="J76" s="78">
        <v>85.515206367705218</v>
      </c>
      <c r="K76" s="77">
        <v>41426</v>
      </c>
      <c r="L76" s="78">
        <v>57.68754090598933</v>
      </c>
      <c r="M76" s="77">
        <v>27548</v>
      </c>
      <c r="N76" s="78">
        <v>38.361810864630769</v>
      </c>
      <c r="O76" s="77">
        <v>2837</v>
      </c>
      <c r="P76" s="78">
        <v>3.9506482293799001</v>
      </c>
      <c r="Q76" s="20">
        <v>721</v>
      </c>
      <c r="R76" s="49">
        <v>25.414169897779342</v>
      </c>
      <c r="S76" s="77">
        <v>5115</v>
      </c>
      <c r="T76" s="78">
        <v>7.122864185152693</v>
      </c>
      <c r="U76" s="20">
        <v>6870</v>
      </c>
      <c r="V76" s="49">
        <v>9.5667794627564025</v>
      </c>
      <c r="W76" s="20">
        <v>6642</v>
      </c>
      <c r="X76" s="49">
        <v>9.2492793583155777</v>
      </c>
      <c r="Y76" s="20">
        <v>600</v>
      </c>
      <c r="Z76" s="50">
        <v>0.8355265906337469</v>
      </c>
      <c r="AA76" s="49">
        <v>21.126039592018049</v>
      </c>
    </row>
    <row r="77" spans="1:28" s="25" customFormat="1" ht="14.25" x14ac:dyDescent="0.2">
      <c r="A77" s="133"/>
      <c r="B77" s="36">
        <v>2009</v>
      </c>
      <c r="C77" s="77">
        <v>75191</v>
      </c>
      <c r="D77" s="77">
        <v>68037</v>
      </c>
      <c r="E77" s="78">
        <v>90.485563431793707</v>
      </c>
      <c r="F77" s="20">
        <v>32241</v>
      </c>
      <c r="G77" s="49">
        <v>47.387450945808894</v>
      </c>
      <c r="H77" s="20">
        <v>65606</v>
      </c>
      <c r="I77" s="49">
        <v>96.426944162734983</v>
      </c>
      <c r="J77" s="49">
        <v>87.252463725711848</v>
      </c>
      <c r="K77" s="20">
        <v>40963</v>
      </c>
      <c r="L77" s="49">
        <v>60.206946220438887</v>
      </c>
      <c r="M77" s="20">
        <v>24643</v>
      </c>
      <c r="N77" s="49">
        <v>36.219997942296104</v>
      </c>
      <c r="O77" s="20">
        <v>2431</v>
      </c>
      <c r="P77" s="49">
        <v>3.5730558372650179</v>
      </c>
      <c r="Q77" s="20">
        <v>619</v>
      </c>
      <c r="R77" s="49">
        <v>25.462772521596051</v>
      </c>
      <c r="S77" s="20">
        <v>5258</v>
      </c>
      <c r="T77" s="49">
        <v>7.7281479195143818</v>
      </c>
      <c r="U77" s="20">
        <v>7163</v>
      </c>
      <c r="V77" s="49">
        <v>10.528095007128474</v>
      </c>
      <c r="W77" s="20">
        <v>6232</v>
      </c>
      <c r="X77" s="49">
        <v>9.1597219160162844</v>
      </c>
      <c r="Y77" s="20">
        <v>405</v>
      </c>
      <c r="Z77" s="50">
        <v>0.59526434146126372</v>
      </c>
      <c r="AA77" s="49">
        <v>20.678933547304691</v>
      </c>
    </row>
    <row r="78" spans="1:28" s="25" customFormat="1" ht="14.25" x14ac:dyDescent="0.2">
      <c r="A78" s="133"/>
      <c r="B78" s="36">
        <v>2010</v>
      </c>
      <c r="C78" s="29">
        <v>68858</v>
      </c>
      <c r="D78" s="20">
        <v>62209</v>
      </c>
      <c r="E78" s="49">
        <v>90.34389613407302</v>
      </c>
      <c r="F78" s="29">
        <v>29636</v>
      </c>
      <c r="G78" s="49">
        <v>47.639409088717066</v>
      </c>
      <c r="H78" s="29">
        <v>59976</v>
      </c>
      <c r="I78" s="49">
        <v>96.41048722853607</v>
      </c>
      <c r="J78" s="49">
        <v>87.100990444102351</v>
      </c>
      <c r="K78" s="29">
        <v>37873</v>
      </c>
      <c r="L78" s="49">
        <v>60.880258483499169</v>
      </c>
      <c r="M78" s="29">
        <v>22103</v>
      </c>
      <c r="N78" s="49">
        <v>35.530228745036894</v>
      </c>
      <c r="O78" s="29">
        <v>2233</v>
      </c>
      <c r="P78" s="49">
        <v>3.5895127714639359</v>
      </c>
      <c r="Q78" s="29">
        <v>552</v>
      </c>
      <c r="R78" s="49">
        <v>24.720107478728167</v>
      </c>
      <c r="S78" s="29">
        <v>5184</v>
      </c>
      <c r="T78" s="49">
        <v>8.3331993762960348</v>
      </c>
      <c r="U78" s="29">
        <v>6838</v>
      </c>
      <c r="V78" s="49">
        <v>10.991978652606536</v>
      </c>
      <c r="W78" s="29">
        <v>5874</v>
      </c>
      <c r="X78" s="49">
        <v>9.4423636451317332</v>
      </c>
      <c r="Y78" s="29">
        <v>150</v>
      </c>
      <c r="Z78" s="50">
        <v>0.24112266713819541</v>
      </c>
      <c r="AA78" s="49">
        <v>18.950039448152335</v>
      </c>
    </row>
    <row r="79" spans="1:28" s="25" customFormat="1" ht="15" customHeight="1" x14ac:dyDescent="0.2">
      <c r="A79" s="133"/>
      <c r="B79" s="37">
        <v>2011</v>
      </c>
      <c r="C79" s="51">
        <v>67628</v>
      </c>
      <c r="D79" s="21">
        <v>61249</v>
      </c>
      <c r="E79" s="49">
        <v>90.567516413319922</v>
      </c>
      <c r="F79" s="51">
        <v>29010</v>
      </c>
      <c r="G79" s="49">
        <v>47.364038596548511</v>
      </c>
      <c r="H79" s="51">
        <v>58904</v>
      </c>
      <c r="I79" s="49">
        <v>96.171366063119407</v>
      </c>
      <c r="J79" s="49">
        <v>87.100017744129659</v>
      </c>
      <c r="K79" s="51">
        <v>37728</v>
      </c>
      <c r="L79" s="49">
        <v>61.597740371271371</v>
      </c>
      <c r="M79" s="51">
        <v>21176</v>
      </c>
      <c r="N79" s="49">
        <v>34.573625691848029</v>
      </c>
      <c r="O79" s="51">
        <v>2345</v>
      </c>
      <c r="P79" s="49">
        <v>3.8286339368806024</v>
      </c>
      <c r="Q79" s="51">
        <v>495</v>
      </c>
      <c r="R79" s="49">
        <v>21.108742004264393</v>
      </c>
      <c r="S79" s="51">
        <v>5354</v>
      </c>
      <c r="T79" s="49">
        <v>8.7413672059951999</v>
      </c>
      <c r="U79" s="51">
        <v>7204</v>
      </c>
      <c r="V79" s="49">
        <v>11.761824682851966</v>
      </c>
      <c r="W79" s="51">
        <v>5948</v>
      </c>
      <c r="X79" s="49">
        <v>9.7111789580238046</v>
      </c>
      <c r="Y79" s="51">
        <v>273</v>
      </c>
      <c r="Z79" s="50">
        <v>0.44572156280102537</v>
      </c>
      <c r="AA79" s="49">
        <v>18.471304924756478</v>
      </c>
    </row>
    <row r="80" spans="1:28" s="25" customFormat="1" ht="15" customHeight="1" x14ac:dyDescent="0.2">
      <c r="A80" s="133"/>
      <c r="B80" s="38">
        <v>2012</v>
      </c>
      <c r="C80" s="51">
        <v>64908</v>
      </c>
      <c r="D80" s="51">
        <v>58617</v>
      </c>
      <c r="E80" s="52">
        <v>90.307820299500833</v>
      </c>
      <c r="F80" s="51">
        <v>27348</v>
      </c>
      <c r="G80" s="52">
        <v>46.65540713444905</v>
      </c>
      <c r="H80" s="51">
        <v>56693</v>
      </c>
      <c r="I80" s="52">
        <v>96.717675759591927</v>
      </c>
      <c r="J80" s="52">
        <v>87.343624822826143</v>
      </c>
      <c r="K80" s="51">
        <v>36784</v>
      </c>
      <c r="L80" s="52">
        <v>62.753126226180122</v>
      </c>
      <c r="M80" s="51">
        <v>19909</v>
      </c>
      <c r="N80" s="52">
        <v>33.964549533411805</v>
      </c>
      <c r="O80" s="51">
        <v>1949</v>
      </c>
      <c r="P80" s="52">
        <v>3.3249739836566183</v>
      </c>
      <c r="Q80" s="51">
        <v>446</v>
      </c>
      <c r="R80" s="52">
        <v>22.883530015392509</v>
      </c>
      <c r="S80" s="51">
        <v>5180</v>
      </c>
      <c r="T80" s="52">
        <v>8.8370268010986575</v>
      </c>
      <c r="U80" s="51">
        <v>7414</v>
      </c>
      <c r="V80" s="52">
        <v>12.648207857788696</v>
      </c>
      <c r="W80" s="51">
        <v>5979</v>
      </c>
      <c r="X80" s="52">
        <v>10.200112595322176</v>
      </c>
      <c r="Y80" s="51">
        <v>76</v>
      </c>
      <c r="Z80" s="53">
        <v>0.12965521947557876</v>
      </c>
      <c r="AA80" s="52">
        <v>17.918400161402243</v>
      </c>
    </row>
    <row r="81" spans="1:27" s="25" customFormat="1" ht="15" customHeight="1" x14ac:dyDescent="0.2">
      <c r="A81" s="133"/>
      <c r="B81" s="71">
        <v>2013</v>
      </c>
      <c r="C81" s="29">
        <v>62554.5</v>
      </c>
      <c r="D81" s="29">
        <v>56829</v>
      </c>
      <c r="E81" s="49">
        <v>90.847181257943078</v>
      </c>
      <c r="F81" s="29">
        <v>25531</v>
      </c>
      <c r="G81" s="49">
        <v>44.926006088440765</v>
      </c>
      <c r="H81" s="29">
        <v>53690</v>
      </c>
      <c r="I81" s="49">
        <v>94.476411691213997</v>
      </c>
      <c r="J81" s="49">
        <v>85.829156975117698</v>
      </c>
      <c r="K81" s="29">
        <v>35864</v>
      </c>
      <c r="L81" s="49">
        <v>63.108624117967935</v>
      </c>
      <c r="M81" s="29">
        <v>17826</v>
      </c>
      <c r="N81" s="49">
        <v>31.367787573246055</v>
      </c>
      <c r="O81" s="83">
        <v>3139</v>
      </c>
      <c r="P81" s="49">
        <v>5.5235883087860076</v>
      </c>
      <c r="Q81" s="83">
        <v>454</v>
      </c>
      <c r="R81" s="49">
        <v>14.463204842306467</v>
      </c>
      <c r="S81" s="83">
        <v>4921</v>
      </c>
      <c r="T81" s="49">
        <v>8.6593112671347381</v>
      </c>
      <c r="U81" s="29">
        <v>7733</v>
      </c>
      <c r="V81" s="49">
        <v>13.607489134068873</v>
      </c>
      <c r="W81" s="29">
        <v>6544</v>
      </c>
      <c r="X81" s="49">
        <v>11.515247496876595</v>
      </c>
      <c r="Y81" s="83">
        <v>282</v>
      </c>
      <c r="Z81" s="50">
        <v>0.49622551866124692</v>
      </c>
      <c r="AA81" s="88">
        <v>17.59984713289791</v>
      </c>
    </row>
    <row r="82" spans="1:27" s="25" customFormat="1" ht="15" customHeight="1" x14ac:dyDescent="0.2">
      <c r="A82" s="133"/>
      <c r="B82" s="81">
        <v>2014</v>
      </c>
      <c r="C82" s="82">
        <v>58812.55</v>
      </c>
      <c r="D82" s="82">
        <v>53773</v>
      </c>
      <c r="E82" s="47">
        <v>91.431165627064289</v>
      </c>
      <c r="F82" s="82">
        <v>24433.5</v>
      </c>
      <c r="G82" s="47">
        <v>45.438231082513532</v>
      </c>
      <c r="H82" s="82">
        <v>51697</v>
      </c>
      <c r="I82" s="47">
        <v>96.139326427761134</v>
      </c>
      <c r="J82" s="47">
        <v>87.901306778910282</v>
      </c>
      <c r="K82" s="82">
        <v>34920</v>
      </c>
      <c r="L82" s="47">
        <v>64.939653729566885</v>
      </c>
      <c r="M82" s="82">
        <v>16777</v>
      </c>
      <c r="N82" s="47">
        <v>31.199672698194259</v>
      </c>
      <c r="O82" s="82">
        <v>2076</v>
      </c>
      <c r="P82" s="47">
        <v>3.8606735722388561</v>
      </c>
      <c r="Q82" s="82">
        <v>380</v>
      </c>
      <c r="R82" s="47">
        <v>18.304431599229286</v>
      </c>
      <c r="S82" s="82">
        <v>4536</v>
      </c>
      <c r="T82" s="47">
        <v>8.4354601751808538</v>
      </c>
      <c r="U82" s="82">
        <v>7861.5</v>
      </c>
      <c r="V82" s="47">
        <v>14.619790601231101</v>
      </c>
      <c r="W82" s="82">
        <v>5225.5</v>
      </c>
      <c r="X82" s="47">
        <v>9.7177021925501652</v>
      </c>
      <c r="Y82" s="82">
        <v>105</v>
      </c>
      <c r="Z82" s="48">
        <v>0.19526528183289013</v>
      </c>
      <c r="AA82" s="89">
        <v>16.379899874042948</v>
      </c>
    </row>
    <row r="83" spans="1:27" s="25" customFormat="1" ht="15" customHeight="1" x14ac:dyDescent="0.2">
      <c r="A83" s="105"/>
      <c r="B83" s="81">
        <v>2015</v>
      </c>
      <c r="C83" s="82">
        <v>56517</v>
      </c>
      <c r="D83" s="82">
        <v>51955</v>
      </c>
      <c r="E83" s="47">
        <v>91.928092432365489</v>
      </c>
      <c r="F83" s="82">
        <v>23296</v>
      </c>
      <c r="G83" s="47">
        <v>44.838802810124143</v>
      </c>
      <c r="H83" s="82">
        <v>50148</v>
      </c>
      <c r="I83" s="47">
        <v>96.521990183812918</v>
      </c>
      <c r="J83" s="47">
        <v>88.730824353734278</v>
      </c>
      <c r="K83" s="82">
        <v>34765</v>
      </c>
      <c r="L83" s="47">
        <v>66.913675295929167</v>
      </c>
      <c r="M83" s="82">
        <v>15383</v>
      </c>
      <c r="N83" s="47">
        <v>29.608314887883747</v>
      </c>
      <c r="O83" s="82">
        <v>1807</v>
      </c>
      <c r="P83" s="47">
        <v>3.4780098161870852</v>
      </c>
      <c r="Q83" s="82">
        <v>306</v>
      </c>
      <c r="R83" s="47">
        <v>16.93414499169895</v>
      </c>
      <c r="S83" s="82">
        <v>4114</v>
      </c>
      <c r="T83" s="47">
        <v>7.91839091521509</v>
      </c>
      <c r="U83" s="82">
        <v>7646</v>
      </c>
      <c r="V83" s="47">
        <v>14.716581657203347</v>
      </c>
      <c r="W83" s="82">
        <v>5018</v>
      </c>
      <c r="X83" s="47">
        <v>9.6583581945914734</v>
      </c>
      <c r="Y83" s="82">
        <v>59</v>
      </c>
      <c r="Z83" s="48">
        <v>0.11355981137522857</v>
      </c>
      <c r="AA83" s="89">
        <v>16.913095563628787</v>
      </c>
    </row>
    <row r="84" spans="1:27" s="25" customFormat="1" ht="15" customHeight="1" x14ac:dyDescent="0.2">
      <c r="A84" s="105"/>
      <c r="B84" s="81">
        <v>2016</v>
      </c>
      <c r="C84" s="82">
        <v>55830.6</v>
      </c>
      <c r="D84" s="82">
        <v>51457.5</v>
      </c>
      <c r="E84" s="47">
        <v>92.1671986330077</v>
      </c>
      <c r="F84" s="82">
        <v>22921.5</v>
      </c>
      <c r="G84" s="47">
        <v>44.544527036875095</v>
      </c>
      <c r="H84" s="82">
        <v>49570.5</v>
      </c>
      <c r="I84" s="47">
        <v>96.33289607928873</v>
      </c>
      <c r="J84" s="47">
        <v>88.787331678326936</v>
      </c>
      <c r="K84" s="82">
        <v>34689.5</v>
      </c>
      <c r="L84" s="47">
        <v>67.413885245105192</v>
      </c>
      <c r="M84" s="82">
        <v>14881</v>
      </c>
      <c r="N84" s="47">
        <v>28.919010834183549</v>
      </c>
      <c r="O84" s="82">
        <v>1887</v>
      </c>
      <c r="P84" s="47">
        <v>3.6671039207112663</v>
      </c>
      <c r="Q84" s="82">
        <v>294</v>
      </c>
      <c r="R84" s="47">
        <v>15.580286168521463</v>
      </c>
      <c r="S84" s="82">
        <v>3894</v>
      </c>
      <c r="T84" s="47">
        <v>7.5674099985424865</v>
      </c>
      <c r="U84" s="82">
        <v>7864</v>
      </c>
      <c r="V84" s="47">
        <v>15.282514696594276</v>
      </c>
      <c r="W84" s="82">
        <v>4888</v>
      </c>
      <c r="X84" s="47">
        <v>9.4991012000194335</v>
      </c>
      <c r="Y84" s="82">
        <v>55</v>
      </c>
      <c r="Z84" s="48">
        <v>0.10688432201331195</v>
      </c>
      <c r="AA84" s="89">
        <v>16.680459671749169</v>
      </c>
    </row>
    <row r="85" spans="1:27" s="25" customFormat="1" ht="15" customHeight="1" x14ac:dyDescent="0.2">
      <c r="A85" s="105"/>
      <c r="B85" s="81">
        <v>2017</v>
      </c>
      <c r="C85" s="82">
        <v>52571.05</v>
      </c>
      <c r="D85" s="82">
        <v>48408.7</v>
      </c>
      <c r="E85" s="47">
        <v>92.082429397929076</v>
      </c>
      <c r="F85" s="82">
        <v>21395.5</v>
      </c>
      <c r="G85" s="47">
        <v>44.197633896386392</v>
      </c>
      <c r="H85" s="82">
        <v>46830.5</v>
      </c>
      <c r="I85" s="47">
        <v>96.73984221844421</v>
      </c>
      <c r="J85" s="47">
        <v>89.080396910466874</v>
      </c>
      <c r="K85" s="82">
        <v>33634.5</v>
      </c>
      <c r="L85" s="47">
        <v>69.480279371270043</v>
      </c>
      <c r="M85" s="82">
        <v>13196</v>
      </c>
      <c r="N85" s="47">
        <v>27.259562847174166</v>
      </c>
      <c r="O85" s="82">
        <v>1578.2</v>
      </c>
      <c r="P85" s="47">
        <v>3.2601577815557947</v>
      </c>
      <c r="Q85" s="82">
        <v>246</v>
      </c>
      <c r="R85" s="47">
        <v>15.587378025598783</v>
      </c>
      <c r="S85" s="82">
        <v>3338</v>
      </c>
      <c r="T85" s="47">
        <v>6.8954547426392372</v>
      </c>
      <c r="U85" s="82">
        <v>7612</v>
      </c>
      <c r="V85" s="47">
        <v>15.724446225575155</v>
      </c>
      <c r="W85" s="82">
        <v>4400</v>
      </c>
      <c r="X85" s="47">
        <v>9.0892752748989345</v>
      </c>
      <c r="Y85" s="82">
        <v>117</v>
      </c>
      <c r="Z85" s="48">
        <v>0.24169209253708529</v>
      </c>
      <c r="AA85" s="89">
        <v>16.365630374289751</v>
      </c>
    </row>
    <row r="86" spans="1:27" s="25" customFormat="1" ht="15" customHeight="1" x14ac:dyDescent="0.2">
      <c r="A86" s="105"/>
      <c r="B86" s="81">
        <v>2018</v>
      </c>
      <c r="C86" s="82">
        <v>49399.93</v>
      </c>
      <c r="D86" s="82">
        <v>45640</v>
      </c>
      <c r="E86" s="47">
        <v>92.388794882907732</v>
      </c>
      <c r="F86" s="82">
        <v>20078.3</v>
      </c>
      <c r="G86" s="47">
        <v>43.992769500438214</v>
      </c>
      <c r="H86" s="82">
        <v>44217.8</v>
      </c>
      <c r="I86" s="47">
        <v>96.883873794916738</v>
      </c>
      <c r="J86" s="47">
        <v>89.509843435000818</v>
      </c>
      <c r="K86" s="82">
        <v>32303.8</v>
      </c>
      <c r="L86" s="47">
        <v>70.779579316389132</v>
      </c>
      <c r="M86" s="82">
        <v>11914</v>
      </c>
      <c r="N86" s="47">
        <v>26.104294478527606</v>
      </c>
      <c r="O86" s="82">
        <v>1422.2</v>
      </c>
      <c r="P86" s="47">
        <v>3.1161262050832605</v>
      </c>
      <c r="Q86" s="82">
        <v>184</v>
      </c>
      <c r="R86" s="47">
        <v>12.937702151596117</v>
      </c>
      <c r="S86" s="82">
        <v>2783</v>
      </c>
      <c r="T86" s="47">
        <v>6.0977212971077996</v>
      </c>
      <c r="U86" s="82">
        <v>7263.5</v>
      </c>
      <c r="V86" s="47">
        <v>15.914767747589833</v>
      </c>
      <c r="W86" s="82">
        <v>4685</v>
      </c>
      <c r="X86" s="47">
        <v>10.265118317265557</v>
      </c>
      <c r="Y86" s="82">
        <v>79</v>
      </c>
      <c r="Z86" s="48">
        <v>0.17309377738825593</v>
      </c>
      <c r="AA86" s="89">
        <v>15.753709189082651</v>
      </c>
    </row>
    <row r="87" spans="1:27" s="25" customFormat="1" ht="15" customHeight="1" x14ac:dyDescent="0.2">
      <c r="A87" s="105"/>
      <c r="B87" s="71">
        <v>2019</v>
      </c>
      <c r="C87" s="29">
        <v>48056.069999999992</v>
      </c>
      <c r="D87" s="29">
        <v>44234.95</v>
      </c>
      <c r="E87" s="49">
        <v>92.048621537300079</v>
      </c>
      <c r="F87" s="29">
        <v>19512</v>
      </c>
      <c r="G87" s="49">
        <v>44.109917610396309</v>
      </c>
      <c r="H87" s="29">
        <v>42838.65</v>
      </c>
      <c r="I87" s="49">
        <v>96.843446189042837</v>
      </c>
      <c r="J87" s="49">
        <v>89.143057266230898</v>
      </c>
      <c r="K87" s="29">
        <v>31416.65</v>
      </c>
      <c r="L87" s="49">
        <v>71.022234680947989</v>
      </c>
      <c r="M87" s="29">
        <v>11422</v>
      </c>
      <c r="N87" s="49">
        <v>25.821211508094844</v>
      </c>
      <c r="O87" s="29">
        <v>1396.3</v>
      </c>
      <c r="P87" s="49">
        <v>3.1565538109571731</v>
      </c>
      <c r="Q87" s="29">
        <v>185</v>
      </c>
      <c r="R87" s="49">
        <v>13.249301725990117</v>
      </c>
      <c r="S87" s="29">
        <v>2626</v>
      </c>
      <c r="T87" s="49">
        <v>5.9364823516246767</v>
      </c>
      <c r="U87" s="29">
        <v>7252.5</v>
      </c>
      <c r="V87" s="49">
        <v>16.395406799374705</v>
      </c>
      <c r="W87" s="29">
        <v>4355</v>
      </c>
      <c r="X87" s="49">
        <v>9.8451563752191422</v>
      </c>
      <c r="Y87" s="29">
        <v>51</v>
      </c>
      <c r="Z87" s="50">
        <v>0.11529345008867424</v>
      </c>
      <c r="AA87" s="88">
        <v>15.529709929195537</v>
      </c>
    </row>
    <row r="88" spans="1:27" s="25" customFormat="1" ht="13.9" customHeight="1" thickBot="1" x14ac:dyDescent="0.25">
      <c r="A88" s="39"/>
      <c r="B88" s="79">
        <v>2020</v>
      </c>
      <c r="C88" s="80">
        <f>РФ!C11</f>
        <v>46307.59</v>
      </c>
      <c r="D88" s="80">
        <f>РФ!D11</f>
        <v>42461.740000000005</v>
      </c>
      <c r="E88" s="84">
        <f>IF(C88=0,0,D88/C88*100)</f>
        <v>91.694989957369856</v>
      </c>
      <c r="F88" s="80">
        <f>РФ!F11</f>
        <v>18789.3</v>
      </c>
      <c r="G88" s="84">
        <f>IF(D88=0,0,F88/D88*100)</f>
        <v>44.249953016527343</v>
      </c>
      <c r="H88" s="80">
        <f>РФ!H11</f>
        <v>41321.300000000003</v>
      </c>
      <c r="I88" s="84">
        <f>IF(D88=0,0,H88/D88*100)</f>
        <v>97.314193907268049</v>
      </c>
      <c r="J88" s="84">
        <f>IF(C88=0,0,H88/C88*100)</f>
        <v>89.23224033036486</v>
      </c>
      <c r="K88" s="80">
        <f>РФ!K11</f>
        <v>30515.3</v>
      </c>
      <c r="L88" s="84">
        <f>IF(D88=0,0,K88/D88*100)</f>
        <v>71.86540165334722</v>
      </c>
      <c r="M88" s="80">
        <f>РФ!M11</f>
        <v>10806</v>
      </c>
      <c r="N88" s="84">
        <f>IF(D88=0,0,M88/D88*100)</f>
        <v>25.448792253920821</v>
      </c>
      <c r="O88" s="80">
        <f>РФ!O11</f>
        <v>1140.44</v>
      </c>
      <c r="P88" s="84">
        <f>IF(D88=0,0,O88/D88*100)</f>
        <v>2.6858060927319509</v>
      </c>
      <c r="Q88" s="80">
        <f>РФ!Q11</f>
        <v>157</v>
      </c>
      <c r="R88" s="84">
        <f>IF(O88=0,0,Q88/O88*100)</f>
        <v>13.766616393672617</v>
      </c>
      <c r="S88" s="80">
        <f>РФ!S11</f>
        <v>2465</v>
      </c>
      <c r="T88" s="84">
        <f>IF(D88=0,0,S88/D88*100)</f>
        <v>5.8052260693980031</v>
      </c>
      <c r="U88" s="80">
        <f>РФ!U11</f>
        <v>7209</v>
      </c>
      <c r="V88" s="84">
        <f>IF(D88=0,0,U88/D88*100)</f>
        <v>16.977636809042679</v>
      </c>
      <c r="W88" s="80">
        <f>РФ!AD11</f>
        <v>3950.5</v>
      </c>
      <c r="X88" s="84">
        <f>IF(D88=0,0,W88/D88*100)</f>
        <v>9.3036696093942446</v>
      </c>
      <c r="Y88" s="80">
        <f>РФ!AF11</f>
        <v>69</v>
      </c>
      <c r="Z88" s="85">
        <f>IF(D88=0,0,Y88/D88*100)</f>
        <v>0.16249922871742889</v>
      </c>
      <c r="AA88" s="90">
        <f>D88/$D28*100</f>
        <v>15.117040653311363</v>
      </c>
    </row>
    <row r="89" spans="1:27" s="25" customFormat="1" ht="13.9" customHeight="1" x14ac:dyDescent="0.2">
      <c r="A89" s="76"/>
      <c r="B89" s="36">
        <v>2001</v>
      </c>
      <c r="C89" s="77">
        <v>284556</v>
      </c>
      <c r="D89" s="77">
        <v>269531</v>
      </c>
      <c r="E89" s="78">
        <v>94.719844248583769</v>
      </c>
      <c r="F89" s="27">
        <v>168518</v>
      </c>
      <c r="G89" s="49">
        <v>62.522678281904497</v>
      </c>
      <c r="H89" s="77">
        <v>230801</v>
      </c>
      <c r="I89" s="78">
        <v>85.630595367508747</v>
      </c>
      <c r="J89" s="78">
        <v>81.109166561239263</v>
      </c>
      <c r="K89" s="77">
        <v>63799</v>
      </c>
      <c r="L89" s="78">
        <v>23.670375578319376</v>
      </c>
      <c r="M89" s="77">
        <v>167002</v>
      </c>
      <c r="N89" s="78">
        <v>61.960219789189374</v>
      </c>
      <c r="O89" s="77">
        <v>38730</v>
      </c>
      <c r="P89" s="78">
        <v>14.369404632491253</v>
      </c>
      <c r="Q89" s="27">
        <v>4583</v>
      </c>
      <c r="R89" s="49">
        <v>11.833204234443585</v>
      </c>
      <c r="S89" s="77">
        <v>32669</v>
      </c>
      <c r="T89" s="78">
        <v>12.120683706141408</v>
      </c>
      <c r="U89" s="27">
        <v>9077</v>
      </c>
      <c r="V89" s="49">
        <v>3.3677016743899593</v>
      </c>
      <c r="W89" s="27">
        <v>21016</v>
      </c>
      <c r="X89" s="49">
        <v>7.7972478119400002</v>
      </c>
      <c r="Y89" s="27">
        <v>729</v>
      </c>
      <c r="Z89" s="50">
        <v>0.27046981608794535</v>
      </c>
      <c r="AA89" s="49">
        <v>46.642635637451022</v>
      </c>
    </row>
    <row r="90" spans="1:27" s="25" customFormat="1" ht="14.25" x14ac:dyDescent="0.2">
      <c r="A90" s="133" t="s">
        <v>220</v>
      </c>
      <c r="B90" s="36">
        <v>2002</v>
      </c>
      <c r="C90" s="77">
        <v>270550</v>
      </c>
      <c r="D90" s="77">
        <v>255522</v>
      </c>
      <c r="E90" s="78">
        <v>94.445389022361866</v>
      </c>
      <c r="F90" s="27">
        <v>161634</v>
      </c>
      <c r="G90" s="49">
        <v>63.256392795923645</v>
      </c>
      <c r="H90" s="77">
        <v>219811</v>
      </c>
      <c r="I90" s="78">
        <v>86.024295363999968</v>
      </c>
      <c r="J90" s="78">
        <v>81.245980410275365</v>
      </c>
      <c r="K90" s="77">
        <v>62854</v>
      </c>
      <c r="L90" s="78">
        <v>24.598273338499229</v>
      </c>
      <c r="M90" s="77">
        <v>156957</v>
      </c>
      <c r="N90" s="78">
        <v>61.426022025500735</v>
      </c>
      <c r="O90" s="77">
        <v>35711</v>
      </c>
      <c r="P90" s="78">
        <v>13.97570463600003</v>
      </c>
      <c r="Q90" s="27">
        <v>4960</v>
      </c>
      <c r="R90" s="49">
        <v>13.889277813558849</v>
      </c>
      <c r="S90" s="77">
        <v>32060</v>
      </c>
      <c r="T90" s="78">
        <v>12.546864849210634</v>
      </c>
      <c r="U90" s="27">
        <v>9445</v>
      </c>
      <c r="V90" s="49">
        <v>3.6963549126885353</v>
      </c>
      <c r="W90" s="27">
        <v>21815</v>
      </c>
      <c r="X90" s="49">
        <v>8.5374253488936382</v>
      </c>
      <c r="Y90" s="27">
        <v>659</v>
      </c>
      <c r="Z90" s="50">
        <v>0.25790342905894603</v>
      </c>
      <c r="AA90" s="49">
        <v>46.203251488593025</v>
      </c>
    </row>
    <row r="91" spans="1:27" s="25" customFormat="1" ht="14.25" x14ac:dyDescent="0.2">
      <c r="A91" s="133"/>
      <c r="B91" s="36">
        <v>2003</v>
      </c>
      <c r="C91" s="77">
        <v>244199</v>
      </c>
      <c r="D91" s="77">
        <v>229808</v>
      </c>
      <c r="E91" s="78">
        <v>94.106855474428642</v>
      </c>
      <c r="F91" s="27">
        <v>147218</v>
      </c>
      <c r="G91" s="49">
        <v>64.061303348882547</v>
      </c>
      <c r="H91" s="77">
        <v>198896</v>
      </c>
      <c r="I91" s="78">
        <v>86.548771148088846</v>
      </c>
      <c r="J91" s="78">
        <v>81.448326979225953</v>
      </c>
      <c r="K91" s="77">
        <v>58024</v>
      </c>
      <c r="L91" s="78">
        <v>25.248903432430552</v>
      </c>
      <c r="M91" s="77">
        <v>140872</v>
      </c>
      <c r="N91" s="78">
        <v>61.299867715658287</v>
      </c>
      <c r="O91" s="77">
        <v>30912</v>
      </c>
      <c r="P91" s="78">
        <v>13.451228851911159</v>
      </c>
      <c r="Q91" s="27">
        <v>4759</v>
      </c>
      <c r="R91" s="49">
        <v>15.395315734989648</v>
      </c>
      <c r="S91" s="77">
        <v>29399</v>
      </c>
      <c r="T91" s="78">
        <v>12.792853164380698</v>
      </c>
      <c r="U91" s="27">
        <v>9223</v>
      </c>
      <c r="V91" s="49">
        <v>4.0133502750121846</v>
      </c>
      <c r="W91" s="27">
        <v>22357</v>
      </c>
      <c r="X91" s="49">
        <v>9.7285560119752148</v>
      </c>
      <c r="Y91" s="27">
        <v>760</v>
      </c>
      <c r="Z91" s="50">
        <v>0.33071085427835412</v>
      </c>
      <c r="AA91" s="49">
        <v>45.614292774812576</v>
      </c>
    </row>
    <row r="92" spans="1:27" s="25" customFormat="1" ht="14.25" x14ac:dyDescent="0.2">
      <c r="A92" s="133"/>
      <c r="B92" s="36">
        <v>2004</v>
      </c>
      <c r="C92" s="77">
        <v>222615</v>
      </c>
      <c r="D92" s="77">
        <v>209737</v>
      </c>
      <c r="E92" s="78">
        <v>94.21512476697437</v>
      </c>
      <c r="F92" s="27">
        <v>134334</v>
      </c>
      <c r="G92" s="49">
        <v>64.048784906811861</v>
      </c>
      <c r="H92" s="77">
        <v>182405</v>
      </c>
      <c r="I92" s="78">
        <v>86.968441429027791</v>
      </c>
      <c r="J92" s="78">
        <v>81.937425600251558</v>
      </c>
      <c r="K92" s="77">
        <v>54594</v>
      </c>
      <c r="L92" s="78">
        <v>26.02974201023186</v>
      </c>
      <c r="M92" s="77">
        <v>127811</v>
      </c>
      <c r="N92" s="78">
        <v>60.938699418795913</v>
      </c>
      <c r="O92" s="77">
        <v>27332</v>
      </c>
      <c r="P92" s="78">
        <v>13.031558570972217</v>
      </c>
      <c r="Q92" s="27">
        <v>4726</v>
      </c>
      <c r="R92" s="49">
        <v>17.291087370115616</v>
      </c>
      <c r="S92" s="77">
        <v>27104</v>
      </c>
      <c r="T92" s="78">
        <v>12.922850999108407</v>
      </c>
      <c r="U92" s="27">
        <v>8995</v>
      </c>
      <c r="V92" s="49">
        <v>4.288704425065677</v>
      </c>
      <c r="W92" s="27">
        <v>21731</v>
      </c>
      <c r="X92" s="49">
        <v>10.361071246370454</v>
      </c>
      <c r="Y92" s="27">
        <v>683</v>
      </c>
      <c r="Z92" s="50">
        <v>0.32564592799553727</v>
      </c>
      <c r="AA92" s="49">
        <v>45.389661120020079</v>
      </c>
    </row>
    <row r="93" spans="1:27" s="25" customFormat="1" ht="14.25" x14ac:dyDescent="0.2">
      <c r="A93" s="133"/>
      <c r="B93" s="36">
        <v>2005</v>
      </c>
      <c r="C93" s="77">
        <v>198694</v>
      </c>
      <c r="D93" s="77">
        <v>188203</v>
      </c>
      <c r="E93" s="78">
        <v>94.720021741975103</v>
      </c>
      <c r="F93" s="20">
        <v>121139</v>
      </c>
      <c r="G93" s="49">
        <v>64.366136565304487</v>
      </c>
      <c r="H93" s="77">
        <v>165678</v>
      </c>
      <c r="I93" s="78">
        <v>88.031540411151781</v>
      </c>
      <c r="J93" s="78">
        <v>83.383494217238564</v>
      </c>
      <c r="K93" s="77">
        <v>52347</v>
      </c>
      <c r="L93" s="78">
        <v>27.814115609209207</v>
      </c>
      <c r="M93" s="77">
        <v>113331</v>
      </c>
      <c r="N93" s="78">
        <v>60.217424801942585</v>
      </c>
      <c r="O93" s="77">
        <v>22525</v>
      </c>
      <c r="P93" s="78">
        <v>11.96845958884821</v>
      </c>
      <c r="Q93" s="20">
        <v>3900</v>
      </c>
      <c r="R93" s="49">
        <v>17.314095449500556</v>
      </c>
      <c r="S93" s="77">
        <v>24922</v>
      </c>
      <c r="T93" s="78">
        <v>13.242084345095456</v>
      </c>
      <c r="U93" s="20">
        <v>8131</v>
      </c>
      <c r="V93" s="49">
        <v>4.32033495746614</v>
      </c>
      <c r="W93" s="20">
        <v>20736</v>
      </c>
      <c r="X93" s="49">
        <v>11.017890256797182</v>
      </c>
      <c r="Y93" s="20">
        <v>1415</v>
      </c>
      <c r="Z93" s="50">
        <v>0.75184773887770118</v>
      </c>
      <c r="AA93" s="49">
        <v>44.747910648263726</v>
      </c>
    </row>
    <row r="94" spans="1:27" s="25" customFormat="1" ht="14.25" x14ac:dyDescent="0.2">
      <c r="A94" s="133"/>
      <c r="B94" s="36">
        <v>2006</v>
      </c>
      <c r="C94" s="77">
        <v>186115</v>
      </c>
      <c r="D94" s="77">
        <v>175895</v>
      </c>
      <c r="E94" s="78">
        <v>94.508771458506828</v>
      </c>
      <c r="F94" s="20">
        <v>112475</v>
      </c>
      <c r="G94" s="49">
        <v>63.944398646920042</v>
      </c>
      <c r="H94" s="77">
        <v>154573</v>
      </c>
      <c r="I94" s="78">
        <v>87.877995394979962</v>
      </c>
      <c r="J94" s="78">
        <v>83.052413830158784</v>
      </c>
      <c r="K94" s="77">
        <v>52053</v>
      </c>
      <c r="L94" s="78">
        <v>29.593223229767755</v>
      </c>
      <c r="M94" s="77">
        <v>102520</v>
      </c>
      <c r="N94" s="78">
        <v>58.284772165212196</v>
      </c>
      <c r="O94" s="77">
        <v>21322</v>
      </c>
      <c r="P94" s="78">
        <v>12.12200460502004</v>
      </c>
      <c r="Q94" s="20">
        <v>3771</v>
      </c>
      <c r="R94" s="49">
        <v>17.685958165275302</v>
      </c>
      <c r="S94" s="77">
        <v>23666</v>
      </c>
      <c r="T94" s="78">
        <v>13.454617811762699</v>
      </c>
      <c r="U94" s="20">
        <v>8551</v>
      </c>
      <c r="V94" s="49">
        <v>4.8614230080445724</v>
      </c>
      <c r="W94" s="20">
        <v>18542</v>
      </c>
      <c r="X94" s="49">
        <v>10.541516245487365</v>
      </c>
      <c r="Y94" s="20">
        <v>1442</v>
      </c>
      <c r="Z94" s="50">
        <v>0.81980727138349585</v>
      </c>
      <c r="AA94" s="49">
        <v>45.091570020816029</v>
      </c>
    </row>
    <row r="95" spans="1:27" s="25" customFormat="1" ht="14.25" x14ac:dyDescent="0.2">
      <c r="A95" s="133"/>
      <c r="B95" s="36">
        <v>2007</v>
      </c>
      <c r="C95" s="77">
        <v>171700</v>
      </c>
      <c r="D95" s="77">
        <v>161066</v>
      </c>
      <c r="E95" s="78">
        <v>93.806639487478165</v>
      </c>
      <c r="F95" s="20">
        <v>103530</v>
      </c>
      <c r="G95" s="49">
        <v>64.277997839395027</v>
      </c>
      <c r="H95" s="77">
        <v>142551</v>
      </c>
      <c r="I95" s="78">
        <v>88.504712353941855</v>
      </c>
      <c r="J95" s="78">
        <v>83.023296447291784</v>
      </c>
      <c r="K95" s="77">
        <v>50555</v>
      </c>
      <c r="L95" s="78">
        <v>31.387754088386128</v>
      </c>
      <c r="M95" s="77">
        <v>91996</v>
      </c>
      <c r="N95" s="78">
        <v>57.116958265555738</v>
      </c>
      <c r="O95" s="77">
        <v>18515</v>
      </c>
      <c r="P95" s="78">
        <v>11.495287646058138</v>
      </c>
      <c r="Q95" s="20">
        <v>3530</v>
      </c>
      <c r="R95" s="49">
        <v>19.065622468268973</v>
      </c>
      <c r="S95" s="77">
        <v>23296</v>
      </c>
      <c r="T95" s="78">
        <v>14.463636024983547</v>
      </c>
      <c r="U95" s="20">
        <v>8409</v>
      </c>
      <c r="V95" s="49">
        <v>5.2208411458656698</v>
      </c>
      <c r="W95" s="20">
        <v>17335.5</v>
      </c>
      <c r="X95" s="49">
        <v>10.762979151403771</v>
      </c>
      <c r="Y95" s="20">
        <v>1283</v>
      </c>
      <c r="Z95" s="50">
        <v>0.79656786658885181</v>
      </c>
      <c r="AA95" s="49">
        <v>44.643703520972558</v>
      </c>
    </row>
    <row r="96" spans="1:27" s="25" customFormat="1" ht="14.25" x14ac:dyDescent="0.2">
      <c r="A96" s="133"/>
      <c r="B96" s="36">
        <v>2008</v>
      </c>
      <c r="C96" s="77">
        <v>159756.5</v>
      </c>
      <c r="D96" s="77">
        <v>150873</v>
      </c>
      <c r="E96" s="78">
        <v>94.439349885607157</v>
      </c>
      <c r="F96" s="20">
        <v>96705</v>
      </c>
      <c r="G96" s="49">
        <v>64.096955717722849</v>
      </c>
      <c r="H96" s="77">
        <v>133994</v>
      </c>
      <c r="I96" s="78">
        <v>88.812444903992088</v>
      </c>
      <c r="J96" s="78">
        <v>83.873895584843183</v>
      </c>
      <c r="K96" s="77">
        <v>50488</v>
      </c>
      <c r="L96" s="78">
        <v>33.46390672950097</v>
      </c>
      <c r="M96" s="77">
        <v>83506</v>
      </c>
      <c r="N96" s="78">
        <v>55.348538174491125</v>
      </c>
      <c r="O96" s="77">
        <v>16879</v>
      </c>
      <c r="P96" s="78">
        <v>11.1875550960079</v>
      </c>
      <c r="Q96" s="20">
        <v>3457</v>
      </c>
      <c r="R96" s="49">
        <v>20.481071153504356</v>
      </c>
      <c r="S96" s="77">
        <v>22628</v>
      </c>
      <c r="T96" s="78">
        <v>14.998044713103074</v>
      </c>
      <c r="U96" s="20">
        <v>9876</v>
      </c>
      <c r="V96" s="49">
        <v>6.5459028454395414</v>
      </c>
      <c r="W96" s="20">
        <v>16483</v>
      </c>
      <c r="X96" s="49">
        <v>10.92508268543742</v>
      </c>
      <c r="Y96" s="20">
        <v>1328</v>
      </c>
      <c r="Z96" s="50">
        <v>0.88021050817575042</v>
      </c>
      <c r="AA96" s="49">
        <v>44.385246986764415</v>
      </c>
    </row>
    <row r="97" spans="1:27" s="25" customFormat="1" ht="14.25" x14ac:dyDescent="0.2">
      <c r="A97" s="133"/>
      <c r="B97" s="36">
        <v>2009</v>
      </c>
      <c r="C97" s="77">
        <v>155445</v>
      </c>
      <c r="D97" s="77">
        <v>147500</v>
      </c>
      <c r="E97" s="78">
        <v>94.88886744507704</v>
      </c>
      <c r="F97" s="20">
        <v>93456</v>
      </c>
      <c r="G97" s="49">
        <v>63.36</v>
      </c>
      <c r="H97" s="20">
        <v>132757</v>
      </c>
      <c r="I97" s="49">
        <v>90.004745762711863</v>
      </c>
      <c r="J97" s="49">
        <v>85.404483901058242</v>
      </c>
      <c r="K97" s="20">
        <v>54878</v>
      </c>
      <c r="L97" s="49">
        <v>37.205423728813557</v>
      </c>
      <c r="M97" s="20">
        <v>77879</v>
      </c>
      <c r="N97" s="49">
        <v>52.799322033898314</v>
      </c>
      <c r="O97" s="20">
        <v>14743</v>
      </c>
      <c r="P97" s="49">
        <v>9.995254237288135</v>
      </c>
      <c r="Q97" s="20">
        <v>3333</v>
      </c>
      <c r="R97" s="49">
        <v>22.607339076171744</v>
      </c>
      <c r="S97" s="20">
        <v>23303</v>
      </c>
      <c r="T97" s="49">
        <v>15.79864406779661</v>
      </c>
      <c r="U97" s="20">
        <v>10431</v>
      </c>
      <c r="V97" s="49">
        <v>7.0718644067796612</v>
      </c>
      <c r="W97" s="20">
        <v>16402</v>
      </c>
      <c r="X97" s="49">
        <v>11.12</v>
      </c>
      <c r="Y97" s="20">
        <v>861</v>
      </c>
      <c r="Z97" s="50">
        <v>0.58372881355932205</v>
      </c>
      <c r="AA97" s="49">
        <v>44.830646533907164</v>
      </c>
    </row>
    <row r="98" spans="1:27" s="25" customFormat="1" ht="14.25" x14ac:dyDescent="0.2">
      <c r="A98" s="133"/>
      <c r="B98" s="36">
        <v>2010</v>
      </c>
      <c r="C98" s="29">
        <v>144414</v>
      </c>
      <c r="D98" s="20">
        <v>137368</v>
      </c>
      <c r="E98" s="49">
        <v>95.120971650947979</v>
      </c>
      <c r="F98" s="29">
        <v>86933</v>
      </c>
      <c r="G98" s="49">
        <v>63.284753363228695</v>
      </c>
      <c r="H98" s="29">
        <v>119647</v>
      </c>
      <c r="I98" s="49">
        <v>87.099615631005761</v>
      </c>
      <c r="J98" s="49">
        <v>82.850000692453634</v>
      </c>
      <c r="K98" s="29">
        <v>47582</v>
      </c>
      <c r="L98" s="49">
        <v>34.638343719061211</v>
      </c>
      <c r="M98" s="29">
        <v>72065</v>
      </c>
      <c r="N98" s="49">
        <v>52.461271911944564</v>
      </c>
      <c r="O98" s="29">
        <v>17721</v>
      </c>
      <c r="P98" s="49">
        <v>12.900384368994233</v>
      </c>
      <c r="Q98" s="29">
        <v>2942</v>
      </c>
      <c r="R98" s="49">
        <v>16.601771909034479</v>
      </c>
      <c r="S98" s="29">
        <v>22091</v>
      </c>
      <c r="T98" s="49">
        <v>16.081620173548426</v>
      </c>
      <c r="U98" s="29">
        <v>9956</v>
      </c>
      <c r="V98" s="49">
        <v>7.247685050375634</v>
      </c>
      <c r="W98" s="29">
        <v>14742</v>
      </c>
      <c r="X98" s="49">
        <v>10.731757032205461</v>
      </c>
      <c r="Y98" s="29">
        <v>399</v>
      </c>
      <c r="Z98" s="50">
        <v>0.29046066041581736</v>
      </c>
      <c r="AA98" s="49">
        <v>41.844894129688463</v>
      </c>
    </row>
    <row r="99" spans="1:27" s="25" customFormat="1" ht="15" customHeight="1" x14ac:dyDescent="0.2">
      <c r="A99" s="133"/>
      <c r="B99" s="37">
        <v>2011</v>
      </c>
      <c r="C99" s="51">
        <v>144376</v>
      </c>
      <c r="D99" s="21">
        <v>136904</v>
      </c>
      <c r="E99" s="49">
        <v>94.824624591344815</v>
      </c>
      <c r="F99" s="51">
        <v>87768</v>
      </c>
      <c r="G99" s="49">
        <v>64.109156781394262</v>
      </c>
      <c r="H99" s="51">
        <v>118888</v>
      </c>
      <c r="I99" s="49">
        <v>86.840413720563319</v>
      </c>
      <c r="J99" s="49">
        <v>82.346096304094857</v>
      </c>
      <c r="K99" s="51">
        <v>47700</v>
      </c>
      <c r="L99" s="49">
        <v>34.841933033366445</v>
      </c>
      <c r="M99" s="51">
        <v>71188</v>
      </c>
      <c r="N99" s="49">
        <v>51.998480687196867</v>
      </c>
      <c r="O99" s="51">
        <v>18016</v>
      </c>
      <c r="P99" s="49">
        <v>13.159586279436686</v>
      </c>
      <c r="Q99" s="51">
        <v>2554</v>
      </c>
      <c r="R99" s="49">
        <v>14.176287744227354</v>
      </c>
      <c r="S99" s="51">
        <v>23044</v>
      </c>
      <c r="T99" s="49">
        <v>16.832232805469527</v>
      </c>
      <c r="U99" s="51">
        <v>10670</v>
      </c>
      <c r="V99" s="49">
        <v>7.7937825045287203</v>
      </c>
      <c r="W99" s="51">
        <v>14829</v>
      </c>
      <c r="X99" s="49">
        <v>10.831677671945304</v>
      </c>
      <c r="Y99" s="51">
        <v>464</v>
      </c>
      <c r="Z99" s="50">
        <v>0.33892362531408871</v>
      </c>
      <c r="AA99" s="49">
        <v>41.287131698784648</v>
      </c>
    </row>
    <row r="100" spans="1:27" s="25" customFormat="1" ht="15" customHeight="1" x14ac:dyDescent="0.2">
      <c r="A100" s="133"/>
      <c r="B100" s="38">
        <v>2012</v>
      </c>
      <c r="C100" s="51">
        <v>143366.85</v>
      </c>
      <c r="D100" s="51">
        <v>135014.5</v>
      </c>
      <c r="E100" s="52">
        <v>94.174141372290734</v>
      </c>
      <c r="F100" s="51">
        <v>85548.5</v>
      </c>
      <c r="G100" s="52">
        <v>63.362453662384411</v>
      </c>
      <c r="H100" s="51">
        <v>117906</v>
      </c>
      <c r="I100" s="52">
        <v>87.328398060949013</v>
      </c>
      <c r="J100" s="52">
        <v>82.24076904807491</v>
      </c>
      <c r="K100" s="51">
        <v>49604</v>
      </c>
      <c r="L100" s="52">
        <v>36.739757581593082</v>
      </c>
      <c r="M100" s="51">
        <v>68302</v>
      </c>
      <c r="N100" s="52">
        <v>50.588640479355917</v>
      </c>
      <c r="O100" s="51">
        <v>17132</v>
      </c>
      <c r="P100" s="52">
        <v>12.689007476974695</v>
      </c>
      <c r="Q100" s="51">
        <v>2298</v>
      </c>
      <c r="R100" s="52">
        <v>13.413495213635301</v>
      </c>
      <c r="S100" s="51">
        <v>22420</v>
      </c>
      <c r="T100" s="52">
        <v>16.605623840402327</v>
      </c>
      <c r="U100" s="51">
        <v>11651.5</v>
      </c>
      <c r="V100" s="52">
        <v>8.629813834810335</v>
      </c>
      <c r="W100" s="51">
        <v>16153</v>
      </c>
      <c r="X100" s="52">
        <v>11.963900173685049</v>
      </c>
      <c r="Y100" s="51">
        <v>174</v>
      </c>
      <c r="Z100" s="53">
        <v>0.1288750467542375</v>
      </c>
      <c r="AA100" s="52">
        <v>41.272051428623833</v>
      </c>
    </row>
    <row r="101" spans="1:27" s="25" customFormat="1" ht="15" customHeight="1" x14ac:dyDescent="0.2">
      <c r="A101" s="133"/>
      <c r="B101" s="71">
        <v>2013</v>
      </c>
      <c r="C101" s="29">
        <v>135397.79999999999</v>
      </c>
      <c r="D101" s="29">
        <v>127231.85</v>
      </c>
      <c r="E101" s="49">
        <v>93.968919731339824</v>
      </c>
      <c r="F101" s="29">
        <v>79570</v>
      </c>
      <c r="G101" s="49">
        <v>62.539372020449278</v>
      </c>
      <c r="H101" s="29">
        <v>112241.85</v>
      </c>
      <c r="I101" s="49">
        <v>88.218358846468078</v>
      </c>
      <c r="J101" s="49">
        <v>82.897838812742904</v>
      </c>
      <c r="K101" s="29">
        <v>48375.85</v>
      </c>
      <c r="L101" s="49">
        <v>38.021808218618212</v>
      </c>
      <c r="M101" s="29">
        <v>63866</v>
      </c>
      <c r="N101" s="49">
        <v>50.196550627849867</v>
      </c>
      <c r="O101" s="83">
        <v>14990</v>
      </c>
      <c r="P101" s="49">
        <v>11.781641153531917</v>
      </c>
      <c r="Q101" s="83">
        <v>2165</v>
      </c>
      <c r="R101" s="49">
        <v>14.442961974649767</v>
      </c>
      <c r="S101" s="83">
        <v>20613</v>
      </c>
      <c r="T101" s="49">
        <v>16.201132027868805</v>
      </c>
      <c r="U101" s="29">
        <v>11915.1</v>
      </c>
      <c r="V101" s="49">
        <v>9.3648720819511784</v>
      </c>
      <c r="W101" s="29">
        <v>16569</v>
      </c>
      <c r="X101" s="49">
        <v>13.022682606595753</v>
      </c>
      <c r="Y101" s="83">
        <v>677</v>
      </c>
      <c r="Z101" s="50">
        <v>0.53209947037632477</v>
      </c>
      <c r="AA101" s="88">
        <v>39.403493118580244</v>
      </c>
    </row>
    <row r="102" spans="1:27" s="25" customFormat="1" ht="15" customHeight="1" x14ac:dyDescent="0.2">
      <c r="A102" s="133"/>
      <c r="B102" s="81">
        <v>2014</v>
      </c>
      <c r="C102" s="82">
        <v>136895.35</v>
      </c>
      <c r="D102" s="82">
        <v>129251.5</v>
      </c>
      <c r="E102" s="47">
        <v>94.416282218497557</v>
      </c>
      <c r="F102" s="82">
        <v>79975</v>
      </c>
      <c r="G102" s="47">
        <v>61.875490806683096</v>
      </c>
      <c r="H102" s="82">
        <v>113422.5</v>
      </c>
      <c r="I102" s="47">
        <v>87.753333617017987</v>
      </c>
      <c r="J102" s="47">
        <v>82.853435123983388</v>
      </c>
      <c r="K102" s="82">
        <v>51172.5</v>
      </c>
      <c r="L102" s="47">
        <v>39.591416734041772</v>
      </c>
      <c r="M102" s="82">
        <v>62250</v>
      </c>
      <c r="N102" s="47">
        <v>48.161916882976215</v>
      </c>
      <c r="O102" s="82">
        <v>15829</v>
      </c>
      <c r="P102" s="47">
        <v>12.246666382982015</v>
      </c>
      <c r="Q102" s="82">
        <v>2001</v>
      </c>
      <c r="R102" s="47">
        <v>12.64135447596184</v>
      </c>
      <c r="S102" s="82">
        <v>20701</v>
      </c>
      <c r="T102" s="47">
        <v>16.016061709148445</v>
      </c>
      <c r="U102" s="82">
        <v>13188.5</v>
      </c>
      <c r="V102" s="47">
        <v>10.203750053190872</v>
      </c>
      <c r="W102" s="82">
        <v>15506.5</v>
      </c>
      <c r="X102" s="47">
        <v>11.997152837684668</v>
      </c>
      <c r="Y102" s="82">
        <v>237</v>
      </c>
      <c r="Z102" s="48">
        <v>0.18336344259060824</v>
      </c>
      <c r="AA102" s="89">
        <v>39.371555028915289</v>
      </c>
    </row>
    <row r="103" spans="1:27" s="25" customFormat="1" ht="15" customHeight="1" x14ac:dyDescent="0.2">
      <c r="A103" s="105"/>
      <c r="B103" s="81">
        <v>2015</v>
      </c>
      <c r="C103" s="82">
        <v>135789.34999999998</v>
      </c>
      <c r="D103" s="82">
        <v>128388</v>
      </c>
      <c r="E103" s="47">
        <v>94.549388446148413</v>
      </c>
      <c r="F103" s="82">
        <v>79047.5</v>
      </c>
      <c r="G103" s="47">
        <v>61.569227653674794</v>
      </c>
      <c r="H103" s="82">
        <v>112633.5</v>
      </c>
      <c r="I103" s="47">
        <v>87.728993363865783</v>
      </c>
      <c r="J103" s="47">
        <v>82.947226715497209</v>
      </c>
      <c r="K103" s="82">
        <v>52590</v>
      </c>
      <c r="L103" s="47">
        <v>40.961772128236284</v>
      </c>
      <c r="M103" s="82">
        <v>60043.5</v>
      </c>
      <c r="N103" s="47">
        <v>46.767221235629499</v>
      </c>
      <c r="O103" s="82">
        <v>15754.5</v>
      </c>
      <c r="P103" s="47">
        <v>12.271006636134219</v>
      </c>
      <c r="Q103" s="82">
        <v>1546</v>
      </c>
      <c r="R103" s="47">
        <v>9.8130692817925045</v>
      </c>
      <c r="S103" s="82">
        <v>20432</v>
      </c>
      <c r="T103" s="47">
        <v>15.914259899679099</v>
      </c>
      <c r="U103" s="82">
        <v>13150</v>
      </c>
      <c r="V103" s="47">
        <v>10.242390254540922</v>
      </c>
      <c r="W103" s="82">
        <v>14978</v>
      </c>
      <c r="X103" s="47">
        <v>11.666199333271022</v>
      </c>
      <c r="Y103" s="82">
        <v>242</v>
      </c>
      <c r="Z103" s="48">
        <v>0.18849113624326261</v>
      </c>
      <c r="AA103" s="89">
        <v>41.794601351615299</v>
      </c>
    </row>
    <row r="104" spans="1:27" s="25" customFormat="1" ht="15" customHeight="1" x14ac:dyDescent="0.2">
      <c r="A104" s="105"/>
      <c r="B104" s="81">
        <v>2016</v>
      </c>
      <c r="C104" s="82">
        <v>138981.40999999997</v>
      </c>
      <c r="D104" s="82">
        <v>130236.3</v>
      </c>
      <c r="E104" s="47">
        <v>93.707712419956053</v>
      </c>
      <c r="F104" s="82">
        <v>78571</v>
      </c>
      <c r="G104" s="47">
        <v>60.329570173599834</v>
      </c>
      <c r="H104" s="82">
        <v>112689.8</v>
      </c>
      <c r="I104" s="47">
        <v>86.527181745795914</v>
      </c>
      <c r="J104" s="47">
        <v>81.082642635443136</v>
      </c>
      <c r="K104" s="82">
        <v>54600.800000000003</v>
      </c>
      <c r="L104" s="47">
        <v>41.924409707585369</v>
      </c>
      <c r="M104" s="82">
        <v>58089</v>
      </c>
      <c r="N104" s="47">
        <v>44.602772038210539</v>
      </c>
      <c r="O104" s="82">
        <v>17546.5</v>
      </c>
      <c r="P104" s="47">
        <v>13.472818254204089</v>
      </c>
      <c r="Q104" s="82">
        <v>1428</v>
      </c>
      <c r="R104" s="47">
        <v>8.1383751745362325</v>
      </c>
      <c r="S104" s="82">
        <v>19724.5</v>
      </c>
      <c r="T104" s="47">
        <v>15.145163061297042</v>
      </c>
      <c r="U104" s="82">
        <v>13233</v>
      </c>
      <c r="V104" s="47">
        <v>10.160761630973852</v>
      </c>
      <c r="W104" s="82">
        <v>15020.5</v>
      </c>
      <c r="X104" s="47">
        <v>11.53326683881529</v>
      </c>
      <c r="Y104" s="82">
        <v>131</v>
      </c>
      <c r="Z104" s="48">
        <v>0.10058639565159637</v>
      </c>
      <c r="AA104" s="89">
        <v>42.217390078177651</v>
      </c>
    </row>
    <row r="105" spans="1:27" s="25" customFormat="1" ht="15" customHeight="1" x14ac:dyDescent="0.2">
      <c r="A105" s="105"/>
      <c r="B105" s="81">
        <v>2017</v>
      </c>
      <c r="C105" s="82">
        <v>134868.26999999999</v>
      </c>
      <c r="D105" s="82">
        <v>126320.5</v>
      </c>
      <c r="E105" s="47">
        <v>93.662134169882961</v>
      </c>
      <c r="F105" s="82">
        <v>77017</v>
      </c>
      <c r="G105" s="47">
        <v>60.969518011724148</v>
      </c>
      <c r="H105" s="82">
        <v>111284.75</v>
      </c>
      <c r="I105" s="47">
        <v>88.097141794087264</v>
      </c>
      <c r="J105" s="47">
        <v>82.51366314701005</v>
      </c>
      <c r="K105" s="82">
        <v>55431.25</v>
      </c>
      <c r="L105" s="47">
        <v>43.881436504763677</v>
      </c>
      <c r="M105" s="82">
        <v>55853.5</v>
      </c>
      <c r="N105" s="47">
        <v>44.215705289323587</v>
      </c>
      <c r="O105" s="82">
        <v>15035.75</v>
      </c>
      <c r="P105" s="47">
        <v>11.902858205912738</v>
      </c>
      <c r="Q105" s="82">
        <v>1465</v>
      </c>
      <c r="R105" s="47">
        <v>9.7434447899173637</v>
      </c>
      <c r="S105" s="82">
        <v>18895.5</v>
      </c>
      <c r="T105" s="47">
        <v>14.958379677091207</v>
      </c>
      <c r="U105" s="82">
        <v>13380.5</v>
      </c>
      <c r="V105" s="47">
        <v>10.592500821323538</v>
      </c>
      <c r="W105" s="82">
        <v>15441</v>
      </c>
      <c r="X105" s="47">
        <v>12.223669159004279</v>
      </c>
      <c r="Y105" s="82">
        <v>295</v>
      </c>
      <c r="Z105" s="48">
        <v>0.23353295783344746</v>
      </c>
      <c r="AA105" s="89">
        <v>42.705435421638441</v>
      </c>
    </row>
    <row r="106" spans="1:27" s="25" customFormat="1" ht="15" customHeight="1" x14ac:dyDescent="0.2">
      <c r="A106" s="105"/>
      <c r="B106" s="81">
        <v>2018</v>
      </c>
      <c r="C106" s="82">
        <v>52797.350000000006</v>
      </c>
      <c r="D106" s="82">
        <v>50313</v>
      </c>
      <c r="E106" s="47">
        <v>95.294555503259147</v>
      </c>
      <c r="F106" s="82">
        <v>22492</v>
      </c>
      <c r="G106" s="47">
        <v>44.704152008427243</v>
      </c>
      <c r="H106" s="82">
        <v>40231</v>
      </c>
      <c r="I106" s="47">
        <v>79.961441376980105</v>
      </c>
      <c r="J106" s="47">
        <v>76.198900134192343</v>
      </c>
      <c r="K106" s="82">
        <v>17430</v>
      </c>
      <c r="L106" s="47">
        <v>34.643133981277202</v>
      </c>
      <c r="M106" s="82">
        <v>22801</v>
      </c>
      <c r="N106" s="47">
        <v>45.318307395702902</v>
      </c>
      <c r="O106" s="82">
        <v>10082</v>
      </c>
      <c r="P106" s="47">
        <v>20.038558623019895</v>
      </c>
      <c r="Q106" s="82">
        <v>560</v>
      </c>
      <c r="R106" s="47">
        <v>5.5544534814520929</v>
      </c>
      <c r="S106" s="82">
        <v>3277</v>
      </c>
      <c r="T106" s="47">
        <v>6.5132271977421343</v>
      </c>
      <c r="U106" s="82">
        <v>6631</v>
      </c>
      <c r="V106" s="47">
        <v>13.179496352831277</v>
      </c>
      <c r="W106" s="82">
        <v>5166</v>
      </c>
      <c r="X106" s="47">
        <v>10.267724047462883</v>
      </c>
      <c r="Y106" s="82">
        <v>45</v>
      </c>
      <c r="Z106" s="48">
        <v>8.9440104943056459E-2</v>
      </c>
      <c r="AA106" s="89">
        <v>17.366703997158535</v>
      </c>
    </row>
    <row r="107" spans="1:27" s="25" customFormat="1" ht="15" customHeight="1" x14ac:dyDescent="0.2">
      <c r="A107" s="105"/>
      <c r="B107" s="71">
        <v>2019</v>
      </c>
      <c r="C107" s="29">
        <v>132926.82</v>
      </c>
      <c r="D107" s="29">
        <v>124673.55</v>
      </c>
      <c r="E107" s="49">
        <v>93.79111754873847</v>
      </c>
      <c r="F107" s="29">
        <v>74364.3</v>
      </c>
      <c r="G107" s="49">
        <v>59.647214665821259</v>
      </c>
      <c r="H107" s="29">
        <v>109802.8</v>
      </c>
      <c r="I107" s="49">
        <v>88.072249486759631</v>
      </c>
      <c r="J107" s="49">
        <v>82.603947043944927</v>
      </c>
      <c r="K107" s="29">
        <v>56839.8</v>
      </c>
      <c r="L107" s="49">
        <v>45.59090520804132</v>
      </c>
      <c r="M107" s="29">
        <v>52963</v>
      </c>
      <c r="N107" s="49">
        <v>42.481344278718296</v>
      </c>
      <c r="O107" s="29">
        <v>14870.75</v>
      </c>
      <c r="P107" s="49">
        <v>11.92775051324038</v>
      </c>
      <c r="Q107" s="29">
        <v>1193</v>
      </c>
      <c r="R107" s="49">
        <v>8.0224601987122384</v>
      </c>
      <c r="S107" s="29">
        <v>17108</v>
      </c>
      <c r="T107" s="49">
        <v>13.72223699413388</v>
      </c>
      <c r="U107" s="29">
        <v>12885</v>
      </c>
      <c r="V107" s="49">
        <v>10.334990862135554</v>
      </c>
      <c r="W107" s="29">
        <v>18287</v>
      </c>
      <c r="X107" s="49">
        <v>14.667906705151173</v>
      </c>
      <c r="Y107" s="29">
        <v>167</v>
      </c>
      <c r="Z107" s="50">
        <v>0.13394982335868355</v>
      </c>
      <c r="AA107" s="88">
        <v>43.769554782882231</v>
      </c>
    </row>
    <row r="108" spans="1:27" s="25" customFormat="1" ht="13.9" customHeight="1" thickBot="1" x14ac:dyDescent="0.25">
      <c r="A108" s="39"/>
      <c r="B108" s="79">
        <v>2020</v>
      </c>
      <c r="C108" s="80">
        <f>РФ!C30</f>
        <v>131916.18</v>
      </c>
      <c r="D108" s="80">
        <f>РФ!D30</f>
        <v>123796.3</v>
      </c>
      <c r="E108" s="84">
        <f>IF(C108=0,0,D108/C108*100)</f>
        <v>93.844667121197716</v>
      </c>
      <c r="F108" s="80">
        <f>РФ!F30</f>
        <v>73332.3</v>
      </c>
      <c r="G108" s="84">
        <f>IF(D108=0,0,F108/D108*100)</f>
        <v>59.236261503776767</v>
      </c>
      <c r="H108" s="80">
        <f>РФ!H30</f>
        <v>109352.3</v>
      </c>
      <c r="I108" s="84">
        <f>IF(D108=0,0,H108/D108*100)</f>
        <v>88.33244612318785</v>
      </c>
      <c r="J108" s="84">
        <f>IF(C108=0,0,H108/C108*100)</f>
        <v>82.895290024316964</v>
      </c>
      <c r="K108" s="80">
        <f>РФ!K30</f>
        <v>57204.3</v>
      </c>
      <c r="L108" s="84">
        <f>IF(D108=0,0,K108/D108*100)</f>
        <v>46.208408490399151</v>
      </c>
      <c r="M108" s="80">
        <f>РФ!M30</f>
        <v>52148</v>
      </c>
      <c r="N108" s="84">
        <f>IF(D108=0,0,M108/D108*100)</f>
        <v>42.124037632788699</v>
      </c>
      <c r="O108" s="80">
        <f>РФ!O30</f>
        <v>14444</v>
      </c>
      <c r="P108" s="84">
        <f>IF(D108=0,0,O108/D108*100)</f>
        <v>11.66755387681215</v>
      </c>
      <c r="Q108" s="80">
        <f>РФ!Q30</f>
        <v>1105</v>
      </c>
      <c r="R108" s="84">
        <f>IF(O108=0,0,Q108/O108*100)</f>
        <v>7.6502353918582111</v>
      </c>
      <c r="S108" s="80">
        <f>РФ!S30</f>
        <v>16230</v>
      </c>
      <c r="T108" s="84">
        <f>IF(D108=0,0,S108/D108*100)</f>
        <v>13.110246429012824</v>
      </c>
      <c r="U108" s="80">
        <f>РФ!U30</f>
        <v>12607</v>
      </c>
      <c r="V108" s="84">
        <f>IF(D108=0,0,U108/D108*100)</f>
        <v>10.183664616793878</v>
      </c>
      <c r="W108" s="80">
        <f>РФ!AD30</f>
        <v>15886</v>
      </c>
      <c r="X108" s="84">
        <f>IF(D108=0,0,W108/D108*100)</f>
        <v>12.832370595890183</v>
      </c>
      <c r="Y108" s="80">
        <f>РФ!AF30</f>
        <v>119</v>
      </c>
      <c r="Z108" s="85">
        <f>IF(D108=0,0,Y108/D108*100)</f>
        <v>9.6125651574400839E-2</v>
      </c>
      <c r="AA108" s="90">
        <f>D108/$D28*100</f>
        <v>44.073410553348246</v>
      </c>
    </row>
    <row r="109" spans="1:27" s="25" customFormat="1" ht="13.9" customHeight="1" x14ac:dyDescent="0.2">
      <c r="A109" s="76"/>
      <c r="B109" s="36">
        <v>2001</v>
      </c>
      <c r="C109" s="77">
        <v>122013</v>
      </c>
      <c r="D109" s="77">
        <v>117736</v>
      </c>
      <c r="E109" s="78">
        <v>96.494635817494853</v>
      </c>
      <c r="F109" s="27">
        <v>40975</v>
      </c>
      <c r="G109" s="49">
        <v>34.802439355846978</v>
      </c>
      <c r="H109" s="77">
        <v>78017</v>
      </c>
      <c r="I109" s="78">
        <v>66.264354148263919</v>
      </c>
      <c r="J109" s="78">
        <v>63.9415472121823</v>
      </c>
      <c r="K109" s="77">
        <v>19994</v>
      </c>
      <c r="L109" s="78">
        <v>16.982061561459535</v>
      </c>
      <c r="M109" s="77">
        <v>58023</v>
      </c>
      <c r="N109" s="78">
        <v>49.282292586804374</v>
      </c>
      <c r="O109" s="77">
        <v>39719</v>
      </c>
      <c r="P109" s="78">
        <v>33.735645851736088</v>
      </c>
      <c r="Q109" s="27">
        <v>1522</v>
      </c>
      <c r="R109" s="49">
        <v>3.8319192326090787</v>
      </c>
      <c r="S109" s="77">
        <v>6114</v>
      </c>
      <c r="T109" s="78">
        <v>5.1929741115716519</v>
      </c>
      <c r="U109" s="27">
        <v>4695</v>
      </c>
      <c r="V109" s="49">
        <v>3.9877352721342665</v>
      </c>
      <c r="W109" s="27">
        <v>8523</v>
      </c>
      <c r="X109" s="49">
        <v>7.2390772575932596</v>
      </c>
      <c r="Y109" s="27">
        <v>474</v>
      </c>
      <c r="Z109" s="50">
        <v>0.40259563769790041</v>
      </c>
      <c r="AA109" s="49">
        <v>20.374344136336578</v>
      </c>
    </row>
    <row r="110" spans="1:27" s="25" customFormat="1" ht="14.25" x14ac:dyDescent="0.2">
      <c r="A110" s="133" t="s">
        <v>221</v>
      </c>
      <c r="B110" s="36">
        <v>2002</v>
      </c>
      <c r="C110" s="77">
        <v>116641</v>
      </c>
      <c r="D110" s="77">
        <v>113101</v>
      </c>
      <c r="E110" s="78">
        <v>96.965046595965404</v>
      </c>
      <c r="F110" s="27">
        <v>40374</v>
      </c>
      <c r="G110" s="49">
        <v>35.697297106126378</v>
      </c>
      <c r="H110" s="77">
        <v>76397</v>
      </c>
      <c r="I110" s="78">
        <v>67.547590206983145</v>
      </c>
      <c r="J110" s="78">
        <v>65.497552318652964</v>
      </c>
      <c r="K110" s="77">
        <v>20669</v>
      </c>
      <c r="L110" s="78">
        <v>18.274816314621447</v>
      </c>
      <c r="M110" s="77">
        <v>55728</v>
      </c>
      <c r="N110" s="78">
        <v>49.272773892361691</v>
      </c>
      <c r="O110" s="77">
        <v>36704</v>
      </c>
      <c r="P110" s="78">
        <v>32.452409793016862</v>
      </c>
      <c r="Q110" s="27">
        <v>1314</v>
      </c>
      <c r="R110" s="49">
        <v>3.579991281604185</v>
      </c>
      <c r="S110" s="77">
        <v>5889</v>
      </c>
      <c r="T110" s="78">
        <v>5.2068505141422268</v>
      </c>
      <c r="U110" s="27">
        <v>4800</v>
      </c>
      <c r="V110" s="49">
        <v>4.2439943059743062</v>
      </c>
      <c r="W110" s="27">
        <v>8324</v>
      </c>
      <c r="X110" s="49">
        <v>7.3597934589437752</v>
      </c>
      <c r="Y110" s="27">
        <v>346</v>
      </c>
      <c r="Z110" s="50">
        <v>0.30592125622231459</v>
      </c>
      <c r="AA110" s="49">
        <v>20.450818115901409</v>
      </c>
    </row>
    <row r="111" spans="1:27" s="25" customFormat="1" ht="14.25" x14ac:dyDescent="0.2">
      <c r="A111" s="133"/>
      <c r="B111" s="36">
        <v>2003</v>
      </c>
      <c r="C111" s="77">
        <v>107083</v>
      </c>
      <c r="D111" s="77">
        <v>103351</v>
      </c>
      <c r="E111" s="78">
        <v>96.514852964522845</v>
      </c>
      <c r="F111" s="27">
        <v>37310</v>
      </c>
      <c r="G111" s="49">
        <v>36.100279629611705</v>
      </c>
      <c r="H111" s="77">
        <v>71670</v>
      </c>
      <c r="I111" s="78">
        <v>69.346208551441208</v>
      </c>
      <c r="J111" s="78">
        <v>66.929391219894853</v>
      </c>
      <c r="K111" s="77">
        <v>19549</v>
      </c>
      <c r="L111" s="78">
        <v>18.915153215740535</v>
      </c>
      <c r="M111" s="77">
        <v>52121</v>
      </c>
      <c r="N111" s="78">
        <v>50.43105533570067</v>
      </c>
      <c r="O111" s="77">
        <v>31681</v>
      </c>
      <c r="P111" s="78">
        <v>30.653791448558792</v>
      </c>
      <c r="Q111" s="27">
        <v>1440</v>
      </c>
      <c r="R111" s="49">
        <v>4.5453110697263339</v>
      </c>
      <c r="S111" s="77">
        <v>5202</v>
      </c>
      <c r="T111" s="78">
        <v>5.03333301080783</v>
      </c>
      <c r="U111" s="27">
        <v>4759</v>
      </c>
      <c r="V111" s="49">
        <v>4.604696616384941</v>
      </c>
      <c r="W111" s="27">
        <v>8677</v>
      </c>
      <c r="X111" s="49">
        <v>8.3956613869241714</v>
      </c>
      <c r="Y111" s="27">
        <v>267</v>
      </c>
      <c r="Z111" s="50">
        <v>0.25834292846706852</v>
      </c>
      <c r="AA111" s="49">
        <v>20.514006355608398</v>
      </c>
    </row>
    <row r="112" spans="1:27" s="25" customFormat="1" ht="14.25" x14ac:dyDescent="0.2">
      <c r="A112" s="133"/>
      <c r="B112" s="36">
        <v>2004</v>
      </c>
      <c r="C112" s="77">
        <v>96832</v>
      </c>
      <c r="D112" s="77">
        <v>93452</v>
      </c>
      <c r="E112" s="78">
        <v>96.509418374091211</v>
      </c>
      <c r="F112" s="27">
        <v>34324</v>
      </c>
      <c r="G112" s="49">
        <v>36.7290159654154</v>
      </c>
      <c r="H112" s="77">
        <v>65310</v>
      </c>
      <c r="I112" s="78">
        <v>69.886144758806651</v>
      </c>
      <c r="J112" s="78">
        <v>67.446711830799728</v>
      </c>
      <c r="K112" s="77">
        <v>18465</v>
      </c>
      <c r="L112" s="78">
        <v>19.758806660103584</v>
      </c>
      <c r="M112" s="77">
        <v>46845</v>
      </c>
      <c r="N112" s="78">
        <v>50.127338098703078</v>
      </c>
      <c r="O112" s="77">
        <v>28142</v>
      </c>
      <c r="P112" s="78">
        <v>30.113855241193338</v>
      </c>
      <c r="Q112" s="27">
        <v>1332</v>
      </c>
      <c r="R112" s="49">
        <v>4.7331390803780824</v>
      </c>
      <c r="S112" s="77">
        <v>5694</v>
      </c>
      <c r="T112" s="78">
        <v>6.0929675127338099</v>
      </c>
      <c r="U112" s="27">
        <v>4585</v>
      </c>
      <c r="V112" s="49">
        <v>4.9062620382656341</v>
      </c>
      <c r="W112" s="27">
        <v>8160</v>
      </c>
      <c r="X112" s="49">
        <v>8.7317553396395997</v>
      </c>
      <c r="Y112" s="27">
        <v>316</v>
      </c>
      <c r="Z112" s="50">
        <v>0.33814150579976887</v>
      </c>
      <c r="AA112" s="49">
        <v>20.224159833449114</v>
      </c>
    </row>
    <row r="113" spans="1:27" s="25" customFormat="1" ht="14.25" x14ac:dyDescent="0.2">
      <c r="A113" s="133"/>
      <c r="B113" s="36">
        <v>2005</v>
      </c>
      <c r="C113" s="77">
        <v>88145</v>
      </c>
      <c r="D113" s="77">
        <v>85224</v>
      </c>
      <c r="E113" s="78">
        <v>96.686142152135687</v>
      </c>
      <c r="F113" s="20">
        <v>30917</v>
      </c>
      <c r="G113" s="49">
        <v>36.277339716511783</v>
      </c>
      <c r="H113" s="77">
        <v>60313</v>
      </c>
      <c r="I113" s="78">
        <v>70.76997090021591</v>
      </c>
      <c r="J113" s="78">
        <v>68.424754665607807</v>
      </c>
      <c r="K113" s="77">
        <v>16773</v>
      </c>
      <c r="L113" s="78">
        <v>19.681075753308928</v>
      </c>
      <c r="M113" s="77">
        <v>43540</v>
      </c>
      <c r="N113" s="78">
        <v>51.088895146906978</v>
      </c>
      <c r="O113" s="77">
        <v>24911</v>
      </c>
      <c r="P113" s="78">
        <v>29.230029099784101</v>
      </c>
      <c r="Q113" s="20">
        <v>1109</v>
      </c>
      <c r="R113" s="49">
        <v>4.4518485809481758</v>
      </c>
      <c r="S113" s="77">
        <v>4533</v>
      </c>
      <c r="T113" s="78">
        <v>5.3189242466910729</v>
      </c>
      <c r="U113" s="20">
        <v>4089</v>
      </c>
      <c r="V113" s="49">
        <v>4.7979442410588566</v>
      </c>
      <c r="W113" s="20">
        <v>7609</v>
      </c>
      <c r="X113" s="49">
        <v>8.9282361776025532</v>
      </c>
      <c r="Y113" s="20">
        <v>477</v>
      </c>
      <c r="Z113" s="50">
        <v>0.55970149253731338</v>
      </c>
      <c r="AA113" s="49">
        <v>20.263204821855275</v>
      </c>
    </row>
    <row r="114" spans="1:27" s="25" customFormat="1" ht="14.25" x14ac:dyDescent="0.2">
      <c r="A114" s="133"/>
      <c r="B114" s="36">
        <v>2006</v>
      </c>
      <c r="C114" s="77">
        <v>81149</v>
      </c>
      <c r="D114" s="77">
        <v>78304</v>
      </c>
      <c r="E114" s="78">
        <v>96.494103439352301</v>
      </c>
      <c r="F114" s="20">
        <v>29085</v>
      </c>
      <c r="G114" s="49">
        <v>37.143696362893344</v>
      </c>
      <c r="H114" s="77">
        <v>56669</v>
      </c>
      <c r="I114" s="78">
        <v>72.370504699632193</v>
      </c>
      <c r="J114" s="78">
        <v>69.833269664444416</v>
      </c>
      <c r="K114" s="77">
        <v>16143</v>
      </c>
      <c r="L114" s="78">
        <v>20.615805067429505</v>
      </c>
      <c r="M114" s="77">
        <v>40526</v>
      </c>
      <c r="N114" s="78">
        <v>51.754699632202694</v>
      </c>
      <c r="O114" s="77">
        <v>21635</v>
      </c>
      <c r="P114" s="78">
        <v>27.629495300367797</v>
      </c>
      <c r="Q114" s="20">
        <v>937</v>
      </c>
      <c r="R114" s="49">
        <v>4.330945227640397</v>
      </c>
      <c r="S114" s="77">
        <v>4016</v>
      </c>
      <c r="T114" s="78">
        <v>5.1287290559869225</v>
      </c>
      <c r="U114" s="20">
        <v>4207</v>
      </c>
      <c r="V114" s="49">
        <v>5.3726501838986511</v>
      </c>
      <c r="W114" s="20">
        <v>6862</v>
      </c>
      <c r="X114" s="49">
        <v>8.7632815692684929</v>
      </c>
      <c r="Y114" s="20">
        <v>565</v>
      </c>
      <c r="Z114" s="50">
        <v>0.72154679199019212</v>
      </c>
      <c r="AA114" s="49">
        <v>20.073625167912549</v>
      </c>
    </row>
    <row r="115" spans="1:27" s="25" customFormat="1" ht="14.25" x14ac:dyDescent="0.2">
      <c r="A115" s="133"/>
      <c r="B115" s="36">
        <v>2007</v>
      </c>
      <c r="C115" s="77">
        <v>75295</v>
      </c>
      <c r="D115" s="77">
        <v>72373</v>
      </c>
      <c r="E115" s="78">
        <v>96.119264227372341</v>
      </c>
      <c r="F115" s="20">
        <v>28011</v>
      </c>
      <c r="G115" s="49">
        <v>38.703660204772497</v>
      </c>
      <c r="H115" s="77">
        <v>53429</v>
      </c>
      <c r="I115" s="78">
        <v>73.824492559379877</v>
      </c>
      <c r="J115" s="78">
        <v>70.959559067667172</v>
      </c>
      <c r="K115" s="77">
        <v>15977</v>
      </c>
      <c r="L115" s="78">
        <v>22.075912287731615</v>
      </c>
      <c r="M115" s="77">
        <v>37452</v>
      </c>
      <c r="N115" s="78">
        <v>51.748580271648272</v>
      </c>
      <c r="O115" s="77">
        <v>18944</v>
      </c>
      <c r="P115" s="78">
        <v>26.175507440620123</v>
      </c>
      <c r="Q115" s="20">
        <v>991</v>
      </c>
      <c r="R115" s="49">
        <v>5.2312077702702702</v>
      </c>
      <c r="S115" s="77">
        <v>3989</v>
      </c>
      <c r="T115" s="78">
        <v>5.5117239854641928</v>
      </c>
      <c r="U115" s="20">
        <v>4314</v>
      </c>
      <c r="V115" s="49">
        <v>5.9607864811462834</v>
      </c>
      <c r="W115" s="20">
        <v>6441</v>
      </c>
      <c r="X115" s="49">
        <v>8.899727799041079</v>
      </c>
      <c r="Y115" s="20">
        <v>490</v>
      </c>
      <c r="Z115" s="50">
        <v>0.67704807041299941</v>
      </c>
      <c r="AA115" s="49">
        <v>20.060091856278461</v>
      </c>
    </row>
    <row r="116" spans="1:27" s="25" customFormat="1" ht="14.25" x14ac:dyDescent="0.2">
      <c r="A116" s="133"/>
      <c r="B116" s="36">
        <v>2008</v>
      </c>
      <c r="C116" s="77">
        <v>69662</v>
      </c>
      <c r="D116" s="77">
        <v>67370</v>
      </c>
      <c r="E116" s="78">
        <v>96.709827452556624</v>
      </c>
      <c r="F116" s="20">
        <v>26041</v>
      </c>
      <c r="G116" s="49">
        <v>38.653703428825885</v>
      </c>
      <c r="H116" s="77">
        <v>50158</v>
      </c>
      <c r="I116" s="78">
        <v>74.451536292118163</v>
      </c>
      <c r="J116" s="78">
        <v>72.001952283885046</v>
      </c>
      <c r="K116" s="77">
        <v>15417</v>
      </c>
      <c r="L116" s="78">
        <v>22.884073029538371</v>
      </c>
      <c r="M116" s="77">
        <v>34741</v>
      </c>
      <c r="N116" s="78">
        <v>51.567463262579786</v>
      </c>
      <c r="O116" s="77">
        <v>17212</v>
      </c>
      <c r="P116" s="78">
        <v>25.548463707881847</v>
      </c>
      <c r="Q116" s="20">
        <v>1026</v>
      </c>
      <c r="R116" s="49">
        <v>5.9609574715314899</v>
      </c>
      <c r="S116" s="77">
        <v>3866</v>
      </c>
      <c r="T116" s="78">
        <v>5.7384592548612137</v>
      </c>
      <c r="U116" s="20">
        <v>4796</v>
      </c>
      <c r="V116" s="49">
        <v>7.1188956508831822</v>
      </c>
      <c r="W116" s="20">
        <v>5657</v>
      </c>
      <c r="X116" s="49">
        <v>8.3969125723615861</v>
      </c>
      <c r="Y116" s="20">
        <v>542</v>
      </c>
      <c r="Z116" s="50">
        <v>0.80451239424075993</v>
      </c>
      <c r="AA116" s="49">
        <v>19.819544182844638</v>
      </c>
    </row>
    <row r="117" spans="1:27" s="25" customFormat="1" ht="14.25" x14ac:dyDescent="0.2">
      <c r="A117" s="133"/>
      <c r="B117" s="36">
        <v>2009</v>
      </c>
      <c r="C117" s="77">
        <v>66431</v>
      </c>
      <c r="D117" s="77">
        <v>64219</v>
      </c>
      <c r="E117" s="78">
        <v>96.670229260435633</v>
      </c>
      <c r="F117" s="20">
        <v>24710</v>
      </c>
      <c r="G117" s="49">
        <v>38.477709089210357</v>
      </c>
      <c r="H117" s="20">
        <v>48773</v>
      </c>
      <c r="I117" s="49">
        <v>75.947928183247953</v>
      </c>
      <c r="J117" s="49">
        <v>73.419036293296799</v>
      </c>
      <c r="K117" s="20">
        <v>16300</v>
      </c>
      <c r="L117" s="49">
        <v>25.38189632351796</v>
      </c>
      <c r="M117" s="20">
        <v>32473</v>
      </c>
      <c r="N117" s="49">
        <v>50.566031859729989</v>
      </c>
      <c r="O117" s="20">
        <v>15446</v>
      </c>
      <c r="P117" s="49">
        <v>24.052071816752051</v>
      </c>
      <c r="Q117" s="20">
        <v>1278</v>
      </c>
      <c r="R117" s="49">
        <v>8.2739867926971389</v>
      </c>
      <c r="S117" s="20">
        <v>3668</v>
      </c>
      <c r="T117" s="49">
        <v>5.7117052585683368</v>
      </c>
      <c r="U117" s="20">
        <v>4789</v>
      </c>
      <c r="V117" s="49">
        <v>7.4572945701427935</v>
      </c>
      <c r="W117" s="20">
        <v>5284</v>
      </c>
      <c r="X117" s="49">
        <v>8.2280944891698731</v>
      </c>
      <c r="Y117" s="20">
        <v>373</v>
      </c>
      <c r="Z117" s="50">
        <v>0.580824989489092</v>
      </c>
      <c r="AA117" s="49">
        <v>19.518503659396501</v>
      </c>
    </row>
    <row r="118" spans="1:27" s="25" customFormat="1" ht="14.25" x14ac:dyDescent="0.2">
      <c r="A118" s="133"/>
      <c r="B118" s="36">
        <v>2010</v>
      </c>
      <c r="C118" s="29">
        <v>68854</v>
      </c>
      <c r="D118" s="20">
        <v>66713</v>
      </c>
      <c r="E118" s="49">
        <v>96.890521974032012</v>
      </c>
      <c r="F118" s="29">
        <v>27352</v>
      </c>
      <c r="G118" s="49">
        <v>40.999505343786069</v>
      </c>
      <c r="H118" s="29">
        <v>50784</v>
      </c>
      <c r="I118" s="49">
        <v>76.123094449357694</v>
      </c>
      <c r="J118" s="49">
        <v>73.756063554768062</v>
      </c>
      <c r="K118" s="29">
        <v>17522</v>
      </c>
      <c r="L118" s="49">
        <v>26.264746001528938</v>
      </c>
      <c r="M118" s="29">
        <v>33262</v>
      </c>
      <c r="N118" s="49">
        <v>49.85834844782876</v>
      </c>
      <c r="O118" s="29">
        <v>15929</v>
      </c>
      <c r="P118" s="49">
        <v>23.876905550642302</v>
      </c>
      <c r="Q118" s="29">
        <v>1015</v>
      </c>
      <c r="R118" s="49">
        <v>6.3720258647749386</v>
      </c>
      <c r="S118" s="29">
        <v>4589</v>
      </c>
      <c r="T118" s="49">
        <v>6.8787192900933851</v>
      </c>
      <c r="U118" s="29">
        <v>5308</v>
      </c>
      <c r="V118" s="49">
        <v>7.9564702531740448</v>
      </c>
      <c r="W118" s="29">
        <v>5709</v>
      </c>
      <c r="X118" s="49">
        <v>8.5575525010117968</v>
      </c>
      <c r="Y118" s="29">
        <v>179</v>
      </c>
      <c r="Z118" s="50">
        <v>0.26831352210213899</v>
      </c>
      <c r="AA118" s="49">
        <v>20.32204314013385</v>
      </c>
    </row>
    <row r="119" spans="1:27" s="25" customFormat="1" ht="15" customHeight="1" x14ac:dyDescent="0.2">
      <c r="A119" s="133"/>
      <c r="B119" s="37">
        <v>2011</v>
      </c>
      <c r="C119" s="51">
        <v>67835</v>
      </c>
      <c r="D119" s="21">
        <v>65688</v>
      </c>
      <c r="E119" s="49">
        <v>96.834967199823097</v>
      </c>
      <c r="F119" s="51">
        <v>28011</v>
      </c>
      <c r="G119" s="49">
        <v>42.642491779320423</v>
      </c>
      <c r="H119" s="51">
        <v>49999</v>
      </c>
      <c r="I119" s="49">
        <v>76.115881135062722</v>
      </c>
      <c r="J119" s="49">
        <v>73.706788530994331</v>
      </c>
      <c r="K119" s="51">
        <v>17417</v>
      </c>
      <c r="L119" s="49">
        <v>26.514736329314339</v>
      </c>
      <c r="M119" s="51">
        <v>32582</v>
      </c>
      <c r="N119" s="49">
        <v>49.60114480574839</v>
      </c>
      <c r="O119" s="51">
        <v>15689</v>
      </c>
      <c r="P119" s="49">
        <v>23.884118864937278</v>
      </c>
      <c r="Q119" s="51">
        <v>873</v>
      </c>
      <c r="R119" s="49">
        <v>5.5644081840780162</v>
      </c>
      <c r="S119" s="51">
        <v>4514</v>
      </c>
      <c r="T119" s="49">
        <v>6.8718791864571918</v>
      </c>
      <c r="U119" s="51">
        <v>5844</v>
      </c>
      <c r="V119" s="49">
        <v>8.896602119108513</v>
      </c>
      <c r="W119" s="51">
        <v>5680</v>
      </c>
      <c r="X119" s="49">
        <v>8.6469370356838375</v>
      </c>
      <c r="Y119" s="51">
        <v>126</v>
      </c>
      <c r="Z119" s="50">
        <v>0.1918158567774936</v>
      </c>
      <c r="AA119" s="49">
        <v>19.810006333122228</v>
      </c>
    </row>
    <row r="120" spans="1:27" s="25" customFormat="1" ht="15" customHeight="1" x14ac:dyDescent="0.2">
      <c r="A120" s="133"/>
      <c r="B120" s="38">
        <v>2012</v>
      </c>
      <c r="C120" s="51">
        <v>67612.800000000003</v>
      </c>
      <c r="D120" s="51">
        <v>65282.5</v>
      </c>
      <c r="E120" s="52">
        <v>96.553463249562213</v>
      </c>
      <c r="F120" s="51">
        <v>27986.5</v>
      </c>
      <c r="G120" s="52">
        <v>42.869834948110139</v>
      </c>
      <c r="H120" s="51">
        <v>50043</v>
      </c>
      <c r="I120" s="52">
        <v>76.656071688431055</v>
      </c>
      <c r="J120" s="52">
        <v>74.014092006247338</v>
      </c>
      <c r="K120" s="51">
        <v>18162</v>
      </c>
      <c r="L120" s="52">
        <v>27.820625741967604</v>
      </c>
      <c r="M120" s="51">
        <v>31881</v>
      </c>
      <c r="N120" s="52">
        <v>48.835445946463444</v>
      </c>
      <c r="O120" s="51">
        <v>15200</v>
      </c>
      <c r="P120" s="52">
        <v>23.283422050319764</v>
      </c>
      <c r="Q120" s="51">
        <v>731.5</v>
      </c>
      <c r="R120" s="52">
        <v>4.8125</v>
      </c>
      <c r="S120" s="51">
        <v>4669.5</v>
      </c>
      <c r="T120" s="52">
        <v>7.152759162103167</v>
      </c>
      <c r="U120" s="51">
        <v>6501</v>
      </c>
      <c r="V120" s="52">
        <v>9.9582583387584727</v>
      </c>
      <c r="W120" s="51">
        <v>5932</v>
      </c>
      <c r="X120" s="52">
        <v>9.0866618159537396</v>
      </c>
      <c r="Y120" s="51">
        <v>80</v>
      </c>
      <c r="Z120" s="53">
        <v>0.12254432658063033</v>
      </c>
      <c r="AA120" s="52">
        <v>19.955950637813977</v>
      </c>
    </row>
    <row r="121" spans="1:27" s="25" customFormat="1" ht="15" customHeight="1" x14ac:dyDescent="0.2">
      <c r="A121" s="133"/>
      <c r="B121" s="71">
        <v>2013</v>
      </c>
      <c r="C121" s="29">
        <v>63777.5</v>
      </c>
      <c r="D121" s="29">
        <v>61388.5</v>
      </c>
      <c r="E121" s="49">
        <v>96.254164870056059</v>
      </c>
      <c r="F121" s="29">
        <v>26046</v>
      </c>
      <c r="G121" s="49">
        <v>42.428142078728101</v>
      </c>
      <c r="H121" s="29">
        <v>47757.5</v>
      </c>
      <c r="I121" s="49">
        <v>77.795515446704187</v>
      </c>
      <c r="J121" s="49">
        <v>74.88142369958058</v>
      </c>
      <c r="K121" s="29">
        <v>17335</v>
      </c>
      <c r="L121" s="49">
        <v>28.238187934222207</v>
      </c>
      <c r="M121" s="29">
        <v>30422.5</v>
      </c>
      <c r="N121" s="49">
        <v>49.557327512481983</v>
      </c>
      <c r="O121" s="83">
        <v>13551</v>
      </c>
      <c r="P121" s="49">
        <v>22.074166985673212</v>
      </c>
      <c r="Q121" s="83">
        <v>769</v>
      </c>
      <c r="R121" s="49">
        <v>5.6748579440631683</v>
      </c>
      <c r="S121" s="83">
        <v>3857</v>
      </c>
      <c r="T121" s="49">
        <v>6.2829357290046186</v>
      </c>
      <c r="U121" s="29">
        <v>6989</v>
      </c>
      <c r="V121" s="49">
        <v>11.384868501429422</v>
      </c>
      <c r="W121" s="29">
        <v>6380</v>
      </c>
      <c r="X121" s="49">
        <v>10.392826017902376</v>
      </c>
      <c r="Y121" s="83">
        <v>312</v>
      </c>
      <c r="Z121" s="50">
        <v>0.50823851372814133</v>
      </c>
      <c r="AA121" s="88">
        <v>19.011916727690146</v>
      </c>
    </row>
    <row r="122" spans="1:27" s="25" customFormat="1" ht="13.5" customHeight="1" x14ac:dyDescent="0.2">
      <c r="A122" s="133"/>
      <c r="B122" s="81">
        <v>2014</v>
      </c>
      <c r="C122" s="82">
        <v>63626.9</v>
      </c>
      <c r="D122" s="82">
        <v>60957.5</v>
      </c>
      <c r="E122" s="47">
        <v>95.80460465620672</v>
      </c>
      <c r="F122" s="82">
        <v>26093</v>
      </c>
      <c r="G122" s="47">
        <v>42.805233154246814</v>
      </c>
      <c r="H122" s="82">
        <v>47933.5</v>
      </c>
      <c r="I122" s="47">
        <v>78.634294385432469</v>
      </c>
      <c r="J122" s="47">
        <v>75.335274860161348</v>
      </c>
      <c r="K122" s="82">
        <v>17909.5</v>
      </c>
      <c r="L122" s="47">
        <v>29.38030595086741</v>
      </c>
      <c r="M122" s="82">
        <v>30024</v>
      </c>
      <c r="N122" s="47">
        <v>49.253988434565066</v>
      </c>
      <c r="O122" s="82">
        <v>13024</v>
      </c>
      <c r="P122" s="47">
        <v>21.365705614567528</v>
      </c>
      <c r="Q122" s="82">
        <v>713</v>
      </c>
      <c r="R122" s="47">
        <v>5.4745085995085994</v>
      </c>
      <c r="S122" s="82">
        <v>4454</v>
      </c>
      <c r="T122" s="47">
        <v>7.3067300988393553</v>
      </c>
      <c r="U122" s="82">
        <v>7330</v>
      </c>
      <c r="V122" s="47">
        <v>12.024771357093057</v>
      </c>
      <c r="W122" s="82">
        <v>5065</v>
      </c>
      <c r="X122" s="47">
        <v>8.3090677931345613</v>
      </c>
      <c r="Y122" s="82">
        <v>79</v>
      </c>
      <c r="Z122" s="48">
        <v>0.12959849075175328</v>
      </c>
      <c r="AA122" s="89">
        <v>18.568384627451938</v>
      </c>
    </row>
    <row r="123" spans="1:27" s="25" customFormat="1" ht="13.5" customHeight="1" x14ac:dyDescent="0.2">
      <c r="A123" s="105"/>
      <c r="B123" s="81">
        <v>2015</v>
      </c>
      <c r="C123" s="82">
        <v>61077.399999999994</v>
      </c>
      <c r="D123" s="82">
        <v>58648.5</v>
      </c>
      <c r="E123" s="47">
        <v>96.023242639667046</v>
      </c>
      <c r="F123" s="82">
        <v>25237</v>
      </c>
      <c r="G123" s="47">
        <v>43.030938557678375</v>
      </c>
      <c r="H123" s="82">
        <v>46862.5</v>
      </c>
      <c r="I123" s="47">
        <v>79.904004364988026</v>
      </c>
      <c r="J123" s="47">
        <v>76.726415990202597</v>
      </c>
      <c r="K123" s="82">
        <v>18462.5</v>
      </c>
      <c r="L123" s="47">
        <v>31.47991849748928</v>
      </c>
      <c r="M123" s="82">
        <v>28400</v>
      </c>
      <c r="N123" s="47">
        <v>48.424085867498746</v>
      </c>
      <c r="O123" s="82">
        <v>11786</v>
      </c>
      <c r="P123" s="47">
        <v>20.095995635011977</v>
      </c>
      <c r="Q123" s="82">
        <v>606</v>
      </c>
      <c r="R123" s="47">
        <v>5.1416935347021884</v>
      </c>
      <c r="S123" s="82">
        <v>3991</v>
      </c>
      <c r="T123" s="47">
        <v>6.8049481231404041</v>
      </c>
      <c r="U123" s="82">
        <v>7428</v>
      </c>
      <c r="V123" s="47">
        <v>12.665285557175377</v>
      </c>
      <c r="W123" s="82">
        <v>5098</v>
      </c>
      <c r="X123" s="47">
        <v>8.6924644279052323</v>
      </c>
      <c r="Y123" s="82">
        <v>80</v>
      </c>
      <c r="Z123" s="48">
        <v>0.13640587568309506</v>
      </c>
      <c r="AA123" s="89">
        <v>19.092054377124107</v>
      </c>
    </row>
    <row r="124" spans="1:27" s="25" customFormat="1" ht="13.9" customHeight="1" x14ac:dyDescent="0.2">
      <c r="A124" s="105"/>
      <c r="B124" s="81">
        <v>2016</v>
      </c>
      <c r="C124" s="82">
        <v>58101.4</v>
      </c>
      <c r="D124" s="82">
        <v>55608</v>
      </c>
      <c r="E124" s="47">
        <v>95.708537143683287</v>
      </c>
      <c r="F124" s="82">
        <v>24005</v>
      </c>
      <c r="G124" s="47">
        <v>43.168249172780889</v>
      </c>
      <c r="H124" s="82">
        <v>44183</v>
      </c>
      <c r="I124" s="47">
        <v>79.454395051071785</v>
      </c>
      <c r="J124" s="47">
        <v>76.044639199743898</v>
      </c>
      <c r="K124" s="82">
        <v>17779</v>
      </c>
      <c r="L124" s="47">
        <v>31.972018414616603</v>
      </c>
      <c r="M124" s="82">
        <v>26404</v>
      </c>
      <c r="N124" s="47">
        <v>47.482376636455186</v>
      </c>
      <c r="O124" s="82">
        <v>11425</v>
      </c>
      <c r="P124" s="47">
        <v>20.545604948928212</v>
      </c>
      <c r="Q124" s="82">
        <v>587</v>
      </c>
      <c r="R124" s="47">
        <v>5.1378555798687087</v>
      </c>
      <c r="S124" s="82">
        <v>3617</v>
      </c>
      <c r="T124" s="47">
        <v>6.504459789958279</v>
      </c>
      <c r="U124" s="82">
        <v>7474</v>
      </c>
      <c r="V124" s="47">
        <v>13.440512156524242</v>
      </c>
      <c r="W124" s="82">
        <v>5508</v>
      </c>
      <c r="X124" s="47">
        <v>9.9050496331463087</v>
      </c>
      <c r="Y124" s="82">
        <v>54</v>
      </c>
      <c r="Z124" s="48">
        <v>9.7108329736728533E-2</v>
      </c>
      <c r="AA124" s="89">
        <v>18.025885467164706</v>
      </c>
    </row>
    <row r="125" spans="1:27" s="25" customFormat="1" ht="13.9" customHeight="1" x14ac:dyDescent="0.2">
      <c r="A125" s="105"/>
      <c r="B125" s="81">
        <v>2017</v>
      </c>
      <c r="C125" s="82">
        <v>54754.650000000009</v>
      </c>
      <c r="D125" s="82">
        <v>52620</v>
      </c>
      <c r="E125" s="47">
        <v>96.101427002090219</v>
      </c>
      <c r="F125" s="82">
        <v>23178</v>
      </c>
      <c r="G125" s="47">
        <v>44.047890535917901</v>
      </c>
      <c r="H125" s="82">
        <v>41943</v>
      </c>
      <c r="I125" s="47">
        <v>79.70923603192702</v>
      </c>
      <c r="J125" s="47">
        <v>76.601713279146139</v>
      </c>
      <c r="K125" s="82">
        <v>17855</v>
      </c>
      <c r="L125" s="47">
        <v>33.931965032307112</v>
      </c>
      <c r="M125" s="82">
        <v>24088</v>
      </c>
      <c r="N125" s="47">
        <v>45.777270999619915</v>
      </c>
      <c r="O125" s="82">
        <v>10677</v>
      </c>
      <c r="P125" s="47">
        <v>20.290763968072977</v>
      </c>
      <c r="Q125" s="82">
        <v>581</v>
      </c>
      <c r="R125" s="47">
        <v>5.4416034466610474</v>
      </c>
      <c r="S125" s="82">
        <v>3308</v>
      </c>
      <c r="T125" s="47">
        <v>6.2865830482706189</v>
      </c>
      <c r="U125" s="82">
        <v>6962</v>
      </c>
      <c r="V125" s="47">
        <v>13.230710756366401</v>
      </c>
      <c r="W125" s="82">
        <v>5097</v>
      </c>
      <c r="X125" s="47">
        <v>9.6864310148232615</v>
      </c>
      <c r="Y125" s="82">
        <v>125</v>
      </c>
      <c r="Z125" s="48">
        <v>0.23755226149752945</v>
      </c>
      <c r="AA125" s="89">
        <v>17.789353366133088</v>
      </c>
    </row>
    <row r="126" spans="1:27" s="25" customFormat="1" ht="13.9" customHeight="1" x14ac:dyDescent="0.2">
      <c r="A126" s="105"/>
      <c r="B126" s="81">
        <v>2018</v>
      </c>
      <c r="C126" s="82">
        <v>52797.350000000006</v>
      </c>
      <c r="D126" s="82">
        <v>50313</v>
      </c>
      <c r="E126" s="47">
        <v>95.294555503259147</v>
      </c>
      <c r="F126" s="82">
        <v>22492</v>
      </c>
      <c r="G126" s="47">
        <v>44.704152008427243</v>
      </c>
      <c r="H126" s="82">
        <v>40231</v>
      </c>
      <c r="I126" s="47">
        <v>79.961441376980105</v>
      </c>
      <c r="J126" s="47">
        <v>76.198900134192343</v>
      </c>
      <c r="K126" s="82">
        <v>17430</v>
      </c>
      <c r="L126" s="47">
        <v>34.643133981277202</v>
      </c>
      <c r="M126" s="82">
        <v>22801</v>
      </c>
      <c r="N126" s="47">
        <v>45.318307395702902</v>
      </c>
      <c r="O126" s="82">
        <v>10082</v>
      </c>
      <c r="P126" s="47">
        <v>20.038558623019895</v>
      </c>
      <c r="Q126" s="82">
        <v>560</v>
      </c>
      <c r="R126" s="47">
        <v>5.5544534814520929</v>
      </c>
      <c r="S126" s="82">
        <v>3277</v>
      </c>
      <c r="T126" s="47">
        <v>6.5132271977421343</v>
      </c>
      <c r="U126" s="82">
        <v>6631</v>
      </c>
      <c r="V126" s="47">
        <v>13.179496352831277</v>
      </c>
      <c r="W126" s="82">
        <v>5166</v>
      </c>
      <c r="X126" s="47">
        <v>10.267724047462883</v>
      </c>
      <c r="Y126" s="82">
        <v>45</v>
      </c>
      <c r="Z126" s="48">
        <v>8.9440104943056459E-2</v>
      </c>
      <c r="AA126" s="89">
        <v>17.366703997158535</v>
      </c>
    </row>
    <row r="127" spans="1:27" s="25" customFormat="1" ht="13.9" customHeight="1" x14ac:dyDescent="0.2">
      <c r="A127" s="105"/>
      <c r="B127" s="71">
        <v>2019</v>
      </c>
      <c r="C127" s="29">
        <v>51307.679999999993</v>
      </c>
      <c r="D127" s="29">
        <v>48179</v>
      </c>
      <c r="E127" s="49">
        <v>93.902121475771281</v>
      </c>
      <c r="F127" s="29">
        <v>21440</v>
      </c>
      <c r="G127" s="49">
        <v>44.50071607961975</v>
      </c>
      <c r="H127" s="29">
        <v>38838</v>
      </c>
      <c r="I127" s="49">
        <v>80.611884846094767</v>
      </c>
      <c r="J127" s="49">
        <v>75.696270032088776</v>
      </c>
      <c r="K127" s="29">
        <v>18123</v>
      </c>
      <c r="L127" s="49">
        <v>37.61597376450321</v>
      </c>
      <c r="M127" s="29">
        <v>20715</v>
      </c>
      <c r="N127" s="49">
        <v>42.995911081591565</v>
      </c>
      <c r="O127" s="29">
        <v>9341</v>
      </c>
      <c r="P127" s="49">
        <v>19.388115153905229</v>
      </c>
      <c r="Q127" s="29">
        <v>420</v>
      </c>
      <c r="R127" s="49">
        <v>4.4963066052885132</v>
      </c>
      <c r="S127" s="29">
        <v>3197</v>
      </c>
      <c r="T127" s="49">
        <v>6.6356711430291204</v>
      </c>
      <c r="U127" s="29">
        <v>6535</v>
      </c>
      <c r="V127" s="49">
        <v>13.564000913260966</v>
      </c>
      <c r="W127" s="29">
        <v>5289</v>
      </c>
      <c r="X127" s="49">
        <v>10.977811909753212</v>
      </c>
      <c r="Y127" s="29">
        <v>51</v>
      </c>
      <c r="Z127" s="50">
        <v>0.10585524813715519</v>
      </c>
      <c r="AA127" s="88">
        <v>16.914360583174883</v>
      </c>
    </row>
    <row r="128" spans="1:27" s="25" customFormat="1" ht="13.9" customHeight="1" thickBot="1" x14ac:dyDescent="0.25">
      <c r="A128" s="39"/>
      <c r="B128" s="79">
        <v>2020</v>
      </c>
      <c r="C128" s="80">
        <f>РФ!C21</f>
        <v>50306.3</v>
      </c>
      <c r="D128" s="80">
        <f>РФ!D21</f>
        <v>47948.5</v>
      </c>
      <c r="E128" s="84">
        <f>IF(C128=0,0,D128/C128*100)</f>
        <v>95.313111876643674</v>
      </c>
      <c r="F128" s="80">
        <f>РФ!F21</f>
        <v>21013</v>
      </c>
      <c r="G128" s="84">
        <f>IF(D128=0,0,F128/D128*100)</f>
        <v>43.82410294378343</v>
      </c>
      <c r="H128" s="80">
        <f>РФ!H21</f>
        <v>39191</v>
      </c>
      <c r="I128" s="84">
        <f>IF(D128=0,0,H128/D128*100)</f>
        <v>81.735612167221078</v>
      </c>
      <c r="J128" s="84">
        <f>IF(C128=0,0,H128/C128*100)</f>
        <v>77.904755468003003</v>
      </c>
      <c r="K128" s="80">
        <f>РФ!K21</f>
        <v>18201</v>
      </c>
      <c r="L128" s="84">
        <f>IF(D128=0,0,K128/D128*100)</f>
        <v>37.959477355913116</v>
      </c>
      <c r="M128" s="80">
        <f>РФ!M21</f>
        <v>20990</v>
      </c>
      <c r="N128" s="84">
        <f>IF(D128=0,0,M128/D128*100)</f>
        <v>43.776134811307962</v>
      </c>
      <c r="O128" s="80">
        <f>РФ!O21</f>
        <v>8757.5</v>
      </c>
      <c r="P128" s="84">
        <f>IF(D128=0,0,O128/D128*100)</f>
        <v>18.264387832778919</v>
      </c>
      <c r="Q128" s="80">
        <f>РФ!Q21</f>
        <v>453</v>
      </c>
      <c r="R128" s="84">
        <f>IF(O128=0,0,Q128/O128*100)</f>
        <v>5.17270910648016</v>
      </c>
      <c r="S128" s="80">
        <f>РФ!S21</f>
        <v>3053</v>
      </c>
      <c r="T128" s="84">
        <f>IF(D128=0,0,S128/D128*100)</f>
        <v>6.3672481933741407</v>
      </c>
      <c r="U128" s="80">
        <f>РФ!U21</f>
        <v>6491</v>
      </c>
      <c r="V128" s="84">
        <f>IF(D128=0,0,U128/D128*100)</f>
        <v>13.53744121296808</v>
      </c>
      <c r="W128" s="80">
        <f>РФ!AD21</f>
        <v>4852</v>
      </c>
      <c r="X128" s="84">
        <f>IF(D128=0,0,W128/D128*100)</f>
        <v>10.119190381346653</v>
      </c>
      <c r="Y128" s="80">
        <f>РФ!AF21</f>
        <v>57</v>
      </c>
      <c r="Z128" s="85">
        <f>IF(D128=0,0,Y128/D128*100)</f>
        <v>0.11887754570007404</v>
      </c>
      <c r="AA128" s="90">
        <f>D128/$D28*100</f>
        <v>17.070412653021279</v>
      </c>
    </row>
    <row r="129" spans="1:27" s="25" customFormat="1" ht="13.9" customHeight="1" x14ac:dyDescent="0.2">
      <c r="A129" s="76"/>
      <c r="B129" s="36">
        <v>2001</v>
      </c>
      <c r="C129" s="77">
        <v>18099</v>
      </c>
      <c r="D129" s="77">
        <v>17384</v>
      </c>
      <c r="E129" s="78">
        <v>96.049505497541304</v>
      </c>
      <c r="F129" s="27">
        <v>16067</v>
      </c>
      <c r="G129" s="49">
        <v>92.42406810860561</v>
      </c>
      <c r="H129" s="77">
        <v>14502</v>
      </c>
      <c r="I129" s="78">
        <v>83.421537045559134</v>
      </c>
      <c r="J129" s="78">
        <v>80.125973810707777</v>
      </c>
      <c r="K129" s="77">
        <v>3287</v>
      </c>
      <c r="L129" s="78">
        <v>18.90819144040497</v>
      </c>
      <c r="M129" s="77">
        <v>11215</v>
      </c>
      <c r="N129" s="78">
        <v>64.513345605154157</v>
      </c>
      <c r="O129" s="77">
        <v>2882</v>
      </c>
      <c r="P129" s="78">
        <v>16.578462954440866</v>
      </c>
      <c r="Q129" s="27">
        <v>287</v>
      </c>
      <c r="R129" s="49">
        <v>9.9583622484385845</v>
      </c>
      <c r="S129" s="77">
        <v>1568</v>
      </c>
      <c r="T129" s="78">
        <v>9.0197883110906574</v>
      </c>
      <c r="U129" s="27">
        <v>714</v>
      </c>
      <c r="V129" s="49">
        <v>4.1072250345144958</v>
      </c>
      <c r="W129" s="27">
        <v>1217</v>
      </c>
      <c r="X129" s="49">
        <v>7.0006902899217671</v>
      </c>
      <c r="Y129" s="27">
        <v>42</v>
      </c>
      <c r="Z129" s="50">
        <v>0.24160147261849976</v>
      </c>
      <c r="AA129" s="49">
        <v>3.008320296817244</v>
      </c>
    </row>
    <row r="130" spans="1:27" s="25" customFormat="1" ht="13.9" customHeight="1" x14ac:dyDescent="0.2">
      <c r="A130" s="133" t="s">
        <v>235</v>
      </c>
      <c r="B130" s="36">
        <v>2002</v>
      </c>
      <c r="C130" s="77">
        <v>18199</v>
      </c>
      <c r="D130" s="77">
        <v>17596</v>
      </c>
      <c r="E130" s="78">
        <v>96.686631133578771</v>
      </c>
      <c r="F130" s="27">
        <v>15970</v>
      </c>
      <c r="G130" s="49">
        <v>90.759263468970218</v>
      </c>
      <c r="H130" s="77">
        <v>14864</v>
      </c>
      <c r="I130" s="78">
        <v>84.473744032734714</v>
      </c>
      <c r="J130" s="78">
        <v>81.674817297653718</v>
      </c>
      <c r="K130" s="77">
        <v>3572</v>
      </c>
      <c r="L130" s="78">
        <v>20.300068197317572</v>
      </c>
      <c r="M130" s="77">
        <v>11292</v>
      </c>
      <c r="N130" s="78">
        <v>64.173675835417143</v>
      </c>
      <c r="O130" s="77">
        <v>2732</v>
      </c>
      <c r="P130" s="78">
        <v>15.526255967265287</v>
      </c>
      <c r="Q130" s="27">
        <v>344</v>
      </c>
      <c r="R130" s="49">
        <v>12.591508052708638</v>
      </c>
      <c r="S130" s="77">
        <v>1810</v>
      </c>
      <c r="T130" s="78">
        <v>10.286428733803136</v>
      </c>
      <c r="U130" s="27">
        <v>761</v>
      </c>
      <c r="V130" s="49">
        <v>4.3248465560354621</v>
      </c>
      <c r="W130" s="27">
        <v>1316</v>
      </c>
      <c r="X130" s="49">
        <v>7.4789724937485786</v>
      </c>
      <c r="Y130" s="27">
        <v>35</v>
      </c>
      <c r="Z130" s="50">
        <v>0.1989088429188452</v>
      </c>
      <c r="AA130" s="49">
        <v>3.1816924303710947</v>
      </c>
    </row>
    <row r="131" spans="1:27" s="25" customFormat="1" ht="13.15" customHeight="1" x14ac:dyDescent="0.2">
      <c r="A131" s="133"/>
      <c r="B131" s="36">
        <v>2003</v>
      </c>
      <c r="C131" s="77">
        <v>17201</v>
      </c>
      <c r="D131" s="77">
        <v>16409</v>
      </c>
      <c r="E131" s="78">
        <v>95.39561653392245</v>
      </c>
      <c r="F131" s="27">
        <v>15056</v>
      </c>
      <c r="G131" s="49">
        <v>91.754524955816933</v>
      </c>
      <c r="H131" s="77">
        <v>14017</v>
      </c>
      <c r="I131" s="78">
        <v>85.422633920409524</v>
      </c>
      <c r="J131" s="78">
        <v>81.489448287890241</v>
      </c>
      <c r="K131" s="77">
        <v>3367</v>
      </c>
      <c r="L131" s="78">
        <v>20.519227253336584</v>
      </c>
      <c r="M131" s="77">
        <v>10650</v>
      </c>
      <c r="N131" s="78">
        <v>64.903406667072943</v>
      </c>
      <c r="O131" s="77">
        <v>2392</v>
      </c>
      <c r="P131" s="78">
        <v>14.577366079590467</v>
      </c>
      <c r="Q131" s="27">
        <v>384</v>
      </c>
      <c r="R131" s="49">
        <v>16.053511705685619</v>
      </c>
      <c r="S131" s="77">
        <v>1769</v>
      </c>
      <c r="T131" s="78">
        <v>10.780669144981413</v>
      </c>
      <c r="U131" s="27">
        <v>847</v>
      </c>
      <c r="V131" s="49">
        <v>5.1618014504235488</v>
      </c>
      <c r="W131" s="27">
        <v>1594</v>
      </c>
      <c r="X131" s="49">
        <v>9.7141812420013416</v>
      </c>
      <c r="Y131" s="27">
        <v>38</v>
      </c>
      <c r="Z131" s="50">
        <v>0.23158023036138706</v>
      </c>
      <c r="AA131" s="49">
        <v>3.2570011929171292</v>
      </c>
    </row>
    <row r="132" spans="1:27" s="25" customFormat="1" ht="14.25" x14ac:dyDescent="0.2">
      <c r="A132" s="133"/>
      <c r="B132" s="36">
        <v>2004</v>
      </c>
      <c r="C132" s="77">
        <v>15732</v>
      </c>
      <c r="D132" s="77">
        <v>15009</v>
      </c>
      <c r="E132" s="78">
        <v>95.404271548436299</v>
      </c>
      <c r="F132" s="27">
        <v>13597</v>
      </c>
      <c r="G132" s="49">
        <v>90.592311279898723</v>
      </c>
      <c r="H132" s="77">
        <v>12875</v>
      </c>
      <c r="I132" s="78">
        <v>85.781864214804443</v>
      </c>
      <c r="J132" s="78">
        <v>81.839562674802949</v>
      </c>
      <c r="K132" s="77">
        <v>3328</v>
      </c>
      <c r="L132" s="78">
        <v>22.17336264907722</v>
      </c>
      <c r="M132" s="77">
        <v>9547</v>
      </c>
      <c r="N132" s="78">
        <v>63.608501565727224</v>
      </c>
      <c r="O132" s="77">
        <v>2134</v>
      </c>
      <c r="P132" s="78">
        <v>14.218135785195548</v>
      </c>
      <c r="Q132" s="27">
        <v>298</v>
      </c>
      <c r="R132" s="49">
        <v>13.964386129334583</v>
      </c>
      <c r="S132" s="77">
        <v>1590</v>
      </c>
      <c r="T132" s="78">
        <v>10.593643813711772</v>
      </c>
      <c r="U132" s="27">
        <v>901</v>
      </c>
      <c r="V132" s="49">
        <v>6.0030648277700047</v>
      </c>
      <c r="W132" s="27">
        <v>1389</v>
      </c>
      <c r="X132" s="49">
        <v>9.2544473316010407</v>
      </c>
      <c r="Y132" s="27">
        <v>41</v>
      </c>
      <c r="Z132" s="50">
        <v>0.27316943167432872</v>
      </c>
      <c r="AA132" s="49">
        <v>3.2481318210443622</v>
      </c>
    </row>
    <row r="133" spans="1:27" s="25" customFormat="1" ht="14.25" x14ac:dyDescent="0.2">
      <c r="A133" s="133"/>
      <c r="B133" s="36">
        <v>2005</v>
      </c>
      <c r="C133" s="77">
        <v>14325</v>
      </c>
      <c r="D133" s="77">
        <v>13552</v>
      </c>
      <c r="E133" s="78">
        <v>94.603839441535769</v>
      </c>
      <c r="F133" s="20">
        <v>12395</v>
      </c>
      <c r="G133" s="49">
        <v>91.462514757969302</v>
      </c>
      <c r="H133" s="77">
        <v>11721</v>
      </c>
      <c r="I133" s="78">
        <v>86.489079102715465</v>
      </c>
      <c r="J133" s="78">
        <v>81.821989528795811</v>
      </c>
      <c r="K133" s="77">
        <v>3062</v>
      </c>
      <c r="L133" s="78">
        <v>22.594451003541913</v>
      </c>
      <c r="M133" s="77">
        <v>8659</v>
      </c>
      <c r="N133" s="78">
        <v>63.894628099173559</v>
      </c>
      <c r="O133" s="77">
        <v>1831</v>
      </c>
      <c r="P133" s="78">
        <v>13.510920897284533</v>
      </c>
      <c r="Q133" s="20">
        <v>306</v>
      </c>
      <c r="R133" s="49">
        <v>16.71217913708356</v>
      </c>
      <c r="S133" s="77">
        <v>1567</v>
      </c>
      <c r="T133" s="78">
        <v>11.562868949232586</v>
      </c>
      <c r="U133" s="20">
        <v>831</v>
      </c>
      <c r="V133" s="49">
        <v>6.131936245572609</v>
      </c>
      <c r="W133" s="20">
        <v>1364</v>
      </c>
      <c r="X133" s="49">
        <v>10.064935064935066</v>
      </c>
      <c r="Y133" s="20">
        <v>62</v>
      </c>
      <c r="Z133" s="50">
        <v>0.45749704840613925</v>
      </c>
      <c r="AA133" s="49">
        <v>3.2221786321433243</v>
      </c>
    </row>
    <row r="134" spans="1:27" s="25" customFormat="1" ht="14.25" x14ac:dyDescent="0.2">
      <c r="A134" s="133"/>
      <c r="B134" s="36">
        <v>2006</v>
      </c>
      <c r="C134" s="77">
        <v>13245</v>
      </c>
      <c r="D134" s="77">
        <v>12635</v>
      </c>
      <c r="E134" s="78">
        <v>95.394488486221221</v>
      </c>
      <c r="F134" s="20">
        <v>11297</v>
      </c>
      <c r="G134" s="49">
        <v>89.410368025326477</v>
      </c>
      <c r="H134" s="77">
        <v>11090</v>
      </c>
      <c r="I134" s="78">
        <v>87.772061733280566</v>
      </c>
      <c r="J134" s="78">
        <v>83.729709324273315</v>
      </c>
      <c r="K134" s="77">
        <v>3072</v>
      </c>
      <c r="L134" s="78">
        <v>24.313415116739218</v>
      </c>
      <c r="M134" s="77">
        <v>8018</v>
      </c>
      <c r="N134" s="78">
        <v>63.458646616541358</v>
      </c>
      <c r="O134" s="77">
        <v>1545</v>
      </c>
      <c r="P134" s="78">
        <v>12.227938266719431</v>
      </c>
      <c r="Q134" s="20">
        <v>260</v>
      </c>
      <c r="R134" s="49">
        <v>16.828478964401295</v>
      </c>
      <c r="S134" s="77">
        <v>1479</v>
      </c>
      <c r="T134" s="78">
        <v>11.705579738820736</v>
      </c>
      <c r="U134" s="20">
        <v>888</v>
      </c>
      <c r="V134" s="49">
        <v>7.0280965571824296</v>
      </c>
      <c r="W134" s="20">
        <v>1150</v>
      </c>
      <c r="X134" s="49">
        <v>9.1017016224772451</v>
      </c>
      <c r="Y134" s="20">
        <v>98</v>
      </c>
      <c r="Z134" s="50">
        <v>0.77562326869806097</v>
      </c>
      <c r="AA134" s="49">
        <v>3.2390459490776347</v>
      </c>
    </row>
    <row r="135" spans="1:27" s="25" customFormat="1" ht="14.25" x14ac:dyDescent="0.2">
      <c r="A135" s="133"/>
      <c r="B135" s="36">
        <v>2007</v>
      </c>
      <c r="C135" s="77">
        <v>12397.5</v>
      </c>
      <c r="D135" s="77">
        <v>11766</v>
      </c>
      <c r="E135" s="78">
        <v>94.906231094978821</v>
      </c>
      <c r="F135" s="20">
        <v>10671</v>
      </c>
      <c r="G135" s="49">
        <v>90.693523712391638</v>
      </c>
      <c r="H135" s="77">
        <v>10322</v>
      </c>
      <c r="I135" s="78">
        <v>87.72734999150093</v>
      </c>
      <c r="J135" s="78">
        <v>83.258721516434761</v>
      </c>
      <c r="K135" s="77">
        <v>3158</v>
      </c>
      <c r="L135" s="78">
        <v>26.840047594764577</v>
      </c>
      <c r="M135" s="77">
        <v>7164</v>
      </c>
      <c r="N135" s="78">
        <v>60.887302396736352</v>
      </c>
      <c r="O135" s="77">
        <v>1444</v>
      </c>
      <c r="P135" s="78">
        <v>12.272650008499065</v>
      </c>
      <c r="Q135" s="20">
        <v>286</v>
      </c>
      <c r="R135" s="49">
        <v>19.806094182825483</v>
      </c>
      <c r="S135" s="77">
        <v>1448</v>
      </c>
      <c r="T135" s="78">
        <v>12.30664626891042</v>
      </c>
      <c r="U135" s="20">
        <v>893</v>
      </c>
      <c r="V135" s="49">
        <v>7.5896651368349488</v>
      </c>
      <c r="W135" s="20">
        <v>1207</v>
      </c>
      <c r="X135" s="49">
        <v>10.258371579126296</v>
      </c>
      <c r="Y135" s="20">
        <v>116</v>
      </c>
      <c r="Z135" s="50">
        <v>0.98589155192928768</v>
      </c>
      <c r="AA135" s="49">
        <v>3.2612582148172988</v>
      </c>
    </row>
    <row r="136" spans="1:27" s="25" customFormat="1" ht="14.25" x14ac:dyDescent="0.2">
      <c r="A136" s="133"/>
      <c r="B136" s="36">
        <v>2008</v>
      </c>
      <c r="C136" s="77">
        <v>11825.5</v>
      </c>
      <c r="D136" s="77">
        <v>11123</v>
      </c>
      <c r="E136" s="78">
        <v>94.059447803475535</v>
      </c>
      <c r="F136" s="20">
        <v>10110</v>
      </c>
      <c r="G136" s="49">
        <v>90.892744763103479</v>
      </c>
      <c r="H136" s="77">
        <v>9822</v>
      </c>
      <c r="I136" s="78">
        <v>88.303515238694601</v>
      </c>
      <c r="J136" s="78">
        <v>83.057798824574007</v>
      </c>
      <c r="K136" s="77">
        <v>3095</v>
      </c>
      <c r="L136" s="78">
        <v>27.825227007102399</v>
      </c>
      <c r="M136" s="77">
        <v>6727</v>
      </c>
      <c r="N136" s="78">
        <v>60.478288231592195</v>
      </c>
      <c r="O136" s="77">
        <v>1301</v>
      </c>
      <c r="P136" s="78">
        <v>11.696484761305403</v>
      </c>
      <c r="Q136" s="20">
        <v>298</v>
      </c>
      <c r="R136" s="49">
        <v>22.905457340507301</v>
      </c>
      <c r="S136" s="77">
        <v>1419</v>
      </c>
      <c r="T136" s="78">
        <v>12.757349635889598</v>
      </c>
      <c r="U136" s="20">
        <v>1103</v>
      </c>
      <c r="V136" s="49">
        <v>9.9163894632742977</v>
      </c>
      <c r="W136" s="20">
        <v>1002</v>
      </c>
      <c r="X136" s="49">
        <v>9.0083610536725693</v>
      </c>
      <c r="Y136" s="20">
        <v>77</v>
      </c>
      <c r="Z136" s="50">
        <v>0.69225928256765268</v>
      </c>
      <c r="AA136" s="49">
        <v>3.2722694069434599</v>
      </c>
    </row>
    <row r="137" spans="1:27" s="25" customFormat="1" ht="14.25" x14ac:dyDescent="0.2">
      <c r="A137" s="133"/>
      <c r="B137" s="36">
        <v>2009</v>
      </c>
      <c r="C137" s="77">
        <v>11465</v>
      </c>
      <c r="D137" s="77">
        <v>10782</v>
      </c>
      <c r="E137" s="78">
        <v>94.042738770170089</v>
      </c>
      <c r="F137" s="20">
        <v>9697</v>
      </c>
      <c r="G137" s="49">
        <v>89.936931923576338</v>
      </c>
      <c r="H137" s="20">
        <v>9622</v>
      </c>
      <c r="I137" s="49">
        <v>89.241328139491742</v>
      </c>
      <c r="J137" s="49">
        <v>83.924989097252507</v>
      </c>
      <c r="K137" s="20">
        <v>3371</v>
      </c>
      <c r="L137" s="49">
        <v>31.265071415321831</v>
      </c>
      <c r="M137" s="20">
        <v>6251</v>
      </c>
      <c r="N137" s="49">
        <v>57.976256724169914</v>
      </c>
      <c r="O137" s="20">
        <v>1160</v>
      </c>
      <c r="P137" s="49">
        <v>10.758671860508255</v>
      </c>
      <c r="Q137" s="20">
        <v>265</v>
      </c>
      <c r="R137" s="49">
        <v>22.844827586206897</v>
      </c>
      <c r="S137" s="20">
        <v>1552</v>
      </c>
      <c r="T137" s="49">
        <v>14.394360971990356</v>
      </c>
      <c r="U137" s="20">
        <v>1281</v>
      </c>
      <c r="V137" s="49">
        <v>11.880912632164719</v>
      </c>
      <c r="W137" s="20">
        <v>1165</v>
      </c>
      <c r="X137" s="49">
        <v>10.805045446113894</v>
      </c>
      <c r="Y137" s="20">
        <v>44</v>
      </c>
      <c r="Z137" s="50">
        <v>0.40808755332962349</v>
      </c>
      <c r="AA137" s="49">
        <v>3.2770442774819464</v>
      </c>
    </row>
    <row r="138" spans="1:27" s="25" customFormat="1" ht="14.25" x14ac:dyDescent="0.2">
      <c r="A138" s="133"/>
      <c r="B138" s="36">
        <v>2010</v>
      </c>
      <c r="C138" s="29">
        <v>10221</v>
      </c>
      <c r="D138" s="20">
        <v>9859</v>
      </c>
      <c r="E138" s="49">
        <v>96.458272184717742</v>
      </c>
      <c r="F138" s="29">
        <v>8735</v>
      </c>
      <c r="G138" s="49">
        <v>88.599249416776544</v>
      </c>
      <c r="H138" s="29">
        <v>8750</v>
      </c>
      <c r="I138" s="49">
        <v>88.751394664773315</v>
      </c>
      <c r="J138" s="49">
        <v>85.608061833480093</v>
      </c>
      <c r="K138" s="29">
        <v>3384</v>
      </c>
      <c r="L138" s="49">
        <v>34.323967948067761</v>
      </c>
      <c r="M138" s="29">
        <v>5366</v>
      </c>
      <c r="N138" s="49">
        <v>54.427426716705554</v>
      </c>
      <c r="O138" s="29">
        <v>1109</v>
      </c>
      <c r="P138" s="49">
        <v>11.248605335226697</v>
      </c>
      <c r="Q138" s="29">
        <v>217</v>
      </c>
      <c r="R138" s="49">
        <v>19.567177637511271</v>
      </c>
      <c r="S138" s="29">
        <v>1363</v>
      </c>
      <c r="T138" s="49">
        <v>13.824931534638402</v>
      </c>
      <c r="U138" s="29">
        <v>1095</v>
      </c>
      <c r="V138" s="49">
        <v>11.106603103763058</v>
      </c>
      <c r="W138" s="29">
        <v>982</v>
      </c>
      <c r="X138" s="49">
        <v>9.9604422355208442</v>
      </c>
      <c r="Y138" s="29">
        <v>12</v>
      </c>
      <c r="Z138" s="50">
        <v>0.12171619839740339</v>
      </c>
      <c r="AA138" s="49">
        <v>3.003238099299681</v>
      </c>
    </row>
    <row r="139" spans="1:27" s="25" customFormat="1" ht="14.25" x14ac:dyDescent="0.2">
      <c r="A139" s="133"/>
      <c r="B139" s="37">
        <v>2011</v>
      </c>
      <c r="C139" s="51">
        <v>10288</v>
      </c>
      <c r="D139" s="21">
        <v>9847</v>
      </c>
      <c r="E139" s="49">
        <v>95.713452566096421</v>
      </c>
      <c r="F139" s="51">
        <v>8765</v>
      </c>
      <c r="G139" s="49">
        <v>89.011881791408555</v>
      </c>
      <c r="H139" s="51">
        <v>8821</v>
      </c>
      <c r="I139" s="49">
        <v>89.580582918655423</v>
      </c>
      <c r="J139" s="49">
        <v>85.740668740279929</v>
      </c>
      <c r="K139" s="51">
        <v>3645</v>
      </c>
      <c r="L139" s="49">
        <v>37.016350157408347</v>
      </c>
      <c r="M139" s="51">
        <v>5176</v>
      </c>
      <c r="N139" s="49">
        <v>52.564232761247077</v>
      </c>
      <c r="O139" s="51">
        <v>1026</v>
      </c>
      <c r="P139" s="49">
        <v>10.419417081344571</v>
      </c>
      <c r="Q139" s="51">
        <v>219</v>
      </c>
      <c r="R139" s="49">
        <v>21.345029239766081</v>
      </c>
      <c r="S139" s="51">
        <v>1360</v>
      </c>
      <c r="T139" s="49">
        <v>13.811313090281304</v>
      </c>
      <c r="U139" s="51">
        <v>1124</v>
      </c>
      <c r="V139" s="49">
        <v>11.414644054026606</v>
      </c>
      <c r="W139" s="51">
        <v>984</v>
      </c>
      <c r="X139" s="49">
        <v>9.9928912359094131</v>
      </c>
      <c r="Y139" s="51">
        <v>16</v>
      </c>
      <c r="Z139" s="50">
        <v>0.16248603635625064</v>
      </c>
      <c r="AA139" s="49">
        <v>2.9696311710244578</v>
      </c>
    </row>
    <row r="140" spans="1:27" s="25" customFormat="1" ht="14.25" x14ac:dyDescent="0.2">
      <c r="A140" s="133"/>
      <c r="B140" s="38">
        <v>2012</v>
      </c>
      <c r="C140" s="51">
        <v>9910.25</v>
      </c>
      <c r="D140" s="51">
        <v>9479</v>
      </c>
      <c r="E140" s="52">
        <v>95.648444792008263</v>
      </c>
      <c r="F140" s="51">
        <v>8488</v>
      </c>
      <c r="G140" s="52">
        <v>89.545310686781306</v>
      </c>
      <c r="H140" s="51">
        <v>8633</v>
      </c>
      <c r="I140" s="52">
        <v>91.075007912227022</v>
      </c>
      <c r="J140" s="52">
        <v>87.111828662243639</v>
      </c>
      <c r="K140" s="51">
        <v>3682</v>
      </c>
      <c r="L140" s="52">
        <v>38.843759890283785</v>
      </c>
      <c r="M140" s="51">
        <v>4951</v>
      </c>
      <c r="N140" s="52">
        <v>52.231248021943244</v>
      </c>
      <c r="O140" s="51">
        <v>858</v>
      </c>
      <c r="P140" s="52">
        <v>9.0515877202236528</v>
      </c>
      <c r="Q140" s="51">
        <v>208</v>
      </c>
      <c r="R140" s="52">
        <v>24.242424242424242</v>
      </c>
      <c r="S140" s="51">
        <v>1327</v>
      </c>
      <c r="T140" s="52">
        <v>13.999367021837747</v>
      </c>
      <c r="U140" s="51">
        <v>1162</v>
      </c>
      <c r="V140" s="52">
        <v>12.258677075640891</v>
      </c>
      <c r="W140" s="51">
        <v>1034</v>
      </c>
      <c r="X140" s="52">
        <v>10.908323662833633</v>
      </c>
      <c r="Y140" s="51">
        <v>13</v>
      </c>
      <c r="Z140" s="53">
        <v>0.13714526848823716</v>
      </c>
      <c r="AA140" s="52">
        <v>2.8975982245753253</v>
      </c>
    </row>
    <row r="141" spans="1:27" s="25" customFormat="1" ht="14.25" x14ac:dyDescent="0.2">
      <c r="A141" s="133"/>
      <c r="B141" s="71">
        <v>2013</v>
      </c>
      <c r="C141" s="29">
        <v>9192.25</v>
      </c>
      <c r="D141" s="29">
        <v>8762</v>
      </c>
      <c r="E141" s="49">
        <v>95.319426690962501</v>
      </c>
      <c r="F141" s="29">
        <v>7854</v>
      </c>
      <c r="G141" s="49">
        <v>89.637069162291709</v>
      </c>
      <c r="H141" s="29">
        <v>8028</v>
      </c>
      <c r="I141" s="49">
        <v>91.622917142204969</v>
      </c>
      <c r="J141" s="49">
        <v>87.334439337485378</v>
      </c>
      <c r="K141" s="29">
        <v>3682</v>
      </c>
      <c r="L141" s="49">
        <v>42.022369322072585</v>
      </c>
      <c r="M141" s="29">
        <v>4346</v>
      </c>
      <c r="N141" s="49">
        <v>49.600547820132391</v>
      </c>
      <c r="O141" s="83">
        <v>734</v>
      </c>
      <c r="P141" s="49">
        <v>8.377082857795024</v>
      </c>
      <c r="Q141" s="83">
        <v>123</v>
      </c>
      <c r="R141" s="49">
        <v>16.757493188010901</v>
      </c>
      <c r="S141" s="83">
        <v>1164</v>
      </c>
      <c r="T141" s="49">
        <v>13.284638210454233</v>
      </c>
      <c r="U141" s="29">
        <v>1153</v>
      </c>
      <c r="V141" s="49">
        <v>13.159096096781555</v>
      </c>
      <c r="W141" s="29">
        <v>1003</v>
      </c>
      <c r="X141" s="49">
        <v>11.447158183063227</v>
      </c>
      <c r="Y141" s="83">
        <v>36</v>
      </c>
      <c r="Z141" s="50">
        <v>0.41086509929239895</v>
      </c>
      <c r="AA141" s="88">
        <v>2.7135768811425764</v>
      </c>
    </row>
    <row r="142" spans="1:27" s="25" customFormat="1" ht="14.25" x14ac:dyDescent="0.2">
      <c r="A142" s="133"/>
      <c r="B142" s="81">
        <v>2014</v>
      </c>
      <c r="C142" s="82">
        <v>9009.9500000000007</v>
      </c>
      <c r="D142" s="82">
        <v>8599</v>
      </c>
      <c r="E142" s="47">
        <v>95.438931403614873</v>
      </c>
      <c r="F142" s="82">
        <v>7642</v>
      </c>
      <c r="G142" s="47">
        <v>88.870798930108151</v>
      </c>
      <c r="H142" s="82">
        <v>7948</v>
      </c>
      <c r="I142" s="47">
        <v>92.429352250261658</v>
      </c>
      <c r="J142" s="47">
        <v>88.213586090932793</v>
      </c>
      <c r="K142" s="82">
        <v>3769.5</v>
      </c>
      <c r="L142" s="47">
        <v>43.836492615420397</v>
      </c>
      <c r="M142" s="82">
        <v>4178.5</v>
      </c>
      <c r="N142" s="47">
        <v>48.592859634841261</v>
      </c>
      <c r="O142" s="82">
        <v>651</v>
      </c>
      <c r="P142" s="47">
        <v>7.5706477497383418</v>
      </c>
      <c r="Q142" s="82">
        <v>106</v>
      </c>
      <c r="R142" s="47">
        <v>16.282642089093702</v>
      </c>
      <c r="S142" s="82">
        <v>1210</v>
      </c>
      <c r="T142" s="47">
        <v>14.071403651587394</v>
      </c>
      <c r="U142" s="82">
        <v>1198</v>
      </c>
      <c r="V142" s="47">
        <v>13.931852540993139</v>
      </c>
      <c r="W142" s="82">
        <v>931</v>
      </c>
      <c r="X142" s="47">
        <v>10.826840330270961</v>
      </c>
      <c r="Y142" s="82">
        <v>13</v>
      </c>
      <c r="Z142" s="48">
        <v>0.15118036981044308</v>
      </c>
      <c r="AA142" s="89">
        <v>2.619358395791481</v>
      </c>
    </row>
    <row r="143" spans="1:27" s="25" customFormat="1" ht="14.25" x14ac:dyDescent="0.2">
      <c r="A143" s="105"/>
      <c r="B143" s="81">
        <v>2015</v>
      </c>
      <c r="C143" s="82">
        <v>8957.5</v>
      </c>
      <c r="D143" s="82">
        <v>8545.5</v>
      </c>
      <c r="E143" s="47">
        <v>95.400502372313696</v>
      </c>
      <c r="F143" s="82">
        <v>7577.5</v>
      </c>
      <c r="G143" s="47">
        <v>88.672400678719796</v>
      </c>
      <c r="H143" s="82">
        <v>7951.5</v>
      </c>
      <c r="I143" s="47">
        <v>93.048973143759866</v>
      </c>
      <c r="J143" s="47">
        <v>88.76918783142618</v>
      </c>
      <c r="K143" s="82">
        <v>3974.5</v>
      </c>
      <c r="L143" s="47">
        <v>46.509858990111752</v>
      </c>
      <c r="M143" s="82">
        <v>3977</v>
      </c>
      <c r="N143" s="47">
        <v>46.539114153648121</v>
      </c>
      <c r="O143" s="82">
        <v>594</v>
      </c>
      <c r="P143" s="47">
        <v>6.9510268562401265</v>
      </c>
      <c r="Q143" s="82">
        <v>99</v>
      </c>
      <c r="R143" s="47">
        <v>16.666666666666664</v>
      </c>
      <c r="S143" s="82">
        <v>1107</v>
      </c>
      <c r="T143" s="47">
        <v>12.954186413902052</v>
      </c>
      <c r="U143" s="82">
        <v>1167</v>
      </c>
      <c r="V143" s="47">
        <v>13.656310338774794</v>
      </c>
      <c r="W143" s="82">
        <v>880</v>
      </c>
      <c r="X143" s="47">
        <v>10.297817564800187</v>
      </c>
      <c r="Y143" s="82">
        <v>19</v>
      </c>
      <c r="Z143" s="48">
        <v>0.22233924287636767</v>
      </c>
      <c r="AA143" s="89">
        <v>2.7818469471463727</v>
      </c>
    </row>
    <row r="144" spans="1:27" s="25" customFormat="1" ht="14.25" x14ac:dyDescent="0.2">
      <c r="A144" s="105"/>
      <c r="B144" s="81">
        <v>2016</v>
      </c>
      <c r="C144" s="82">
        <v>8690.0299999999988</v>
      </c>
      <c r="D144" s="82">
        <v>8242</v>
      </c>
      <c r="E144" s="47">
        <v>94.844321596127983</v>
      </c>
      <c r="F144" s="82">
        <v>7311</v>
      </c>
      <c r="G144" s="47">
        <v>88.704198010191703</v>
      </c>
      <c r="H144" s="82">
        <v>7689</v>
      </c>
      <c r="I144" s="47">
        <v>93.290463479737923</v>
      </c>
      <c r="J144" s="47">
        <v>88.480707201240975</v>
      </c>
      <c r="K144" s="82">
        <v>4125</v>
      </c>
      <c r="L144" s="47">
        <v>50.048531909730642</v>
      </c>
      <c r="M144" s="82">
        <v>3564</v>
      </c>
      <c r="N144" s="47">
        <v>43.241931570007281</v>
      </c>
      <c r="O144" s="82">
        <v>553</v>
      </c>
      <c r="P144" s="47">
        <v>6.7095365202620734</v>
      </c>
      <c r="Q144" s="82">
        <v>98</v>
      </c>
      <c r="R144" s="47">
        <v>17.721518987341771</v>
      </c>
      <c r="S144" s="82">
        <v>1056</v>
      </c>
      <c r="T144" s="47">
        <v>12.812424168891045</v>
      </c>
      <c r="U144" s="82">
        <v>1166</v>
      </c>
      <c r="V144" s="47">
        <v>14.147051686483863</v>
      </c>
      <c r="W144" s="82">
        <v>961</v>
      </c>
      <c r="X144" s="47">
        <v>11.659791312788158</v>
      </c>
      <c r="Y144" s="82">
        <v>11</v>
      </c>
      <c r="Z144" s="48">
        <v>0.13346275175928174</v>
      </c>
      <c r="AA144" s="89">
        <v>2.6717261548764837</v>
      </c>
    </row>
    <row r="145" spans="1:27" s="25" customFormat="1" ht="14.25" x14ac:dyDescent="0.2">
      <c r="A145" s="105"/>
      <c r="B145" s="81">
        <v>2017</v>
      </c>
      <c r="C145" s="82">
        <v>8277.5</v>
      </c>
      <c r="D145" s="82">
        <v>7882</v>
      </c>
      <c r="E145" s="47">
        <v>95.221987315010566</v>
      </c>
      <c r="F145" s="82">
        <v>7086.5</v>
      </c>
      <c r="G145" s="47">
        <v>89.907383912712518</v>
      </c>
      <c r="H145" s="82">
        <v>7368</v>
      </c>
      <c r="I145" s="47">
        <v>93.478812484141088</v>
      </c>
      <c r="J145" s="47">
        <v>89.012382965871339</v>
      </c>
      <c r="K145" s="82">
        <v>4070</v>
      </c>
      <c r="L145" s="47">
        <v>51.636640446587158</v>
      </c>
      <c r="M145" s="82">
        <v>3298</v>
      </c>
      <c r="N145" s="47">
        <v>41.842172037553922</v>
      </c>
      <c r="O145" s="82">
        <v>514</v>
      </c>
      <c r="P145" s="47">
        <v>6.5211875158589185</v>
      </c>
      <c r="Q145" s="82">
        <v>62</v>
      </c>
      <c r="R145" s="47">
        <v>12.062256809338521</v>
      </c>
      <c r="S145" s="82">
        <v>855</v>
      </c>
      <c r="T145" s="47">
        <v>10.847500634356761</v>
      </c>
      <c r="U145" s="82">
        <v>1121</v>
      </c>
      <c r="V145" s="47">
        <v>14.222278609489978</v>
      </c>
      <c r="W145" s="82">
        <v>789</v>
      </c>
      <c r="X145" s="47">
        <v>10.01014970819589</v>
      </c>
      <c r="Y145" s="82">
        <v>17</v>
      </c>
      <c r="Z145" s="48">
        <v>0.21568129916264908</v>
      </c>
      <c r="AA145" s="89">
        <v>2.6646842119319833</v>
      </c>
    </row>
    <row r="146" spans="1:27" s="25" customFormat="1" ht="14.25" x14ac:dyDescent="0.2">
      <c r="A146" s="105"/>
      <c r="B146" s="81">
        <v>2018</v>
      </c>
      <c r="C146" s="82">
        <v>8037.4000000000005</v>
      </c>
      <c r="D146" s="82">
        <v>7690</v>
      </c>
      <c r="E146" s="47">
        <v>95.677706721078948</v>
      </c>
      <c r="F146" s="82">
        <v>6903</v>
      </c>
      <c r="G146" s="47">
        <v>89.765929778933682</v>
      </c>
      <c r="H146" s="82">
        <v>7266</v>
      </c>
      <c r="I146" s="47">
        <v>94.486345903771124</v>
      </c>
      <c r="J146" s="47">
        <v>90.402368925274331</v>
      </c>
      <c r="K146" s="82">
        <v>4179</v>
      </c>
      <c r="L146" s="47">
        <v>54.343302990897271</v>
      </c>
      <c r="M146" s="82">
        <v>3087</v>
      </c>
      <c r="N146" s="47">
        <v>40.14304291287386</v>
      </c>
      <c r="O146" s="82">
        <v>424</v>
      </c>
      <c r="P146" s="47">
        <v>5.5136540962288683</v>
      </c>
      <c r="Q146" s="82">
        <v>60</v>
      </c>
      <c r="R146" s="47">
        <v>14.150943396226415</v>
      </c>
      <c r="S146" s="82">
        <v>837</v>
      </c>
      <c r="T146" s="47">
        <v>10.884265279583875</v>
      </c>
      <c r="U146" s="82">
        <v>1034.5</v>
      </c>
      <c r="V146" s="47">
        <v>13.452535760728217</v>
      </c>
      <c r="W146" s="82">
        <v>809</v>
      </c>
      <c r="X146" s="47">
        <v>10.520156046814044</v>
      </c>
      <c r="Y146" s="82">
        <v>6</v>
      </c>
      <c r="Z146" s="48">
        <v>7.8023407022106639E-2</v>
      </c>
      <c r="AA146" s="89">
        <v>2.6543826394400876</v>
      </c>
    </row>
    <row r="147" spans="1:27" s="25" customFormat="1" ht="14.25" x14ac:dyDescent="0.2">
      <c r="A147" s="105"/>
      <c r="B147" s="71">
        <v>2019</v>
      </c>
      <c r="C147" s="29">
        <v>8094.19</v>
      </c>
      <c r="D147" s="29">
        <v>7719.5</v>
      </c>
      <c r="E147" s="49">
        <v>95.37087713532793</v>
      </c>
      <c r="F147" s="29">
        <v>6765.5</v>
      </c>
      <c r="G147" s="49">
        <v>87.641686637735603</v>
      </c>
      <c r="H147" s="29">
        <v>7285.5</v>
      </c>
      <c r="I147" s="49">
        <v>94.3778742146512</v>
      </c>
      <c r="J147" s="49">
        <v>90.00900646018934</v>
      </c>
      <c r="K147" s="29">
        <v>4332.5</v>
      </c>
      <c r="L147" s="49">
        <v>56.124101301897788</v>
      </c>
      <c r="M147" s="29">
        <v>2953</v>
      </c>
      <c r="N147" s="49">
        <v>38.253772912753412</v>
      </c>
      <c r="O147" s="29">
        <v>434</v>
      </c>
      <c r="P147" s="49">
        <v>5.6221257853487927</v>
      </c>
      <c r="Q147" s="29">
        <v>53</v>
      </c>
      <c r="R147" s="49">
        <v>12.211981566820276</v>
      </c>
      <c r="S147" s="29">
        <v>873</v>
      </c>
      <c r="T147" s="49">
        <v>11.309022605091004</v>
      </c>
      <c r="U147" s="29">
        <v>1059</v>
      </c>
      <c r="V147" s="49">
        <v>13.7185050845262</v>
      </c>
      <c r="W147" s="29">
        <v>895</v>
      </c>
      <c r="X147" s="49">
        <v>11.594015156422047</v>
      </c>
      <c r="Y147" s="29">
        <v>8</v>
      </c>
      <c r="Z147" s="50">
        <v>0.10363365502947082</v>
      </c>
      <c r="AA147" s="88">
        <v>2.7101103493600638</v>
      </c>
    </row>
    <row r="148" spans="1:27" s="25" customFormat="1" ht="13.9" customHeight="1" thickBot="1" x14ac:dyDescent="0.25">
      <c r="A148" s="39"/>
      <c r="B148" s="79">
        <v>2020</v>
      </c>
      <c r="C148" s="80">
        <f>РФ!C22</f>
        <v>7572.4000000000005</v>
      </c>
      <c r="D148" s="80">
        <f>РФ!D22</f>
        <v>7271.5</v>
      </c>
      <c r="E148" s="84">
        <f>IF(C148=0,0,D148/C148*100)</f>
        <v>96.026358882256616</v>
      </c>
      <c r="F148" s="80">
        <f>РФ!F22</f>
        <v>6524.5</v>
      </c>
      <c r="G148" s="84">
        <f>IF(D148=0,0,F148/D148*100)</f>
        <v>89.727016434023241</v>
      </c>
      <c r="H148" s="80">
        <f>РФ!H22</f>
        <v>6873.5</v>
      </c>
      <c r="I148" s="84">
        <f>IF(D148=0,0,H148/D148*100)</f>
        <v>94.52657635976071</v>
      </c>
      <c r="J148" s="84">
        <f>IF(C148=0,0,H148/C148*100)</f>
        <v>90.770429454334163</v>
      </c>
      <c r="K148" s="80">
        <f>РФ!K22</f>
        <v>4259.5</v>
      </c>
      <c r="L148" s="84">
        <f>IF(D148=0,0,K148/D148*100)</f>
        <v>58.578010039194119</v>
      </c>
      <c r="M148" s="80">
        <f>РФ!M22</f>
        <v>2614</v>
      </c>
      <c r="N148" s="84">
        <f>IF(D148=0,0,M148/D148*100)</f>
        <v>35.948566320566592</v>
      </c>
      <c r="O148" s="80">
        <f>РФ!O22</f>
        <v>398</v>
      </c>
      <c r="P148" s="84">
        <f>IF(D148=0,0,O148/D148*100)</f>
        <v>5.4734236402392904</v>
      </c>
      <c r="Q148" s="80">
        <f>РФ!Q22</f>
        <v>27</v>
      </c>
      <c r="R148" s="84">
        <f>IF(O148=0,0,Q148/O148*100)</f>
        <v>6.78391959798995</v>
      </c>
      <c r="S148" s="80">
        <f>РФ!S22</f>
        <v>768.5</v>
      </c>
      <c r="T148" s="84">
        <f>IF(D148=0,0,S148/D148*100)</f>
        <v>10.568658461115312</v>
      </c>
      <c r="U148" s="80">
        <f>РФ!U22</f>
        <v>1012</v>
      </c>
      <c r="V148" s="84">
        <f>IF(D148=0,0,U148/D148*100)</f>
        <v>13.917348552568246</v>
      </c>
      <c r="W148" s="80">
        <f>РФ!AD22</f>
        <v>870</v>
      </c>
      <c r="X148" s="84">
        <f>IF(D148=0,0,W148/D148*100)</f>
        <v>11.964519012583374</v>
      </c>
      <c r="Y148" s="80">
        <f>РФ!AF22</f>
        <v>11</v>
      </c>
      <c r="Z148" s="85">
        <f>IF(D148=0,0,Y148/D148*100)</f>
        <v>0.15127552774530703</v>
      </c>
      <c r="AA148" s="90">
        <f>D148/$D28*100</f>
        <v>2.5887672316432053</v>
      </c>
    </row>
    <row r="149" spans="1:27" s="25" customFormat="1" ht="13.9" customHeight="1" x14ac:dyDescent="0.2">
      <c r="A149" s="76"/>
      <c r="B149" s="36">
        <v>2001</v>
      </c>
      <c r="C149" s="77">
        <v>38250</v>
      </c>
      <c r="D149" s="77">
        <v>33476</v>
      </c>
      <c r="E149" s="78">
        <v>87.518954248366015</v>
      </c>
      <c r="F149" s="27">
        <v>8723</v>
      </c>
      <c r="G149" s="49">
        <v>26.057474011231928</v>
      </c>
      <c r="H149" s="77">
        <v>32468</v>
      </c>
      <c r="I149" s="78">
        <v>96.988887561237902</v>
      </c>
      <c r="J149" s="78">
        <v>84.883660130718951</v>
      </c>
      <c r="K149" s="77">
        <v>19548</v>
      </c>
      <c r="L149" s="78">
        <v>58.394073365993549</v>
      </c>
      <c r="M149" s="77">
        <v>12920</v>
      </c>
      <c r="N149" s="78">
        <v>38.594814195244354</v>
      </c>
      <c r="O149" s="77">
        <v>1008</v>
      </c>
      <c r="P149" s="78">
        <v>3.0111124387620984</v>
      </c>
      <c r="Q149" s="27">
        <v>337</v>
      </c>
      <c r="R149" s="49">
        <v>33.432539682539684</v>
      </c>
      <c r="S149" s="77">
        <v>3896</v>
      </c>
      <c r="T149" s="78">
        <v>11.638188552993189</v>
      </c>
      <c r="U149" s="27">
        <v>1401</v>
      </c>
      <c r="V149" s="49">
        <v>4.1850878241127969</v>
      </c>
      <c r="W149" s="27">
        <v>3409</v>
      </c>
      <c r="X149" s="49">
        <v>10.18341498386904</v>
      </c>
      <c r="Y149" s="27">
        <v>164</v>
      </c>
      <c r="Z149" s="50">
        <v>0.48990321424303973</v>
      </c>
      <c r="AA149" s="49">
        <v>5.7930585743358298</v>
      </c>
    </row>
    <row r="150" spans="1:27" s="25" customFormat="1" ht="15" customHeight="1" x14ac:dyDescent="0.2">
      <c r="A150" s="133" t="s">
        <v>222</v>
      </c>
      <c r="B150" s="36">
        <v>2002</v>
      </c>
      <c r="C150" s="77">
        <v>36239</v>
      </c>
      <c r="D150" s="77">
        <v>31431</v>
      </c>
      <c r="E150" s="78">
        <v>86.732525731946239</v>
      </c>
      <c r="F150" s="27">
        <v>8226</v>
      </c>
      <c r="G150" s="49">
        <v>26.171614011644557</v>
      </c>
      <c r="H150" s="77">
        <v>30517</v>
      </c>
      <c r="I150" s="78">
        <v>97.092042887595056</v>
      </c>
      <c r="J150" s="78">
        <v>84.21038108115566</v>
      </c>
      <c r="K150" s="77">
        <v>18481</v>
      </c>
      <c r="L150" s="78">
        <v>58.798638287041463</v>
      </c>
      <c r="M150" s="77">
        <v>12036</v>
      </c>
      <c r="N150" s="78">
        <v>38.293404600553593</v>
      </c>
      <c r="O150" s="77">
        <v>914</v>
      </c>
      <c r="P150" s="78">
        <v>2.9079571124049504</v>
      </c>
      <c r="Q150" s="27">
        <v>357</v>
      </c>
      <c r="R150" s="49">
        <v>39.059080962800877</v>
      </c>
      <c r="S150" s="77">
        <v>3616</v>
      </c>
      <c r="T150" s="78">
        <v>11.504565556297923</v>
      </c>
      <c r="U150" s="27">
        <v>1429</v>
      </c>
      <c r="V150" s="49">
        <v>4.5464668639241514</v>
      </c>
      <c r="W150" s="27">
        <v>3200</v>
      </c>
      <c r="X150" s="49">
        <v>10.181031465750374</v>
      </c>
      <c r="Y150" s="27">
        <v>128</v>
      </c>
      <c r="Z150" s="50">
        <v>0.40724125863001492</v>
      </c>
      <c r="AA150" s="49">
        <v>5.6833243225161336</v>
      </c>
    </row>
    <row r="151" spans="1:27" s="25" customFormat="1" ht="14.25" x14ac:dyDescent="0.2">
      <c r="A151" s="133"/>
      <c r="B151" s="36">
        <v>2003</v>
      </c>
      <c r="C151" s="77">
        <v>33085</v>
      </c>
      <c r="D151" s="77">
        <v>28382</v>
      </c>
      <c r="E151" s="78">
        <v>85.78509898745655</v>
      </c>
      <c r="F151" s="27">
        <v>7526</v>
      </c>
      <c r="G151" s="49">
        <v>26.516806426608415</v>
      </c>
      <c r="H151" s="77">
        <v>27541</v>
      </c>
      <c r="I151" s="78">
        <v>97.036854344302725</v>
      </c>
      <c r="J151" s="78">
        <v>83.243161553574126</v>
      </c>
      <c r="K151" s="77">
        <v>16597</v>
      </c>
      <c r="L151" s="78">
        <v>58.477203861602419</v>
      </c>
      <c r="M151" s="77">
        <v>10944</v>
      </c>
      <c r="N151" s="78">
        <v>38.559650482700306</v>
      </c>
      <c r="O151" s="77">
        <v>841</v>
      </c>
      <c r="P151" s="78">
        <v>2.9631456556972728</v>
      </c>
      <c r="Q151" s="27">
        <v>326</v>
      </c>
      <c r="R151" s="49">
        <v>38.763376932223544</v>
      </c>
      <c r="S151" s="77">
        <v>3210</v>
      </c>
      <c r="T151" s="78">
        <v>11.309985201888521</v>
      </c>
      <c r="U151" s="27">
        <v>1389</v>
      </c>
      <c r="V151" s="49">
        <v>4.8939468677330709</v>
      </c>
      <c r="W151" s="27">
        <v>3203</v>
      </c>
      <c r="X151" s="49">
        <v>11.285321682756678</v>
      </c>
      <c r="Y151" s="27">
        <v>110</v>
      </c>
      <c r="Z151" s="50">
        <v>0.38756958635755057</v>
      </c>
      <c r="AA151" s="49">
        <v>5.6335064816487268</v>
      </c>
    </row>
    <row r="152" spans="1:27" s="25" customFormat="1" ht="13.15" customHeight="1" x14ac:dyDescent="0.2">
      <c r="A152" s="133"/>
      <c r="B152" s="36">
        <v>2004</v>
      </c>
      <c r="C152" s="77">
        <v>31275</v>
      </c>
      <c r="D152" s="77">
        <v>26581</v>
      </c>
      <c r="E152" s="78">
        <v>84.991207034372508</v>
      </c>
      <c r="F152" s="27">
        <v>7592</v>
      </c>
      <c r="G152" s="49">
        <v>28.561754636770626</v>
      </c>
      <c r="H152" s="77">
        <v>25668</v>
      </c>
      <c r="I152" s="78">
        <v>96.565215755614915</v>
      </c>
      <c r="J152" s="78">
        <v>82.071942446043167</v>
      </c>
      <c r="K152" s="77">
        <v>15536</v>
      </c>
      <c r="L152" s="78">
        <v>58.447763440051162</v>
      </c>
      <c r="M152" s="77">
        <v>10132</v>
      </c>
      <c r="N152" s="78">
        <v>38.117452315563746</v>
      </c>
      <c r="O152" s="77">
        <v>913</v>
      </c>
      <c r="P152" s="78">
        <v>3.4347842443850869</v>
      </c>
      <c r="Q152" s="27">
        <v>457</v>
      </c>
      <c r="R152" s="49">
        <v>50.054764512595838</v>
      </c>
      <c r="S152" s="77">
        <v>2917</v>
      </c>
      <c r="T152" s="78">
        <v>10.974003987810841</v>
      </c>
      <c r="U152" s="27">
        <v>1459</v>
      </c>
      <c r="V152" s="49">
        <v>5.4888830367555768</v>
      </c>
      <c r="W152" s="27">
        <v>3064</v>
      </c>
      <c r="X152" s="49">
        <v>11.527030585756744</v>
      </c>
      <c r="Y152" s="27">
        <v>115</v>
      </c>
      <c r="Z152" s="50">
        <v>0.43263985553590906</v>
      </c>
      <c r="AA152" s="49">
        <v>5.7524546562182826</v>
      </c>
    </row>
    <row r="153" spans="1:27" s="25" customFormat="1" ht="14.25" x14ac:dyDescent="0.2">
      <c r="A153" s="133"/>
      <c r="B153" s="36">
        <v>2005</v>
      </c>
      <c r="C153" s="77">
        <v>28982</v>
      </c>
      <c r="D153" s="77">
        <v>24985</v>
      </c>
      <c r="E153" s="78">
        <v>86.208681250431312</v>
      </c>
      <c r="F153" s="20">
        <v>6981</v>
      </c>
      <c r="G153" s="49">
        <v>27.940764458675204</v>
      </c>
      <c r="H153" s="77">
        <v>24103</v>
      </c>
      <c r="I153" s="78">
        <v>96.469881929157495</v>
      </c>
      <c r="J153" s="78">
        <v>83.165413014974803</v>
      </c>
      <c r="K153" s="77">
        <v>14521</v>
      </c>
      <c r="L153" s="78">
        <v>58.118871322793673</v>
      </c>
      <c r="M153" s="77">
        <v>9582</v>
      </c>
      <c r="N153" s="78">
        <v>38.351010606363815</v>
      </c>
      <c r="O153" s="77">
        <v>882</v>
      </c>
      <c r="P153" s="78">
        <v>3.5301180708425055</v>
      </c>
      <c r="Q153" s="20">
        <v>335</v>
      </c>
      <c r="R153" s="49">
        <v>37.981859410430843</v>
      </c>
      <c r="S153" s="77">
        <v>2779</v>
      </c>
      <c r="T153" s="78">
        <v>11.122673604162497</v>
      </c>
      <c r="U153" s="20">
        <v>1308</v>
      </c>
      <c r="V153" s="49">
        <v>5.2351410846507909</v>
      </c>
      <c r="W153" s="20">
        <v>2996</v>
      </c>
      <c r="X153" s="49">
        <v>11.991194716830098</v>
      </c>
      <c r="Y153" s="20">
        <v>252</v>
      </c>
      <c r="Z153" s="50">
        <v>1.0086051630978587</v>
      </c>
      <c r="AA153" s="49">
        <v>5.9405352069141788</v>
      </c>
    </row>
    <row r="154" spans="1:27" s="25" customFormat="1" ht="14.25" x14ac:dyDescent="0.2">
      <c r="A154" s="133"/>
      <c r="B154" s="36">
        <v>2006</v>
      </c>
      <c r="C154" s="77">
        <v>24557</v>
      </c>
      <c r="D154" s="77">
        <v>21036</v>
      </c>
      <c r="E154" s="78">
        <v>85.661929388768982</v>
      </c>
      <c r="F154" s="20">
        <v>5334</v>
      </c>
      <c r="G154" s="49">
        <v>25.356531660011409</v>
      </c>
      <c r="H154" s="77">
        <v>20541</v>
      </c>
      <c r="I154" s="78">
        <v>97.646891043924697</v>
      </c>
      <c r="J154" s="78">
        <v>83.646210856374964</v>
      </c>
      <c r="K154" s="77">
        <v>13121</v>
      </c>
      <c r="L154" s="78">
        <v>62.374025480129305</v>
      </c>
      <c r="M154" s="77">
        <v>7420</v>
      </c>
      <c r="N154" s="78">
        <v>35.272865563795399</v>
      </c>
      <c r="O154" s="77">
        <v>495</v>
      </c>
      <c r="P154" s="78">
        <v>2.3531089560752996</v>
      </c>
      <c r="Q154" s="20">
        <v>287</v>
      </c>
      <c r="R154" s="49">
        <v>57.979797979797979</v>
      </c>
      <c r="S154" s="77">
        <v>2411</v>
      </c>
      <c r="T154" s="78">
        <v>11.461304430500094</v>
      </c>
      <c r="U154" s="20">
        <v>1179</v>
      </c>
      <c r="V154" s="49">
        <v>5.6046776953793493</v>
      </c>
      <c r="W154" s="20">
        <v>2443</v>
      </c>
      <c r="X154" s="49">
        <v>11.613424605438297</v>
      </c>
      <c r="Y154" s="20">
        <v>216</v>
      </c>
      <c r="Z154" s="50">
        <v>1.0268111808328579</v>
      </c>
      <c r="AA154" s="49">
        <v>5.392684652536377</v>
      </c>
    </row>
    <row r="155" spans="1:27" s="25" customFormat="1" ht="14.25" x14ac:dyDescent="0.2">
      <c r="A155" s="133"/>
      <c r="B155" s="36">
        <v>2007</v>
      </c>
      <c r="C155" s="77">
        <v>23433</v>
      </c>
      <c r="D155" s="77">
        <v>19846</v>
      </c>
      <c r="E155" s="78">
        <v>84.692527631971998</v>
      </c>
      <c r="F155" s="20">
        <v>4911</v>
      </c>
      <c r="G155" s="49">
        <v>24.745540663105917</v>
      </c>
      <c r="H155" s="77">
        <v>19241</v>
      </c>
      <c r="I155" s="78">
        <v>96.951526756021366</v>
      </c>
      <c r="J155" s="78">
        <v>82.110698587462124</v>
      </c>
      <c r="K155" s="77">
        <v>12429</v>
      </c>
      <c r="L155" s="78">
        <v>62.627229668447036</v>
      </c>
      <c r="M155" s="77">
        <v>6812</v>
      </c>
      <c r="N155" s="78">
        <v>34.324297087574323</v>
      </c>
      <c r="O155" s="77">
        <v>605</v>
      </c>
      <c r="P155" s="78">
        <v>3.0484732439786355</v>
      </c>
      <c r="Q155" s="20">
        <v>284</v>
      </c>
      <c r="R155" s="49">
        <v>46.942148760330575</v>
      </c>
      <c r="S155" s="77">
        <v>2453</v>
      </c>
      <c r="T155" s="78">
        <v>12.360173334677013</v>
      </c>
      <c r="U155" s="20">
        <v>1278</v>
      </c>
      <c r="V155" s="49">
        <v>6.439584802982969</v>
      </c>
      <c r="W155" s="20">
        <v>2365</v>
      </c>
      <c r="X155" s="49">
        <v>11.916759044643758</v>
      </c>
      <c r="Y155" s="20">
        <v>170</v>
      </c>
      <c r="Z155" s="50">
        <v>0.8565957875642447</v>
      </c>
      <c r="AA155" s="49">
        <v>5.5008440023171952</v>
      </c>
    </row>
    <row r="156" spans="1:27" s="25" customFormat="1" ht="14.25" x14ac:dyDescent="0.2">
      <c r="A156" s="133"/>
      <c r="B156" s="36">
        <v>2008</v>
      </c>
      <c r="C156" s="77">
        <v>22399</v>
      </c>
      <c r="D156" s="77">
        <v>19200</v>
      </c>
      <c r="E156" s="78">
        <v>85.718112415732847</v>
      </c>
      <c r="F156" s="20">
        <v>4703</v>
      </c>
      <c r="G156" s="49">
        <v>24.494791666666664</v>
      </c>
      <c r="H156" s="77">
        <v>18646</v>
      </c>
      <c r="I156" s="78">
        <v>97.114583333333343</v>
      </c>
      <c r="J156" s="78">
        <v>83.244787713737225</v>
      </c>
      <c r="K156" s="77">
        <v>12232</v>
      </c>
      <c r="L156" s="78">
        <v>63.708333333333336</v>
      </c>
      <c r="M156" s="77">
        <v>6414</v>
      </c>
      <c r="N156" s="78">
        <v>33.40625</v>
      </c>
      <c r="O156" s="77">
        <v>554</v>
      </c>
      <c r="P156" s="78">
        <v>2.8854166666666665</v>
      </c>
      <c r="Q156" s="20">
        <v>219</v>
      </c>
      <c r="R156" s="49">
        <v>39.530685920577618</v>
      </c>
      <c r="S156" s="77">
        <v>2392</v>
      </c>
      <c r="T156" s="78">
        <v>12.458333333333334</v>
      </c>
      <c r="U156" s="20">
        <v>1447</v>
      </c>
      <c r="V156" s="49">
        <v>7.536458333333333</v>
      </c>
      <c r="W156" s="20">
        <v>2063</v>
      </c>
      <c r="X156" s="49">
        <v>10.744791666666668</v>
      </c>
      <c r="Y156" s="20">
        <v>175</v>
      </c>
      <c r="Z156" s="50">
        <v>0.91145833333333337</v>
      </c>
      <c r="AA156" s="49">
        <v>5.6484377068519676</v>
      </c>
    </row>
    <row r="157" spans="1:27" s="25" customFormat="1" ht="14.25" x14ac:dyDescent="0.2">
      <c r="A157" s="133"/>
      <c r="B157" s="36">
        <v>2009</v>
      </c>
      <c r="C157" s="77">
        <v>21191</v>
      </c>
      <c r="D157" s="77">
        <v>18673</v>
      </c>
      <c r="E157" s="78">
        <v>88.117597093105559</v>
      </c>
      <c r="F157" s="20">
        <v>4584</v>
      </c>
      <c r="G157" s="49">
        <v>24.548813795319447</v>
      </c>
      <c r="H157" s="20">
        <v>18130</v>
      </c>
      <c r="I157" s="49">
        <v>97.092058051732437</v>
      </c>
      <c r="J157" s="49">
        <v>85.555188523429763</v>
      </c>
      <c r="K157" s="20">
        <v>12037</v>
      </c>
      <c r="L157" s="49">
        <v>64.462057516199849</v>
      </c>
      <c r="M157" s="20">
        <v>6093</v>
      </c>
      <c r="N157" s="49">
        <v>32.630000535532588</v>
      </c>
      <c r="O157" s="20">
        <v>543</v>
      </c>
      <c r="P157" s="49">
        <v>2.9079419482675521</v>
      </c>
      <c r="Q157" s="20">
        <v>250</v>
      </c>
      <c r="R157" s="49">
        <v>46.040515653775323</v>
      </c>
      <c r="S157" s="20">
        <v>2521</v>
      </c>
      <c r="T157" s="49">
        <v>13.500776522251378</v>
      </c>
      <c r="U157" s="20">
        <v>1527</v>
      </c>
      <c r="V157" s="49">
        <v>8.1775826059015699</v>
      </c>
      <c r="W157" s="20">
        <v>1897</v>
      </c>
      <c r="X157" s="49">
        <v>10.159053178385905</v>
      </c>
      <c r="Y157" s="20">
        <v>103</v>
      </c>
      <c r="Z157" s="50">
        <v>0.55159856477266644</v>
      </c>
      <c r="AA157" s="49">
        <v>5.6754078828993118</v>
      </c>
    </row>
    <row r="158" spans="1:27" s="25" customFormat="1" ht="14.25" x14ac:dyDescent="0.2">
      <c r="A158" s="133"/>
      <c r="B158" s="36">
        <v>2010</v>
      </c>
      <c r="C158" s="29">
        <v>19826</v>
      </c>
      <c r="D158" s="20">
        <v>17639</v>
      </c>
      <c r="E158" s="49">
        <v>88.969030565923532</v>
      </c>
      <c r="F158" s="29">
        <v>4563</v>
      </c>
      <c r="G158" s="49">
        <v>25.868813424797327</v>
      </c>
      <c r="H158" s="29">
        <v>17091</v>
      </c>
      <c r="I158" s="49">
        <v>96.893247916548546</v>
      </c>
      <c r="J158" s="49">
        <v>86.204983355190151</v>
      </c>
      <c r="K158" s="29">
        <v>11536</v>
      </c>
      <c r="L158" s="49">
        <v>65.400532910028915</v>
      </c>
      <c r="M158" s="29">
        <v>5555</v>
      </c>
      <c r="N158" s="49">
        <v>31.492715006519646</v>
      </c>
      <c r="O158" s="29">
        <v>548</v>
      </c>
      <c r="P158" s="49">
        <v>3.1067520834514428</v>
      </c>
      <c r="Q158" s="29">
        <v>260</v>
      </c>
      <c r="R158" s="49">
        <v>47.445255474452551</v>
      </c>
      <c r="S158" s="29">
        <v>2533</v>
      </c>
      <c r="T158" s="49">
        <v>14.36022450252282</v>
      </c>
      <c r="U158" s="29">
        <v>1503</v>
      </c>
      <c r="V158" s="49">
        <v>8.5208912069845226</v>
      </c>
      <c r="W158" s="29">
        <v>1882</v>
      </c>
      <c r="X158" s="49">
        <v>10.669539089517546</v>
      </c>
      <c r="Y158" s="29">
        <v>49</v>
      </c>
      <c r="Z158" s="50">
        <v>0.27779352571007426</v>
      </c>
      <c r="AA158" s="49">
        <v>5.373173428699368</v>
      </c>
    </row>
    <row r="159" spans="1:27" s="25" customFormat="1" ht="15" customHeight="1" x14ac:dyDescent="0.2">
      <c r="A159" s="133"/>
      <c r="B159" s="37">
        <v>2011</v>
      </c>
      <c r="C159" s="51">
        <v>19272</v>
      </c>
      <c r="D159" s="21">
        <v>17152</v>
      </c>
      <c r="E159" s="49">
        <v>88.999584889995859</v>
      </c>
      <c r="F159" s="51">
        <v>4389</v>
      </c>
      <c r="G159" s="49">
        <v>25.5888526119403</v>
      </c>
      <c r="H159" s="51">
        <v>16611</v>
      </c>
      <c r="I159" s="49">
        <v>96.845848880597018</v>
      </c>
      <c r="J159" s="49">
        <v>86.192403486924036</v>
      </c>
      <c r="K159" s="51">
        <v>11238</v>
      </c>
      <c r="L159" s="49">
        <v>65.520055970149244</v>
      </c>
      <c r="M159" s="51">
        <v>5373</v>
      </c>
      <c r="N159" s="49">
        <v>31.325792910447763</v>
      </c>
      <c r="O159" s="51">
        <v>541</v>
      </c>
      <c r="P159" s="49">
        <v>3.154151119402985</v>
      </c>
      <c r="Q159" s="51">
        <v>211</v>
      </c>
      <c r="R159" s="49">
        <v>39.001848428835487</v>
      </c>
      <c r="S159" s="51">
        <v>2638</v>
      </c>
      <c r="T159" s="49">
        <v>15.380130597014926</v>
      </c>
      <c r="U159" s="51">
        <v>1605</v>
      </c>
      <c r="V159" s="49">
        <v>9.3575093283582085</v>
      </c>
      <c r="W159" s="51">
        <v>1830</v>
      </c>
      <c r="X159" s="49">
        <v>10.669309701492537</v>
      </c>
      <c r="Y159" s="51">
        <v>57</v>
      </c>
      <c r="Z159" s="50">
        <v>0.33232276119402987</v>
      </c>
      <c r="AA159" s="49">
        <v>5.1726529750595613</v>
      </c>
    </row>
    <row r="160" spans="1:27" s="25" customFormat="1" ht="15" customHeight="1" x14ac:dyDescent="0.2">
      <c r="A160" s="133"/>
      <c r="B160" s="38">
        <v>2012</v>
      </c>
      <c r="C160" s="51">
        <v>18559</v>
      </c>
      <c r="D160" s="51">
        <v>16316</v>
      </c>
      <c r="E160" s="52">
        <v>87.91421951613772</v>
      </c>
      <c r="F160" s="51">
        <v>4045</v>
      </c>
      <c r="G160" s="52">
        <v>24.791615592056875</v>
      </c>
      <c r="H160" s="51">
        <v>16047</v>
      </c>
      <c r="I160" s="52">
        <v>98.351311595979411</v>
      </c>
      <c r="J160" s="52">
        <v>86.464787973489948</v>
      </c>
      <c r="K160" s="51">
        <v>10956</v>
      </c>
      <c r="L160" s="52">
        <v>67.14881098308409</v>
      </c>
      <c r="M160" s="51">
        <v>4952</v>
      </c>
      <c r="N160" s="52">
        <v>30.350576121598433</v>
      </c>
      <c r="O160" s="51">
        <v>402</v>
      </c>
      <c r="P160" s="52">
        <v>2.4638391762686935</v>
      </c>
      <c r="Q160" s="51">
        <v>233</v>
      </c>
      <c r="R160" s="52">
        <v>57.960199004975124</v>
      </c>
      <c r="S160" s="51">
        <v>2505</v>
      </c>
      <c r="T160" s="52">
        <v>15.353027702868349</v>
      </c>
      <c r="U160" s="51">
        <v>1650</v>
      </c>
      <c r="V160" s="52">
        <v>10.112772738416279</v>
      </c>
      <c r="W160" s="51">
        <v>1925</v>
      </c>
      <c r="X160" s="52">
        <v>11.798234861485659</v>
      </c>
      <c r="Y160" s="51">
        <v>31</v>
      </c>
      <c r="Z160" s="53">
        <v>0.18999754841873009</v>
      </c>
      <c r="AA160" s="52">
        <v>4.9875738613958234</v>
      </c>
    </row>
    <row r="161" spans="1:27" s="25" customFormat="1" ht="15" customHeight="1" x14ac:dyDescent="0.2">
      <c r="A161" s="133"/>
      <c r="B161" s="71">
        <v>2013</v>
      </c>
      <c r="C161" s="29">
        <v>17541.5</v>
      </c>
      <c r="D161" s="29">
        <v>15530</v>
      </c>
      <c r="E161" s="49">
        <v>88.532907676082431</v>
      </c>
      <c r="F161" s="29">
        <v>3834</v>
      </c>
      <c r="G161" s="49">
        <v>24.687701223438509</v>
      </c>
      <c r="H161" s="29">
        <v>15085</v>
      </c>
      <c r="I161" s="49">
        <v>97.13457823567289</v>
      </c>
      <c r="J161" s="49">
        <v>85.996066470940349</v>
      </c>
      <c r="K161" s="29">
        <v>10649</v>
      </c>
      <c r="L161" s="49">
        <v>68.570508692852542</v>
      </c>
      <c r="M161" s="29">
        <v>4436</v>
      </c>
      <c r="N161" s="49">
        <v>28.564069542820349</v>
      </c>
      <c r="O161" s="83">
        <v>445</v>
      </c>
      <c r="P161" s="49">
        <v>2.8654217643271087</v>
      </c>
      <c r="Q161" s="83">
        <v>170</v>
      </c>
      <c r="R161" s="49">
        <v>38.202247191011232</v>
      </c>
      <c r="S161" s="83">
        <v>2362</v>
      </c>
      <c r="T161" s="49">
        <v>15.209272376046362</v>
      </c>
      <c r="U161" s="29">
        <v>1606</v>
      </c>
      <c r="V161" s="49">
        <v>10.341274951706374</v>
      </c>
      <c r="W161" s="29">
        <v>1906</v>
      </c>
      <c r="X161" s="49">
        <v>12.273019961365101</v>
      </c>
      <c r="Y161" s="83">
        <v>56</v>
      </c>
      <c r="Z161" s="50">
        <v>0.36059240180296204</v>
      </c>
      <c r="AA161" s="88">
        <v>4.8096152663939984</v>
      </c>
    </row>
    <row r="162" spans="1:27" s="25" customFormat="1" ht="15" customHeight="1" x14ac:dyDescent="0.2">
      <c r="A162" s="133"/>
      <c r="B162" s="81">
        <v>2014</v>
      </c>
      <c r="C162" s="82">
        <v>9009.9500000000007</v>
      </c>
      <c r="D162" s="82">
        <v>8599</v>
      </c>
      <c r="E162" s="47">
        <v>95.438931403614873</v>
      </c>
      <c r="F162" s="82">
        <v>7642</v>
      </c>
      <c r="G162" s="47">
        <v>88.870798930108151</v>
      </c>
      <c r="H162" s="82">
        <v>7948</v>
      </c>
      <c r="I162" s="47">
        <v>92.429352250261658</v>
      </c>
      <c r="J162" s="47">
        <v>88.213586090932793</v>
      </c>
      <c r="K162" s="82">
        <v>3769.5</v>
      </c>
      <c r="L162" s="47">
        <v>43.836492615420397</v>
      </c>
      <c r="M162" s="82">
        <v>4178.5</v>
      </c>
      <c r="N162" s="47">
        <v>48.592859634841261</v>
      </c>
      <c r="O162" s="82">
        <v>651</v>
      </c>
      <c r="P162" s="47">
        <v>7.5706477497383418</v>
      </c>
      <c r="Q162" s="82">
        <v>106</v>
      </c>
      <c r="R162" s="47">
        <v>16.282642089093702</v>
      </c>
      <c r="S162" s="82">
        <v>1210</v>
      </c>
      <c r="T162" s="47">
        <v>14.071403651587394</v>
      </c>
      <c r="U162" s="82">
        <v>1198</v>
      </c>
      <c r="V162" s="47">
        <v>13.931852540993139</v>
      </c>
      <c r="W162" s="82">
        <v>931</v>
      </c>
      <c r="X162" s="47">
        <v>10.826840330270961</v>
      </c>
      <c r="Y162" s="82">
        <v>13</v>
      </c>
      <c r="Z162" s="48">
        <v>0.15118036981044308</v>
      </c>
      <c r="AA162" s="89">
        <v>2.619358395791481</v>
      </c>
    </row>
    <row r="163" spans="1:27" s="25" customFormat="1" ht="15" customHeight="1" x14ac:dyDescent="0.2">
      <c r="A163" s="105"/>
      <c r="B163" s="81">
        <v>2015</v>
      </c>
      <c r="C163" s="82">
        <v>17136</v>
      </c>
      <c r="D163" s="82">
        <v>15376</v>
      </c>
      <c r="E163" s="47">
        <v>89.729225023342678</v>
      </c>
      <c r="F163" s="82">
        <v>3492</v>
      </c>
      <c r="G163" s="47">
        <v>22.710718002081165</v>
      </c>
      <c r="H163" s="82">
        <v>14919</v>
      </c>
      <c r="I163" s="47">
        <v>97.027835587929246</v>
      </c>
      <c r="J163" s="47">
        <v>87.062324929971993</v>
      </c>
      <c r="K163" s="82">
        <v>10874</v>
      </c>
      <c r="L163" s="47">
        <v>70.720603537981276</v>
      </c>
      <c r="M163" s="82">
        <v>4045</v>
      </c>
      <c r="N163" s="47">
        <v>26.30723204994797</v>
      </c>
      <c r="O163" s="82">
        <v>457</v>
      </c>
      <c r="P163" s="47">
        <v>2.9721644120707595</v>
      </c>
      <c r="Q163" s="82">
        <v>123</v>
      </c>
      <c r="R163" s="47">
        <v>26.914660831509845</v>
      </c>
      <c r="S163" s="82">
        <v>2266</v>
      </c>
      <c r="T163" s="47">
        <v>14.737252861602498</v>
      </c>
      <c r="U163" s="82">
        <v>1715</v>
      </c>
      <c r="V163" s="47">
        <v>11.153746097814777</v>
      </c>
      <c r="W163" s="82">
        <v>1824</v>
      </c>
      <c r="X163" s="47">
        <v>11.862643080124871</v>
      </c>
      <c r="Y163" s="82">
        <v>29</v>
      </c>
      <c r="Z163" s="48">
        <v>0.18860561914672216</v>
      </c>
      <c r="AA163" s="89">
        <v>5.005403856921494</v>
      </c>
    </row>
    <row r="164" spans="1:27" s="25" customFormat="1" ht="15" customHeight="1" x14ac:dyDescent="0.2">
      <c r="A164" s="105"/>
      <c r="B164" s="81">
        <v>2016</v>
      </c>
      <c r="C164" s="82">
        <v>17120.760000000002</v>
      </c>
      <c r="D164" s="82">
        <v>15358.5</v>
      </c>
      <c r="E164" s="47">
        <v>89.706882171118565</v>
      </c>
      <c r="F164" s="82">
        <v>3349</v>
      </c>
      <c r="G164" s="47">
        <v>21.805514861477356</v>
      </c>
      <c r="H164" s="82">
        <v>14931.5</v>
      </c>
      <c r="I164" s="47">
        <v>97.219780577530358</v>
      </c>
      <c r="J164" s="47">
        <v>87.212834009705162</v>
      </c>
      <c r="K164" s="82">
        <v>11051.5</v>
      </c>
      <c r="L164" s="47">
        <v>71.956896832372948</v>
      </c>
      <c r="M164" s="82">
        <v>3880</v>
      </c>
      <c r="N164" s="47">
        <v>25.262883745157406</v>
      </c>
      <c r="O164" s="82">
        <v>427</v>
      </c>
      <c r="P164" s="47">
        <v>2.7802194224696422</v>
      </c>
      <c r="Q164" s="82">
        <v>139</v>
      </c>
      <c r="R164" s="47">
        <v>32.55269320843091</v>
      </c>
      <c r="S164" s="82">
        <v>2252</v>
      </c>
      <c r="T164" s="47">
        <v>14.662890256209915</v>
      </c>
      <c r="U164" s="82">
        <v>1673</v>
      </c>
      <c r="V164" s="47">
        <v>10.892990851971222</v>
      </c>
      <c r="W164" s="82">
        <v>1785</v>
      </c>
      <c r="X164" s="47">
        <v>11.622228733274733</v>
      </c>
      <c r="Y164" s="82">
        <v>11</v>
      </c>
      <c r="Z164" s="48">
        <v>7.1621577628023569E-2</v>
      </c>
      <c r="AA164" s="89">
        <v>4.9786103069243479</v>
      </c>
    </row>
    <row r="165" spans="1:27" s="25" customFormat="1" ht="15" customHeight="1" x14ac:dyDescent="0.2">
      <c r="A165" s="105"/>
      <c r="B165" s="81">
        <v>2017</v>
      </c>
      <c r="C165" s="82">
        <v>18315.5</v>
      </c>
      <c r="D165" s="82">
        <v>16476.5</v>
      </c>
      <c r="E165" s="47">
        <v>89.959324069776969</v>
      </c>
      <c r="F165" s="82">
        <v>3647.5</v>
      </c>
      <c r="G165" s="47">
        <v>22.137589900767761</v>
      </c>
      <c r="H165" s="82">
        <v>16034.5</v>
      </c>
      <c r="I165" s="47">
        <v>97.317391436288048</v>
      </c>
      <c r="J165" s="47">
        <v>87.546067538423742</v>
      </c>
      <c r="K165" s="82">
        <v>11983</v>
      </c>
      <c r="L165" s="47">
        <v>72.727824477285836</v>
      </c>
      <c r="M165" s="82">
        <v>4051.5</v>
      </c>
      <c r="N165" s="47">
        <v>24.589566959002216</v>
      </c>
      <c r="O165" s="82">
        <v>442</v>
      </c>
      <c r="P165" s="47">
        <v>2.6826085637119532</v>
      </c>
      <c r="Q165" s="82">
        <v>136</v>
      </c>
      <c r="R165" s="47">
        <v>30.76923076923077</v>
      </c>
      <c r="S165" s="82">
        <v>2350</v>
      </c>
      <c r="T165" s="47">
        <v>14.262737838740025</v>
      </c>
      <c r="U165" s="82">
        <v>1879</v>
      </c>
      <c r="V165" s="47">
        <v>11.404121020847874</v>
      </c>
      <c r="W165" s="82">
        <v>1827</v>
      </c>
      <c r="X165" s="47">
        <v>11.088520013352349</v>
      </c>
      <c r="Y165" s="82">
        <v>36</v>
      </c>
      <c r="Z165" s="48">
        <v>0.21849300518920886</v>
      </c>
      <c r="AA165" s="89">
        <v>5.5702447878580728</v>
      </c>
    </row>
    <row r="166" spans="1:27" s="25" customFormat="1" ht="15" customHeight="1" x14ac:dyDescent="0.2">
      <c r="A166" s="105"/>
      <c r="B166" s="81">
        <v>2018</v>
      </c>
      <c r="C166" s="82">
        <v>17385.099999999999</v>
      </c>
      <c r="D166" s="82">
        <v>15777.5</v>
      </c>
      <c r="E166" s="47">
        <v>90.753001133154271</v>
      </c>
      <c r="F166" s="82">
        <v>3420</v>
      </c>
      <c r="G166" s="47">
        <v>21.676437965457136</v>
      </c>
      <c r="H166" s="82">
        <v>15369.5</v>
      </c>
      <c r="I166" s="47">
        <v>97.414038979559507</v>
      </c>
      <c r="J166" s="47">
        <v>88.406163898970973</v>
      </c>
      <c r="K166" s="82">
        <v>11480.5</v>
      </c>
      <c r="L166" s="47">
        <v>72.765013468546982</v>
      </c>
      <c r="M166" s="82">
        <v>3889</v>
      </c>
      <c r="N166" s="47">
        <v>24.649025511012518</v>
      </c>
      <c r="O166" s="82">
        <v>408</v>
      </c>
      <c r="P166" s="47">
        <v>2.585961020440501</v>
      </c>
      <c r="Q166" s="82">
        <v>129</v>
      </c>
      <c r="R166" s="47">
        <v>31.617647058823529</v>
      </c>
      <c r="S166" s="82">
        <v>2324</v>
      </c>
      <c r="T166" s="47">
        <v>14.729836792901283</v>
      </c>
      <c r="U166" s="82">
        <v>1725.5</v>
      </c>
      <c r="V166" s="47">
        <v>10.936460148946283</v>
      </c>
      <c r="W166" s="82">
        <v>1912</v>
      </c>
      <c r="X166" s="47">
        <v>12.118523213436855</v>
      </c>
      <c r="Y166" s="82">
        <v>37</v>
      </c>
      <c r="Z166" s="48">
        <v>0.23451117097131993</v>
      </c>
      <c r="AA166" s="89">
        <v>5.4459716636886837</v>
      </c>
    </row>
    <row r="167" spans="1:27" s="25" customFormat="1" ht="15" customHeight="1" x14ac:dyDescent="0.2">
      <c r="A167" s="105"/>
      <c r="B167" s="71">
        <v>2019</v>
      </c>
      <c r="C167" s="29">
        <v>17400</v>
      </c>
      <c r="D167" s="29">
        <v>15785.5</v>
      </c>
      <c r="E167" s="49">
        <v>90.72126436781609</v>
      </c>
      <c r="F167" s="29">
        <v>3498</v>
      </c>
      <c r="G167" s="49">
        <v>22.159576826834755</v>
      </c>
      <c r="H167" s="29">
        <v>15427.5</v>
      </c>
      <c r="I167" s="49">
        <v>97.732095910804219</v>
      </c>
      <c r="J167" s="49">
        <v>88.66379310344827</v>
      </c>
      <c r="K167" s="29">
        <v>11556.5</v>
      </c>
      <c r="L167" s="49">
        <v>73.209591080421916</v>
      </c>
      <c r="M167" s="29">
        <v>3871</v>
      </c>
      <c r="N167" s="49">
        <v>24.522504830382314</v>
      </c>
      <c r="O167" s="29">
        <v>358</v>
      </c>
      <c r="P167" s="49">
        <v>2.2679040891957811</v>
      </c>
      <c r="Q167" s="29">
        <v>142</v>
      </c>
      <c r="R167" s="49">
        <v>39.664804469273747</v>
      </c>
      <c r="S167" s="29">
        <v>2232</v>
      </c>
      <c r="T167" s="49">
        <v>14.139558455544647</v>
      </c>
      <c r="U167" s="29">
        <v>1715.5</v>
      </c>
      <c r="V167" s="49">
        <v>10.867568338031738</v>
      </c>
      <c r="W167" s="29">
        <v>1998</v>
      </c>
      <c r="X167" s="49">
        <v>12.657185391656899</v>
      </c>
      <c r="Y167" s="29">
        <v>27</v>
      </c>
      <c r="Z167" s="50">
        <v>0.17104304583320135</v>
      </c>
      <c r="AA167" s="88">
        <v>5.5418675976194427</v>
      </c>
    </row>
    <row r="168" spans="1:27" s="25" customFormat="1" thickBot="1" x14ac:dyDescent="0.25">
      <c r="A168" s="39"/>
      <c r="B168" s="79">
        <v>2020</v>
      </c>
      <c r="C168" s="80">
        <f>РФ!C43</f>
        <v>16365.45</v>
      </c>
      <c r="D168" s="80">
        <f>РФ!D43</f>
        <v>14713.8</v>
      </c>
      <c r="E168" s="84">
        <f>IF(C168=0,0,D168/C168*100)</f>
        <v>89.907701896373155</v>
      </c>
      <c r="F168" s="80">
        <f>РФ!F43</f>
        <v>2962</v>
      </c>
      <c r="G168" s="84">
        <f>IF(D168=0,0,F168/D168*100)</f>
        <v>20.130761597955662</v>
      </c>
      <c r="H168" s="80">
        <f>РФ!H43</f>
        <v>14405.5</v>
      </c>
      <c r="I168" s="84">
        <f>IF(D168=0,0,H168/D168*100)</f>
        <v>97.90468811591839</v>
      </c>
      <c r="J168" s="84">
        <f>IF(C168=0,0,H168/C168*100)</f>
        <v>88.023855133833777</v>
      </c>
      <c r="K168" s="80">
        <f>РФ!K43</f>
        <v>10983.5</v>
      </c>
      <c r="L168" s="84">
        <f>IF(D168=0,0,K168/D168*100)</f>
        <v>74.647609726923022</v>
      </c>
      <c r="M168" s="80">
        <f>РФ!M43</f>
        <v>3422</v>
      </c>
      <c r="N168" s="84">
        <f>IF(D168=0,0,M168/D168*100)</f>
        <v>23.257078388995367</v>
      </c>
      <c r="O168" s="80">
        <f>РФ!O43</f>
        <v>308.3</v>
      </c>
      <c r="P168" s="84">
        <f>IF(D168=0,0,O168/D168*100)</f>
        <v>2.0953118840816107</v>
      </c>
      <c r="Q168" s="80">
        <f>РФ!Q43</f>
        <v>135</v>
      </c>
      <c r="R168" s="84">
        <f>IF(O168=0,0,Q168/O168*100)</f>
        <v>43.788517677586761</v>
      </c>
      <c r="S168" s="80">
        <f>РФ!S43</f>
        <v>2086</v>
      </c>
      <c r="T168" s="84">
        <f>IF(D168=0,0,S168/D168*100)</f>
        <v>14.177167013280052</v>
      </c>
      <c r="U168" s="80">
        <f>РФ!U43</f>
        <v>1694</v>
      </c>
      <c r="V168" s="84">
        <f>IF(D168=0,0,U168/D168*100)</f>
        <v>11.513001400046216</v>
      </c>
      <c r="W168" s="80">
        <f>РФ!AD43</f>
        <v>1757</v>
      </c>
      <c r="X168" s="84">
        <f>IF(D168=0,0,W168/D168*100)</f>
        <v>11.941170873601653</v>
      </c>
      <c r="Y168" s="80">
        <f>РФ!AF43</f>
        <v>24</v>
      </c>
      <c r="Z168" s="85">
        <f>IF(D168=0,0,Y168/D168*100)</f>
        <v>0.16311218040207154</v>
      </c>
      <c r="AA168" s="90">
        <f>D168/$D28*100</f>
        <v>5.2383419229803749</v>
      </c>
    </row>
    <row r="169" spans="1:27" s="25" customFormat="1" x14ac:dyDescent="0.2">
      <c r="A169" s="76"/>
      <c r="B169" s="36">
        <v>2001</v>
      </c>
      <c r="C169" s="77">
        <v>21019</v>
      </c>
      <c r="D169" s="77">
        <v>18093</v>
      </c>
      <c r="E169" s="78">
        <v>86.079261620438658</v>
      </c>
      <c r="F169" s="27">
        <v>3667</v>
      </c>
      <c r="G169" s="49">
        <v>20.267506770574258</v>
      </c>
      <c r="H169" s="77">
        <v>17810</v>
      </c>
      <c r="I169" s="78">
        <v>98.435859172055501</v>
      </c>
      <c r="J169" s="78">
        <v>84.732860745040199</v>
      </c>
      <c r="K169" s="77">
        <v>11950</v>
      </c>
      <c r="L169" s="78">
        <v>66.047642734759307</v>
      </c>
      <c r="M169" s="77">
        <v>5860</v>
      </c>
      <c r="N169" s="78">
        <v>32.388216437296194</v>
      </c>
      <c r="O169" s="77">
        <v>283</v>
      </c>
      <c r="P169" s="78">
        <v>1.5641408279445088</v>
      </c>
      <c r="Q169" s="27">
        <v>106</v>
      </c>
      <c r="R169" s="49">
        <v>37.455830388692576</v>
      </c>
      <c r="S169" s="77">
        <v>1511</v>
      </c>
      <c r="T169" s="78">
        <v>8.3512960813574324</v>
      </c>
      <c r="U169" s="27">
        <v>844</v>
      </c>
      <c r="V169" s="49">
        <v>4.6647874868733767</v>
      </c>
      <c r="W169" s="27">
        <v>1823</v>
      </c>
      <c r="X169" s="49">
        <v>10.075719891670811</v>
      </c>
      <c r="Y169" s="27">
        <v>101</v>
      </c>
      <c r="Z169" s="50">
        <v>0.5582269385950368</v>
      </c>
      <c r="AA169" s="49">
        <v>3.1310135256738612</v>
      </c>
    </row>
    <row r="170" spans="1:27" s="25" customFormat="1" ht="13.15" customHeight="1" x14ac:dyDescent="0.2">
      <c r="A170" s="133" t="s">
        <v>137</v>
      </c>
      <c r="B170" s="36">
        <v>2002</v>
      </c>
      <c r="C170" s="77">
        <v>20044</v>
      </c>
      <c r="D170" s="77">
        <v>17026</v>
      </c>
      <c r="E170" s="78">
        <v>84.943125124725611</v>
      </c>
      <c r="F170" s="27">
        <v>3388</v>
      </c>
      <c r="G170" s="49">
        <v>19.898978033595675</v>
      </c>
      <c r="H170" s="77">
        <v>16776</v>
      </c>
      <c r="I170" s="78">
        <v>98.531657465053442</v>
      </c>
      <c r="J170" s="78">
        <v>83.695869088006376</v>
      </c>
      <c r="K170" s="77">
        <v>11270</v>
      </c>
      <c r="L170" s="78">
        <v>66.192881475390578</v>
      </c>
      <c r="M170" s="77">
        <v>5506</v>
      </c>
      <c r="N170" s="78">
        <v>32.338775989662871</v>
      </c>
      <c r="O170" s="77">
        <v>250</v>
      </c>
      <c r="P170" s="78">
        <v>1.4683425349465524</v>
      </c>
      <c r="Q170" s="27">
        <v>106</v>
      </c>
      <c r="R170" s="49">
        <v>42.4</v>
      </c>
      <c r="S170" s="77">
        <v>1338</v>
      </c>
      <c r="T170" s="78">
        <v>7.8585692470339472</v>
      </c>
      <c r="U170" s="27">
        <v>811</v>
      </c>
      <c r="V170" s="49">
        <v>4.7633031833666157</v>
      </c>
      <c r="W170" s="27">
        <v>1831</v>
      </c>
      <c r="X170" s="49">
        <v>10.754140725948549</v>
      </c>
      <c r="Y170" s="27">
        <v>71</v>
      </c>
      <c r="Z170" s="50">
        <v>0.41700927992482084</v>
      </c>
      <c r="AA170" s="49">
        <v>3.0786255580528681</v>
      </c>
    </row>
    <row r="171" spans="1:27" s="25" customFormat="1" ht="13.9" customHeight="1" x14ac:dyDescent="0.2">
      <c r="A171" s="133"/>
      <c r="B171" s="36">
        <v>2003</v>
      </c>
      <c r="C171" s="77">
        <v>18557</v>
      </c>
      <c r="D171" s="77">
        <v>15388</v>
      </c>
      <c r="E171" s="78">
        <v>82.922886242388316</v>
      </c>
      <c r="F171" s="27">
        <v>3099</v>
      </c>
      <c r="G171" s="49">
        <v>20.139069404730957</v>
      </c>
      <c r="H171" s="77">
        <v>15106</v>
      </c>
      <c r="I171" s="78">
        <v>98.167403171302311</v>
      </c>
      <c r="J171" s="78">
        <v>81.403244058845715</v>
      </c>
      <c r="K171" s="77">
        <v>10142</v>
      </c>
      <c r="L171" s="78">
        <v>65.908500129971401</v>
      </c>
      <c r="M171" s="77">
        <v>4964</v>
      </c>
      <c r="N171" s="78">
        <v>32.258903041330903</v>
      </c>
      <c r="O171" s="77">
        <v>282</v>
      </c>
      <c r="P171" s="78">
        <v>1.8325968286976864</v>
      </c>
      <c r="Q171" s="27">
        <v>112</v>
      </c>
      <c r="R171" s="49">
        <v>39.716312056737593</v>
      </c>
      <c r="S171" s="77">
        <v>1168</v>
      </c>
      <c r="T171" s="78">
        <v>7.5903301273719777</v>
      </c>
      <c r="U171" s="27">
        <v>812</v>
      </c>
      <c r="V171" s="49">
        <v>5.2768390953990121</v>
      </c>
      <c r="W171" s="27">
        <v>1778</v>
      </c>
      <c r="X171" s="49">
        <v>11.554458019235767</v>
      </c>
      <c r="Y171" s="27">
        <v>56</v>
      </c>
      <c r="Z171" s="50">
        <v>0.36391993761372499</v>
      </c>
      <c r="AA171" s="49">
        <v>3.0543442230854279</v>
      </c>
    </row>
    <row r="172" spans="1:27" s="25" customFormat="1" ht="13.15" customHeight="1" x14ac:dyDescent="0.2">
      <c r="A172" s="133"/>
      <c r="B172" s="36">
        <v>2004</v>
      </c>
      <c r="C172" s="77">
        <v>17298</v>
      </c>
      <c r="D172" s="77">
        <v>14295</v>
      </c>
      <c r="E172" s="78">
        <v>82.639611515782178</v>
      </c>
      <c r="F172" s="27">
        <v>2878</v>
      </c>
      <c r="G172" s="49">
        <v>20.132913606155999</v>
      </c>
      <c r="H172" s="77">
        <v>14003</v>
      </c>
      <c r="I172" s="78">
        <v>97.957327736970967</v>
      </c>
      <c r="J172" s="78">
        <v>80.951555093074347</v>
      </c>
      <c r="K172" s="77">
        <v>9401</v>
      </c>
      <c r="L172" s="78">
        <v>65.764253235396993</v>
      </c>
      <c r="M172" s="77">
        <v>4602</v>
      </c>
      <c r="N172" s="78">
        <v>32.193074501573975</v>
      </c>
      <c r="O172" s="77">
        <v>292</v>
      </c>
      <c r="P172" s="78">
        <v>2.042672263029031</v>
      </c>
      <c r="Q172" s="27">
        <v>105</v>
      </c>
      <c r="R172" s="49">
        <v>35.958904109589042</v>
      </c>
      <c r="S172" s="77">
        <v>1019</v>
      </c>
      <c r="T172" s="78">
        <v>7.1283665617348726</v>
      </c>
      <c r="U172" s="27">
        <v>845</v>
      </c>
      <c r="V172" s="49">
        <v>5.9111577474641486</v>
      </c>
      <c r="W172" s="27">
        <v>1682</v>
      </c>
      <c r="X172" s="49">
        <v>11.766351871283666</v>
      </c>
      <c r="Y172" s="27">
        <v>66</v>
      </c>
      <c r="Z172" s="50">
        <v>0.46169989506820563</v>
      </c>
      <c r="AA172" s="49">
        <v>3.0936134573808487</v>
      </c>
    </row>
    <row r="173" spans="1:27" s="25" customFormat="1" ht="14.25" x14ac:dyDescent="0.2">
      <c r="A173" s="133"/>
      <c r="B173" s="36">
        <v>2005</v>
      </c>
      <c r="C173" s="77">
        <v>15654</v>
      </c>
      <c r="D173" s="77">
        <v>13001</v>
      </c>
      <c r="E173" s="78">
        <v>83.052255014692733</v>
      </c>
      <c r="F173" s="20">
        <v>2553</v>
      </c>
      <c r="G173" s="49">
        <v>19.636951003768939</v>
      </c>
      <c r="H173" s="77">
        <v>12710</v>
      </c>
      <c r="I173" s="78">
        <v>97.761710637643262</v>
      </c>
      <c r="J173" s="78">
        <v>81.193305225501462</v>
      </c>
      <c r="K173" s="77">
        <v>8747</v>
      </c>
      <c r="L173" s="78">
        <v>67.279440043073606</v>
      </c>
      <c r="M173" s="77">
        <v>3963</v>
      </c>
      <c r="N173" s="78">
        <v>30.482270594569648</v>
      </c>
      <c r="O173" s="77">
        <v>291</v>
      </c>
      <c r="P173" s="78">
        <v>2.2382893623567419</v>
      </c>
      <c r="Q173" s="20">
        <v>134</v>
      </c>
      <c r="R173" s="49">
        <v>46.048109965635739</v>
      </c>
      <c r="S173" s="77">
        <v>924</v>
      </c>
      <c r="T173" s="78">
        <v>7.1071456041842938</v>
      </c>
      <c r="U173" s="20">
        <v>814</v>
      </c>
      <c r="V173" s="49">
        <v>6.261056841781401</v>
      </c>
      <c r="W173" s="20">
        <v>1598</v>
      </c>
      <c r="X173" s="49">
        <v>12.291362202907468</v>
      </c>
      <c r="Y173" s="20">
        <v>128</v>
      </c>
      <c r="Z173" s="50">
        <v>0.98453965079609262</v>
      </c>
      <c r="AA173" s="49">
        <v>3.0911706313824792</v>
      </c>
    </row>
    <row r="174" spans="1:27" s="25" customFormat="1" ht="14.25" x14ac:dyDescent="0.2">
      <c r="A174" s="133"/>
      <c r="B174" s="36">
        <v>2006</v>
      </c>
      <c r="C174" s="77">
        <v>13767</v>
      </c>
      <c r="D174" s="77">
        <v>11376</v>
      </c>
      <c r="E174" s="78">
        <v>82.632381782523424</v>
      </c>
      <c r="F174" s="20">
        <v>2281</v>
      </c>
      <c r="G174" s="49">
        <v>20.050984528832629</v>
      </c>
      <c r="H174" s="77">
        <v>11200</v>
      </c>
      <c r="I174" s="78">
        <v>98.452883263009852</v>
      </c>
      <c r="J174" s="78">
        <v>81.353962373792399</v>
      </c>
      <c r="K174" s="77">
        <v>7792</v>
      </c>
      <c r="L174" s="78">
        <v>68.495077355836855</v>
      </c>
      <c r="M174" s="77">
        <v>3408</v>
      </c>
      <c r="N174" s="78">
        <v>29.957805907172997</v>
      </c>
      <c r="O174" s="77">
        <v>176</v>
      </c>
      <c r="P174" s="78">
        <v>1.5471167369901548</v>
      </c>
      <c r="Q174" s="20">
        <v>119</v>
      </c>
      <c r="R174" s="49">
        <v>67.61363636363636</v>
      </c>
      <c r="S174" s="77">
        <v>846</v>
      </c>
      <c r="T174" s="78">
        <v>7.4367088607594933</v>
      </c>
      <c r="U174" s="20">
        <v>718</v>
      </c>
      <c r="V174" s="49">
        <v>6.3115330520393806</v>
      </c>
      <c r="W174" s="20">
        <v>1325</v>
      </c>
      <c r="X174" s="49">
        <v>11.64732770745429</v>
      </c>
      <c r="Y174" s="20">
        <v>112</v>
      </c>
      <c r="Z174" s="50">
        <v>0.98452883263009849</v>
      </c>
      <c r="AA174" s="49">
        <v>2.9162949518565231</v>
      </c>
    </row>
    <row r="175" spans="1:27" s="25" customFormat="1" ht="14.25" x14ac:dyDescent="0.2">
      <c r="A175" s="133"/>
      <c r="B175" s="36">
        <v>2007</v>
      </c>
      <c r="C175" s="77">
        <v>12681</v>
      </c>
      <c r="D175" s="77">
        <v>10494</v>
      </c>
      <c r="E175" s="78">
        <v>82.753726046841734</v>
      </c>
      <c r="F175" s="20">
        <v>2114</v>
      </c>
      <c r="G175" s="49">
        <v>20.144844673146558</v>
      </c>
      <c r="H175" s="77">
        <v>10310</v>
      </c>
      <c r="I175" s="78">
        <v>98.24661711454165</v>
      </c>
      <c r="J175" s="78">
        <v>81.302736377257318</v>
      </c>
      <c r="K175" s="77">
        <v>7286</v>
      </c>
      <c r="L175" s="78">
        <v>69.430150562226032</v>
      </c>
      <c r="M175" s="77">
        <v>3024</v>
      </c>
      <c r="N175" s="78">
        <v>28.81646655231561</v>
      </c>
      <c r="O175" s="77">
        <v>184</v>
      </c>
      <c r="P175" s="78">
        <v>1.7533828854583571</v>
      </c>
      <c r="Q175" s="20">
        <v>106</v>
      </c>
      <c r="R175" s="49">
        <v>57.608695652173914</v>
      </c>
      <c r="S175" s="77">
        <v>826</v>
      </c>
      <c r="T175" s="78">
        <v>7.8711644749380598</v>
      </c>
      <c r="U175" s="20">
        <v>800</v>
      </c>
      <c r="V175" s="49">
        <v>7.6234038498189438</v>
      </c>
      <c r="W175" s="20">
        <v>1189</v>
      </c>
      <c r="X175" s="49">
        <v>11.330283971793406</v>
      </c>
      <c r="Y175" s="20">
        <v>93</v>
      </c>
      <c r="Z175" s="50">
        <v>0.88622069754145227</v>
      </c>
      <c r="AA175" s="49">
        <v>2.908689759161375</v>
      </c>
    </row>
    <row r="176" spans="1:27" s="25" customFormat="1" ht="14.25" x14ac:dyDescent="0.2">
      <c r="A176" s="133"/>
      <c r="B176" s="36">
        <v>2008</v>
      </c>
      <c r="C176" s="77">
        <v>11879</v>
      </c>
      <c r="D176" s="77">
        <v>9949</v>
      </c>
      <c r="E176" s="78">
        <v>83.752841148244812</v>
      </c>
      <c r="F176" s="20">
        <v>1882</v>
      </c>
      <c r="G176" s="49">
        <v>18.916474017489197</v>
      </c>
      <c r="H176" s="77">
        <v>9789</v>
      </c>
      <c r="I176" s="78">
        <v>98.391798170670413</v>
      </c>
      <c r="J176" s="78">
        <v>82.405926424783232</v>
      </c>
      <c r="K176" s="77">
        <v>7041</v>
      </c>
      <c r="L176" s="78">
        <v>70.770931751934867</v>
      </c>
      <c r="M176" s="77">
        <v>2748</v>
      </c>
      <c r="N176" s="78">
        <v>27.620866418735552</v>
      </c>
      <c r="O176" s="77">
        <v>160</v>
      </c>
      <c r="P176" s="78">
        <v>1.6082018293295808</v>
      </c>
      <c r="Q176" s="20">
        <v>50</v>
      </c>
      <c r="R176" s="49">
        <v>31.25</v>
      </c>
      <c r="S176" s="77">
        <v>789</v>
      </c>
      <c r="T176" s="78">
        <v>7.9304452708814965</v>
      </c>
      <c r="U176" s="20">
        <v>837</v>
      </c>
      <c r="V176" s="49">
        <v>8.4129058196803701</v>
      </c>
      <c r="W176" s="20">
        <v>995</v>
      </c>
      <c r="X176" s="49">
        <v>10.001005126143331</v>
      </c>
      <c r="Y176" s="20">
        <v>89</v>
      </c>
      <c r="Z176" s="50">
        <v>0.89456226756457935</v>
      </c>
      <c r="AA176" s="49">
        <v>2.9268909763265736</v>
      </c>
    </row>
    <row r="177" spans="1:27" s="25" customFormat="1" ht="14.25" x14ac:dyDescent="0.2">
      <c r="A177" s="133"/>
      <c r="B177" s="36">
        <v>2009</v>
      </c>
      <c r="C177" s="77">
        <v>11201</v>
      </c>
      <c r="D177" s="77">
        <v>9609</v>
      </c>
      <c r="E177" s="78">
        <v>85.786983305062051</v>
      </c>
      <c r="F177" s="20">
        <v>1810</v>
      </c>
      <c r="G177" s="49">
        <v>18.836507440940782</v>
      </c>
      <c r="H177" s="20">
        <v>9458</v>
      </c>
      <c r="I177" s="49">
        <v>98.428556561556874</v>
      </c>
      <c r="J177" s="49">
        <v>84.438889384876347</v>
      </c>
      <c r="K177" s="20">
        <v>6819</v>
      </c>
      <c r="L177" s="49">
        <v>70.964720574461438</v>
      </c>
      <c r="M177" s="20">
        <v>2639</v>
      </c>
      <c r="N177" s="49">
        <v>27.463835987095429</v>
      </c>
      <c r="O177" s="20">
        <v>151</v>
      </c>
      <c r="P177" s="49">
        <v>1.5714434384431264</v>
      </c>
      <c r="Q177" s="20">
        <v>67</v>
      </c>
      <c r="R177" s="49">
        <v>44.370860927152314</v>
      </c>
      <c r="S177" s="20">
        <v>822</v>
      </c>
      <c r="T177" s="49">
        <v>8.5544801748360921</v>
      </c>
      <c r="U177" s="20">
        <v>886</v>
      </c>
      <c r="V177" s="49">
        <v>9.2205224268914563</v>
      </c>
      <c r="W177" s="20">
        <v>912</v>
      </c>
      <c r="X177" s="49">
        <v>9.4911020917889477</v>
      </c>
      <c r="Y177" s="20">
        <v>63</v>
      </c>
      <c r="Z177" s="50">
        <v>0.65563534186699968</v>
      </c>
      <c r="AA177" s="49">
        <v>2.9205266613173828</v>
      </c>
    </row>
    <row r="178" spans="1:27" s="25" customFormat="1" ht="14.25" x14ac:dyDescent="0.2">
      <c r="A178" s="133"/>
      <c r="B178" s="36">
        <v>2010</v>
      </c>
      <c r="C178" s="29">
        <v>10188</v>
      </c>
      <c r="D178" s="20">
        <v>8857</v>
      </c>
      <c r="E178" s="49">
        <v>86.935610522182955</v>
      </c>
      <c r="F178" s="29">
        <v>1869</v>
      </c>
      <c r="G178" s="49">
        <v>21.101953257310601</v>
      </c>
      <c r="H178" s="29">
        <v>8676</v>
      </c>
      <c r="I178" s="49">
        <v>97.956418651913751</v>
      </c>
      <c r="J178" s="49">
        <v>85.159010600706708</v>
      </c>
      <c r="K178" s="29">
        <v>6361</v>
      </c>
      <c r="L178" s="49">
        <v>71.818900304843623</v>
      </c>
      <c r="M178" s="29">
        <v>2315</v>
      </c>
      <c r="N178" s="49">
        <v>26.137518347070117</v>
      </c>
      <c r="O178" s="29">
        <v>181</v>
      </c>
      <c r="P178" s="49">
        <v>2.0435813480862595</v>
      </c>
      <c r="Q178" s="29">
        <v>78</v>
      </c>
      <c r="R178" s="49">
        <v>43.093922651933703</v>
      </c>
      <c r="S178" s="29">
        <v>831</v>
      </c>
      <c r="T178" s="49">
        <v>9.3824093936998985</v>
      </c>
      <c r="U178" s="29">
        <v>821</v>
      </c>
      <c r="V178" s="49">
        <v>9.2695043468443039</v>
      </c>
      <c r="W178" s="29">
        <v>855</v>
      </c>
      <c r="X178" s="49">
        <v>9.653381506153325</v>
      </c>
      <c r="Y178" s="29">
        <v>27</v>
      </c>
      <c r="Z178" s="50">
        <v>0.30484362651010499</v>
      </c>
      <c r="AA178" s="49">
        <v>2.6980099244849653</v>
      </c>
    </row>
    <row r="179" spans="1:27" s="25" customFormat="1" ht="14.25" x14ac:dyDescent="0.2">
      <c r="A179" s="133"/>
      <c r="B179" s="37">
        <v>2011</v>
      </c>
      <c r="C179" s="51">
        <v>9692</v>
      </c>
      <c r="D179" s="21">
        <v>8356</v>
      </c>
      <c r="E179" s="49">
        <v>86.215435410647956</v>
      </c>
      <c r="F179" s="51">
        <v>1697</v>
      </c>
      <c r="G179" s="49">
        <v>20.308760172331258</v>
      </c>
      <c r="H179" s="51">
        <v>8219</v>
      </c>
      <c r="I179" s="49">
        <v>98.360459550023933</v>
      </c>
      <c r="J179" s="49">
        <v>84.801898472967395</v>
      </c>
      <c r="K179" s="51">
        <v>6127</v>
      </c>
      <c r="L179" s="49">
        <v>73.324557204404016</v>
      </c>
      <c r="M179" s="51">
        <v>2092</v>
      </c>
      <c r="N179" s="49">
        <v>25.035902345619913</v>
      </c>
      <c r="O179" s="51">
        <v>137</v>
      </c>
      <c r="P179" s="49">
        <v>1.6395404499760651</v>
      </c>
      <c r="Q179" s="51">
        <v>47</v>
      </c>
      <c r="R179" s="49">
        <v>34.306569343065696</v>
      </c>
      <c r="S179" s="51">
        <v>811</v>
      </c>
      <c r="T179" s="49">
        <v>9.7056007659167065</v>
      </c>
      <c r="U179" s="51">
        <v>838</v>
      </c>
      <c r="V179" s="49">
        <v>10.028721876495931</v>
      </c>
      <c r="W179" s="51">
        <v>839</v>
      </c>
      <c r="X179" s="49">
        <v>10.040689325035903</v>
      </c>
      <c r="Y179" s="51">
        <v>26</v>
      </c>
      <c r="Z179" s="50">
        <v>0.31115366203925321</v>
      </c>
      <c r="AA179" s="49">
        <v>2.5199794927470669</v>
      </c>
    </row>
    <row r="180" spans="1:27" s="25" customFormat="1" ht="14.25" x14ac:dyDescent="0.2">
      <c r="A180" s="133"/>
      <c r="B180" s="38">
        <v>2012</v>
      </c>
      <c r="C180" s="51">
        <v>9263</v>
      </c>
      <c r="D180" s="51">
        <v>7851</v>
      </c>
      <c r="E180" s="52">
        <v>84.756558350426431</v>
      </c>
      <c r="F180" s="51">
        <v>1546</v>
      </c>
      <c r="G180" s="52">
        <v>19.691759011590882</v>
      </c>
      <c r="H180" s="51">
        <v>7748</v>
      </c>
      <c r="I180" s="52">
        <v>98.688065214622341</v>
      </c>
      <c r="J180" s="52">
        <v>83.64460757853827</v>
      </c>
      <c r="K180" s="51">
        <v>5814</v>
      </c>
      <c r="L180" s="52">
        <v>74.054260603744751</v>
      </c>
      <c r="M180" s="51">
        <v>1934</v>
      </c>
      <c r="N180" s="52">
        <v>24.633804610877597</v>
      </c>
      <c r="O180" s="51">
        <v>99</v>
      </c>
      <c r="P180" s="52">
        <v>1.2609858616736722</v>
      </c>
      <c r="Q180" s="51">
        <v>49</v>
      </c>
      <c r="R180" s="52">
        <v>49.494949494949495</v>
      </c>
      <c r="S180" s="51">
        <v>772</v>
      </c>
      <c r="T180" s="52">
        <v>9.8331422748694433</v>
      </c>
      <c r="U180" s="51">
        <v>888</v>
      </c>
      <c r="V180" s="52">
        <v>11.310661062285059</v>
      </c>
      <c r="W180" s="51">
        <v>856</v>
      </c>
      <c r="X180" s="52">
        <v>10.903069672653166</v>
      </c>
      <c r="Y180" s="51">
        <v>15</v>
      </c>
      <c r="Z180" s="53">
        <v>0.19105846388995032</v>
      </c>
      <c r="AA180" s="52">
        <v>2.3999413082752277</v>
      </c>
    </row>
    <row r="181" spans="1:27" s="25" customFormat="1" ht="14.25" x14ac:dyDescent="0.2">
      <c r="A181" s="133"/>
      <c r="B181" s="71">
        <v>2013</v>
      </c>
      <c r="C181" s="29">
        <v>8526</v>
      </c>
      <c r="D181" s="29">
        <v>7351</v>
      </c>
      <c r="E181" s="49">
        <v>86.218625381186953</v>
      </c>
      <c r="F181" s="29">
        <v>1457</v>
      </c>
      <c r="G181" s="49">
        <v>19.82043259420487</v>
      </c>
      <c r="H181" s="29">
        <v>7218</v>
      </c>
      <c r="I181" s="49">
        <v>98.190722350700582</v>
      </c>
      <c r="J181" s="49">
        <v>84.658691062631959</v>
      </c>
      <c r="K181" s="29">
        <v>5539</v>
      </c>
      <c r="L181" s="49">
        <v>75.350292477213983</v>
      </c>
      <c r="M181" s="29">
        <v>1679</v>
      </c>
      <c r="N181" s="49">
        <v>22.840429873486599</v>
      </c>
      <c r="O181" s="83">
        <v>133</v>
      </c>
      <c r="P181" s="49">
        <v>1.8092776492994149</v>
      </c>
      <c r="Q181" s="83">
        <v>61</v>
      </c>
      <c r="R181" s="49">
        <v>45.864661654135332</v>
      </c>
      <c r="S181" s="83">
        <v>734</v>
      </c>
      <c r="T181" s="49">
        <v>9.9850360495170722</v>
      </c>
      <c r="U181" s="29">
        <v>888</v>
      </c>
      <c r="V181" s="49">
        <v>12.079989117126921</v>
      </c>
      <c r="W181" s="29">
        <v>913</v>
      </c>
      <c r="X181" s="49">
        <v>12.420078900829818</v>
      </c>
      <c r="Y181" s="83">
        <v>27</v>
      </c>
      <c r="Z181" s="50">
        <v>0.36729696639912934</v>
      </c>
      <c r="AA181" s="88">
        <v>2.2765925192055558</v>
      </c>
    </row>
    <row r="182" spans="1:27" s="25" customFormat="1" ht="14.25" x14ac:dyDescent="0.2">
      <c r="A182" s="133"/>
      <c r="B182" s="81">
        <v>2014</v>
      </c>
      <c r="C182" s="82">
        <v>8235</v>
      </c>
      <c r="D182" s="82">
        <v>7185</v>
      </c>
      <c r="E182" s="47">
        <v>87.249544626593817</v>
      </c>
      <c r="F182" s="82">
        <v>1247</v>
      </c>
      <c r="G182" s="47">
        <v>17.355601948503825</v>
      </c>
      <c r="H182" s="82">
        <v>7056</v>
      </c>
      <c r="I182" s="47">
        <v>98.204592901878911</v>
      </c>
      <c r="J182" s="47">
        <v>85.683060109289627</v>
      </c>
      <c r="K182" s="82">
        <v>5527</v>
      </c>
      <c r="L182" s="47">
        <v>76.924147529575507</v>
      </c>
      <c r="M182" s="82">
        <v>1529</v>
      </c>
      <c r="N182" s="47">
        <v>21.280445372303411</v>
      </c>
      <c r="O182" s="82">
        <v>129</v>
      </c>
      <c r="P182" s="47">
        <v>1.7954070981210855</v>
      </c>
      <c r="Q182" s="82">
        <v>42</v>
      </c>
      <c r="R182" s="47">
        <v>32.558139534883722</v>
      </c>
      <c r="S182" s="82">
        <v>672</v>
      </c>
      <c r="T182" s="47">
        <v>9.3528183716075155</v>
      </c>
      <c r="U182" s="82">
        <v>981</v>
      </c>
      <c r="V182" s="47">
        <v>13.653444676409185</v>
      </c>
      <c r="W182" s="82">
        <v>717</v>
      </c>
      <c r="X182" s="47">
        <v>9.979123173277662</v>
      </c>
      <c r="Y182" s="82">
        <v>13</v>
      </c>
      <c r="Z182" s="48">
        <v>0.18093249826026445</v>
      </c>
      <c r="AA182" s="89">
        <v>2.1886370593978124</v>
      </c>
    </row>
    <row r="183" spans="1:27" s="25" customFormat="1" ht="14.25" x14ac:dyDescent="0.2">
      <c r="A183" s="105"/>
      <c r="B183" s="81">
        <v>2015</v>
      </c>
      <c r="C183" s="82">
        <v>7909.5</v>
      </c>
      <c r="D183" s="82">
        <v>6992</v>
      </c>
      <c r="E183" s="47">
        <v>88.400025286048418</v>
      </c>
      <c r="F183" s="82">
        <v>1152</v>
      </c>
      <c r="G183" s="47">
        <v>16.475972540045767</v>
      </c>
      <c r="H183" s="82">
        <v>6866</v>
      </c>
      <c r="I183" s="47">
        <v>98.197940503432491</v>
      </c>
      <c r="J183" s="47">
        <v>86.807004235413103</v>
      </c>
      <c r="K183" s="82">
        <v>5487</v>
      </c>
      <c r="L183" s="47">
        <v>78.475400457665899</v>
      </c>
      <c r="M183" s="82">
        <v>1379</v>
      </c>
      <c r="N183" s="47">
        <v>19.722540045766589</v>
      </c>
      <c r="O183" s="82">
        <v>126</v>
      </c>
      <c r="P183" s="47">
        <v>1.8020594965675059</v>
      </c>
      <c r="Q183" s="82">
        <v>27</v>
      </c>
      <c r="R183" s="47">
        <v>21.428571428571427</v>
      </c>
      <c r="S183" s="82">
        <v>637</v>
      </c>
      <c r="T183" s="47">
        <v>9.110411899313501</v>
      </c>
      <c r="U183" s="82">
        <v>905</v>
      </c>
      <c r="V183" s="47">
        <v>12.943363844393593</v>
      </c>
      <c r="W183" s="82">
        <v>779</v>
      </c>
      <c r="X183" s="47">
        <v>11.141304347826086</v>
      </c>
      <c r="Y183" s="82">
        <v>12</v>
      </c>
      <c r="Z183" s="48">
        <v>0.17162471395881007</v>
      </c>
      <c r="AA183" s="89">
        <v>2.2761305780173706</v>
      </c>
    </row>
    <row r="184" spans="1:27" s="25" customFormat="1" ht="14.25" x14ac:dyDescent="0.2">
      <c r="A184" s="105"/>
      <c r="B184" s="81">
        <v>2016</v>
      </c>
      <c r="C184" s="82">
        <v>7716.5</v>
      </c>
      <c r="D184" s="82">
        <v>6802</v>
      </c>
      <c r="E184" s="47">
        <v>88.148772111708666</v>
      </c>
      <c r="F184" s="82">
        <v>1064</v>
      </c>
      <c r="G184" s="47">
        <v>15.64245810055866</v>
      </c>
      <c r="H184" s="82">
        <v>6691</v>
      </c>
      <c r="I184" s="47">
        <v>98.368127021464275</v>
      </c>
      <c r="J184" s="47">
        <v>86.710296118706665</v>
      </c>
      <c r="K184" s="82">
        <v>5366</v>
      </c>
      <c r="L184" s="47">
        <v>78.888562187591887</v>
      </c>
      <c r="M184" s="82">
        <v>1325</v>
      </c>
      <c r="N184" s="47">
        <v>19.479564833872391</v>
      </c>
      <c r="O184" s="82">
        <v>111</v>
      </c>
      <c r="P184" s="47">
        <v>1.6318729785357249</v>
      </c>
      <c r="Q184" s="82">
        <v>35</v>
      </c>
      <c r="R184" s="47">
        <v>31.531531531531531</v>
      </c>
      <c r="S184" s="82">
        <v>583</v>
      </c>
      <c r="T184" s="47">
        <v>8.5710085269038512</v>
      </c>
      <c r="U184" s="82">
        <v>928</v>
      </c>
      <c r="V184" s="47">
        <v>13.643046162893265</v>
      </c>
      <c r="W184" s="82">
        <v>722</v>
      </c>
      <c r="X184" s="47">
        <v>10.614525139664805</v>
      </c>
      <c r="Y184" s="82">
        <v>4</v>
      </c>
      <c r="Z184" s="48">
        <v>5.8806233460746836E-2</v>
      </c>
      <c r="AA184" s="89">
        <v>2.2049358536119681</v>
      </c>
    </row>
    <row r="185" spans="1:27" s="25" customFormat="1" ht="14.25" x14ac:dyDescent="0.2">
      <c r="A185" s="105"/>
      <c r="B185" s="81">
        <v>2017</v>
      </c>
      <c r="C185" s="82">
        <v>7480</v>
      </c>
      <c r="D185" s="82">
        <v>6684</v>
      </c>
      <c r="E185" s="47">
        <v>89.358288770053477</v>
      </c>
      <c r="F185" s="82">
        <v>1034</v>
      </c>
      <c r="G185" s="47">
        <v>15.469778575703172</v>
      </c>
      <c r="H185" s="82">
        <v>6566</v>
      </c>
      <c r="I185" s="47">
        <v>98.23459006582884</v>
      </c>
      <c r="J185" s="47">
        <v>87.780748663101605</v>
      </c>
      <c r="K185" s="82">
        <v>5338</v>
      </c>
      <c r="L185" s="47">
        <v>79.862357869539196</v>
      </c>
      <c r="M185" s="82">
        <v>1228</v>
      </c>
      <c r="N185" s="47">
        <v>18.372232196289648</v>
      </c>
      <c r="O185" s="82">
        <v>118</v>
      </c>
      <c r="P185" s="47">
        <v>1.7654099341711551</v>
      </c>
      <c r="Q185" s="82">
        <v>24</v>
      </c>
      <c r="R185" s="47">
        <v>20.33898305084746</v>
      </c>
      <c r="S185" s="82">
        <v>493</v>
      </c>
      <c r="T185" s="47">
        <v>7.375822860562538</v>
      </c>
      <c r="U185" s="82">
        <v>948</v>
      </c>
      <c r="V185" s="47">
        <v>14.183123877917414</v>
      </c>
      <c r="W185" s="82">
        <v>596</v>
      </c>
      <c r="X185" s="47">
        <v>8.9168162776780377</v>
      </c>
      <c r="Y185" s="82">
        <v>17</v>
      </c>
      <c r="Z185" s="48">
        <v>0.25433871932974267</v>
      </c>
      <c r="AA185" s="89">
        <v>2.2596738483320706</v>
      </c>
    </row>
    <row r="186" spans="1:27" s="25" customFormat="1" ht="14.25" x14ac:dyDescent="0.2">
      <c r="A186" s="105"/>
      <c r="B186" s="81">
        <v>2018</v>
      </c>
      <c r="C186" s="82">
        <v>6850.25</v>
      </c>
      <c r="D186" s="82">
        <v>6109.5</v>
      </c>
      <c r="E186" s="47">
        <v>89.186526039195641</v>
      </c>
      <c r="F186" s="82">
        <v>911</v>
      </c>
      <c r="G186" s="47">
        <v>14.911203862836567</v>
      </c>
      <c r="H186" s="82">
        <v>6006.5</v>
      </c>
      <c r="I186" s="47">
        <v>98.314100990261068</v>
      </c>
      <c r="J186" s="47">
        <v>87.682931279880293</v>
      </c>
      <c r="K186" s="82">
        <v>4911.5</v>
      </c>
      <c r="L186" s="47">
        <v>80.391194042065635</v>
      </c>
      <c r="M186" s="82">
        <v>1095</v>
      </c>
      <c r="N186" s="47">
        <v>17.922906948195433</v>
      </c>
      <c r="O186" s="82">
        <v>103</v>
      </c>
      <c r="P186" s="47">
        <v>1.6858990097389313</v>
      </c>
      <c r="Q186" s="82">
        <v>17</v>
      </c>
      <c r="R186" s="47">
        <v>16.50485436893204</v>
      </c>
      <c r="S186" s="82">
        <v>435</v>
      </c>
      <c r="T186" s="47">
        <v>7.1200589246255834</v>
      </c>
      <c r="U186" s="82">
        <v>899.5</v>
      </c>
      <c r="V186" s="47">
        <v>14.722972420001637</v>
      </c>
      <c r="W186" s="82">
        <v>655</v>
      </c>
      <c r="X186" s="47">
        <v>10.721008265815533</v>
      </c>
      <c r="Y186" s="82">
        <v>9</v>
      </c>
      <c r="Z186" s="48">
        <v>0.14731156395777067</v>
      </c>
      <c r="AA186" s="89">
        <v>2.1088362465096511</v>
      </c>
    </row>
    <row r="187" spans="1:27" s="25" customFormat="1" ht="14.25" x14ac:dyDescent="0.2">
      <c r="A187" s="105"/>
      <c r="B187" s="71">
        <v>2019</v>
      </c>
      <c r="C187" s="29">
        <v>6674.75</v>
      </c>
      <c r="D187" s="29">
        <v>5964.5</v>
      </c>
      <c r="E187" s="49">
        <v>89.359152028165852</v>
      </c>
      <c r="F187" s="29">
        <v>919</v>
      </c>
      <c r="G187" s="49">
        <v>15.407829658814654</v>
      </c>
      <c r="H187" s="29">
        <v>5879.5</v>
      </c>
      <c r="I187" s="49">
        <v>98.574901500544883</v>
      </c>
      <c r="J187" s="49">
        <v>88.085696093486646</v>
      </c>
      <c r="K187" s="29">
        <v>4781.5</v>
      </c>
      <c r="L187" s="49">
        <v>80.165982060524783</v>
      </c>
      <c r="M187" s="29">
        <v>1098</v>
      </c>
      <c r="N187" s="49">
        <v>18.408919440020117</v>
      </c>
      <c r="O187" s="29">
        <v>85</v>
      </c>
      <c r="P187" s="49">
        <v>1.4250984994551095</v>
      </c>
      <c r="Q187" s="29">
        <v>25</v>
      </c>
      <c r="R187" s="49">
        <v>29.411764705882355</v>
      </c>
      <c r="S187" s="29">
        <v>410</v>
      </c>
      <c r="T187" s="49">
        <v>6.8740045267834686</v>
      </c>
      <c r="U187" s="29">
        <v>891.5</v>
      </c>
      <c r="V187" s="49">
        <v>14.946768379579176</v>
      </c>
      <c r="W187" s="29">
        <v>619</v>
      </c>
      <c r="X187" s="49">
        <v>10.37807024897309</v>
      </c>
      <c r="Y187" s="29">
        <v>7</v>
      </c>
      <c r="Z187" s="50">
        <v>0.11736105289630312</v>
      </c>
      <c r="AA187" s="88">
        <v>2.0939767055843124</v>
      </c>
    </row>
    <row r="188" spans="1:27" s="25" customFormat="1" thickBot="1" x14ac:dyDescent="0.25">
      <c r="A188" s="39"/>
      <c r="B188" s="79">
        <v>2020</v>
      </c>
      <c r="C188" s="80">
        <f>РФ!C12</f>
        <v>6414.4000000000005</v>
      </c>
      <c r="D188" s="80">
        <f>РФ!D12</f>
        <v>5662.8</v>
      </c>
      <c r="E188" s="84">
        <f>IF(C188=0,0,D188/C188*100)</f>
        <v>88.282614118233965</v>
      </c>
      <c r="F188" s="80">
        <f>РФ!F12</f>
        <v>832</v>
      </c>
      <c r="G188" s="84">
        <f>IF(D188=0,0,F188/D188*100)</f>
        <v>14.692378328741965</v>
      </c>
      <c r="H188" s="80">
        <f>РФ!H12</f>
        <v>5597.5</v>
      </c>
      <c r="I188" s="84">
        <f>IF(D188=0,0,H188/D188*100)</f>
        <v>98.846860210496573</v>
      </c>
      <c r="J188" s="84">
        <f>IF(C188=0,0,H188/C188*100)</f>
        <v>87.264592167622851</v>
      </c>
      <c r="K188" s="80">
        <f>РФ!K12</f>
        <v>4599.5</v>
      </c>
      <c r="L188" s="84">
        <f>IF(D188=0,0,K188/D188*100)</f>
        <v>81.223069859433494</v>
      </c>
      <c r="M188" s="80">
        <f>РФ!M12</f>
        <v>998</v>
      </c>
      <c r="N188" s="84">
        <f>IF(D188=0,0,M188/D188*100)</f>
        <v>17.623790351063079</v>
      </c>
      <c r="O188" s="80">
        <f>РФ!O12</f>
        <v>65.3</v>
      </c>
      <c r="P188" s="84">
        <f>IF(D188=0,0,O188/D188*100)</f>
        <v>1.1531397895034257</v>
      </c>
      <c r="Q188" s="80">
        <f>РФ!Q12</f>
        <v>12</v>
      </c>
      <c r="R188" s="84">
        <f>IF(O188=0,0,Q188/O188*100)</f>
        <v>18.376722817764165</v>
      </c>
      <c r="S188" s="80">
        <f>РФ!S12</f>
        <v>402</v>
      </c>
      <c r="T188" s="84">
        <f>IF(D188=0,0,S188/D188*100)</f>
        <v>7.0989616444161889</v>
      </c>
      <c r="U188" s="80">
        <f>РФ!U12</f>
        <v>892</v>
      </c>
      <c r="V188" s="84">
        <f>IF(D188=0,0,U188/D188*100)</f>
        <v>15.751924842833933</v>
      </c>
      <c r="W188" s="80">
        <f>РФ!AD12</f>
        <v>566</v>
      </c>
      <c r="X188" s="84">
        <f>IF(D188=0,0,W188/D188*100)</f>
        <v>9.995055449600903</v>
      </c>
      <c r="Y188" s="80">
        <f>РФ!AF12</f>
        <v>12</v>
      </c>
      <c r="Z188" s="85">
        <f>IF(D188=0,0,Y188/D188*100)</f>
        <v>0.21190930281839374</v>
      </c>
      <c r="AA188" s="90">
        <f>D188/$D28*100</f>
        <v>2.0160449810010515</v>
      </c>
    </row>
    <row r="189" spans="1:27" s="25" customFormat="1" x14ac:dyDescent="0.2">
      <c r="A189" s="76"/>
      <c r="B189" s="36">
        <v>2001</v>
      </c>
      <c r="C189" s="77">
        <v>17231</v>
      </c>
      <c r="D189" s="77">
        <v>15383</v>
      </c>
      <c r="E189" s="78">
        <v>89.275143636469153</v>
      </c>
      <c r="F189" s="27">
        <v>5056</v>
      </c>
      <c r="G189" s="49">
        <v>32.867451082363644</v>
      </c>
      <c r="H189" s="77">
        <v>14658</v>
      </c>
      <c r="I189" s="78">
        <v>95.287005135539232</v>
      </c>
      <c r="J189" s="78">
        <v>85.067610701642394</v>
      </c>
      <c r="K189" s="77">
        <v>7598</v>
      </c>
      <c r="L189" s="78">
        <v>49.392186179548851</v>
      </c>
      <c r="M189" s="77">
        <v>7060</v>
      </c>
      <c r="N189" s="78">
        <v>45.894818955990381</v>
      </c>
      <c r="O189" s="77">
        <v>725</v>
      </c>
      <c r="P189" s="78">
        <v>4.7129948644607689</v>
      </c>
      <c r="Q189" s="27">
        <v>231</v>
      </c>
      <c r="R189" s="49">
        <v>31.862068965517242</v>
      </c>
      <c r="S189" s="77">
        <v>2385</v>
      </c>
      <c r="T189" s="78">
        <v>15.50412793343301</v>
      </c>
      <c r="U189" s="27">
        <v>557</v>
      </c>
      <c r="V189" s="49">
        <v>3.6208801924202039</v>
      </c>
      <c r="W189" s="27">
        <v>1586</v>
      </c>
      <c r="X189" s="49">
        <v>10.310082558668659</v>
      </c>
      <c r="Y189" s="27">
        <v>63</v>
      </c>
      <c r="Z189" s="50">
        <v>0.4095430020152116</v>
      </c>
      <c r="AA189" s="49">
        <v>2.6620450486619691</v>
      </c>
    </row>
    <row r="190" spans="1:27" s="25" customFormat="1" ht="14.25" x14ac:dyDescent="0.2">
      <c r="A190" s="133" t="s">
        <v>223</v>
      </c>
      <c r="B190" s="36">
        <v>2002</v>
      </c>
      <c r="C190" s="77">
        <v>16195</v>
      </c>
      <c r="D190" s="77">
        <v>14405</v>
      </c>
      <c r="E190" s="78">
        <v>88.947205927755476</v>
      </c>
      <c r="F190" s="27">
        <v>4838</v>
      </c>
      <c r="G190" s="49">
        <v>33.585560569246795</v>
      </c>
      <c r="H190" s="77">
        <v>13741</v>
      </c>
      <c r="I190" s="78">
        <v>95.390489413398129</v>
      </c>
      <c r="J190" s="78">
        <v>84.847175054029023</v>
      </c>
      <c r="K190" s="77">
        <v>7211</v>
      </c>
      <c r="L190" s="78">
        <v>50.059007289135714</v>
      </c>
      <c r="M190" s="77">
        <v>6530</v>
      </c>
      <c r="N190" s="78">
        <v>45.331482124262408</v>
      </c>
      <c r="O190" s="77">
        <v>664</v>
      </c>
      <c r="P190" s="78">
        <v>4.609510586601874</v>
      </c>
      <c r="Q190" s="27">
        <v>251</v>
      </c>
      <c r="R190" s="49">
        <v>37.801204819277103</v>
      </c>
      <c r="S190" s="77">
        <v>2278</v>
      </c>
      <c r="T190" s="78">
        <v>15.813953488372093</v>
      </c>
      <c r="U190" s="27">
        <v>618</v>
      </c>
      <c r="V190" s="49">
        <v>4.2901770218674073</v>
      </c>
      <c r="W190" s="27">
        <v>1369</v>
      </c>
      <c r="X190" s="49">
        <v>9.5036445678583821</v>
      </c>
      <c r="Y190" s="27">
        <v>57</v>
      </c>
      <c r="Z190" s="50">
        <v>0.39569593891010069</v>
      </c>
      <c r="AA190" s="49">
        <v>2.6046987644632655</v>
      </c>
    </row>
    <row r="191" spans="1:27" s="25" customFormat="1" ht="14.25" x14ac:dyDescent="0.2">
      <c r="A191" s="133"/>
      <c r="B191" s="36">
        <v>2003</v>
      </c>
      <c r="C191" s="77">
        <v>14528</v>
      </c>
      <c r="D191" s="77">
        <v>12994</v>
      </c>
      <c r="E191" s="78">
        <v>89.441079295154182</v>
      </c>
      <c r="F191" s="27">
        <v>4427</v>
      </c>
      <c r="G191" s="49">
        <v>34.069570571032784</v>
      </c>
      <c r="H191" s="77">
        <v>12435</v>
      </c>
      <c r="I191" s="78">
        <v>95.698014468216101</v>
      </c>
      <c r="J191" s="78">
        <v>85.593337004405285</v>
      </c>
      <c r="K191" s="77">
        <v>6455</v>
      </c>
      <c r="L191" s="78">
        <v>49.676773895644146</v>
      </c>
      <c r="M191" s="77">
        <v>5980</v>
      </c>
      <c r="N191" s="78">
        <v>46.021240572571962</v>
      </c>
      <c r="O191" s="77">
        <v>559</v>
      </c>
      <c r="P191" s="78">
        <v>4.3019855317838998</v>
      </c>
      <c r="Q191" s="27">
        <v>214</v>
      </c>
      <c r="R191" s="49">
        <v>38.282647584973169</v>
      </c>
      <c r="S191" s="77">
        <v>2042</v>
      </c>
      <c r="T191" s="78">
        <v>15.714945359396646</v>
      </c>
      <c r="U191" s="27">
        <v>577</v>
      </c>
      <c r="V191" s="49">
        <v>4.4405110050792675</v>
      </c>
      <c r="W191" s="27">
        <v>1425</v>
      </c>
      <c r="X191" s="49">
        <v>10.966599969216562</v>
      </c>
      <c r="Y191" s="27">
        <v>54</v>
      </c>
      <c r="Z191" s="50">
        <v>0.41557641988610128</v>
      </c>
      <c r="AA191" s="49">
        <v>2.5791622585632989</v>
      </c>
    </row>
    <row r="192" spans="1:27" s="25" customFormat="1" ht="13.15" customHeight="1" x14ac:dyDescent="0.2">
      <c r="A192" s="133"/>
      <c r="B192" s="36">
        <v>2004</v>
      </c>
      <c r="C192" s="77">
        <v>13977</v>
      </c>
      <c r="D192" s="77">
        <v>12286</v>
      </c>
      <c r="E192" s="78">
        <v>87.901552550618874</v>
      </c>
      <c r="F192" s="27">
        <v>4714</v>
      </c>
      <c r="G192" s="49">
        <v>38.368875142438547</v>
      </c>
      <c r="H192" s="77">
        <v>11665</v>
      </c>
      <c r="I192" s="78">
        <v>94.94546638450268</v>
      </c>
      <c r="J192" s="78">
        <v>83.458539028403806</v>
      </c>
      <c r="K192" s="77">
        <v>6135</v>
      </c>
      <c r="L192" s="78">
        <v>49.934885235227085</v>
      </c>
      <c r="M192" s="77">
        <v>5530</v>
      </c>
      <c r="N192" s="78">
        <v>45.010581149275595</v>
      </c>
      <c r="O192" s="77">
        <v>621</v>
      </c>
      <c r="P192" s="78">
        <v>5.0545336154973146</v>
      </c>
      <c r="Q192" s="27">
        <v>352</v>
      </c>
      <c r="R192" s="49">
        <v>56.682769726247983</v>
      </c>
      <c r="S192" s="77">
        <v>1898</v>
      </c>
      <c r="T192" s="78">
        <v>15.448477942373435</v>
      </c>
      <c r="U192" s="27">
        <v>614</v>
      </c>
      <c r="V192" s="49">
        <v>4.9975581963210152</v>
      </c>
      <c r="W192" s="27">
        <v>1382</v>
      </c>
      <c r="X192" s="49">
        <v>11.248575614520592</v>
      </c>
      <c r="Y192" s="27">
        <v>49</v>
      </c>
      <c r="Z192" s="50">
        <v>0.39882793423408763</v>
      </c>
      <c r="AA192" s="49">
        <v>2.6588411988374334</v>
      </c>
    </row>
    <row r="193" spans="1:27" s="25" customFormat="1" ht="14.25" x14ac:dyDescent="0.2">
      <c r="A193" s="133"/>
      <c r="B193" s="36">
        <v>2005</v>
      </c>
      <c r="C193" s="77">
        <v>13328</v>
      </c>
      <c r="D193" s="77">
        <v>11984</v>
      </c>
      <c r="E193" s="78">
        <v>89.915966386554629</v>
      </c>
      <c r="F193" s="20">
        <v>4428</v>
      </c>
      <c r="G193" s="49">
        <v>36.949265687583441</v>
      </c>
      <c r="H193" s="77">
        <v>11393</v>
      </c>
      <c r="I193" s="78">
        <v>95.068424566088112</v>
      </c>
      <c r="J193" s="78">
        <v>85.481692677070825</v>
      </c>
      <c r="K193" s="77">
        <v>5774</v>
      </c>
      <c r="L193" s="78">
        <v>48.18090787716956</v>
      </c>
      <c r="M193" s="77">
        <v>5619</v>
      </c>
      <c r="N193" s="78">
        <v>46.887516688918559</v>
      </c>
      <c r="O193" s="77">
        <v>591</v>
      </c>
      <c r="P193" s="78">
        <v>4.9315754339118829</v>
      </c>
      <c r="Q193" s="20">
        <v>201</v>
      </c>
      <c r="R193" s="49">
        <v>34.01015228426396</v>
      </c>
      <c r="S193" s="77">
        <v>1855</v>
      </c>
      <c r="T193" s="78">
        <v>15.478971962616821</v>
      </c>
      <c r="U193" s="20">
        <v>494</v>
      </c>
      <c r="V193" s="49">
        <v>4.1221628838451272</v>
      </c>
      <c r="W193" s="20">
        <v>1398</v>
      </c>
      <c r="X193" s="49">
        <v>11.665554072096128</v>
      </c>
      <c r="Y193" s="20">
        <v>124</v>
      </c>
      <c r="Z193" s="50">
        <v>1.034712950600801</v>
      </c>
      <c r="AA193" s="49">
        <v>2.8493645755316996</v>
      </c>
    </row>
    <row r="194" spans="1:27" s="25" customFormat="1" ht="14.25" x14ac:dyDescent="0.2">
      <c r="A194" s="133"/>
      <c r="B194" s="36">
        <v>2006</v>
      </c>
      <c r="C194" s="77">
        <v>10790</v>
      </c>
      <c r="D194" s="77">
        <v>9660</v>
      </c>
      <c r="E194" s="78">
        <v>89.52734012974976</v>
      </c>
      <c r="F194" s="20">
        <v>3053</v>
      </c>
      <c r="G194" s="49">
        <v>31.604554865424429</v>
      </c>
      <c r="H194" s="77">
        <v>9341</v>
      </c>
      <c r="I194" s="78">
        <v>96.697722567287784</v>
      </c>
      <c r="J194" s="78">
        <v>86.570898980537535</v>
      </c>
      <c r="K194" s="77">
        <v>5329</v>
      </c>
      <c r="L194" s="78">
        <v>55.165631469979296</v>
      </c>
      <c r="M194" s="77">
        <v>4012</v>
      </c>
      <c r="N194" s="78">
        <v>41.532091097308488</v>
      </c>
      <c r="O194" s="77">
        <v>319</v>
      </c>
      <c r="P194" s="78">
        <v>3.3022774327122155</v>
      </c>
      <c r="Q194" s="20">
        <v>168</v>
      </c>
      <c r="R194" s="49">
        <v>52.664576802507831</v>
      </c>
      <c r="S194" s="77">
        <v>1565</v>
      </c>
      <c r="T194" s="78">
        <v>16.200828157349896</v>
      </c>
      <c r="U194" s="20">
        <v>461</v>
      </c>
      <c r="V194" s="49">
        <v>4.7722567287784674</v>
      </c>
      <c r="W194" s="20">
        <v>1118</v>
      </c>
      <c r="X194" s="49">
        <v>11.573498964803312</v>
      </c>
      <c r="Y194" s="20">
        <v>104</v>
      </c>
      <c r="Z194" s="50">
        <v>1.0766045548654244</v>
      </c>
      <c r="AA194" s="49">
        <v>2.4763897006798539</v>
      </c>
    </row>
    <row r="195" spans="1:27" s="25" customFormat="1" ht="14.25" x14ac:dyDescent="0.2">
      <c r="A195" s="133"/>
      <c r="B195" s="36">
        <v>2007</v>
      </c>
      <c r="C195" s="77">
        <v>10752</v>
      </c>
      <c r="D195" s="77">
        <v>9352</v>
      </c>
      <c r="E195" s="78">
        <v>86.979166666666657</v>
      </c>
      <c r="F195" s="20">
        <v>2797</v>
      </c>
      <c r="G195" s="49">
        <v>29.908041060735673</v>
      </c>
      <c r="H195" s="77">
        <v>8931</v>
      </c>
      <c r="I195" s="78">
        <v>95.498289136013696</v>
      </c>
      <c r="J195" s="78">
        <v>83.063616071428569</v>
      </c>
      <c r="K195" s="77">
        <v>5143</v>
      </c>
      <c r="L195" s="78">
        <v>54.993584260051328</v>
      </c>
      <c r="M195" s="77">
        <v>3788</v>
      </c>
      <c r="N195" s="78">
        <v>40.504704875962361</v>
      </c>
      <c r="O195" s="77">
        <v>421</v>
      </c>
      <c r="P195" s="78">
        <v>4.5017108639863128</v>
      </c>
      <c r="Q195" s="20">
        <v>178</v>
      </c>
      <c r="R195" s="49">
        <v>42.280285035629454</v>
      </c>
      <c r="S195" s="77">
        <v>1627</v>
      </c>
      <c r="T195" s="78">
        <v>17.397348160821217</v>
      </c>
      <c r="U195" s="20">
        <v>478</v>
      </c>
      <c r="V195" s="49">
        <v>5.1112061591103508</v>
      </c>
      <c r="W195" s="20">
        <v>1176</v>
      </c>
      <c r="X195" s="49">
        <v>12.574850299401197</v>
      </c>
      <c r="Y195" s="20">
        <v>77</v>
      </c>
      <c r="Z195" s="50">
        <v>0.82335329341317376</v>
      </c>
      <c r="AA195" s="49">
        <v>2.5921542431558202</v>
      </c>
    </row>
    <row r="196" spans="1:27" s="25" customFormat="1" ht="14.25" x14ac:dyDescent="0.2">
      <c r="A196" s="133"/>
      <c r="B196" s="36">
        <v>2008</v>
      </c>
      <c r="C196" s="77">
        <v>10520</v>
      </c>
      <c r="D196" s="77">
        <v>9251</v>
      </c>
      <c r="E196" s="78">
        <v>87.937262357414454</v>
      </c>
      <c r="F196" s="20">
        <v>2821</v>
      </c>
      <c r="G196" s="49">
        <v>30.494000648578535</v>
      </c>
      <c r="H196" s="77">
        <v>8857</v>
      </c>
      <c r="I196" s="78">
        <v>95.741000972867795</v>
      </c>
      <c r="J196" s="78">
        <v>84.192015209125472</v>
      </c>
      <c r="K196" s="77">
        <v>5191</v>
      </c>
      <c r="L196" s="78">
        <v>56.112852664576806</v>
      </c>
      <c r="M196" s="77">
        <v>3666</v>
      </c>
      <c r="N196" s="78">
        <v>39.628148308290996</v>
      </c>
      <c r="O196" s="77">
        <v>394</v>
      </c>
      <c r="P196" s="78">
        <v>4.2589990271322025</v>
      </c>
      <c r="Q196" s="20">
        <v>169</v>
      </c>
      <c r="R196" s="49">
        <v>42.893401015228427</v>
      </c>
      <c r="S196" s="77">
        <v>1603</v>
      </c>
      <c r="T196" s="78">
        <v>17.327856447951572</v>
      </c>
      <c r="U196" s="20">
        <v>610</v>
      </c>
      <c r="V196" s="49">
        <v>6.5938817425143226</v>
      </c>
      <c r="W196" s="20">
        <v>1068</v>
      </c>
      <c r="X196" s="49">
        <v>11.544697870500487</v>
      </c>
      <c r="Y196" s="20">
        <v>86</v>
      </c>
      <c r="Z196" s="50">
        <v>0.92962922927251113</v>
      </c>
      <c r="AA196" s="49">
        <v>2.7215467305253931</v>
      </c>
    </row>
    <row r="197" spans="1:27" s="25" customFormat="1" ht="14.25" x14ac:dyDescent="0.2">
      <c r="A197" s="133"/>
      <c r="B197" s="36">
        <v>2009</v>
      </c>
      <c r="C197" s="77">
        <v>9990</v>
      </c>
      <c r="D197" s="77">
        <v>9064</v>
      </c>
      <c r="E197" s="78">
        <v>90.730730730730741</v>
      </c>
      <c r="F197" s="20">
        <v>2774</v>
      </c>
      <c r="G197" s="49">
        <v>30.604589585172111</v>
      </c>
      <c r="H197" s="20">
        <v>8672</v>
      </c>
      <c r="I197" s="49">
        <v>95.675198587819949</v>
      </c>
      <c r="J197" s="49">
        <v>86.806806806806804</v>
      </c>
      <c r="K197" s="20">
        <v>5218</v>
      </c>
      <c r="L197" s="49">
        <v>57.568402471315096</v>
      </c>
      <c r="M197" s="20">
        <v>3454</v>
      </c>
      <c r="N197" s="49">
        <v>38.106796116504853</v>
      </c>
      <c r="O197" s="20">
        <v>392</v>
      </c>
      <c r="P197" s="49">
        <v>4.3248014121800527</v>
      </c>
      <c r="Q197" s="20">
        <v>183</v>
      </c>
      <c r="R197" s="49">
        <v>46.683673469387756</v>
      </c>
      <c r="S197" s="20">
        <v>1699</v>
      </c>
      <c r="T197" s="49">
        <v>18.744483671668139</v>
      </c>
      <c r="U197" s="20">
        <v>641</v>
      </c>
      <c r="V197" s="49">
        <v>7.0719329214474849</v>
      </c>
      <c r="W197" s="20">
        <v>985</v>
      </c>
      <c r="X197" s="49">
        <v>10.867166813768755</v>
      </c>
      <c r="Y197" s="20">
        <v>40</v>
      </c>
      <c r="Z197" s="50">
        <v>0.44130626654898497</v>
      </c>
      <c r="AA197" s="49">
        <v>2.7548812215819294</v>
      </c>
    </row>
    <row r="198" spans="1:27" s="25" customFormat="1" ht="14.25" x14ac:dyDescent="0.2">
      <c r="A198" s="133"/>
      <c r="B198" s="36">
        <v>2010</v>
      </c>
      <c r="C198" s="29">
        <v>9638</v>
      </c>
      <c r="D198" s="20">
        <v>8782</v>
      </c>
      <c r="E198" s="49">
        <v>91.118489313135512</v>
      </c>
      <c r="F198" s="29">
        <v>2694</v>
      </c>
      <c r="G198" s="49">
        <v>30.676383511728535</v>
      </c>
      <c r="H198" s="29">
        <v>8415</v>
      </c>
      <c r="I198" s="49">
        <v>95.820997494875883</v>
      </c>
      <c r="J198" s="49">
        <v>87.310645362108318</v>
      </c>
      <c r="K198" s="29">
        <v>5175</v>
      </c>
      <c r="L198" s="49">
        <v>58.927351400592123</v>
      </c>
      <c r="M198" s="29">
        <v>3240</v>
      </c>
      <c r="N198" s="49">
        <v>36.89364609428376</v>
      </c>
      <c r="O198" s="29">
        <v>367</v>
      </c>
      <c r="P198" s="49">
        <v>4.1790025051241173</v>
      </c>
      <c r="Q198" s="29">
        <v>182</v>
      </c>
      <c r="R198" s="49">
        <v>49.591280653950953</v>
      </c>
      <c r="S198" s="29">
        <v>1702</v>
      </c>
      <c r="T198" s="49">
        <v>19.380551127305853</v>
      </c>
      <c r="U198" s="29">
        <v>682</v>
      </c>
      <c r="V198" s="49">
        <v>7.7658847642905942</v>
      </c>
      <c r="W198" s="29">
        <v>1027</v>
      </c>
      <c r="X198" s="49">
        <v>11.694374857663401</v>
      </c>
      <c r="Y198" s="29">
        <v>22</v>
      </c>
      <c r="Z198" s="50">
        <v>0.25051241175130951</v>
      </c>
      <c r="AA198" s="49">
        <v>2.6751635042144031</v>
      </c>
    </row>
    <row r="199" spans="1:27" s="26" customFormat="1" ht="14.25" x14ac:dyDescent="0.2">
      <c r="A199" s="133"/>
      <c r="B199" s="37">
        <v>2011</v>
      </c>
      <c r="C199" s="51">
        <v>9580</v>
      </c>
      <c r="D199" s="21">
        <v>8796</v>
      </c>
      <c r="E199" s="49">
        <v>91.816283924843418</v>
      </c>
      <c r="F199" s="51">
        <v>2692</v>
      </c>
      <c r="G199" s="49">
        <v>30.604820372896775</v>
      </c>
      <c r="H199" s="51">
        <v>8392</v>
      </c>
      <c r="I199" s="49">
        <v>95.407003183265118</v>
      </c>
      <c r="J199" s="49">
        <v>87.59916492693111</v>
      </c>
      <c r="K199" s="51">
        <v>5111</v>
      </c>
      <c r="L199" s="49">
        <v>58.105957253296957</v>
      </c>
      <c r="M199" s="51">
        <v>3281</v>
      </c>
      <c r="N199" s="49">
        <v>37.301045929968168</v>
      </c>
      <c r="O199" s="51">
        <v>404</v>
      </c>
      <c r="P199" s="49">
        <v>4.59299681673488</v>
      </c>
      <c r="Q199" s="51">
        <v>164</v>
      </c>
      <c r="R199" s="49">
        <v>40.594059405940598</v>
      </c>
      <c r="S199" s="51">
        <v>1827</v>
      </c>
      <c r="T199" s="49">
        <v>20.770804911323328</v>
      </c>
      <c r="U199" s="51">
        <v>767</v>
      </c>
      <c r="V199" s="49">
        <v>8.7198726693951798</v>
      </c>
      <c r="W199" s="51">
        <v>991</v>
      </c>
      <c r="X199" s="49">
        <v>11.266484765802637</v>
      </c>
      <c r="Y199" s="51">
        <v>31</v>
      </c>
      <c r="Z199" s="50">
        <v>0.35243292405638926</v>
      </c>
      <c r="AA199" s="49">
        <v>2.6526734823124944</v>
      </c>
    </row>
    <row r="200" spans="1:27" s="26" customFormat="1" ht="14.25" x14ac:dyDescent="0.2">
      <c r="A200" s="133"/>
      <c r="B200" s="38">
        <v>2012</v>
      </c>
      <c r="C200" s="51">
        <v>9461</v>
      </c>
      <c r="D200" s="51">
        <v>8604</v>
      </c>
      <c r="E200" s="52">
        <v>90.941760913222708</v>
      </c>
      <c r="F200" s="51">
        <v>2502</v>
      </c>
      <c r="G200" s="52">
        <v>29.079497907949794</v>
      </c>
      <c r="H200" s="51">
        <v>8299</v>
      </c>
      <c r="I200" s="52">
        <v>96.455137145513717</v>
      </c>
      <c r="J200" s="52">
        <v>87.718000211394141</v>
      </c>
      <c r="K200" s="51">
        <v>5214</v>
      </c>
      <c r="L200" s="52">
        <v>60.599721059972111</v>
      </c>
      <c r="M200" s="51">
        <v>3085</v>
      </c>
      <c r="N200" s="52">
        <v>35.855416085541606</v>
      </c>
      <c r="O200" s="51">
        <v>303</v>
      </c>
      <c r="P200" s="52">
        <v>3.5216178521617856</v>
      </c>
      <c r="Q200" s="51">
        <v>184</v>
      </c>
      <c r="R200" s="52">
        <v>60.726072607260726</v>
      </c>
      <c r="S200" s="51">
        <v>1733</v>
      </c>
      <c r="T200" s="52">
        <v>20.141794514179452</v>
      </c>
      <c r="U200" s="51">
        <v>765</v>
      </c>
      <c r="V200" s="52">
        <v>8.8912133891213383</v>
      </c>
      <c r="W200" s="51">
        <v>1091</v>
      </c>
      <c r="X200" s="52">
        <v>12.680148768014876</v>
      </c>
      <c r="Y200" s="51">
        <v>16</v>
      </c>
      <c r="Z200" s="53">
        <v>0.18596001859600186</v>
      </c>
      <c r="AA200" s="52">
        <v>2.6301229163673492</v>
      </c>
    </row>
    <row r="201" spans="1:27" s="26" customFormat="1" ht="14.25" x14ac:dyDescent="0.2">
      <c r="A201" s="133"/>
      <c r="B201" s="71">
        <v>2013</v>
      </c>
      <c r="C201" s="29">
        <v>9015.5</v>
      </c>
      <c r="D201" s="29">
        <v>8179</v>
      </c>
      <c r="E201" s="49">
        <v>90.721535133936001</v>
      </c>
      <c r="F201" s="29">
        <v>2377</v>
      </c>
      <c r="G201" s="49">
        <v>29.062232546766108</v>
      </c>
      <c r="H201" s="29">
        <v>7867</v>
      </c>
      <c r="I201" s="49">
        <v>96.185352732607896</v>
      </c>
      <c r="J201" s="49">
        <v>87.260828573013143</v>
      </c>
      <c r="K201" s="29">
        <v>5110</v>
      </c>
      <c r="L201" s="49">
        <v>62.477075437094996</v>
      </c>
      <c r="M201" s="29">
        <v>2757</v>
      </c>
      <c r="N201" s="49">
        <v>33.7082772955129</v>
      </c>
      <c r="O201" s="83">
        <v>312</v>
      </c>
      <c r="P201" s="49">
        <v>3.8146472673921017</v>
      </c>
      <c r="Q201" s="83">
        <v>109</v>
      </c>
      <c r="R201" s="49">
        <v>34.935897435897431</v>
      </c>
      <c r="S201" s="83">
        <v>1628</v>
      </c>
      <c r="T201" s="49">
        <v>19.904633818315197</v>
      </c>
      <c r="U201" s="29">
        <v>718</v>
      </c>
      <c r="V201" s="49">
        <v>8.7785792884215681</v>
      </c>
      <c r="W201" s="29">
        <v>993</v>
      </c>
      <c r="X201" s="49">
        <v>12.140848514488324</v>
      </c>
      <c r="Y201" s="83">
        <v>29</v>
      </c>
      <c r="Z201" s="50">
        <v>0.35456657293067612</v>
      </c>
      <c r="AA201" s="88">
        <v>2.5330227471884426</v>
      </c>
    </row>
    <row r="202" spans="1:27" s="26" customFormat="1" ht="14.25" x14ac:dyDescent="0.2">
      <c r="A202" s="133"/>
      <c r="B202" s="81">
        <v>2014</v>
      </c>
      <c r="C202" s="82">
        <v>8966.5</v>
      </c>
      <c r="D202" s="82">
        <v>8124</v>
      </c>
      <c r="E202" s="47">
        <v>90.603914570902816</v>
      </c>
      <c r="F202" s="82">
        <v>2244</v>
      </c>
      <c r="G202" s="47">
        <v>27.621861152141804</v>
      </c>
      <c r="H202" s="82">
        <v>7779</v>
      </c>
      <c r="I202" s="47">
        <v>95.753323485967499</v>
      </c>
      <c r="J202" s="47">
        <v>86.756259410026203</v>
      </c>
      <c r="K202" s="82">
        <v>5176</v>
      </c>
      <c r="L202" s="47">
        <v>63.712456917774496</v>
      </c>
      <c r="M202" s="82">
        <v>2603</v>
      </c>
      <c r="N202" s="47">
        <v>32.04086656819301</v>
      </c>
      <c r="O202" s="82">
        <v>345</v>
      </c>
      <c r="P202" s="47">
        <v>4.2466765140324965</v>
      </c>
      <c r="Q202" s="82">
        <v>95</v>
      </c>
      <c r="R202" s="47">
        <v>27.536231884057973</v>
      </c>
      <c r="S202" s="82">
        <v>1572</v>
      </c>
      <c r="T202" s="47">
        <v>19.350073855243721</v>
      </c>
      <c r="U202" s="82">
        <v>825</v>
      </c>
      <c r="V202" s="47">
        <v>10.155096011816839</v>
      </c>
      <c r="W202" s="82">
        <v>1092</v>
      </c>
      <c r="X202" s="47">
        <v>13.441654357459379</v>
      </c>
      <c r="Y202" s="82">
        <v>11</v>
      </c>
      <c r="Z202" s="48">
        <v>0.13540128015755787</v>
      </c>
      <c r="AA202" s="89">
        <v>2.4746677064088836</v>
      </c>
    </row>
    <row r="203" spans="1:27" s="26" customFormat="1" ht="14.25" x14ac:dyDescent="0.2">
      <c r="A203" s="105"/>
      <c r="B203" s="81">
        <v>2015</v>
      </c>
      <c r="C203" s="82">
        <v>9226.5</v>
      </c>
      <c r="D203" s="82">
        <v>8384</v>
      </c>
      <c r="E203" s="47">
        <v>90.868693437381452</v>
      </c>
      <c r="F203" s="82">
        <v>2340</v>
      </c>
      <c r="G203" s="47">
        <v>27.91030534351145</v>
      </c>
      <c r="H203" s="82">
        <v>8053</v>
      </c>
      <c r="I203" s="47">
        <v>96.052003816793899</v>
      </c>
      <c r="J203" s="47">
        <v>87.28120088874438</v>
      </c>
      <c r="K203" s="82">
        <v>5387</v>
      </c>
      <c r="L203" s="47">
        <v>64.253339694656489</v>
      </c>
      <c r="M203" s="82">
        <v>2666</v>
      </c>
      <c r="N203" s="47">
        <v>31.798664122137403</v>
      </c>
      <c r="O203" s="82">
        <v>331</v>
      </c>
      <c r="P203" s="47">
        <v>3.9479961832061066</v>
      </c>
      <c r="Q203" s="82">
        <v>96</v>
      </c>
      <c r="R203" s="47">
        <v>29.003021148036257</v>
      </c>
      <c r="S203" s="82">
        <v>1629</v>
      </c>
      <c r="T203" s="47">
        <v>19.429866412213741</v>
      </c>
      <c r="U203" s="82">
        <v>810</v>
      </c>
      <c r="V203" s="47">
        <v>9.6612595419847338</v>
      </c>
      <c r="W203" s="82">
        <v>1045</v>
      </c>
      <c r="X203" s="47">
        <v>12.464217557251908</v>
      </c>
      <c r="Y203" s="82">
        <v>17</v>
      </c>
      <c r="Z203" s="48">
        <v>0.20276717557251908</v>
      </c>
      <c r="AA203" s="89">
        <v>2.7292732789041239</v>
      </c>
    </row>
    <row r="204" spans="1:27" s="26" customFormat="1" ht="14.25" x14ac:dyDescent="0.2">
      <c r="A204" s="105"/>
      <c r="B204" s="81">
        <v>2016</v>
      </c>
      <c r="C204" s="82">
        <v>9404.26</v>
      </c>
      <c r="D204" s="82">
        <v>8556.5</v>
      </c>
      <c r="E204" s="47">
        <v>90.985361952987262</v>
      </c>
      <c r="F204" s="82">
        <v>2285</v>
      </c>
      <c r="G204" s="47">
        <v>26.704844270437679</v>
      </c>
      <c r="H204" s="82">
        <v>8240.5</v>
      </c>
      <c r="I204" s="47">
        <v>96.306901186232679</v>
      </c>
      <c r="J204" s="47">
        <v>87.6251826299996</v>
      </c>
      <c r="K204" s="82">
        <v>5685.5</v>
      </c>
      <c r="L204" s="47">
        <v>66.446561093905217</v>
      </c>
      <c r="M204" s="82">
        <v>2555</v>
      </c>
      <c r="N204" s="47">
        <v>29.860340092327469</v>
      </c>
      <c r="O204" s="82">
        <v>316</v>
      </c>
      <c r="P204" s="47">
        <v>3.6930988137673113</v>
      </c>
      <c r="Q204" s="82">
        <v>104</v>
      </c>
      <c r="R204" s="47">
        <v>32.911392405063289</v>
      </c>
      <c r="S204" s="82">
        <v>1669</v>
      </c>
      <c r="T204" s="47">
        <v>19.505638987903932</v>
      </c>
      <c r="U204" s="82">
        <v>745</v>
      </c>
      <c r="V204" s="47">
        <v>8.706831064103314</v>
      </c>
      <c r="W204" s="82">
        <v>1063</v>
      </c>
      <c r="X204" s="47">
        <v>12.423303920995735</v>
      </c>
      <c r="Y204" s="82">
        <v>7</v>
      </c>
      <c r="Z204" s="48">
        <v>8.1809150937883476E-2</v>
      </c>
      <c r="AA204" s="89">
        <v>2.7736744533123794</v>
      </c>
    </row>
    <row r="205" spans="1:27" s="26" customFormat="1" ht="14.25" x14ac:dyDescent="0.2">
      <c r="A205" s="105"/>
      <c r="B205" s="81">
        <v>2017</v>
      </c>
      <c r="C205" s="82">
        <v>9509.5</v>
      </c>
      <c r="D205" s="82">
        <v>8545.5</v>
      </c>
      <c r="E205" s="47">
        <v>89.862768810137226</v>
      </c>
      <c r="F205" s="82">
        <v>2287.5</v>
      </c>
      <c r="G205" s="47">
        <v>26.768474635773217</v>
      </c>
      <c r="H205" s="82">
        <v>8235.5</v>
      </c>
      <c r="I205" s="47">
        <v>96.372359721490838</v>
      </c>
      <c r="J205" s="47">
        <v>86.602870813397132</v>
      </c>
      <c r="K205" s="82">
        <v>5688</v>
      </c>
      <c r="L205" s="47">
        <v>66.561348077935762</v>
      </c>
      <c r="M205" s="82">
        <v>2547.5</v>
      </c>
      <c r="N205" s="47">
        <v>29.811011643555084</v>
      </c>
      <c r="O205" s="82">
        <v>310</v>
      </c>
      <c r="P205" s="47">
        <v>3.6276402785091566</v>
      </c>
      <c r="Q205" s="82">
        <v>94</v>
      </c>
      <c r="R205" s="47">
        <v>30.322580645161288</v>
      </c>
      <c r="S205" s="82">
        <v>1645</v>
      </c>
      <c r="T205" s="47">
        <v>19.249897606927625</v>
      </c>
      <c r="U205" s="82">
        <v>804</v>
      </c>
      <c r="V205" s="47">
        <v>9.4084605932947163</v>
      </c>
      <c r="W205" s="82">
        <v>1104</v>
      </c>
      <c r="X205" s="47">
        <v>12.919080217658415</v>
      </c>
      <c r="Y205" s="82">
        <v>19</v>
      </c>
      <c r="Z205" s="48">
        <v>0.22233924287636767</v>
      </c>
      <c r="AA205" s="89">
        <v>2.8889950435250911</v>
      </c>
    </row>
    <row r="206" spans="1:27" s="26" customFormat="1" ht="14.25" x14ac:dyDescent="0.2">
      <c r="A206" s="105"/>
      <c r="B206" s="81">
        <v>2018</v>
      </c>
      <c r="C206" s="82">
        <v>9224.1</v>
      </c>
      <c r="D206" s="82">
        <v>8429</v>
      </c>
      <c r="E206" s="47">
        <v>91.38018885311304</v>
      </c>
      <c r="F206" s="82">
        <v>2226</v>
      </c>
      <c r="G206" s="47">
        <v>26.408826669830347</v>
      </c>
      <c r="H206" s="82">
        <v>8128</v>
      </c>
      <c r="I206" s="47">
        <v>96.428995135840552</v>
      </c>
      <c r="J206" s="47">
        <v>88.116997864290283</v>
      </c>
      <c r="K206" s="82">
        <v>5618</v>
      </c>
      <c r="L206" s="47">
        <v>66.650848261952774</v>
      </c>
      <c r="M206" s="82">
        <v>2510</v>
      </c>
      <c r="N206" s="47">
        <v>29.778146873887767</v>
      </c>
      <c r="O206" s="82">
        <v>301</v>
      </c>
      <c r="P206" s="47">
        <v>3.5710048641594492</v>
      </c>
      <c r="Q206" s="82">
        <v>96</v>
      </c>
      <c r="R206" s="47">
        <v>31.893687707641195</v>
      </c>
      <c r="S206" s="82">
        <v>1687</v>
      </c>
      <c r="T206" s="47">
        <v>20.014236564242495</v>
      </c>
      <c r="U206" s="82">
        <v>717</v>
      </c>
      <c r="V206" s="47">
        <v>8.5063471348914472</v>
      </c>
      <c r="W206" s="82">
        <v>1140</v>
      </c>
      <c r="X206" s="47">
        <v>13.524736030371336</v>
      </c>
      <c r="Y206" s="82">
        <v>28</v>
      </c>
      <c r="Z206" s="48">
        <v>0.33218649899157671</v>
      </c>
      <c r="AA206" s="89">
        <v>2.909465704530624</v>
      </c>
    </row>
    <row r="207" spans="1:27" s="26" customFormat="1" ht="14.25" x14ac:dyDescent="0.2">
      <c r="A207" s="105"/>
      <c r="B207" s="71">
        <v>2019</v>
      </c>
      <c r="C207" s="29">
        <v>9178</v>
      </c>
      <c r="D207" s="29">
        <v>8353</v>
      </c>
      <c r="E207" s="49">
        <v>91.011113532359985</v>
      </c>
      <c r="F207" s="29">
        <v>2262</v>
      </c>
      <c r="G207" s="49">
        <v>27.080090985274751</v>
      </c>
      <c r="H207" s="29">
        <v>8093</v>
      </c>
      <c r="I207" s="49">
        <v>96.887345863761524</v>
      </c>
      <c r="J207" s="49">
        <v>88.178252342558295</v>
      </c>
      <c r="K207" s="29">
        <v>5643</v>
      </c>
      <c r="L207" s="49">
        <v>67.556566503052792</v>
      </c>
      <c r="M207" s="29">
        <v>2450</v>
      </c>
      <c r="N207" s="49">
        <v>29.330779360708725</v>
      </c>
      <c r="O207" s="29">
        <v>260</v>
      </c>
      <c r="P207" s="49">
        <v>3.1126541362384774</v>
      </c>
      <c r="Q207" s="29">
        <v>102</v>
      </c>
      <c r="R207" s="49">
        <v>39.230769230769234</v>
      </c>
      <c r="S207" s="29">
        <v>1583</v>
      </c>
      <c r="T207" s="49">
        <v>18.95127499102119</v>
      </c>
      <c r="U207" s="29">
        <v>700</v>
      </c>
      <c r="V207" s="49">
        <v>8.3802226744882073</v>
      </c>
      <c r="W207" s="29">
        <v>1148</v>
      </c>
      <c r="X207" s="49">
        <v>13.74356518616066</v>
      </c>
      <c r="Y207" s="29">
        <v>20</v>
      </c>
      <c r="Z207" s="50">
        <v>0.23943493355680595</v>
      </c>
      <c r="AA207" s="88">
        <v>2.9325152857315384</v>
      </c>
    </row>
    <row r="208" spans="1:27" s="26" customFormat="1" thickBot="1" x14ac:dyDescent="0.25">
      <c r="A208" s="39"/>
      <c r="B208" s="79">
        <v>2020</v>
      </c>
      <c r="C208" s="80">
        <f>РФ!C31</f>
        <v>8954.4500000000007</v>
      </c>
      <c r="D208" s="80">
        <f>РФ!D31</f>
        <v>8059</v>
      </c>
      <c r="E208" s="84">
        <f>IF(C208=0,0,D208/C208*100)</f>
        <v>89.999944161841313</v>
      </c>
      <c r="F208" s="80">
        <f>РФ!F31</f>
        <v>1991</v>
      </c>
      <c r="G208" s="84">
        <f>IF(D208=0,0,F208/D208*100)</f>
        <v>24.705298424122098</v>
      </c>
      <c r="H208" s="80">
        <f>РФ!H31</f>
        <v>7823</v>
      </c>
      <c r="I208" s="84">
        <f>IF(D208=0,0,H208/D208*100)</f>
        <v>97.071596972329075</v>
      </c>
      <c r="J208" s="84">
        <f>IF(C208=0,0,H208/C208*100)</f>
        <v>87.364383072103806</v>
      </c>
      <c r="K208" s="80">
        <f>РФ!K31</f>
        <v>5576</v>
      </c>
      <c r="L208" s="84">
        <f>IF(D208=0,0,K208/D208*100)</f>
        <v>69.189725772428346</v>
      </c>
      <c r="M208" s="80">
        <f>РФ!M31</f>
        <v>2247</v>
      </c>
      <c r="N208" s="84">
        <f>IF(D208=0,0,M208/D208*100)</f>
        <v>27.881871199900733</v>
      </c>
      <c r="O208" s="80">
        <f>РФ!O31</f>
        <v>236</v>
      </c>
      <c r="P208" s="84">
        <f>IF(D208=0,0,O208/D208*100)</f>
        <v>2.9284030276709268</v>
      </c>
      <c r="Q208" s="80">
        <f>РФ!Q31</f>
        <v>106</v>
      </c>
      <c r="R208" s="84">
        <f>IF(O208=0,0,Q208/O208*100)</f>
        <v>44.915254237288138</v>
      </c>
      <c r="S208" s="80">
        <f>РФ!S31</f>
        <v>1530</v>
      </c>
      <c r="T208" s="84">
        <f>IF(D208=0,0,S208/D208*100)</f>
        <v>18.984985730239483</v>
      </c>
      <c r="U208" s="80">
        <f>РФ!U31</f>
        <v>726</v>
      </c>
      <c r="V208" s="84">
        <f>IF(D208=0,0,U208/D208*100)</f>
        <v>9.008561856309715</v>
      </c>
      <c r="W208" s="80">
        <f>РФ!AD31</f>
        <v>1053</v>
      </c>
      <c r="X208" s="84">
        <f>IF(D208=0,0,W208/D208*100)</f>
        <v>13.066137237870704</v>
      </c>
      <c r="Y208" s="80">
        <f>РФ!AF31</f>
        <v>11</v>
      </c>
      <c r="Z208" s="85">
        <f>IF(D208=0,0,Y208/D208*100)</f>
        <v>0.13649336145923813</v>
      </c>
      <c r="AA208" s="90">
        <f>D208/$D28*100</f>
        <v>2.8691294945764412</v>
      </c>
    </row>
    <row r="209" spans="1:27" s="26" customFormat="1" x14ac:dyDescent="0.2">
      <c r="A209" s="76"/>
      <c r="B209" s="36">
        <v>2001</v>
      </c>
      <c r="C209" s="77">
        <v>33130</v>
      </c>
      <c r="D209" s="77">
        <v>28817</v>
      </c>
      <c r="E209" s="78">
        <v>86.981587684877752</v>
      </c>
      <c r="F209" s="27">
        <v>15871</v>
      </c>
      <c r="G209" s="49">
        <v>55.07512926397613</v>
      </c>
      <c r="H209" s="77">
        <v>27406</v>
      </c>
      <c r="I209" s="78">
        <v>95.10358468959295</v>
      </c>
      <c r="J209" s="78">
        <v>82.722607908240263</v>
      </c>
      <c r="K209" s="77">
        <v>13549</v>
      </c>
      <c r="L209" s="78">
        <v>47.017385571017108</v>
      </c>
      <c r="M209" s="77">
        <v>13857</v>
      </c>
      <c r="N209" s="78">
        <v>48.086199118575841</v>
      </c>
      <c r="O209" s="77">
        <v>1411</v>
      </c>
      <c r="P209" s="78">
        <v>4.8964153104070514</v>
      </c>
      <c r="Q209" s="27">
        <v>375</v>
      </c>
      <c r="R209" s="49">
        <v>26.576895818568392</v>
      </c>
      <c r="S209" s="77">
        <v>2758</v>
      </c>
      <c r="T209" s="78">
        <v>9.5707394940486523</v>
      </c>
      <c r="U209" s="27">
        <v>1199</v>
      </c>
      <c r="V209" s="49">
        <v>4.1607384529964948</v>
      </c>
      <c r="W209" s="27">
        <v>2902</v>
      </c>
      <c r="X209" s="49">
        <v>10.070444529270917</v>
      </c>
      <c r="Y209" s="27">
        <v>153</v>
      </c>
      <c r="Z209" s="50">
        <v>0.53093659992365616</v>
      </c>
      <c r="AA209" s="49">
        <v>4.9868135062921377</v>
      </c>
    </row>
    <row r="210" spans="1:27" s="25" customFormat="1" ht="15" customHeight="1" x14ac:dyDescent="0.2">
      <c r="A210" s="133" t="s">
        <v>224</v>
      </c>
      <c r="B210" s="36">
        <v>2002</v>
      </c>
      <c r="C210" s="77">
        <v>31723</v>
      </c>
      <c r="D210" s="77">
        <v>27455</v>
      </c>
      <c r="E210" s="78">
        <v>86.546039151404344</v>
      </c>
      <c r="F210" s="27">
        <v>15500</v>
      </c>
      <c r="G210" s="49">
        <v>56.456018940083773</v>
      </c>
      <c r="H210" s="77">
        <v>26119</v>
      </c>
      <c r="I210" s="78">
        <v>95.133855399745045</v>
      </c>
      <c r="J210" s="78">
        <v>82.334583740503732</v>
      </c>
      <c r="K210" s="77">
        <v>12861</v>
      </c>
      <c r="L210" s="78">
        <v>46.843926425059188</v>
      </c>
      <c r="M210" s="77">
        <v>13258</v>
      </c>
      <c r="N210" s="78">
        <v>48.28992897468585</v>
      </c>
      <c r="O210" s="77">
        <v>1336</v>
      </c>
      <c r="P210" s="78">
        <v>4.8661446002549624</v>
      </c>
      <c r="Q210" s="27">
        <v>356</v>
      </c>
      <c r="R210" s="49">
        <v>26.646706586826348</v>
      </c>
      <c r="S210" s="77">
        <v>2542</v>
      </c>
      <c r="T210" s="78">
        <v>9.2587871061737399</v>
      </c>
      <c r="U210" s="27">
        <v>1293</v>
      </c>
      <c r="V210" s="49">
        <v>4.7095246767437624</v>
      </c>
      <c r="W210" s="27">
        <v>2659</v>
      </c>
      <c r="X210" s="49">
        <v>9.6849389910763062</v>
      </c>
      <c r="Y210" s="27">
        <v>98</v>
      </c>
      <c r="Z210" s="50">
        <v>0.35694773265343288</v>
      </c>
      <c r="AA210" s="49">
        <v>4.9643876833279386</v>
      </c>
    </row>
    <row r="211" spans="1:27" s="25" customFormat="1" ht="14.25" x14ac:dyDescent="0.2">
      <c r="A211" s="133"/>
      <c r="B211" s="36">
        <v>2003</v>
      </c>
      <c r="C211" s="77">
        <v>27106</v>
      </c>
      <c r="D211" s="77">
        <v>23219</v>
      </c>
      <c r="E211" s="78">
        <v>85.660001475688034</v>
      </c>
      <c r="F211" s="27">
        <v>13370</v>
      </c>
      <c r="G211" s="49">
        <v>57.582152547482664</v>
      </c>
      <c r="H211" s="77">
        <v>21996</v>
      </c>
      <c r="I211" s="78">
        <v>94.732761962186146</v>
      </c>
      <c r="J211" s="78">
        <v>81.148085294768691</v>
      </c>
      <c r="K211" s="77">
        <v>10655</v>
      </c>
      <c r="L211" s="78">
        <v>45.889142512597445</v>
      </c>
      <c r="M211" s="77">
        <v>11341</v>
      </c>
      <c r="N211" s="78">
        <v>48.843619449588701</v>
      </c>
      <c r="O211" s="77">
        <v>1223</v>
      </c>
      <c r="P211" s="78">
        <v>5.2672380378138595</v>
      </c>
      <c r="Q211" s="27">
        <v>326</v>
      </c>
      <c r="R211" s="49">
        <v>26.655764513491416</v>
      </c>
      <c r="S211" s="77">
        <v>2116</v>
      </c>
      <c r="T211" s="78">
        <v>9.1132262371333823</v>
      </c>
      <c r="U211" s="27">
        <v>1248</v>
      </c>
      <c r="V211" s="49">
        <v>5.3749084801240361</v>
      </c>
      <c r="W211" s="27">
        <v>2744</v>
      </c>
      <c r="X211" s="49">
        <v>11.817907747965029</v>
      </c>
      <c r="Y211" s="27">
        <v>124</v>
      </c>
      <c r="Z211" s="50">
        <v>0.53404539385847793</v>
      </c>
      <c r="AA211" s="49">
        <v>4.6087092874850883</v>
      </c>
    </row>
    <row r="212" spans="1:27" s="25" customFormat="1" ht="13.15" customHeight="1" x14ac:dyDescent="0.2">
      <c r="A212" s="133"/>
      <c r="B212" s="36">
        <v>2004</v>
      </c>
      <c r="C212" s="77">
        <v>25850</v>
      </c>
      <c r="D212" s="77">
        <v>22184</v>
      </c>
      <c r="E212" s="78">
        <v>85.818181818181813</v>
      </c>
      <c r="F212" s="27">
        <v>12359</v>
      </c>
      <c r="G212" s="49">
        <v>55.71132347637937</v>
      </c>
      <c r="H212" s="77">
        <v>20914</v>
      </c>
      <c r="I212" s="78">
        <v>94.275153263613419</v>
      </c>
      <c r="J212" s="78">
        <v>80.90522243713734</v>
      </c>
      <c r="K212" s="77">
        <v>10345</v>
      </c>
      <c r="L212" s="78">
        <v>46.632708258204111</v>
      </c>
      <c r="M212" s="77">
        <v>10569</v>
      </c>
      <c r="N212" s="78">
        <v>47.642445005409307</v>
      </c>
      <c r="O212" s="77">
        <v>1270</v>
      </c>
      <c r="P212" s="78">
        <v>5.7248467363865849</v>
      </c>
      <c r="Q212" s="27">
        <v>316</v>
      </c>
      <c r="R212" s="49">
        <v>24.881889763779526</v>
      </c>
      <c r="S212" s="77">
        <v>1967</v>
      </c>
      <c r="T212" s="78">
        <v>8.8667508113956011</v>
      </c>
      <c r="U212" s="27">
        <v>1179</v>
      </c>
      <c r="V212" s="49">
        <v>5.3146411828344755</v>
      </c>
      <c r="W212" s="27">
        <v>2687</v>
      </c>
      <c r="X212" s="49">
        <v>12.112333213126577</v>
      </c>
      <c r="Y212" s="27">
        <v>120</v>
      </c>
      <c r="Z212" s="50">
        <v>0.54093040028849626</v>
      </c>
      <c r="AA212" s="49">
        <v>4.8008898872708459</v>
      </c>
    </row>
    <row r="213" spans="1:27" s="25" customFormat="1" ht="14.25" x14ac:dyDescent="0.2">
      <c r="A213" s="133"/>
      <c r="B213" s="36">
        <v>2005</v>
      </c>
      <c r="C213" s="77">
        <v>23082</v>
      </c>
      <c r="D213" s="77">
        <v>19708</v>
      </c>
      <c r="E213" s="78">
        <v>85.382549172515382</v>
      </c>
      <c r="F213" s="20">
        <v>11425</v>
      </c>
      <c r="G213" s="49">
        <v>57.971382179825447</v>
      </c>
      <c r="H213" s="77">
        <v>18731</v>
      </c>
      <c r="I213" s="78">
        <v>95.042622285366349</v>
      </c>
      <c r="J213" s="78">
        <v>81.149813707650992</v>
      </c>
      <c r="K213" s="77">
        <v>9537</v>
      </c>
      <c r="L213" s="78">
        <v>48.391516135579458</v>
      </c>
      <c r="M213" s="77">
        <v>9194</v>
      </c>
      <c r="N213" s="78">
        <v>46.651106149786884</v>
      </c>
      <c r="O213" s="77">
        <v>977</v>
      </c>
      <c r="P213" s="78">
        <v>4.9573777146336511</v>
      </c>
      <c r="Q213" s="20">
        <v>299</v>
      </c>
      <c r="R213" s="49">
        <v>30.603889457523032</v>
      </c>
      <c r="S213" s="77">
        <v>1804</v>
      </c>
      <c r="T213" s="78">
        <v>9.1536431905825033</v>
      </c>
      <c r="U213" s="20">
        <v>1144</v>
      </c>
      <c r="V213" s="49">
        <v>5.8047493403693933</v>
      </c>
      <c r="W213" s="20">
        <v>2352</v>
      </c>
      <c r="X213" s="49">
        <v>11.934239902577634</v>
      </c>
      <c r="Y213" s="20">
        <v>210</v>
      </c>
      <c r="Z213" s="50">
        <v>1.0655571341587173</v>
      </c>
      <c r="AA213" s="49">
        <v>4.6858542268506964</v>
      </c>
    </row>
    <row r="214" spans="1:27" s="25" customFormat="1" ht="14.25" x14ac:dyDescent="0.2">
      <c r="A214" s="133"/>
      <c r="B214" s="36">
        <v>2006</v>
      </c>
      <c r="C214" s="77">
        <v>21184</v>
      </c>
      <c r="D214" s="77">
        <v>17986</v>
      </c>
      <c r="E214" s="78">
        <v>84.903700906344412</v>
      </c>
      <c r="F214" s="20">
        <v>10361</v>
      </c>
      <c r="G214" s="49">
        <v>57.605915712220614</v>
      </c>
      <c r="H214" s="77">
        <v>16858</v>
      </c>
      <c r="I214" s="78">
        <v>93.728455465361947</v>
      </c>
      <c r="J214" s="78">
        <v>79.578927492447121</v>
      </c>
      <c r="K214" s="77">
        <v>8818</v>
      </c>
      <c r="L214" s="78">
        <v>49.027021016346048</v>
      </c>
      <c r="M214" s="77">
        <v>8040</v>
      </c>
      <c r="N214" s="78">
        <v>44.701434449015906</v>
      </c>
      <c r="O214" s="77">
        <v>1128</v>
      </c>
      <c r="P214" s="78">
        <v>6.2715445346380516</v>
      </c>
      <c r="Q214" s="20">
        <v>276</v>
      </c>
      <c r="R214" s="49">
        <v>24.468085106382979</v>
      </c>
      <c r="S214" s="77">
        <v>1690</v>
      </c>
      <c r="T214" s="78">
        <v>9.396197042143891</v>
      </c>
      <c r="U214" s="20">
        <v>1180</v>
      </c>
      <c r="V214" s="49">
        <v>6.5606582897809407</v>
      </c>
      <c r="W214" s="20">
        <v>1977</v>
      </c>
      <c r="X214" s="49">
        <v>10.991882575336373</v>
      </c>
      <c r="Y214" s="20">
        <v>167</v>
      </c>
      <c r="Z214" s="50">
        <v>0.92849994440120098</v>
      </c>
      <c r="AA214" s="49">
        <v>4.6108017760277269</v>
      </c>
    </row>
    <row r="215" spans="1:27" s="25" customFormat="1" ht="14.25" x14ac:dyDescent="0.2">
      <c r="A215" s="133"/>
      <c r="B215" s="36">
        <v>2007</v>
      </c>
      <c r="C215" s="77">
        <v>19430.5</v>
      </c>
      <c r="D215" s="77">
        <v>16566</v>
      </c>
      <c r="E215" s="78">
        <v>85.257713388744506</v>
      </c>
      <c r="F215" s="20">
        <v>9856</v>
      </c>
      <c r="G215" s="49">
        <v>59.495351925630814</v>
      </c>
      <c r="H215" s="77">
        <v>15690</v>
      </c>
      <c r="I215" s="78">
        <v>94.712060847519012</v>
      </c>
      <c r="J215" s="78">
        <v>80.749337381951065</v>
      </c>
      <c r="K215" s="77">
        <v>8239</v>
      </c>
      <c r="L215" s="78">
        <v>49.734395750332006</v>
      </c>
      <c r="M215" s="77">
        <v>7451</v>
      </c>
      <c r="N215" s="78">
        <v>44.977665097187007</v>
      </c>
      <c r="O215" s="77">
        <v>876</v>
      </c>
      <c r="P215" s="78">
        <v>5.2879391524809849</v>
      </c>
      <c r="Q215" s="20">
        <v>238</v>
      </c>
      <c r="R215" s="49">
        <v>27.168949771689498</v>
      </c>
      <c r="S215" s="77">
        <v>1657</v>
      </c>
      <c r="T215" s="78">
        <v>10.002414584087891</v>
      </c>
      <c r="U215" s="20">
        <v>1132</v>
      </c>
      <c r="V215" s="49">
        <v>6.8332729687311353</v>
      </c>
      <c r="W215" s="20">
        <v>1990</v>
      </c>
      <c r="X215" s="49">
        <v>12.012555837257032</v>
      </c>
      <c r="Y215" s="20">
        <v>126</v>
      </c>
      <c r="Z215" s="50">
        <v>0.76059398768562114</v>
      </c>
      <c r="AA215" s="49">
        <v>4.5917052172924846</v>
      </c>
    </row>
    <row r="216" spans="1:27" s="25" customFormat="1" ht="14.25" x14ac:dyDescent="0.2">
      <c r="A216" s="133"/>
      <c r="B216" s="36">
        <v>2008</v>
      </c>
      <c r="C216" s="77">
        <v>17996.5</v>
      </c>
      <c r="D216" s="77">
        <v>15472</v>
      </c>
      <c r="E216" s="78">
        <v>85.972272386297334</v>
      </c>
      <c r="F216" s="20">
        <v>9165</v>
      </c>
      <c r="G216" s="49">
        <v>59.23603929679421</v>
      </c>
      <c r="H216" s="77">
        <v>14664</v>
      </c>
      <c r="I216" s="78">
        <v>94.777662874870742</v>
      </c>
      <c r="J216" s="78">
        <v>81.482510488150467</v>
      </c>
      <c r="K216" s="77">
        <v>7895</v>
      </c>
      <c r="L216" s="78">
        <v>51.027662874870735</v>
      </c>
      <c r="M216" s="77">
        <v>6769</v>
      </c>
      <c r="N216" s="78">
        <v>43.75</v>
      </c>
      <c r="O216" s="77">
        <v>808</v>
      </c>
      <c r="P216" s="78">
        <v>5.2223371251292656</v>
      </c>
      <c r="Q216" s="20">
        <v>213</v>
      </c>
      <c r="R216" s="49">
        <v>26.361386138613863</v>
      </c>
      <c r="S216" s="77">
        <v>1707</v>
      </c>
      <c r="T216" s="78">
        <v>11.032833505687693</v>
      </c>
      <c r="U216" s="20">
        <v>1332</v>
      </c>
      <c r="V216" s="49">
        <v>8.6091003102378494</v>
      </c>
      <c r="W216" s="20">
        <v>1736</v>
      </c>
      <c r="X216" s="49">
        <v>11.220268872802482</v>
      </c>
      <c r="Y216" s="20">
        <v>147</v>
      </c>
      <c r="Z216" s="50">
        <v>0.95010341261633924</v>
      </c>
      <c r="AA216" s="49">
        <v>4.5516993854382095</v>
      </c>
    </row>
    <row r="217" spans="1:27" s="25" customFormat="1" ht="14.25" x14ac:dyDescent="0.2">
      <c r="A217" s="133"/>
      <c r="B217" s="36">
        <v>2009</v>
      </c>
      <c r="C217" s="77">
        <v>17200</v>
      </c>
      <c r="D217" s="77">
        <v>15060</v>
      </c>
      <c r="E217" s="78">
        <v>87.558139534883722</v>
      </c>
      <c r="F217" s="20">
        <v>8710</v>
      </c>
      <c r="G217" s="49">
        <v>57.835325365205847</v>
      </c>
      <c r="H217" s="20">
        <v>14321</v>
      </c>
      <c r="I217" s="49">
        <v>95.092961487383803</v>
      </c>
      <c r="J217" s="49">
        <v>83.261627906976742</v>
      </c>
      <c r="K217" s="20">
        <v>8058</v>
      </c>
      <c r="L217" s="49">
        <v>53.505976095617527</v>
      </c>
      <c r="M217" s="20">
        <v>6263</v>
      </c>
      <c r="N217" s="49">
        <v>41.58698539176627</v>
      </c>
      <c r="O217" s="20">
        <v>739</v>
      </c>
      <c r="P217" s="49">
        <v>4.9070385126162019</v>
      </c>
      <c r="Q217" s="20">
        <v>214</v>
      </c>
      <c r="R217" s="49">
        <v>28.95805142083897</v>
      </c>
      <c r="S217" s="20">
        <v>1855</v>
      </c>
      <c r="T217" s="49">
        <v>12.317397078353254</v>
      </c>
      <c r="U217" s="20">
        <v>1455</v>
      </c>
      <c r="V217" s="49">
        <v>9.6613545816733062</v>
      </c>
      <c r="W217" s="20">
        <v>1783</v>
      </c>
      <c r="X217" s="49">
        <v>11.839309428950862</v>
      </c>
      <c r="Y217" s="20">
        <v>97</v>
      </c>
      <c r="Z217" s="50">
        <v>0.6440903054448871</v>
      </c>
      <c r="AA217" s="49">
        <v>4.577284995258589</v>
      </c>
    </row>
    <row r="218" spans="1:27" s="25" customFormat="1" ht="14.25" x14ac:dyDescent="0.2">
      <c r="A218" s="133"/>
      <c r="B218" s="36">
        <v>2010</v>
      </c>
      <c r="C218" s="29">
        <v>16734</v>
      </c>
      <c r="D218" s="20">
        <v>14860</v>
      </c>
      <c r="E218" s="49">
        <v>88.801242978367398</v>
      </c>
      <c r="F218" s="29">
        <v>8481</v>
      </c>
      <c r="G218" s="49">
        <v>57.072678331090174</v>
      </c>
      <c r="H218" s="29">
        <v>13965</v>
      </c>
      <c r="I218" s="49">
        <v>93.977119784656793</v>
      </c>
      <c r="J218" s="49">
        <v>83.452850484044461</v>
      </c>
      <c r="K218" s="29">
        <v>7879</v>
      </c>
      <c r="L218" s="49">
        <v>53.021534320323013</v>
      </c>
      <c r="M218" s="29">
        <v>6086</v>
      </c>
      <c r="N218" s="49">
        <v>40.95558546433378</v>
      </c>
      <c r="O218" s="29">
        <v>895</v>
      </c>
      <c r="P218" s="49">
        <v>6.0228802153432026</v>
      </c>
      <c r="Q218" s="29">
        <v>250</v>
      </c>
      <c r="R218" s="49">
        <v>27.932960893854748</v>
      </c>
      <c r="S218" s="29">
        <v>1980</v>
      </c>
      <c r="T218" s="49">
        <v>13.324360699865412</v>
      </c>
      <c r="U218" s="29">
        <v>1498</v>
      </c>
      <c r="V218" s="49">
        <v>10.080753701211306</v>
      </c>
      <c r="W218" s="29">
        <v>1684</v>
      </c>
      <c r="X218" s="49">
        <v>11.332436069986542</v>
      </c>
      <c r="Y218" s="29">
        <v>48</v>
      </c>
      <c r="Z218" s="50">
        <v>0.3230148048452221</v>
      </c>
      <c r="AA218" s="49">
        <v>4.526637402940791</v>
      </c>
    </row>
    <row r="219" spans="1:27" s="25" customFormat="1" ht="15" customHeight="1" x14ac:dyDescent="0.2">
      <c r="A219" s="133"/>
      <c r="B219" s="37">
        <v>2011</v>
      </c>
      <c r="C219" s="51">
        <v>16717</v>
      </c>
      <c r="D219" s="21">
        <v>14850</v>
      </c>
      <c r="E219" s="49">
        <v>88.831728180893705</v>
      </c>
      <c r="F219" s="51">
        <v>8786</v>
      </c>
      <c r="G219" s="49">
        <v>59.164983164983163</v>
      </c>
      <c r="H219" s="51">
        <v>13750</v>
      </c>
      <c r="I219" s="49">
        <v>92.592592592592595</v>
      </c>
      <c r="J219" s="49">
        <v>82.251600167494161</v>
      </c>
      <c r="K219" s="51">
        <v>7735</v>
      </c>
      <c r="L219" s="49">
        <v>52.087542087542083</v>
      </c>
      <c r="M219" s="51">
        <v>6015</v>
      </c>
      <c r="N219" s="49">
        <v>40.505050505050505</v>
      </c>
      <c r="O219" s="51">
        <v>1100</v>
      </c>
      <c r="P219" s="49">
        <v>7.4074074074074066</v>
      </c>
      <c r="Q219" s="51">
        <v>237</v>
      </c>
      <c r="R219" s="49">
        <v>21.545454545454547</v>
      </c>
      <c r="S219" s="51">
        <v>2126</v>
      </c>
      <c r="T219" s="49">
        <v>14.316498316498317</v>
      </c>
      <c r="U219" s="51">
        <v>1484</v>
      </c>
      <c r="V219" s="49">
        <v>9.9932659932659931</v>
      </c>
      <c r="W219" s="51">
        <v>1697</v>
      </c>
      <c r="X219" s="49">
        <v>11.427609427609427</v>
      </c>
      <c r="Y219" s="51">
        <v>49</v>
      </c>
      <c r="Z219" s="50">
        <v>0.32996632996632996</v>
      </c>
      <c r="AA219" s="49">
        <v>4.4784221478331672</v>
      </c>
    </row>
    <row r="220" spans="1:27" s="25" customFormat="1" ht="15" customHeight="1" x14ac:dyDescent="0.2">
      <c r="A220" s="133"/>
      <c r="B220" s="38">
        <v>2012</v>
      </c>
      <c r="C220" s="51">
        <v>15762.5</v>
      </c>
      <c r="D220" s="51">
        <v>13906</v>
      </c>
      <c r="E220" s="52">
        <v>88.222045995241871</v>
      </c>
      <c r="F220" s="51">
        <v>8360</v>
      </c>
      <c r="G220" s="52">
        <v>60.117934704444117</v>
      </c>
      <c r="H220" s="51">
        <v>13009</v>
      </c>
      <c r="I220" s="52">
        <v>93.549546958147573</v>
      </c>
      <c r="J220" s="52">
        <v>82.531324345757341</v>
      </c>
      <c r="K220" s="51">
        <v>7511</v>
      </c>
      <c r="L220" s="52">
        <v>54.012656407306203</v>
      </c>
      <c r="M220" s="51">
        <v>5487</v>
      </c>
      <c r="N220" s="52">
        <v>39.457788005177619</v>
      </c>
      <c r="O220" s="51">
        <v>890.5</v>
      </c>
      <c r="P220" s="52">
        <v>6.4037106285056806</v>
      </c>
      <c r="Q220" s="51">
        <v>228</v>
      </c>
      <c r="R220" s="52">
        <v>25.603593486805167</v>
      </c>
      <c r="S220" s="51">
        <v>2064</v>
      </c>
      <c r="T220" s="52">
        <v>14.842514022724004</v>
      </c>
      <c r="U220" s="51">
        <v>1742.5</v>
      </c>
      <c r="V220" s="52">
        <v>12.530562347188265</v>
      </c>
      <c r="W220" s="51">
        <v>1779</v>
      </c>
      <c r="X220" s="52">
        <v>12.793038975981592</v>
      </c>
      <c r="Y220" s="51">
        <v>27</v>
      </c>
      <c r="Z220" s="53">
        <v>0.19416079390191285</v>
      </c>
      <c r="AA220" s="52">
        <v>4.2508704410744249</v>
      </c>
    </row>
    <row r="221" spans="1:27" s="25" customFormat="1" ht="15" customHeight="1" x14ac:dyDescent="0.2">
      <c r="A221" s="133"/>
      <c r="B221" s="71">
        <v>2013</v>
      </c>
      <c r="C221" s="29">
        <v>15450.5</v>
      </c>
      <c r="D221" s="29">
        <v>13645</v>
      </c>
      <c r="E221" s="49">
        <v>88.314294035791718</v>
      </c>
      <c r="F221" s="29">
        <v>7579</v>
      </c>
      <c r="G221" s="49">
        <v>55.544155368266765</v>
      </c>
      <c r="H221" s="29">
        <v>12307</v>
      </c>
      <c r="I221" s="49">
        <v>90.194210333455487</v>
      </c>
      <c r="J221" s="49">
        <v>79.654380117148321</v>
      </c>
      <c r="K221" s="29">
        <v>7273</v>
      </c>
      <c r="L221" s="49">
        <v>53.301575668743126</v>
      </c>
      <c r="M221" s="29">
        <v>5034</v>
      </c>
      <c r="N221" s="49">
        <v>36.892634664712347</v>
      </c>
      <c r="O221" s="83">
        <v>1338</v>
      </c>
      <c r="P221" s="49">
        <v>9.8057896665445217</v>
      </c>
      <c r="Q221" s="83">
        <v>209</v>
      </c>
      <c r="R221" s="49">
        <v>15.6203288490284</v>
      </c>
      <c r="S221" s="83">
        <v>1787</v>
      </c>
      <c r="T221" s="49">
        <v>13.096372297544889</v>
      </c>
      <c r="U221" s="29">
        <v>1791</v>
      </c>
      <c r="V221" s="49">
        <v>13.125687064858923</v>
      </c>
      <c r="W221" s="29">
        <v>2003</v>
      </c>
      <c r="X221" s="49">
        <v>14.679369732502748</v>
      </c>
      <c r="Y221" s="83">
        <v>69</v>
      </c>
      <c r="Z221" s="50">
        <v>0.50567973616709416</v>
      </c>
      <c r="AA221" s="88">
        <v>4.2258338898870642</v>
      </c>
    </row>
    <row r="222" spans="1:27" s="25" customFormat="1" ht="15" customHeight="1" x14ac:dyDescent="0.2">
      <c r="A222" s="133"/>
      <c r="B222" s="81">
        <v>2014</v>
      </c>
      <c r="C222" s="82">
        <v>14290</v>
      </c>
      <c r="D222" s="82">
        <v>12715</v>
      </c>
      <c r="E222" s="47">
        <v>88.978306508047595</v>
      </c>
      <c r="F222" s="82">
        <v>7748</v>
      </c>
      <c r="G222" s="47">
        <v>60.935902477388915</v>
      </c>
      <c r="H222" s="82">
        <v>11857</v>
      </c>
      <c r="I222" s="47">
        <v>93.25206449075894</v>
      </c>
      <c r="J222" s="47">
        <v>82.974107767669707</v>
      </c>
      <c r="K222" s="82">
        <v>7023</v>
      </c>
      <c r="L222" s="47">
        <v>55.233975619347234</v>
      </c>
      <c r="M222" s="82">
        <v>4834</v>
      </c>
      <c r="N222" s="47">
        <v>38.01808887141172</v>
      </c>
      <c r="O222" s="82">
        <v>858</v>
      </c>
      <c r="P222" s="47">
        <v>6.7479355092410547</v>
      </c>
      <c r="Q222" s="82">
        <v>218</v>
      </c>
      <c r="R222" s="47">
        <v>25.407925407925408</v>
      </c>
      <c r="S222" s="82">
        <v>1702</v>
      </c>
      <c r="T222" s="47">
        <v>13.385764844671646</v>
      </c>
      <c r="U222" s="82">
        <v>1711</v>
      </c>
      <c r="V222" s="47">
        <v>13.456547384978371</v>
      </c>
      <c r="W222" s="82">
        <v>1595</v>
      </c>
      <c r="X222" s="47">
        <v>12.544239087691702</v>
      </c>
      <c r="Y222" s="82">
        <v>44</v>
      </c>
      <c r="Z222" s="48">
        <v>0.34604797483287458</v>
      </c>
      <c r="AA222" s="89">
        <v>3.8731412957888915</v>
      </c>
    </row>
    <row r="223" spans="1:27" s="25" customFormat="1" ht="15" customHeight="1" x14ac:dyDescent="0.2">
      <c r="A223" s="105"/>
      <c r="B223" s="81">
        <v>2015</v>
      </c>
      <c r="C223" s="82">
        <v>13688.5</v>
      </c>
      <c r="D223" s="82">
        <v>12171</v>
      </c>
      <c r="E223" s="47">
        <v>88.914051941410676</v>
      </c>
      <c r="F223" s="82">
        <v>7299</v>
      </c>
      <c r="G223" s="47">
        <v>59.970421493714568</v>
      </c>
      <c r="H223" s="82">
        <v>11304</v>
      </c>
      <c r="I223" s="47">
        <v>92.876509736258313</v>
      </c>
      <c r="J223" s="47">
        <v>82.580268108266068</v>
      </c>
      <c r="K223" s="82">
        <v>6980</v>
      </c>
      <c r="L223" s="47">
        <v>57.349437186755402</v>
      </c>
      <c r="M223" s="82">
        <v>4324</v>
      </c>
      <c r="N223" s="47">
        <v>35.527072549502918</v>
      </c>
      <c r="O223" s="82">
        <v>867</v>
      </c>
      <c r="P223" s="47">
        <v>7.1234902637416813</v>
      </c>
      <c r="Q223" s="82">
        <v>189</v>
      </c>
      <c r="R223" s="47">
        <v>21.79930795847751</v>
      </c>
      <c r="S223" s="82">
        <v>1754</v>
      </c>
      <c r="T223" s="47">
        <v>14.411305562402433</v>
      </c>
      <c r="U223" s="82">
        <v>1588</v>
      </c>
      <c r="V223" s="47">
        <v>13.047407772574152</v>
      </c>
      <c r="W223" s="82">
        <v>1500</v>
      </c>
      <c r="X223" s="47">
        <v>12.324377618930244</v>
      </c>
      <c r="Y223" s="82">
        <v>41</v>
      </c>
      <c r="Z223" s="48">
        <v>0.33686632158409335</v>
      </c>
      <c r="AA223" s="89">
        <v>3.962068830813704</v>
      </c>
    </row>
    <row r="224" spans="1:27" s="25" customFormat="1" ht="15" customHeight="1" x14ac:dyDescent="0.2">
      <c r="A224" s="105"/>
      <c r="B224" s="81">
        <v>2016</v>
      </c>
      <c r="C224" s="82">
        <v>13151</v>
      </c>
      <c r="D224" s="82">
        <v>11712</v>
      </c>
      <c r="E224" s="47">
        <v>89.057866321952702</v>
      </c>
      <c r="F224" s="82">
        <v>7200</v>
      </c>
      <c r="G224" s="47">
        <v>61.475409836065573</v>
      </c>
      <c r="H224" s="82">
        <v>11014</v>
      </c>
      <c r="I224" s="47">
        <v>94.04030054644808</v>
      </c>
      <c r="J224" s="47">
        <v>83.750285149418289</v>
      </c>
      <c r="K224" s="82">
        <v>6884</v>
      </c>
      <c r="L224" s="47">
        <v>58.777322404371581</v>
      </c>
      <c r="M224" s="82">
        <v>4130</v>
      </c>
      <c r="N224" s="47">
        <v>35.262978142076499</v>
      </c>
      <c r="O224" s="82">
        <v>698</v>
      </c>
      <c r="P224" s="47">
        <v>5.9596994535519121</v>
      </c>
      <c r="Q224" s="82">
        <v>165</v>
      </c>
      <c r="R224" s="47">
        <v>23.638968481375358</v>
      </c>
      <c r="S224" s="82">
        <v>1534</v>
      </c>
      <c r="T224" s="47">
        <v>13.097677595628415</v>
      </c>
      <c r="U224" s="82">
        <v>1604</v>
      </c>
      <c r="V224" s="47">
        <v>13.69535519125683</v>
      </c>
      <c r="W224" s="82">
        <v>1496</v>
      </c>
      <c r="X224" s="47">
        <v>12.773224043715848</v>
      </c>
      <c r="Y224" s="82">
        <v>17</v>
      </c>
      <c r="Z224" s="48">
        <v>0.14515027322404372</v>
      </c>
      <c r="AA224" s="89">
        <v>3.7965611169513926</v>
      </c>
    </row>
    <row r="225" spans="1:27" s="25" customFormat="1" ht="15" customHeight="1" x14ac:dyDescent="0.2">
      <c r="A225" s="105"/>
      <c r="B225" s="81">
        <v>2017</v>
      </c>
      <c r="C225" s="82">
        <v>12726.05</v>
      </c>
      <c r="D225" s="82">
        <v>11363.5</v>
      </c>
      <c r="E225" s="47">
        <v>89.293221384483019</v>
      </c>
      <c r="F225" s="82">
        <v>7010</v>
      </c>
      <c r="G225" s="47">
        <v>61.68874026488318</v>
      </c>
      <c r="H225" s="82">
        <v>10639.5</v>
      </c>
      <c r="I225" s="47">
        <v>93.628723544682529</v>
      </c>
      <c r="J225" s="47">
        <v>83.604103394218953</v>
      </c>
      <c r="K225" s="82">
        <v>6838.5</v>
      </c>
      <c r="L225" s="47">
        <v>60.179522154265854</v>
      </c>
      <c r="M225" s="82">
        <v>3801</v>
      </c>
      <c r="N225" s="47">
        <v>33.449201390416683</v>
      </c>
      <c r="O225" s="82">
        <v>724</v>
      </c>
      <c r="P225" s="47">
        <v>6.3712764553174637</v>
      </c>
      <c r="Q225" s="82">
        <v>147</v>
      </c>
      <c r="R225" s="47">
        <v>20.303867403314918</v>
      </c>
      <c r="S225" s="82">
        <v>1452</v>
      </c>
      <c r="T225" s="47">
        <v>12.777753333039996</v>
      </c>
      <c r="U225" s="82">
        <v>1482</v>
      </c>
      <c r="V225" s="47">
        <v>13.041756501078014</v>
      </c>
      <c r="W225" s="82">
        <v>1401</v>
      </c>
      <c r="X225" s="47">
        <v>12.328947947375369</v>
      </c>
      <c r="Y225" s="82">
        <v>27</v>
      </c>
      <c r="Z225" s="48">
        <v>0.23760285123421479</v>
      </c>
      <c r="AA225" s="89">
        <v>3.841682192627391</v>
      </c>
    </row>
    <row r="226" spans="1:27" s="25" customFormat="1" ht="15" customHeight="1" x14ac:dyDescent="0.2">
      <c r="A226" s="105"/>
      <c r="B226" s="81">
        <v>2018</v>
      </c>
      <c r="C226" s="82">
        <v>12095.6</v>
      </c>
      <c r="D226" s="82">
        <v>10787.5</v>
      </c>
      <c r="E226" s="47">
        <v>89.185323588743017</v>
      </c>
      <c r="F226" s="82">
        <v>6712</v>
      </c>
      <c r="G226" s="47">
        <v>62.220162224797214</v>
      </c>
      <c r="H226" s="82">
        <v>10086</v>
      </c>
      <c r="I226" s="47">
        <v>93.497103128621077</v>
      </c>
      <c r="J226" s="47">
        <v>83.385693971361491</v>
      </c>
      <c r="K226" s="82">
        <v>6561</v>
      </c>
      <c r="L226" s="47">
        <v>60.820393974507539</v>
      </c>
      <c r="M226" s="82">
        <v>3525</v>
      </c>
      <c r="N226" s="47">
        <v>32.67670915411356</v>
      </c>
      <c r="O226" s="82">
        <v>701.5</v>
      </c>
      <c r="P226" s="47">
        <v>6.5028968713789101</v>
      </c>
      <c r="Q226" s="82">
        <v>130</v>
      </c>
      <c r="R226" s="47">
        <v>18.531717747683533</v>
      </c>
      <c r="S226" s="82">
        <v>1301</v>
      </c>
      <c r="T226" s="47">
        <v>12.060254924681345</v>
      </c>
      <c r="U226" s="82">
        <v>1392</v>
      </c>
      <c r="V226" s="47">
        <v>12.903823870220164</v>
      </c>
      <c r="W226" s="82">
        <v>1624</v>
      </c>
      <c r="X226" s="47">
        <v>15.054461181923523</v>
      </c>
      <c r="Y226" s="82">
        <v>32</v>
      </c>
      <c r="Z226" s="48">
        <v>0.29663962920046349</v>
      </c>
      <c r="AA226" s="89">
        <v>3.7235569210611117</v>
      </c>
    </row>
    <row r="227" spans="1:27" s="25" customFormat="1" ht="15" customHeight="1" x14ac:dyDescent="0.2">
      <c r="A227" s="105"/>
      <c r="B227" s="71">
        <v>2019</v>
      </c>
      <c r="C227" s="29">
        <v>11758.35</v>
      </c>
      <c r="D227" s="29">
        <v>10537</v>
      </c>
      <c r="E227" s="49">
        <v>89.61291337645163</v>
      </c>
      <c r="F227" s="29">
        <v>6487</v>
      </c>
      <c r="G227" s="49">
        <v>61.564012527284802</v>
      </c>
      <c r="H227" s="29">
        <v>9840</v>
      </c>
      <c r="I227" s="49">
        <v>93.385214007782096</v>
      </c>
      <c r="J227" s="49">
        <v>83.685210935207749</v>
      </c>
      <c r="K227" s="29">
        <v>6485</v>
      </c>
      <c r="L227" s="49">
        <v>61.545031792730377</v>
      </c>
      <c r="M227" s="29">
        <v>3355</v>
      </c>
      <c r="N227" s="49">
        <v>31.840182215051723</v>
      </c>
      <c r="O227" s="29">
        <v>697</v>
      </c>
      <c r="P227" s="49">
        <v>6.6147859922178993</v>
      </c>
      <c r="Q227" s="29">
        <v>111</v>
      </c>
      <c r="R227" s="49">
        <v>15.925394548063126</v>
      </c>
      <c r="S227" s="29">
        <v>1276</v>
      </c>
      <c r="T227" s="49">
        <v>12.10970864572459</v>
      </c>
      <c r="U227" s="29">
        <v>1330</v>
      </c>
      <c r="V227" s="49">
        <v>12.622188478694124</v>
      </c>
      <c r="W227" s="29">
        <v>1559</v>
      </c>
      <c r="X227" s="49">
        <v>14.795482585176046</v>
      </c>
      <c r="Y227" s="29">
        <v>32</v>
      </c>
      <c r="Z227" s="50">
        <v>0.30369175287083611</v>
      </c>
      <c r="AA227" s="88">
        <v>3.6992593757635848</v>
      </c>
    </row>
    <row r="228" spans="1:27" s="25" customFormat="1" thickBot="1" x14ac:dyDescent="0.25">
      <c r="A228" s="39"/>
      <c r="B228" s="79">
        <v>2020</v>
      </c>
      <c r="C228" s="80">
        <f>РФ!C44</f>
        <v>11638.1</v>
      </c>
      <c r="D228" s="80">
        <f>РФ!D44</f>
        <v>10375</v>
      </c>
      <c r="E228" s="84">
        <f>IF(C228=0,0,D228/C228*100)</f>
        <v>89.146853867899395</v>
      </c>
      <c r="F228" s="80">
        <f>РФ!F44</f>
        <v>6387</v>
      </c>
      <c r="G228" s="84">
        <f>IF(D228=0,0,F228/D228*100)</f>
        <v>61.561445783132527</v>
      </c>
      <c r="H228" s="80">
        <f>РФ!H44</f>
        <v>9607</v>
      </c>
      <c r="I228" s="84">
        <f>IF(D228=0,0,H228/D228*100)</f>
        <v>92.597590361445782</v>
      </c>
      <c r="J228" s="84">
        <f>IF(C228=0,0,H228/C228*100)</f>
        <v>82.547838564714169</v>
      </c>
      <c r="K228" s="80">
        <f>РФ!K44</f>
        <v>6260</v>
      </c>
      <c r="L228" s="84">
        <f>IF(D228=0,0,K228/D228*100)</f>
        <v>60.337349397590359</v>
      </c>
      <c r="M228" s="80">
        <f>РФ!M44</f>
        <v>3347</v>
      </c>
      <c r="N228" s="84">
        <f>IF(D228=0,0,M228/D228*100)</f>
        <v>32.260240963855424</v>
      </c>
      <c r="O228" s="80">
        <f>РФ!O44</f>
        <v>768</v>
      </c>
      <c r="P228" s="84">
        <f>IF(D228=0,0,O228/D228*100)</f>
        <v>7.4024096385542162</v>
      </c>
      <c r="Q228" s="80">
        <f>РФ!Q44</f>
        <v>127</v>
      </c>
      <c r="R228" s="84">
        <f>IF(O228=0,0,Q228/O228*100)</f>
        <v>16.536458333333336</v>
      </c>
      <c r="S228" s="80">
        <f>РФ!S44</f>
        <v>1272</v>
      </c>
      <c r="T228" s="84">
        <f>IF(D228=0,0,S228/D228*100)</f>
        <v>12.260240963855422</v>
      </c>
      <c r="U228" s="80">
        <f>РФ!U44</f>
        <v>1329</v>
      </c>
      <c r="V228" s="84">
        <f>IF(D228=0,0,U228/D228*100)</f>
        <v>12.809638554216868</v>
      </c>
      <c r="W228" s="80">
        <f>РФ!AD44</f>
        <v>1373</v>
      </c>
      <c r="X228" s="84">
        <f>IF(D228=0,0,W228/D228*100)</f>
        <v>13.233734939759037</v>
      </c>
      <c r="Y228" s="80">
        <f>РФ!AF44</f>
        <v>16</v>
      </c>
      <c r="Z228" s="85">
        <f>IF(D228=0,0,Y228/D228*100)</f>
        <v>0.1542168674698795</v>
      </c>
      <c r="AA228" s="90">
        <f>D228/$D28*100</f>
        <v>3.6936615592791386</v>
      </c>
    </row>
    <row r="229" spans="1:27" s="25" customFormat="1" x14ac:dyDescent="0.2">
      <c r="A229" s="76"/>
      <c r="B229" s="36">
        <v>2001</v>
      </c>
      <c r="C229" s="77">
        <v>18883</v>
      </c>
      <c r="D229" s="77">
        <v>15940</v>
      </c>
      <c r="E229" s="78">
        <v>84.414552772334901</v>
      </c>
      <c r="F229" s="27">
        <v>7533</v>
      </c>
      <c r="G229" s="49">
        <v>47.258469259723967</v>
      </c>
      <c r="H229" s="77">
        <v>15488</v>
      </c>
      <c r="I229" s="78">
        <v>97.164366373902141</v>
      </c>
      <c r="J229" s="78">
        <v>82.02086532860244</v>
      </c>
      <c r="K229" s="77">
        <v>8699</v>
      </c>
      <c r="L229" s="78">
        <v>54.573400250941027</v>
      </c>
      <c r="M229" s="77">
        <v>6789</v>
      </c>
      <c r="N229" s="78">
        <v>42.590966122961106</v>
      </c>
      <c r="O229" s="77">
        <v>452</v>
      </c>
      <c r="P229" s="78">
        <v>2.835633626097867</v>
      </c>
      <c r="Q229" s="27">
        <v>144</v>
      </c>
      <c r="R229" s="49">
        <v>31.858407079646017</v>
      </c>
      <c r="S229" s="77">
        <v>1081</v>
      </c>
      <c r="T229" s="78">
        <v>6.7816813048933504</v>
      </c>
      <c r="U229" s="27">
        <v>716</v>
      </c>
      <c r="V229" s="49">
        <v>4.4918444165621079</v>
      </c>
      <c r="W229" s="27">
        <v>1682</v>
      </c>
      <c r="X229" s="49">
        <v>10.552070263488082</v>
      </c>
      <c r="Y229" s="27">
        <v>96</v>
      </c>
      <c r="Z229" s="50">
        <v>0.60225846925972404</v>
      </c>
      <c r="AA229" s="49">
        <v>2.7584345105422727</v>
      </c>
    </row>
    <row r="230" spans="1:27" s="25" customFormat="1" ht="13.15" customHeight="1" x14ac:dyDescent="0.2">
      <c r="A230" s="133" t="s">
        <v>206</v>
      </c>
      <c r="B230" s="36">
        <v>2002</v>
      </c>
      <c r="C230" s="77">
        <v>17665</v>
      </c>
      <c r="D230" s="77">
        <v>14769</v>
      </c>
      <c r="E230" s="78">
        <v>83.60600056609114</v>
      </c>
      <c r="F230" s="27">
        <v>7132</v>
      </c>
      <c r="G230" s="49">
        <v>48.290337869862547</v>
      </c>
      <c r="H230" s="77">
        <v>14343</v>
      </c>
      <c r="I230" s="78">
        <v>97.11557993093642</v>
      </c>
      <c r="J230" s="78">
        <v>81.19445230682139</v>
      </c>
      <c r="K230" s="77">
        <v>8057</v>
      </c>
      <c r="L230" s="78">
        <v>54.553456564425481</v>
      </c>
      <c r="M230" s="77">
        <v>6286</v>
      </c>
      <c r="N230" s="78">
        <v>42.562123366510932</v>
      </c>
      <c r="O230" s="77">
        <v>426</v>
      </c>
      <c r="P230" s="78">
        <v>2.8844200690635793</v>
      </c>
      <c r="Q230" s="27">
        <v>119</v>
      </c>
      <c r="R230" s="49">
        <v>27.93427230046948</v>
      </c>
      <c r="S230" s="77">
        <v>964</v>
      </c>
      <c r="T230" s="78">
        <v>6.5271853206039676</v>
      </c>
      <c r="U230" s="27">
        <v>730</v>
      </c>
      <c r="V230" s="49">
        <v>4.9427855643577772</v>
      </c>
      <c r="W230" s="27">
        <v>1591</v>
      </c>
      <c r="X230" s="49">
        <v>10.772564154648249</v>
      </c>
      <c r="Y230" s="27">
        <v>59</v>
      </c>
      <c r="Z230" s="50">
        <v>0.39948540862617643</v>
      </c>
      <c r="AA230" s="49">
        <v>2.6705169074875372</v>
      </c>
    </row>
    <row r="231" spans="1:27" s="25" customFormat="1" ht="14.25" x14ac:dyDescent="0.2">
      <c r="A231" s="133"/>
      <c r="B231" s="36">
        <v>2003</v>
      </c>
      <c r="C231" s="77">
        <v>14297</v>
      </c>
      <c r="D231" s="77">
        <v>11700</v>
      </c>
      <c r="E231" s="78">
        <v>81.835350073441987</v>
      </c>
      <c r="F231" s="27">
        <v>5789</v>
      </c>
      <c r="G231" s="49">
        <v>49.478632478632477</v>
      </c>
      <c r="H231" s="77">
        <v>11304</v>
      </c>
      <c r="I231" s="78">
        <v>96.615384615384613</v>
      </c>
      <c r="J231" s="78">
        <v>79.065538224802395</v>
      </c>
      <c r="K231" s="77">
        <v>6295</v>
      </c>
      <c r="L231" s="78">
        <v>53.803418803418801</v>
      </c>
      <c r="M231" s="77">
        <v>5009</v>
      </c>
      <c r="N231" s="78">
        <v>42.811965811965813</v>
      </c>
      <c r="O231" s="77">
        <v>396</v>
      </c>
      <c r="P231" s="78">
        <v>3.3846153846153846</v>
      </c>
      <c r="Q231" s="27">
        <v>94</v>
      </c>
      <c r="R231" s="49">
        <v>23.737373737373737</v>
      </c>
      <c r="S231" s="77">
        <v>683</v>
      </c>
      <c r="T231" s="78">
        <v>5.8376068376068373</v>
      </c>
      <c r="U231" s="27">
        <v>718</v>
      </c>
      <c r="V231" s="49">
        <v>6.1367521367521372</v>
      </c>
      <c r="W231" s="27">
        <v>1577</v>
      </c>
      <c r="X231" s="49">
        <v>13.47863247863248</v>
      </c>
      <c r="Y231" s="27">
        <v>84</v>
      </c>
      <c r="Z231" s="50">
        <v>0.71794871794871795</v>
      </c>
      <c r="AA231" s="49">
        <v>2.322317871724688</v>
      </c>
    </row>
    <row r="232" spans="1:27" s="25" customFormat="1" ht="13.15" customHeight="1" x14ac:dyDescent="0.2">
      <c r="A232" s="133"/>
      <c r="B232" s="36">
        <v>2004</v>
      </c>
      <c r="C232" s="77">
        <v>14297</v>
      </c>
      <c r="D232" s="77">
        <v>11700</v>
      </c>
      <c r="E232" s="78">
        <v>81.835350073441987</v>
      </c>
      <c r="F232" s="27">
        <v>5789</v>
      </c>
      <c r="G232" s="49">
        <v>49.478632478632477</v>
      </c>
      <c r="H232" s="77">
        <v>11304</v>
      </c>
      <c r="I232" s="78">
        <v>96.615384615384613</v>
      </c>
      <c r="J232" s="78">
        <v>79.065538224802395</v>
      </c>
      <c r="K232" s="77">
        <v>6295</v>
      </c>
      <c r="L232" s="78">
        <v>53.803418803418801</v>
      </c>
      <c r="M232" s="77">
        <v>5009</v>
      </c>
      <c r="N232" s="78">
        <v>42.811965811965813</v>
      </c>
      <c r="O232" s="77">
        <v>396</v>
      </c>
      <c r="P232" s="78">
        <v>3.3846153846153846</v>
      </c>
      <c r="Q232" s="27">
        <v>94</v>
      </c>
      <c r="R232" s="49">
        <v>23.737373737373737</v>
      </c>
      <c r="S232" s="77">
        <v>683</v>
      </c>
      <c r="T232" s="78">
        <v>5.8376068376068373</v>
      </c>
      <c r="U232" s="27">
        <v>718</v>
      </c>
      <c r="V232" s="49">
        <v>6.1367521367521372</v>
      </c>
      <c r="W232" s="27">
        <v>1577</v>
      </c>
      <c r="X232" s="49">
        <v>13.47863247863248</v>
      </c>
      <c r="Y232" s="27">
        <v>84</v>
      </c>
      <c r="Z232" s="50">
        <v>0.71794871794871795</v>
      </c>
      <c r="AA232" s="49">
        <v>2.5320236062508523</v>
      </c>
    </row>
    <row r="233" spans="1:27" s="25" customFormat="1" ht="14.25" x14ac:dyDescent="0.2">
      <c r="A233" s="133"/>
      <c r="B233" s="36">
        <v>2005</v>
      </c>
      <c r="C233" s="77">
        <v>12769</v>
      </c>
      <c r="D233" s="77">
        <v>10460</v>
      </c>
      <c r="E233" s="78">
        <v>81.917143080899052</v>
      </c>
      <c r="F233" s="20">
        <v>5249</v>
      </c>
      <c r="G233" s="49">
        <v>50.181644359464627</v>
      </c>
      <c r="H233" s="77">
        <v>10133</v>
      </c>
      <c r="I233" s="78">
        <v>96.873804971319316</v>
      </c>
      <c r="J233" s="78">
        <v>79.356253426266747</v>
      </c>
      <c r="K233" s="77">
        <v>5755</v>
      </c>
      <c r="L233" s="78">
        <v>55.01912045889101</v>
      </c>
      <c r="M233" s="77">
        <v>4378</v>
      </c>
      <c r="N233" s="78">
        <v>41.8546845124283</v>
      </c>
      <c r="O233" s="77">
        <v>327</v>
      </c>
      <c r="P233" s="78">
        <v>3.1261950286806881</v>
      </c>
      <c r="Q233" s="20">
        <v>110</v>
      </c>
      <c r="R233" s="49">
        <v>33.63914373088685</v>
      </c>
      <c r="S233" s="77">
        <v>600</v>
      </c>
      <c r="T233" s="78">
        <v>5.736137667304015</v>
      </c>
      <c r="U233" s="20">
        <v>687</v>
      </c>
      <c r="V233" s="49">
        <v>6.5678776290630969</v>
      </c>
      <c r="W233" s="20">
        <v>1307</v>
      </c>
      <c r="X233" s="49">
        <v>12.495219885277246</v>
      </c>
      <c r="Y233" s="20">
        <v>119</v>
      </c>
      <c r="Z233" s="50">
        <v>1.1376673040152963</v>
      </c>
      <c r="AA233" s="49">
        <v>2.487012137855606</v>
      </c>
    </row>
    <row r="234" spans="1:27" s="25" customFormat="1" ht="14.25" x14ac:dyDescent="0.2">
      <c r="A234" s="133"/>
      <c r="B234" s="36">
        <v>2006</v>
      </c>
      <c r="C234" s="77">
        <v>11412</v>
      </c>
      <c r="D234" s="77">
        <v>9234</v>
      </c>
      <c r="E234" s="78">
        <v>80.914826498422713</v>
      </c>
      <c r="F234" s="20">
        <v>4672</v>
      </c>
      <c r="G234" s="49">
        <v>50.595624864630715</v>
      </c>
      <c r="H234" s="77">
        <v>8767</v>
      </c>
      <c r="I234" s="78">
        <v>94.942603422135591</v>
      </c>
      <c r="J234" s="78">
        <v>76.822642832106553</v>
      </c>
      <c r="K234" s="77">
        <v>5194</v>
      </c>
      <c r="L234" s="78">
        <v>56.248646307125838</v>
      </c>
      <c r="M234" s="77">
        <v>3573</v>
      </c>
      <c r="N234" s="78">
        <v>38.693957115009745</v>
      </c>
      <c r="O234" s="77">
        <v>467</v>
      </c>
      <c r="P234" s="78">
        <v>5.0573965778644139</v>
      </c>
      <c r="Q234" s="20">
        <v>85</v>
      </c>
      <c r="R234" s="49">
        <v>18.201284796573873</v>
      </c>
      <c r="S234" s="77">
        <v>519</v>
      </c>
      <c r="T234" s="78">
        <v>5.6205328135152692</v>
      </c>
      <c r="U234" s="20">
        <v>656</v>
      </c>
      <c r="V234" s="49">
        <v>7.1041802035954085</v>
      </c>
      <c r="W234" s="20">
        <v>1064</v>
      </c>
      <c r="X234" s="49">
        <v>11.522633744855968</v>
      </c>
      <c r="Y234" s="20">
        <v>94</v>
      </c>
      <c r="Z234" s="50">
        <v>1.0179770413688543</v>
      </c>
      <c r="AA234" s="49">
        <v>2.3671824530101211</v>
      </c>
    </row>
    <row r="235" spans="1:27" s="25" customFormat="1" ht="14.25" x14ac:dyDescent="0.2">
      <c r="A235" s="133"/>
      <c r="B235" s="36">
        <v>2007</v>
      </c>
      <c r="C235" s="77">
        <v>10278.5</v>
      </c>
      <c r="D235" s="77">
        <v>8386</v>
      </c>
      <c r="E235" s="78">
        <v>81.587780318139806</v>
      </c>
      <c r="F235" s="20">
        <v>4314</v>
      </c>
      <c r="G235" s="49">
        <v>51.442880992129737</v>
      </c>
      <c r="H235" s="77">
        <v>8109</v>
      </c>
      <c r="I235" s="78">
        <v>96.696875745289773</v>
      </c>
      <c r="J235" s="78">
        <v>78.892834557571632</v>
      </c>
      <c r="K235" s="77">
        <v>4781</v>
      </c>
      <c r="L235" s="78">
        <v>57.011686143572625</v>
      </c>
      <c r="M235" s="77">
        <v>3328</v>
      </c>
      <c r="N235" s="78">
        <v>39.685189601717148</v>
      </c>
      <c r="O235" s="77">
        <v>277</v>
      </c>
      <c r="P235" s="78">
        <v>3.3031242547102311</v>
      </c>
      <c r="Q235" s="20">
        <v>74</v>
      </c>
      <c r="R235" s="49">
        <v>26.714801444043324</v>
      </c>
      <c r="S235" s="77">
        <v>515</v>
      </c>
      <c r="T235" s="78">
        <v>6.1411876937753398</v>
      </c>
      <c r="U235" s="20">
        <v>676</v>
      </c>
      <c r="V235" s="49">
        <v>8.0610541378487959</v>
      </c>
      <c r="W235" s="20">
        <v>1055</v>
      </c>
      <c r="X235" s="49">
        <v>12.580491295015502</v>
      </c>
      <c r="Y235" s="20">
        <v>62</v>
      </c>
      <c r="Z235" s="50">
        <v>0.73932745051275939</v>
      </c>
      <c r="AA235" s="49">
        <v>2.3244017839076889</v>
      </c>
    </row>
    <row r="236" spans="1:27" s="25" customFormat="1" ht="14.25" x14ac:dyDescent="0.2">
      <c r="A236" s="133"/>
      <c r="B236" s="36">
        <v>2008</v>
      </c>
      <c r="C236" s="77">
        <v>9319</v>
      </c>
      <c r="D236" s="77">
        <v>7694</v>
      </c>
      <c r="E236" s="78">
        <v>82.562506706728186</v>
      </c>
      <c r="F236" s="20">
        <v>3889</v>
      </c>
      <c r="G236" s="49">
        <v>50.545879906420588</v>
      </c>
      <c r="H236" s="77">
        <v>7440</v>
      </c>
      <c r="I236" s="78">
        <v>96.698726280218352</v>
      </c>
      <c r="J236" s="78">
        <v>79.836892370426014</v>
      </c>
      <c r="K236" s="77">
        <v>4502</v>
      </c>
      <c r="L236" s="78">
        <v>58.513127112035356</v>
      </c>
      <c r="M236" s="77">
        <v>2938</v>
      </c>
      <c r="N236" s="78">
        <v>38.185599168182996</v>
      </c>
      <c r="O236" s="77">
        <v>254</v>
      </c>
      <c r="P236" s="78">
        <v>3.3012737197816477</v>
      </c>
      <c r="Q236" s="20">
        <v>65</v>
      </c>
      <c r="R236" s="49">
        <v>25.590551181102363</v>
      </c>
      <c r="S236" s="77">
        <v>469</v>
      </c>
      <c r="T236" s="78">
        <v>6.0956589550298936</v>
      </c>
      <c r="U236" s="20">
        <v>744</v>
      </c>
      <c r="V236" s="49">
        <v>9.6698726280218352</v>
      </c>
      <c r="W236" s="20">
        <v>881</v>
      </c>
      <c r="X236" s="49">
        <v>11.450480894203276</v>
      </c>
      <c r="Y236" s="20">
        <v>87</v>
      </c>
      <c r="Z236" s="50">
        <v>1.1307512347283599</v>
      </c>
      <c r="AA236" s="49">
        <v>2.2634937352353663</v>
      </c>
    </row>
    <row r="237" spans="1:27" s="25" customFormat="1" ht="14.25" x14ac:dyDescent="0.2">
      <c r="A237" s="133"/>
      <c r="B237" s="36">
        <v>2009</v>
      </c>
      <c r="C237" s="77">
        <v>8478</v>
      </c>
      <c r="D237" s="77">
        <v>7224</v>
      </c>
      <c r="E237" s="78">
        <v>85.208775654635531</v>
      </c>
      <c r="F237" s="20">
        <v>3560</v>
      </c>
      <c r="G237" s="49">
        <v>49.280177187153932</v>
      </c>
      <c r="H237" s="20">
        <v>7027</v>
      </c>
      <c r="I237" s="49">
        <v>97.272978959025465</v>
      </c>
      <c r="J237" s="49">
        <v>82.885114413776833</v>
      </c>
      <c r="K237" s="20">
        <v>4425</v>
      </c>
      <c r="L237" s="49">
        <v>61.254152823920258</v>
      </c>
      <c r="M237" s="20">
        <v>2602</v>
      </c>
      <c r="N237" s="49">
        <v>36.018826135105201</v>
      </c>
      <c r="O237" s="20">
        <v>197</v>
      </c>
      <c r="P237" s="49">
        <v>2.7270210409745292</v>
      </c>
      <c r="Q237" s="20">
        <v>63</v>
      </c>
      <c r="R237" s="49">
        <v>31.979695431472084</v>
      </c>
      <c r="S237" s="20">
        <v>497</v>
      </c>
      <c r="T237" s="49">
        <v>6.8798449612403099</v>
      </c>
      <c r="U237" s="20">
        <v>784</v>
      </c>
      <c r="V237" s="49">
        <v>10.852713178294573</v>
      </c>
      <c r="W237" s="20">
        <v>815</v>
      </c>
      <c r="X237" s="49">
        <v>11.281838316722038</v>
      </c>
      <c r="Y237" s="20">
        <v>55</v>
      </c>
      <c r="Z237" s="50">
        <v>0.76135105204872644</v>
      </c>
      <c r="AA237" s="49">
        <v>2.1956379021081043</v>
      </c>
    </row>
    <row r="238" spans="1:27" s="25" customFormat="1" ht="14.25" x14ac:dyDescent="0.2">
      <c r="A238" s="133"/>
      <c r="B238" s="36">
        <v>2010</v>
      </c>
      <c r="C238" s="29">
        <v>7928</v>
      </c>
      <c r="D238" s="20">
        <v>6859</v>
      </c>
      <c r="E238" s="49">
        <v>86.516145307769932</v>
      </c>
      <c r="F238" s="29">
        <v>3255</v>
      </c>
      <c r="G238" s="49">
        <v>47.455897361131363</v>
      </c>
      <c r="H238" s="29">
        <v>6657</v>
      </c>
      <c r="I238" s="49">
        <v>97.054964280507363</v>
      </c>
      <c r="J238" s="49">
        <v>83.968213925327944</v>
      </c>
      <c r="K238" s="29">
        <v>4204</v>
      </c>
      <c r="L238" s="49">
        <v>61.291733488846766</v>
      </c>
      <c r="M238" s="29">
        <v>2453</v>
      </c>
      <c r="N238" s="49">
        <v>35.763230791660597</v>
      </c>
      <c r="O238" s="29">
        <v>202</v>
      </c>
      <c r="P238" s="49">
        <v>2.9450357194926373</v>
      </c>
      <c r="Q238" s="29">
        <v>72</v>
      </c>
      <c r="R238" s="49">
        <v>35.64356435643564</v>
      </c>
      <c r="S238" s="29">
        <v>493</v>
      </c>
      <c r="T238" s="49">
        <v>7.1876366817320303</v>
      </c>
      <c r="U238" s="29">
        <v>794</v>
      </c>
      <c r="V238" s="49">
        <v>11.57603149147106</v>
      </c>
      <c r="W238" s="29">
        <v>789</v>
      </c>
      <c r="X238" s="49">
        <v>11.503134567721242</v>
      </c>
      <c r="Y238" s="29">
        <v>25</v>
      </c>
      <c r="Z238" s="50">
        <v>0.36448461874908883</v>
      </c>
      <c r="AA238" s="49">
        <v>2.0893812884771794</v>
      </c>
    </row>
    <row r="239" spans="1:27" s="25" customFormat="1" ht="15" customHeight="1" x14ac:dyDescent="0.2">
      <c r="A239" s="133"/>
      <c r="B239" s="37">
        <v>2011</v>
      </c>
      <c r="C239" s="51">
        <v>7694</v>
      </c>
      <c r="D239" s="21">
        <v>6625</v>
      </c>
      <c r="E239" s="49">
        <v>86.106056667533139</v>
      </c>
      <c r="F239" s="51">
        <v>3281</v>
      </c>
      <c r="G239" s="49">
        <v>49.524528301886797</v>
      </c>
      <c r="H239" s="51">
        <v>6342</v>
      </c>
      <c r="I239" s="49">
        <v>95.728301886792451</v>
      </c>
      <c r="J239" s="49">
        <v>82.427865869508707</v>
      </c>
      <c r="K239" s="51">
        <v>4125</v>
      </c>
      <c r="L239" s="49">
        <v>62.264150943396224</v>
      </c>
      <c r="M239" s="51">
        <v>2217</v>
      </c>
      <c r="N239" s="49">
        <v>33.464150943396227</v>
      </c>
      <c r="O239" s="51">
        <v>283</v>
      </c>
      <c r="P239" s="49">
        <v>4.2716981132075471</v>
      </c>
      <c r="Q239" s="51">
        <v>54</v>
      </c>
      <c r="R239" s="49">
        <v>19.081272084805654</v>
      </c>
      <c r="S239" s="51">
        <v>545</v>
      </c>
      <c r="T239" s="49">
        <v>8.2264150943396235</v>
      </c>
      <c r="U239" s="51">
        <v>816</v>
      </c>
      <c r="V239" s="49">
        <v>12.316981132075473</v>
      </c>
      <c r="W239" s="51">
        <v>749</v>
      </c>
      <c r="X239" s="49">
        <v>11.305660377358491</v>
      </c>
      <c r="Y239" s="51">
        <v>23</v>
      </c>
      <c r="Z239" s="50">
        <v>0.3471698113207547</v>
      </c>
      <c r="AA239" s="49">
        <v>1.997949274706716</v>
      </c>
    </row>
    <row r="240" spans="1:27" s="25" customFormat="1" ht="15" customHeight="1" x14ac:dyDescent="0.2">
      <c r="A240" s="133"/>
      <c r="B240" s="38">
        <v>2012</v>
      </c>
      <c r="C240" s="51">
        <v>6920.5</v>
      </c>
      <c r="D240" s="51">
        <v>5903</v>
      </c>
      <c r="E240" s="52">
        <v>85.297305108012424</v>
      </c>
      <c r="F240" s="51">
        <v>2929</v>
      </c>
      <c r="G240" s="52">
        <v>49.618837879044555</v>
      </c>
      <c r="H240" s="51">
        <v>5733</v>
      </c>
      <c r="I240" s="52">
        <v>97.120108419447732</v>
      </c>
      <c r="J240" s="52">
        <v>82.840835199768804</v>
      </c>
      <c r="K240" s="51">
        <v>3738</v>
      </c>
      <c r="L240" s="52">
        <v>63.323733694731487</v>
      </c>
      <c r="M240" s="51">
        <v>1995</v>
      </c>
      <c r="N240" s="52">
        <v>33.796374724716244</v>
      </c>
      <c r="O240" s="51">
        <v>170</v>
      </c>
      <c r="P240" s="52">
        <v>2.8798915805522616</v>
      </c>
      <c r="Q240" s="51">
        <v>61</v>
      </c>
      <c r="R240" s="52">
        <v>35.882352941176471</v>
      </c>
      <c r="S240" s="51">
        <v>491</v>
      </c>
      <c r="T240" s="52">
        <v>8.3178045061832968</v>
      </c>
      <c r="U240" s="51">
        <v>845</v>
      </c>
      <c r="V240" s="52">
        <v>14.314755209215654</v>
      </c>
      <c r="W240" s="51">
        <v>772</v>
      </c>
      <c r="X240" s="52">
        <v>13.078095883449093</v>
      </c>
      <c r="Y240" s="51">
        <v>12</v>
      </c>
      <c r="Z240" s="53">
        <v>0.20328646450957139</v>
      </c>
      <c r="AA240" s="52">
        <v>1.8044648506876408</v>
      </c>
    </row>
    <row r="241" spans="1:27" s="25" customFormat="1" ht="15" customHeight="1" x14ac:dyDescent="0.2">
      <c r="A241" s="133"/>
      <c r="B241" s="71">
        <v>2013</v>
      </c>
      <c r="C241" s="29">
        <v>7255.5</v>
      </c>
      <c r="D241" s="29">
        <v>6287</v>
      </c>
      <c r="E241" s="49">
        <v>86.651505754255396</v>
      </c>
      <c r="F241" s="29">
        <v>2738</v>
      </c>
      <c r="G241" s="49">
        <v>43.550182917130584</v>
      </c>
      <c r="H241" s="29">
        <v>5520</v>
      </c>
      <c r="I241" s="49">
        <v>87.800222681724193</v>
      </c>
      <c r="J241" s="49">
        <v>76.080215009303288</v>
      </c>
      <c r="K241" s="29">
        <v>3767</v>
      </c>
      <c r="L241" s="49">
        <v>59.917289645299817</v>
      </c>
      <c r="M241" s="29">
        <v>1753</v>
      </c>
      <c r="N241" s="49">
        <v>27.882933036424369</v>
      </c>
      <c r="O241" s="83">
        <v>767</v>
      </c>
      <c r="P241" s="49">
        <v>12.199777318275808</v>
      </c>
      <c r="Q241" s="83">
        <v>81</v>
      </c>
      <c r="R241" s="49">
        <v>10.560625814863103</v>
      </c>
      <c r="S241" s="83">
        <v>487</v>
      </c>
      <c r="T241" s="49">
        <v>7.7461428344202314</v>
      </c>
      <c r="U241" s="29">
        <v>893</v>
      </c>
      <c r="V241" s="49">
        <v>14.203912836010815</v>
      </c>
      <c r="W241" s="29">
        <v>876</v>
      </c>
      <c r="X241" s="49">
        <v>13.933513599491013</v>
      </c>
      <c r="Y241" s="83">
        <v>38</v>
      </c>
      <c r="Z241" s="50">
        <v>0.60442182280897094</v>
      </c>
      <c r="AA241" s="88">
        <v>1.9470734822806868</v>
      </c>
    </row>
    <row r="242" spans="1:27" s="25" customFormat="1" ht="15" customHeight="1" x14ac:dyDescent="0.2">
      <c r="A242" s="133"/>
      <c r="B242" s="81">
        <v>2014</v>
      </c>
      <c r="C242" s="82">
        <v>6031</v>
      </c>
      <c r="D242" s="82">
        <v>5215</v>
      </c>
      <c r="E242" s="47">
        <v>86.469905488310388</v>
      </c>
      <c r="F242" s="82">
        <v>2594</v>
      </c>
      <c r="G242" s="47">
        <v>49.741131351869605</v>
      </c>
      <c r="H242" s="82">
        <v>5039</v>
      </c>
      <c r="I242" s="47">
        <v>96.625119846596348</v>
      </c>
      <c r="J242" s="47">
        <v>83.551649809318519</v>
      </c>
      <c r="K242" s="82">
        <v>3406</v>
      </c>
      <c r="L242" s="47">
        <v>65.311601150527324</v>
      </c>
      <c r="M242" s="82">
        <v>1633</v>
      </c>
      <c r="N242" s="47">
        <v>31.313518696069032</v>
      </c>
      <c r="O242" s="82">
        <v>176</v>
      </c>
      <c r="P242" s="47">
        <v>3.3748801534036437</v>
      </c>
      <c r="Q242" s="82">
        <v>56</v>
      </c>
      <c r="R242" s="47">
        <v>31.818181818181817</v>
      </c>
      <c r="S242" s="82">
        <v>411</v>
      </c>
      <c r="T242" s="47">
        <v>7.8811121764141898</v>
      </c>
      <c r="U242" s="82">
        <v>832</v>
      </c>
      <c r="V242" s="47">
        <v>15.953978906999042</v>
      </c>
      <c r="W242" s="82">
        <v>641</v>
      </c>
      <c r="X242" s="47">
        <v>12.291466922339406</v>
      </c>
      <c r="Y242" s="82">
        <v>17</v>
      </c>
      <c r="Z242" s="48">
        <v>0.32598274209012462</v>
      </c>
      <c r="AA242" s="89">
        <v>1.5885514634320936</v>
      </c>
    </row>
    <row r="243" spans="1:27" s="25" customFormat="1" ht="15" customHeight="1" x14ac:dyDescent="0.2">
      <c r="A243" s="105"/>
      <c r="B243" s="81">
        <v>2015</v>
      </c>
      <c r="C243" s="82">
        <v>5605</v>
      </c>
      <c r="D243" s="82">
        <v>4817</v>
      </c>
      <c r="E243" s="47">
        <v>85.941123996431756</v>
      </c>
      <c r="F243" s="82">
        <v>2455</v>
      </c>
      <c r="G243" s="47">
        <v>50.965331118953706</v>
      </c>
      <c r="H243" s="82">
        <v>4632</v>
      </c>
      <c r="I243" s="47">
        <v>96.159435333194935</v>
      </c>
      <c r="J243" s="47">
        <v>82.640499553969676</v>
      </c>
      <c r="K243" s="82">
        <v>3267</v>
      </c>
      <c r="L243" s="47">
        <v>67.822296034876487</v>
      </c>
      <c r="M243" s="82">
        <v>1365</v>
      </c>
      <c r="N243" s="47">
        <v>28.337139298318455</v>
      </c>
      <c r="O243" s="82">
        <v>185</v>
      </c>
      <c r="P243" s="47">
        <v>3.840564666805065</v>
      </c>
      <c r="Q243" s="82">
        <v>41</v>
      </c>
      <c r="R243" s="47">
        <v>22.162162162162165</v>
      </c>
      <c r="S243" s="82">
        <v>404</v>
      </c>
      <c r="T243" s="47">
        <v>8.386962839941873</v>
      </c>
      <c r="U243" s="82">
        <v>797</v>
      </c>
      <c r="V243" s="47">
        <v>16.545567780776416</v>
      </c>
      <c r="W243" s="82">
        <v>613</v>
      </c>
      <c r="X243" s="47">
        <v>12.72576292298111</v>
      </c>
      <c r="Y243" s="82">
        <v>7</v>
      </c>
      <c r="Z243" s="48">
        <v>0.14531866306829977</v>
      </c>
      <c r="AA243" s="89">
        <v>1.5680951078818184</v>
      </c>
    </row>
    <row r="244" spans="1:27" s="25" customFormat="1" ht="15" customHeight="1" x14ac:dyDescent="0.2">
      <c r="A244" s="105"/>
      <c r="B244" s="81">
        <v>2016</v>
      </c>
      <c r="C244" s="82">
        <v>5393.5</v>
      </c>
      <c r="D244" s="82">
        <v>4644</v>
      </c>
      <c r="E244" s="47">
        <v>86.103643274311665</v>
      </c>
      <c r="F244" s="82">
        <v>2322</v>
      </c>
      <c r="G244" s="47">
        <v>50</v>
      </c>
      <c r="H244" s="82">
        <v>4497</v>
      </c>
      <c r="I244" s="47">
        <v>96.834625322997411</v>
      </c>
      <c r="J244" s="47">
        <v>83.378140354129968</v>
      </c>
      <c r="K244" s="82">
        <v>3165</v>
      </c>
      <c r="L244" s="47">
        <v>68.152454780361765</v>
      </c>
      <c r="M244" s="82">
        <v>1332</v>
      </c>
      <c r="N244" s="47">
        <v>28.68217054263566</v>
      </c>
      <c r="O244" s="82">
        <v>147</v>
      </c>
      <c r="P244" s="47">
        <v>3.1653746770025837</v>
      </c>
      <c r="Q244" s="82">
        <v>36</v>
      </c>
      <c r="R244" s="47">
        <v>24.489795918367346</v>
      </c>
      <c r="S244" s="82">
        <v>323</v>
      </c>
      <c r="T244" s="47">
        <v>6.9552110249784667</v>
      </c>
      <c r="U244" s="82">
        <v>831</v>
      </c>
      <c r="V244" s="47">
        <v>17.894056847545219</v>
      </c>
      <c r="W244" s="82">
        <v>556</v>
      </c>
      <c r="X244" s="47">
        <v>11.972437553832902</v>
      </c>
      <c r="Y244" s="82">
        <v>12</v>
      </c>
      <c r="Z244" s="48">
        <v>0.2583979328165375</v>
      </c>
      <c r="AA244" s="89">
        <v>1.5053987215780624</v>
      </c>
    </row>
    <row r="245" spans="1:27" s="25" customFormat="1" ht="15" customHeight="1" x14ac:dyDescent="0.2">
      <c r="A245" s="105"/>
      <c r="B245" s="81">
        <v>2017</v>
      </c>
      <c r="C245" s="82">
        <v>5074.5</v>
      </c>
      <c r="D245" s="82">
        <v>4433</v>
      </c>
      <c r="E245" s="47">
        <v>87.358360429598974</v>
      </c>
      <c r="F245" s="82">
        <v>2176</v>
      </c>
      <c r="G245" s="47">
        <v>49.086397473494245</v>
      </c>
      <c r="H245" s="82">
        <v>4285</v>
      </c>
      <c r="I245" s="47">
        <v>96.661403113016021</v>
      </c>
      <c r="J245" s="47">
        <v>84.441816927776131</v>
      </c>
      <c r="K245" s="82">
        <v>3100</v>
      </c>
      <c r="L245" s="47">
        <v>69.930069930069934</v>
      </c>
      <c r="M245" s="82">
        <v>1185</v>
      </c>
      <c r="N245" s="47">
        <v>26.731333182946088</v>
      </c>
      <c r="O245" s="82">
        <v>148</v>
      </c>
      <c r="P245" s="47">
        <v>3.3385968869839839</v>
      </c>
      <c r="Q245" s="82">
        <v>29</v>
      </c>
      <c r="R245" s="47">
        <v>19.594594594594593</v>
      </c>
      <c r="S245" s="82">
        <v>316</v>
      </c>
      <c r="T245" s="47">
        <v>7.1283555154522897</v>
      </c>
      <c r="U245" s="82">
        <v>791</v>
      </c>
      <c r="V245" s="47">
        <v>17.843446875704942</v>
      </c>
      <c r="W245" s="82">
        <v>492</v>
      </c>
      <c r="X245" s="47">
        <v>11.098578840514325</v>
      </c>
      <c r="Y245" s="82">
        <v>13</v>
      </c>
      <c r="Z245" s="48">
        <v>0.2932551319648094</v>
      </c>
      <c r="AA245" s="89">
        <v>1.4986735741556056</v>
      </c>
    </row>
    <row r="246" spans="1:27" s="25" customFormat="1" ht="15" customHeight="1" x14ac:dyDescent="0.2">
      <c r="A246" s="105"/>
      <c r="B246" s="81">
        <v>2018</v>
      </c>
      <c r="C246" s="82">
        <v>4527.6000000000004</v>
      </c>
      <c r="D246" s="82">
        <v>3976</v>
      </c>
      <c r="E246" s="47">
        <v>87.816944959802086</v>
      </c>
      <c r="F246" s="82">
        <v>1937</v>
      </c>
      <c r="G246" s="47">
        <v>48.717303822937623</v>
      </c>
      <c r="H246" s="82">
        <v>3863</v>
      </c>
      <c r="I246" s="47">
        <v>97.1579476861167</v>
      </c>
      <c r="J246" s="47">
        <v>85.32114144359042</v>
      </c>
      <c r="K246" s="82">
        <v>2827</v>
      </c>
      <c r="L246" s="47">
        <v>71.101609657947691</v>
      </c>
      <c r="M246" s="82">
        <v>1036</v>
      </c>
      <c r="N246" s="47">
        <v>26.056338028169012</v>
      </c>
      <c r="O246" s="82">
        <v>113</v>
      </c>
      <c r="P246" s="47">
        <v>2.8420523138832996</v>
      </c>
      <c r="Q246" s="82">
        <v>19</v>
      </c>
      <c r="R246" s="47">
        <v>16.814159292035399</v>
      </c>
      <c r="S246" s="82">
        <v>248</v>
      </c>
      <c r="T246" s="47">
        <v>6.2374245472837018</v>
      </c>
      <c r="U246" s="82">
        <v>700</v>
      </c>
      <c r="V246" s="47">
        <v>17.6056338028169</v>
      </c>
      <c r="W246" s="82">
        <v>569</v>
      </c>
      <c r="X246" s="47">
        <v>14.310865191146881</v>
      </c>
      <c r="Y246" s="82">
        <v>6</v>
      </c>
      <c r="Z246" s="48">
        <v>0.15090543259557343</v>
      </c>
      <c r="AA246" s="89">
        <v>1.3724090213802065</v>
      </c>
    </row>
    <row r="247" spans="1:27" s="25" customFormat="1" ht="15" customHeight="1" x14ac:dyDescent="0.2">
      <c r="A247" s="105"/>
      <c r="B247" s="71">
        <v>2019</v>
      </c>
      <c r="C247" s="29">
        <v>4381.25</v>
      </c>
      <c r="D247" s="29">
        <v>3830</v>
      </c>
      <c r="E247" s="49">
        <v>87.417974322396574</v>
      </c>
      <c r="F247" s="29">
        <v>1837</v>
      </c>
      <c r="G247" s="49">
        <v>47.963446475195823</v>
      </c>
      <c r="H247" s="29">
        <v>3707</v>
      </c>
      <c r="I247" s="49">
        <v>96.788511749347265</v>
      </c>
      <c r="J247" s="49">
        <v>84.610556348074184</v>
      </c>
      <c r="K247" s="29">
        <v>2743</v>
      </c>
      <c r="L247" s="49">
        <v>71.61879895561357</v>
      </c>
      <c r="M247" s="29">
        <v>964</v>
      </c>
      <c r="N247" s="49">
        <v>25.169712793733684</v>
      </c>
      <c r="O247" s="29">
        <v>123</v>
      </c>
      <c r="P247" s="49">
        <v>3.2114882506527413</v>
      </c>
      <c r="Q247" s="29">
        <v>22</v>
      </c>
      <c r="R247" s="49">
        <v>17.886178861788618</v>
      </c>
      <c r="S247" s="29">
        <v>232</v>
      </c>
      <c r="T247" s="49">
        <v>6.0574412532637076</v>
      </c>
      <c r="U247" s="29">
        <v>677</v>
      </c>
      <c r="V247" s="49">
        <v>17.676240208877285</v>
      </c>
      <c r="W247" s="29">
        <v>472</v>
      </c>
      <c r="X247" s="49">
        <v>12.323759791122715</v>
      </c>
      <c r="Y247" s="29">
        <v>7</v>
      </c>
      <c r="Z247" s="50">
        <v>0.18276762402088773</v>
      </c>
      <c r="AA247" s="88">
        <v>1.3446107439664543</v>
      </c>
    </row>
    <row r="248" spans="1:27" s="25" customFormat="1" thickBot="1" x14ac:dyDescent="0.25">
      <c r="A248" s="39"/>
      <c r="B248" s="79">
        <v>2020</v>
      </c>
      <c r="C248" s="80">
        <f>РФ!C13</f>
        <v>4111.5</v>
      </c>
      <c r="D248" s="80">
        <f>РФ!D13</f>
        <v>3547</v>
      </c>
      <c r="E248" s="84">
        <f>IF(C248=0,0,D248/C248*100)</f>
        <v>86.270217682111152</v>
      </c>
      <c r="F248" s="80">
        <f>РФ!F13</f>
        <v>1768</v>
      </c>
      <c r="G248" s="84">
        <f>IF(D248=0,0,F248/D248*100)</f>
        <v>49.84493938539611</v>
      </c>
      <c r="H248" s="80">
        <f>РФ!H13</f>
        <v>3428</v>
      </c>
      <c r="I248" s="84">
        <f>IF(D248=0,0,H248/D248*100)</f>
        <v>96.645052156752186</v>
      </c>
      <c r="J248" s="84">
        <f>IF(C248=0,0,H248/C248*100)</f>
        <v>83.375896874619968</v>
      </c>
      <c r="K248" s="80">
        <f>РФ!K13</f>
        <v>2570</v>
      </c>
      <c r="L248" s="84">
        <f>IF(D248=0,0,K248/D248*100)</f>
        <v>72.455596278545258</v>
      </c>
      <c r="M248" s="80">
        <f>РФ!M13</f>
        <v>858</v>
      </c>
      <c r="N248" s="84">
        <f>IF(D248=0,0,M248/D248*100)</f>
        <v>24.189455878206935</v>
      </c>
      <c r="O248" s="80">
        <f>РФ!O13</f>
        <v>119</v>
      </c>
      <c r="P248" s="84">
        <f>IF(D248=0,0,O248/D248*100)</f>
        <v>3.3549478432478153</v>
      </c>
      <c r="Q248" s="80">
        <f>РФ!Q13</f>
        <v>23</v>
      </c>
      <c r="R248" s="84">
        <f>IF(O248=0,0,Q248/O248*100)</f>
        <v>19.327731092436977</v>
      </c>
      <c r="S248" s="80">
        <f>РФ!S13</f>
        <v>224</v>
      </c>
      <c r="T248" s="84">
        <f>IF(D248=0,0,S248/D248*100)</f>
        <v>6.3151959402311819</v>
      </c>
      <c r="U248" s="80">
        <f>РФ!U13</f>
        <v>677</v>
      </c>
      <c r="V248" s="84">
        <f>IF(D248=0,0,U248/D248*100)</f>
        <v>19.086552015787987</v>
      </c>
      <c r="W248" s="80">
        <f>РФ!AD13</f>
        <v>446</v>
      </c>
      <c r="X248" s="84">
        <f>IF(D248=0,0,W248/D248*100)</f>
        <v>12.574006202424584</v>
      </c>
      <c r="Y248" s="80">
        <f>РФ!AF13</f>
        <v>10</v>
      </c>
      <c r="Z248" s="85">
        <f>IF(D248=0,0,Y248/D248*100)</f>
        <v>0.28192839018889199</v>
      </c>
      <c r="AA248" s="90">
        <f>D248/$D28*100</f>
        <v>1.2627872338084922</v>
      </c>
    </row>
    <row r="249" spans="1:27" s="25" customFormat="1" x14ac:dyDescent="0.2">
      <c r="A249" s="76"/>
      <c r="B249" s="36">
        <v>2001</v>
      </c>
      <c r="C249" s="77">
        <v>14247</v>
      </c>
      <c r="D249" s="77">
        <v>12877</v>
      </c>
      <c r="E249" s="78">
        <v>90.383940478697269</v>
      </c>
      <c r="F249" s="27">
        <v>8338</v>
      </c>
      <c r="G249" s="49">
        <v>64.751106624213719</v>
      </c>
      <c r="H249" s="77">
        <v>11918</v>
      </c>
      <c r="I249" s="78">
        <v>92.552613186301159</v>
      </c>
      <c r="J249" s="78">
        <v>83.652698813785349</v>
      </c>
      <c r="K249" s="77">
        <v>4850</v>
      </c>
      <c r="L249" s="78">
        <v>37.664052186068183</v>
      </c>
      <c r="M249" s="77">
        <v>7068</v>
      </c>
      <c r="N249" s="78">
        <v>54.888561000232968</v>
      </c>
      <c r="O249" s="77">
        <v>959</v>
      </c>
      <c r="P249" s="78">
        <v>7.4473868136988433</v>
      </c>
      <c r="Q249" s="27">
        <v>231</v>
      </c>
      <c r="R249" s="49">
        <v>24.087591240875913</v>
      </c>
      <c r="S249" s="77">
        <v>1677</v>
      </c>
      <c r="T249" s="78">
        <v>13.023219694028112</v>
      </c>
      <c r="U249" s="27">
        <v>483</v>
      </c>
      <c r="V249" s="49">
        <v>3.7508736506950378</v>
      </c>
      <c r="W249" s="27">
        <v>1220</v>
      </c>
      <c r="X249" s="49">
        <v>9.4742564261862245</v>
      </c>
      <c r="Y249" s="27">
        <v>57</v>
      </c>
      <c r="Z249" s="50">
        <v>0.44264968548574973</v>
      </c>
      <c r="AA249" s="49">
        <v>2.228378995749865</v>
      </c>
    </row>
    <row r="250" spans="1:27" s="25" customFormat="1" ht="13.15" customHeight="1" x14ac:dyDescent="0.2">
      <c r="A250" s="133" t="s">
        <v>225</v>
      </c>
      <c r="B250" s="36">
        <v>2002</v>
      </c>
      <c r="C250" s="77">
        <v>14058</v>
      </c>
      <c r="D250" s="77">
        <v>12686</v>
      </c>
      <c r="E250" s="78">
        <v>90.24043249395362</v>
      </c>
      <c r="F250" s="27">
        <v>8368</v>
      </c>
      <c r="G250" s="49">
        <v>65.962478322560301</v>
      </c>
      <c r="H250" s="77">
        <v>11776</v>
      </c>
      <c r="I250" s="78">
        <v>92.826738136528448</v>
      </c>
      <c r="J250" s="78">
        <v>83.767249964433063</v>
      </c>
      <c r="K250" s="77">
        <v>4804</v>
      </c>
      <c r="L250" s="78">
        <v>37.868516474854168</v>
      </c>
      <c r="M250" s="77">
        <v>6972</v>
      </c>
      <c r="N250" s="78">
        <v>54.958221661674287</v>
      </c>
      <c r="O250" s="77">
        <v>910</v>
      </c>
      <c r="P250" s="78">
        <v>7.1732618634715433</v>
      </c>
      <c r="Q250" s="27">
        <v>237</v>
      </c>
      <c r="R250" s="49">
        <v>26.043956043956047</v>
      </c>
      <c r="S250" s="77">
        <v>1578</v>
      </c>
      <c r="T250" s="78">
        <v>12.438909033580325</v>
      </c>
      <c r="U250" s="27">
        <v>563</v>
      </c>
      <c r="V250" s="49">
        <v>4.4379631089389884</v>
      </c>
      <c r="W250" s="27">
        <v>1068</v>
      </c>
      <c r="X250" s="49">
        <v>8.4187293078984702</v>
      </c>
      <c r="Y250" s="27">
        <v>39</v>
      </c>
      <c r="Z250" s="50">
        <v>0.30742550843449473</v>
      </c>
      <c r="AA250" s="49">
        <v>2.2938707758404018</v>
      </c>
    </row>
    <row r="251" spans="1:27" s="25" customFormat="1" ht="13.9" customHeight="1" x14ac:dyDescent="0.2">
      <c r="A251" s="133"/>
      <c r="B251" s="36">
        <v>2003</v>
      </c>
      <c r="C251" s="77">
        <v>12809</v>
      </c>
      <c r="D251" s="77">
        <v>11519</v>
      </c>
      <c r="E251" s="78">
        <v>89.928956202669994</v>
      </c>
      <c r="F251" s="27">
        <v>7581</v>
      </c>
      <c r="G251" s="49">
        <v>65.813004601093851</v>
      </c>
      <c r="H251" s="77">
        <v>10692</v>
      </c>
      <c r="I251" s="78">
        <v>92.820557340046889</v>
      </c>
      <c r="J251" s="78">
        <v>83.472558357404949</v>
      </c>
      <c r="K251" s="77">
        <v>4360</v>
      </c>
      <c r="L251" s="78">
        <v>37.850507856584777</v>
      </c>
      <c r="M251" s="77">
        <v>6332</v>
      </c>
      <c r="N251" s="78">
        <v>54.970049483462105</v>
      </c>
      <c r="O251" s="77">
        <v>827</v>
      </c>
      <c r="P251" s="78">
        <v>7.1794426599531214</v>
      </c>
      <c r="Q251" s="27">
        <v>232</v>
      </c>
      <c r="R251" s="49">
        <v>28.053204353083434</v>
      </c>
      <c r="S251" s="77">
        <v>1433</v>
      </c>
      <c r="T251" s="78">
        <v>12.440315999652746</v>
      </c>
      <c r="U251" s="27">
        <v>530</v>
      </c>
      <c r="V251" s="49">
        <v>4.6010938449518184</v>
      </c>
      <c r="W251" s="27">
        <v>1167</v>
      </c>
      <c r="X251" s="49">
        <v>10.131087768035419</v>
      </c>
      <c r="Y251" s="27">
        <v>40</v>
      </c>
      <c r="Z251" s="50">
        <v>0.347252365656741</v>
      </c>
      <c r="AA251" s="49">
        <v>2.2863914157604004</v>
      </c>
    </row>
    <row r="252" spans="1:27" s="25" customFormat="1" ht="13.15" customHeight="1" x14ac:dyDescent="0.2">
      <c r="A252" s="133"/>
      <c r="B252" s="36">
        <v>2004</v>
      </c>
      <c r="C252" s="77">
        <v>11553</v>
      </c>
      <c r="D252" s="77">
        <v>10484</v>
      </c>
      <c r="E252" s="78">
        <v>90.746992123258025</v>
      </c>
      <c r="F252" s="27">
        <v>6570</v>
      </c>
      <c r="G252" s="49">
        <v>62.666921022510493</v>
      </c>
      <c r="H252" s="77">
        <v>9610</v>
      </c>
      <c r="I252" s="78">
        <v>91.66348721861884</v>
      </c>
      <c r="J252" s="78">
        <v>83.181857526183677</v>
      </c>
      <c r="K252" s="77">
        <v>4050</v>
      </c>
      <c r="L252" s="78">
        <v>38.630293780999622</v>
      </c>
      <c r="M252" s="77">
        <v>5560</v>
      </c>
      <c r="N252" s="78">
        <v>53.033193437619232</v>
      </c>
      <c r="O252" s="77">
        <v>874</v>
      </c>
      <c r="P252" s="78">
        <v>8.3365127813811526</v>
      </c>
      <c r="Q252" s="27">
        <v>222</v>
      </c>
      <c r="R252" s="49">
        <v>25.400457665903893</v>
      </c>
      <c r="S252" s="77">
        <v>1284</v>
      </c>
      <c r="T252" s="78">
        <v>12.247233880198397</v>
      </c>
      <c r="U252" s="27">
        <v>461</v>
      </c>
      <c r="V252" s="49">
        <v>4.3971766501335372</v>
      </c>
      <c r="W252" s="27">
        <v>1110</v>
      </c>
      <c r="X252" s="49">
        <v>10.587561999236932</v>
      </c>
      <c r="Y252" s="27">
        <v>36</v>
      </c>
      <c r="Z252" s="50">
        <v>0.34338038916444108</v>
      </c>
      <c r="AA252" s="49">
        <v>2.2688662810199944</v>
      </c>
    </row>
    <row r="253" spans="1:27" s="25" customFormat="1" ht="14.25" x14ac:dyDescent="0.2">
      <c r="A253" s="133"/>
      <c r="B253" s="36">
        <v>2005</v>
      </c>
      <c r="C253" s="77">
        <v>10313</v>
      </c>
      <c r="D253" s="77">
        <v>9248</v>
      </c>
      <c r="E253" s="78">
        <v>89.673227964704736</v>
      </c>
      <c r="F253" s="20">
        <v>6176</v>
      </c>
      <c r="G253" s="49">
        <v>66.782006920415228</v>
      </c>
      <c r="H253" s="77">
        <v>8598</v>
      </c>
      <c r="I253" s="78">
        <v>92.971453287197235</v>
      </c>
      <c r="J253" s="78">
        <v>83.370503248327353</v>
      </c>
      <c r="K253" s="77">
        <v>3782</v>
      </c>
      <c r="L253" s="78">
        <v>40.895328719723182</v>
      </c>
      <c r="M253" s="77">
        <v>4816</v>
      </c>
      <c r="N253" s="78">
        <v>52.076124567474047</v>
      </c>
      <c r="O253" s="77">
        <v>650</v>
      </c>
      <c r="P253" s="78">
        <v>7.0285467128027674</v>
      </c>
      <c r="Q253" s="20">
        <v>189</v>
      </c>
      <c r="R253" s="49">
        <v>29.076923076923077</v>
      </c>
      <c r="S253" s="77">
        <v>1204</v>
      </c>
      <c r="T253" s="78">
        <v>13.019031141868512</v>
      </c>
      <c r="U253" s="20">
        <v>457</v>
      </c>
      <c r="V253" s="49">
        <v>4.9416089965397925</v>
      </c>
      <c r="W253" s="20">
        <v>1045</v>
      </c>
      <c r="X253" s="49">
        <v>11.299740484429066</v>
      </c>
      <c r="Y253" s="20">
        <v>91</v>
      </c>
      <c r="Z253" s="50">
        <v>0.98399653979238755</v>
      </c>
      <c r="AA253" s="49">
        <v>2.1988420889950904</v>
      </c>
    </row>
    <row r="254" spans="1:27" s="25" customFormat="1" ht="14.25" x14ac:dyDescent="0.2">
      <c r="A254" s="133"/>
      <c r="B254" s="36">
        <v>2006</v>
      </c>
      <c r="C254" s="77">
        <v>9772</v>
      </c>
      <c r="D254" s="77">
        <v>8752</v>
      </c>
      <c r="E254" s="78">
        <v>89.562013917314772</v>
      </c>
      <c r="F254" s="20">
        <v>5689</v>
      </c>
      <c r="G254" s="49">
        <v>65.002285191956119</v>
      </c>
      <c r="H254" s="77">
        <v>8091</v>
      </c>
      <c r="I254" s="78">
        <v>92.447440585009147</v>
      </c>
      <c r="J254" s="78">
        <v>82.797789602947191</v>
      </c>
      <c r="K254" s="77">
        <v>3624</v>
      </c>
      <c r="L254" s="78">
        <v>41.40767824497258</v>
      </c>
      <c r="M254" s="77">
        <v>4467</v>
      </c>
      <c r="N254" s="78">
        <v>51.039762340036567</v>
      </c>
      <c r="O254" s="77">
        <v>661</v>
      </c>
      <c r="P254" s="78">
        <v>7.552559414990859</v>
      </c>
      <c r="Q254" s="20">
        <v>191</v>
      </c>
      <c r="R254" s="49">
        <v>28.895612708018152</v>
      </c>
      <c r="S254" s="77">
        <v>1171</v>
      </c>
      <c r="T254" s="78">
        <v>13.379798903107861</v>
      </c>
      <c r="U254" s="20">
        <v>524</v>
      </c>
      <c r="V254" s="49">
        <v>5.9872029250457039</v>
      </c>
      <c r="W254" s="20">
        <v>913</v>
      </c>
      <c r="X254" s="49">
        <v>10.431901279707494</v>
      </c>
      <c r="Y254" s="20">
        <v>73</v>
      </c>
      <c r="Z254" s="50">
        <v>0.83409506398537481</v>
      </c>
      <c r="AA254" s="49">
        <v>2.2436193230176067</v>
      </c>
    </row>
    <row r="255" spans="1:27" s="25" customFormat="1" ht="14.25" x14ac:dyDescent="0.2">
      <c r="A255" s="133"/>
      <c r="B255" s="36">
        <v>2007</v>
      </c>
      <c r="C255" s="77">
        <v>9152</v>
      </c>
      <c r="D255" s="77">
        <v>8180</v>
      </c>
      <c r="E255" s="78">
        <v>89.379370629370626</v>
      </c>
      <c r="F255" s="20">
        <v>5542</v>
      </c>
      <c r="G255" s="49">
        <v>67.750611246943777</v>
      </c>
      <c r="H255" s="77">
        <v>7581</v>
      </c>
      <c r="I255" s="78">
        <v>92.677261613691925</v>
      </c>
      <c r="J255" s="78">
        <v>82.834353146853147</v>
      </c>
      <c r="K255" s="77">
        <v>3458</v>
      </c>
      <c r="L255" s="78">
        <v>42.27383863080685</v>
      </c>
      <c r="M255" s="77">
        <v>4123</v>
      </c>
      <c r="N255" s="78">
        <v>50.403422982885083</v>
      </c>
      <c r="O255" s="77">
        <v>599</v>
      </c>
      <c r="P255" s="78">
        <v>7.3227383863080684</v>
      </c>
      <c r="Q255" s="20">
        <v>164</v>
      </c>
      <c r="R255" s="49">
        <v>27.378964941569283</v>
      </c>
      <c r="S255" s="77">
        <v>1142</v>
      </c>
      <c r="T255" s="78">
        <v>13.960880195599021</v>
      </c>
      <c r="U255" s="20">
        <v>456</v>
      </c>
      <c r="V255" s="49">
        <v>5.5745721271393638</v>
      </c>
      <c r="W255" s="20">
        <v>935</v>
      </c>
      <c r="X255" s="49">
        <v>11.430317848410757</v>
      </c>
      <c r="Y255" s="20">
        <v>64</v>
      </c>
      <c r="Z255" s="50">
        <v>0.78239608801955984</v>
      </c>
      <c r="AA255" s="49">
        <v>2.2673034333847957</v>
      </c>
    </row>
    <row r="256" spans="1:27" s="25" customFormat="1" ht="14.25" x14ac:dyDescent="0.2">
      <c r="A256" s="133"/>
      <c r="B256" s="36">
        <v>2008</v>
      </c>
      <c r="C256" s="77">
        <v>8677.5</v>
      </c>
      <c r="D256" s="77">
        <v>7778</v>
      </c>
      <c r="E256" s="78">
        <v>89.634111207144912</v>
      </c>
      <c r="F256" s="20">
        <v>5276</v>
      </c>
      <c r="G256" s="49">
        <v>67.832347647210085</v>
      </c>
      <c r="H256" s="77">
        <v>7224</v>
      </c>
      <c r="I256" s="78">
        <v>92.877346361532531</v>
      </c>
      <c r="J256" s="78">
        <v>83.249783923941223</v>
      </c>
      <c r="K256" s="77">
        <v>3393</v>
      </c>
      <c r="L256" s="78">
        <v>43.623039341733097</v>
      </c>
      <c r="M256" s="77">
        <v>3831</v>
      </c>
      <c r="N256" s="78">
        <v>49.254307019799434</v>
      </c>
      <c r="O256" s="77">
        <v>554</v>
      </c>
      <c r="P256" s="78">
        <v>7.1226536384674732</v>
      </c>
      <c r="Q256" s="20">
        <v>148</v>
      </c>
      <c r="R256" s="49">
        <v>26.714801444043324</v>
      </c>
      <c r="S256" s="77">
        <v>1238</v>
      </c>
      <c r="T256" s="78">
        <v>15.916688094625867</v>
      </c>
      <c r="U256" s="20">
        <v>588</v>
      </c>
      <c r="V256" s="49">
        <v>7.5597840061712525</v>
      </c>
      <c r="W256" s="20">
        <v>855</v>
      </c>
      <c r="X256" s="49">
        <v>10.992543070197994</v>
      </c>
      <c r="Y256" s="20">
        <v>60</v>
      </c>
      <c r="Z256" s="50">
        <v>0.77140653124196445</v>
      </c>
      <c r="AA256" s="49">
        <v>2.2882056502028436</v>
      </c>
    </row>
    <row r="257" spans="1:27" s="25" customFormat="1" ht="14.25" x14ac:dyDescent="0.2">
      <c r="A257" s="133"/>
      <c r="B257" s="36">
        <v>2009</v>
      </c>
      <c r="C257" s="77">
        <v>8722</v>
      </c>
      <c r="D257" s="77">
        <v>7836</v>
      </c>
      <c r="E257" s="78">
        <v>89.841779408392568</v>
      </c>
      <c r="F257" s="20">
        <v>5150</v>
      </c>
      <c r="G257" s="49">
        <v>65.722307299642679</v>
      </c>
      <c r="H257" s="20">
        <v>7294</v>
      </c>
      <c r="I257" s="49">
        <v>93.083205717202659</v>
      </c>
      <c r="J257" s="49">
        <v>83.627608346709465</v>
      </c>
      <c r="K257" s="20">
        <v>3633</v>
      </c>
      <c r="L257" s="49">
        <v>46.362940275650843</v>
      </c>
      <c r="M257" s="20">
        <v>3661</v>
      </c>
      <c r="N257" s="49">
        <v>46.72026544155181</v>
      </c>
      <c r="O257" s="20">
        <v>542</v>
      </c>
      <c r="P257" s="49">
        <v>6.916794282797345</v>
      </c>
      <c r="Q257" s="20">
        <v>151</v>
      </c>
      <c r="R257" s="49">
        <v>27.859778597785979</v>
      </c>
      <c r="S257" s="20">
        <v>1358</v>
      </c>
      <c r="T257" s="49">
        <v>17.330270546197038</v>
      </c>
      <c r="U257" s="20">
        <v>671</v>
      </c>
      <c r="V257" s="49">
        <v>8.5630423685553865</v>
      </c>
      <c r="W257" s="20">
        <v>968</v>
      </c>
      <c r="X257" s="49">
        <v>12.353241449719246</v>
      </c>
      <c r="Y257" s="20">
        <v>42</v>
      </c>
      <c r="Z257" s="50">
        <v>0.53598774885145484</v>
      </c>
      <c r="AA257" s="49">
        <v>2.3816470931504852</v>
      </c>
    </row>
    <row r="258" spans="1:27" s="25" customFormat="1" ht="14.25" x14ac:dyDescent="0.2">
      <c r="A258" s="133"/>
      <c r="B258" s="36">
        <v>2010</v>
      </c>
      <c r="C258" s="29">
        <v>8806</v>
      </c>
      <c r="D258" s="20">
        <v>8001</v>
      </c>
      <c r="E258" s="49">
        <v>90.858505564387912</v>
      </c>
      <c r="F258" s="29">
        <v>5226</v>
      </c>
      <c r="G258" s="49">
        <v>65.316835395575552</v>
      </c>
      <c r="H258" s="29">
        <v>7308</v>
      </c>
      <c r="I258" s="49">
        <v>91.338582677165363</v>
      </c>
      <c r="J258" s="49">
        <v>82.988871224165337</v>
      </c>
      <c r="K258" s="29">
        <v>3675</v>
      </c>
      <c r="L258" s="49">
        <v>45.931758530183728</v>
      </c>
      <c r="M258" s="29">
        <v>3633</v>
      </c>
      <c r="N258" s="49">
        <v>45.406824146981627</v>
      </c>
      <c r="O258" s="29">
        <v>693</v>
      </c>
      <c r="P258" s="49">
        <v>8.6614173228346463</v>
      </c>
      <c r="Q258" s="29">
        <v>178</v>
      </c>
      <c r="R258" s="49">
        <v>25.685425685425685</v>
      </c>
      <c r="S258" s="29">
        <v>1487</v>
      </c>
      <c r="T258" s="49">
        <v>18.585176852893387</v>
      </c>
      <c r="U258" s="29">
        <v>704</v>
      </c>
      <c r="V258" s="49">
        <v>8.798900137482816</v>
      </c>
      <c r="W258" s="29">
        <v>895</v>
      </c>
      <c r="X258" s="49">
        <v>11.18610173728284</v>
      </c>
      <c r="Y258" s="29">
        <v>23</v>
      </c>
      <c r="Z258" s="50">
        <v>0.28746406699162602</v>
      </c>
      <c r="AA258" s="49">
        <v>2.4372561144636116</v>
      </c>
    </row>
    <row r="259" spans="1:27" s="26" customFormat="1" ht="14.25" x14ac:dyDescent="0.2">
      <c r="A259" s="133"/>
      <c r="B259" s="37">
        <v>2011</v>
      </c>
      <c r="C259" s="51">
        <v>9023</v>
      </c>
      <c r="D259" s="21">
        <v>8225</v>
      </c>
      <c r="E259" s="49">
        <v>91.155934833204029</v>
      </c>
      <c r="F259" s="51">
        <v>5505</v>
      </c>
      <c r="G259" s="49">
        <v>66.930091185410333</v>
      </c>
      <c r="H259" s="51">
        <v>7408</v>
      </c>
      <c r="I259" s="49">
        <v>90.066869300911861</v>
      </c>
      <c r="J259" s="49">
        <v>82.101296686246258</v>
      </c>
      <c r="K259" s="51">
        <v>3610</v>
      </c>
      <c r="L259" s="49">
        <v>43.890577507598785</v>
      </c>
      <c r="M259" s="51">
        <v>3798</v>
      </c>
      <c r="N259" s="49">
        <v>46.176291793313069</v>
      </c>
      <c r="O259" s="51">
        <v>817</v>
      </c>
      <c r="P259" s="49">
        <v>9.9331306990881458</v>
      </c>
      <c r="Q259" s="51">
        <v>183</v>
      </c>
      <c r="R259" s="49">
        <v>22.399020807833537</v>
      </c>
      <c r="S259" s="51">
        <v>1581</v>
      </c>
      <c r="T259" s="49">
        <v>19.221884498480243</v>
      </c>
      <c r="U259" s="51">
        <v>668</v>
      </c>
      <c r="V259" s="49">
        <v>8.1215805471124618</v>
      </c>
      <c r="W259" s="51">
        <v>948</v>
      </c>
      <c r="X259" s="49">
        <v>11.525835866261398</v>
      </c>
      <c r="Y259" s="51">
        <v>26</v>
      </c>
      <c r="Z259" s="50">
        <v>0.3161094224924012</v>
      </c>
      <c r="AA259" s="49">
        <v>2.4804728731264514</v>
      </c>
    </row>
    <row r="260" spans="1:27" s="28" customFormat="1" ht="14.25" x14ac:dyDescent="0.2">
      <c r="A260" s="133"/>
      <c r="B260" s="38">
        <v>2012</v>
      </c>
      <c r="C260" s="51">
        <v>8879</v>
      </c>
      <c r="D260" s="51">
        <v>8014</v>
      </c>
      <c r="E260" s="52">
        <v>90.25791192701881</v>
      </c>
      <c r="F260" s="51">
        <v>5431</v>
      </c>
      <c r="G260" s="52">
        <v>67.768904417269781</v>
      </c>
      <c r="H260" s="51">
        <v>7276</v>
      </c>
      <c r="I260" s="52">
        <v>90.791115547791364</v>
      </c>
      <c r="J260" s="52">
        <v>81.946165108683417</v>
      </c>
      <c r="K260" s="51">
        <v>3779</v>
      </c>
      <c r="L260" s="52">
        <v>47.154978787122538</v>
      </c>
      <c r="M260" s="51">
        <v>3497</v>
      </c>
      <c r="N260" s="52">
        <v>43.636136760668833</v>
      </c>
      <c r="O260" s="51">
        <v>720.5</v>
      </c>
      <c r="P260" s="52">
        <v>8.9905165959570752</v>
      </c>
      <c r="Q260" s="51">
        <v>167</v>
      </c>
      <c r="R260" s="52">
        <v>23.178348369188065</v>
      </c>
      <c r="S260" s="51">
        <v>1573</v>
      </c>
      <c r="T260" s="52">
        <v>19.62815073621163</v>
      </c>
      <c r="U260" s="51">
        <v>897.5</v>
      </c>
      <c r="V260" s="52">
        <v>11.199151484901423</v>
      </c>
      <c r="W260" s="51">
        <v>1007</v>
      </c>
      <c r="X260" s="52">
        <v>12.565510356875468</v>
      </c>
      <c r="Y260" s="51">
        <v>15</v>
      </c>
      <c r="Z260" s="53">
        <v>0.18717244821562265</v>
      </c>
      <c r="AA260" s="52">
        <v>2.449768137118542</v>
      </c>
    </row>
    <row r="261" spans="1:27" s="28" customFormat="1" ht="14.25" x14ac:dyDescent="0.2">
      <c r="A261" s="133"/>
      <c r="B261" s="71">
        <v>2013</v>
      </c>
      <c r="C261" s="29">
        <v>8195</v>
      </c>
      <c r="D261" s="29">
        <v>7358</v>
      </c>
      <c r="E261" s="49">
        <v>89.786455155582672</v>
      </c>
      <c r="F261" s="29">
        <v>4841</v>
      </c>
      <c r="G261" s="49">
        <v>65.792334873606961</v>
      </c>
      <c r="H261" s="29">
        <v>6787</v>
      </c>
      <c r="I261" s="49">
        <v>92.239739059527054</v>
      </c>
      <c r="J261" s="49">
        <v>82.818791946308721</v>
      </c>
      <c r="K261" s="29">
        <v>3506</v>
      </c>
      <c r="L261" s="49">
        <v>47.648817613481924</v>
      </c>
      <c r="M261" s="29">
        <v>3281</v>
      </c>
      <c r="N261" s="49">
        <v>44.590921446045122</v>
      </c>
      <c r="O261" s="83">
        <v>571</v>
      </c>
      <c r="P261" s="49">
        <v>7.7602609404729543</v>
      </c>
      <c r="Q261" s="83">
        <v>128</v>
      </c>
      <c r="R261" s="49">
        <v>22.416812609457093</v>
      </c>
      <c r="S261" s="83">
        <v>1300</v>
      </c>
      <c r="T261" s="49">
        <v>17.667844522968199</v>
      </c>
      <c r="U261" s="29">
        <v>898</v>
      </c>
      <c r="V261" s="49">
        <v>12.20440337048111</v>
      </c>
      <c r="W261" s="29">
        <v>1127</v>
      </c>
      <c r="X261" s="49">
        <v>15.316662136450121</v>
      </c>
      <c r="Y261" s="83">
        <v>31</v>
      </c>
      <c r="Z261" s="50">
        <v>0.4213101386246263</v>
      </c>
      <c r="AA261" s="88">
        <v>2.2787604076063772</v>
      </c>
    </row>
    <row r="262" spans="1:27" s="26" customFormat="1" ht="14.25" x14ac:dyDescent="0.2">
      <c r="A262" s="133"/>
      <c r="B262" s="81">
        <v>2014</v>
      </c>
      <c r="C262" s="82">
        <v>8259</v>
      </c>
      <c r="D262" s="82">
        <v>7500</v>
      </c>
      <c r="E262" s="47">
        <v>90.810025426807115</v>
      </c>
      <c r="F262" s="82">
        <v>5154</v>
      </c>
      <c r="G262" s="47">
        <v>68.72</v>
      </c>
      <c r="H262" s="82">
        <v>6818</v>
      </c>
      <c r="I262" s="47">
        <v>90.906666666666666</v>
      </c>
      <c r="J262" s="47">
        <v>82.5523671146628</v>
      </c>
      <c r="K262" s="82">
        <v>3617</v>
      </c>
      <c r="L262" s="47">
        <v>48.226666666666667</v>
      </c>
      <c r="M262" s="82">
        <v>3201</v>
      </c>
      <c r="N262" s="47">
        <v>42.68</v>
      </c>
      <c r="O262" s="82">
        <v>682</v>
      </c>
      <c r="P262" s="47">
        <v>9.0933333333333337</v>
      </c>
      <c r="Q262" s="82">
        <v>162</v>
      </c>
      <c r="R262" s="47">
        <v>23.75366568914956</v>
      </c>
      <c r="S262" s="82">
        <v>1291</v>
      </c>
      <c r="T262" s="47">
        <v>17.213333333333335</v>
      </c>
      <c r="U262" s="82">
        <v>879</v>
      </c>
      <c r="V262" s="47">
        <v>11.72</v>
      </c>
      <c r="W262" s="82">
        <v>954</v>
      </c>
      <c r="X262" s="47">
        <v>12.72</v>
      </c>
      <c r="Y262" s="82">
        <v>27</v>
      </c>
      <c r="Z262" s="48">
        <v>0.36</v>
      </c>
      <c r="AA262" s="89">
        <v>2.2845898323567981</v>
      </c>
    </row>
    <row r="263" spans="1:27" s="26" customFormat="1" ht="14.25" x14ac:dyDescent="0.2">
      <c r="A263" s="105"/>
      <c r="B263" s="81">
        <v>2015</v>
      </c>
      <c r="C263" s="82">
        <v>8083.5</v>
      </c>
      <c r="D263" s="82">
        <v>7354</v>
      </c>
      <c r="E263" s="47">
        <v>90.975443805282367</v>
      </c>
      <c r="F263" s="82">
        <v>4844</v>
      </c>
      <c r="G263" s="47">
        <v>65.868914876257818</v>
      </c>
      <c r="H263" s="82">
        <v>6672</v>
      </c>
      <c r="I263" s="47">
        <v>90.726135436497145</v>
      </c>
      <c r="J263" s="47">
        <v>82.538504360734834</v>
      </c>
      <c r="K263" s="82">
        <v>3713</v>
      </c>
      <c r="L263" s="47">
        <v>50.489529507750888</v>
      </c>
      <c r="M263" s="82">
        <v>2959</v>
      </c>
      <c r="N263" s="47">
        <v>40.236605928746258</v>
      </c>
      <c r="O263" s="82">
        <v>682</v>
      </c>
      <c r="P263" s="47">
        <v>9.2738645635028547</v>
      </c>
      <c r="Q263" s="82">
        <v>148</v>
      </c>
      <c r="R263" s="47">
        <v>21.700879765395893</v>
      </c>
      <c r="S263" s="82">
        <v>1350</v>
      </c>
      <c r="T263" s="47">
        <v>18.357356540658145</v>
      </c>
      <c r="U263" s="82">
        <v>791</v>
      </c>
      <c r="V263" s="47">
        <v>10.756051128637477</v>
      </c>
      <c r="W263" s="82">
        <v>887</v>
      </c>
      <c r="X263" s="47">
        <v>12.061463149306501</v>
      </c>
      <c r="Y263" s="82">
        <v>34</v>
      </c>
      <c r="Z263" s="48">
        <v>0.46233342398694594</v>
      </c>
      <c r="AA263" s="89">
        <v>2.3939737229318854</v>
      </c>
    </row>
    <row r="264" spans="1:27" s="26" customFormat="1" ht="14.25" x14ac:dyDescent="0.2">
      <c r="A264" s="105"/>
      <c r="B264" s="81">
        <v>2016</v>
      </c>
      <c r="C264" s="82">
        <v>7757.5</v>
      </c>
      <c r="D264" s="82">
        <v>7068</v>
      </c>
      <c r="E264" s="47">
        <v>91.111827263938125</v>
      </c>
      <c r="F264" s="82">
        <v>4878</v>
      </c>
      <c r="G264" s="47">
        <v>69.015280135823431</v>
      </c>
      <c r="H264" s="82">
        <v>6517</v>
      </c>
      <c r="I264" s="47">
        <v>92.204301075268816</v>
      </c>
      <c r="J264" s="47">
        <v>84.009023525620364</v>
      </c>
      <c r="K264" s="82">
        <v>3719</v>
      </c>
      <c r="L264" s="47">
        <v>52.617430673457847</v>
      </c>
      <c r="M264" s="82">
        <v>2798</v>
      </c>
      <c r="N264" s="47">
        <v>39.586870401810984</v>
      </c>
      <c r="O264" s="82">
        <v>551</v>
      </c>
      <c r="P264" s="47">
        <v>7.795698924731183</v>
      </c>
      <c r="Q264" s="82">
        <v>129</v>
      </c>
      <c r="R264" s="47">
        <v>23.411978221415609</v>
      </c>
      <c r="S264" s="82">
        <v>1211</v>
      </c>
      <c r="T264" s="47">
        <v>17.133559705715903</v>
      </c>
      <c r="U264" s="82">
        <v>773</v>
      </c>
      <c r="V264" s="47">
        <v>10.93661573288059</v>
      </c>
      <c r="W264" s="82">
        <v>940</v>
      </c>
      <c r="X264" s="47">
        <v>13.299377475947935</v>
      </c>
      <c r="Y264" s="82">
        <v>5</v>
      </c>
      <c r="Z264" s="48">
        <v>7.0741369552914546E-2</v>
      </c>
      <c r="AA264" s="89">
        <v>2.29116239537333</v>
      </c>
    </row>
    <row r="265" spans="1:27" s="26" customFormat="1" ht="14.25" x14ac:dyDescent="0.2">
      <c r="A265" s="105"/>
      <c r="B265" s="81">
        <v>2017</v>
      </c>
      <c r="C265" s="82">
        <v>7651.5499999999993</v>
      </c>
      <c r="D265" s="82">
        <v>6930.5</v>
      </c>
      <c r="E265" s="47">
        <v>90.576419156902858</v>
      </c>
      <c r="F265" s="82">
        <v>4834</v>
      </c>
      <c r="G265" s="47">
        <v>69.74965731188226</v>
      </c>
      <c r="H265" s="82">
        <v>6354.5</v>
      </c>
      <c r="I265" s="47">
        <v>91.688911333958586</v>
      </c>
      <c r="J265" s="47">
        <v>83.048532650247338</v>
      </c>
      <c r="K265" s="82">
        <v>3738.5</v>
      </c>
      <c r="L265" s="47">
        <v>53.942716975687176</v>
      </c>
      <c r="M265" s="82">
        <v>2616</v>
      </c>
      <c r="N265" s="47">
        <v>37.74619435827141</v>
      </c>
      <c r="O265" s="82">
        <v>576</v>
      </c>
      <c r="P265" s="47">
        <v>8.3110886660414103</v>
      </c>
      <c r="Q265" s="82">
        <v>118</v>
      </c>
      <c r="R265" s="47">
        <v>20.486111111111111</v>
      </c>
      <c r="S265" s="82">
        <v>1136</v>
      </c>
      <c r="T265" s="47">
        <v>16.391313758026115</v>
      </c>
      <c r="U265" s="82">
        <v>691</v>
      </c>
      <c r="V265" s="47">
        <v>9.9704206045739845</v>
      </c>
      <c r="W265" s="82">
        <v>909</v>
      </c>
      <c r="X265" s="47">
        <v>13.115936801096604</v>
      </c>
      <c r="Y265" s="82">
        <v>14</v>
      </c>
      <c r="Z265" s="48">
        <v>0.2020056272996176</v>
      </c>
      <c r="AA265" s="89">
        <v>2.3430086184717855</v>
      </c>
    </row>
    <row r="266" spans="1:27" s="26" customFormat="1" ht="14.25" x14ac:dyDescent="0.2">
      <c r="A266" s="105"/>
      <c r="B266" s="81">
        <v>2018</v>
      </c>
      <c r="C266" s="82">
        <v>7315</v>
      </c>
      <c r="D266" s="82">
        <v>6642.5</v>
      </c>
      <c r="E266" s="47">
        <v>90.806561859193437</v>
      </c>
      <c r="F266" s="82">
        <v>4683</v>
      </c>
      <c r="G266" s="47">
        <v>70.500564546480987</v>
      </c>
      <c r="H266" s="82">
        <v>6082</v>
      </c>
      <c r="I266" s="47">
        <v>91.561911930748963</v>
      </c>
      <c r="J266" s="47">
        <v>83.144224196855774</v>
      </c>
      <c r="K266" s="82">
        <v>3633</v>
      </c>
      <c r="L266" s="47">
        <v>54.693263078660145</v>
      </c>
      <c r="M266" s="82">
        <v>2449</v>
      </c>
      <c r="N266" s="47">
        <v>36.868648852088818</v>
      </c>
      <c r="O266" s="82">
        <v>560.5</v>
      </c>
      <c r="P266" s="47">
        <v>8.4380880692510338</v>
      </c>
      <c r="Q266" s="82">
        <v>110</v>
      </c>
      <c r="R266" s="47">
        <v>19.625334522747547</v>
      </c>
      <c r="S266" s="82">
        <v>1043</v>
      </c>
      <c r="T266" s="47">
        <v>15.701919458035379</v>
      </c>
      <c r="U266" s="82">
        <v>660</v>
      </c>
      <c r="V266" s="47">
        <v>9.9360180654873904</v>
      </c>
      <c r="W266" s="82">
        <v>968</v>
      </c>
      <c r="X266" s="47">
        <v>14.572826496048174</v>
      </c>
      <c r="Y266" s="82">
        <v>25</v>
      </c>
      <c r="Z266" s="48">
        <v>0.37636432066240116</v>
      </c>
      <c r="AA266" s="89">
        <v>2.2928136128063437</v>
      </c>
    </row>
    <row r="267" spans="1:27" s="26" customFormat="1" ht="14.25" x14ac:dyDescent="0.2">
      <c r="A267" s="105"/>
      <c r="B267" s="71">
        <v>2019</v>
      </c>
      <c r="C267" s="29">
        <v>7214.1</v>
      </c>
      <c r="D267" s="29">
        <v>6587</v>
      </c>
      <c r="E267" s="49">
        <v>91.307300980025218</v>
      </c>
      <c r="F267" s="29">
        <v>4577</v>
      </c>
      <c r="G267" s="49">
        <v>69.485349931683615</v>
      </c>
      <c r="H267" s="29">
        <v>6035</v>
      </c>
      <c r="I267" s="49">
        <v>91.61985729467132</v>
      </c>
      <c r="J267" s="49">
        <v>83.655618857515137</v>
      </c>
      <c r="K267" s="29">
        <v>3681</v>
      </c>
      <c r="L267" s="49">
        <v>55.882799453468955</v>
      </c>
      <c r="M267" s="29">
        <v>2354</v>
      </c>
      <c r="N267" s="49">
        <v>35.737057841202372</v>
      </c>
      <c r="O267" s="29">
        <v>552</v>
      </c>
      <c r="P267" s="49">
        <v>8.3801427053286783</v>
      </c>
      <c r="Q267" s="29">
        <v>89</v>
      </c>
      <c r="R267" s="49">
        <v>16.123188405797102</v>
      </c>
      <c r="S267" s="29">
        <v>1030</v>
      </c>
      <c r="T267" s="49">
        <v>15.636860482769091</v>
      </c>
      <c r="U267" s="29">
        <v>636</v>
      </c>
      <c r="V267" s="49">
        <v>9.655381812661302</v>
      </c>
      <c r="W267" s="29">
        <v>1070</v>
      </c>
      <c r="X267" s="49">
        <v>16.244117200546533</v>
      </c>
      <c r="Y267" s="29">
        <v>25</v>
      </c>
      <c r="Z267" s="50">
        <v>0.37953544861090027</v>
      </c>
      <c r="AA267" s="88">
        <v>2.3125198356415235</v>
      </c>
    </row>
    <row r="268" spans="1:27" s="26" customFormat="1" thickBot="1" x14ac:dyDescent="0.25">
      <c r="A268" s="39"/>
      <c r="B268" s="79">
        <v>2020</v>
      </c>
      <c r="C268" s="80">
        <f>РФ!C32</f>
        <v>7526.6</v>
      </c>
      <c r="D268" s="80">
        <f>РФ!D32</f>
        <v>6828</v>
      </c>
      <c r="E268" s="84">
        <f>IF(C268=0,0,D268/C268*100)</f>
        <v>90.718252597454367</v>
      </c>
      <c r="F268" s="80">
        <f>РФ!F32</f>
        <v>4619</v>
      </c>
      <c r="G268" s="84">
        <f>IF(D268=0,0,F268/D268*100)</f>
        <v>67.647920328060934</v>
      </c>
      <c r="H268" s="80">
        <f>РФ!H32</f>
        <v>6179</v>
      </c>
      <c r="I268" s="84">
        <f>IF(D268=0,0,H268/D268*100)</f>
        <v>90.495020503807851</v>
      </c>
      <c r="J268" s="84">
        <f>IF(C268=0,0,H268/C268*100)</f>
        <v>82.09550128876252</v>
      </c>
      <c r="K268" s="80">
        <f>РФ!K32</f>
        <v>3690</v>
      </c>
      <c r="L268" s="84">
        <f>IF(D268=0,0,K268/D268*100)</f>
        <v>54.04217926186292</v>
      </c>
      <c r="M268" s="80">
        <f>РФ!M32</f>
        <v>2489</v>
      </c>
      <c r="N268" s="84">
        <f>IF(D268=0,0,M268/D268*100)</f>
        <v>36.452841241944931</v>
      </c>
      <c r="O268" s="80">
        <f>РФ!O32</f>
        <v>649</v>
      </c>
      <c r="P268" s="84">
        <f>IF(D268=0,0,O268/D268*100)</f>
        <v>9.5049794961921492</v>
      </c>
      <c r="Q268" s="80">
        <f>РФ!Q32</f>
        <v>104</v>
      </c>
      <c r="R268" s="84">
        <f>IF(O268=0,0,Q268/O268*100)</f>
        <v>16.024653312788907</v>
      </c>
      <c r="S268" s="80">
        <f>РФ!S32</f>
        <v>1048</v>
      </c>
      <c r="T268" s="84">
        <f>IF(D268=0,0,S268/D268*100)</f>
        <v>15.348564733450498</v>
      </c>
      <c r="U268" s="80">
        <f>РФ!U32</f>
        <v>652</v>
      </c>
      <c r="V268" s="84">
        <f>IF(D268=0,0,U268/D268*100)</f>
        <v>9.5489162272993564</v>
      </c>
      <c r="W268" s="80">
        <f>РФ!AD32</f>
        <v>927</v>
      </c>
      <c r="X268" s="84">
        <f>IF(D268=0,0,W268/D268*100)</f>
        <v>13.576449912126536</v>
      </c>
      <c r="Y268" s="80">
        <f>РФ!AF32</f>
        <v>6</v>
      </c>
      <c r="Z268" s="85">
        <f>IF(D268=0,0,Y268/D268*100)</f>
        <v>8.7873462214411238E-2</v>
      </c>
      <c r="AA268" s="90">
        <f>D268/$D28*100</f>
        <v>2.4308743254706466</v>
      </c>
    </row>
    <row r="269" spans="1:27" s="26" customFormat="1" x14ac:dyDescent="0.2">
      <c r="A269" s="76"/>
      <c r="B269" s="36">
        <v>2001</v>
      </c>
      <c r="C269" s="77">
        <v>47930</v>
      </c>
      <c r="D269" s="77">
        <v>42996</v>
      </c>
      <c r="E269" s="78">
        <v>89.705820988942207</v>
      </c>
      <c r="F269" s="27">
        <v>19872</v>
      </c>
      <c r="G269" s="49">
        <v>46.218252860731226</v>
      </c>
      <c r="H269" s="77">
        <v>39811</v>
      </c>
      <c r="I269" s="78">
        <v>92.592334170620532</v>
      </c>
      <c r="J269" s="78">
        <v>83.060713540580011</v>
      </c>
      <c r="K269" s="77">
        <v>15591</v>
      </c>
      <c r="L269" s="78">
        <v>36.261512698855711</v>
      </c>
      <c r="M269" s="77">
        <v>24220</v>
      </c>
      <c r="N269" s="78">
        <v>56.330821471764814</v>
      </c>
      <c r="O269" s="77">
        <v>3185</v>
      </c>
      <c r="P269" s="78">
        <v>7.4076658293794768</v>
      </c>
      <c r="Q269" s="27">
        <v>461</v>
      </c>
      <c r="R269" s="49">
        <v>14.474097331240188</v>
      </c>
      <c r="S269" s="77">
        <v>5859</v>
      </c>
      <c r="T269" s="78">
        <v>13.62684900921016</v>
      </c>
      <c r="U269" s="27">
        <v>1310</v>
      </c>
      <c r="V269" s="49">
        <v>3.0467950507023911</v>
      </c>
      <c r="W269" s="27">
        <v>3796</v>
      </c>
      <c r="X269" s="49">
        <v>8.8287282537910503</v>
      </c>
      <c r="Y269" s="27">
        <v>215</v>
      </c>
      <c r="Z269" s="50">
        <v>0.50004651595497263</v>
      </c>
      <c r="AA269" s="49">
        <v>7.4405050323259445</v>
      </c>
    </row>
    <row r="270" spans="1:27" s="25" customFormat="1" ht="15" customHeight="1" x14ac:dyDescent="0.2">
      <c r="A270" s="133" t="s">
        <v>226</v>
      </c>
      <c r="B270" s="36">
        <v>2002</v>
      </c>
      <c r="C270" s="77">
        <v>44855</v>
      </c>
      <c r="D270" s="77">
        <v>40020</v>
      </c>
      <c r="E270" s="78">
        <v>89.22082265076358</v>
      </c>
      <c r="F270" s="27">
        <v>18693</v>
      </c>
      <c r="G270" s="49">
        <v>46.709145427286359</v>
      </c>
      <c r="H270" s="77">
        <v>37096</v>
      </c>
      <c r="I270" s="78">
        <v>92.693653173413296</v>
      </c>
      <c r="J270" s="78">
        <v>82.702039906364959</v>
      </c>
      <c r="K270" s="77">
        <v>14607</v>
      </c>
      <c r="L270" s="78">
        <v>36.49925037481259</v>
      </c>
      <c r="M270" s="77">
        <v>22489</v>
      </c>
      <c r="N270" s="78">
        <v>56.194402798600699</v>
      </c>
      <c r="O270" s="77">
        <v>2924</v>
      </c>
      <c r="P270" s="78">
        <v>7.3063468265867071</v>
      </c>
      <c r="Q270" s="27">
        <v>476</v>
      </c>
      <c r="R270" s="49">
        <v>16.279069767441861</v>
      </c>
      <c r="S270" s="77">
        <v>5603</v>
      </c>
      <c r="T270" s="78">
        <v>14.000499750124936</v>
      </c>
      <c r="U270" s="27">
        <v>1366</v>
      </c>
      <c r="V270" s="49">
        <v>3.4132933533233385</v>
      </c>
      <c r="W270" s="27">
        <v>3755</v>
      </c>
      <c r="X270" s="49">
        <v>9.3828085957021496</v>
      </c>
      <c r="Y270" s="27">
        <v>134</v>
      </c>
      <c r="Z270" s="50">
        <v>0.33483258370814595</v>
      </c>
      <c r="AA270" s="49">
        <v>7.2363793511849979</v>
      </c>
    </row>
    <row r="271" spans="1:27" s="25" customFormat="1" ht="14.25" x14ac:dyDescent="0.2">
      <c r="A271" s="133"/>
      <c r="B271" s="36">
        <v>2003</v>
      </c>
      <c r="C271" s="77">
        <v>40518</v>
      </c>
      <c r="D271" s="77">
        <v>35907</v>
      </c>
      <c r="E271" s="78">
        <v>88.619872649192956</v>
      </c>
      <c r="F271" s="27">
        <v>17202</v>
      </c>
      <c r="G271" s="49">
        <v>47.907093324421425</v>
      </c>
      <c r="H271" s="77">
        <v>33461</v>
      </c>
      <c r="I271" s="78">
        <v>93.187957779820081</v>
      </c>
      <c r="J271" s="78">
        <v>82.583049508860256</v>
      </c>
      <c r="K271" s="77">
        <v>13287</v>
      </c>
      <c r="L271" s="78">
        <v>37.003926810928235</v>
      </c>
      <c r="M271" s="77">
        <v>20174</v>
      </c>
      <c r="N271" s="78">
        <v>56.184030968891861</v>
      </c>
      <c r="O271" s="77">
        <v>2446</v>
      </c>
      <c r="P271" s="78">
        <v>6.8120422201799089</v>
      </c>
      <c r="Q271" s="27">
        <v>396</v>
      </c>
      <c r="R271" s="49">
        <v>16.189697465249388</v>
      </c>
      <c r="S271" s="77">
        <v>4984</v>
      </c>
      <c r="T271" s="78">
        <v>13.880301890996186</v>
      </c>
      <c r="U271" s="27">
        <v>1348</v>
      </c>
      <c r="V271" s="49">
        <v>3.7541426462806697</v>
      </c>
      <c r="W271" s="27">
        <v>3757</v>
      </c>
      <c r="X271" s="49">
        <v>10.463140891748127</v>
      </c>
      <c r="Y271" s="27">
        <v>148</v>
      </c>
      <c r="Z271" s="50">
        <v>0.41217589884980643</v>
      </c>
      <c r="AA271" s="49">
        <v>7.1271340017109734</v>
      </c>
    </row>
    <row r="272" spans="1:27" s="25" customFormat="1" ht="13.15" customHeight="1" x14ac:dyDescent="0.2">
      <c r="A272" s="133"/>
      <c r="B272" s="36">
        <v>2004</v>
      </c>
      <c r="C272" s="77">
        <v>36343</v>
      </c>
      <c r="D272" s="77">
        <v>32241</v>
      </c>
      <c r="E272" s="78">
        <v>88.713094681231595</v>
      </c>
      <c r="F272" s="27">
        <v>15621</v>
      </c>
      <c r="G272" s="49">
        <v>48.45073043640086</v>
      </c>
      <c r="H272" s="77">
        <v>29907</v>
      </c>
      <c r="I272" s="78">
        <v>92.76077044756677</v>
      </c>
      <c r="J272" s="78">
        <v>82.290950114189798</v>
      </c>
      <c r="K272" s="77">
        <v>12334</v>
      </c>
      <c r="L272" s="78">
        <v>38.255637232095779</v>
      </c>
      <c r="M272" s="77">
        <v>17573</v>
      </c>
      <c r="N272" s="78">
        <v>54.505133215470977</v>
      </c>
      <c r="O272" s="77">
        <v>2334</v>
      </c>
      <c r="P272" s="78">
        <v>7.2392295524332377</v>
      </c>
      <c r="Q272" s="27">
        <v>420</v>
      </c>
      <c r="R272" s="49">
        <v>17.994858611825194</v>
      </c>
      <c r="S272" s="77">
        <v>4570</v>
      </c>
      <c r="T272" s="78">
        <v>14.174498309605783</v>
      </c>
      <c r="U272" s="27">
        <v>1207</v>
      </c>
      <c r="V272" s="49">
        <v>3.7436804069352689</v>
      </c>
      <c r="W272" s="27">
        <v>3726</v>
      </c>
      <c r="X272" s="49">
        <v>11.556713501442264</v>
      </c>
      <c r="Y272" s="27">
        <v>155</v>
      </c>
      <c r="Z272" s="50">
        <v>0.48075431903476945</v>
      </c>
      <c r="AA272" s="49">
        <v>6.9773481272763869</v>
      </c>
    </row>
    <row r="273" spans="1:27" s="25" customFormat="1" ht="14.25" x14ac:dyDescent="0.2">
      <c r="A273" s="133"/>
      <c r="B273" s="36">
        <v>2005</v>
      </c>
      <c r="C273" s="77">
        <v>33387</v>
      </c>
      <c r="D273" s="77">
        <v>29591</v>
      </c>
      <c r="E273" s="78">
        <v>88.630305208614132</v>
      </c>
      <c r="F273" s="20">
        <v>14337</v>
      </c>
      <c r="G273" s="49">
        <v>48.450542394647023</v>
      </c>
      <c r="H273" s="77">
        <v>27711</v>
      </c>
      <c r="I273" s="78">
        <v>93.646716907167715</v>
      </c>
      <c r="J273" s="78">
        <v>82.999371012669599</v>
      </c>
      <c r="K273" s="77">
        <v>11591</v>
      </c>
      <c r="L273" s="78">
        <v>39.170693792031365</v>
      </c>
      <c r="M273" s="77">
        <v>16120</v>
      </c>
      <c r="N273" s="78">
        <v>54.476023115136364</v>
      </c>
      <c r="O273" s="77">
        <v>1880</v>
      </c>
      <c r="P273" s="78">
        <v>6.3532830928322808</v>
      </c>
      <c r="Q273" s="20">
        <v>353</v>
      </c>
      <c r="R273" s="49">
        <v>18.776595744680851</v>
      </c>
      <c r="S273" s="77">
        <v>4210</v>
      </c>
      <c r="T273" s="78">
        <v>14.227298840863774</v>
      </c>
      <c r="U273" s="20">
        <v>1167</v>
      </c>
      <c r="V273" s="49">
        <v>3.9437666858166334</v>
      </c>
      <c r="W273" s="20">
        <v>3419</v>
      </c>
      <c r="X273" s="49">
        <v>11.554188773613598</v>
      </c>
      <c r="Y273" s="20">
        <v>259</v>
      </c>
      <c r="Z273" s="50">
        <v>0.87526612821465977</v>
      </c>
      <c r="AA273" s="49">
        <v>7.035676498210826</v>
      </c>
    </row>
    <row r="274" spans="1:27" s="25" customFormat="1" ht="14.25" x14ac:dyDescent="0.2">
      <c r="A274" s="133"/>
      <c r="B274" s="36">
        <v>2006</v>
      </c>
      <c r="C274" s="77">
        <v>29037</v>
      </c>
      <c r="D274" s="77">
        <v>25587</v>
      </c>
      <c r="E274" s="78">
        <v>88.118607294141952</v>
      </c>
      <c r="F274" s="20">
        <v>12408</v>
      </c>
      <c r="G274" s="49">
        <v>48.493375542267557</v>
      </c>
      <c r="H274" s="77">
        <v>24162</v>
      </c>
      <c r="I274" s="78">
        <v>94.430765623168014</v>
      </c>
      <c r="J274" s="78">
        <v>83.211075524331022</v>
      </c>
      <c r="K274" s="77">
        <v>10502</v>
      </c>
      <c r="L274" s="78">
        <v>41.044280298589122</v>
      </c>
      <c r="M274" s="77">
        <v>13660</v>
      </c>
      <c r="N274" s="78">
        <v>53.386485324578892</v>
      </c>
      <c r="O274" s="77">
        <v>1425</v>
      </c>
      <c r="P274" s="78">
        <v>5.569234376831985</v>
      </c>
      <c r="Q274" s="20">
        <v>355</v>
      </c>
      <c r="R274" s="49">
        <v>24.912280701754387</v>
      </c>
      <c r="S274" s="77">
        <v>3642</v>
      </c>
      <c r="T274" s="78">
        <v>14.233790596787433</v>
      </c>
      <c r="U274" s="20">
        <v>979</v>
      </c>
      <c r="V274" s="49">
        <v>3.8261617227498337</v>
      </c>
      <c r="W274" s="20">
        <v>2900</v>
      </c>
      <c r="X274" s="49">
        <v>11.333880486184391</v>
      </c>
      <c r="Y274" s="20">
        <v>236</v>
      </c>
      <c r="Z274" s="50">
        <v>0.92234337749638495</v>
      </c>
      <c r="AA274" s="49">
        <v>6.5593564463038723</v>
      </c>
    </row>
    <row r="275" spans="1:27" s="25" customFormat="1" ht="14.25" x14ac:dyDescent="0.2">
      <c r="A275" s="133"/>
      <c r="B275" s="36">
        <v>2007</v>
      </c>
      <c r="C275" s="77">
        <v>28729.5</v>
      </c>
      <c r="D275" s="77">
        <v>25552</v>
      </c>
      <c r="E275" s="78">
        <v>88.939939783149725</v>
      </c>
      <c r="F275" s="20">
        <v>12777</v>
      </c>
      <c r="G275" s="49">
        <v>50.003913587977458</v>
      </c>
      <c r="H275" s="77">
        <v>23929</v>
      </c>
      <c r="I275" s="78">
        <v>93.648246712586101</v>
      </c>
      <c r="J275" s="78">
        <v>83.290694234149569</v>
      </c>
      <c r="K275" s="77">
        <v>10651</v>
      </c>
      <c r="L275" s="78">
        <v>41.683625547902317</v>
      </c>
      <c r="M275" s="77">
        <v>13278</v>
      </c>
      <c r="N275" s="78">
        <v>51.964621164683777</v>
      </c>
      <c r="O275" s="77">
        <v>1623</v>
      </c>
      <c r="P275" s="78">
        <v>6.3517532874139011</v>
      </c>
      <c r="Q275" s="20">
        <v>310</v>
      </c>
      <c r="R275" s="49">
        <v>19.100431300061615</v>
      </c>
      <c r="S275" s="77">
        <v>3789</v>
      </c>
      <c r="T275" s="78">
        <v>14.828584846587351</v>
      </c>
      <c r="U275" s="20">
        <v>1070</v>
      </c>
      <c r="V275" s="49">
        <v>4.1875391358797742</v>
      </c>
      <c r="W275" s="20">
        <v>3164</v>
      </c>
      <c r="X275" s="49">
        <v>12.382592360676268</v>
      </c>
      <c r="Y275" s="20">
        <v>245</v>
      </c>
      <c r="Z275" s="50">
        <v>0.95882905447714462</v>
      </c>
      <c r="AA275" s="49">
        <v>7.0824128765095722</v>
      </c>
    </row>
    <row r="276" spans="1:27" s="25" customFormat="1" ht="14.25" x14ac:dyDescent="0.2">
      <c r="A276" s="133"/>
      <c r="B276" s="36">
        <v>2008</v>
      </c>
      <c r="C276" s="77">
        <v>25243</v>
      </c>
      <c r="D276" s="77">
        <v>22443</v>
      </c>
      <c r="E276" s="78">
        <v>88.907816028205843</v>
      </c>
      <c r="F276" s="20">
        <v>11073</v>
      </c>
      <c r="G276" s="49">
        <v>49.338323753508888</v>
      </c>
      <c r="H276" s="77">
        <v>21202</v>
      </c>
      <c r="I276" s="78">
        <v>94.470436216192127</v>
      </c>
      <c r="J276" s="78">
        <v>83.991601632135641</v>
      </c>
      <c r="K276" s="77">
        <v>9968</v>
      </c>
      <c r="L276" s="78">
        <v>44.414739562447089</v>
      </c>
      <c r="M276" s="77">
        <v>11234</v>
      </c>
      <c r="N276" s="78">
        <v>50.055696653745038</v>
      </c>
      <c r="O276" s="77">
        <v>1241</v>
      </c>
      <c r="P276" s="78">
        <v>5.5295637838078688</v>
      </c>
      <c r="Q276" s="20">
        <v>364</v>
      </c>
      <c r="R276" s="49">
        <v>29.331184528605963</v>
      </c>
      <c r="S276" s="77">
        <v>3636</v>
      </c>
      <c r="T276" s="78">
        <v>16.201042641358107</v>
      </c>
      <c r="U276" s="20">
        <v>1194</v>
      </c>
      <c r="V276" s="49">
        <v>5.3201443657265068</v>
      </c>
      <c r="W276" s="20">
        <v>2701</v>
      </c>
      <c r="X276" s="49">
        <v>12.034932941228892</v>
      </c>
      <c r="Y276" s="20">
        <v>224</v>
      </c>
      <c r="Z276" s="50">
        <v>0.9980840351111705</v>
      </c>
      <c r="AA276" s="49">
        <v>6.602494138274932</v>
      </c>
    </row>
    <row r="277" spans="1:27" s="25" customFormat="1" ht="14.25" x14ac:dyDescent="0.2">
      <c r="A277" s="133"/>
      <c r="B277" s="36">
        <v>2009</v>
      </c>
      <c r="C277" s="77">
        <v>26329</v>
      </c>
      <c r="D277" s="77">
        <v>23912</v>
      </c>
      <c r="E277" s="78">
        <v>90.820008355805385</v>
      </c>
      <c r="F277" s="20">
        <v>11707</v>
      </c>
      <c r="G277" s="49">
        <v>48.958681833389093</v>
      </c>
      <c r="H277" s="20">
        <v>22788</v>
      </c>
      <c r="I277" s="49">
        <v>95.299431247908998</v>
      </c>
      <c r="J277" s="49">
        <v>86.550951422385964</v>
      </c>
      <c r="K277" s="20">
        <v>11559</v>
      </c>
      <c r="L277" s="49">
        <v>48.339745734359319</v>
      </c>
      <c r="M277" s="20">
        <v>11229</v>
      </c>
      <c r="N277" s="49">
        <v>46.95968551354968</v>
      </c>
      <c r="O277" s="20">
        <v>1124</v>
      </c>
      <c r="P277" s="49">
        <v>4.7005687520909998</v>
      </c>
      <c r="Q277" s="20">
        <v>300</v>
      </c>
      <c r="R277" s="49">
        <v>26.690391459074732</v>
      </c>
      <c r="S277" s="20">
        <v>3830</v>
      </c>
      <c r="T277" s="49">
        <v>16.017062562730011</v>
      </c>
      <c r="U277" s="20">
        <v>1320</v>
      </c>
      <c r="V277" s="49">
        <v>5.5202408832385412</v>
      </c>
      <c r="W277" s="20">
        <v>2839</v>
      </c>
      <c r="X277" s="49">
        <v>11.872699899631984</v>
      </c>
      <c r="Y277" s="20">
        <v>169</v>
      </c>
      <c r="Z277" s="50">
        <v>0.7067581130812981</v>
      </c>
      <c r="AA277" s="49">
        <v>7.2677316604663602</v>
      </c>
    </row>
    <row r="278" spans="1:27" s="25" customFormat="1" ht="14.25" x14ac:dyDescent="0.2">
      <c r="A278" s="133"/>
      <c r="B278" s="36">
        <v>2010</v>
      </c>
      <c r="C278" s="29">
        <v>24358</v>
      </c>
      <c r="D278" s="20">
        <v>22154</v>
      </c>
      <c r="E278" s="49">
        <v>90.951638065522616</v>
      </c>
      <c r="F278" s="29">
        <v>11340</v>
      </c>
      <c r="G278" s="49">
        <v>51.187144533718524</v>
      </c>
      <c r="H278" s="29">
        <v>20620</v>
      </c>
      <c r="I278" s="49">
        <v>93.075742529565758</v>
      </c>
      <c r="J278" s="49">
        <v>84.653912472288368</v>
      </c>
      <c r="K278" s="29">
        <v>10193</v>
      </c>
      <c r="L278" s="49">
        <v>46.009749932292138</v>
      </c>
      <c r="M278" s="29">
        <v>10427</v>
      </c>
      <c r="N278" s="49">
        <v>47.065992597273635</v>
      </c>
      <c r="O278" s="29">
        <v>1534</v>
      </c>
      <c r="P278" s="49">
        <v>6.9242574704342337</v>
      </c>
      <c r="Q278" s="29">
        <v>397</v>
      </c>
      <c r="R278" s="49">
        <v>25.880052151238591</v>
      </c>
      <c r="S278" s="29">
        <v>3994</v>
      </c>
      <c r="T278" s="49">
        <v>18.028347025367879</v>
      </c>
      <c r="U278" s="29">
        <v>1416</v>
      </c>
      <c r="V278" s="49">
        <v>6.3916222804008296</v>
      </c>
      <c r="W278" s="29">
        <v>2608</v>
      </c>
      <c r="X278" s="49">
        <v>11.772140471246729</v>
      </c>
      <c r="Y278" s="29">
        <v>78</v>
      </c>
      <c r="Z278" s="50">
        <v>0.35208088832716439</v>
      </c>
      <c r="AA278" s="49">
        <v>6.7485279289872331</v>
      </c>
    </row>
    <row r="279" spans="1:27" s="25" customFormat="1" ht="14.25" x14ac:dyDescent="0.2">
      <c r="A279" s="133"/>
      <c r="B279" s="37">
        <v>2011</v>
      </c>
      <c r="C279" s="51">
        <v>23589</v>
      </c>
      <c r="D279" s="21">
        <v>21341</v>
      </c>
      <c r="E279" s="49">
        <v>90.470134384670814</v>
      </c>
      <c r="F279" s="51">
        <v>11137</v>
      </c>
      <c r="G279" s="49">
        <v>52.185933180263348</v>
      </c>
      <c r="H279" s="51">
        <v>19733</v>
      </c>
      <c r="I279" s="49">
        <v>92.465207815941142</v>
      </c>
      <c r="J279" s="49">
        <v>83.653397770147095</v>
      </c>
      <c r="K279" s="51">
        <v>9882</v>
      </c>
      <c r="L279" s="49">
        <v>46.30523405651094</v>
      </c>
      <c r="M279" s="51">
        <v>9851</v>
      </c>
      <c r="N279" s="49">
        <v>46.159973759430208</v>
      </c>
      <c r="O279" s="51">
        <v>1608</v>
      </c>
      <c r="P279" s="49">
        <v>7.5347921840588539</v>
      </c>
      <c r="Q279" s="51">
        <v>289</v>
      </c>
      <c r="R279" s="49">
        <v>17.972636815920399</v>
      </c>
      <c r="S279" s="51">
        <v>4163</v>
      </c>
      <c r="T279" s="49">
        <v>19.507052153132467</v>
      </c>
      <c r="U279" s="51">
        <v>1326</v>
      </c>
      <c r="V279" s="49">
        <v>6.2133920622276371</v>
      </c>
      <c r="W279" s="51">
        <v>2807</v>
      </c>
      <c r="X279" s="49">
        <v>13.153085609858959</v>
      </c>
      <c r="Y279" s="51">
        <v>66</v>
      </c>
      <c r="Z279" s="50">
        <v>0.30926385830092312</v>
      </c>
      <c r="AA279" s="49">
        <v>6.4359600711722305</v>
      </c>
    </row>
    <row r="280" spans="1:27" s="25" customFormat="1" ht="14.25" x14ac:dyDescent="0.2">
      <c r="A280" s="133"/>
      <c r="B280" s="38">
        <v>2012</v>
      </c>
      <c r="C280" s="51">
        <v>23206.1</v>
      </c>
      <c r="D280" s="51">
        <v>20789</v>
      </c>
      <c r="E280" s="52">
        <v>89.584204153218337</v>
      </c>
      <c r="F280" s="51">
        <v>10940</v>
      </c>
      <c r="G280" s="52">
        <v>52.623983837606424</v>
      </c>
      <c r="H280" s="51">
        <v>19107</v>
      </c>
      <c r="I280" s="52">
        <v>91.909182740872581</v>
      </c>
      <c r="J280" s="52">
        <v>82.336109902137807</v>
      </c>
      <c r="K280" s="51">
        <v>9751</v>
      </c>
      <c r="L280" s="52">
        <v>46.904613016499106</v>
      </c>
      <c r="M280" s="51">
        <v>9346</v>
      </c>
      <c r="N280" s="52">
        <v>44.9564673625475</v>
      </c>
      <c r="O280" s="51">
        <v>1695</v>
      </c>
      <c r="P280" s="52">
        <v>8.153350329501178</v>
      </c>
      <c r="Q280" s="51">
        <v>257</v>
      </c>
      <c r="R280" s="52">
        <v>15.162241887905607</v>
      </c>
      <c r="S280" s="51">
        <v>4005</v>
      </c>
      <c r="T280" s="52">
        <v>19.264995911299245</v>
      </c>
      <c r="U280" s="51">
        <v>1469</v>
      </c>
      <c r="V280" s="52">
        <v>7.0662369522343544</v>
      </c>
      <c r="W280" s="51">
        <v>3056</v>
      </c>
      <c r="X280" s="52">
        <v>14.700081774015104</v>
      </c>
      <c r="Y280" s="51">
        <v>41</v>
      </c>
      <c r="Z280" s="53">
        <v>0.19721968348645919</v>
      </c>
      <c r="AA280" s="52">
        <v>6.3549076369549997</v>
      </c>
    </row>
    <row r="281" spans="1:27" s="25" customFormat="1" ht="14.25" x14ac:dyDescent="0.2">
      <c r="A281" s="133"/>
      <c r="B281" s="71">
        <v>2013</v>
      </c>
      <c r="C281" s="29">
        <v>21736</v>
      </c>
      <c r="D281" s="29">
        <v>19461.5</v>
      </c>
      <c r="E281" s="49">
        <v>89.535793154214204</v>
      </c>
      <c r="F281" s="29">
        <v>9940.5</v>
      </c>
      <c r="G281" s="49">
        <v>51.077768928397091</v>
      </c>
      <c r="H281" s="29">
        <v>18093</v>
      </c>
      <c r="I281" s="49">
        <v>92.968167921280482</v>
      </c>
      <c r="J281" s="49">
        <v>83.239786529260215</v>
      </c>
      <c r="K281" s="29">
        <v>9509</v>
      </c>
      <c r="L281" s="49">
        <v>48.860570870693422</v>
      </c>
      <c r="M281" s="29">
        <v>8584</v>
      </c>
      <c r="N281" s="49">
        <v>44.107597050587053</v>
      </c>
      <c r="O281" s="83">
        <v>1368.5</v>
      </c>
      <c r="P281" s="49">
        <v>7.031832078719523</v>
      </c>
      <c r="Q281" s="83">
        <v>297</v>
      </c>
      <c r="R281" s="49">
        <v>21.702594081110703</v>
      </c>
      <c r="S281" s="83">
        <v>3552</v>
      </c>
      <c r="T281" s="49">
        <v>18.251419469208439</v>
      </c>
      <c r="U281" s="29">
        <v>1511</v>
      </c>
      <c r="V281" s="49">
        <v>7.764046964519693</v>
      </c>
      <c r="W281" s="29">
        <v>3120</v>
      </c>
      <c r="X281" s="49">
        <v>16.031652236466869</v>
      </c>
      <c r="Y281" s="83">
        <v>170</v>
      </c>
      <c r="Z281" s="50">
        <v>0.87351951288441276</v>
      </c>
      <c r="AA281" s="88">
        <v>6.0271943017982483</v>
      </c>
    </row>
    <row r="282" spans="1:27" s="25" customFormat="1" ht="14.25" x14ac:dyDescent="0.2">
      <c r="A282" s="133"/>
      <c r="B282" s="81">
        <v>2014</v>
      </c>
      <c r="C282" s="82">
        <v>21280.5</v>
      </c>
      <c r="D282" s="82">
        <v>19174</v>
      </c>
      <c r="E282" s="47">
        <v>90.101266417612365</v>
      </c>
      <c r="F282" s="82">
        <v>9883</v>
      </c>
      <c r="G282" s="47">
        <v>51.54375717116929</v>
      </c>
      <c r="H282" s="82">
        <v>17538</v>
      </c>
      <c r="I282" s="47">
        <v>91.467612391780534</v>
      </c>
      <c r="J282" s="47">
        <v>82.413477126947214</v>
      </c>
      <c r="K282" s="82">
        <v>9460</v>
      </c>
      <c r="L282" s="47">
        <v>49.337644727234796</v>
      </c>
      <c r="M282" s="82">
        <v>8078</v>
      </c>
      <c r="N282" s="47">
        <v>42.129967664545738</v>
      </c>
      <c r="O282" s="82">
        <v>1636</v>
      </c>
      <c r="P282" s="47">
        <v>8.5323876082194641</v>
      </c>
      <c r="Q282" s="82">
        <v>281</v>
      </c>
      <c r="R282" s="47">
        <v>17.1760391198044</v>
      </c>
      <c r="S282" s="82">
        <v>3594</v>
      </c>
      <c r="T282" s="47">
        <v>18.744132679670386</v>
      </c>
      <c r="U282" s="82">
        <v>1574</v>
      </c>
      <c r="V282" s="47">
        <v>8.2090330656096793</v>
      </c>
      <c r="W282" s="82">
        <v>2824</v>
      </c>
      <c r="X282" s="47">
        <v>14.728277876290811</v>
      </c>
      <c r="Y282" s="82">
        <v>45</v>
      </c>
      <c r="Z282" s="48">
        <v>0.2346928131845207</v>
      </c>
      <c r="AA282" s="89">
        <v>5.8406300594145666</v>
      </c>
    </row>
    <row r="283" spans="1:27" s="25" customFormat="1" ht="14.25" x14ac:dyDescent="0.2">
      <c r="A283" s="105"/>
      <c r="B283" s="81">
        <v>2015</v>
      </c>
      <c r="C283" s="82">
        <v>20641</v>
      </c>
      <c r="D283" s="82">
        <v>18760</v>
      </c>
      <c r="E283" s="47">
        <v>90.887069424930971</v>
      </c>
      <c r="F283" s="82">
        <v>9826</v>
      </c>
      <c r="G283" s="47">
        <v>52.377398720682301</v>
      </c>
      <c r="H283" s="82">
        <v>17204</v>
      </c>
      <c r="I283" s="47">
        <v>91.705756929637531</v>
      </c>
      <c r="J283" s="47">
        <v>83.348674967298095</v>
      </c>
      <c r="K283" s="82">
        <v>9553</v>
      </c>
      <c r="L283" s="47">
        <v>50.92217484008529</v>
      </c>
      <c r="M283" s="82">
        <v>7651</v>
      </c>
      <c r="N283" s="47">
        <v>40.78358208955224</v>
      </c>
      <c r="O283" s="82">
        <v>1556</v>
      </c>
      <c r="P283" s="47">
        <v>8.2942430703624748</v>
      </c>
      <c r="Q283" s="82">
        <v>226</v>
      </c>
      <c r="R283" s="47">
        <v>14.524421593830333</v>
      </c>
      <c r="S283" s="82">
        <v>3507</v>
      </c>
      <c r="T283" s="47">
        <v>18.694029850746269</v>
      </c>
      <c r="U283" s="82">
        <v>1474</v>
      </c>
      <c r="V283" s="47">
        <v>7.8571428571428568</v>
      </c>
      <c r="W283" s="82">
        <v>2687</v>
      </c>
      <c r="X283" s="47">
        <v>14.323027718550108</v>
      </c>
      <c r="Y283" s="82">
        <v>24</v>
      </c>
      <c r="Z283" s="48">
        <v>0.1279317697228145</v>
      </c>
      <c r="AA283" s="89">
        <v>6.1070093883875671</v>
      </c>
    </row>
    <row r="284" spans="1:27" s="25" customFormat="1" ht="14.25" x14ac:dyDescent="0.2">
      <c r="A284" s="105"/>
      <c r="B284" s="81">
        <v>2016</v>
      </c>
      <c r="C284" s="82">
        <v>20699.099999999999</v>
      </c>
      <c r="D284" s="82">
        <v>18704</v>
      </c>
      <c r="E284" s="47">
        <v>90.361416679952271</v>
      </c>
      <c r="F284" s="82">
        <v>9579</v>
      </c>
      <c r="G284" s="47">
        <v>51.213644140290846</v>
      </c>
      <c r="H284" s="82">
        <v>17247</v>
      </c>
      <c r="I284" s="47">
        <v>92.210222412318217</v>
      </c>
      <c r="J284" s="47">
        <v>83.322463295505614</v>
      </c>
      <c r="K284" s="82">
        <v>9689</v>
      </c>
      <c r="L284" s="47">
        <v>51.801753635585968</v>
      </c>
      <c r="M284" s="82">
        <v>7558</v>
      </c>
      <c r="N284" s="47">
        <v>40.408468776732249</v>
      </c>
      <c r="O284" s="82">
        <v>1457</v>
      </c>
      <c r="P284" s="47">
        <v>7.7897775876817787</v>
      </c>
      <c r="Q284" s="82">
        <v>215</v>
      </c>
      <c r="R284" s="47">
        <v>14.756348661633492</v>
      </c>
      <c r="S284" s="82">
        <v>3283</v>
      </c>
      <c r="T284" s="47">
        <v>17.552395209580837</v>
      </c>
      <c r="U284" s="82">
        <v>1463</v>
      </c>
      <c r="V284" s="47">
        <v>7.8218562874251498</v>
      </c>
      <c r="W284" s="82">
        <v>2612.5</v>
      </c>
      <c r="X284" s="47">
        <v>13.967600513259196</v>
      </c>
      <c r="Y284" s="82">
        <v>25</v>
      </c>
      <c r="Z284" s="48">
        <v>0.13366124893071002</v>
      </c>
      <c r="AA284" s="89">
        <v>6.0630873575357613</v>
      </c>
    </row>
    <row r="285" spans="1:27" s="25" customFormat="1" ht="14.25" x14ac:dyDescent="0.2">
      <c r="A285" s="105"/>
      <c r="B285" s="81">
        <v>2017</v>
      </c>
      <c r="C285" s="82">
        <v>20440.050000000003</v>
      </c>
      <c r="D285" s="82">
        <v>18574</v>
      </c>
      <c r="E285" s="47">
        <v>90.870619201029328</v>
      </c>
      <c r="F285" s="82">
        <v>9625</v>
      </c>
      <c r="G285" s="47">
        <v>51.819748034887482</v>
      </c>
      <c r="H285" s="82">
        <v>16993</v>
      </c>
      <c r="I285" s="47">
        <v>91.488101647464191</v>
      </c>
      <c r="J285" s="47">
        <v>83.135804462317836</v>
      </c>
      <c r="K285" s="82">
        <v>9690</v>
      </c>
      <c r="L285" s="47">
        <v>52.16969958005815</v>
      </c>
      <c r="M285" s="82">
        <v>7303</v>
      </c>
      <c r="N285" s="47">
        <v>39.318402067406048</v>
      </c>
      <c r="O285" s="82">
        <v>1581</v>
      </c>
      <c r="P285" s="47">
        <v>8.5118983525358036</v>
      </c>
      <c r="Q285" s="82">
        <v>209</v>
      </c>
      <c r="R285" s="47">
        <v>13.219481340923467</v>
      </c>
      <c r="S285" s="82">
        <v>3235</v>
      </c>
      <c r="T285" s="47">
        <v>17.416819209647894</v>
      </c>
      <c r="U285" s="82">
        <v>1558.5</v>
      </c>
      <c r="V285" s="47">
        <v>8.3907612792074939</v>
      </c>
      <c r="W285" s="82">
        <v>2799</v>
      </c>
      <c r="X285" s="47">
        <v>15.069451922041562</v>
      </c>
      <c r="Y285" s="82">
        <v>46</v>
      </c>
      <c r="Z285" s="48">
        <v>0.24765801658231937</v>
      </c>
      <c r="AA285" s="89">
        <v>6.2793509962477376</v>
      </c>
    </row>
    <row r="286" spans="1:27" s="25" customFormat="1" ht="14.25" x14ac:dyDescent="0.2">
      <c r="A286" s="105"/>
      <c r="B286" s="81">
        <v>2018</v>
      </c>
      <c r="C286" s="82">
        <v>20604.699999999997</v>
      </c>
      <c r="D286" s="82">
        <v>18566</v>
      </c>
      <c r="E286" s="47">
        <v>90.105655505782678</v>
      </c>
      <c r="F286" s="82">
        <v>9699</v>
      </c>
      <c r="G286" s="47">
        <v>52.240654960680807</v>
      </c>
      <c r="H286" s="82">
        <v>16961</v>
      </c>
      <c r="I286" s="47">
        <v>91.355165356027143</v>
      </c>
      <c r="J286" s="47">
        <v>82.316170582439938</v>
      </c>
      <c r="K286" s="82">
        <v>9737</v>
      </c>
      <c r="L286" s="47">
        <v>52.445330173435309</v>
      </c>
      <c r="M286" s="82">
        <v>7224</v>
      </c>
      <c r="N286" s="47">
        <v>38.909835182591834</v>
      </c>
      <c r="O286" s="82">
        <v>1605</v>
      </c>
      <c r="P286" s="47">
        <v>8.6448346439728532</v>
      </c>
      <c r="Q286" s="82">
        <v>192</v>
      </c>
      <c r="R286" s="47">
        <v>11.962616822429908</v>
      </c>
      <c r="S286" s="82">
        <v>3313</v>
      </c>
      <c r="T286" s="47">
        <v>17.844446838306581</v>
      </c>
      <c r="U286" s="82">
        <v>1567</v>
      </c>
      <c r="V286" s="47">
        <v>8.4401594312183565</v>
      </c>
      <c r="W286" s="82">
        <v>3290</v>
      </c>
      <c r="X286" s="47">
        <v>17.720564472692018</v>
      </c>
      <c r="Y286" s="82">
        <v>32</v>
      </c>
      <c r="Z286" s="48">
        <v>0.1723580738985242</v>
      </c>
      <c r="AA286" s="89">
        <v>6.4084873971189422</v>
      </c>
    </row>
    <row r="287" spans="1:27" s="25" customFormat="1" ht="14.25" x14ac:dyDescent="0.2">
      <c r="A287" s="105"/>
      <c r="B287" s="71">
        <v>2019</v>
      </c>
      <c r="C287" s="29">
        <v>19876.45</v>
      </c>
      <c r="D287" s="29">
        <v>18124</v>
      </c>
      <c r="E287" s="49">
        <v>91.183284741490553</v>
      </c>
      <c r="F287" s="29">
        <v>9472</v>
      </c>
      <c r="G287" s="49">
        <v>52.262193776208342</v>
      </c>
      <c r="H287" s="29">
        <v>16455</v>
      </c>
      <c r="I287" s="49">
        <v>90.791216067093359</v>
      </c>
      <c r="J287" s="49">
        <v>82.78641306671966</v>
      </c>
      <c r="K287" s="29">
        <v>9584</v>
      </c>
      <c r="L287" s="49">
        <v>52.880158905318922</v>
      </c>
      <c r="M287" s="29">
        <v>6871</v>
      </c>
      <c r="N287" s="49">
        <v>37.911057161774444</v>
      </c>
      <c r="O287" s="29">
        <v>1669</v>
      </c>
      <c r="P287" s="49">
        <v>9.208783932906643</v>
      </c>
      <c r="Q287" s="29">
        <v>219</v>
      </c>
      <c r="R287" s="49">
        <v>13.121629718394248</v>
      </c>
      <c r="S287" s="29">
        <v>3422</v>
      </c>
      <c r="T287" s="49">
        <v>18.881041712646216</v>
      </c>
      <c r="U287" s="29">
        <v>1429</v>
      </c>
      <c r="V287" s="49">
        <v>7.8845729419554189</v>
      </c>
      <c r="W287" s="29">
        <v>3420</v>
      </c>
      <c r="X287" s="49">
        <v>18.870006621054955</v>
      </c>
      <c r="Y287" s="29">
        <v>14</v>
      </c>
      <c r="Z287" s="50">
        <v>7.7245641138821458E-2</v>
      </c>
      <c r="AA287" s="88">
        <v>6.3628525127018314</v>
      </c>
    </row>
    <row r="288" spans="1:27" s="25" customFormat="1" ht="13.9" customHeight="1" thickBot="1" x14ac:dyDescent="0.25">
      <c r="A288" s="39"/>
      <c r="B288" s="79">
        <v>2020</v>
      </c>
      <c r="C288" s="80">
        <f>РФ!C45</f>
        <v>19499.850000000002</v>
      </c>
      <c r="D288" s="80">
        <f>РФ!D45</f>
        <v>17552.5</v>
      </c>
      <c r="E288" s="84">
        <f>IF(C288=0,0,D288/C288*100)</f>
        <v>90.013512924458382</v>
      </c>
      <c r="F288" s="80">
        <f>РФ!F45</f>
        <v>9368</v>
      </c>
      <c r="G288" s="84">
        <f>IF(D288=0,0,F288/D288*100)</f>
        <v>53.371314627545928</v>
      </c>
      <c r="H288" s="80">
        <f>РФ!H45</f>
        <v>15931.5</v>
      </c>
      <c r="I288" s="84">
        <f>IF(D288=0,0,H288/D288*100)</f>
        <v>90.76484831220624</v>
      </c>
      <c r="J288" s="84">
        <f>IF(C288=0,0,H288/C288*100)</f>
        <v>81.700628466372805</v>
      </c>
      <c r="K288" s="80">
        <f>РФ!K45</f>
        <v>9330</v>
      </c>
      <c r="L288" s="84">
        <f>IF(D288=0,0,K288/D288*100)</f>
        <v>53.154821250534113</v>
      </c>
      <c r="M288" s="80">
        <f>РФ!M45</f>
        <v>6601.5</v>
      </c>
      <c r="N288" s="84">
        <f>IF(D288=0,0,M288/D288*100)</f>
        <v>37.610027061672128</v>
      </c>
      <c r="O288" s="80">
        <f>РФ!O45</f>
        <v>1621</v>
      </c>
      <c r="P288" s="84">
        <f>IF(D288=0,0,O288/D288*100)</f>
        <v>9.2351516877937616</v>
      </c>
      <c r="Q288" s="80">
        <f>РФ!Q45</f>
        <v>222</v>
      </c>
      <c r="R288" s="84">
        <f>IF(O288=0,0,Q288/O288*100)</f>
        <v>13.695249845774212</v>
      </c>
      <c r="S288" s="80">
        <f>РФ!S45</f>
        <v>3255</v>
      </c>
      <c r="T288" s="84">
        <f>IF(D288=0,0,S288/D288*100)</f>
        <v>18.544366899302094</v>
      </c>
      <c r="U288" s="80">
        <f>РФ!U45</f>
        <v>1368</v>
      </c>
      <c r="V288" s="84">
        <f>IF(D288=0,0,U288/D288*100)</f>
        <v>7.7937615724255807</v>
      </c>
      <c r="W288" s="80">
        <f>РФ!AD45</f>
        <v>2900</v>
      </c>
      <c r="X288" s="84">
        <f>IF(D288=0,0,W288/D288*100)</f>
        <v>16.521862982481128</v>
      </c>
      <c r="Y288" s="80">
        <f>РФ!AF45</f>
        <v>22</v>
      </c>
      <c r="Z288" s="85">
        <f>IF(D288=0,0,Y288/D288*100)</f>
        <v>0.12533827090158098</v>
      </c>
      <c r="AA288" s="90">
        <f>D288/$D28*100</f>
        <v>6.2489633271563454</v>
      </c>
    </row>
    <row r="289" spans="1:27" s="25" customFormat="1" ht="13.9" customHeight="1" x14ac:dyDescent="0.2">
      <c r="A289" s="76"/>
      <c r="B289" s="36">
        <v>2001</v>
      </c>
      <c r="C289" s="77">
        <v>18424</v>
      </c>
      <c r="D289" s="77">
        <v>15676</v>
      </c>
      <c r="E289" s="78">
        <v>85.08467216673904</v>
      </c>
      <c r="F289" s="27">
        <v>5539</v>
      </c>
      <c r="G289" s="49">
        <v>35.334268946159739</v>
      </c>
      <c r="H289" s="77">
        <v>15344</v>
      </c>
      <c r="I289" s="78">
        <v>97.882112783873438</v>
      </c>
      <c r="J289" s="78">
        <v>83.282674772036472</v>
      </c>
      <c r="K289" s="77">
        <v>8534</v>
      </c>
      <c r="L289" s="78">
        <v>54.439908139831594</v>
      </c>
      <c r="M289" s="77">
        <v>6810</v>
      </c>
      <c r="N289" s="78">
        <v>43.442204644041851</v>
      </c>
      <c r="O289" s="77">
        <v>332</v>
      </c>
      <c r="P289" s="78">
        <v>2.1178872161265629</v>
      </c>
      <c r="Q289" s="27">
        <v>100</v>
      </c>
      <c r="R289" s="49">
        <v>30.120481927710845</v>
      </c>
      <c r="S289" s="77">
        <v>1699</v>
      </c>
      <c r="T289" s="78">
        <v>10.838224036744068</v>
      </c>
      <c r="U289" s="27">
        <v>536</v>
      </c>
      <c r="V289" s="49">
        <v>3.4192396019392701</v>
      </c>
      <c r="W289" s="27">
        <v>1556</v>
      </c>
      <c r="X289" s="49">
        <v>9.9260015310028074</v>
      </c>
      <c r="Y289" s="27">
        <v>80</v>
      </c>
      <c r="Z289" s="50">
        <v>0.51033426894615974</v>
      </c>
      <c r="AA289" s="49">
        <v>2.7127490205307825</v>
      </c>
    </row>
    <row r="290" spans="1:27" s="25" customFormat="1" ht="14.25" x14ac:dyDescent="0.2">
      <c r="A290" s="133" t="s">
        <v>227</v>
      </c>
      <c r="B290" s="36">
        <v>2002</v>
      </c>
      <c r="C290" s="77">
        <v>17366</v>
      </c>
      <c r="D290" s="77">
        <v>14646</v>
      </c>
      <c r="E290" s="78">
        <v>84.337210641483367</v>
      </c>
      <c r="F290" s="27">
        <v>5331</v>
      </c>
      <c r="G290" s="49">
        <v>36.399016796394918</v>
      </c>
      <c r="H290" s="77">
        <v>14313</v>
      </c>
      <c r="I290" s="78">
        <v>97.726341663252768</v>
      </c>
      <c r="J290" s="78">
        <v>82.419670620753195</v>
      </c>
      <c r="K290" s="77">
        <v>7990</v>
      </c>
      <c r="L290" s="78">
        <v>54.554144476307521</v>
      </c>
      <c r="M290" s="77">
        <v>6323</v>
      </c>
      <c r="N290" s="78">
        <v>43.17219718694524</v>
      </c>
      <c r="O290" s="77">
        <v>333</v>
      </c>
      <c r="P290" s="78">
        <v>2.2736583367472347</v>
      </c>
      <c r="Q290" s="27">
        <v>87</v>
      </c>
      <c r="R290" s="49">
        <v>26.126126126126124</v>
      </c>
      <c r="S290" s="77">
        <v>1588</v>
      </c>
      <c r="T290" s="78">
        <v>10.842550867130957</v>
      </c>
      <c r="U290" s="27">
        <v>572</v>
      </c>
      <c r="V290" s="49">
        <v>3.9055032090673221</v>
      </c>
      <c r="W290" s="27">
        <v>1411</v>
      </c>
      <c r="X290" s="49">
        <v>9.6340297692202643</v>
      </c>
      <c r="Y290" s="27">
        <v>47</v>
      </c>
      <c r="Z290" s="50">
        <v>0.32090673221357369</v>
      </c>
      <c r="AA290" s="49">
        <v>2.6482761613557093</v>
      </c>
    </row>
    <row r="291" spans="1:27" s="25" customFormat="1" ht="14.25" x14ac:dyDescent="0.2">
      <c r="A291" s="133"/>
      <c r="B291" s="36">
        <v>2003</v>
      </c>
      <c r="C291" s="77">
        <v>15669</v>
      </c>
      <c r="D291" s="77">
        <v>13075</v>
      </c>
      <c r="E291" s="78">
        <v>83.445018826983215</v>
      </c>
      <c r="F291" s="27">
        <v>4808</v>
      </c>
      <c r="G291" s="49">
        <v>36.772466539196941</v>
      </c>
      <c r="H291" s="77">
        <v>12752</v>
      </c>
      <c r="I291" s="78">
        <v>97.529636711281071</v>
      </c>
      <c r="J291" s="78">
        <v>81.383623715616821</v>
      </c>
      <c r="K291" s="77">
        <v>7203</v>
      </c>
      <c r="L291" s="78">
        <v>55.089866156787757</v>
      </c>
      <c r="M291" s="77">
        <v>5549</v>
      </c>
      <c r="N291" s="78">
        <v>42.439770554493307</v>
      </c>
      <c r="O291" s="77">
        <v>323</v>
      </c>
      <c r="P291" s="78">
        <v>2.4703632887189295</v>
      </c>
      <c r="Q291" s="27">
        <v>88</v>
      </c>
      <c r="R291" s="49">
        <v>27.244582043343652</v>
      </c>
      <c r="S291" s="77">
        <v>1409</v>
      </c>
      <c r="T291" s="78">
        <v>10.776290630975144</v>
      </c>
      <c r="U291" s="27">
        <v>562</v>
      </c>
      <c r="V291" s="49">
        <v>4.2982791586998088</v>
      </c>
      <c r="W291" s="27">
        <v>1556</v>
      </c>
      <c r="X291" s="49">
        <v>11.900573613766731</v>
      </c>
      <c r="Y291" s="27">
        <v>59</v>
      </c>
      <c r="Z291" s="50">
        <v>0.45124282982791591</v>
      </c>
      <c r="AA291" s="49">
        <v>2.5952398438290851</v>
      </c>
    </row>
    <row r="292" spans="1:27" s="25" customFormat="1" ht="13.15" customHeight="1" x14ac:dyDescent="0.2">
      <c r="A292" s="133"/>
      <c r="B292" s="36">
        <v>2004</v>
      </c>
      <c r="C292" s="77">
        <v>14057</v>
      </c>
      <c r="D292" s="77">
        <v>11649</v>
      </c>
      <c r="E292" s="78">
        <v>82.869744611225727</v>
      </c>
      <c r="F292" s="27">
        <v>4292</v>
      </c>
      <c r="G292" s="49">
        <v>36.844364323117858</v>
      </c>
      <c r="H292" s="77">
        <v>11398</v>
      </c>
      <c r="I292" s="78">
        <v>97.845308610181135</v>
      </c>
      <c r="J292" s="78">
        <v>81.084157359322759</v>
      </c>
      <c r="K292" s="77">
        <v>6494</v>
      </c>
      <c r="L292" s="78">
        <v>55.7472744441583</v>
      </c>
      <c r="M292" s="77">
        <v>4904</v>
      </c>
      <c r="N292" s="78">
        <v>42.098034166022835</v>
      </c>
      <c r="O292" s="77">
        <v>251</v>
      </c>
      <c r="P292" s="78">
        <v>2.1546913898188684</v>
      </c>
      <c r="Q292" s="27">
        <v>111</v>
      </c>
      <c r="R292" s="49">
        <v>44.223107569721115</v>
      </c>
      <c r="S292" s="77">
        <v>1219</v>
      </c>
      <c r="T292" s="78">
        <v>10.464417546570521</v>
      </c>
      <c r="U292" s="27">
        <v>504</v>
      </c>
      <c r="V292" s="49">
        <v>4.3265516353335052</v>
      </c>
      <c r="W292" s="27">
        <v>1428</v>
      </c>
      <c r="X292" s="49">
        <v>12.258562966778264</v>
      </c>
      <c r="Y292" s="27">
        <v>59</v>
      </c>
      <c r="Z292" s="50">
        <v>0.50648124302515241</v>
      </c>
      <c r="AA292" s="49">
        <v>2.520986580274887</v>
      </c>
    </row>
    <row r="293" spans="1:27" s="25" customFormat="1" ht="14.25" x14ac:dyDescent="0.2">
      <c r="A293" s="133"/>
      <c r="B293" s="36">
        <v>2005</v>
      </c>
      <c r="C293" s="77">
        <v>12645</v>
      </c>
      <c r="D293" s="77">
        <v>10512</v>
      </c>
      <c r="E293" s="78">
        <v>83.131672597864764</v>
      </c>
      <c r="F293" s="20">
        <v>3977</v>
      </c>
      <c r="G293" s="49">
        <v>37.832952815829529</v>
      </c>
      <c r="H293" s="77">
        <v>10286</v>
      </c>
      <c r="I293" s="78">
        <v>97.850076103500754</v>
      </c>
      <c r="J293" s="78">
        <v>81.344404903123774</v>
      </c>
      <c r="K293" s="77">
        <v>5914</v>
      </c>
      <c r="L293" s="78">
        <v>56.259512937595126</v>
      </c>
      <c r="M293" s="77">
        <v>4372</v>
      </c>
      <c r="N293" s="78">
        <v>41.590563165905628</v>
      </c>
      <c r="O293" s="77">
        <v>226</v>
      </c>
      <c r="P293" s="78">
        <v>2.1499238964992387</v>
      </c>
      <c r="Q293" s="20">
        <v>94</v>
      </c>
      <c r="R293" s="49">
        <v>41.592920353982301</v>
      </c>
      <c r="S293" s="77">
        <v>1085</v>
      </c>
      <c r="T293" s="78">
        <v>10.321537290715373</v>
      </c>
      <c r="U293" s="20">
        <v>494</v>
      </c>
      <c r="V293" s="49">
        <v>4.6993911719939119</v>
      </c>
      <c r="W293" s="20">
        <v>1309</v>
      </c>
      <c r="X293" s="49">
        <v>12.452435312024352</v>
      </c>
      <c r="Y293" s="20">
        <v>95</v>
      </c>
      <c r="Z293" s="50">
        <v>0.90372907153729065</v>
      </c>
      <c r="AA293" s="49">
        <v>2.4993758693248691</v>
      </c>
    </row>
    <row r="294" spans="1:27" s="25" customFormat="1" ht="14.25" x14ac:dyDescent="0.2">
      <c r="A294" s="133"/>
      <c r="B294" s="36">
        <v>2006</v>
      </c>
      <c r="C294" s="77">
        <v>10816</v>
      </c>
      <c r="D294" s="77">
        <v>8818</v>
      </c>
      <c r="E294" s="78">
        <v>81.527366863905328</v>
      </c>
      <c r="F294" s="20">
        <v>3294</v>
      </c>
      <c r="G294" s="49">
        <v>37.355409389884322</v>
      </c>
      <c r="H294" s="77">
        <v>8694</v>
      </c>
      <c r="I294" s="78">
        <v>98.593785438875031</v>
      </c>
      <c r="J294" s="78">
        <v>80.380917159763314</v>
      </c>
      <c r="K294" s="77">
        <v>5077</v>
      </c>
      <c r="L294" s="78">
        <v>57.575413926060328</v>
      </c>
      <c r="M294" s="77">
        <v>3617</v>
      </c>
      <c r="N294" s="78">
        <v>41.018371512814703</v>
      </c>
      <c r="O294" s="77">
        <v>124</v>
      </c>
      <c r="P294" s="78">
        <v>1.4062145611249717</v>
      </c>
      <c r="Q294" s="20">
        <v>90</v>
      </c>
      <c r="R294" s="49">
        <v>72.58064516129032</v>
      </c>
      <c r="S294" s="77">
        <v>866</v>
      </c>
      <c r="T294" s="78">
        <v>9.820821047856656</v>
      </c>
      <c r="U294" s="20">
        <v>434</v>
      </c>
      <c r="V294" s="49">
        <v>4.9217509639374004</v>
      </c>
      <c r="W294" s="20">
        <v>1101</v>
      </c>
      <c r="X294" s="49">
        <v>12.485824449988661</v>
      </c>
      <c r="Y294" s="20">
        <v>69</v>
      </c>
      <c r="Z294" s="50">
        <v>0.78249036062599231</v>
      </c>
      <c r="AA294" s="49">
        <v>2.2605387557551708</v>
      </c>
    </row>
    <row r="295" spans="1:27" s="25" customFormat="1" ht="14.25" x14ac:dyDescent="0.2">
      <c r="A295" s="133"/>
      <c r="B295" s="36">
        <v>2007</v>
      </c>
      <c r="C295" s="77">
        <v>9995.5</v>
      </c>
      <c r="D295" s="77">
        <v>8284</v>
      </c>
      <c r="E295" s="78">
        <v>82.877294782652186</v>
      </c>
      <c r="F295" s="20">
        <v>3212</v>
      </c>
      <c r="G295" s="49">
        <v>38.773539352969586</v>
      </c>
      <c r="H295" s="77">
        <v>8131</v>
      </c>
      <c r="I295" s="78">
        <v>98.15306615161758</v>
      </c>
      <c r="J295" s="78">
        <v>81.346605972687712</v>
      </c>
      <c r="K295" s="77">
        <v>4942</v>
      </c>
      <c r="L295" s="78">
        <v>59.657170449058427</v>
      </c>
      <c r="M295" s="77">
        <v>3189</v>
      </c>
      <c r="N295" s="78">
        <v>38.495895702559153</v>
      </c>
      <c r="O295" s="77">
        <v>153</v>
      </c>
      <c r="P295" s="78">
        <v>1.846933848382424</v>
      </c>
      <c r="Q295" s="20">
        <v>85</v>
      </c>
      <c r="R295" s="49">
        <v>55.555555555555557</v>
      </c>
      <c r="S295" s="77">
        <v>854</v>
      </c>
      <c r="T295" s="78">
        <v>10.30902945436987</v>
      </c>
      <c r="U295" s="20">
        <v>457</v>
      </c>
      <c r="V295" s="49">
        <v>5.5166586190246258</v>
      </c>
      <c r="W295" s="20">
        <v>1290</v>
      </c>
      <c r="X295" s="49">
        <v>15.572187349106711</v>
      </c>
      <c r="Y295" s="20">
        <v>83</v>
      </c>
      <c r="Z295" s="50">
        <v>1.0019314340898116</v>
      </c>
      <c r="AA295" s="49">
        <v>2.2961297851050917</v>
      </c>
    </row>
    <row r="296" spans="1:27" s="25" customFormat="1" ht="14.25" x14ac:dyDescent="0.2">
      <c r="A296" s="133"/>
      <c r="B296" s="36">
        <v>2008</v>
      </c>
      <c r="C296" s="77">
        <v>8974</v>
      </c>
      <c r="D296" s="77">
        <v>7455</v>
      </c>
      <c r="E296" s="78">
        <v>83.073322932917321</v>
      </c>
      <c r="F296" s="20">
        <v>2866</v>
      </c>
      <c r="G296" s="49">
        <v>38.443997317236757</v>
      </c>
      <c r="H296" s="77">
        <v>7317</v>
      </c>
      <c r="I296" s="78">
        <v>98.148893360160955</v>
      </c>
      <c r="J296" s="78">
        <v>81.535547136171161</v>
      </c>
      <c r="K296" s="77">
        <v>4497</v>
      </c>
      <c r="L296" s="78">
        <v>60.321931589537229</v>
      </c>
      <c r="M296" s="77">
        <v>2820</v>
      </c>
      <c r="N296" s="78">
        <v>37.82696177062374</v>
      </c>
      <c r="O296" s="77">
        <v>138</v>
      </c>
      <c r="P296" s="78">
        <v>1.8511066398390341</v>
      </c>
      <c r="Q296" s="20">
        <v>69</v>
      </c>
      <c r="R296" s="49">
        <v>50</v>
      </c>
      <c r="S296" s="77">
        <v>813</v>
      </c>
      <c r="T296" s="78">
        <v>10.905432595573441</v>
      </c>
      <c r="U296" s="20">
        <v>484</v>
      </c>
      <c r="V296" s="49">
        <v>6.4922870556673367</v>
      </c>
      <c r="W296" s="20">
        <v>936</v>
      </c>
      <c r="X296" s="49">
        <v>12.555331991951709</v>
      </c>
      <c r="Y296" s="20">
        <v>87</v>
      </c>
      <c r="Z296" s="50">
        <v>1.1670020120724347</v>
      </c>
      <c r="AA296" s="49">
        <v>2.1931824533636153</v>
      </c>
    </row>
    <row r="297" spans="1:27" s="25" customFormat="1" ht="14.25" x14ac:dyDescent="0.2">
      <c r="A297" s="133"/>
      <c r="B297" s="36">
        <v>2009</v>
      </c>
      <c r="C297" s="77">
        <v>8324</v>
      </c>
      <c r="D297" s="77">
        <v>7096</v>
      </c>
      <c r="E297" s="78">
        <v>85.247477174435375</v>
      </c>
      <c r="F297" s="20">
        <v>2674</v>
      </c>
      <c r="G297" s="49">
        <v>37.683201803833143</v>
      </c>
      <c r="H297" s="20">
        <v>6998</v>
      </c>
      <c r="I297" s="49">
        <v>98.618940248027059</v>
      </c>
      <c r="J297" s="49">
        <v>84.070158577606918</v>
      </c>
      <c r="K297" s="20">
        <v>4453</v>
      </c>
      <c r="L297" s="49">
        <v>62.753664036076664</v>
      </c>
      <c r="M297" s="20">
        <v>2545</v>
      </c>
      <c r="N297" s="49">
        <v>35.865276211950395</v>
      </c>
      <c r="O297" s="20">
        <v>98</v>
      </c>
      <c r="P297" s="49">
        <v>1.3810597519729426</v>
      </c>
      <c r="Q297" s="20">
        <v>47</v>
      </c>
      <c r="R297" s="49">
        <v>47.959183673469383</v>
      </c>
      <c r="S297" s="20">
        <v>859</v>
      </c>
      <c r="T297" s="49">
        <v>12.105411499436302</v>
      </c>
      <c r="U297" s="20">
        <v>531</v>
      </c>
      <c r="V297" s="49">
        <v>7.4830890642615557</v>
      </c>
      <c r="W297" s="20">
        <v>876</v>
      </c>
      <c r="X297" s="49">
        <v>12.344983089064261</v>
      </c>
      <c r="Y297" s="20">
        <v>63</v>
      </c>
      <c r="Z297" s="50">
        <v>0.88782412626832019</v>
      </c>
      <c r="AA297" s="49">
        <v>2.156734019014273</v>
      </c>
    </row>
    <row r="298" spans="1:27" s="25" customFormat="1" ht="14.25" x14ac:dyDescent="0.2">
      <c r="A298" s="133"/>
      <c r="B298" s="36">
        <v>2010</v>
      </c>
      <c r="C298" s="29">
        <v>7402</v>
      </c>
      <c r="D298" s="20">
        <v>6375</v>
      </c>
      <c r="E298" s="49">
        <v>86.125371521210482</v>
      </c>
      <c r="F298" s="29">
        <v>2432</v>
      </c>
      <c r="G298" s="49">
        <v>38.149019607843137</v>
      </c>
      <c r="H298" s="29">
        <v>6257</v>
      </c>
      <c r="I298" s="49">
        <v>98.14901960784313</v>
      </c>
      <c r="J298" s="49">
        <v>84.531207781680635</v>
      </c>
      <c r="K298" s="29">
        <v>4071</v>
      </c>
      <c r="L298" s="49">
        <v>63.858823529411765</v>
      </c>
      <c r="M298" s="29">
        <v>2186</v>
      </c>
      <c r="N298" s="49">
        <v>34.290196078431372</v>
      </c>
      <c r="O298" s="29">
        <v>118</v>
      </c>
      <c r="P298" s="49">
        <v>1.8509803921568628</v>
      </c>
      <c r="Q298" s="29">
        <v>42</v>
      </c>
      <c r="R298" s="49">
        <v>35.593220338983052</v>
      </c>
      <c r="S298" s="29">
        <v>825</v>
      </c>
      <c r="T298" s="49">
        <v>12.941176470588237</v>
      </c>
      <c r="U298" s="29">
        <v>552</v>
      </c>
      <c r="V298" s="49">
        <v>8.6588235294117641</v>
      </c>
      <c r="W298" s="29">
        <v>806</v>
      </c>
      <c r="X298" s="49">
        <v>12.643137254901962</v>
      </c>
      <c r="Y298" s="29">
        <v>19</v>
      </c>
      <c r="Z298" s="50">
        <v>0.29803921568627451</v>
      </c>
      <c r="AA298" s="49">
        <v>1.9419457229978159</v>
      </c>
    </row>
    <row r="299" spans="1:27" s="25" customFormat="1" ht="14.25" x14ac:dyDescent="0.2">
      <c r="A299" s="133"/>
      <c r="B299" s="37">
        <v>2011</v>
      </c>
      <c r="C299" s="51">
        <v>7232</v>
      </c>
      <c r="D299" s="21">
        <v>6255</v>
      </c>
      <c r="E299" s="49">
        <v>86.490597345132741</v>
      </c>
      <c r="F299" s="51">
        <v>2392</v>
      </c>
      <c r="G299" s="49">
        <v>38.241406874500399</v>
      </c>
      <c r="H299" s="51">
        <v>6179</v>
      </c>
      <c r="I299" s="49">
        <v>98.784972022382092</v>
      </c>
      <c r="J299" s="49">
        <v>85.439712389380531</v>
      </c>
      <c r="K299" s="51">
        <v>4134</v>
      </c>
      <c r="L299" s="49">
        <v>66.091127098321351</v>
      </c>
      <c r="M299" s="51">
        <v>2045</v>
      </c>
      <c r="N299" s="49">
        <v>32.693844924060748</v>
      </c>
      <c r="O299" s="51">
        <v>76</v>
      </c>
      <c r="P299" s="49">
        <v>1.2150279776179056</v>
      </c>
      <c r="Q299" s="51">
        <v>44</v>
      </c>
      <c r="R299" s="49">
        <v>57.894736842105267</v>
      </c>
      <c r="S299" s="51">
        <v>786</v>
      </c>
      <c r="T299" s="49">
        <v>12.565947242206235</v>
      </c>
      <c r="U299" s="51">
        <v>514</v>
      </c>
      <c r="V299" s="49">
        <v>8.2174260591526789</v>
      </c>
      <c r="W299" s="51">
        <v>703</v>
      </c>
      <c r="X299" s="49">
        <v>11.239008792965627</v>
      </c>
      <c r="Y299" s="51">
        <v>19</v>
      </c>
      <c r="Z299" s="50">
        <v>0.3037569944044764</v>
      </c>
      <c r="AA299" s="49">
        <v>1.8863656925721524</v>
      </c>
    </row>
    <row r="300" spans="1:27" s="25" customFormat="1" ht="14.25" x14ac:dyDescent="0.2">
      <c r="A300" s="133"/>
      <c r="B300" s="38">
        <v>2012</v>
      </c>
      <c r="C300" s="51">
        <v>6469.5</v>
      </c>
      <c r="D300" s="51">
        <v>5557</v>
      </c>
      <c r="E300" s="52">
        <v>85.895355127907877</v>
      </c>
      <c r="F300" s="51">
        <v>2106</v>
      </c>
      <c r="G300" s="52">
        <v>37.898146481914701</v>
      </c>
      <c r="H300" s="51">
        <v>5459</v>
      </c>
      <c r="I300" s="52">
        <v>98.236458520784595</v>
      </c>
      <c r="J300" s="52">
        <v>84.380554911507843</v>
      </c>
      <c r="K300" s="51">
        <v>3628</v>
      </c>
      <c r="L300" s="52">
        <v>65.287025373402912</v>
      </c>
      <c r="M300" s="51">
        <v>1831</v>
      </c>
      <c r="N300" s="52">
        <v>32.949433147381683</v>
      </c>
      <c r="O300" s="51">
        <v>81</v>
      </c>
      <c r="P300" s="52">
        <v>1.4576210185351808</v>
      </c>
      <c r="Q300" s="51">
        <v>24</v>
      </c>
      <c r="R300" s="52">
        <v>29.629629629629626</v>
      </c>
      <c r="S300" s="51">
        <v>685</v>
      </c>
      <c r="T300" s="52">
        <v>12.326795033291345</v>
      </c>
      <c r="U300" s="51">
        <v>501</v>
      </c>
      <c r="V300" s="52">
        <v>9.0156559294583403</v>
      </c>
      <c r="W300" s="51">
        <v>762</v>
      </c>
      <c r="X300" s="52">
        <v>13.712434766960591</v>
      </c>
      <c r="Y300" s="51">
        <v>13</v>
      </c>
      <c r="Z300" s="53">
        <v>0.23393917581428827</v>
      </c>
      <c r="AA300" s="52">
        <v>1.6986974716705436</v>
      </c>
    </row>
    <row r="301" spans="1:27" s="25" customFormat="1" ht="14.25" x14ac:dyDescent="0.2">
      <c r="A301" s="133"/>
      <c r="B301" s="71">
        <v>2013</v>
      </c>
      <c r="C301" s="29">
        <v>6026.5</v>
      </c>
      <c r="D301" s="29">
        <v>5184</v>
      </c>
      <c r="E301" s="49">
        <v>86.020077988882434</v>
      </c>
      <c r="F301" s="29">
        <v>1944</v>
      </c>
      <c r="G301" s="49">
        <v>37.5</v>
      </c>
      <c r="H301" s="29">
        <v>5093</v>
      </c>
      <c r="I301" s="49">
        <v>98.244598765432102</v>
      </c>
      <c r="J301" s="49">
        <v>84.510080477889332</v>
      </c>
      <c r="K301" s="29">
        <v>3482</v>
      </c>
      <c r="L301" s="49">
        <v>67.168209876543202</v>
      </c>
      <c r="M301" s="29">
        <v>1611</v>
      </c>
      <c r="N301" s="49">
        <v>31.076388888888889</v>
      </c>
      <c r="O301" s="83">
        <v>91</v>
      </c>
      <c r="P301" s="49">
        <v>1.7554012345679013</v>
      </c>
      <c r="Q301" s="83">
        <v>25</v>
      </c>
      <c r="R301" s="49">
        <v>27.472527472527474</v>
      </c>
      <c r="S301" s="83">
        <v>638</v>
      </c>
      <c r="T301" s="49">
        <v>12.3070987654321</v>
      </c>
      <c r="U301" s="29">
        <v>548</v>
      </c>
      <c r="V301" s="49">
        <v>10.570987654320987</v>
      </c>
      <c r="W301" s="29">
        <v>768</v>
      </c>
      <c r="X301" s="49">
        <v>14.814814814814813</v>
      </c>
      <c r="Y301" s="83">
        <v>30</v>
      </c>
      <c r="Z301" s="50">
        <v>0.57870370370370372</v>
      </c>
      <c r="AA301" s="88">
        <v>1.6054762099798126</v>
      </c>
    </row>
    <row r="302" spans="1:27" s="25" customFormat="1" ht="14.25" x14ac:dyDescent="0.2">
      <c r="A302" s="133"/>
      <c r="B302" s="81">
        <v>2014</v>
      </c>
      <c r="C302" s="82">
        <v>5605.5</v>
      </c>
      <c r="D302" s="82">
        <v>4846</v>
      </c>
      <c r="E302" s="47">
        <v>86.450807242886455</v>
      </c>
      <c r="F302" s="82">
        <v>1821</v>
      </c>
      <c r="G302" s="47">
        <v>37.577383408997115</v>
      </c>
      <c r="H302" s="82">
        <v>4748</v>
      </c>
      <c r="I302" s="47">
        <v>97.977713578208835</v>
      </c>
      <c r="J302" s="47">
        <v>84.702524306484705</v>
      </c>
      <c r="K302" s="82">
        <v>3301</v>
      </c>
      <c r="L302" s="47">
        <v>68.118035493190263</v>
      </c>
      <c r="M302" s="82">
        <v>1447</v>
      </c>
      <c r="N302" s="47">
        <v>29.859678085018572</v>
      </c>
      <c r="O302" s="82">
        <v>98</v>
      </c>
      <c r="P302" s="47">
        <v>2.022286421791168</v>
      </c>
      <c r="Q302" s="82">
        <v>23</v>
      </c>
      <c r="R302" s="47">
        <v>23.469387755102041</v>
      </c>
      <c r="S302" s="82">
        <v>612</v>
      </c>
      <c r="T302" s="47">
        <v>12.628972348328519</v>
      </c>
      <c r="U302" s="82">
        <v>485</v>
      </c>
      <c r="V302" s="47">
        <v>10.008254230293025</v>
      </c>
      <c r="W302" s="82">
        <v>622</v>
      </c>
      <c r="X302" s="47">
        <v>12.835328105654147</v>
      </c>
      <c r="Y302" s="82">
        <v>15</v>
      </c>
      <c r="Z302" s="48">
        <v>0.30953363598844408</v>
      </c>
      <c r="AA302" s="89">
        <v>1.4761496436801391</v>
      </c>
    </row>
    <row r="303" spans="1:27" s="25" customFormat="1" ht="14.25" x14ac:dyDescent="0.2">
      <c r="A303" s="105"/>
      <c r="B303" s="81">
        <v>2015</v>
      </c>
      <c r="C303" s="82">
        <v>5247.5</v>
      </c>
      <c r="D303" s="82">
        <v>4594</v>
      </c>
      <c r="E303" s="47">
        <v>87.546450690805145</v>
      </c>
      <c r="F303" s="82">
        <v>1698</v>
      </c>
      <c r="G303" s="47">
        <v>36.961253809316503</v>
      </c>
      <c r="H303" s="82">
        <v>4503</v>
      </c>
      <c r="I303" s="47">
        <v>98.019155420113194</v>
      </c>
      <c r="J303" s="47">
        <v>85.812291567413055</v>
      </c>
      <c r="K303" s="82">
        <v>3277</v>
      </c>
      <c r="L303" s="47">
        <v>71.332172398781026</v>
      </c>
      <c r="M303" s="82">
        <v>1226</v>
      </c>
      <c r="N303" s="47">
        <v>26.686983021332171</v>
      </c>
      <c r="O303" s="82">
        <v>91</v>
      </c>
      <c r="P303" s="47">
        <v>1.9808445798868086</v>
      </c>
      <c r="Q303" s="82">
        <v>24</v>
      </c>
      <c r="R303" s="47">
        <v>26.373626373626376</v>
      </c>
      <c r="S303" s="82">
        <v>530</v>
      </c>
      <c r="T303" s="47">
        <v>11.536787113626469</v>
      </c>
      <c r="U303" s="82">
        <v>469</v>
      </c>
      <c r="V303" s="47">
        <v>10.208968219416631</v>
      </c>
      <c r="W303" s="82">
        <v>607</v>
      </c>
      <c r="X303" s="47">
        <v>13.212886373530692</v>
      </c>
      <c r="Y303" s="82">
        <v>9</v>
      </c>
      <c r="Z303" s="48">
        <v>0.19590770570309099</v>
      </c>
      <c r="AA303" s="89">
        <v>1.4955011263460813</v>
      </c>
    </row>
    <row r="304" spans="1:27" s="25" customFormat="1" ht="14.25" x14ac:dyDescent="0.2">
      <c r="A304" s="105"/>
      <c r="B304" s="81">
        <v>2016</v>
      </c>
      <c r="C304" s="82">
        <v>5036.1000000000004</v>
      </c>
      <c r="D304" s="82">
        <v>4439</v>
      </c>
      <c r="E304" s="47">
        <v>88.143603185004267</v>
      </c>
      <c r="F304" s="82">
        <v>1656</v>
      </c>
      <c r="G304" s="47">
        <v>37.305699481865283</v>
      </c>
      <c r="H304" s="82">
        <v>4350</v>
      </c>
      <c r="I304" s="47">
        <v>97.995043928812791</v>
      </c>
      <c r="J304" s="47">
        <v>86.376362661583357</v>
      </c>
      <c r="K304" s="82">
        <v>3185</v>
      </c>
      <c r="L304" s="47">
        <v>71.750394232935349</v>
      </c>
      <c r="M304" s="82">
        <v>1165</v>
      </c>
      <c r="N304" s="47">
        <v>26.244649695877449</v>
      </c>
      <c r="O304" s="82">
        <v>89</v>
      </c>
      <c r="P304" s="47">
        <v>2.0049560711872045</v>
      </c>
      <c r="Q304" s="82">
        <v>21</v>
      </c>
      <c r="R304" s="47">
        <v>23.595505617977526</v>
      </c>
      <c r="S304" s="82">
        <v>470</v>
      </c>
      <c r="T304" s="47">
        <v>10.587970263572878</v>
      </c>
      <c r="U304" s="82">
        <v>481</v>
      </c>
      <c r="V304" s="47">
        <v>10.835773822933092</v>
      </c>
      <c r="W304" s="82">
        <v>550</v>
      </c>
      <c r="X304" s="47">
        <v>12.390177968010812</v>
      </c>
      <c r="Y304" s="82">
        <v>5</v>
      </c>
      <c r="Z304" s="48">
        <v>0.11263798152737103</v>
      </c>
      <c r="AA304" s="89">
        <v>1.4389459356341556</v>
      </c>
    </row>
    <row r="305" spans="1:27" s="25" customFormat="1" ht="14.25" x14ac:dyDescent="0.2">
      <c r="A305" s="105"/>
      <c r="B305" s="81">
        <v>2017</v>
      </c>
      <c r="C305" s="82">
        <v>4795</v>
      </c>
      <c r="D305" s="82">
        <v>4242</v>
      </c>
      <c r="E305" s="47">
        <v>88.467153284671525</v>
      </c>
      <c r="F305" s="82">
        <v>1508</v>
      </c>
      <c r="G305" s="47">
        <v>35.549269212635551</v>
      </c>
      <c r="H305" s="82">
        <v>4140</v>
      </c>
      <c r="I305" s="47">
        <v>97.595473833097586</v>
      </c>
      <c r="J305" s="47">
        <v>86.339937434827945</v>
      </c>
      <c r="K305" s="82">
        <v>3075</v>
      </c>
      <c r="L305" s="47">
        <v>72.489391796322494</v>
      </c>
      <c r="M305" s="82">
        <v>1065</v>
      </c>
      <c r="N305" s="47">
        <v>25.106082036775106</v>
      </c>
      <c r="O305" s="82">
        <v>102</v>
      </c>
      <c r="P305" s="47">
        <v>2.4045261669024045</v>
      </c>
      <c r="Q305" s="82">
        <v>26</v>
      </c>
      <c r="R305" s="47">
        <v>25.490196078431371</v>
      </c>
      <c r="S305" s="82">
        <v>390</v>
      </c>
      <c r="T305" s="47">
        <v>9.1937765205091928</v>
      </c>
      <c r="U305" s="82">
        <v>473</v>
      </c>
      <c r="V305" s="47">
        <v>11.150400754361151</v>
      </c>
      <c r="W305" s="82">
        <v>505</v>
      </c>
      <c r="X305" s="47">
        <v>11.904761904761903</v>
      </c>
      <c r="Y305" s="82">
        <v>12</v>
      </c>
      <c r="Z305" s="48">
        <v>0.28288543140028288</v>
      </c>
      <c r="AA305" s="89">
        <v>1.4341018050006946</v>
      </c>
    </row>
    <row r="306" spans="1:27" s="25" customFormat="1" ht="14.25" x14ac:dyDescent="0.2">
      <c r="A306" s="105"/>
      <c r="B306" s="81">
        <v>2018</v>
      </c>
      <c r="C306" s="82">
        <v>4373.45</v>
      </c>
      <c r="D306" s="82">
        <v>3842</v>
      </c>
      <c r="E306" s="47">
        <v>87.848266242897495</v>
      </c>
      <c r="F306" s="82">
        <v>1372</v>
      </c>
      <c r="G306" s="47">
        <v>35.71056741280583</v>
      </c>
      <c r="H306" s="82">
        <v>3768</v>
      </c>
      <c r="I306" s="47">
        <v>98.073919833420092</v>
      </c>
      <c r="J306" s="47">
        <v>86.156238210108725</v>
      </c>
      <c r="K306" s="82">
        <v>2821</v>
      </c>
      <c r="L306" s="47">
        <v>73.42529932326913</v>
      </c>
      <c r="M306" s="82">
        <v>947</v>
      </c>
      <c r="N306" s="47">
        <v>24.648620510150963</v>
      </c>
      <c r="O306" s="82">
        <v>74</v>
      </c>
      <c r="P306" s="47">
        <v>1.9260801665799063</v>
      </c>
      <c r="Q306" s="82">
        <v>13</v>
      </c>
      <c r="R306" s="47">
        <v>17.567567567567568</v>
      </c>
      <c r="S306" s="82">
        <v>303</v>
      </c>
      <c r="T306" s="47">
        <v>7.8865174388339412</v>
      </c>
      <c r="U306" s="82">
        <v>421</v>
      </c>
      <c r="V306" s="47">
        <v>10.957834461218116</v>
      </c>
      <c r="W306" s="82">
        <v>613</v>
      </c>
      <c r="X306" s="47">
        <v>15.955231650182197</v>
      </c>
      <c r="Y306" s="82">
        <v>10</v>
      </c>
      <c r="Z306" s="48">
        <v>0.26028110359187923</v>
      </c>
      <c r="AA306" s="89">
        <v>1.3261557998346967</v>
      </c>
    </row>
    <row r="307" spans="1:27" s="25" customFormat="1" ht="14.25" x14ac:dyDescent="0.2">
      <c r="A307" s="105"/>
      <c r="B307" s="71">
        <v>2019</v>
      </c>
      <c r="C307" s="29">
        <v>4147.3500000000004</v>
      </c>
      <c r="D307" s="29">
        <v>3666</v>
      </c>
      <c r="E307" s="49">
        <v>88.393793627255945</v>
      </c>
      <c r="F307" s="29">
        <v>1332</v>
      </c>
      <c r="G307" s="49">
        <v>36.333878887070377</v>
      </c>
      <c r="H307" s="29">
        <v>3593</v>
      </c>
      <c r="I307" s="49">
        <v>98.008728859792697</v>
      </c>
      <c r="J307" s="49">
        <v>86.633633525021992</v>
      </c>
      <c r="K307" s="29">
        <v>2730</v>
      </c>
      <c r="L307" s="49">
        <v>74.468085106382972</v>
      </c>
      <c r="M307" s="29">
        <v>863</v>
      </c>
      <c r="N307" s="49">
        <v>23.540643753409711</v>
      </c>
      <c r="O307" s="29">
        <v>73</v>
      </c>
      <c r="P307" s="49">
        <v>1.9912711402073104</v>
      </c>
      <c r="Q307" s="29">
        <v>17</v>
      </c>
      <c r="R307" s="49">
        <v>23.287671232876711</v>
      </c>
      <c r="S307" s="29">
        <v>276</v>
      </c>
      <c r="T307" s="49">
        <v>7.5286415711947621</v>
      </c>
      <c r="U307" s="29">
        <v>405</v>
      </c>
      <c r="V307" s="49">
        <v>11.047463175122751</v>
      </c>
      <c r="W307" s="29">
        <v>511</v>
      </c>
      <c r="X307" s="49">
        <v>13.938897981451174</v>
      </c>
      <c r="Y307" s="29">
        <v>5</v>
      </c>
      <c r="Z307" s="50">
        <v>0.13638843426077468</v>
      </c>
      <c r="AA307" s="88">
        <v>1.2870347225537915</v>
      </c>
    </row>
    <row r="308" spans="1:27" s="25" customFormat="1" thickBot="1" x14ac:dyDescent="0.25">
      <c r="A308" s="39"/>
      <c r="B308" s="79">
        <v>2020</v>
      </c>
      <c r="C308" s="80">
        <f>РФ!C14</f>
        <v>3933.2</v>
      </c>
      <c r="D308" s="80">
        <f>РФ!D14</f>
        <v>3439.5</v>
      </c>
      <c r="E308" s="84">
        <f>IF(C308=0,0,D308/C308*100)</f>
        <v>87.447879589138623</v>
      </c>
      <c r="F308" s="80">
        <f>РФ!F14</f>
        <v>1260</v>
      </c>
      <c r="G308" s="84">
        <f>IF(D308=0,0,F308/D308*100)</f>
        <v>36.633231574356742</v>
      </c>
      <c r="H308" s="80">
        <f>РФ!H14</f>
        <v>3372.5</v>
      </c>
      <c r="I308" s="84">
        <f>IF(D308=0,0,H308/D308*100)</f>
        <v>98.052042448030235</v>
      </c>
      <c r="J308" s="84">
        <f>IF(C308=0,0,H308/C308*100)</f>
        <v>85.744432014644573</v>
      </c>
      <c r="K308" s="80">
        <f>РФ!K14</f>
        <v>2601</v>
      </c>
      <c r="L308" s="84">
        <f>IF(D308=0,0,K308/D308*100)</f>
        <v>75.621456607064985</v>
      </c>
      <c r="M308" s="80">
        <f>РФ!M14</f>
        <v>771.5</v>
      </c>
      <c r="N308" s="84">
        <f>IF(D308=0,0,M308/D308*100)</f>
        <v>22.430585840965257</v>
      </c>
      <c r="O308" s="80">
        <f>РФ!O14</f>
        <v>67</v>
      </c>
      <c r="P308" s="84">
        <f>IF(D308=0,0,O308/D308*100)</f>
        <v>1.9479575519697632</v>
      </c>
      <c r="Q308" s="80">
        <f>РФ!Q14</f>
        <v>21</v>
      </c>
      <c r="R308" s="84">
        <f>IF(O308=0,0,Q308/O308*100)</f>
        <v>31.343283582089555</v>
      </c>
      <c r="S308" s="80">
        <f>РФ!S14</f>
        <v>254</v>
      </c>
      <c r="T308" s="84">
        <f>IF(D308=0,0,S308/D308*100)</f>
        <v>7.3847943014973101</v>
      </c>
      <c r="U308" s="80">
        <f>РФ!U14</f>
        <v>389</v>
      </c>
      <c r="V308" s="84">
        <f>IF(D308=0,0,U308/D308*100)</f>
        <v>11.309783398749818</v>
      </c>
      <c r="W308" s="80">
        <f>РФ!AD14</f>
        <v>505</v>
      </c>
      <c r="X308" s="84">
        <f>IF(D308=0,0,W308/D308*100)</f>
        <v>14.682366623055676</v>
      </c>
      <c r="Y308" s="80">
        <f>РФ!AF14</f>
        <v>10</v>
      </c>
      <c r="Z308" s="85">
        <f>IF(D308=0,0,Y308/D308*100)</f>
        <v>0.29073993312981539</v>
      </c>
      <c r="AA308" s="90">
        <f>D308/$D28*100</f>
        <v>1.2245155598207804</v>
      </c>
    </row>
    <row r="309" spans="1:27" s="25" customFormat="1" x14ac:dyDescent="0.2">
      <c r="A309" s="76"/>
      <c r="B309" s="36">
        <v>2001</v>
      </c>
      <c r="C309" s="77">
        <v>29506</v>
      </c>
      <c r="D309" s="77">
        <v>27320</v>
      </c>
      <c r="E309" s="78">
        <v>92.591337355114206</v>
      </c>
      <c r="F309" s="27">
        <v>14333</v>
      </c>
      <c r="G309" s="49">
        <v>52.463396778916547</v>
      </c>
      <c r="H309" s="77">
        <v>24467</v>
      </c>
      <c r="I309" s="78">
        <v>89.557101024890201</v>
      </c>
      <c r="J309" s="78">
        <v>82.922117535416533</v>
      </c>
      <c r="K309" s="77">
        <v>7057</v>
      </c>
      <c r="L309" s="78">
        <v>25.830893118594439</v>
      </c>
      <c r="M309" s="77">
        <v>17410</v>
      </c>
      <c r="N309" s="78">
        <v>63.726207906295748</v>
      </c>
      <c r="O309" s="77">
        <v>2853</v>
      </c>
      <c r="P309" s="78">
        <v>10.442898975109809</v>
      </c>
      <c r="Q309" s="27">
        <v>361</v>
      </c>
      <c r="R309" s="49">
        <v>12.653347353662811</v>
      </c>
      <c r="S309" s="77">
        <v>4160</v>
      </c>
      <c r="T309" s="78">
        <v>15.226939970717424</v>
      </c>
      <c r="U309" s="27">
        <v>774</v>
      </c>
      <c r="V309" s="49">
        <v>2.8330893118594433</v>
      </c>
      <c r="W309" s="27">
        <v>2240</v>
      </c>
      <c r="X309" s="49">
        <v>8.1991215226939964</v>
      </c>
      <c r="Y309" s="27">
        <v>135</v>
      </c>
      <c r="Z309" s="50">
        <v>0.49414348462664714</v>
      </c>
      <c r="AA309" s="49">
        <v>4.7277560117951634</v>
      </c>
    </row>
    <row r="310" spans="1:27" s="25" customFormat="1" ht="14.25" x14ac:dyDescent="0.2">
      <c r="A310" s="133" t="s">
        <v>228</v>
      </c>
      <c r="B310" s="36">
        <v>2002</v>
      </c>
      <c r="C310" s="77">
        <v>27489</v>
      </c>
      <c r="D310" s="77">
        <v>25374</v>
      </c>
      <c r="E310" s="78">
        <v>92.306013314416674</v>
      </c>
      <c r="F310" s="27">
        <v>13362</v>
      </c>
      <c r="G310" s="49">
        <v>52.660203357767799</v>
      </c>
      <c r="H310" s="77">
        <v>22783</v>
      </c>
      <c r="I310" s="78">
        <v>89.788760148183172</v>
      </c>
      <c r="J310" s="78">
        <v>82.88042489723162</v>
      </c>
      <c r="K310" s="77">
        <v>6617</v>
      </c>
      <c r="L310" s="78">
        <v>26.077874990147393</v>
      </c>
      <c r="M310" s="77">
        <v>16166</v>
      </c>
      <c r="N310" s="78">
        <v>63.710885158035779</v>
      </c>
      <c r="O310" s="77">
        <v>2591</v>
      </c>
      <c r="P310" s="78">
        <v>10.211239851816821</v>
      </c>
      <c r="Q310" s="27">
        <v>389</v>
      </c>
      <c r="R310" s="49">
        <v>15.013508297954459</v>
      </c>
      <c r="S310" s="77">
        <v>4015</v>
      </c>
      <c r="T310" s="78">
        <v>15.823283676203989</v>
      </c>
      <c r="U310" s="27">
        <v>794</v>
      </c>
      <c r="V310" s="49">
        <v>3.1291873571372273</v>
      </c>
      <c r="W310" s="27">
        <v>2344</v>
      </c>
      <c r="X310" s="49">
        <v>9.2378024749743819</v>
      </c>
      <c r="Y310" s="27">
        <v>87</v>
      </c>
      <c r="Z310" s="50">
        <v>0.3428706550011823</v>
      </c>
      <c r="AA310" s="49">
        <v>4.5881031898292886</v>
      </c>
    </row>
    <row r="311" spans="1:27" s="25" customFormat="1" ht="14.25" x14ac:dyDescent="0.2">
      <c r="A311" s="133"/>
      <c r="B311" s="36">
        <v>2003</v>
      </c>
      <c r="C311" s="77">
        <v>24849</v>
      </c>
      <c r="D311" s="77">
        <v>22832</v>
      </c>
      <c r="E311" s="78">
        <v>91.882973157873565</v>
      </c>
      <c r="F311" s="27">
        <v>12394</v>
      </c>
      <c r="G311" s="49">
        <v>54.283461807988786</v>
      </c>
      <c r="H311" s="77">
        <v>20709</v>
      </c>
      <c r="I311" s="78">
        <v>90.701646811492637</v>
      </c>
      <c r="J311" s="78">
        <v>83.339369793553061</v>
      </c>
      <c r="K311" s="77">
        <v>6084</v>
      </c>
      <c r="L311" s="78">
        <v>26.646811492641909</v>
      </c>
      <c r="M311" s="77">
        <v>14625</v>
      </c>
      <c r="N311" s="78">
        <v>64.054835318850735</v>
      </c>
      <c r="O311" s="77">
        <v>2123</v>
      </c>
      <c r="P311" s="78">
        <v>9.2983531885073578</v>
      </c>
      <c r="Q311" s="27">
        <v>308</v>
      </c>
      <c r="R311" s="49">
        <v>14.507772020725387</v>
      </c>
      <c r="S311" s="77">
        <v>3575</v>
      </c>
      <c r="T311" s="78">
        <v>15.657848633496846</v>
      </c>
      <c r="U311" s="27">
        <v>786</v>
      </c>
      <c r="V311" s="49">
        <v>3.4425367904695165</v>
      </c>
      <c r="W311" s="27">
        <v>2201</v>
      </c>
      <c r="X311" s="49">
        <v>9.6399789768745627</v>
      </c>
      <c r="Y311" s="27">
        <v>89</v>
      </c>
      <c r="Z311" s="50">
        <v>0.38980378416257883</v>
      </c>
      <c r="AA311" s="49">
        <v>4.5318941578818874</v>
      </c>
    </row>
    <row r="312" spans="1:27" s="25" customFormat="1" ht="13.15" customHeight="1" x14ac:dyDescent="0.2">
      <c r="A312" s="133"/>
      <c r="B312" s="36">
        <v>2004</v>
      </c>
      <c r="C312" s="77">
        <v>22286</v>
      </c>
      <c r="D312" s="77">
        <v>20592</v>
      </c>
      <c r="E312" s="78">
        <v>92.398815399802572</v>
      </c>
      <c r="F312" s="27">
        <v>11329</v>
      </c>
      <c r="G312" s="49">
        <v>55.016511266511273</v>
      </c>
      <c r="H312" s="77">
        <v>18509</v>
      </c>
      <c r="I312" s="78">
        <v>89.884421134421132</v>
      </c>
      <c r="J312" s="78">
        <v>83.052140357174906</v>
      </c>
      <c r="K312" s="77">
        <v>5840</v>
      </c>
      <c r="L312" s="78">
        <v>28.36052836052836</v>
      </c>
      <c r="M312" s="77">
        <v>12669</v>
      </c>
      <c r="N312" s="78">
        <v>61.523892773892776</v>
      </c>
      <c r="O312" s="77">
        <v>2083</v>
      </c>
      <c r="P312" s="78">
        <v>10.115578865578865</v>
      </c>
      <c r="Q312" s="27">
        <v>309</v>
      </c>
      <c r="R312" s="49">
        <v>14.834373499759963</v>
      </c>
      <c r="S312" s="77">
        <v>3351</v>
      </c>
      <c r="T312" s="78">
        <v>16.273310023310021</v>
      </c>
      <c r="U312" s="27">
        <v>703</v>
      </c>
      <c r="V312" s="49">
        <v>3.4139471639471641</v>
      </c>
      <c r="W312" s="27">
        <v>2298</v>
      </c>
      <c r="X312" s="49">
        <v>11.159673659673659</v>
      </c>
      <c r="Y312" s="27">
        <v>96</v>
      </c>
      <c r="Z312" s="50">
        <v>0.46620046620046618</v>
      </c>
      <c r="AA312" s="49">
        <v>4.4563615470015003</v>
      </c>
    </row>
    <row r="313" spans="1:27" s="25" customFormat="1" ht="14.25" x14ac:dyDescent="0.2">
      <c r="A313" s="133"/>
      <c r="B313" s="36">
        <v>2005</v>
      </c>
      <c r="C313" s="77">
        <v>20742</v>
      </c>
      <c r="D313" s="77">
        <v>19079</v>
      </c>
      <c r="E313" s="78">
        <v>91.982451065471025</v>
      </c>
      <c r="F313" s="20">
        <v>10360</v>
      </c>
      <c r="G313" s="49">
        <v>54.300539860579697</v>
      </c>
      <c r="H313" s="77">
        <v>17425</v>
      </c>
      <c r="I313" s="78">
        <v>91.330782535772315</v>
      </c>
      <c r="J313" s="78">
        <v>84.008292353678527</v>
      </c>
      <c r="K313" s="77">
        <v>5677</v>
      </c>
      <c r="L313" s="78">
        <v>29.755228261439274</v>
      </c>
      <c r="M313" s="77">
        <v>11748</v>
      </c>
      <c r="N313" s="78">
        <v>61.57555427433303</v>
      </c>
      <c r="O313" s="77">
        <v>1654</v>
      </c>
      <c r="P313" s="78">
        <v>8.6692174642276854</v>
      </c>
      <c r="Q313" s="20">
        <v>259</v>
      </c>
      <c r="R313" s="49">
        <v>15.659008464328899</v>
      </c>
      <c r="S313" s="77">
        <v>3125</v>
      </c>
      <c r="T313" s="78">
        <v>16.379265160647833</v>
      </c>
      <c r="U313" s="20">
        <v>673</v>
      </c>
      <c r="V313" s="49">
        <v>3.5274385449971168</v>
      </c>
      <c r="W313" s="20">
        <v>2110</v>
      </c>
      <c r="X313" s="49">
        <v>11.059279836469416</v>
      </c>
      <c r="Y313" s="20">
        <v>164</v>
      </c>
      <c r="Z313" s="50">
        <v>0.85958383563079832</v>
      </c>
      <c r="AA313" s="49">
        <v>4.5363006288859564</v>
      </c>
    </row>
    <row r="314" spans="1:27" s="25" customFormat="1" ht="14.25" x14ac:dyDescent="0.2">
      <c r="A314" s="133"/>
      <c r="B314" s="36">
        <v>2006</v>
      </c>
      <c r="C314" s="77">
        <v>18221</v>
      </c>
      <c r="D314" s="77">
        <v>16769</v>
      </c>
      <c r="E314" s="78">
        <v>92.03117282256737</v>
      </c>
      <c r="F314" s="20">
        <v>9114</v>
      </c>
      <c r="G314" s="49">
        <v>54.350289224163639</v>
      </c>
      <c r="H314" s="77">
        <v>15468</v>
      </c>
      <c r="I314" s="78">
        <v>92.241636352793847</v>
      </c>
      <c r="J314" s="78">
        <v>84.891059766203838</v>
      </c>
      <c r="K314" s="77">
        <v>5425</v>
      </c>
      <c r="L314" s="78">
        <v>32.351362633430739</v>
      </c>
      <c r="M314" s="77">
        <v>10043</v>
      </c>
      <c r="N314" s="78">
        <v>59.890273719363108</v>
      </c>
      <c r="O314" s="77">
        <v>1301</v>
      </c>
      <c r="P314" s="78">
        <v>7.7583636472061537</v>
      </c>
      <c r="Q314" s="20">
        <v>265</v>
      </c>
      <c r="R314" s="49">
        <v>20.368946963873942</v>
      </c>
      <c r="S314" s="77">
        <v>2776</v>
      </c>
      <c r="T314" s="78">
        <v>16.554356252608983</v>
      </c>
      <c r="U314" s="20">
        <v>545</v>
      </c>
      <c r="V314" s="49">
        <v>3.2500447253861293</v>
      </c>
      <c r="W314" s="20">
        <v>1799</v>
      </c>
      <c r="X314" s="49">
        <v>10.728129286182837</v>
      </c>
      <c r="Y314" s="20">
        <v>167</v>
      </c>
      <c r="Z314" s="50">
        <v>0.99588526447611669</v>
      </c>
      <c r="AA314" s="49">
        <v>4.2988176905487023</v>
      </c>
    </row>
    <row r="315" spans="1:27" s="25" customFormat="1" ht="14.25" x14ac:dyDescent="0.2">
      <c r="A315" s="133"/>
      <c r="B315" s="36">
        <v>2007</v>
      </c>
      <c r="C315" s="77">
        <v>18734</v>
      </c>
      <c r="D315" s="77">
        <v>17268</v>
      </c>
      <c r="E315" s="78">
        <v>92.174655706202628</v>
      </c>
      <c r="F315" s="20">
        <v>9565</v>
      </c>
      <c r="G315" s="49">
        <v>55.391475561732683</v>
      </c>
      <c r="H315" s="77">
        <v>15798</v>
      </c>
      <c r="I315" s="78">
        <v>91.487143849895759</v>
      </c>
      <c r="J315" s="78">
        <v>84.327959859079755</v>
      </c>
      <c r="K315" s="77">
        <v>5709</v>
      </c>
      <c r="L315" s="78">
        <v>33.061153578874219</v>
      </c>
      <c r="M315" s="77">
        <v>10089</v>
      </c>
      <c r="N315" s="78">
        <v>58.425990271021547</v>
      </c>
      <c r="O315" s="77">
        <v>1470</v>
      </c>
      <c r="P315" s="78">
        <v>8.5128561501042395</v>
      </c>
      <c r="Q315" s="20">
        <v>225</v>
      </c>
      <c r="R315" s="49">
        <v>15.306122448979592</v>
      </c>
      <c r="S315" s="77">
        <v>2935</v>
      </c>
      <c r="T315" s="78">
        <v>16.996757007180914</v>
      </c>
      <c r="U315" s="20">
        <v>613</v>
      </c>
      <c r="V315" s="49">
        <v>3.5499189251795231</v>
      </c>
      <c r="W315" s="20">
        <v>1874</v>
      </c>
      <c r="X315" s="49">
        <v>10.852443826731527</v>
      </c>
      <c r="Y315" s="20">
        <v>162</v>
      </c>
      <c r="Z315" s="50">
        <v>0.93815149409312015</v>
      </c>
      <c r="AA315" s="49">
        <v>4.7862830914044805</v>
      </c>
    </row>
    <row r="316" spans="1:27" s="25" customFormat="1" ht="14.25" x14ac:dyDescent="0.2">
      <c r="A316" s="133"/>
      <c r="B316" s="36">
        <v>2008</v>
      </c>
      <c r="C316" s="77">
        <v>16269</v>
      </c>
      <c r="D316" s="77">
        <v>14988</v>
      </c>
      <c r="E316" s="78">
        <v>92.126129448644662</v>
      </c>
      <c r="F316" s="20">
        <v>8207</v>
      </c>
      <c r="G316" s="49">
        <v>54.757139044568994</v>
      </c>
      <c r="H316" s="77">
        <v>13885</v>
      </c>
      <c r="I316" s="78">
        <v>92.640779290098735</v>
      </c>
      <c r="J316" s="78">
        <v>85.346364251029556</v>
      </c>
      <c r="K316" s="77">
        <v>5471</v>
      </c>
      <c r="L316" s="78">
        <v>36.502535361622627</v>
      </c>
      <c r="M316" s="77">
        <v>8414</v>
      </c>
      <c r="N316" s="78">
        <v>56.138243928476115</v>
      </c>
      <c r="O316" s="77">
        <v>1103</v>
      </c>
      <c r="P316" s="78">
        <v>7.3592207099012539</v>
      </c>
      <c r="Q316" s="20">
        <v>295</v>
      </c>
      <c r="R316" s="49">
        <v>26.745240253853126</v>
      </c>
      <c r="S316" s="77">
        <v>2823</v>
      </c>
      <c r="T316" s="78">
        <v>18.835068054443553</v>
      </c>
      <c r="U316" s="20">
        <v>710</v>
      </c>
      <c r="V316" s="49">
        <v>4.7371230317587401</v>
      </c>
      <c r="W316" s="20">
        <v>1765</v>
      </c>
      <c r="X316" s="49">
        <v>11.776087536696025</v>
      </c>
      <c r="Y316" s="20">
        <v>137</v>
      </c>
      <c r="Z316" s="50">
        <v>0.91406458500133436</v>
      </c>
      <c r="AA316" s="49">
        <v>4.4093116849113168</v>
      </c>
    </row>
    <row r="317" spans="1:27" s="25" customFormat="1" ht="14.25" x14ac:dyDescent="0.2">
      <c r="A317" s="133"/>
      <c r="B317" s="36">
        <v>2009</v>
      </c>
      <c r="C317" s="77">
        <v>18005</v>
      </c>
      <c r="D317" s="77">
        <v>16816</v>
      </c>
      <c r="E317" s="78">
        <v>93.396278811441263</v>
      </c>
      <c r="F317" s="20">
        <v>9033</v>
      </c>
      <c r="G317" s="49">
        <v>53.716698382492865</v>
      </c>
      <c r="H317" s="20">
        <v>15790</v>
      </c>
      <c r="I317" s="49">
        <v>93.898667935299713</v>
      </c>
      <c r="J317" s="49">
        <v>87.69786170508192</v>
      </c>
      <c r="K317" s="20">
        <v>7106</v>
      </c>
      <c r="L317" s="49">
        <v>42.257373929590862</v>
      </c>
      <c r="M317" s="20">
        <v>8684</v>
      </c>
      <c r="N317" s="49">
        <v>51.641294005708851</v>
      </c>
      <c r="O317" s="20">
        <v>1026</v>
      </c>
      <c r="P317" s="49">
        <v>6.1013320647002853</v>
      </c>
      <c r="Q317" s="20">
        <v>253</v>
      </c>
      <c r="R317" s="49">
        <v>24.658869395711498</v>
      </c>
      <c r="S317" s="20">
        <v>2971</v>
      </c>
      <c r="T317" s="49">
        <v>17.667697431018077</v>
      </c>
      <c r="U317" s="20">
        <v>789</v>
      </c>
      <c r="V317" s="49">
        <v>4.6919600380589914</v>
      </c>
      <c r="W317" s="20">
        <v>1963</v>
      </c>
      <c r="X317" s="49">
        <v>11.673406279733587</v>
      </c>
      <c r="Y317" s="20">
        <v>106</v>
      </c>
      <c r="Z317" s="50">
        <v>0.63035204567078973</v>
      </c>
      <c r="AA317" s="49">
        <v>5.1109976414520881</v>
      </c>
    </row>
    <row r="318" spans="1:27" s="25" customFormat="1" ht="14.25" x14ac:dyDescent="0.2">
      <c r="A318" s="133"/>
      <c r="B318" s="36">
        <v>2010</v>
      </c>
      <c r="C318" s="29">
        <v>16956</v>
      </c>
      <c r="D318" s="20">
        <v>15779</v>
      </c>
      <c r="E318" s="49">
        <v>93.058504364236853</v>
      </c>
      <c r="F318" s="29">
        <v>8908</v>
      </c>
      <c r="G318" s="49">
        <v>56.454781671842326</v>
      </c>
      <c r="H318" s="29">
        <v>14363</v>
      </c>
      <c r="I318" s="49">
        <v>91.026047278027761</v>
      </c>
      <c r="J318" s="49">
        <v>84.707478178815748</v>
      </c>
      <c r="K318" s="29">
        <v>6122</v>
      </c>
      <c r="L318" s="49">
        <v>38.798402940617279</v>
      </c>
      <c r="M318" s="29">
        <v>8241</v>
      </c>
      <c r="N318" s="49">
        <v>52.227644337410482</v>
      </c>
      <c r="O318" s="29">
        <v>1416</v>
      </c>
      <c r="P318" s="49">
        <v>8.9739527219722426</v>
      </c>
      <c r="Q318" s="29">
        <v>355</v>
      </c>
      <c r="R318" s="49">
        <v>25.07062146892655</v>
      </c>
      <c r="S318" s="29">
        <v>3169</v>
      </c>
      <c r="T318" s="49">
        <v>20.083655491476012</v>
      </c>
      <c r="U318" s="29">
        <v>864</v>
      </c>
      <c r="V318" s="49">
        <v>5.4756321693389944</v>
      </c>
      <c r="W318" s="29">
        <v>1802</v>
      </c>
      <c r="X318" s="49">
        <v>11.420242093922301</v>
      </c>
      <c r="Y318" s="29">
        <v>59</v>
      </c>
      <c r="Z318" s="50">
        <v>0.37391469674884342</v>
      </c>
      <c r="AA318" s="49">
        <v>4.8065822059894172</v>
      </c>
    </row>
    <row r="319" spans="1:27" s="25" customFormat="1" ht="14.25" x14ac:dyDescent="0.2">
      <c r="A319" s="133"/>
      <c r="B319" s="37">
        <v>2011</v>
      </c>
      <c r="C319" s="51">
        <v>16357</v>
      </c>
      <c r="D319" s="21">
        <v>15086</v>
      </c>
      <c r="E319" s="49">
        <v>92.229626459619737</v>
      </c>
      <c r="F319" s="51">
        <v>8745</v>
      </c>
      <c r="G319" s="49">
        <v>57.967652127800605</v>
      </c>
      <c r="H319" s="51">
        <v>13554</v>
      </c>
      <c r="I319" s="49">
        <v>89.844889301338995</v>
      </c>
      <c r="J319" s="49">
        <v>82.86360579568381</v>
      </c>
      <c r="K319" s="51">
        <v>5748</v>
      </c>
      <c r="L319" s="49">
        <v>38.101551106986605</v>
      </c>
      <c r="M319" s="51">
        <v>7806</v>
      </c>
      <c r="N319" s="49">
        <v>51.743338194352383</v>
      </c>
      <c r="O319" s="51">
        <v>1532</v>
      </c>
      <c r="P319" s="49">
        <v>10.15511069866101</v>
      </c>
      <c r="Q319" s="51">
        <v>245</v>
      </c>
      <c r="R319" s="49">
        <v>15.992167101827675</v>
      </c>
      <c r="S319" s="51">
        <v>3377</v>
      </c>
      <c r="T319" s="49">
        <v>22.38499270847143</v>
      </c>
      <c r="U319" s="51">
        <v>812</v>
      </c>
      <c r="V319" s="49">
        <v>5.3824738167837731</v>
      </c>
      <c r="W319" s="51">
        <v>2104</v>
      </c>
      <c r="X319" s="49">
        <v>13.946705554819038</v>
      </c>
      <c r="Y319" s="51">
        <v>47</v>
      </c>
      <c r="Z319" s="50">
        <v>0.31154712978920857</v>
      </c>
      <c r="AA319" s="49">
        <v>4.5495943786000783</v>
      </c>
    </row>
    <row r="320" spans="1:27" s="25" customFormat="1" ht="14.25" x14ac:dyDescent="0.2">
      <c r="A320" s="133"/>
      <c r="B320" s="38">
        <v>2012</v>
      </c>
      <c r="C320" s="51">
        <v>16781.599999999999</v>
      </c>
      <c r="D320" s="51">
        <v>15242</v>
      </c>
      <c r="E320" s="52">
        <v>90.825666205844499</v>
      </c>
      <c r="F320" s="51">
        <v>8838</v>
      </c>
      <c r="G320" s="52">
        <v>57.984516467655169</v>
      </c>
      <c r="H320" s="51">
        <v>13648</v>
      </c>
      <c r="I320" s="52">
        <v>89.54205484844509</v>
      </c>
      <c r="J320" s="52">
        <v>81.327167850502931</v>
      </c>
      <c r="K320" s="51">
        <v>6127</v>
      </c>
      <c r="L320" s="52">
        <v>40.198136727463584</v>
      </c>
      <c r="M320" s="51">
        <v>7521</v>
      </c>
      <c r="N320" s="52">
        <v>49.343918120981499</v>
      </c>
      <c r="O320" s="51">
        <v>1614</v>
      </c>
      <c r="P320" s="52">
        <v>10.589161527358614</v>
      </c>
      <c r="Q320" s="51">
        <v>233</v>
      </c>
      <c r="R320" s="52">
        <v>14.436183395291202</v>
      </c>
      <c r="S320" s="51">
        <v>3320</v>
      </c>
      <c r="T320" s="52">
        <v>21.781918383414251</v>
      </c>
      <c r="U320" s="51">
        <v>968</v>
      </c>
      <c r="V320" s="52">
        <v>6.3508725888990956</v>
      </c>
      <c r="W320" s="51">
        <v>2294</v>
      </c>
      <c r="X320" s="52">
        <v>15.050518304684424</v>
      </c>
      <c r="Y320" s="51">
        <v>28</v>
      </c>
      <c r="Z320" s="53">
        <v>0.18370292612518044</v>
      </c>
      <c r="AA320" s="52">
        <v>4.6592670259496902</v>
      </c>
    </row>
    <row r="321" spans="1:27" s="25" customFormat="1" ht="14.25" x14ac:dyDescent="0.2">
      <c r="A321" s="133"/>
      <c r="B321" s="71">
        <v>2013</v>
      </c>
      <c r="C321" s="29">
        <v>15709.5</v>
      </c>
      <c r="D321" s="29">
        <v>14277.5</v>
      </c>
      <c r="E321" s="49">
        <v>90.884496642159206</v>
      </c>
      <c r="F321" s="29">
        <v>7996.5</v>
      </c>
      <c r="G321" s="49">
        <v>56.007704430047276</v>
      </c>
      <c r="H321" s="29">
        <v>13000</v>
      </c>
      <c r="I321" s="49">
        <v>91.052355104184898</v>
      </c>
      <c r="J321" s="49">
        <v>82.752474617269797</v>
      </c>
      <c r="K321" s="29">
        <v>6027</v>
      </c>
      <c r="L321" s="49">
        <v>42.213272631763267</v>
      </c>
      <c r="M321" s="29">
        <v>6973</v>
      </c>
      <c r="N321" s="49">
        <v>48.839082472421644</v>
      </c>
      <c r="O321" s="83">
        <v>1277.5</v>
      </c>
      <c r="P321" s="49">
        <v>8.9476448958150936</v>
      </c>
      <c r="Q321" s="83">
        <v>272</v>
      </c>
      <c r="R321" s="49">
        <v>21.291585127201564</v>
      </c>
      <c r="S321" s="83">
        <v>2914</v>
      </c>
      <c r="T321" s="49">
        <v>20.40973559796883</v>
      </c>
      <c r="U321" s="29">
        <v>963</v>
      </c>
      <c r="V321" s="49">
        <v>6.7448783050253898</v>
      </c>
      <c r="W321" s="29">
        <v>2352</v>
      </c>
      <c r="X321" s="49">
        <v>16.47347224654176</v>
      </c>
      <c r="Y321" s="83">
        <v>140</v>
      </c>
      <c r="Z321" s="50">
        <v>0.98056382419891441</v>
      </c>
      <c r="AA321" s="88">
        <v>4.4217180918184358</v>
      </c>
    </row>
    <row r="322" spans="1:27" s="25" customFormat="1" ht="14.25" x14ac:dyDescent="0.2">
      <c r="A322" s="133"/>
      <c r="B322" s="81">
        <v>2014</v>
      </c>
      <c r="C322" s="82">
        <v>15675</v>
      </c>
      <c r="D322" s="82">
        <v>14328</v>
      </c>
      <c r="E322" s="47">
        <v>91.406698564593299</v>
      </c>
      <c r="F322" s="82">
        <v>8062</v>
      </c>
      <c r="G322" s="47">
        <v>56.267448352875491</v>
      </c>
      <c r="H322" s="82">
        <v>12790</v>
      </c>
      <c r="I322" s="47">
        <v>89.265773310999435</v>
      </c>
      <c r="J322" s="47">
        <v>81.59489633173844</v>
      </c>
      <c r="K322" s="82">
        <v>6159</v>
      </c>
      <c r="L322" s="47">
        <v>42.985762144053602</v>
      </c>
      <c r="M322" s="82">
        <v>6631</v>
      </c>
      <c r="N322" s="47">
        <v>46.28001116694584</v>
      </c>
      <c r="O322" s="82">
        <v>1538</v>
      </c>
      <c r="P322" s="47">
        <v>10.734226689000559</v>
      </c>
      <c r="Q322" s="82">
        <v>258</v>
      </c>
      <c r="R322" s="47">
        <v>16.775032509752926</v>
      </c>
      <c r="S322" s="82">
        <v>2982</v>
      </c>
      <c r="T322" s="47">
        <v>20.812395309882746</v>
      </c>
      <c r="U322" s="82">
        <v>1089</v>
      </c>
      <c r="V322" s="47">
        <v>7.6005025125628141</v>
      </c>
      <c r="W322" s="82">
        <v>2202</v>
      </c>
      <c r="X322" s="47">
        <v>15.36850921273032</v>
      </c>
      <c r="Y322" s="82">
        <v>30</v>
      </c>
      <c r="Z322" s="48">
        <v>0.20938023450586263</v>
      </c>
      <c r="AA322" s="89">
        <v>4.3644804157344268</v>
      </c>
    </row>
    <row r="323" spans="1:27" s="25" customFormat="1" ht="14.25" x14ac:dyDescent="0.2">
      <c r="A323" s="105"/>
      <c r="B323" s="81">
        <v>2015</v>
      </c>
      <c r="C323" s="82">
        <v>15393.5</v>
      </c>
      <c r="D323" s="82">
        <v>14166</v>
      </c>
      <c r="E323" s="47">
        <v>92.025855068697823</v>
      </c>
      <c r="F323" s="82">
        <v>8128</v>
      </c>
      <c r="G323" s="47">
        <v>57.376817732599186</v>
      </c>
      <c r="H323" s="82">
        <v>12701</v>
      </c>
      <c r="I323" s="47">
        <v>89.658336862911199</v>
      </c>
      <c r="J323" s="47">
        <v>82.508851138467534</v>
      </c>
      <c r="K323" s="82">
        <v>6276</v>
      </c>
      <c r="L323" s="47">
        <v>44.303261329944938</v>
      </c>
      <c r="M323" s="82">
        <v>6425</v>
      </c>
      <c r="N323" s="47">
        <v>45.355075532966254</v>
      </c>
      <c r="O323" s="82">
        <v>1465</v>
      </c>
      <c r="P323" s="47">
        <v>10.341663137088803</v>
      </c>
      <c r="Q323" s="82">
        <v>202</v>
      </c>
      <c r="R323" s="47">
        <v>13.788395904436859</v>
      </c>
      <c r="S323" s="82">
        <v>2977</v>
      </c>
      <c r="T323" s="47">
        <v>21.015106593251449</v>
      </c>
      <c r="U323" s="82">
        <v>1005</v>
      </c>
      <c r="V323" s="47">
        <v>7.094451503600169</v>
      </c>
      <c r="W323" s="82">
        <v>2080</v>
      </c>
      <c r="X323" s="47">
        <v>14.683043907948608</v>
      </c>
      <c r="Y323" s="82">
        <v>15</v>
      </c>
      <c r="Z323" s="48">
        <v>0.10588733587462938</v>
      </c>
      <c r="AA323" s="89">
        <v>4.611508262041486</v>
      </c>
    </row>
    <row r="324" spans="1:27" s="25" customFormat="1" ht="14.25" x14ac:dyDescent="0.2">
      <c r="A324" s="105"/>
      <c r="B324" s="81">
        <v>2016</v>
      </c>
      <c r="C324" s="82">
        <v>15663</v>
      </c>
      <c r="D324" s="82">
        <v>14265</v>
      </c>
      <c r="E324" s="47">
        <v>91.074506799463705</v>
      </c>
      <c r="F324" s="82">
        <v>7923</v>
      </c>
      <c r="G324" s="47">
        <v>55.541535226077812</v>
      </c>
      <c r="H324" s="82">
        <v>12897</v>
      </c>
      <c r="I324" s="47">
        <v>90.410094637223963</v>
      </c>
      <c r="J324" s="47">
        <v>82.34054778778011</v>
      </c>
      <c r="K324" s="82">
        <v>6504</v>
      </c>
      <c r="L324" s="47">
        <v>45.594111461619349</v>
      </c>
      <c r="M324" s="82">
        <v>6393</v>
      </c>
      <c r="N324" s="47">
        <v>44.815983175604629</v>
      </c>
      <c r="O324" s="82">
        <v>1368</v>
      </c>
      <c r="P324" s="47">
        <v>9.589905362776026</v>
      </c>
      <c r="Q324" s="82">
        <v>194</v>
      </c>
      <c r="R324" s="47">
        <v>14.181286549707602</v>
      </c>
      <c r="S324" s="82">
        <v>2813</v>
      </c>
      <c r="T324" s="47">
        <v>19.719593410445146</v>
      </c>
      <c r="U324" s="82">
        <v>982</v>
      </c>
      <c r="V324" s="47">
        <v>6.8839817735716791</v>
      </c>
      <c r="W324" s="82">
        <v>2062.5</v>
      </c>
      <c r="X324" s="47">
        <v>14.458464773922186</v>
      </c>
      <c r="Y324" s="82">
        <v>20</v>
      </c>
      <c r="Z324" s="48">
        <v>0.14020329477742727</v>
      </c>
      <c r="AA324" s="89">
        <v>4.6241414219016068</v>
      </c>
    </row>
    <row r="325" spans="1:27" s="25" customFormat="1" ht="14.25" x14ac:dyDescent="0.2">
      <c r="A325" s="105"/>
      <c r="B325" s="81">
        <v>2017</v>
      </c>
      <c r="C325" s="82">
        <v>15645.05</v>
      </c>
      <c r="D325" s="82">
        <v>14332</v>
      </c>
      <c r="E325" s="47">
        <v>91.607249577342358</v>
      </c>
      <c r="F325" s="82">
        <v>8117</v>
      </c>
      <c r="G325" s="47">
        <v>56.635500976835054</v>
      </c>
      <c r="H325" s="82">
        <v>12853</v>
      </c>
      <c r="I325" s="47">
        <v>89.680435389338541</v>
      </c>
      <c r="J325" s="47">
        <v>82.153780269158617</v>
      </c>
      <c r="K325" s="82">
        <v>6615</v>
      </c>
      <c r="L325" s="47">
        <v>46.15545632151828</v>
      </c>
      <c r="M325" s="82">
        <v>6238</v>
      </c>
      <c r="N325" s="47">
        <v>43.524979067820261</v>
      </c>
      <c r="O325" s="82">
        <v>1479</v>
      </c>
      <c r="P325" s="47">
        <v>10.319564610661457</v>
      </c>
      <c r="Q325" s="82">
        <v>183</v>
      </c>
      <c r="R325" s="47">
        <v>12.373225152129818</v>
      </c>
      <c r="S325" s="82">
        <v>2845</v>
      </c>
      <c r="T325" s="47">
        <v>19.850683784538099</v>
      </c>
      <c r="U325" s="82">
        <v>1085.5</v>
      </c>
      <c r="V325" s="47">
        <v>7.5739603684063628</v>
      </c>
      <c r="W325" s="82">
        <v>2294</v>
      </c>
      <c r="X325" s="47">
        <v>16.006140106056378</v>
      </c>
      <c r="Y325" s="82">
        <v>34</v>
      </c>
      <c r="Z325" s="48">
        <v>0.23723137036003347</v>
      </c>
      <c r="AA325" s="89">
        <v>4.845249191247043</v>
      </c>
    </row>
    <row r="326" spans="1:27" s="25" customFormat="1" ht="14.25" x14ac:dyDescent="0.2">
      <c r="A326" s="105"/>
      <c r="B326" s="81">
        <v>2018</v>
      </c>
      <c r="C326" s="82">
        <v>15623.25</v>
      </c>
      <c r="D326" s="82">
        <v>14236</v>
      </c>
      <c r="E326" s="47">
        <v>91.120605507816876</v>
      </c>
      <c r="F326" s="82">
        <v>8047</v>
      </c>
      <c r="G326" s="47">
        <v>56.525709468951959</v>
      </c>
      <c r="H326" s="82">
        <v>12807</v>
      </c>
      <c r="I326" s="47">
        <v>89.962067996628264</v>
      </c>
      <c r="J326" s="47">
        <v>81.973981085881618</v>
      </c>
      <c r="K326" s="82">
        <v>6684</v>
      </c>
      <c r="L326" s="47">
        <v>46.951390840123629</v>
      </c>
      <c r="M326" s="82">
        <v>6123</v>
      </c>
      <c r="N326" s="47">
        <v>43.010677156504634</v>
      </c>
      <c r="O326" s="82">
        <v>1429</v>
      </c>
      <c r="P326" s="47">
        <v>10.037932003371735</v>
      </c>
      <c r="Q326" s="82">
        <v>152</v>
      </c>
      <c r="R326" s="47">
        <v>10.636808957312805</v>
      </c>
      <c r="S326" s="82">
        <v>2915</v>
      </c>
      <c r="T326" s="47">
        <v>20.476257375667323</v>
      </c>
      <c r="U326" s="82">
        <v>1093</v>
      </c>
      <c r="V326" s="47">
        <v>7.6777184602416408</v>
      </c>
      <c r="W326" s="82">
        <v>2601</v>
      </c>
      <c r="X326" s="47">
        <v>18.270581624051697</v>
      </c>
      <c r="Y326" s="82">
        <v>18</v>
      </c>
      <c r="Z326" s="48">
        <v>0.12644001123911211</v>
      </c>
      <c r="AA326" s="89">
        <v>4.9138870292677623</v>
      </c>
    </row>
    <row r="327" spans="1:27" s="25" customFormat="1" ht="14.25" x14ac:dyDescent="0.2">
      <c r="A327" s="105"/>
      <c r="B327" s="71">
        <v>2019</v>
      </c>
      <c r="C327" s="29">
        <v>15411.1</v>
      </c>
      <c r="D327" s="29">
        <v>14194</v>
      </c>
      <c r="E327" s="49">
        <v>92.102445639831032</v>
      </c>
      <c r="F327" s="29">
        <v>7978</v>
      </c>
      <c r="G327" s="49">
        <v>56.206847963928418</v>
      </c>
      <c r="H327" s="29">
        <v>12639</v>
      </c>
      <c r="I327" s="49">
        <v>89.044666760603079</v>
      </c>
      <c r="J327" s="49">
        <v>82.012315798353129</v>
      </c>
      <c r="K327" s="29">
        <v>6717</v>
      </c>
      <c r="L327" s="49">
        <v>47.322812455967309</v>
      </c>
      <c r="M327" s="29">
        <v>5922</v>
      </c>
      <c r="N327" s="49">
        <v>41.721854304635762</v>
      </c>
      <c r="O327" s="29">
        <v>1555</v>
      </c>
      <c r="P327" s="49">
        <v>10.955333239396928</v>
      </c>
      <c r="Q327" s="29">
        <v>200</v>
      </c>
      <c r="R327" s="49">
        <v>12.861736334405144</v>
      </c>
      <c r="S327" s="29">
        <v>3071</v>
      </c>
      <c r="T327" s="49">
        <v>21.635902494011557</v>
      </c>
      <c r="U327" s="29">
        <v>1000</v>
      </c>
      <c r="V327" s="49">
        <v>7.0452303790333941</v>
      </c>
      <c r="W327" s="29">
        <v>2874</v>
      </c>
      <c r="X327" s="49">
        <v>20.247992109341975</v>
      </c>
      <c r="Y327" s="29">
        <v>9</v>
      </c>
      <c r="Z327" s="50">
        <v>6.3407073411300544E-2</v>
      </c>
      <c r="AA327" s="88">
        <v>4.9831344386057053</v>
      </c>
    </row>
    <row r="328" spans="1:27" s="25" customFormat="1" thickBot="1" x14ac:dyDescent="0.25">
      <c r="A328" s="39"/>
      <c r="B328" s="79">
        <v>2020</v>
      </c>
      <c r="C328" s="80">
        <f>РФ!C33</f>
        <v>15566.650000000001</v>
      </c>
      <c r="D328" s="80">
        <f>РФ!D33</f>
        <v>14113</v>
      </c>
      <c r="E328" s="84">
        <f>IF(C328=0,0,D328/C328*100)</f>
        <v>90.661767303819374</v>
      </c>
      <c r="F328" s="80">
        <f>РФ!F33</f>
        <v>8108</v>
      </c>
      <c r="G328" s="84">
        <f>IF(D328=0,0,F328/D328*100)</f>
        <v>57.450577481754408</v>
      </c>
      <c r="H328" s="80">
        <f>РФ!H33</f>
        <v>12559</v>
      </c>
      <c r="I328" s="84">
        <f>IF(D328=0,0,H328/D328*100)</f>
        <v>88.988875504853681</v>
      </c>
      <c r="J328" s="84">
        <f>IF(C328=0,0,H328/C328*100)</f>
        <v>80.678887236495967</v>
      </c>
      <c r="K328" s="80">
        <f>РФ!K33</f>
        <v>6729</v>
      </c>
      <c r="L328" s="84">
        <f>IF(D328=0,0,K328/D328*100)</f>
        <v>47.679444483809249</v>
      </c>
      <c r="M328" s="80">
        <f>РФ!M33</f>
        <v>5830</v>
      </c>
      <c r="N328" s="84">
        <f>IF(D328=0,0,M328/D328*100)</f>
        <v>41.309431021044432</v>
      </c>
      <c r="O328" s="80">
        <f>РФ!O33</f>
        <v>1554</v>
      </c>
      <c r="P328" s="84">
        <f>IF(D328=0,0,O328/D328*100)</f>
        <v>11.011124495146319</v>
      </c>
      <c r="Q328" s="80">
        <f>РФ!Q33</f>
        <v>201</v>
      </c>
      <c r="R328" s="84">
        <f>IF(O328=0,0,Q328/O328*100)</f>
        <v>12.934362934362934</v>
      </c>
      <c r="S328" s="80">
        <f>РФ!S33</f>
        <v>3001</v>
      </c>
      <c r="T328" s="84">
        <f>IF(D328=0,0,S328/D328*100)</f>
        <v>21.264082760575356</v>
      </c>
      <c r="U328" s="80">
        <f>РФ!U33</f>
        <v>979</v>
      </c>
      <c r="V328" s="84">
        <f>IF(D328=0,0,U328/D328*100)</f>
        <v>6.9368667186282149</v>
      </c>
      <c r="W328" s="80">
        <f>РФ!AD33</f>
        <v>2395</v>
      </c>
      <c r="X328" s="84">
        <f>IF(D328=0,0,W328/D328*100)</f>
        <v>16.970169347410188</v>
      </c>
      <c r="Y328" s="80">
        <f>РФ!AF33</f>
        <v>12</v>
      </c>
      <c r="Z328" s="85">
        <f>IF(D328=0,0,Y328/D328*100)</f>
        <v>8.5027988379508257E-2</v>
      </c>
      <c r="AA328" s="90">
        <f>D328/$D28*100</f>
        <v>5.0244477673355643</v>
      </c>
    </row>
    <row r="329" spans="1:27" s="25" customFormat="1" x14ac:dyDescent="0.2">
      <c r="A329" s="76"/>
      <c r="B329" s="36">
        <v>2001</v>
      </c>
      <c r="C329" s="77">
        <v>64394</v>
      </c>
      <c r="D329" s="77">
        <v>59303</v>
      </c>
      <c r="E329" s="78">
        <v>92.093983911544555</v>
      </c>
      <c r="F329" s="27">
        <v>3646</v>
      </c>
      <c r="G329" s="49">
        <v>6.1480869433249579</v>
      </c>
      <c r="H329" s="77">
        <v>49168</v>
      </c>
      <c r="I329" s="78">
        <v>82.909802202249466</v>
      </c>
      <c r="J329" s="78">
        <v>76.354939901233038</v>
      </c>
      <c r="K329" s="77">
        <v>20331</v>
      </c>
      <c r="L329" s="78">
        <v>34.283257170800802</v>
      </c>
      <c r="M329" s="77">
        <v>28837</v>
      </c>
      <c r="N329" s="78">
        <v>48.626545031448664</v>
      </c>
      <c r="O329" s="77">
        <v>10135</v>
      </c>
      <c r="P329" s="78">
        <v>17.090197797750537</v>
      </c>
      <c r="Q329" s="27">
        <v>840</v>
      </c>
      <c r="R329" s="49">
        <v>8.2881105081401092</v>
      </c>
      <c r="S329" s="77">
        <v>4380</v>
      </c>
      <c r="T329" s="78">
        <v>7.3857983575873059</v>
      </c>
      <c r="U329" s="27">
        <v>1901</v>
      </c>
      <c r="V329" s="49">
        <v>3.2055713876195138</v>
      </c>
      <c r="W329" s="27">
        <v>5700</v>
      </c>
      <c r="X329" s="49">
        <v>9.6116553968601934</v>
      </c>
      <c r="Y329" s="27">
        <v>233</v>
      </c>
      <c r="Z329" s="50">
        <v>0.39289749253832013</v>
      </c>
      <c r="AA329" s="49">
        <v>10.26244929602813</v>
      </c>
    </row>
    <row r="330" spans="1:27" s="25" customFormat="1" ht="15" customHeight="1" x14ac:dyDescent="0.2">
      <c r="A330" s="133" t="s">
        <v>240</v>
      </c>
      <c r="B330" s="36">
        <v>2002</v>
      </c>
      <c r="C330" s="77">
        <v>60485</v>
      </c>
      <c r="D330" s="77">
        <v>55315</v>
      </c>
      <c r="E330" s="78">
        <v>91.452426221377209</v>
      </c>
      <c r="F330" s="27">
        <v>3532</v>
      </c>
      <c r="G330" s="49">
        <v>6.3852481243785588</v>
      </c>
      <c r="H330" s="77">
        <v>45986</v>
      </c>
      <c r="I330" s="78">
        <v>83.134773569556174</v>
      </c>
      <c r="J330" s="78">
        <v>76.028767463007355</v>
      </c>
      <c r="K330" s="77">
        <v>19175</v>
      </c>
      <c r="L330" s="78">
        <v>34.665099882491184</v>
      </c>
      <c r="M330" s="77">
        <v>26811</v>
      </c>
      <c r="N330" s="78">
        <v>48.46967368706499</v>
      </c>
      <c r="O330" s="77">
        <v>9329</v>
      </c>
      <c r="P330" s="78">
        <v>16.865226430443823</v>
      </c>
      <c r="Q330" s="27">
        <v>612</v>
      </c>
      <c r="R330" s="49">
        <v>6.5601886590202589</v>
      </c>
      <c r="S330" s="77">
        <v>4103</v>
      </c>
      <c r="T330" s="78">
        <v>7.4175178523004606</v>
      </c>
      <c r="U330" s="27">
        <v>1873</v>
      </c>
      <c r="V330" s="49">
        <v>3.3860616469312119</v>
      </c>
      <c r="W330" s="27">
        <v>5462</v>
      </c>
      <c r="X330" s="49">
        <v>9.8743559613124834</v>
      </c>
      <c r="Y330" s="27">
        <v>205</v>
      </c>
      <c r="Z330" s="50">
        <v>0.37060471843080539</v>
      </c>
      <c r="AA330" s="49">
        <v>10.002007091724092</v>
      </c>
    </row>
    <row r="331" spans="1:27" s="25" customFormat="1" ht="14.25" x14ac:dyDescent="0.2">
      <c r="A331" s="133"/>
      <c r="B331" s="36">
        <v>2003</v>
      </c>
      <c r="C331" s="77">
        <v>54441</v>
      </c>
      <c r="D331" s="77">
        <v>49318</v>
      </c>
      <c r="E331" s="78">
        <v>90.589812824893002</v>
      </c>
      <c r="F331" s="27">
        <v>3386</v>
      </c>
      <c r="G331" s="49">
        <v>6.86564743095827</v>
      </c>
      <c r="H331" s="77">
        <v>41438</v>
      </c>
      <c r="I331" s="78">
        <v>84.02206091082364</v>
      </c>
      <c r="J331" s="78">
        <v>76.115427710732718</v>
      </c>
      <c r="K331" s="77">
        <v>17547</v>
      </c>
      <c r="L331" s="78">
        <v>35.579301674844885</v>
      </c>
      <c r="M331" s="77">
        <v>23891</v>
      </c>
      <c r="N331" s="78">
        <v>48.442759235978748</v>
      </c>
      <c r="O331" s="77">
        <v>7880</v>
      </c>
      <c r="P331" s="78">
        <v>15.977939089176365</v>
      </c>
      <c r="Q331" s="27">
        <v>727</v>
      </c>
      <c r="R331" s="49">
        <v>9.2258883248730967</v>
      </c>
      <c r="S331" s="77">
        <v>3633</v>
      </c>
      <c r="T331" s="78">
        <v>7.366478770428647</v>
      </c>
      <c r="U331" s="27">
        <v>1781</v>
      </c>
      <c r="V331" s="49">
        <v>3.6112575530232371</v>
      </c>
      <c r="W331" s="27">
        <v>5135</v>
      </c>
      <c r="X331" s="49">
        <v>10.41201995214729</v>
      </c>
      <c r="Y331" s="27">
        <v>148</v>
      </c>
      <c r="Z331" s="50">
        <v>0.30009327223326171</v>
      </c>
      <c r="AA331" s="49">
        <v>9.7890660510870244</v>
      </c>
    </row>
    <row r="332" spans="1:27" s="25" customFormat="1" ht="13.15" customHeight="1" x14ac:dyDescent="0.2">
      <c r="A332" s="133"/>
      <c r="B332" s="36">
        <v>2004</v>
      </c>
      <c r="C332" s="77">
        <v>48899</v>
      </c>
      <c r="D332" s="77">
        <v>44312</v>
      </c>
      <c r="E332" s="78">
        <v>90.619440070349086</v>
      </c>
      <c r="F332" s="27">
        <v>3020</v>
      </c>
      <c r="G332" s="49">
        <v>6.8153096226755734</v>
      </c>
      <c r="H332" s="77">
        <v>37450</v>
      </c>
      <c r="I332" s="78">
        <v>84.514352771258345</v>
      </c>
      <c r="J332" s="78">
        <v>76.586433260393875</v>
      </c>
      <c r="K332" s="77">
        <v>16107</v>
      </c>
      <c r="L332" s="78">
        <v>36.349070229283264</v>
      </c>
      <c r="M332" s="77">
        <v>21343</v>
      </c>
      <c r="N332" s="78">
        <v>48.165282541975088</v>
      </c>
      <c r="O332" s="77">
        <v>6862</v>
      </c>
      <c r="P332" s="78">
        <v>15.48564722874165</v>
      </c>
      <c r="Q332" s="27">
        <v>616</v>
      </c>
      <c r="R332" s="49">
        <v>8.9769746429612365</v>
      </c>
      <c r="S332" s="77">
        <v>3216</v>
      </c>
      <c r="T332" s="78">
        <v>7.2576277306372994</v>
      </c>
      <c r="U332" s="27">
        <v>1608</v>
      </c>
      <c r="V332" s="49">
        <v>3.6288138653186497</v>
      </c>
      <c r="W332" s="27">
        <v>4728</v>
      </c>
      <c r="X332" s="49">
        <v>10.669795992056327</v>
      </c>
      <c r="Y332" s="27">
        <v>144</v>
      </c>
      <c r="Z332" s="50">
        <v>0.32496840584943132</v>
      </c>
      <c r="AA332" s="49">
        <v>9.5896606871955345</v>
      </c>
    </row>
    <row r="333" spans="1:27" s="25" customFormat="1" ht="14.25" x14ac:dyDescent="0.2">
      <c r="A333" s="133"/>
      <c r="B333" s="36">
        <v>2005</v>
      </c>
      <c r="C333" s="77">
        <v>44601</v>
      </c>
      <c r="D333" s="77">
        <v>40415</v>
      </c>
      <c r="E333" s="78">
        <v>90.61456021165445</v>
      </c>
      <c r="F333" s="20">
        <v>2973</v>
      </c>
      <c r="G333" s="49">
        <v>7.3561796362736604</v>
      </c>
      <c r="H333" s="77">
        <v>34480</v>
      </c>
      <c r="I333" s="78">
        <v>85.314858344674008</v>
      </c>
      <c r="J333" s="78">
        <v>77.307683684222326</v>
      </c>
      <c r="K333" s="77">
        <v>14958</v>
      </c>
      <c r="L333" s="78">
        <v>37.011010763330447</v>
      </c>
      <c r="M333" s="77">
        <v>19522</v>
      </c>
      <c r="N333" s="78">
        <v>48.303847581343561</v>
      </c>
      <c r="O333" s="77">
        <v>5935</v>
      </c>
      <c r="P333" s="78">
        <v>14.685141655325992</v>
      </c>
      <c r="Q333" s="20">
        <v>565</v>
      </c>
      <c r="R333" s="49">
        <v>9.5197978096040448</v>
      </c>
      <c r="S333" s="77">
        <v>3181</v>
      </c>
      <c r="T333" s="78">
        <v>7.8708400346406044</v>
      </c>
      <c r="U333" s="20">
        <v>1427</v>
      </c>
      <c r="V333" s="49">
        <v>3.5308672522578251</v>
      </c>
      <c r="W333" s="20">
        <v>4416</v>
      </c>
      <c r="X333" s="49">
        <v>10.926636149944327</v>
      </c>
      <c r="Y333" s="20">
        <v>269</v>
      </c>
      <c r="Z333" s="50">
        <v>0.66559445750340218</v>
      </c>
      <c r="AA333" s="49">
        <v>9.6092347563512739</v>
      </c>
    </row>
    <row r="334" spans="1:27" s="25" customFormat="1" ht="14.25" x14ac:dyDescent="0.2">
      <c r="A334" s="133"/>
      <c r="B334" s="36">
        <v>2006</v>
      </c>
      <c r="C334" s="77">
        <v>39604</v>
      </c>
      <c r="D334" s="77">
        <v>35965</v>
      </c>
      <c r="E334" s="78">
        <v>90.811534188465814</v>
      </c>
      <c r="F334" s="20">
        <v>2631</v>
      </c>
      <c r="G334" s="49">
        <v>7.3154455720839699</v>
      </c>
      <c r="H334" s="77">
        <v>30936</v>
      </c>
      <c r="I334" s="78">
        <v>86.016960934241624</v>
      </c>
      <c r="J334" s="78">
        <v>78.113321886678108</v>
      </c>
      <c r="K334" s="77">
        <v>14303</v>
      </c>
      <c r="L334" s="78">
        <v>39.769220075072987</v>
      </c>
      <c r="M334" s="77">
        <v>16633</v>
      </c>
      <c r="N334" s="78">
        <v>46.247740859168637</v>
      </c>
      <c r="O334" s="77">
        <v>5029</v>
      </c>
      <c r="P334" s="78">
        <v>13.983039065758376</v>
      </c>
      <c r="Q334" s="20">
        <v>572</v>
      </c>
      <c r="R334" s="49">
        <v>11.374030622390137</v>
      </c>
      <c r="S334" s="77">
        <v>2850</v>
      </c>
      <c r="T334" s="78">
        <v>7.9243709161684963</v>
      </c>
      <c r="U334" s="20">
        <v>1388</v>
      </c>
      <c r="V334" s="49">
        <v>3.8593076602252188</v>
      </c>
      <c r="W334" s="20">
        <v>3879</v>
      </c>
      <c r="X334" s="49">
        <v>10.785485889058807</v>
      </c>
      <c r="Y334" s="20">
        <v>290</v>
      </c>
      <c r="Z334" s="50">
        <v>0.80633949673293481</v>
      </c>
      <c r="AA334" s="49">
        <v>9.2198090667651069</v>
      </c>
    </row>
    <row r="335" spans="1:27" s="25" customFormat="1" ht="14.25" x14ac:dyDescent="0.2">
      <c r="A335" s="133"/>
      <c r="B335" s="36">
        <v>2007</v>
      </c>
      <c r="C335" s="77">
        <v>36915</v>
      </c>
      <c r="D335" s="77">
        <v>33410</v>
      </c>
      <c r="E335" s="78">
        <v>90.505214682378437</v>
      </c>
      <c r="F335" s="20">
        <v>2541</v>
      </c>
      <c r="G335" s="49">
        <v>7.6055073331337919</v>
      </c>
      <c r="H335" s="77">
        <v>28935</v>
      </c>
      <c r="I335" s="78">
        <v>86.605806644717148</v>
      </c>
      <c r="J335" s="78">
        <v>78.382771231206831</v>
      </c>
      <c r="K335" s="77">
        <v>13640</v>
      </c>
      <c r="L335" s="78">
        <v>40.826099970068839</v>
      </c>
      <c r="M335" s="77">
        <v>15295</v>
      </c>
      <c r="N335" s="78">
        <v>45.77970667464831</v>
      </c>
      <c r="O335" s="77">
        <v>4475</v>
      </c>
      <c r="P335" s="78">
        <v>13.39419335528285</v>
      </c>
      <c r="Q335" s="20">
        <v>474</v>
      </c>
      <c r="R335" s="49">
        <v>10.592178770949721</v>
      </c>
      <c r="S335" s="77">
        <v>2945</v>
      </c>
      <c r="T335" s="78">
        <v>8.8147261299012278</v>
      </c>
      <c r="U335" s="20">
        <v>1460</v>
      </c>
      <c r="V335" s="49">
        <v>4.3699491170308287</v>
      </c>
      <c r="W335" s="20">
        <v>3598</v>
      </c>
      <c r="X335" s="49">
        <v>10.76923076923077</v>
      </c>
      <c r="Y335" s="20">
        <v>239</v>
      </c>
      <c r="Z335" s="50">
        <v>0.71535468422627957</v>
      </c>
      <c r="AA335" s="49">
        <v>9.2604654901449912</v>
      </c>
    </row>
    <row r="336" spans="1:27" s="25" customFormat="1" ht="14.25" x14ac:dyDescent="0.2">
      <c r="A336" s="133"/>
      <c r="B336" s="36">
        <v>2008</v>
      </c>
      <c r="C336" s="77">
        <v>33565</v>
      </c>
      <c r="D336" s="77">
        <v>30784</v>
      </c>
      <c r="E336" s="78">
        <v>91.714583643676448</v>
      </c>
      <c r="F336" s="20">
        <v>2571</v>
      </c>
      <c r="G336" s="49">
        <v>8.3517411642411634</v>
      </c>
      <c r="H336" s="77">
        <v>26975</v>
      </c>
      <c r="I336" s="78">
        <v>87.626689189189193</v>
      </c>
      <c r="J336" s="78">
        <v>80.366453150603306</v>
      </c>
      <c r="K336" s="77">
        <v>13135</v>
      </c>
      <c r="L336" s="78">
        <v>42.668269230769226</v>
      </c>
      <c r="M336" s="77">
        <v>13840</v>
      </c>
      <c r="N336" s="78">
        <v>44.95841995841996</v>
      </c>
      <c r="O336" s="77">
        <v>3809</v>
      </c>
      <c r="P336" s="78">
        <v>12.373310810810811</v>
      </c>
      <c r="Q336" s="20">
        <v>711</v>
      </c>
      <c r="R336" s="49">
        <v>18.666316618535049</v>
      </c>
      <c r="S336" s="77">
        <v>2864</v>
      </c>
      <c r="T336" s="78">
        <v>9.3035343035343043</v>
      </c>
      <c r="U336" s="20">
        <v>1815</v>
      </c>
      <c r="V336" s="49">
        <v>5.8959199584199578</v>
      </c>
      <c r="W336" s="20">
        <v>3086</v>
      </c>
      <c r="X336" s="49">
        <v>10.024688149688149</v>
      </c>
      <c r="Y336" s="20">
        <v>218</v>
      </c>
      <c r="Z336" s="50">
        <v>0.70816008316008316</v>
      </c>
      <c r="AA336" s="49">
        <v>9.0563284566526523</v>
      </c>
    </row>
    <row r="337" spans="1:27" s="25" customFormat="1" ht="14.25" x14ac:dyDescent="0.2">
      <c r="A337" s="133"/>
      <c r="B337" s="36">
        <v>2009</v>
      </c>
      <c r="C337" s="77">
        <v>32757</v>
      </c>
      <c r="D337" s="77">
        <v>30287</v>
      </c>
      <c r="E337" s="78">
        <v>92.459626949964886</v>
      </c>
      <c r="F337" s="20">
        <v>2806</v>
      </c>
      <c r="G337" s="49">
        <v>9.2647010268432002</v>
      </c>
      <c r="H337" s="20">
        <v>26811</v>
      </c>
      <c r="I337" s="49">
        <v>88.523128735100869</v>
      </c>
      <c r="J337" s="49">
        <v>81.848154592911442</v>
      </c>
      <c r="K337" s="20">
        <v>13869</v>
      </c>
      <c r="L337" s="49">
        <v>45.791923927757786</v>
      </c>
      <c r="M337" s="20">
        <v>12942</v>
      </c>
      <c r="N337" s="49">
        <v>42.73120480734309</v>
      </c>
      <c r="O337" s="20">
        <v>3476</v>
      </c>
      <c r="P337" s="49">
        <v>11.476871264899131</v>
      </c>
      <c r="Q337" s="20">
        <v>471</v>
      </c>
      <c r="R337" s="49">
        <v>13.55005753739931</v>
      </c>
      <c r="S337" s="20">
        <v>3216</v>
      </c>
      <c r="T337" s="49">
        <v>10.618417142668472</v>
      </c>
      <c r="U337" s="20">
        <v>1930</v>
      </c>
      <c r="V337" s="49">
        <v>6.3723709842506695</v>
      </c>
      <c r="W337" s="20">
        <v>3057</v>
      </c>
      <c r="X337" s="49">
        <v>10.093439429458183</v>
      </c>
      <c r="Y337" s="20">
        <v>147</v>
      </c>
      <c r="Z337" s="50">
        <v>0.4853567537227193</v>
      </c>
      <c r="AA337" s="49">
        <v>9.2053274004911625</v>
      </c>
    </row>
    <row r="338" spans="1:27" s="25" customFormat="1" ht="14.25" x14ac:dyDescent="0.2">
      <c r="A338" s="133"/>
      <c r="B338" s="36">
        <v>2010</v>
      </c>
      <c r="C338" s="29">
        <v>30563</v>
      </c>
      <c r="D338" s="20">
        <v>28277</v>
      </c>
      <c r="E338" s="49">
        <v>92.520367764944538</v>
      </c>
      <c r="F338" s="29">
        <v>2515</v>
      </c>
      <c r="G338" s="49">
        <v>8.8941542596456475</v>
      </c>
      <c r="H338" s="29">
        <v>24875</v>
      </c>
      <c r="I338" s="49">
        <v>87.969020758920678</v>
      </c>
      <c r="J338" s="49">
        <v>81.389261525373811</v>
      </c>
      <c r="K338" s="29">
        <v>12988</v>
      </c>
      <c r="L338" s="49">
        <v>45.931322276054743</v>
      </c>
      <c r="M338" s="29">
        <v>11887</v>
      </c>
      <c r="N338" s="49">
        <v>42.037698482865935</v>
      </c>
      <c r="O338" s="29">
        <v>3402</v>
      </c>
      <c r="P338" s="49">
        <v>12.030979241079322</v>
      </c>
      <c r="Q338" s="29">
        <v>418</v>
      </c>
      <c r="R338" s="49">
        <v>12.286890064667842</v>
      </c>
      <c r="S338" s="29">
        <v>3398</v>
      </c>
      <c r="T338" s="49">
        <v>12.016833468896984</v>
      </c>
      <c r="U338" s="29">
        <v>1950</v>
      </c>
      <c r="V338" s="49">
        <v>6.896063938890264</v>
      </c>
      <c r="W338" s="29">
        <v>2375</v>
      </c>
      <c r="X338" s="49">
        <v>8.3990522332637827</v>
      </c>
      <c r="Y338" s="29">
        <v>36</v>
      </c>
      <c r="Z338" s="50">
        <v>0.12731194964105103</v>
      </c>
      <c r="AA338" s="49">
        <v>8.61370967987596</v>
      </c>
    </row>
    <row r="339" spans="1:27" s="25" customFormat="1" ht="14.25" x14ac:dyDescent="0.2">
      <c r="A339" s="133"/>
      <c r="B339" s="37">
        <v>2011</v>
      </c>
      <c r="C339" s="51">
        <v>30414</v>
      </c>
      <c r="D339" s="21">
        <v>28122</v>
      </c>
      <c r="E339" s="49">
        <v>92.463996843558888</v>
      </c>
      <c r="F339" s="51">
        <v>1921</v>
      </c>
      <c r="G339" s="49">
        <v>6.8309508569802997</v>
      </c>
      <c r="H339" s="51">
        <v>24942</v>
      </c>
      <c r="I339" s="49">
        <v>88.692127160230427</v>
      </c>
      <c r="J339" s="49">
        <v>82.008285657920695</v>
      </c>
      <c r="K339" s="51">
        <v>13037</v>
      </c>
      <c r="L339" s="49">
        <v>46.358722708199984</v>
      </c>
      <c r="M339" s="51">
        <v>11905</v>
      </c>
      <c r="N339" s="49">
        <v>42.333404452030436</v>
      </c>
      <c r="O339" s="51">
        <v>3180</v>
      </c>
      <c r="P339" s="49">
        <v>11.307872839769576</v>
      </c>
      <c r="Q339" s="51">
        <v>397</v>
      </c>
      <c r="R339" s="49">
        <v>12.484276729559749</v>
      </c>
      <c r="S339" s="51">
        <v>1995</v>
      </c>
      <c r="T339" s="49">
        <v>7.0940900362705355</v>
      </c>
      <c r="U339" s="51">
        <v>3671</v>
      </c>
      <c r="V339" s="49">
        <v>13.053836853708839</v>
      </c>
      <c r="W339" s="51">
        <v>2962</v>
      </c>
      <c r="X339" s="49">
        <v>10.532679041319962</v>
      </c>
      <c r="Y339" s="51">
        <v>68</v>
      </c>
      <c r="Z339" s="50">
        <v>0.24180357015859472</v>
      </c>
      <c r="AA339" s="49">
        <v>8.4809553967248714</v>
      </c>
    </row>
    <row r="340" spans="1:27" s="25" customFormat="1" ht="14.25" x14ac:dyDescent="0.2">
      <c r="A340" s="133"/>
      <c r="B340" s="38">
        <v>2012</v>
      </c>
      <c r="C340" s="51">
        <v>29396.7</v>
      </c>
      <c r="D340" s="51">
        <v>27326</v>
      </c>
      <c r="E340" s="52">
        <v>92.956012069381927</v>
      </c>
      <c r="F340" s="51">
        <v>2469</v>
      </c>
      <c r="G340" s="52">
        <v>9.0353509478152674</v>
      </c>
      <c r="H340" s="51">
        <v>24512</v>
      </c>
      <c r="I340" s="52">
        <v>89.702115201639458</v>
      </c>
      <c r="J340" s="52">
        <v>83.38350903332686</v>
      </c>
      <c r="K340" s="51">
        <v>13087</v>
      </c>
      <c r="L340" s="52">
        <v>47.892117397350511</v>
      </c>
      <c r="M340" s="51">
        <v>11367</v>
      </c>
      <c r="N340" s="52">
        <v>41.597745736661054</v>
      </c>
      <c r="O340" s="51">
        <v>2874</v>
      </c>
      <c r="P340" s="52">
        <v>10.51745590280319</v>
      </c>
      <c r="Q340" s="51">
        <v>348</v>
      </c>
      <c r="R340" s="52">
        <v>12.10855949895616</v>
      </c>
      <c r="S340" s="51">
        <v>3675</v>
      </c>
      <c r="T340" s="52">
        <v>13.44873014711264</v>
      </c>
      <c r="U340" s="51">
        <v>2030</v>
      </c>
      <c r="V340" s="52">
        <v>7.4288223669765063</v>
      </c>
      <c r="W340" s="51">
        <v>3109</v>
      </c>
      <c r="X340" s="52">
        <v>11.377442728536924</v>
      </c>
      <c r="Y340" s="51">
        <v>24</v>
      </c>
      <c r="Z340" s="53">
        <v>8.7828441777062144E-2</v>
      </c>
      <c r="AA340" s="52">
        <v>8.3531774538184784</v>
      </c>
    </row>
    <row r="341" spans="1:27" s="25" customFormat="1" ht="14.25" x14ac:dyDescent="0.2">
      <c r="A341" s="133"/>
      <c r="B341" s="71">
        <v>2013</v>
      </c>
      <c r="C341" s="29">
        <v>27122.5</v>
      </c>
      <c r="D341" s="29">
        <v>25141.35</v>
      </c>
      <c r="E341" s="49">
        <v>92.695547976772048</v>
      </c>
      <c r="F341" s="29">
        <v>2186</v>
      </c>
      <c r="G341" s="49">
        <v>8.6948393781559066</v>
      </c>
      <c r="H341" s="29">
        <v>22801.35</v>
      </c>
      <c r="I341" s="49">
        <v>90.692623904444275</v>
      </c>
      <c r="J341" s="49">
        <v>84.068024702737574</v>
      </c>
      <c r="K341" s="29">
        <v>12506.35</v>
      </c>
      <c r="L341" s="49">
        <v>49.744146595151022</v>
      </c>
      <c r="M341" s="29">
        <v>10295</v>
      </c>
      <c r="N341" s="49">
        <v>40.94847730929326</v>
      </c>
      <c r="O341" s="83">
        <v>2340</v>
      </c>
      <c r="P341" s="49">
        <v>9.3073760955557283</v>
      </c>
      <c r="Q341" s="83">
        <v>302</v>
      </c>
      <c r="R341" s="49">
        <v>12.905982905982908</v>
      </c>
      <c r="S341" s="83">
        <v>3339</v>
      </c>
      <c r="T341" s="49">
        <v>13.280909736350674</v>
      </c>
      <c r="U341" s="29">
        <v>1992</v>
      </c>
      <c r="V341" s="49">
        <v>7.9232022146782102</v>
      </c>
      <c r="W341" s="29">
        <v>3154</v>
      </c>
      <c r="X341" s="49">
        <v>12.5450701732405</v>
      </c>
      <c r="Y341" s="83">
        <v>107</v>
      </c>
      <c r="Z341" s="50">
        <v>0.42559369325831747</v>
      </c>
      <c r="AA341" s="88">
        <v>7.7862344351419672</v>
      </c>
    </row>
    <row r="342" spans="1:27" s="25" customFormat="1" ht="14.25" x14ac:dyDescent="0.2">
      <c r="A342" s="133"/>
      <c r="B342" s="81">
        <v>2014</v>
      </c>
      <c r="C342" s="82">
        <v>27076.25</v>
      </c>
      <c r="D342" s="82">
        <v>25317</v>
      </c>
      <c r="E342" s="47">
        <v>93.502608374497939</v>
      </c>
      <c r="F342" s="82">
        <v>2165</v>
      </c>
      <c r="G342" s="47">
        <v>8.551566141327962</v>
      </c>
      <c r="H342" s="82">
        <v>22909</v>
      </c>
      <c r="I342" s="47">
        <v>90.488604495003358</v>
      </c>
      <c r="J342" s="47">
        <v>84.609205484511335</v>
      </c>
      <c r="K342" s="82">
        <v>12775</v>
      </c>
      <c r="L342" s="47">
        <v>50.460165106450219</v>
      </c>
      <c r="M342" s="82">
        <v>10134</v>
      </c>
      <c r="N342" s="47">
        <v>40.028439388553146</v>
      </c>
      <c r="O342" s="82">
        <v>2408</v>
      </c>
      <c r="P342" s="47">
        <v>9.5113955049966421</v>
      </c>
      <c r="Q342" s="82">
        <v>284</v>
      </c>
      <c r="R342" s="47">
        <v>11.794019933554816</v>
      </c>
      <c r="S342" s="82">
        <v>3326</v>
      </c>
      <c r="T342" s="47">
        <v>13.137417545522773</v>
      </c>
      <c r="U342" s="82">
        <v>2229</v>
      </c>
      <c r="V342" s="47">
        <v>8.8043607062448146</v>
      </c>
      <c r="W342" s="82">
        <v>2847</v>
      </c>
      <c r="X342" s="47">
        <v>11.24540822372319</v>
      </c>
      <c r="Y342" s="82">
        <v>37</v>
      </c>
      <c r="Z342" s="48">
        <v>0.14614685784255638</v>
      </c>
      <c r="AA342" s="89">
        <v>7.7118614381036084</v>
      </c>
    </row>
    <row r="343" spans="1:27" s="25" customFormat="1" ht="14.25" x14ac:dyDescent="0.2">
      <c r="A343" s="105"/>
      <c r="B343" s="81">
        <v>2015</v>
      </c>
      <c r="C343" s="82">
        <v>27096.2</v>
      </c>
      <c r="D343" s="82">
        <v>25378</v>
      </c>
      <c r="E343" s="47">
        <v>93.658889438371432</v>
      </c>
      <c r="F343" s="82">
        <v>2283</v>
      </c>
      <c r="G343" s="47">
        <v>8.995980770746316</v>
      </c>
      <c r="H343" s="82">
        <v>23071</v>
      </c>
      <c r="I343" s="47">
        <v>90.909449129167001</v>
      </c>
      <c r="J343" s="47">
        <v>85.144780448919036</v>
      </c>
      <c r="K343" s="82">
        <v>13182</v>
      </c>
      <c r="L343" s="47">
        <v>51.942627472614078</v>
      </c>
      <c r="M343" s="82">
        <v>9889</v>
      </c>
      <c r="N343" s="47">
        <v>38.966821656552916</v>
      </c>
      <c r="O343" s="82">
        <v>2307</v>
      </c>
      <c r="P343" s="47">
        <v>9.0905508708330043</v>
      </c>
      <c r="Q343" s="82">
        <v>252</v>
      </c>
      <c r="R343" s="47">
        <v>10.923276983094929</v>
      </c>
      <c r="S343" s="82">
        <v>3468</v>
      </c>
      <c r="T343" s="47">
        <v>13.665379462526598</v>
      </c>
      <c r="U343" s="82">
        <v>2162</v>
      </c>
      <c r="V343" s="47">
        <v>8.5191898494759233</v>
      </c>
      <c r="W343" s="82">
        <v>2766</v>
      </c>
      <c r="X343" s="47">
        <v>10.899204034990936</v>
      </c>
      <c r="Y343" s="82">
        <v>21</v>
      </c>
      <c r="Z343" s="48">
        <v>8.2748837575853093E-2</v>
      </c>
      <c r="AA343" s="89">
        <v>8.2613904188965712</v>
      </c>
    </row>
    <row r="344" spans="1:27" s="25" customFormat="1" ht="14.25" x14ac:dyDescent="0.2">
      <c r="A344" s="105"/>
      <c r="B344" s="81">
        <v>2016</v>
      </c>
      <c r="C344" s="82">
        <v>27076.3</v>
      </c>
      <c r="D344" s="82">
        <v>25399</v>
      </c>
      <c r="E344" s="47">
        <v>93.805283587491644</v>
      </c>
      <c r="F344" s="82">
        <v>2308</v>
      </c>
      <c r="G344" s="47">
        <v>9.086971928028662</v>
      </c>
      <c r="H344" s="82">
        <v>23153</v>
      </c>
      <c r="I344" s="47">
        <v>91.157132170557901</v>
      </c>
      <c r="J344" s="47">
        <v>85.510206342816403</v>
      </c>
      <c r="K344" s="82">
        <v>13527</v>
      </c>
      <c r="L344" s="47">
        <v>53.258002283554475</v>
      </c>
      <c r="M344" s="82">
        <v>9626</v>
      </c>
      <c r="N344" s="47">
        <v>37.899129887003426</v>
      </c>
      <c r="O344" s="82">
        <v>2246</v>
      </c>
      <c r="P344" s="47">
        <v>8.8428678294421044</v>
      </c>
      <c r="Q344" s="82">
        <v>233</v>
      </c>
      <c r="R344" s="47">
        <v>10.3739982190561</v>
      </c>
      <c r="S344" s="82">
        <v>3592</v>
      </c>
      <c r="T344" s="47">
        <v>14.14228906649868</v>
      </c>
      <c r="U344" s="82">
        <v>2201</v>
      </c>
      <c r="V344" s="47">
        <v>8.6656954998228279</v>
      </c>
      <c r="W344" s="82">
        <v>2660</v>
      </c>
      <c r="X344" s="47">
        <v>10.472853261939447</v>
      </c>
      <c r="Y344" s="82">
        <v>22</v>
      </c>
      <c r="Z344" s="48">
        <v>8.6617583369423989E-2</v>
      </c>
      <c r="AA344" s="89">
        <v>8.2333380984843245</v>
      </c>
    </row>
    <row r="345" spans="1:27" s="25" customFormat="1" ht="14.25" x14ac:dyDescent="0.2">
      <c r="A345" s="105"/>
      <c r="B345" s="81">
        <v>2017</v>
      </c>
      <c r="C345" s="82">
        <v>26565.05</v>
      </c>
      <c r="D345" s="82">
        <v>24757.5</v>
      </c>
      <c r="E345" s="47">
        <v>93.195759089480362</v>
      </c>
      <c r="F345" s="82">
        <v>2315</v>
      </c>
      <c r="G345" s="47">
        <v>9.3507018075330706</v>
      </c>
      <c r="H345" s="82">
        <v>22644.5</v>
      </c>
      <c r="I345" s="47">
        <v>91.465212561849938</v>
      </c>
      <c r="J345" s="47">
        <v>85.241699149822793</v>
      </c>
      <c r="K345" s="82">
        <v>13502.5</v>
      </c>
      <c r="L345" s="47">
        <v>54.539028577198835</v>
      </c>
      <c r="M345" s="82">
        <v>9142</v>
      </c>
      <c r="N345" s="47">
        <v>36.926183984651118</v>
      </c>
      <c r="O345" s="82">
        <v>2113</v>
      </c>
      <c r="P345" s="47">
        <v>8.5347874381500564</v>
      </c>
      <c r="Q345" s="82">
        <v>233</v>
      </c>
      <c r="R345" s="47">
        <v>11.026975863700899</v>
      </c>
      <c r="S345" s="82">
        <v>3169</v>
      </c>
      <c r="T345" s="47">
        <v>12.80016156720186</v>
      </c>
      <c r="U345" s="82">
        <v>2194</v>
      </c>
      <c r="V345" s="47">
        <v>8.8619610219125509</v>
      </c>
      <c r="W345" s="82">
        <v>2659</v>
      </c>
      <c r="X345" s="47">
        <v>10.740179743512067</v>
      </c>
      <c r="Y345" s="82">
        <v>57</v>
      </c>
      <c r="Z345" s="48">
        <v>0.23023326264768251</v>
      </c>
      <c r="AA345" s="89">
        <v>8.3698197636267562</v>
      </c>
    </row>
    <row r="346" spans="1:27" s="25" customFormat="1" ht="14.25" x14ac:dyDescent="0.2">
      <c r="A346" s="105"/>
      <c r="B346" s="81">
        <v>2018</v>
      </c>
      <c r="C346" s="82">
        <v>26718.600000000002</v>
      </c>
      <c r="D346" s="82">
        <v>25110</v>
      </c>
      <c r="E346" s="47">
        <v>93.979474972491062</v>
      </c>
      <c r="F346" s="82">
        <v>2257</v>
      </c>
      <c r="G346" s="47">
        <v>8.9884508164078056</v>
      </c>
      <c r="H346" s="82">
        <v>22877</v>
      </c>
      <c r="I346" s="47">
        <v>91.107128634010365</v>
      </c>
      <c r="J346" s="47">
        <v>85.622001152755004</v>
      </c>
      <c r="K346" s="82">
        <v>13730</v>
      </c>
      <c r="L346" s="47">
        <v>54.679410593389086</v>
      </c>
      <c r="M346" s="82">
        <v>9147</v>
      </c>
      <c r="N346" s="47">
        <v>36.427718040621265</v>
      </c>
      <c r="O346" s="82">
        <v>2233</v>
      </c>
      <c r="P346" s="47">
        <v>8.8928713659896452</v>
      </c>
      <c r="Q346" s="82">
        <v>230</v>
      </c>
      <c r="R346" s="47">
        <v>10.300044782803404</v>
      </c>
      <c r="S346" s="82">
        <v>3011</v>
      </c>
      <c r="T346" s="47">
        <v>11.991238550378336</v>
      </c>
      <c r="U346" s="82">
        <v>2300</v>
      </c>
      <c r="V346" s="47">
        <v>9.1596973317403414</v>
      </c>
      <c r="W346" s="82">
        <v>2925</v>
      </c>
      <c r="X346" s="47">
        <v>11.648745519713263</v>
      </c>
      <c r="Y346" s="82">
        <v>33</v>
      </c>
      <c r="Z346" s="48">
        <v>0.13142174432497014</v>
      </c>
      <c r="AA346" s="89">
        <v>8.6673014403563862</v>
      </c>
    </row>
    <row r="347" spans="1:27" s="25" customFormat="1" ht="14.25" x14ac:dyDescent="0.2">
      <c r="A347" s="105"/>
      <c r="B347" s="71">
        <v>2019</v>
      </c>
      <c r="C347" s="29">
        <v>26528.949999999997</v>
      </c>
      <c r="D347" s="29">
        <v>24565</v>
      </c>
      <c r="E347" s="49">
        <v>92.596955401551895</v>
      </c>
      <c r="F347" s="29">
        <v>2207</v>
      </c>
      <c r="G347" s="49">
        <v>8.9843272949318145</v>
      </c>
      <c r="H347" s="29">
        <v>22444</v>
      </c>
      <c r="I347" s="49">
        <v>91.365764298799107</v>
      </c>
      <c r="J347" s="49">
        <v>84.601916020046033</v>
      </c>
      <c r="K347" s="29">
        <v>13510</v>
      </c>
      <c r="L347" s="49">
        <v>54.996946875636063</v>
      </c>
      <c r="M347" s="29">
        <v>8934</v>
      </c>
      <c r="N347" s="49">
        <v>36.368817423163037</v>
      </c>
      <c r="O347" s="29">
        <v>2121</v>
      </c>
      <c r="P347" s="49">
        <v>8.634235701200895</v>
      </c>
      <c r="Q347" s="29">
        <v>184</v>
      </c>
      <c r="R347" s="49">
        <v>8.6751532296086751</v>
      </c>
      <c r="S347" s="29">
        <v>2822</v>
      </c>
      <c r="T347" s="49">
        <v>11.487889273356402</v>
      </c>
      <c r="U347" s="29">
        <v>2345</v>
      </c>
      <c r="V347" s="49">
        <v>9.5461021778953796</v>
      </c>
      <c r="W347" s="29">
        <v>2790</v>
      </c>
      <c r="X347" s="49">
        <v>11.357622633828617</v>
      </c>
      <c r="Y347" s="29">
        <v>17</v>
      </c>
      <c r="Z347" s="50">
        <v>6.920415224913494E-2</v>
      </c>
      <c r="AA347" s="88">
        <v>8.6241156463540349</v>
      </c>
    </row>
    <row r="348" spans="1:27" s="25" customFormat="1" ht="13.9" customHeight="1" thickBot="1" x14ac:dyDescent="0.25">
      <c r="A348" s="39"/>
      <c r="B348" s="79">
        <v>2020</v>
      </c>
      <c r="C348" s="80">
        <f>РФ!C46</f>
        <v>26025.25</v>
      </c>
      <c r="D348" s="80">
        <f>РФ!D46</f>
        <v>24197</v>
      </c>
      <c r="E348" s="84">
        <f>IF(C348=0,0,D348/C348*100)</f>
        <v>92.97509149768014</v>
      </c>
      <c r="F348" s="80">
        <f>РФ!F46</f>
        <v>2391</v>
      </c>
      <c r="G348" s="84">
        <f>IF(D348=0,0,F348/D348*100)</f>
        <v>9.8813902549902881</v>
      </c>
      <c r="H348" s="80">
        <f>РФ!H46</f>
        <v>22249</v>
      </c>
      <c r="I348" s="84">
        <f>IF(D348=0,0,H348/D348*100)</f>
        <v>91.949415216762404</v>
      </c>
      <c r="J348" s="84">
        <f>IF(C348=0,0,H348/C348*100)</f>
        <v>85.490052929366684</v>
      </c>
      <c r="K348" s="80">
        <f>РФ!K46</f>
        <v>13398.5</v>
      </c>
      <c r="L348" s="84">
        <f>IF(D348=0,0,K348/D348*100)</f>
        <v>55.372566847129811</v>
      </c>
      <c r="M348" s="80">
        <f>РФ!M46</f>
        <v>8850.5</v>
      </c>
      <c r="N348" s="84">
        <f>IF(D348=0,0,M348/D348*100)</f>
        <v>36.5768483696326</v>
      </c>
      <c r="O348" s="80">
        <f>РФ!O46</f>
        <v>1948</v>
      </c>
      <c r="P348" s="84">
        <f>IF(D348=0,0,O348/D348*100)</f>
        <v>8.050584783237591</v>
      </c>
      <c r="Q348" s="80">
        <f>РФ!Q46</f>
        <v>146</v>
      </c>
      <c r="R348" s="84">
        <f>IF(O348=0,0,Q348/O348*100)</f>
        <v>7.4948665297741277</v>
      </c>
      <c r="S348" s="80">
        <f>РФ!S46</f>
        <v>2635</v>
      </c>
      <c r="T348" s="84">
        <f>IF(D348=0,0,S348/D348*100)</f>
        <v>10.889779724759267</v>
      </c>
      <c r="U348" s="80">
        <f>РФ!U46</f>
        <v>2325</v>
      </c>
      <c r="V348" s="84">
        <f>IF(D348=0,0,U348/D348*100)</f>
        <v>9.6086291689052352</v>
      </c>
      <c r="W348" s="80">
        <f>РФ!AD46</f>
        <v>2629.5</v>
      </c>
      <c r="X348" s="84">
        <f>IF(D348=0,0,W348/D348*100)</f>
        <v>10.867049634252179</v>
      </c>
      <c r="Y348" s="80">
        <f>РФ!AF46</f>
        <v>25</v>
      </c>
      <c r="Z348" s="85">
        <f>IF(D348=0,0,Y348/D348*100)</f>
        <v>0.1033185932140348</v>
      </c>
      <c r="AA348" s="90">
        <f>D348/$D28*100</f>
        <v>8.6145087951688986</v>
      </c>
    </row>
    <row r="349" spans="1:27" s="25" customFormat="1" ht="13.9" customHeight="1" x14ac:dyDescent="0.2">
      <c r="A349" s="76"/>
      <c r="B349" s="36">
        <v>2001</v>
      </c>
      <c r="C349" s="77">
        <v>22948</v>
      </c>
      <c r="D349" s="77">
        <v>20679</v>
      </c>
      <c r="E349" s="78">
        <v>90.112428098309209</v>
      </c>
      <c r="F349" s="27">
        <v>200</v>
      </c>
      <c r="G349" s="49">
        <v>0.96716475651627254</v>
      </c>
      <c r="H349" s="77">
        <v>18439</v>
      </c>
      <c r="I349" s="78">
        <v>89.167754727017751</v>
      </c>
      <c r="J349" s="78">
        <v>80.351228865260595</v>
      </c>
      <c r="K349" s="77">
        <v>9855</v>
      </c>
      <c r="L349" s="78">
        <v>47.657043377339328</v>
      </c>
      <c r="M349" s="77">
        <v>8584</v>
      </c>
      <c r="N349" s="78">
        <v>41.510711349678417</v>
      </c>
      <c r="O349" s="77">
        <v>2240</v>
      </c>
      <c r="P349" s="78">
        <v>10.832245272982252</v>
      </c>
      <c r="Q349" s="27">
        <v>243</v>
      </c>
      <c r="R349" s="49">
        <v>10.848214285714286</v>
      </c>
      <c r="S349" s="77">
        <v>1070</v>
      </c>
      <c r="T349" s="78">
        <v>5.1743314473620581</v>
      </c>
      <c r="U349" s="27">
        <v>613</v>
      </c>
      <c r="V349" s="49">
        <v>2.9643599787223756</v>
      </c>
      <c r="W349" s="27">
        <v>2013</v>
      </c>
      <c r="X349" s="49">
        <v>9.7345132743362832</v>
      </c>
      <c r="Y349" s="27">
        <v>99</v>
      </c>
      <c r="Z349" s="50">
        <v>0.47874655447555492</v>
      </c>
      <c r="AA349" s="49">
        <v>3.5785236664682349</v>
      </c>
    </row>
    <row r="350" spans="1:27" s="25" customFormat="1" ht="14.25" x14ac:dyDescent="0.2">
      <c r="A350" s="133" t="s">
        <v>241</v>
      </c>
      <c r="B350" s="36">
        <v>2002</v>
      </c>
      <c r="C350" s="77">
        <v>21755</v>
      </c>
      <c r="D350" s="77">
        <v>19434</v>
      </c>
      <c r="E350" s="78">
        <v>89.331188232590208</v>
      </c>
      <c r="F350" s="27">
        <v>204</v>
      </c>
      <c r="G350" s="49">
        <v>1.0497066995986415</v>
      </c>
      <c r="H350" s="77">
        <v>17199</v>
      </c>
      <c r="I350" s="78">
        <v>88.499536894103116</v>
      </c>
      <c r="J350" s="78">
        <v>79.05768788784188</v>
      </c>
      <c r="K350" s="77">
        <v>9171</v>
      </c>
      <c r="L350" s="78">
        <v>47.1904908922507</v>
      </c>
      <c r="M350" s="77">
        <v>8028</v>
      </c>
      <c r="N350" s="78">
        <v>41.309046001852423</v>
      </c>
      <c r="O350" s="77">
        <v>2235</v>
      </c>
      <c r="P350" s="78">
        <v>11.50046310589688</v>
      </c>
      <c r="Q350" s="27">
        <v>162</v>
      </c>
      <c r="R350" s="49">
        <v>7.2483221476510069</v>
      </c>
      <c r="S350" s="77">
        <v>935</v>
      </c>
      <c r="T350" s="78">
        <v>4.8111557064937731</v>
      </c>
      <c r="U350" s="27">
        <v>630</v>
      </c>
      <c r="V350" s="49">
        <v>3.2417412781722756</v>
      </c>
      <c r="W350" s="27">
        <v>2004</v>
      </c>
      <c r="X350" s="49">
        <v>10.311824637233714</v>
      </c>
      <c r="Y350" s="27">
        <v>75</v>
      </c>
      <c r="Z350" s="50">
        <v>0.38592158073479466</v>
      </c>
      <c r="AA350" s="49">
        <v>3.5140378888288164</v>
      </c>
    </row>
    <row r="351" spans="1:27" s="25" customFormat="1" ht="14.25" x14ac:dyDescent="0.2">
      <c r="A351" s="133"/>
      <c r="B351" s="36">
        <v>2003</v>
      </c>
      <c r="C351" s="77">
        <v>20367</v>
      </c>
      <c r="D351" s="77">
        <v>18007</v>
      </c>
      <c r="E351" s="78">
        <v>88.412628271223056</v>
      </c>
      <c r="F351" s="27">
        <v>238</v>
      </c>
      <c r="G351" s="49">
        <v>1.3217082245793301</v>
      </c>
      <c r="H351" s="77">
        <v>16021</v>
      </c>
      <c r="I351" s="78">
        <v>88.970955739434672</v>
      </c>
      <c r="J351" s="78">
        <v>78.661560367260762</v>
      </c>
      <c r="K351" s="77">
        <v>8443</v>
      </c>
      <c r="L351" s="78">
        <v>46.887321597156664</v>
      </c>
      <c r="M351" s="77">
        <v>7578</v>
      </c>
      <c r="N351" s="78">
        <v>42.083634142278001</v>
      </c>
      <c r="O351" s="77">
        <v>1986</v>
      </c>
      <c r="P351" s="78">
        <v>11.029044260565337</v>
      </c>
      <c r="Q351" s="27">
        <v>207</v>
      </c>
      <c r="R351" s="49">
        <v>10.42296072507553</v>
      </c>
      <c r="S351" s="77">
        <v>893</v>
      </c>
      <c r="T351" s="78">
        <v>4.959182540123285</v>
      </c>
      <c r="U351" s="27">
        <v>597</v>
      </c>
      <c r="V351" s="49">
        <v>3.3153773532515132</v>
      </c>
      <c r="W351" s="27">
        <v>1980</v>
      </c>
      <c r="X351" s="49">
        <v>10.995723885155773</v>
      </c>
      <c r="Y351" s="27">
        <v>64</v>
      </c>
      <c r="Z351" s="50">
        <v>0.35541733770200479</v>
      </c>
      <c r="AA351" s="49">
        <v>3.5741861466791849</v>
      </c>
    </row>
    <row r="352" spans="1:27" s="25" customFormat="1" ht="13.15" customHeight="1" x14ac:dyDescent="0.2">
      <c r="A352" s="133"/>
      <c r="B352" s="36">
        <v>2004</v>
      </c>
      <c r="C352" s="77">
        <v>18745</v>
      </c>
      <c r="D352" s="77">
        <v>16442</v>
      </c>
      <c r="E352" s="78">
        <v>87.714057081888512</v>
      </c>
      <c r="F352" s="27">
        <v>263</v>
      </c>
      <c r="G352" s="49">
        <v>1.5995620970684834</v>
      </c>
      <c r="H352" s="77">
        <v>14608</v>
      </c>
      <c r="I352" s="78">
        <v>88.845639216640322</v>
      </c>
      <c r="J352" s="78">
        <v>77.930114697252606</v>
      </c>
      <c r="K352" s="77">
        <v>7911</v>
      </c>
      <c r="L352" s="78">
        <v>48.114584600413572</v>
      </c>
      <c r="M352" s="77">
        <v>6697</v>
      </c>
      <c r="N352" s="78">
        <v>40.731054616226736</v>
      </c>
      <c r="O352" s="77">
        <v>1834</v>
      </c>
      <c r="P352" s="78">
        <v>11.154360783359689</v>
      </c>
      <c r="Q352" s="27">
        <v>186</v>
      </c>
      <c r="R352" s="49">
        <v>10.141766630316248</v>
      </c>
      <c r="S352" s="77">
        <v>772</v>
      </c>
      <c r="T352" s="78">
        <v>4.6952925434861941</v>
      </c>
      <c r="U352" s="27">
        <v>623</v>
      </c>
      <c r="V352" s="49">
        <v>3.7890767546527182</v>
      </c>
      <c r="W352" s="27">
        <v>1840</v>
      </c>
      <c r="X352" s="49">
        <v>11.190852694319425</v>
      </c>
      <c r="Y352" s="27">
        <v>52</v>
      </c>
      <c r="Z352" s="50">
        <v>0.31626322831772291</v>
      </c>
      <c r="AA352" s="49">
        <v>3.5582506097415818</v>
      </c>
    </row>
    <row r="353" spans="1:27" s="25" customFormat="1" ht="14.25" x14ac:dyDescent="0.2">
      <c r="A353" s="133"/>
      <c r="B353" s="36">
        <v>2005</v>
      </c>
      <c r="C353" s="77">
        <v>17245</v>
      </c>
      <c r="D353" s="77">
        <v>15070</v>
      </c>
      <c r="E353" s="78">
        <v>87.387648593795305</v>
      </c>
      <c r="F353" s="20">
        <v>149</v>
      </c>
      <c r="G353" s="49">
        <v>0.98871930988719303</v>
      </c>
      <c r="H353" s="77">
        <v>13498</v>
      </c>
      <c r="I353" s="78">
        <v>89.568679495686794</v>
      </c>
      <c r="J353" s="78">
        <v>78.271962887793563</v>
      </c>
      <c r="K353" s="77">
        <v>7149</v>
      </c>
      <c r="L353" s="78">
        <v>47.438619774386197</v>
      </c>
      <c r="M353" s="77">
        <v>6349</v>
      </c>
      <c r="N353" s="78">
        <v>42.130059721300597</v>
      </c>
      <c r="O353" s="77">
        <v>1572</v>
      </c>
      <c r="P353" s="78">
        <v>10.431320504313204</v>
      </c>
      <c r="Q353" s="20">
        <v>159</v>
      </c>
      <c r="R353" s="49">
        <v>10.114503816793894</v>
      </c>
      <c r="S353" s="77">
        <v>701</v>
      </c>
      <c r="T353" s="78">
        <v>4.6516257465162569</v>
      </c>
      <c r="U353" s="20">
        <v>521</v>
      </c>
      <c r="V353" s="49">
        <v>3.4571997345719971</v>
      </c>
      <c r="W353" s="20">
        <v>1681</v>
      </c>
      <c r="X353" s="49">
        <v>11.154611811546118</v>
      </c>
      <c r="Y353" s="20">
        <v>106</v>
      </c>
      <c r="Z353" s="50">
        <v>0.70338420703384208</v>
      </c>
      <c r="AA353" s="49">
        <v>3.5831044854191187</v>
      </c>
    </row>
    <row r="354" spans="1:27" s="25" customFormat="1" ht="14.25" x14ac:dyDescent="0.2">
      <c r="A354" s="133"/>
      <c r="B354" s="36">
        <v>2006</v>
      </c>
      <c r="C354" s="77">
        <v>15218</v>
      </c>
      <c r="D354" s="77">
        <v>13279</v>
      </c>
      <c r="E354" s="78">
        <v>87.258509659613608</v>
      </c>
      <c r="F354" s="20">
        <v>177</v>
      </c>
      <c r="G354" s="49">
        <v>1.3329316966639055</v>
      </c>
      <c r="H354" s="77">
        <v>12006</v>
      </c>
      <c r="I354" s="78">
        <v>90.413434746592372</v>
      </c>
      <c r="J354" s="78">
        <v>78.893415691943744</v>
      </c>
      <c r="K354" s="77">
        <v>6768</v>
      </c>
      <c r="L354" s="78">
        <v>50.96769335040289</v>
      </c>
      <c r="M354" s="77">
        <v>5238</v>
      </c>
      <c r="N354" s="78">
        <v>39.445741396189469</v>
      </c>
      <c r="O354" s="77">
        <v>1273</v>
      </c>
      <c r="P354" s="78">
        <v>9.5865652534076364</v>
      </c>
      <c r="Q354" s="20">
        <v>199</v>
      </c>
      <c r="R354" s="49">
        <v>15.632364493322859</v>
      </c>
      <c r="S354" s="77">
        <v>660</v>
      </c>
      <c r="T354" s="78">
        <v>4.9702537841704943</v>
      </c>
      <c r="U354" s="20">
        <v>513</v>
      </c>
      <c r="V354" s="49">
        <v>3.863242714059794</v>
      </c>
      <c r="W354" s="20">
        <v>1494</v>
      </c>
      <c r="X354" s="49">
        <v>11.250847202349574</v>
      </c>
      <c r="Y354" s="20">
        <v>93</v>
      </c>
      <c r="Z354" s="50">
        <v>0.70035394231493342</v>
      </c>
      <c r="AA354" s="49">
        <v>3.4041385957896249</v>
      </c>
    </row>
    <row r="355" spans="1:27" s="25" customFormat="1" ht="14.25" x14ac:dyDescent="0.2">
      <c r="A355" s="133"/>
      <c r="B355" s="36">
        <v>2007</v>
      </c>
      <c r="C355" s="77">
        <v>14105</v>
      </c>
      <c r="D355" s="77">
        <v>12305</v>
      </c>
      <c r="E355" s="78">
        <v>87.238567883729175</v>
      </c>
      <c r="F355" s="20">
        <v>105</v>
      </c>
      <c r="G355" s="49">
        <v>0.85331166192604624</v>
      </c>
      <c r="H355" s="77">
        <v>11137</v>
      </c>
      <c r="I355" s="78">
        <v>90.507923608289303</v>
      </c>
      <c r="J355" s="78">
        <v>78.957816377171213</v>
      </c>
      <c r="K355" s="77">
        <v>6268</v>
      </c>
      <c r="L355" s="78">
        <v>50.938642828118653</v>
      </c>
      <c r="M355" s="77">
        <v>4869</v>
      </c>
      <c r="N355" s="78">
        <v>39.569280780170665</v>
      </c>
      <c r="O355" s="77">
        <v>1168</v>
      </c>
      <c r="P355" s="78">
        <v>9.4920763917106861</v>
      </c>
      <c r="Q355" s="20">
        <v>147</v>
      </c>
      <c r="R355" s="49">
        <v>12.585616438356166</v>
      </c>
      <c r="S355" s="77">
        <v>630</v>
      </c>
      <c r="T355" s="78">
        <v>5.1198699715562777</v>
      </c>
      <c r="U355" s="20">
        <v>524</v>
      </c>
      <c r="V355" s="49">
        <v>4.2584315318976023</v>
      </c>
      <c r="W355" s="20">
        <v>1372</v>
      </c>
      <c r="X355" s="49">
        <v>11.149939049167006</v>
      </c>
      <c r="Y355" s="20">
        <v>78</v>
      </c>
      <c r="Z355" s="50">
        <v>0.63388866314506298</v>
      </c>
      <c r="AA355" s="49">
        <v>3.4106563261369085</v>
      </c>
    </row>
    <row r="356" spans="1:27" s="25" customFormat="1" ht="14.25" x14ac:dyDescent="0.2">
      <c r="A356" s="133"/>
      <c r="B356" s="36">
        <v>2008</v>
      </c>
      <c r="C356" s="77">
        <v>12805</v>
      </c>
      <c r="D356" s="77">
        <v>11389</v>
      </c>
      <c r="E356" s="78">
        <v>88.94181960171808</v>
      </c>
      <c r="F356" s="20">
        <v>158</v>
      </c>
      <c r="G356" s="49">
        <v>1.3873035385020633</v>
      </c>
      <c r="H356" s="77">
        <v>10373</v>
      </c>
      <c r="I356" s="78">
        <v>91.079111423303189</v>
      </c>
      <c r="J356" s="78">
        <v>81.007418976962114</v>
      </c>
      <c r="K356" s="77">
        <v>5924</v>
      </c>
      <c r="L356" s="78">
        <v>52.015102291684954</v>
      </c>
      <c r="M356" s="77">
        <v>4449</v>
      </c>
      <c r="N356" s="78">
        <v>39.064009131618228</v>
      </c>
      <c r="O356" s="77">
        <v>1016</v>
      </c>
      <c r="P356" s="78">
        <v>8.9208885766968127</v>
      </c>
      <c r="Q356" s="20">
        <v>122</v>
      </c>
      <c r="R356" s="49">
        <v>12.007874015748031</v>
      </c>
      <c r="S356" s="77">
        <v>584</v>
      </c>
      <c r="T356" s="78">
        <v>5.1277548511721838</v>
      </c>
      <c r="U356" s="20">
        <v>664</v>
      </c>
      <c r="V356" s="49">
        <v>5.8301870225656334</v>
      </c>
      <c r="W356" s="20">
        <v>1036</v>
      </c>
      <c r="X356" s="49">
        <v>9.0964966195451744</v>
      </c>
      <c r="Y356" s="20">
        <v>87</v>
      </c>
      <c r="Z356" s="50">
        <v>0.76389498639037667</v>
      </c>
      <c r="AA356" s="49">
        <v>3.350523804340471</v>
      </c>
    </row>
    <row r="357" spans="1:27" s="25" customFormat="1" ht="14.25" x14ac:dyDescent="0.2">
      <c r="A357" s="133"/>
      <c r="B357" s="36">
        <v>2009</v>
      </c>
      <c r="C357" s="77">
        <v>12057</v>
      </c>
      <c r="D357" s="77">
        <v>10820</v>
      </c>
      <c r="E357" s="78">
        <v>89.740399767769759</v>
      </c>
      <c r="F357" s="20">
        <v>101</v>
      </c>
      <c r="G357" s="49">
        <v>0.93345656192236592</v>
      </c>
      <c r="H357" s="20">
        <v>9959</v>
      </c>
      <c r="I357" s="49">
        <v>92.042513863216271</v>
      </c>
      <c r="J357" s="49">
        <v>82.599319897155183</v>
      </c>
      <c r="K357" s="20">
        <v>5975</v>
      </c>
      <c r="L357" s="49">
        <v>55.221811460258785</v>
      </c>
      <c r="M357" s="20">
        <v>3984</v>
      </c>
      <c r="N357" s="49">
        <v>36.820702402957487</v>
      </c>
      <c r="O357" s="20">
        <v>861</v>
      </c>
      <c r="P357" s="49">
        <v>7.957486136783734</v>
      </c>
      <c r="Q357" s="20">
        <v>94</v>
      </c>
      <c r="R357" s="49">
        <v>10.91753774680604</v>
      </c>
      <c r="S357" s="20">
        <v>675</v>
      </c>
      <c r="T357" s="49">
        <v>6.2384473197781887</v>
      </c>
      <c r="U357" s="20">
        <v>710</v>
      </c>
      <c r="V357" s="49">
        <v>6.5619223659889094</v>
      </c>
      <c r="W357" s="20">
        <v>994</v>
      </c>
      <c r="X357" s="49">
        <v>9.1866913123844736</v>
      </c>
      <c r="Y357" s="20">
        <v>61</v>
      </c>
      <c r="Z357" s="50">
        <v>0.56377079482439929</v>
      </c>
      <c r="AA357" s="49">
        <v>3.2885938677754272</v>
      </c>
    </row>
    <row r="358" spans="1:27" s="25" customFormat="1" ht="14.25" x14ac:dyDescent="0.2">
      <c r="A358" s="133"/>
      <c r="B358" s="36">
        <v>2010</v>
      </c>
      <c r="C358" s="29">
        <v>12013</v>
      </c>
      <c r="D358" s="20">
        <v>10781</v>
      </c>
      <c r="E358" s="49">
        <v>89.744443519520516</v>
      </c>
      <c r="F358" s="29">
        <v>329</v>
      </c>
      <c r="G358" s="49">
        <v>3.0516649661441426</v>
      </c>
      <c r="H358" s="29">
        <v>9918</v>
      </c>
      <c r="I358" s="49">
        <v>91.995176699749564</v>
      </c>
      <c r="J358" s="49">
        <v>82.560559393989834</v>
      </c>
      <c r="K358" s="29">
        <v>5975</v>
      </c>
      <c r="L358" s="49">
        <v>55.421574993043322</v>
      </c>
      <c r="M358" s="29">
        <v>3943</v>
      </c>
      <c r="N358" s="49">
        <v>36.573601706706242</v>
      </c>
      <c r="O358" s="29">
        <v>863</v>
      </c>
      <c r="P358" s="49">
        <v>8.0048233002504414</v>
      </c>
      <c r="Q358" s="29">
        <v>109</v>
      </c>
      <c r="R358" s="49">
        <v>12.630359212050985</v>
      </c>
      <c r="S358" s="29">
        <v>867</v>
      </c>
      <c r="T358" s="49">
        <v>8.0419256098692138</v>
      </c>
      <c r="U358" s="29">
        <v>769</v>
      </c>
      <c r="V358" s="49">
        <v>7.1329190242092571</v>
      </c>
      <c r="W358" s="29">
        <v>304</v>
      </c>
      <c r="X358" s="49">
        <v>2.8197755310268064</v>
      </c>
      <c r="Y358" s="29">
        <v>5</v>
      </c>
      <c r="Z358" s="50">
        <v>4.6377887023467214E-2</v>
      </c>
      <c r="AA358" s="49">
        <v>3.2840967591591297</v>
      </c>
    </row>
    <row r="359" spans="1:27" s="25" customFormat="1" ht="15" customHeight="1" x14ac:dyDescent="0.2">
      <c r="A359" s="133"/>
      <c r="B359" s="37">
        <v>2011</v>
      </c>
      <c r="C359" s="51">
        <v>11934</v>
      </c>
      <c r="D359" s="21">
        <v>10774</v>
      </c>
      <c r="E359" s="49">
        <v>90.279872632813806</v>
      </c>
      <c r="F359" s="51">
        <v>359</v>
      </c>
      <c r="G359" s="49">
        <v>3.3320957861518474</v>
      </c>
      <c r="H359" s="51">
        <v>9948</v>
      </c>
      <c r="I359" s="49">
        <v>92.333395210692402</v>
      </c>
      <c r="J359" s="49">
        <v>83.358471593765714</v>
      </c>
      <c r="K359" s="51">
        <v>6025</v>
      </c>
      <c r="L359" s="49">
        <v>55.921663263411915</v>
      </c>
      <c r="M359" s="51">
        <v>3923</v>
      </c>
      <c r="N359" s="49">
        <v>36.411731947280487</v>
      </c>
      <c r="O359" s="51">
        <v>826</v>
      </c>
      <c r="P359" s="49">
        <v>7.6666047893075921</v>
      </c>
      <c r="Q359" s="51">
        <v>107</v>
      </c>
      <c r="R359" s="49">
        <v>12.953995157384988</v>
      </c>
      <c r="S359" s="51">
        <v>937</v>
      </c>
      <c r="T359" s="49">
        <v>8.6968628178949317</v>
      </c>
      <c r="U359" s="51">
        <v>797</v>
      </c>
      <c r="V359" s="49">
        <v>7.3974382773343228</v>
      </c>
      <c r="W359" s="51">
        <v>1048</v>
      </c>
      <c r="X359" s="49">
        <v>9.727120846482272</v>
      </c>
      <c r="Y359" s="51">
        <v>18</v>
      </c>
      <c r="Z359" s="50">
        <v>0.1670688695006497</v>
      </c>
      <c r="AA359" s="49">
        <v>3.2491932808588917</v>
      </c>
    </row>
    <row r="360" spans="1:27" s="25" customFormat="1" ht="15" customHeight="1" x14ac:dyDescent="0.2">
      <c r="A360" s="133"/>
      <c r="B360" s="38">
        <v>2012</v>
      </c>
      <c r="C360" s="51">
        <v>11544.5</v>
      </c>
      <c r="D360" s="51">
        <v>10469</v>
      </c>
      <c r="E360" s="52">
        <v>90.683875438520516</v>
      </c>
      <c r="F360" s="51">
        <v>339</v>
      </c>
      <c r="G360" s="52">
        <v>3.2381316267074216</v>
      </c>
      <c r="H360" s="51">
        <v>9717</v>
      </c>
      <c r="I360" s="52">
        <v>92.816887954914506</v>
      </c>
      <c r="J360" s="52">
        <v>84.169951058945813</v>
      </c>
      <c r="K360" s="51">
        <v>5967</v>
      </c>
      <c r="L360" s="52">
        <v>56.996847836469577</v>
      </c>
      <c r="M360" s="51">
        <v>3750</v>
      </c>
      <c r="N360" s="52">
        <v>35.820040118444936</v>
      </c>
      <c r="O360" s="51">
        <v>744</v>
      </c>
      <c r="P360" s="52">
        <v>7.1066959594994747</v>
      </c>
      <c r="Q360" s="51">
        <v>91</v>
      </c>
      <c r="R360" s="52">
        <v>12.231182795698924</v>
      </c>
      <c r="S360" s="51">
        <v>1001</v>
      </c>
      <c r="T360" s="52">
        <v>9.561562708950234</v>
      </c>
      <c r="U360" s="51">
        <v>827</v>
      </c>
      <c r="V360" s="52">
        <v>7.899512847454389</v>
      </c>
      <c r="W360" s="51">
        <v>1165</v>
      </c>
      <c r="X360" s="52">
        <v>11.12809246346356</v>
      </c>
      <c r="Y360" s="51">
        <v>10</v>
      </c>
      <c r="Z360" s="53">
        <v>9.5520106982519823E-2</v>
      </c>
      <c r="AA360" s="52">
        <v>3.2002274304334937</v>
      </c>
    </row>
    <row r="361" spans="1:27" s="25" customFormat="1" ht="15" customHeight="1" x14ac:dyDescent="0.2">
      <c r="A361" s="133"/>
      <c r="B361" s="71">
        <v>2013</v>
      </c>
      <c r="C361" s="29">
        <v>10590.5</v>
      </c>
      <c r="D361" s="29">
        <v>9652</v>
      </c>
      <c r="E361" s="49">
        <v>91.138284311411169</v>
      </c>
      <c r="F361" s="29">
        <v>307</v>
      </c>
      <c r="G361" s="49">
        <v>3.1806879403232493</v>
      </c>
      <c r="H361" s="29">
        <v>9040</v>
      </c>
      <c r="I361" s="49">
        <v>93.659345213427272</v>
      </c>
      <c r="J361" s="49">
        <v>85.359520324819414</v>
      </c>
      <c r="K361" s="29">
        <v>5704</v>
      </c>
      <c r="L361" s="49">
        <v>59.096560298383757</v>
      </c>
      <c r="M361" s="29">
        <v>3336</v>
      </c>
      <c r="N361" s="49">
        <v>34.562784915043515</v>
      </c>
      <c r="O361" s="83">
        <v>612</v>
      </c>
      <c r="P361" s="49">
        <v>6.3406547865727321</v>
      </c>
      <c r="Q361" s="83">
        <v>90</v>
      </c>
      <c r="R361" s="49">
        <v>14.705882352941178</v>
      </c>
      <c r="S361" s="83">
        <v>962</v>
      </c>
      <c r="T361" s="49">
        <v>9.9668462494819732</v>
      </c>
      <c r="U361" s="29">
        <v>843</v>
      </c>
      <c r="V361" s="49">
        <v>8.7339411520928305</v>
      </c>
      <c r="W361" s="29">
        <v>1202</v>
      </c>
      <c r="X361" s="49">
        <v>12.453377538334024</v>
      </c>
      <c r="Y361" s="83">
        <v>45</v>
      </c>
      <c r="Z361" s="50">
        <v>0.46622461665975962</v>
      </c>
      <c r="AA361" s="88">
        <v>2.9892084063898823</v>
      </c>
    </row>
    <row r="362" spans="1:27" s="25" customFormat="1" ht="15" customHeight="1" x14ac:dyDescent="0.2">
      <c r="A362" s="133"/>
      <c r="B362" s="81">
        <v>2014</v>
      </c>
      <c r="C362" s="82">
        <v>10470.050000000001</v>
      </c>
      <c r="D362" s="82">
        <v>9554</v>
      </c>
      <c r="E362" s="47">
        <v>91.250758114813195</v>
      </c>
      <c r="F362" s="82">
        <v>318</v>
      </c>
      <c r="G362" s="47">
        <v>3.3284488172493196</v>
      </c>
      <c r="H362" s="82">
        <v>8925</v>
      </c>
      <c r="I362" s="47">
        <v>93.416370106761576</v>
      </c>
      <c r="J362" s="47">
        <v>85.243145925759649</v>
      </c>
      <c r="K362" s="82">
        <v>5749</v>
      </c>
      <c r="L362" s="47">
        <v>60.173749214988483</v>
      </c>
      <c r="M362" s="82">
        <v>3176</v>
      </c>
      <c r="N362" s="47">
        <v>33.242620891773079</v>
      </c>
      <c r="O362" s="82">
        <v>629</v>
      </c>
      <c r="P362" s="47">
        <v>6.5836298932384336</v>
      </c>
      <c r="Q362" s="82">
        <v>77</v>
      </c>
      <c r="R362" s="47">
        <v>12.241653418124006</v>
      </c>
      <c r="S362" s="82">
        <v>892</v>
      </c>
      <c r="T362" s="47">
        <v>9.3364036005861415</v>
      </c>
      <c r="U362" s="82">
        <v>907</v>
      </c>
      <c r="V362" s="47">
        <v>9.4934059032865807</v>
      </c>
      <c r="W362" s="82">
        <v>962</v>
      </c>
      <c r="X362" s="47">
        <v>10.069081013188192</v>
      </c>
      <c r="Y362" s="82">
        <v>14</v>
      </c>
      <c r="Z362" s="48">
        <v>0.14653548252041029</v>
      </c>
      <c r="AA362" s="89">
        <v>2.9102628344449131</v>
      </c>
    </row>
    <row r="363" spans="1:27" s="25" customFormat="1" ht="15" customHeight="1" x14ac:dyDescent="0.2">
      <c r="A363" s="105"/>
      <c r="B363" s="81">
        <v>2015</v>
      </c>
      <c r="C363" s="82">
        <v>10067</v>
      </c>
      <c r="D363" s="82">
        <v>9278</v>
      </c>
      <c r="E363" s="47">
        <v>92.162511175126653</v>
      </c>
      <c r="F363" s="82">
        <v>366</v>
      </c>
      <c r="G363" s="47">
        <v>3.9448156930372922</v>
      </c>
      <c r="H363" s="82">
        <v>8755</v>
      </c>
      <c r="I363" s="47">
        <v>94.363009269239058</v>
      </c>
      <c r="J363" s="47">
        <v>86.967318962948241</v>
      </c>
      <c r="K363" s="82">
        <v>5752</v>
      </c>
      <c r="L363" s="47">
        <v>61.996119853416687</v>
      </c>
      <c r="M363" s="82">
        <v>3003</v>
      </c>
      <c r="N363" s="47">
        <v>32.366889415822378</v>
      </c>
      <c r="O363" s="82">
        <v>523</v>
      </c>
      <c r="P363" s="47">
        <v>5.6369907307609397</v>
      </c>
      <c r="Q363" s="82">
        <v>60</v>
      </c>
      <c r="R363" s="47">
        <v>11.47227533460803</v>
      </c>
      <c r="S363" s="82">
        <v>815</v>
      </c>
      <c r="T363" s="47">
        <v>8.7842207372278498</v>
      </c>
      <c r="U363" s="82">
        <v>909</v>
      </c>
      <c r="V363" s="47">
        <v>9.7973701228713086</v>
      </c>
      <c r="W363" s="82">
        <v>929</v>
      </c>
      <c r="X363" s="47">
        <v>10.012933821944385</v>
      </c>
      <c r="Y363" s="82">
        <v>5</v>
      </c>
      <c r="Z363" s="48">
        <v>5.3890924768269031E-2</v>
      </c>
      <c r="AA363" s="89">
        <v>3.0203002721460472</v>
      </c>
    </row>
    <row r="364" spans="1:27" s="25" customFormat="1" ht="15" customHeight="1" x14ac:dyDescent="0.2">
      <c r="A364" s="105"/>
      <c r="B364" s="81">
        <v>2016</v>
      </c>
      <c r="C364" s="82">
        <v>10033</v>
      </c>
      <c r="D364" s="82">
        <v>9326</v>
      </c>
      <c r="E364" s="47">
        <v>92.953254260938905</v>
      </c>
      <c r="F364" s="82">
        <v>382</v>
      </c>
      <c r="G364" s="47">
        <v>4.0960754878833372</v>
      </c>
      <c r="H364" s="82">
        <v>8783</v>
      </c>
      <c r="I364" s="47">
        <v>94.177568089212954</v>
      </c>
      <c r="J364" s="47">
        <v>87.54111432273497</v>
      </c>
      <c r="K364" s="82">
        <v>5897</v>
      </c>
      <c r="L364" s="47">
        <v>63.231825005361351</v>
      </c>
      <c r="M364" s="82">
        <v>2886</v>
      </c>
      <c r="N364" s="47">
        <v>30.945743083851596</v>
      </c>
      <c r="O364" s="82">
        <v>543</v>
      </c>
      <c r="P364" s="47">
        <v>5.8224319107870475</v>
      </c>
      <c r="Q364" s="82">
        <v>67</v>
      </c>
      <c r="R364" s="47">
        <v>12.338858195211786</v>
      </c>
      <c r="S364" s="82">
        <v>871</v>
      </c>
      <c r="T364" s="47">
        <v>9.339481020802058</v>
      </c>
      <c r="U364" s="82">
        <v>950</v>
      </c>
      <c r="V364" s="47">
        <v>10.186575166202017</v>
      </c>
      <c r="W364" s="82">
        <v>927</v>
      </c>
      <c r="X364" s="47">
        <v>9.9399528200729144</v>
      </c>
      <c r="Y364" s="82">
        <v>5</v>
      </c>
      <c r="Z364" s="48">
        <v>5.3613553506326399E-2</v>
      </c>
      <c r="AA364" s="89">
        <v>3.0231155205506051</v>
      </c>
    </row>
    <row r="365" spans="1:27" s="25" customFormat="1" ht="15" customHeight="1" x14ac:dyDescent="0.2">
      <c r="A365" s="105"/>
      <c r="B365" s="81">
        <v>2017</v>
      </c>
      <c r="C365" s="82">
        <v>9797.25</v>
      </c>
      <c r="D365" s="82">
        <v>9023</v>
      </c>
      <c r="E365" s="47">
        <v>92.097272193727832</v>
      </c>
      <c r="F365" s="82">
        <v>428</v>
      </c>
      <c r="G365" s="47">
        <v>4.7434334478554803</v>
      </c>
      <c r="H365" s="82">
        <v>8584</v>
      </c>
      <c r="I365" s="47">
        <v>95.134655879419256</v>
      </c>
      <c r="J365" s="47">
        <v>87.61642297583505</v>
      </c>
      <c r="K365" s="82">
        <v>5869</v>
      </c>
      <c r="L365" s="47">
        <v>65.044885293139757</v>
      </c>
      <c r="M365" s="82">
        <v>2715</v>
      </c>
      <c r="N365" s="47">
        <v>30.089770586279506</v>
      </c>
      <c r="O365" s="82">
        <v>439</v>
      </c>
      <c r="P365" s="47">
        <v>4.8653441205807386</v>
      </c>
      <c r="Q365" s="82">
        <v>57</v>
      </c>
      <c r="R365" s="47">
        <v>12.984054669703873</v>
      </c>
      <c r="S365" s="82">
        <v>754</v>
      </c>
      <c r="T365" s="47">
        <v>8.3564224758949361</v>
      </c>
      <c r="U365" s="82">
        <v>930</v>
      </c>
      <c r="V365" s="47">
        <v>10.306993239499059</v>
      </c>
      <c r="W365" s="82">
        <v>891</v>
      </c>
      <c r="X365" s="47">
        <v>9.8747644907458714</v>
      </c>
      <c r="Y365" s="82">
        <v>26</v>
      </c>
      <c r="Z365" s="48">
        <v>0.28815249916879088</v>
      </c>
      <c r="AA365" s="89">
        <v>3.0504244664123688</v>
      </c>
    </row>
    <row r="366" spans="1:27" s="25" customFormat="1" ht="15" customHeight="1" x14ac:dyDescent="0.2">
      <c r="A366" s="105"/>
      <c r="B366" s="81">
        <v>2018</v>
      </c>
      <c r="C366" s="82">
        <v>9353.4500000000007</v>
      </c>
      <c r="D366" s="82">
        <v>8712</v>
      </c>
      <c r="E366" s="47">
        <v>93.142102646617019</v>
      </c>
      <c r="F366" s="82">
        <v>410</v>
      </c>
      <c r="G366" s="47">
        <v>4.706152433425161</v>
      </c>
      <c r="H366" s="82">
        <v>8296</v>
      </c>
      <c r="I366" s="47">
        <v>95.224977043158859</v>
      </c>
      <c r="J366" s="47">
        <v>88.694545862756513</v>
      </c>
      <c r="K366" s="82">
        <v>5785</v>
      </c>
      <c r="L366" s="47">
        <v>66.402662993572079</v>
      </c>
      <c r="M366" s="82">
        <v>2511</v>
      </c>
      <c r="N366" s="47">
        <v>28.82231404958678</v>
      </c>
      <c r="O366" s="82">
        <v>416</v>
      </c>
      <c r="P366" s="47">
        <v>4.7750229568411386</v>
      </c>
      <c r="Q366" s="82">
        <v>52</v>
      </c>
      <c r="R366" s="47">
        <v>12.5</v>
      </c>
      <c r="S366" s="82">
        <v>627</v>
      </c>
      <c r="T366" s="47">
        <v>7.1969696969696972</v>
      </c>
      <c r="U366" s="82">
        <v>946</v>
      </c>
      <c r="V366" s="47">
        <v>10.85858585858586</v>
      </c>
      <c r="W366" s="82">
        <v>871</v>
      </c>
      <c r="X366" s="47">
        <v>9.9977043158861338</v>
      </c>
      <c r="Y366" s="82">
        <v>23</v>
      </c>
      <c r="Z366" s="48">
        <v>0.26400367309458217</v>
      </c>
      <c r="AA366" s="89">
        <v>3.0071497470483801</v>
      </c>
    </row>
    <row r="367" spans="1:27" s="25" customFormat="1" ht="15" customHeight="1" x14ac:dyDescent="0.2">
      <c r="A367" s="105"/>
      <c r="B367" s="71">
        <v>2019</v>
      </c>
      <c r="C367" s="29">
        <v>9238.1</v>
      </c>
      <c r="D367" s="29">
        <v>8521</v>
      </c>
      <c r="E367" s="49">
        <v>92.237581320834366</v>
      </c>
      <c r="F367" s="29">
        <v>361</v>
      </c>
      <c r="G367" s="49">
        <v>4.236591949301725</v>
      </c>
      <c r="H367" s="29">
        <v>8138</v>
      </c>
      <c r="I367" s="49">
        <v>95.505222391738059</v>
      </c>
      <c r="J367" s="49">
        <v>88.091707169223113</v>
      </c>
      <c r="K367" s="29">
        <v>5696</v>
      </c>
      <c r="L367" s="49">
        <v>66.846614247154093</v>
      </c>
      <c r="M367" s="29">
        <v>2442</v>
      </c>
      <c r="N367" s="49">
        <v>28.658608144583969</v>
      </c>
      <c r="O367" s="29">
        <v>383</v>
      </c>
      <c r="P367" s="49">
        <v>4.4947776082619413</v>
      </c>
      <c r="Q367" s="29">
        <v>52</v>
      </c>
      <c r="R367" s="49">
        <v>13.577023498694519</v>
      </c>
      <c r="S367" s="29">
        <v>617</v>
      </c>
      <c r="T367" s="49">
        <v>7.2409341626569645</v>
      </c>
      <c r="U367" s="29">
        <v>985</v>
      </c>
      <c r="V367" s="49">
        <v>11.559676094355122</v>
      </c>
      <c r="W367" s="29">
        <v>900</v>
      </c>
      <c r="X367" s="49">
        <v>10.562140593827015</v>
      </c>
      <c r="Y367" s="29">
        <v>7</v>
      </c>
      <c r="Z367" s="50">
        <v>8.2149982396432342E-2</v>
      </c>
      <c r="AA367" s="88">
        <v>2.991495600349388</v>
      </c>
    </row>
    <row r="368" spans="1:27" s="25" customFormat="1" thickBot="1" x14ac:dyDescent="0.25">
      <c r="A368" s="39"/>
      <c r="B368" s="79">
        <v>2020</v>
      </c>
      <c r="C368" s="80">
        <f>РФ!C15</f>
        <v>9012.6</v>
      </c>
      <c r="D368" s="80">
        <f>РФ!D15</f>
        <v>8276</v>
      </c>
      <c r="E368" s="84">
        <f>IF(C368=0,0,D368/C368*100)</f>
        <v>91.826997758693381</v>
      </c>
      <c r="F368" s="80">
        <f>РФ!F15</f>
        <v>424</v>
      </c>
      <c r="G368" s="84">
        <f>IF(D368=0,0,F368/D368*100)</f>
        <v>5.1232479458675693</v>
      </c>
      <c r="H368" s="80">
        <f>РФ!H15</f>
        <v>7919</v>
      </c>
      <c r="I368" s="84">
        <f>IF(D368=0,0,H368/D368*100)</f>
        <v>95.686321894635086</v>
      </c>
      <c r="J368" s="84">
        <f>IF(C368=0,0,H368/C368*100)</f>
        <v>87.865876661562709</v>
      </c>
      <c r="K368" s="80">
        <f>РФ!K15</f>
        <v>5495.5</v>
      </c>
      <c r="L368" s="84">
        <f>IF(D368=0,0,K368/D368*100)</f>
        <v>66.402851619139682</v>
      </c>
      <c r="M368" s="80">
        <f>РФ!M15</f>
        <v>2423.5</v>
      </c>
      <c r="N368" s="84">
        <f>IF(D368=0,0,M368/D368*100)</f>
        <v>29.283470275495411</v>
      </c>
      <c r="O368" s="80">
        <f>РФ!O15</f>
        <v>357</v>
      </c>
      <c r="P368" s="84">
        <f>IF(D368=0,0,O368/D368*100)</f>
        <v>4.3136781053649109</v>
      </c>
      <c r="Q368" s="80">
        <f>РФ!Q15</f>
        <v>39</v>
      </c>
      <c r="R368" s="84">
        <f>IF(O368=0,0,Q368/O368*100)</f>
        <v>10.92436974789916</v>
      </c>
      <c r="S368" s="80">
        <f>РФ!S15</f>
        <v>601</v>
      </c>
      <c r="T368" s="84">
        <f>IF(D368=0,0,S368/D368*100)</f>
        <v>7.2619623006283236</v>
      </c>
      <c r="U368" s="80">
        <f>РФ!U15</f>
        <v>984</v>
      </c>
      <c r="V368" s="84">
        <f>IF(D368=0,0,U368/D368*100)</f>
        <v>11.889801836636057</v>
      </c>
      <c r="W368" s="80">
        <f>РФ!AD15</f>
        <v>801.5</v>
      </c>
      <c r="X368" s="84">
        <f>IF(D368=0,0,W368/D368*100)</f>
        <v>9.6846302561623983</v>
      </c>
      <c r="Y368" s="80">
        <f>РФ!AF15</f>
        <v>11</v>
      </c>
      <c r="Z368" s="85">
        <f>IF(D368=0,0,Y368/D368*100)</f>
        <v>0.13291445142580957</v>
      </c>
      <c r="AA368" s="90">
        <f>D368/$D28*100</f>
        <v>2.9463848736958216</v>
      </c>
    </row>
    <row r="369" spans="1:27" s="25" customFormat="1" x14ac:dyDescent="0.2">
      <c r="A369" s="76"/>
      <c r="B369" s="36">
        <v>2001</v>
      </c>
      <c r="C369" s="77">
        <v>41446</v>
      </c>
      <c r="D369" s="77">
        <v>38624</v>
      </c>
      <c r="E369" s="78">
        <v>93.191140278917146</v>
      </c>
      <c r="F369" s="27">
        <v>3446</v>
      </c>
      <c r="G369" s="49">
        <v>8.9219138359569179</v>
      </c>
      <c r="H369" s="77">
        <v>30729</v>
      </c>
      <c r="I369" s="78">
        <v>79.559341342170669</v>
      </c>
      <c r="J369" s="78">
        <v>74.142257395164791</v>
      </c>
      <c r="K369" s="77">
        <v>10476</v>
      </c>
      <c r="L369" s="78">
        <v>27.123032311516155</v>
      </c>
      <c r="M369" s="77">
        <v>20253</v>
      </c>
      <c r="N369" s="78">
        <v>52.436309030654513</v>
      </c>
      <c r="O369" s="77">
        <v>7895</v>
      </c>
      <c r="P369" s="78">
        <v>20.440658657829328</v>
      </c>
      <c r="Q369" s="27">
        <v>597</v>
      </c>
      <c r="R369" s="49">
        <v>7.5617479417352751</v>
      </c>
      <c r="S369" s="77">
        <v>3310</v>
      </c>
      <c r="T369" s="78">
        <v>8.5698011599005799</v>
      </c>
      <c r="U369" s="27">
        <v>1288</v>
      </c>
      <c r="V369" s="49">
        <v>3.3347141673570837</v>
      </c>
      <c r="W369" s="27">
        <v>3687</v>
      </c>
      <c r="X369" s="49">
        <v>9.5458782104391062</v>
      </c>
      <c r="Y369" s="27">
        <v>134</v>
      </c>
      <c r="Z369" s="50">
        <v>0.34693454846727423</v>
      </c>
      <c r="AA369" s="49">
        <v>6.6839256295598961</v>
      </c>
    </row>
    <row r="370" spans="1:27" s="25" customFormat="1" ht="13.15" customHeight="1" x14ac:dyDescent="0.2">
      <c r="A370" s="133" t="s">
        <v>242</v>
      </c>
      <c r="B370" s="36">
        <v>2002</v>
      </c>
      <c r="C370" s="77">
        <v>38730</v>
      </c>
      <c r="D370" s="77">
        <v>35881</v>
      </c>
      <c r="E370" s="78">
        <v>92.643945262070744</v>
      </c>
      <c r="F370" s="27">
        <v>3328</v>
      </c>
      <c r="G370" s="49">
        <v>9.2751038153897607</v>
      </c>
      <c r="H370" s="77">
        <v>28787</v>
      </c>
      <c r="I370" s="78">
        <v>80.229090605055603</v>
      </c>
      <c r="J370" s="78">
        <v>74.327394784404859</v>
      </c>
      <c r="K370" s="77">
        <v>10004</v>
      </c>
      <c r="L370" s="78">
        <v>27.881051252752155</v>
      </c>
      <c r="M370" s="77">
        <v>18783</v>
      </c>
      <c r="N370" s="78">
        <v>52.348039352303445</v>
      </c>
      <c r="O370" s="77">
        <v>7094</v>
      </c>
      <c r="P370" s="78">
        <v>19.7709093949444</v>
      </c>
      <c r="Q370" s="27">
        <v>450</v>
      </c>
      <c r="R370" s="49">
        <v>6.3433887792500698</v>
      </c>
      <c r="S370" s="77">
        <v>3168</v>
      </c>
      <c r="T370" s="78">
        <v>8.8291853627267916</v>
      </c>
      <c r="U370" s="27">
        <v>1243</v>
      </c>
      <c r="V370" s="49">
        <v>3.4642289791254424</v>
      </c>
      <c r="W370" s="27">
        <v>3458</v>
      </c>
      <c r="X370" s="49">
        <v>9.6374125581784238</v>
      </c>
      <c r="Y370" s="27">
        <v>130</v>
      </c>
      <c r="Z370" s="50">
        <v>0.36230874278866249</v>
      </c>
      <c r="AA370" s="49">
        <v>6.4879692028952745</v>
      </c>
    </row>
    <row r="371" spans="1:27" s="25" customFormat="1" ht="13.9" customHeight="1" x14ac:dyDescent="0.2">
      <c r="A371" s="133"/>
      <c r="B371" s="36">
        <v>2003</v>
      </c>
      <c r="C371" s="77">
        <v>34074</v>
      </c>
      <c r="D371" s="77">
        <v>31311</v>
      </c>
      <c r="E371" s="78">
        <v>91.891178024300061</v>
      </c>
      <c r="F371" s="27">
        <v>3148</v>
      </c>
      <c r="G371" s="49">
        <v>10.053974641499792</v>
      </c>
      <c r="H371" s="77">
        <v>25417</v>
      </c>
      <c r="I371" s="78">
        <v>81.175944556226241</v>
      </c>
      <c r="J371" s="78">
        <v>74.593531725068956</v>
      </c>
      <c r="K371" s="77">
        <v>9104</v>
      </c>
      <c r="L371" s="78">
        <v>29.076043562965094</v>
      </c>
      <c r="M371" s="77">
        <v>16313</v>
      </c>
      <c r="N371" s="78">
        <v>52.099900993261151</v>
      </c>
      <c r="O371" s="77">
        <v>5894</v>
      </c>
      <c r="P371" s="78">
        <v>18.824055443773755</v>
      </c>
      <c r="Q371" s="27">
        <v>520</v>
      </c>
      <c r="R371" s="49">
        <v>8.8225313878520542</v>
      </c>
      <c r="S371" s="77">
        <v>2740</v>
      </c>
      <c r="T371" s="78">
        <v>8.7509182076586498</v>
      </c>
      <c r="U371" s="27">
        <v>1184</v>
      </c>
      <c r="V371" s="49">
        <v>3.7814186707546869</v>
      </c>
      <c r="W371" s="27">
        <v>3155</v>
      </c>
      <c r="X371" s="49">
        <v>10.076331001884322</v>
      </c>
      <c r="Y371" s="27">
        <v>84</v>
      </c>
      <c r="Z371" s="50">
        <v>0.2682763246143528</v>
      </c>
      <c r="AA371" s="49">
        <v>6.2148799044078382</v>
      </c>
    </row>
    <row r="372" spans="1:27" s="25" customFormat="1" ht="13.15" customHeight="1" x14ac:dyDescent="0.2">
      <c r="A372" s="133"/>
      <c r="B372" s="36">
        <v>2004</v>
      </c>
      <c r="C372" s="77">
        <v>30154</v>
      </c>
      <c r="D372" s="77">
        <v>27870</v>
      </c>
      <c r="E372" s="78">
        <v>92.42554884924057</v>
      </c>
      <c r="F372" s="27">
        <v>2757</v>
      </c>
      <c r="G372" s="49">
        <v>9.8923573735199142</v>
      </c>
      <c r="H372" s="77">
        <v>22842</v>
      </c>
      <c r="I372" s="78">
        <v>81.959095801937565</v>
      </c>
      <c r="J372" s="78">
        <v>75.751144126815689</v>
      </c>
      <c r="K372" s="77">
        <v>8196</v>
      </c>
      <c r="L372" s="78">
        <v>29.407965554359528</v>
      </c>
      <c r="M372" s="77">
        <v>14646</v>
      </c>
      <c r="N372" s="78">
        <v>52.551130247578037</v>
      </c>
      <c r="O372" s="77">
        <v>5028</v>
      </c>
      <c r="P372" s="78">
        <v>18.040904198062432</v>
      </c>
      <c r="Q372" s="27">
        <v>430</v>
      </c>
      <c r="R372" s="49">
        <v>8.552108194112968</v>
      </c>
      <c r="S372" s="77">
        <v>2444</v>
      </c>
      <c r="T372" s="78">
        <v>8.7692859705776822</v>
      </c>
      <c r="U372" s="27">
        <v>985</v>
      </c>
      <c r="V372" s="49">
        <v>3.5342662360961605</v>
      </c>
      <c r="W372" s="27">
        <v>2888</v>
      </c>
      <c r="X372" s="49">
        <v>10.362396842482957</v>
      </c>
      <c r="Y372" s="27">
        <v>92</v>
      </c>
      <c r="Z372" s="50">
        <v>0.33010405453893071</v>
      </c>
      <c r="AA372" s="49">
        <v>6.0314100774539536</v>
      </c>
    </row>
    <row r="373" spans="1:27" s="25" customFormat="1" ht="14.25" x14ac:dyDescent="0.2">
      <c r="A373" s="133"/>
      <c r="B373" s="36">
        <v>2005</v>
      </c>
      <c r="C373" s="77">
        <v>27356</v>
      </c>
      <c r="D373" s="77">
        <v>25345</v>
      </c>
      <c r="E373" s="78">
        <v>92.648779061266268</v>
      </c>
      <c r="F373" s="20">
        <v>2824</v>
      </c>
      <c r="G373" s="49">
        <v>11.142237127638587</v>
      </c>
      <c r="H373" s="77">
        <v>20982</v>
      </c>
      <c r="I373" s="78">
        <v>82.785559281909656</v>
      </c>
      <c r="J373" s="78">
        <v>76.699809913730078</v>
      </c>
      <c r="K373" s="77">
        <v>7809</v>
      </c>
      <c r="L373" s="78">
        <v>30.810810810810814</v>
      </c>
      <c r="M373" s="77">
        <v>13173</v>
      </c>
      <c r="N373" s="78">
        <v>51.974748471098827</v>
      </c>
      <c r="O373" s="77">
        <v>4363</v>
      </c>
      <c r="P373" s="78">
        <v>17.214440718090355</v>
      </c>
      <c r="Q373" s="20">
        <v>406</v>
      </c>
      <c r="R373" s="49">
        <v>9.3055237222094878</v>
      </c>
      <c r="S373" s="77">
        <v>2480</v>
      </c>
      <c r="T373" s="78">
        <v>9.7849674492010266</v>
      </c>
      <c r="U373" s="20">
        <v>906</v>
      </c>
      <c r="V373" s="49">
        <v>3.5746695600710199</v>
      </c>
      <c r="W373" s="20">
        <v>2735</v>
      </c>
      <c r="X373" s="49">
        <v>10.791083053856775</v>
      </c>
      <c r="Y373" s="20">
        <v>163</v>
      </c>
      <c r="Z373" s="50">
        <v>0.64312487670151908</v>
      </c>
      <c r="AA373" s="49">
        <v>6.0261302709321543</v>
      </c>
    </row>
    <row r="374" spans="1:27" s="25" customFormat="1" ht="14.25" x14ac:dyDescent="0.2">
      <c r="A374" s="133"/>
      <c r="B374" s="36">
        <v>2006</v>
      </c>
      <c r="C374" s="77">
        <v>24386</v>
      </c>
      <c r="D374" s="77">
        <v>22686</v>
      </c>
      <c r="E374" s="78">
        <v>93.028787008939545</v>
      </c>
      <c r="F374" s="20">
        <v>2454</v>
      </c>
      <c r="G374" s="49">
        <v>10.817244115313409</v>
      </c>
      <c r="H374" s="77">
        <v>18930</v>
      </c>
      <c r="I374" s="78">
        <v>83.443533456757464</v>
      </c>
      <c r="J374" s="78">
        <v>77.626507012220131</v>
      </c>
      <c r="K374" s="77">
        <v>7535</v>
      </c>
      <c r="L374" s="78">
        <v>33.214317200035268</v>
      </c>
      <c r="M374" s="77">
        <v>11395</v>
      </c>
      <c r="N374" s="78">
        <v>50.229216256722211</v>
      </c>
      <c r="O374" s="77">
        <v>3756</v>
      </c>
      <c r="P374" s="78">
        <v>16.556466543242529</v>
      </c>
      <c r="Q374" s="20">
        <v>373</v>
      </c>
      <c r="R374" s="49">
        <v>9.9307774227902019</v>
      </c>
      <c r="S374" s="77">
        <v>2190</v>
      </c>
      <c r="T374" s="78">
        <v>9.6535308119545089</v>
      </c>
      <c r="U374" s="20">
        <v>875</v>
      </c>
      <c r="V374" s="49">
        <v>3.857004319844838</v>
      </c>
      <c r="W374" s="20">
        <v>2385</v>
      </c>
      <c r="X374" s="49">
        <v>10.513091774662788</v>
      </c>
      <c r="Y374" s="20">
        <v>197</v>
      </c>
      <c r="Z374" s="50">
        <v>0.86837697258220925</v>
      </c>
      <c r="AA374" s="49">
        <v>5.8156704709754825</v>
      </c>
    </row>
    <row r="375" spans="1:27" s="25" customFormat="1" ht="14.25" x14ac:dyDescent="0.2">
      <c r="A375" s="133"/>
      <c r="B375" s="36">
        <v>2007</v>
      </c>
      <c r="C375" s="77">
        <v>22810</v>
      </c>
      <c r="D375" s="77">
        <v>21105</v>
      </c>
      <c r="E375" s="78">
        <v>92.525208241999124</v>
      </c>
      <c r="F375" s="20">
        <v>2436</v>
      </c>
      <c r="G375" s="49">
        <v>11.542288557213929</v>
      </c>
      <c r="H375" s="77">
        <v>17798</v>
      </c>
      <c r="I375" s="78">
        <v>84.330727315801951</v>
      </c>
      <c r="J375" s="78">
        <v>78.02718106093819</v>
      </c>
      <c r="K375" s="77">
        <v>7372</v>
      </c>
      <c r="L375" s="78">
        <v>34.930111348021796</v>
      </c>
      <c r="M375" s="77">
        <v>10426</v>
      </c>
      <c r="N375" s="78">
        <v>49.400615967780148</v>
      </c>
      <c r="O375" s="77">
        <v>3307</v>
      </c>
      <c r="P375" s="78">
        <v>15.669272684198058</v>
      </c>
      <c r="Q375" s="20">
        <v>327</v>
      </c>
      <c r="R375" s="49">
        <v>9.8881161173268826</v>
      </c>
      <c r="S375" s="77">
        <v>2315</v>
      </c>
      <c r="T375" s="78">
        <v>10.968964700307984</v>
      </c>
      <c r="U375" s="20">
        <v>936</v>
      </c>
      <c r="V375" s="49">
        <v>4.4349680170575692</v>
      </c>
      <c r="W375" s="20">
        <v>2226</v>
      </c>
      <c r="X375" s="49">
        <v>10.547263681592039</v>
      </c>
      <c r="Y375" s="20">
        <v>161</v>
      </c>
      <c r="Z375" s="50">
        <v>0.7628524046434495</v>
      </c>
      <c r="AA375" s="49">
        <v>5.8498091640080823</v>
      </c>
    </row>
    <row r="376" spans="1:27" s="25" customFormat="1" ht="14.25" x14ac:dyDescent="0.2">
      <c r="A376" s="133"/>
      <c r="B376" s="36">
        <v>2008</v>
      </c>
      <c r="C376" s="77">
        <v>20760</v>
      </c>
      <c r="D376" s="77">
        <v>19395</v>
      </c>
      <c r="E376" s="78">
        <v>93.424855491329481</v>
      </c>
      <c r="F376" s="20">
        <v>2413</v>
      </c>
      <c r="G376" s="49">
        <v>12.441350863624645</v>
      </c>
      <c r="H376" s="77">
        <v>16602</v>
      </c>
      <c r="I376" s="78">
        <v>85.599381283836038</v>
      </c>
      <c r="J376" s="78">
        <v>79.971098265895961</v>
      </c>
      <c r="K376" s="77">
        <v>7211</v>
      </c>
      <c r="L376" s="78">
        <v>37.179685485949989</v>
      </c>
      <c r="M376" s="77">
        <v>9391</v>
      </c>
      <c r="N376" s="78">
        <v>48.41969579788605</v>
      </c>
      <c r="O376" s="77">
        <v>2793</v>
      </c>
      <c r="P376" s="78">
        <v>14.40061871616396</v>
      </c>
      <c r="Q376" s="20">
        <v>589</v>
      </c>
      <c r="R376" s="49">
        <v>21.088435374149661</v>
      </c>
      <c r="S376" s="77">
        <v>2280</v>
      </c>
      <c r="T376" s="78">
        <v>11.755607115235886</v>
      </c>
      <c r="U376" s="20">
        <v>1151</v>
      </c>
      <c r="V376" s="49">
        <v>5.9345192059809229</v>
      </c>
      <c r="W376" s="20">
        <v>2050</v>
      </c>
      <c r="X376" s="49">
        <v>10.569734467646301</v>
      </c>
      <c r="Y376" s="20">
        <v>131</v>
      </c>
      <c r="Z376" s="50">
        <v>0.67543181232276361</v>
      </c>
      <c r="AA376" s="49">
        <v>5.7058046523121817</v>
      </c>
    </row>
    <row r="377" spans="1:27" s="25" customFormat="1" ht="14.25" x14ac:dyDescent="0.2">
      <c r="A377" s="133"/>
      <c r="B377" s="36">
        <v>2009</v>
      </c>
      <c r="C377" s="77">
        <v>20700</v>
      </c>
      <c r="D377" s="77">
        <v>19467</v>
      </c>
      <c r="E377" s="78">
        <v>94.043478260869563</v>
      </c>
      <c r="F377" s="20">
        <v>2705</v>
      </c>
      <c r="G377" s="49">
        <v>13.895310011814866</v>
      </c>
      <c r="H377" s="20">
        <v>16852</v>
      </c>
      <c r="I377" s="49">
        <v>86.567010838855495</v>
      </c>
      <c r="J377" s="49">
        <v>81.410628019323667</v>
      </c>
      <c r="K377" s="20">
        <v>7894</v>
      </c>
      <c r="L377" s="49">
        <v>40.55067550213181</v>
      </c>
      <c r="M377" s="20">
        <v>8958</v>
      </c>
      <c r="N377" s="49">
        <v>46.016335336723685</v>
      </c>
      <c r="O377" s="20">
        <v>2615</v>
      </c>
      <c r="P377" s="49">
        <v>13.432989161144501</v>
      </c>
      <c r="Q377" s="20">
        <v>377</v>
      </c>
      <c r="R377" s="49">
        <v>14.416826003824093</v>
      </c>
      <c r="S377" s="20">
        <v>2541</v>
      </c>
      <c r="T377" s="49">
        <v>13.052858683926646</v>
      </c>
      <c r="U377" s="20">
        <v>1220</v>
      </c>
      <c r="V377" s="49">
        <v>6.2670159757538393</v>
      </c>
      <c r="W377" s="20">
        <v>2063</v>
      </c>
      <c r="X377" s="49">
        <v>10.597421277032927</v>
      </c>
      <c r="Y377" s="20">
        <v>86</v>
      </c>
      <c r="Z377" s="50">
        <v>0.44177325730723793</v>
      </c>
      <c r="AA377" s="49">
        <v>5.9167335327157344</v>
      </c>
    </row>
    <row r="378" spans="1:27" s="25" customFormat="1" ht="14.25" x14ac:dyDescent="0.2">
      <c r="A378" s="133"/>
      <c r="B378" s="36">
        <v>2010</v>
      </c>
      <c r="C378" s="29">
        <v>18550</v>
      </c>
      <c r="D378" s="20">
        <v>17496</v>
      </c>
      <c r="E378" s="49">
        <v>94.318059299191376</v>
      </c>
      <c r="F378" s="29">
        <v>2186</v>
      </c>
      <c r="G378" s="49">
        <v>12.494284407864654</v>
      </c>
      <c r="H378" s="29">
        <v>14957</v>
      </c>
      <c r="I378" s="49">
        <v>85.488111568358477</v>
      </c>
      <c r="J378" s="49">
        <v>80.630727762803232</v>
      </c>
      <c r="K378" s="29">
        <v>7013</v>
      </c>
      <c r="L378" s="49">
        <v>40.083447645176037</v>
      </c>
      <c r="M378" s="29">
        <v>7944</v>
      </c>
      <c r="N378" s="49">
        <v>45.40466392318244</v>
      </c>
      <c r="O378" s="29">
        <v>2539</v>
      </c>
      <c r="P378" s="49">
        <v>14.511888431641518</v>
      </c>
      <c r="Q378" s="29">
        <v>309</v>
      </c>
      <c r="R378" s="49">
        <v>12.170145726664041</v>
      </c>
      <c r="S378" s="29">
        <v>2531</v>
      </c>
      <c r="T378" s="49">
        <v>14.466163694558757</v>
      </c>
      <c r="U378" s="29">
        <v>1181</v>
      </c>
      <c r="V378" s="49">
        <v>6.7501143118427072</v>
      </c>
      <c r="W378" s="29">
        <v>2071</v>
      </c>
      <c r="X378" s="49">
        <v>11.836991312299954</v>
      </c>
      <c r="Y378" s="29">
        <v>31</v>
      </c>
      <c r="Z378" s="50">
        <v>0.17718335619570186</v>
      </c>
      <c r="AA378" s="49">
        <v>5.329612920716829</v>
      </c>
    </row>
    <row r="379" spans="1:27" s="25" customFormat="1" ht="14.25" x14ac:dyDescent="0.2">
      <c r="A379" s="133"/>
      <c r="B379" s="37">
        <v>2011</v>
      </c>
      <c r="C379" s="51">
        <v>18480</v>
      </c>
      <c r="D379" s="21">
        <v>17348</v>
      </c>
      <c r="E379" s="49">
        <v>93.874458874458881</v>
      </c>
      <c r="F379" s="51">
        <v>2247</v>
      </c>
      <c r="G379" s="49">
        <v>12.95250172930597</v>
      </c>
      <c r="H379" s="51">
        <v>14994</v>
      </c>
      <c r="I379" s="49">
        <v>86.430712474060414</v>
      </c>
      <c r="J379" s="49">
        <v>81.13636363636364</v>
      </c>
      <c r="K379" s="51">
        <v>7012</v>
      </c>
      <c r="L379" s="49">
        <v>40.419644915840443</v>
      </c>
      <c r="M379" s="51">
        <v>7982</v>
      </c>
      <c r="N379" s="49">
        <v>46.01106755821997</v>
      </c>
      <c r="O379" s="51">
        <v>2354</v>
      </c>
      <c r="P379" s="49">
        <v>13.569287525939588</v>
      </c>
      <c r="Q379" s="51">
        <v>290</v>
      </c>
      <c r="R379" s="49">
        <v>12.31945624468989</v>
      </c>
      <c r="S379" s="51">
        <v>2734</v>
      </c>
      <c r="T379" s="49">
        <v>15.759741756974869</v>
      </c>
      <c r="U379" s="51">
        <v>1124</v>
      </c>
      <c r="V379" s="49">
        <v>6.4791330412727692</v>
      </c>
      <c r="W379" s="51">
        <v>1914</v>
      </c>
      <c r="X379" s="49">
        <v>11.032972100530321</v>
      </c>
      <c r="Y379" s="51">
        <v>50</v>
      </c>
      <c r="Z379" s="50">
        <v>0.28821766197832605</v>
      </c>
      <c r="AA379" s="49">
        <v>5.2317621158659788</v>
      </c>
    </row>
    <row r="380" spans="1:27" s="25" customFormat="1" ht="14.25" x14ac:dyDescent="0.2">
      <c r="A380" s="133"/>
      <c r="B380" s="38">
        <v>2012</v>
      </c>
      <c r="C380" s="51">
        <v>18022.2</v>
      </c>
      <c r="D380" s="51">
        <v>16915</v>
      </c>
      <c r="E380" s="52">
        <v>93.856465914261307</v>
      </c>
      <c r="F380" s="51">
        <v>2130</v>
      </c>
      <c r="G380" s="52">
        <v>12.592373632870233</v>
      </c>
      <c r="H380" s="51">
        <v>14795</v>
      </c>
      <c r="I380" s="52">
        <v>87.466745492166723</v>
      </c>
      <c r="J380" s="52">
        <v>82.093196169169133</v>
      </c>
      <c r="K380" s="51">
        <v>7130</v>
      </c>
      <c r="L380" s="52">
        <v>42.151936151344962</v>
      </c>
      <c r="M380" s="51">
        <v>7665</v>
      </c>
      <c r="N380" s="52">
        <v>45.314809340821753</v>
      </c>
      <c r="O380" s="51">
        <v>2130</v>
      </c>
      <c r="P380" s="52">
        <v>12.592373632870233</v>
      </c>
      <c r="Q380" s="51">
        <v>257</v>
      </c>
      <c r="R380" s="52">
        <v>12.065727699530516</v>
      </c>
      <c r="S380" s="51">
        <v>2678</v>
      </c>
      <c r="T380" s="52">
        <v>15.832101684895065</v>
      </c>
      <c r="U380" s="51">
        <v>1205</v>
      </c>
      <c r="V380" s="52">
        <v>7.1238545669524092</v>
      </c>
      <c r="W380" s="51">
        <v>1960</v>
      </c>
      <c r="X380" s="52">
        <v>11.587348507242092</v>
      </c>
      <c r="Y380" s="51">
        <v>14</v>
      </c>
      <c r="Z380" s="53">
        <v>8.2766775051729233E-2</v>
      </c>
      <c r="AA380" s="52">
        <v>5.1706798152433411</v>
      </c>
    </row>
    <row r="381" spans="1:27" s="25" customFormat="1" ht="14.25" x14ac:dyDescent="0.2">
      <c r="A381" s="133"/>
      <c r="B381" s="71">
        <v>2013</v>
      </c>
      <c r="C381" s="29">
        <v>16532</v>
      </c>
      <c r="D381" s="29">
        <v>15489.35</v>
      </c>
      <c r="E381" s="49">
        <v>93.693140575852894</v>
      </c>
      <c r="F381" s="29">
        <v>1879</v>
      </c>
      <c r="G381" s="49">
        <v>12.130915758246795</v>
      </c>
      <c r="H381" s="29">
        <v>13761.35</v>
      </c>
      <c r="I381" s="49">
        <v>88.843947615619768</v>
      </c>
      <c r="J381" s="49">
        <v>83.240684732639735</v>
      </c>
      <c r="K381" s="29">
        <v>6802.35</v>
      </c>
      <c r="L381" s="49">
        <v>43.916303782921815</v>
      </c>
      <c r="M381" s="29">
        <v>6959</v>
      </c>
      <c r="N381" s="49">
        <v>44.927643832697953</v>
      </c>
      <c r="O381" s="83">
        <v>1728</v>
      </c>
      <c r="P381" s="49">
        <v>11.156052384380235</v>
      </c>
      <c r="Q381" s="83">
        <v>212</v>
      </c>
      <c r="R381" s="49">
        <v>12.268518518518519</v>
      </c>
      <c r="S381" s="83">
        <v>2377</v>
      </c>
      <c r="T381" s="49">
        <v>15.346028077356378</v>
      </c>
      <c r="U381" s="29">
        <v>1149</v>
      </c>
      <c r="V381" s="49">
        <v>7.4180001097528301</v>
      </c>
      <c r="W381" s="29">
        <v>1952</v>
      </c>
      <c r="X381" s="49">
        <v>12.602207323096193</v>
      </c>
      <c r="Y381" s="83">
        <v>62</v>
      </c>
      <c r="Z381" s="50">
        <v>0.40027502768030937</v>
      </c>
      <c r="AA381" s="88">
        <v>4.7970260287520849</v>
      </c>
    </row>
    <row r="382" spans="1:27" s="25" customFormat="1" ht="14.25" x14ac:dyDescent="0.2">
      <c r="A382" s="133"/>
      <c r="B382" s="81">
        <v>2014</v>
      </c>
      <c r="C382" s="82">
        <v>16606.2</v>
      </c>
      <c r="D382" s="82">
        <v>15763</v>
      </c>
      <c r="E382" s="47">
        <v>94.922378388794542</v>
      </c>
      <c r="F382" s="82">
        <v>1847</v>
      </c>
      <c r="G382" s="47">
        <v>11.717312694284084</v>
      </c>
      <c r="H382" s="82">
        <v>13984</v>
      </c>
      <c r="I382" s="47">
        <v>88.71407726955529</v>
      </c>
      <c r="J382" s="47">
        <v>84.209512109934835</v>
      </c>
      <c r="K382" s="82">
        <v>6913</v>
      </c>
      <c r="L382" s="47">
        <v>43.855865000317202</v>
      </c>
      <c r="M382" s="82">
        <v>6835</v>
      </c>
      <c r="N382" s="47">
        <v>43.361035335913215</v>
      </c>
      <c r="O382" s="82">
        <v>1779</v>
      </c>
      <c r="P382" s="47">
        <v>11.285922730444712</v>
      </c>
      <c r="Q382" s="82">
        <v>200</v>
      </c>
      <c r="R382" s="47">
        <v>11.242270938729623</v>
      </c>
      <c r="S382" s="82">
        <v>2405</v>
      </c>
      <c r="T382" s="47">
        <v>15.257247985789506</v>
      </c>
      <c r="U382" s="82">
        <v>1303</v>
      </c>
      <c r="V382" s="47">
        <v>8.2661929835691179</v>
      </c>
      <c r="W382" s="82">
        <v>1839</v>
      </c>
      <c r="X382" s="47">
        <v>11.666560933832393</v>
      </c>
      <c r="Y382" s="82">
        <v>22</v>
      </c>
      <c r="Z382" s="48">
        <v>0.13956734124214934</v>
      </c>
      <c r="AA382" s="89">
        <v>4.8015986036586948</v>
      </c>
    </row>
    <row r="383" spans="1:27" s="25" customFormat="1" ht="14.25" x14ac:dyDescent="0.2">
      <c r="A383" s="105"/>
      <c r="B383" s="81">
        <v>2015</v>
      </c>
      <c r="C383" s="82">
        <v>16780.2</v>
      </c>
      <c r="D383" s="82">
        <v>15882</v>
      </c>
      <c r="E383" s="47">
        <v>94.647262845496471</v>
      </c>
      <c r="F383" s="82">
        <v>1896</v>
      </c>
      <c r="G383" s="47">
        <v>11.938043067623726</v>
      </c>
      <c r="H383" s="82">
        <v>14129</v>
      </c>
      <c r="I383" s="47">
        <v>88.962347311421723</v>
      </c>
      <c r="J383" s="47">
        <v>84.20042669336479</v>
      </c>
      <c r="K383" s="82">
        <v>7315</v>
      </c>
      <c r="L383" s="47">
        <v>46.058430928094694</v>
      </c>
      <c r="M383" s="82">
        <v>6814</v>
      </c>
      <c r="N383" s="47">
        <v>42.903916383327036</v>
      </c>
      <c r="O383" s="82">
        <v>1753</v>
      </c>
      <c r="P383" s="47">
        <v>11.037652688578264</v>
      </c>
      <c r="Q383" s="82">
        <v>187</v>
      </c>
      <c r="R383" s="47">
        <v>10.667427267541358</v>
      </c>
      <c r="S383" s="82">
        <v>2623</v>
      </c>
      <c r="T383" s="47">
        <v>16.515552197456241</v>
      </c>
      <c r="U383" s="82">
        <v>1238</v>
      </c>
      <c r="V383" s="47">
        <v>7.794988036771187</v>
      </c>
      <c r="W383" s="82">
        <v>1765</v>
      </c>
      <c r="X383" s="47">
        <v>11.113209923183479</v>
      </c>
      <c r="Y383" s="82">
        <v>14</v>
      </c>
      <c r="Z383" s="48">
        <v>8.8150107039415684E-2</v>
      </c>
      <c r="AA383" s="89">
        <v>5.1701238329622248</v>
      </c>
    </row>
    <row r="384" spans="1:27" s="25" customFormat="1" ht="14.25" x14ac:dyDescent="0.2">
      <c r="A384" s="105"/>
      <c r="B384" s="81">
        <v>2016</v>
      </c>
      <c r="C384" s="82">
        <v>16706.300000000003</v>
      </c>
      <c r="D384" s="82">
        <v>15767</v>
      </c>
      <c r="E384" s="47">
        <v>94.377570138211325</v>
      </c>
      <c r="F384" s="82">
        <v>1878</v>
      </c>
      <c r="G384" s="47">
        <v>11.910953256802181</v>
      </c>
      <c r="H384" s="82">
        <v>14104</v>
      </c>
      <c r="I384" s="47">
        <v>89.452654277922235</v>
      </c>
      <c r="J384" s="47">
        <v>84.423241531637743</v>
      </c>
      <c r="K384" s="82">
        <v>7457</v>
      </c>
      <c r="L384" s="47">
        <v>47.29498319274434</v>
      </c>
      <c r="M384" s="82">
        <v>6647</v>
      </c>
      <c r="N384" s="47">
        <v>42.157671085177903</v>
      </c>
      <c r="O384" s="82">
        <v>1663</v>
      </c>
      <c r="P384" s="47">
        <v>10.547345722077758</v>
      </c>
      <c r="Q384" s="82">
        <v>163</v>
      </c>
      <c r="R384" s="47">
        <v>9.8015634395670475</v>
      </c>
      <c r="S384" s="82">
        <v>2670</v>
      </c>
      <c r="T384" s="47">
        <v>16.934102873089362</v>
      </c>
      <c r="U384" s="82">
        <v>1223</v>
      </c>
      <c r="V384" s="47">
        <v>7.7567070463626555</v>
      </c>
      <c r="W384" s="82">
        <v>1686</v>
      </c>
      <c r="X384" s="47">
        <v>10.693220016490137</v>
      </c>
      <c r="Y384" s="82">
        <v>17</v>
      </c>
      <c r="Z384" s="48">
        <v>0.10782013065262891</v>
      </c>
      <c r="AA384" s="89">
        <v>5.1110296389150109</v>
      </c>
    </row>
    <row r="385" spans="1:27" s="25" customFormat="1" ht="14.25" x14ac:dyDescent="0.2">
      <c r="A385" s="105"/>
      <c r="B385" s="81">
        <v>2017</v>
      </c>
      <c r="C385" s="82">
        <v>16475.800000000003</v>
      </c>
      <c r="D385" s="82">
        <v>15480.5</v>
      </c>
      <c r="E385" s="47">
        <v>93.959018681945622</v>
      </c>
      <c r="F385" s="82">
        <v>1847</v>
      </c>
      <c r="G385" s="47">
        <v>11.931139175091243</v>
      </c>
      <c r="H385" s="82">
        <v>13841.5</v>
      </c>
      <c r="I385" s="47">
        <v>89.412486676786926</v>
      </c>
      <c r="J385" s="47">
        <v>84.011095060634361</v>
      </c>
      <c r="K385" s="82">
        <v>7492.5</v>
      </c>
      <c r="L385" s="47">
        <v>48.399599496140304</v>
      </c>
      <c r="M385" s="82">
        <v>6349</v>
      </c>
      <c r="N385" s="47">
        <v>41.012887180646615</v>
      </c>
      <c r="O385" s="82">
        <v>1639</v>
      </c>
      <c r="P385" s="47">
        <v>10.587513323213074</v>
      </c>
      <c r="Q385" s="82">
        <v>171</v>
      </c>
      <c r="R385" s="47">
        <v>10.433190970103722</v>
      </c>
      <c r="S385" s="82">
        <v>2371</v>
      </c>
      <c r="T385" s="47">
        <v>15.316042763476631</v>
      </c>
      <c r="U385" s="82">
        <v>1242</v>
      </c>
      <c r="V385" s="47">
        <v>8.0229966732340685</v>
      </c>
      <c r="W385" s="82">
        <v>1717</v>
      </c>
      <c r="X385" s="47">
        <v>11.091373017667388</v>
      </c>
      <c r="Y385" s="82">
        <v>31</v>
      </c>
      <c r="Z385" s="48">
        <v>0.20025192984722714</v>
      </c>
      <c r="AA385" s="89">
        <v>5.2335249864010498</v>
      </c>
    </row>
    <row r="386" spans="1:27" s="25" customFormat="1" ht="14.25" x14ac:dyDescent="0.2">
      <c r="A386" s="105"/>
      <c r="B386" s="81">
        <v>2018</v>
      </c>
      <c r="C386" s="82">
        <v>16658.150000000001</v>
      </c>
      <c r="D386" s="82">
        <v>15792</v>
      </c>
      <c r="E386" s="47">
        <v>94.800443026386475</v>
      </c>
      <c r="F386" s="82">
        <v>1810</v>
      </c>
      <c r="G386" s="47">
        <v>11.461499493414387</v>
      </c>
      <c r="H386" s="82">
        <v>14066</v>
      </c>
      <c r="I386" s="47">
        <v>89.070415400202634</v>
      </c>
      <c r="J386" s="47">
        <v>84.439148404834867</v>
      </c>
      <c r="K386" s="82">
        <v>7659</v>
      </c>
      <c r="L386" s="47">
        <v>48.499240121580542</v>
      </c>
      <c r="M386" s="82">
        <v>6407</v>
      </c>
      <c r="N386" s="47">
        <v>40.571175278622086</v>
      </c>
      <c r="O386" s="82">
        <v>1726</v>
      </c>
      <c r="P386" s="47">
        <v>10.929584599797366</v>
      </c>
      <c r="Q386" s="82">
        <v>174</v>
      </c>
      <c r="R386" s="47">
        <v>10.081112398609502</v>
      </c>
      <c r="S386" s="82">
        <v>2290</v>
      </c>
      <c r="T386" s="47">
        <v>14.501013171225937</v>
      </c>
      <c r="U386" s="82">
        <v>1271</v>
      </c>
      <c r="V386" s="47">
        <v>8.0483789260385006</v>
      </c>
      <c r="W386" s="82">
        <v>1977</v>
      </c>
      <c r="X386" s="47">
        <v>12.518996960486323</v>
      </c>
      <c r="Y386" s="82">
        <v>9</v>
      </c>
      <c r="Z386" s="48">
        <v>5.6990881458966559E-2</v>
      </c>
      <c r="AA386" s="89">
        <v>5.4509766764678629</v>
      </c>
    </row>
    <row r="387" spans="1:27" s="25" customFormat="1" ht="14.25" x14ac:dyDescent="0.2">
      <c r="A387" s="105"/>
      <c r="B387" s="71">
        <v>2019</v>
      </c>
      <c r="C387" s="29">
        <v>16904.849999999999</v>
      </c>
      <c r="D387" s="29">
        <v>15709</v>
      </c>
      <c r="E387" s="49">
        <v>92.925994611014005</v>
      </c>
      <c r="F387" s="29">
        <v>1823</v>
      </c>
      <c r="G387" s="49">
        <v>11.604812527850276</v>
      </c>
      <c r="H387" s="29">
        <v>14022</v>
      </c>
      <c r="I387" s="49">
        <v>89.260933222993188</v>
      </c>
      <c r="J387" s="49">
        <v>82.946609996539465</v>
      </c>
      <c r="K387" s="29">
        <v>7662</v>
      </c>
      <c r="L387" s="49">
        <v>48.774587815901711</v>
      </c>
      <c r="M387" s="29">
        <v>6360</v>
      </c>
      <c r="N387" s="49">
        <v>40.486345407091477</v>
      </c>
      <c r="O387" s="29">
        <v>1687</v>
      </c>
      <c r="P387" s="49">
        <v>10.739066777006812</v>
      </c>
      <c r="Q387" s="29">
        <v>131</v>
      </c>
      <c r="R387" s="49">
        <v>7.7652637818612922</v>
      </c>
      <c r="S387" s="29">
        <v>2173</v>
      </c>
      <c r="T387" s="49">
        <v>13.832834680756253</v>
      </c>
      <c r="U387" s="29">
        <v>1321</v>
      </c>
      <c r="V387" s="49">
        <v>8.4091921828251319</v>
      </c>
      <c r="W387" s="29">
        <v>1850</v>
      </c>
      <c r="X387" s="49">
        <v>11.776688522503024</v>
      </c>
      <c r="Y387" s="29">
        <v>9</v>
      </c>
      <c r="Z387" s="50">
        <v>5.7291998217582275E-2</v>
      </c>
      <c r="AA387" s="88">
        <v>5.5150104900702424</v>
      </c>
    </row>
    <row r="388" spans="1:27" s="25" customFormat="1" ht="13.9" customHeight="1" thickBot="1" x14ac:dyDescent="0.25">
      <c r="A388" s="39"/>
      <c r="B388" s="79">
        <v>2020</v>
      </c>
      <c r="C388" s="80">
        <f>РФ!C35</f>
        <v>17012.650000000001</v>
      </c>
      <c r="D388" s="80">
        <f>РФ!D35</f>
        <v>15921</v>
      </c>
      <c r="E388" s="84">
        <f>IF(C388=0,0,D388/C388*100)</f>
        <v>93.583304188353949</v>
      </c>
      <c r="F388" s="80">
        <f>РФ!F35</f>
        <v>1967</v>
      </c>
      <c r="G388" s="84">
        <f>IF(D388=0,0,F388/D388*100)</f>
        <v>12.354751585955656</v>
      </c>
      <c r="H388" s="80">
        <f>РФ!H35</f>
        <v>14330</v>
      </c>
      <c r="I388" s="84">
        <f>IF(D388=0,0,H388/D388*100)</f>
        <v>90.006909113749131</v>
      </c>
      <c r="J388" s="84">
        <f>IF(C388=0,0,H388/C388*100)</f>
        <v>84.231439546455135</v>
      </c>
      <c r="K388" s="80">
        <f>РФ!K35</f>
        <v>7903</v>
      </c>
      <c r="L388" s="84">
        <f>IF(D388=0,0,K388/D388*100)</f>
        <v>49.638841781295149</v>
      </c>
      <c r="M388" s="80">
        <f>РФ!M35</f>
        <v>6427</v>
      </c>
      <c r="N388" s="84">
        <f>IF(D388=0,0,M388/D388*100)</f>
        <v>40.368067332453997</v>
      </c>
      <c r="O388" s="80">
        <f>РФ!O35</f>
        <v>1591</v>
      </c>
      <c r="P388" s="84">
        <f>IF(D388=0,0,O388/D388*100)</f>
        <v>9.9930908862508634</v>
      </c>
      <c r="Q388" s="80">
        <f>РФ!Q35</f>
        <v>107</v>
      </c>
      <c r="R388" s="84">
        <f>IF(O388=0,0,Q388/O388*100)</f>
        <v>6.7253299811439344</v>
      </c>
      <c r="S388" s="80">
        <f>РФ!S35</f>
        <v>2034</v>
      </c>
      <c r="T388" s="84">
        <f>IF(D388=0,0,S388/D388*100)</f>
        <v>12.775579423403052</v>
      </c>
      <c r="U388" s="80">
        <f>РФ!U35</f>
        <v>1341</v>
      </c>
      <c r="V388" s="84">
        <f>IF(D388=0,0,U388/D388*100)</f>
        <v>8.4228377614471448</v>
      </c>
      <c r="W388" s="80">
        <f>РФ!AD35</f>
        <v>1828</v>
      </c>
      <c r="X388" s="84">
        <f>IF(D388=0,0,W388/D388*100)</f>
        <v>11.481690848564789</v>
      </c>
      <c r="Y388" s="80">
        <f>РФ!AF35</f>
        <v>14</v>
      </c>
      <c r="Z388" s="85">
        <f>IF(D388=0,0,Y388/D388*100)</f>
        <v>8.7934174989008226E-2</v>
      </c>
      <c r="AA388" s="90">
        <f>D388/$D28*100</f>
        <v>5.6681239214730761</v>
      </c>
    </row>
    <row r="389" spans="1:27" s="25" customFormat="1" ht="13.9" customHeight="1" x14ac:dyDescent="0.2">
      <c r="A389" s="76"/>
      <c r="B389" s="36">
        <v>2001</v>
      </c>
      <c r="C389" s="77">
        <v>25926</v>
      </c>
      <c r="D389" s="77">
        <v>23006</v>
      </c>
      <c r="E389" s="78">
        <v>88.737175036642753</v>
      </c>
      <c r="F389" s="27">
        <v>19384</v>
      </c>
      <c r="G389" s="49">
        <v>84.256280970181692</v>
      </c>
      <c r="H389" s="77">
        <v>22371</v>
      </c>
      <c r="I389" s="78">
        <v>97.239850473789446</v>
      </c>
      <c r="J389" s="78">
        <v>86.287896320296227</v>
      </c>
      <c r="K389" s="77">
        <v>14457</v>
      </c>
      <c r="L389" s="78">
        <v>62.840128662088148</v>
      </c>
      <c r="M389" s="77">
        <v>7914</v>
      </c>
      <c r="N389" s="78">
        <v>34.399721811701298</v>
      </c>
      <c r="O389" s="77">
        <v>635</v>
      </c>
      <c r="P389" s="78">
        <v>2.760149526210554</v>
      </c>
      <c r="Q389" s="27">
        <v>284</v>
      </c>
      <c r="R389" s="49">
        <v>44.724409448818896</v>
      </c>
      <c r="S389" s="77">
        <v>2793</v>
      </c>
      <c r="T389" s="78">
        <v>12.140311223159175</v>
      </c>
      <c r="U389" s="27">
        <v>1189</v>
      </c>
      <c r="V389" s="49">
        <v>5.1682169868729897</v>
      </c>
      <c r="W389" s="27">
        <v>1970</v>
      </c>
      <c r="X389" s="49">
        <v>8.5629835695036078</v>
      </c>
      <c r="Y389" s="27">
        <v>43</v>
      </c>
      <c r="Z389" s="50">
        <v>0.18690776319221072</v>
      </c>
      <c r="AA389" s="49">
        <v>3.9812135727437594</v>
      </c>
    </row>
    <row r="390" spans="1:27" s="25" customFormat="1" ht="15" customHeight="1" x14ac:dyDescent="0.2">
      <c r="A390" s="133" t="s">
        <v>229</v>
      </c>
      <c r="B390" s="36">
        <v>2002</v>
      </c>
      <c r="C390" s="77">
        <v>24465</v>
      </c>
      <c r="D390" s="77">
        <v>21514</v>
      </c>
      <c r="E390" s="78">
        <v>87.937870427140822</v>
      </c>
      <c r="F390" s="27">
        <v>18231</v>
      </c>
      <c r="G390" s="49">
        <v>84.740169192153942</v>
      </c>
      <c r="H390" s="77">
        <v>20929</v>
      </c>
      <c r="I390" s="78">
        <v>97.280840383006421</v>
      </c>
      <c r="J390" s="78">
        <v>85.546699366441857</v>
      </c>
      <c r="K390" s="77">
        <v>13538</v>
      </c>
      <c r="L390" s="78">
        <v>62.926466486938736</v>
      </c>
      <c r="M390" s="77">
        <v>7391</v>
      </c>
      <c r="N390" s="78">
        <v>34.354373896067678</v>
      </c>
      <c r="O390" s="77">
        <v>585</v>
      </c>
      <c r="P390" s="78">
        <v>2.7191596169935854</v>
      </c>
      <c r="Q390" s="27">
        <v>339</v>
      </c>
      <c r="R390" s="49">
        <v>57.948717948717956</v>
      </c>
      <c r="S390" s="77">
        <v>2650</v>
      </c>
      <c r="T390" s="78">
        <v>12.317560658176072</v>
      </c>
      <c r="U390" s="27">
        <v>1381</v>
      </c>
      <c r="V390" s="49">
        <v>6.4190759505438315</v>
      </c>
      <c r="W390" s="27">
        <v>2213</v>
      </c>
      <c r="X390" s="49">
        <v>10.286325183601376</v>
      </c>
      <c r="Y390" s="27">
        <v>33</v>
      </c>
      <c r="Z390" s="50">
        <v>0.15338849121502279</v>
      </c>
      <c r="AA390" s="49">
        <v>3.8901415632532244</v>
      </c>
    </row>
    <row r="391" spans="1:27" s="25" customFormat="1" ht="14.25" x14ac:dyDescent="0.2">
      <c r="A391" s="133"/>
      <c r="B391" s="36">
        <v>2003</v>
      </c>
      <c r="C391" s="77">
        <v>23024</v>
      </c>
      <c r="D391" s="77">
        <v>19682</v>
      </c>
      <c r="E391" s="78">
        <v>85.484711605281447</v>
      </c>
      <c r="F391" s="27">
        <v>16650</v>
      </c>
      <c r="G391" s="49">
        <v>84.595061477492123</v>
      </c>
      <c r="H391" s="77">
        <v>19264</v>
      </c>
      <c r="I391" s="78">
        <v>97.876232090234723</v>
      </c>
      <c r="J391" s="78">
        <v>83.669214732453085</v>
      </c>
      <c r="K391" s="77">
        <v>12399</v>
      </c>
      <c r="L391" s="78">
        <v>62.996646682247736</v>
      </c>
      <c r="M391" s="77">
        <v>6865</v>
      </c>
      <c r="N391" s="78">
        <v>34.879585407986994</v>
      </c>
      <c r="O391" s="77">
        <v>418</v>
      </c>
      <c r="P391" s="78">
        <v>2.1237679097652675</v>
      </c>
      <c r="Q391" s="27">
        <v>256</v>
      </c>
      <c r="R391" s="49">
        <v>61.244019138755981</v>
      </c>
      <c r="S391" s="77">
        <v>2450</v>
      </c>
      <c r="T391" s="78">
        <v>12.447921959150493</v>
      </c>
      <c r="U391" s="27">
        <v>1377</v>
      </c>
      <c r="V391" s="49">
        <v>6.9962402194898896</v>
      </c>
      <c r="W391" s="27">
        <v>2162</v>
      </c>
      <c r="X391" s="49">
        <v>10.98465603089117</v>
      </c>
      <c r="Y391" s="27">
        <v>42</v>
      </c>
      <c r="Z391" s="50">
        <v>0.21339294787115132</v>
      </c>
      <c r="AA391" s="49">
        <v>3.9066547308790867</v>
      </c>
    </row>
    <row r="392" spans="1:27" s="25" customFormat="1" ht="13.15" customHeight="1" x14ac:dyDescent="0.2">
      <c r="A392" s="133"/>
      <c r="B392" s="36">
        <v>2004</v>
      </c>
      <c r="C392" s="77">
        <v>20501</v>
      </c>
      <c r="D392" s="77">
        <v>17710</v>
      </c>
      <c r="E392" s="78">
        <v>86.386029949758552</v>
      </c>
      <c r="F392" s="27">
        <v>15104</v>
      </c>
      <c r="G392" s="49">
        <v>85.285149632975717</v>
      </c>
      <c r="H392" s="77">
        <v>17305</v>
      </c>
      <c r="I392" s="78">
        <v>97.713156408808587</v>
      </c>
      <c r="J392" s="78">
        <v>84.410516560167792</v>
      </c>
      <c r="K392" s="77">
        <v>11385</v>
      </c>
      <c r="L392" s="78">
        <v>64.285714285714292</v>
      </c>
      <c r="M392" s="77">
        <v>5920</v>
      </c>
      <c r="N392" s="78">
        <v>33.427442123094295</v>
      </c>
      <c r="O392" s="77">
        <v>405</v>
      </c>
      <c r="P392" s="78">
        <v>2.2868435911914173</v>
      </c>
      <c r="Q392" s="27">
        <v>307</v>
      </c>
      <c r="R392" s="49">
        <v>75.802469135802468</v>
      </c>
      <c r="S392" s="77">
        <v>2230</v>
      </c>
      <c r="T392" s="78">
        <v>12.59175607001694</v>
      </c>
      <c r="U392" s="27">
        <v>1382</v>
      </c>
      <c r="V392" s="49">
        <v>7.8035008469791087</v>
      </c>
      <c r="W392" s="27">
        <v>1933</v>
      </c>
      <c r="X392" s="49">
        <v>10.914737436476567</v>
      </c>
      <c r="Y392" s="27">
        <v>99</v>
      </c>
      <c r="Z392" s="50">
        <v>0.55900621118012428</v>
      </c>
      <c r="AA392" s="49">
        <v>3.8326613732224435</v>
      </c>
    </row>
    <row r="393" spans="1:27" s="25" customFormat="1" ht="14.25" x14ac:dyDescent="0.2">
      <c r="A393" s="133"/>
      <c r="B393" s="36">
        <v>2005</v>
      </c>
      <c r="C393" s="77">
        <v>18535</v>
      </c>
      <c r="D393" s="77">
        <v>15938</v>
      </c>
      <c r="E393" s="78">
        <v>85.988670083625578</v>
      </c>
      <c r="F393" s="20">
        <v>13524</v>
      </c>
      <c r="G393" s="49">
        <v>84.853808507968381</v>
      </c>
      <c r="H393" s="77">
        <v>15553</v>
      </c>
      <c r="I393" s="78">
        <v>97.584389509348725</v>
      </c>
      <c r="J393" s="78">
        <v>83.911518748313995</v>
      </c>
      <c r="K393" s="77">
        <v>10251</v>
      </c>
      <c r="L393" s="78">
        <v>64.317982180951176</v>
      </c>
      <c r="M393" s="77">
        <v>5302</v>
      </c>
      <c r="N393" s="78">
        <v>33.266407328397541</v>
      </c>
      <c r="O393" s="77">
        <v>385</v>
      </c>
      <c r="P393" s="78">
        <v>2.4156104906512739</v>
      </c>
      <c r="Q393" s="20">
        <v>269</v>
      </c>
      <c r="R393" s="49">
        <v>69.870129870129873</v>
      </c>
      <c r="S393" s="77">
        <v>1975</v>
      </c>
      <c r="T393" s="78">
        <v>12.391768101392897</v>
      </c>
      <c r="U393" s="20">
        <v>1146</v>
      </c>
      <c r="V393" s="49">
        <v>7.1903626552892455</v>
      </c>
      <c r="W393" s="20">
        <v>1859</v>
      </c>
      <c r="X393" s="49">
        <v>11.663947797716149</v>
      </c>
      <c r="Y393" s="20">
        <v>144</v>
      </c>
      <c r="Z393" s="50">
        <v>0.90350106663320362</v>
      </c>
      <c r="AA393" s="49">
        <v>3.7894836953291247</v>
      </c>
    </row>
    <row r="394" spans="1:27" s="25" customFormat="1" ht="14.25" x14ac:dyDescent="0.2">
      <c r="A394" s="133"/>
      <c r="B394" s="36">
        <v>2006</v>
      </c>
      <c r="C394" s="77">
        <v>16573</v>
      </c>
      <c r="D394" s="77">
        <v>14727</v>
      </c>
      <c r="E394" s="78">
        <v>88.861401074036081</v>
      </c>
      <c r="F394" s="20">
        <v>12500</v>
      </c>
      <c r="G394" s="49">
        <v>84.87811502682149</v>
      </c>
      <c r="H394" s="77">
        <v>14462</v>
      </c>
      <c r="I394" s="78">
        <v>98.200583961431391</v>
      </c>
      <c r="J394" s="78">
        <v>87.262414771013098</v>
      </c>
      <c r="K394" s="77">
        <v>9457</v>
      </c>
      <c r="L394" s="78">
        <v>64.215386704692051</v>
      </c>
      <c r="M394" s="77">
        <v>5005</v>
      </c>
      <c r="N394" s="78">
        <v>33.985197256739326</v>
      </c>
      <c r="O394" s="77">
        <v>265</v>
      </c>
      <c r="P394" s="78">
        <v>1.7994160385686155</v>
      </c>
      <c r="Q394" s="20">
        <v>251</v>
      </c>
      <c r="R394" s="49">
        <v>94.716981132075475</v>
      </c>
      <c r="S394" s="77">
        <v>2006</v>
      </c>
      <c r="T394" s="78">
        <v>13.621239899504312</v>
      </c>
      <c r="U394" s="20">
        <v>1280</v>
      </c>
      <c r="V394" s="49">
        <v>8.6915189787465188</v>
      </c>
      <c r="W394" s="20">
        <v>1689</v>
      </c>
      <c r="X394" s="49">
        <v>11.46873090242412</v>
      </c>
      <c r="Y394" s="20">
        <v>124</v>
      </c>
      <c r="Z394" s="50">
        <v>0.84199090106606911</v>
      </c>
      <c r="AA394" s="49">
        <v>3.7753406958501246</v>
      </c>
    </row>
    <row r="395" spans="1:27" s="25" customFormat="1" ht="14.25" x14ac:dyDescent="0.2">
      <c r="A395" s="133"/>
      <c r="B395" s="36">
        <v>2007</v>
      </c>
      <c r="C395" s="77">
        <v>15662</v>
      </c>
      <c r="D395" s="77">
        <v>13539</v>
      </c>
      <c r="E395" s="78">
        <v>86.444898480398408</v>
      </c>
      <c r="F395" s="20">
        <v>11416</v>
      </c>
      <c r="G395" s="49">
        <v>84.319373661274838</v>
      </c>
      <c r="H395" s="77">
        <v>13227</v>
      </c>
      <c r="I395" s="78">
        <v>97.695546199867053</v>
      </c>
      <c r="J395" s="78">
        <v>84.452815732345812</v>
      </c>
      <c r="K395" s="77">
        <v>8921</v>
      </c>
      <c r="L395" s="78">
        <v>65.891129330083459</v>
      </c>
      <c r="M395" s="77">
        <v>4306</v>
      </c>
      <c r="N395" s="78">
        <v>31.804416869783587</v>
      </c>
      <c r="O395" s="77">
        <v>312</v>
      </c>
      <c r="P395" s="78">
        <v>2.3044538001329493</v>
      </c>
      <c r="Q395" s="20">
        <v>253</v>
      </c>
      <c r="R395" s="49">
        <v>81.089743589743591</v>
      </c>
      <c r="S395" s="77">
        <v>2031</v>
      </c>
      <c r="T395" s="78">
        <v>15.001107910480831</v>
      </c>
      <c r="U395" s="20">
        <v>1302</v>
      </c>
      <c r="V395" s="49">
        <v>9.6166629736317297</v>
      </c>
      <c r="W395" s="20">
        <v>1454</v>
      </c>
      <c r="X395" s="49">
        <v>10.73934559420932</v>
      </c>
      <c r="Y395" s="20">
        <v>92</v>
      </c>
      <c r="Z395" s="50">
        <v>0.67951842824433117</v>
      </c>
      <c r="AA395" s="49">
        <v>3.752692076356571</v>
      </c>
    </row>
    <row r="396" spans="1:27" s="25" customFormat="1" ht="14.25" x14ac:dyDescent="0.2">
      <c r="A396" s="133"/>
      <c r="B396" s="36">
        <v>2008</v>
      </c>
      <c r="C396" s="77">
        <v>14485</v>
      </c>
      <c r="D396" s="77">
        <v>12875</v>
      </c>
      <c r="E396" s="78">
        <v>88.885053503624434</v>
      </c>
      <c r="F396" s="20">
        <v>10606</v>
      </c>
      <c r="G396" s="49">
        <v>82.376699029126215</v>
      </c>
      <c r="H396" s="77">
        <v>12589</v>
      </c>
      <c r="I396" s="78">
        <v>97.778640776699035</v>
      </c>
      <c r="J396" s="78">
        <v>86.910597169485669</v>
      </c>
      <c r="K396" s="77">
        <v>8585</v>
      </c>
      <c r="L396" s="78">
        <v>66.679611650485441</v>
      </c>
      <c r="M396" s="77">
        <v>4004</v>
      </c>
      <c r="N396" s="78">
        <v>31.099029126213591</v>
      </c>
      <c r="O396" s="77">
        <v>286</v>
      </c>
      <c r="P396" s="78">
        <v>2.2213592233009711</v>
      </c>
      <c r="Q396" s="20">
        <v>222</v>
      </c>
      <c r="R396" s="49">
        <v>77.622377622377627</v>
      </c>
      <c r="S396" s="77">
        <v>2039</v>
      </c>
      <c r="T396" s="78">
        <v>15.836893203883495</v>
      </c>
      <c r="U396" s="20">
        <v>1427</v>
      </c>
      <c r="V396" s="49">
        <v>11.083495145631069</v>
      </c>
      <c r="W396" s="20">
        <v>1351</v>
      </c>
      <c r="X396" s="49">
        <v>10.493203883495147</v>
      </c>
      <c r="Y396" s="20">
        <v>98</v>
      </c>
      <c r="Z396" s="50">
        <v>0.76116504854368927</v>
      </c>
      <c r="AA396" s="49">
        <v>3.7876893476937021</v>
      </c>
    </row>
    <row r="397" spans="1:27" s="25" customFormat="1" ht="14.25" x14ac:dyDescent="0.2">
      <c r="A397" s="133"/>
      <c r="B397" s="36">
        <v>2009</v>
      </c>
      <c r="C397" s="77">
        <v>13557</v>
      </c>
      <c r="D397" s="77">
        <v>12178</v>
      </c>
      <c r="E397" s="78">
        <v>89.82813306778786</v>
      </c>
      <c r="F397" s="20">
        <v>10161</v>
      </c>
      <c r="G397" s="49">
        <v>83.437346033831489</v>
      </c>
      <c r="H397" s="20">
        <v>11930</v>
      </c>
      <c r="I397" s="49">
        <v>97.963540811299069</v>
      </c>
      <c r="J397" s="49">
        <v>87.998819797890391</v>
      </c>
      <c r="K397" s="20">
        <v>8560</v>
      </c>
      <c r="L397" s="49">
        <v>70.290688126129083</v>
      </c>
      <c r="M397" s="20">
        <v>3370</v>
      </c>
      <c r="N397" s="49">
        <v>27.672852685169978</v>
      </c>
      <c r="O397" s="20">
        <v>248</v>
      </c>
      <c r="P397" s="49">
        <v>2.036459188700936</v>
      </c>
      <c r="Q397" s="20">
        <v>195</v>
      </c>
      <c r="R397" s="49">
        <v>78.629032258064512</v>
      </c>
      <c r="S397" s="20">
        <v>2122</v>
      </c>
      <c r="T397" s="49">
        <v>17.424864509771719</v>
      </c>
      <c r="U397" s="20">
        <v>1393</v>
      </c>
      <c r="V397" s="49">
        <v>11.43865987846937</v>
      </c>
      <c r="W397" s="20">
        <v>1252</v>
      </c>
      <c r="X397" s="49">
        <v>10.280834291345048</v>
      </c>
      <c r="Y397" s="20">
        <v>52</v>
      </c>
      <c r="Z397" s="50">
        <v>0.42699950730826081</v>
      </c>
      <c r="AA397" s="49">
        <v>3.7013397524740435</v>
      </c>
    </row>
    <row r="398" spans="1:27" s="25" customFormat="1" ht="14.25" x14ac:dyDescent="0.2">
      <c r="A398" s="133"/>
      <c r="B398" s="36">
        <v>2010</v>
      </c>
      <c r="C398" s="29">
        <v>12954</v>
      </c>
      <c r="D398" s="20">
        <v>11838</v>
      </c>
      <c r="E398" s="49">
        <v>91.384900416859665</v>
      </c>
      <c r="F398" s="29">
        <v>9507</v>
      </c>
      <c r="G398" s="49">
        <v>80.309173846933604</v>
      </c>
      <c r="H398" s="29">
        <v>11516</v>
      </c>
      <c r="I398" s="49">
        <v>97.279945936813647</v>
      </c>
      <c r="J398" s="49">
        <v>88.899181719932059</v>
      </c>
      <c r="K398" s="29">
        <v>8289</v>
      </c>
      <c r="L398" s="49">
        <v>70.020273694880899</v>
      </c>
      <c r="M398" s="29">
        <v>3227</v>
      </c>
      <c r="N398" s="49">
        <v>27.259672241932758</v>
      </c>
      <c r="O398" s="29">
        <v>322</v>
      </c>
      <c r="P398" s="49">
        <v>2.7200540631863492</v>
      </c>
      <c r="Q398" s="29">
        <v>182</v>
      </c>
      <c r="R398" s="49">
        <v>56.521739130434781</v>
      </c>
      <c r="S398" s="29">
        <v>2089</v>
      </c>
      <c r="T398" s="49">
        <v>17.646561919243116</v>
      </c>
      <c r="U398" s="29">
        <v>1363</v>
      </c>
      <c r="V398" s="49">
        <v>11.513769217773273</v>
      </c>
      <c r="W398" s="29">
        <v>1204</v>
      </c>
      <c r="X398" s="49">
        <v>10.170636931914174</v>
      </c>
      <c r="Y398" s="29">
        <v>35</v>
      </c>
      <c r="Z398" s="50">
        <v>0.29565805034634229</v>
      </c>
      <c r="AA398" s="49">
        <v>3.6060789755055911</v>
      </c>
    </row>
    <row r="399" spans="1:27" s="25" customFormat="1" ht="14.25" x14ac:dyDescent="0.2">
      <c r="A399" s="133"/>
      <c r="B399" s="37">
        <v>2011</v>
      </c>
      <c r="C399" s="51">
        <v>12644</v>
      </c>
      <c r="D399" s="21">
        <v>11395</v>
      </c>
      <c r="E399" s="49">
        <v>90.121796899715278</v>
      </c>
      <c r="F399" s="51">
        <v>9577</v>
      </c>
      <c r="G399" s="49">
        <v>84.045634050021945</v>
      </c>
      <c r="H399" s="51">
        <v>11128</v>
      </c>
      <c r="I399" s="49">
        <v>97.65686704695041</v>
      </c>
      <c r="J399" s="49">
        <v>88.010123378677633</v>
      </c>
      <c r="K399" s="51">
        <v>8045</v>
      </c>
      <c r="L399" s="49">
        <v>70.601140851250548</v>
      </c>
      <c r="M399" s="51">
        <v>3083</v>
      </c>
      <c r="N399" s="49">
        <v>27.055726195699869</v>
      </c>
      <c r="O399" s="51">
        <v>267</v>
      </c>
      <c r="P399" s="49">
        <v>2.343132953049583</v>
      </c>
      <c r="Q399" s="51">
        <v>131</v>
      </c>
      <c r="R399" s="49">
        <v>49.063670411985015</v>
      </c>
      <c r="S399" s="51">
        <v>2144</v>
      </c>
      <c r="T399" s="49">
        <v>18.815269855199649</v>
      </c>
      <c r="U399" s="51">
        <v>1393</v>
      </c>
      <c r="V399" s="49">
        <v>12.224659938569548</v>
      </c>
      <c r="W399" s="51">
        <v>1218</v>
      </c>
      <c r="X399" s="49">
        <v>10.688898639754278</v>
      </c>
      <c r="Y399" s="51">
        <v>34</v>
      </c>
      <c r="Z399" s="50">
        <v>0.29837648091268099</v>
      </c>
      <c r="AA399" s="49">
        <v>3.4364727524955514</v>
      </c>
    </row>
    <row r="400" spans="1:27" s="25" customFormat="1" ht="14.25" x14ac:dyDescent="0.2">
      <c r="A400" s="133"/>
      <c r="B400" s="38">
        <v>2012</v>
      </c>
      <c r="C400" s="51">
        <v>11758.6</v>
      </c>
      <c r="D400" s="51">
        <v>10718.5</v>
      </c>
      <c r="E400" s="52">
        <v>91.154559216233224</v>
      </c>
      <c r="F400" s="51">
        <v>8906.5</v>
      </c>
      <c r="G400" s="52">
        <v>83.094649437887767</v>
      </c>
      <c r="H400" s="51">
        <v>10591</v>
      </c>
      <c r="I400" s="52">
        <v>98.810467882632835</v>
      </c>
      <c r="J400" s="52">
        <v>90.070246457911651</v>
      </c>
      <c r="K400" s="51">
        <v>7951</v>
      </c>
      <c r="L400" s="52">
        <v>74.180155805383222</v>
      </c>
      <c r="M400" s="51">
        <v>2564</v>
      </c>
      <c r="N400" s="52">
        <v>23.921257638662127</v>
      </c>
      <c r="O400" s="51">
        <v>196.5</v>
      </c>
      <c r="P400" s="52">
        <v>1.833278910295284</v>
      </c>
      <c r="Q400" s="51">
        <v>121</v>
      </c>
      <c r="R400" s="52">
        <v>61.577608142493631</v>
      </c>
      <c r="S400" s="51">
        <v>2013</v>
      </c>
      <c r="T400" s="52">
        <v>18.780612958902832</v>
      </c>
      <c r="U400" s="51">
        <v>1413</v>
      </c>
      <c r="V400" s="52">
        <v>13.18281475952792</v>
      </c>
      <c r="W400" s="51">
        <v>1190</v>
      </c>
      <c r="X400" s="52">
        <v>11.102299762093576</v>
      </c>
      <c r="Y400" s="51">
        <v>7</v>
      </c>
      <c r="Z400" s="53">
        <v>6.530764565937397E-2</v>
      </c>
      <c r="AA400" s="52">
        <v>3.2764961040310818</v>
      </c>
    </row>
    <row r="401" spans="1:27" s="25" customFormat="1" ht="14.25" x14ac:dyDescent="0.2">
      <c r="A401" s="133"/>
      <c r="B401" s="71">
        <v>2013</v>
      </c>
      <c r="C401" s="29">
        <v>11069.4</v>
      </c>
      <c r="D401" s="29">
        <v>10068</v>
      </c>
      <c r="E401" s="49">
        <v>90.953439210797342</v>
      </c>
      <c r="F401" s="29">
        <v>8194</v>
      </c>
      <c r="G401" s="49">
        <v>81.386571315057608</v>
      </c>
      <c r="H401" s="29">
        <v>9883</v>
      </c>
      <c r="I401" s="49">
        <v>98.162495033770355</v>
      </c>
      <c r="J401" s="49">
        <v>89.282165248342281</v>
      </c>
      <c r="K401" s="29">
        <v>7595</v>
      </c>
      <c r="L401" s="49">
        <v>75.437028208184344</v>
      </c>
      <c r="M401" s="29">
        <v>2288</v>
      </c>
      <c r="N401" s="49">
        <v>22.725466825586015</v>
      </c>
      <c r="O401" s="83">
        <v>185</v>
      </c>
      <c r="P401" s="49">
        <v>1.8375049662296385</v>
      </c>
      <c r="Q401" s="83">
        <v>89</v>
      </c>
      <c r="R401" s="49">
        <v>48.108108108108112</v>
      </c>
      <c r="S401" s="83">
        <v>1778</v>
      </c>
      <c r="T401" s="49">
        <v>17.659912594358364</v>
      </c>
      <c r="U401" s="29">
        <v>1375</v>
      </c>
      <c r="V401" s="49">
        <v>13.657131505760825</v>
      </c>
      <c r="W401" s="29">
        <v>1180</v>
      </c>
      <c r="X401" s="49">
        <v>11.720301946762019</v>
      </c>
      <c r="Y401" s="83">
        <v>46</v>
      </c>
      <c r="Z401" s="50">
        <v>0.45689312673818033</v>
      </c>
      <c r="AA401" s="88">
        <v>3.1180429170672745</v>
      </c>
    </row>
    <row r="402" spans="1:27" s="25" customFormat="1" ht="14.25" x14ac:dyDescent="0.2">
      <c r="A402" s="133"/>
      <c r="B402" s="81">
        <v>2014</v>
      </c>
      <c r="C402" s="82">
        <v>10936.5</v>
      </c>
      <c r="D402" s="82">
        <v>10178</v>
      </c>
      <c r="E402" s="47">
        <v>93.06450875508618</v>
      </c>
      <c r="F402" s="82">
        <v>8331</v>
      </c>
      <c r="G402" s="47">
        <v>81.853016309687561</v>
      </c>
      <c r="H402" s="82">
        <v>9898</v>
      </c>
      <c r="I402" s="47">
        <v>97.248968363136186</v>
      </c>
      <c r="J402" s="47">
        <v>90.504274676541854</v>
      </c>
      <c r="K402" s="82">
        <v>7699</v>
      </c>
      <c r="L402" s="47">
        <v>75.643544900766358</v>
      </c>
      <c r="M402" s="82">
        <v>2199</v>
      </c>
      <c r="N402" s="47">
        <v>21.605423462369817</v>
      </c>
      <c r="O402" s="82">
        <v>280</v>
      </c>
      <c r="P402" s="47">
        <v>2.7510316368638237</v>
      </c>
      <c r="Q402" s="82">
        <v>72</v>
      </c>
      <c r="R402" s="47">
        <v>25.714285714285712</v>
      </c>
      <c r="S402" s="82">
        <v>1751</v>
      </c>
      <c r="T402" s="47">
        <v>17.2037728433877</v>
      </c>
      <c r="U402" s="82">
        <v>1421</v>
      </c>
      <c r="V402" s="47">
        <v>13.961485557083906</v>
      </c>
      <c r="W402" s="82">
        <v>932</v>
      </c>
      <c r="X402" s="47">
        <v>9.1570053055610146</v>
      </c>
      <c r="Y402" s="82">
        <v>13</v>
      </c>
      <c r="Z402" s="48">
        <v>0.12772646885439182</v>
      </c>
      <c r="AA402" s="89">
        <v>3.1003407084969989</v>
      </c>
    </row>
    <row r="403" spans="1:27" s="25" customFormat="1" ht="14.25" x14ac:dyDescent="0.2">
      <c r="A403" s="105"/>
      <c r="B403" s="81">
        <v>2015</v>
      </c>
      <c r="C403" s="82">
        <v>10242.5</v>
      </c>
      <c r="D403" s="82">
        <v>9491</v>
      </c>
      <c r="E403" s="47">
        <v>92.662924090798143</v>
      </c>
      <c r="F403" s="82">
        <v>7796</v>
      </c>
      <c r="G403" s="47">
        <v>82.140975661152666</v>
      </c>
      <c r="H403" s="82">
        <v>9314</v>
      </c>
      <c r="I403" s="47">
        <v>98.135075334527443</v>
      </c>
      <c r="J403" s="47">
        <v>90.934830363680746</v>
      </c>
      <c r="K403" s="82">
        <v>7455</v>
      </c>
      <c r="L403" s="47">
        <v>78.548098198293118</v>
      </c>
      <c r="M403" s="82">
        <v>1859</v>
      </c>
      <c r="N403" s="47">
        <v>19.586977136234328</v>
      </c>
      <c r="O403" s="82">
        <v>177</v>
      </c>
      <c r="P403" s="47">
        <v>1.8649246654725529</v>
      </c>
      <c r="Q403" s="82">
        <v>55</v>
      </c>
      <c r="R403" s="47">
        <v>31.073446327683619</v>
      </c>
      <c r="S403" s="82">
        <v>1598</v>
      </c>
      <c r="T403" s="47">
        <v>16.83700347697819</v>
      </c>
      <c r="U403" s="82">
        <v>1318</v>
      </c>
      <c r="V403" s="47">
        <v>13.886840164366241</v>
      </c>
      <c r="W403" s="82">
        <v>982</v>
      </c>
      <c r="X403" s="47">
        <v>10.346644189231904</v>
      </c>
      <c r="Y403" s="82">
        <v>14</v>
      </c>
      <c r="Z403" s="48">
        <v>0.1475081656305974</v>
      </c>
      <c r="AA403" s="89">
        <v>3.0896389181869082</v>
      </c>
    </row>
    <row r="404" spans="1:27" s="25" customFormat="1" ht="14.25" x14ac:dyDescent="0.2">
      <c r="A404" s="105"/>
      <c r="B404" s="81">
        <v>2016</v>
      </c>
      <c r="C404" s="82">
        <v>10075</v>
      </c>
      <c r="D404" s="82">
        <v>9307</v>
      </c>
      <c r="E404" s="47">
        <v>92.377171215880892</v>
      </c>
      <c r="F404" s="82">
        <v>7673</v>
      </c>
      <c r="G404" s="47">
        <v>82.443322230579128</v>
      </c>
      <c r="H404" s="82">
        <v>9157</v>
      </c>
      <c r="I404" s="47">
        <v>98.388309874288169</v>
      </c>
      <c r="J404" s="47">
        <v>90.888337468982627</v>
      </c>
      <c r="K404" s="82">
        <v>7404</v>
      </c>
      <c r="L404" s="47">
        <v>79.553024605135931</v>
      </c>
      <c r="M404" s="82">
        <v>1753</v>
      </c>
      <c r="N404" s="47">
        <v>18.835285269152251</v>
      </c>
      <c r="O404" s="82">
        <v>150</v>
      </c>
      <c r="P404" s="47">
        <v>1.6116901257118299</v>
      </c>
      <c r="Q404" s="82">
        <v>57</v>
      </c>
      <c r="R404" s="47">
        <v>38</v>
      </c>
      <c r="S404" s="82">
        <v>1478</v>
      </c>
      <c r="T404" s="47">
        <v>15.880520038680562</v>
      </c>
      <c r="U404" s="82">
        <v>1243</v>
      </c>
      <c r="V404" s="47">
        <v>13.355538841732029</v>
      </c>
      <c r="W404" s="82">
        <v>945</v>
      </c>
      <c r="X404" s="47">
        <v>10.153647791984529</v>
      </c>
      <c r="Y404" s="82">
        <v>12</v>
      </c>
      <c r="Z404" s="48">
        <v>0.12893521005694639</v>
      </c>
      <c r="AA404" s="89">
        <v>3.0169564818533652</v>
      </c>
    </row>
    <row r="405" spans="1:27" s="25" customFormat="1" ht="14.25" x14ac:dyDescent="0.2">
      <c r="A405" s="105"/>
      <c r="B405" s="81">
        <v>2017</v>
      </c>
      <c r="C405" s="82">
        <v>9842.07</v>
      </c>
      <c r="D405" s="82">
        <v>9171</v>
      </c>
      <c r="E405" s="47">
        <v>93.181617281730368</v>
      </c>
      <c r="F405" s="82">
        <v>7595</v>
      </c>
      <c r="G405" s="47">
        <v>82.815396358085266</v>
      </c>
      <c r="H405" s="82">
        <v>9015</v>
      </c>
      <c r="I405" s="47">
        <v>98.29898593392214</v>
      </c>
      <c r="J405" s="47">
        <v>91.596584864769298</v>
      </c>
      <c r="K405" s="82">
        <v>7411</v>
      </c>
      <c r="L405" s="47">
        <v>80.809072075019088</v>
      </c>
      <c r="M405" s="82">
        <v>1604</v>
      </c>
      <c r="N405" s="47">
        <v>17.489913858903066</v>
      </c>
      <c r="O405" s="82">
        <v>156</v>
      </c>
      <c r="P405" s="47">
        <v>1.7010140660778539</v>
      </c>
      <c r="Q405" s="82">
        <v>42</v>
      </c>
      <c r="R405" s="47">
        <v>26.923076923076923</v>
      </c>
      <c r="S405" s="82">
        <v>1341</v>
      </c>
      <c r="T405" s="47">
        <v>14.622178606476938</v>
      </c>
      <c r="U405" s="82">
        <v>1164</v>
      </c>
      <c r="V405" s="47">
        <v>12.692181877657834</v>
      </c>
      <c r="W405" s="82">
        <v>869</v>
      </c>
      <c r="X405" s="47">
        <v>9.4755206629593296</v>
      </c>
      <c r="Y405" s="82">
        <v>25</v>
      </c>
      <c r="Z405" s="48">
        <v>0.27259840802529711</v>
      </c>
      <c r="AA405" s="89">
        <v>3.1004591357051794</v>
      </c>
    </row>
    <row r="406" spans="1:27" s="25" customFormat="1" ht="14.25" x14ac:dyDescent="0.2">
      <c r="A406" s="105"/>
      <c r="B406" s="81">
        <v>2018</v>
      </c>
      <c r="C406" s="82">
        <v>9594.4</v>
      </c>
      <c r="D406" s="82">
        <v>8909.7999999999993</v>
      </c>
      <c r="E406" s="47">
        <v>92.86458767614441</v>
      </c>
      <c r="F406" s="82">
        <v>7284.8</v>
      </c>
      <c r="G406" s="47">
        <v>81.761655704954109</v>
      </c>
      <c r="H406" s="82">
        <v>8775.7999999999993</v>
      </c>
      <c r="I406" s="47">
        <v>98.496038070439297</v>
      </c>
      <c r="J406" s="47">
        <v>91.467939631451685</v>
      </c>
      <c r="K406" s="82">
        <v>7295.8</v>
      </c>
      <c r="L406" s="47">
        <v>81.885115266335944</v>
      </c>
      <c r="M406" s="82">
        <v>1480</v>
      </c>
      <c r="N406" s="47">
        <v>16.61092280410335</v>
      </c>
      <c r="O406" s="82">
        <v>134</v>
      </c>
      <c r="P406" s="47">
        <v>1.5039619295607087</v>
      </c>
      <c r="Q406" s="82">
        <v>37</v>
      </c>
      <c r="R406" s="47">
        <v>27.611940298507463</v>
      </c>
      <c r="S406" s="82">
        <v>1295</v>
      </c>
      <c r="T406" s="47">
        <v>14.53455745359043</v>
      </c>
      <c r="U406" s="82">
        <v>1078.5</v>
      </c>
      <c r="V406" s="47">
        <v>12.104648813665852</v>
      </c>
      <c r="W406" s="82">
        <v>854</v>
      </c>
      <c r="X406" s="47">
        <v>9.5849514018272011</v>
      </c>
      <c r="Y406" s="82">
        <v>10</v>
      </c>
      <c r="Z406" s="48">
        <v>0.11223596489259018</v>
      </c>
      <c r="AA406" s="89">
        <v>3.0754250248222745</v>
      </c>
    </row>
    <row r="407" spans="1:27" s="25" customFormat="1" ht="14.25" x14ac:dyDescent="0.2">
      <c r="A407" s="105"/>
      <c r="B407" s="71">
        <v>2019</v>
      </c>
      <c r="C407" s="29">
        <v>9155.4699999999993</v>
      </c>
      <c r="D407" s="29">
        <v>8500.65</v>
      </c>
      <c r="E407" s="49">
        <v>92.847772970694024</v>
      </c>
      <c r="F407" s="29">
        <v>7027</v>
      </c>
      <c r="G407" s="49">
        <v>82.664266850182045</v>
      </c>
      <c r="H407" s="29">
        <v>8333.35</v>
      </c>
      <c r="I407" s="49">
        <v>98.031915206484229</v>
      </c>
      <c r="J407" s="49">
        <v>91.020450069739738</v>
      </c>
      <c r="K407" s="29">
        <v>6944.35</v>
      </c>
      <c r="L407" s="49">
        <v>81.691988259721327</v>
      </c>
      <c r="M407" s="29">
        <v>1389</v>
      </c>
      <c r="N407" s="49">
        <v>16.339926946762894</v>
      </c>
      <c r="O407" s="29">
        <v>167.3</v>
      </c>
      <c r="P407" s="49">
        <v>1.9680847935157901</v>
      </c>
      <c r="Q407" s="29">
        <v>23</v>
      </c>
      <c r="R407" s="49">
        <v>13.747758517632994</v>
      </c>
      <c r="S407" s="29">
        <v>1135</v>
      </c>
      <c r="T407" s="49">
        <v>13.351920147282856</v>
      </c>
      <c r="U407" s="29">
        <v>1109</v>
      </c>
      <c r="V407" s="49">
        <v>13.046061183556551</v>
      </c>
      <c r="W407" s="29">
        <v>878</v>
      </c>
      <c r="X407" s="49">
        <v>10.328621928911319</v>
      </c>
      <c r="Y407" s="29">
        <v>11</v>
      </c>
      <c r="Z407" s="50">
        <v>0.12940186926882064</v>
      </c>
      <c r="AA407" s="88">
        <v>2.9843512586680001</v>
      </c>
    </row>
    <row r="408" spans="1:27" s="25" customFormat="1" ht="13.9" customHeight="1" thickBot="1" x14ac:dyDescent="0.25">
      <c r="A408" s="39"/>
      <c r="B408" s="79">
        <v>2020</v>
      </c>
      <c r="C408" s="80">
        <f>РФ!C49</f>
        <v>8702.2200000000012</v>
      </c>
      <c r="D408" s="80">
        <f>РФ!D49</f>
        <v>8081.3</v>
      </c>
      <c r="E408" s="84">
        <f>IF(C408=0,0,D408/C408*100)</f>
        <v>92.864809209603976</v>
      </c>
      <c r="F408" s="80">
        <f>РФ!F49</f>
        <v>6757.3</v>
      </c>
      <c r="G408" s="84">
        <f>IF(D408=0,0,F408/D408*100)</f>
        <v>83.616497345724085</v>
      </c>
      <c r="H408" s="80">
        <f>РФ!H49</f>
        <v>7946.3</v>
      </c>
      <c r="I408" s="84">
        <f>IF(D408=0,0,H408/D408*100)</f>
        <v>98.329476693106315</v>
      </c>
      <c r="J408" s="84">
        <f>IF(C408=0,0,H408/C408*100)</f>
        <v>91.313480927855181</v>
      </c>
      <c r="K408" s="80">
        <f>РФ!K49</f>
        <v>6625.3</v>
      </c>
      <c r="L408" s="84">
        <f>IF(D408=0,0,K408/D408*100)</f>
        <v>81.98309677898358</v>
      </c>
      <c r="M408" s="80">
        <f>РФ!M49</f>
        <v>1321</v>
      </c>
      <c r="N408" s="84">
        <f>IF(D408=0,0,M408/D408*100)</f>
        <v>16.346379914122728</v>
      </c>
      <c r="O408" s="80">
        <f>РФ!O49</f>
        <v>135</v>
      </c>
      <c r="P408" s="84">
        <f>IF(D408=0,0,O408/D408*100)</f>
        <v>1.6705233068936929</v>
      </c>
      <c r="Q408" s="80">
        <f>РФ!Q49</f>
        <v>21</v>
      </c>
      <c r="R408" s="84">
        <f>IF(O408=0,0,Q408/O408*100)</f>
        <v>15.555555555555555</v>
      </c>
      <c r="S408" s="80">
        <f>РФ!S49</f>
        <v>985</v>
      </c>
      <c r="T408" s="84">
        <f>IF(D408=0,0,S408/D408*100)</f>
        <v>12.188633016965092</v>
      </c>
      <c r="U408" s="80">
        <f>РФ!U49</f>
        <v>1045</v>
      </c>
      <c r="V408" s="84">
        <f>IF(D408=0,0,U408/D408*100)</f>
        <v>12.931087820028955</v>
      </c>
      <c r="W408" s="80">
        <f>РФ!AD49</f>
        <v>871</v>
      </c>
      <c r="X408" s="84">
        <f>IF(D408=0,0,W408/D408*100)</f>
        <v>10.77796889114375</v>
      </c>
      <c r="Y408" s="80">
        <f>РФ!AF49</f>
        <v>17</v>
      </c>
      <c r="Z408" s="85">
        <f>IF(D408=0,0,Y408/D408*100)</f>
        <v>0.21036219420142799</v>
      </c>
      <c r="AA408" s="90">
        <f>D408/$D28*100</f>
        <v>2.8770686418315665</v>
      </c>
    </row>
    <row r="409" spans="1:27" s="25" customFormat="1" ht="13.9" customHeight="1" x14ac:dyDescent="0.2">
      <c r="A409" s="76"/>
      <c r="B409" s="36">
        <v>2001</v>
      </c>
      <c r="C409" s="77">
        <v>18524</v>
      </c>
      <c r="D409" s="77">
        <v>16216</v>
      </c>
      <c r="E409" s="78">
        <v>87.540488015547396</v>
      </c>
      <c r="F409" s="27">
        <v>13674</v>
      </c>
      <c r="G409" s="49">
        <v>84.324124321657621</v>
      </c>
      <c r="H409" s="77">
        <v>15924</v>
      </c>
      <c r="I409" s="78">
        <v>98.199309324124314</v>
      </c>
      <c r="J409" s="78">
        <v>85.964154610235369</v>
      </c>
      <c r="K409" s="77">
        <v>10848</v>
      </c>
      <c r="L409" s="78">
        <v>66.896891958559451</v>
      </c>
      <c r="M409" s="77">
        <v>5076</v>
      </c>
      <c r="N409" s="78">
        <v>31.302417365564871</v>
      </c>
      <c r="O409" s="77">
        <v>292</v>
      </c>
      <c r="P409" s="78">
        <v>1.8006906758756782</v>
      </c>
      <c r="Q409" s="27">
        <v>147</v>
      </c>
      <c r="R409" s="49">
        <v>50.342465753424662</v>
      </c>
      <c r="S409" s="77">
        <v>1455</v>
      </c>
      <c r="T409" s="78">
        <v>8.9726196349284653</v>
      </c>
      <c r="U409" s="27">
        <v>853</v>
      </c>
      <c r="V409" s="49">
        <v>5.2602368031573752</v>
      </c>
      <c r="W409" s="27">
        <v>1281</v>
      </c>
      <c r="X409" s="49">
        <v>7.8996053280710408</v>
      </c>
      <c r="Y409" s="27">
        <v>31</v>
      </c>
      <c r="Z409" s="50">
        <v>0.1911692155895412</v>
      </c>
      <c r="AA409" s="49">
        <v>2.8061966137361041</v>
      </c>
    </row>
    <row r="410" spans="1:27" s="25" customFormat="1" ht="14.25" x14ac:dyDescent="0.2">
      <c r="A410" s="133" t="s">
        <v>230</v>
      </c>
      <c r="B410" s="36">
        <v>2002</v>
      </c>
      <c r="C410" s="77">
        <v>17328</v>
      </c>
      <c r="D410" s="77">
        <v>14934</v>
      </c>
      <c r="E410" s="78">
        <v>86.18421052631578</v>
      </c>
      <c r="F410" s="27">
        <v>12581</v>
      </c>
      <c r="G410" s="49">
        <v>84.244006963974826</v>
      </c>
      <c r="H410" s="77">
        <v>14683</v>
      </c>
      <c r="I410" s="78">
        <v>98.319271461095497</v>
      </c>
      <c r="J410" s="78">
        <v>84.735687903970444</v>
      </c>
      <c r="K410" s="77">
        <v>9975</v>
      </c>
      <c r="L410" s="78">
        <v>66.793893129770993</v>
      </c>
      <c r="M410" s="77">
        <v>4708</v>
      </c>
      <c r="N410" s="78">
        <v>31.525378331324493</v>
      </c>
      <c r="O410" s="77">
        <v>251</v>
      </c>
      <c r="P410" s="78">
        <v>1.680728538904513</v>
      </c>
      <c r="Q410" s="27">
        <v>154</v>
      </c>
      <c r="R410" s="49">
        <v>61.354581673306775</v>
      </c>
      <c r="S410" s="77">
        <v>1280</v>
      </c>
      <c r="T410" s="78">
        <v>8.5710459354493107</v>
      </c>
      <c r="U410" s="27">
        <v>988</v>
      </c>
      <c r="V410" s="49">
        <v>6.6157760814249356</v>
      </c>
      <c r="W410" s="27">
        <v>1360</v>
      </c>
      <c r="X410" s="49">
        <v>9.1067363064148914</v>
      </c>
      <c r="Y410" s="27">
        <v>21</v>
      </c>
      <c r="Z410" s="50">
        <v>0.14061872237846523</v>
      </c>
      <c r="AA410" s="49">
        <v>2.7003520547375501</v>
      </c>
    </row>
    <row r="411" spans="1:27" s="25" customFormat="1" ht="14.25" x14ac:dyDescent="0.2">
      <c r="A411" s="133"/>
      <c r="B411" s="36">
        <v>2003</v>
      </c>
      <c r="C411" s="77">
        <v>15861</v>
      </c>
      <c r="D411" s="77">
        <v>13299</v>
      </c>
      <c r="E411" s="78">
        <v>83.84717230943825</v>
      </c>
      <c r="F411" s="27">
        <v>11183</v>
      </c>
      <c r="G411" s="49">
        <v>84.08902925031957</v>
      </c>
      <c r="H411" s="77">
        <v>13113</v>
      </c>
      <c r="I411" s="78">
        <v>98.6013986013986</v>
      </c>
      <c r="J411" s="78">
        <v>82.674484584830722</v>
      </c>
      <c r="K411" s="77">
        <v>8997</v>
      </c>
      <c r="L411" s="78">
        <v>67.65170313557411</v>
      </c>
      <c r="M411" s="77">
        <v>4116</v>
      </c>
      <c r="N411" s="78">
        <v>30.949695465824501</v>
      </c>
      <c r="O411" s="77">
        <v>186</v>
      </c>
      <c r="P411" s="78">
        <v>1.3986013986013985</v>
      </c>
      <c r="Q411" s="27">
        <v>119</v>
      </c>
      <c r="R411" s="49">
        <v>63.978494623655912</v>
      </c>
      <c r="S411" s="77">
        <v>1069</v>
      </c>
      <c r="T411" s="78">
        <v>8.0381983607790062</v>
      </c>
      <c r="U411" s="27">
        <v>1017</v>
      </c>
      <c r="V411" s="49">
        <v>7.6471915181592607</v>
      </c>
      <c r="W411" s="27">
        <v>1468</v>
      </c>
      <c r="X411" s="49">
        <v>11.038423941649748</v>
      </c>
      <c r="Y411" s="27">
        <v>27</v>
      </c>
      <c r="Z411" s="50">
        <v>0.20302278366794496</v>
      </c>
      <c r="AA411" s="49">
        <v>2.6397013141937289</v>
      </c>
    </row>
    <row r="412" spans="1:27" s="25" customFormat="1" ht="13.15" customHeight="1" x14ac:dyDescent="0.2">
      <c r="A412" s="133"/>
      <c r="B412" s="36">
        <v>2004</v>
      </c>
      <c r="C412" s="77">
        <v>14294</v>
      </c>
      <c r="D412" s="77">
        <v>12087</v>
      </c>
      <c r="E412" s="78">
        <v>84.559955225968935</v>
      </c>
      <c r="F412" s="27">
        <v>10171</v>
      </c>
      <c r="G412" s="49">
        <v>84.148258459501946</v>
      </c>
      <c r="H412" s="77">
        <v>11920</v>
      </c>
      <c r="I412" s="78">
        <v>98.618350293703983</v>
      </c>
      <c r="J412" s="78">
        <v>83.391632852945293</v>
      </c>
      <c r="K412" s="77">
        <v>8201</v>
      </c>
      <c r="L412" s="78">
        <v>67.849755936129725</v>
      </c>
      <c r="M412" s="77">
        <v>3719</v>
      </c>
      <c r="N412" s="78">
        <v>30.768594357574251</v>
      </c>
      <c r="O412" s="77">
        <v>167</v>
      </c>
      <c r="P412" s="78">
        <v>1.3816497062960205</v>
      </c>
      <c r="Q412" s="27">
        <v>121</v>
      </c>
      <c r="R412" s="49">
        <v>72.455089820359291</v>
      </c>
      <c r="S412" s="77">
        <v>971</v>
      </c>
      <c r="T412" s="78">
        <v>8.0334243402002148</v>
      </c>
      <c r="U412" s="27">
        <v>1037</v>
      </c>
      <c r="V412" s="49">
        <v>8.5794655414908583</v>
      </c>
      <c r="W412" s="27">
        <v>1245</v>
      </c>
      <c r="X412" s="49">
        <v>10.300322660709854</v>
      </c>
      <c r="Y412" s="27">
        <v>71</v>
      </c>
      <c r="Z412" s="50">
        <v>0.58740795896417641</v>
      </c>
      <c r="AA412" s="49">
        <v>2.6157751563037648</v>
      </c>
    </row>
    <row r="413" spans="1:27" s="25" customFormat="1" ht="14.25" x14ac:dyDescent="0.2">
      <c r="A413" s="133"/>
      <c r="B413" s="36">
        <v>2005</v>
      </c>
      <c r="C413" s="77">
        <v>12768</v>
      </c>
      <c r="D413" s="77">
        <v>10688</v>
      </c>
      <c r="E413" s="78">
        <v>83.709273182957389</v>
      </c>
      <c r="F413" s="20">
        <v>9082</v>
      </c>
      <c r="G413" s="49">
        <v>84.973802395209589</v>
      </c>
      <c r="H413" s="77">
        <v>10521</v>
      </c>
      <c r="I413" s="78">
        <v>98.4375</v>
      </c>
      <c r="J413" s="78">
        <v>82.401315789473685</v>
      </c>
      <c r="K413" s="77">
        <v>7267</v>
      </c>
      <c r="L413" s="78">
        <v>67.992140718562879</v>
      </c>
      <c r="M413" s="77">
        <v>3254</v>
      </c>
      <c r="N413" s="78">
        <v>30.445359281437124</v>
      </c>
      <c r="O413" s="77">
        <v>167</v>
      </c>
      <c r="P413" s="78">
        <v>1.5625</v>
      </c>
      <c r="Q413" s="20">
        <v>116</v>
      </c>
      <c r="R413" s="49">
        <v>69.461077844311376</v>
      </c>
      <c r="S413" s="77">
        <v>784</v>
      </c>
      <c r="T413" s="78">
        <v>7.3353293413173652</v>
      </c>
      <c r="U413" s="20">
        <v>880</v>
      </c>
      <c r="V413" s="49">
        <v>8.2335329341317358</v>
      </c>
      <c r="W413" s="20">
        <v>1126</v>
      </c>
      <c r="X413" s="49">
        <v>10.535179640718564</v>
      </c>
      <c r="Y413" s="20">
        <v>77</v>
      </c>
      <c r="Z413" s="50">
        <v>0.72043413173652704</v>
      </c>
      <c r="AA413" s="49">
        <v>2.5412223450669904</v>
      </c>
    </row>
    <row r="414" spans="1:27" s="25" customFormat="1" ht="14.25" x14ac:dyDescent="0.2">
      <c r="A414" s="133"/>
      <c r="B414" s="36">
        <v>2006</v>
      </c>
      <c r="C414" s="77">
        <v>11042</v>
      </c>
      <c r="D414" s="77">
        <v>9650</v>
      </c>
      <c r="E414" s="78">
        <v>87.393588118094542</v>
      </c>
      <c r="F414" s="20">
        <v>8158</v>
      </c>
      <c r="G414" s="49">
        <v>84.538860103626945</v>
      </c>
      <c r="H414" s="77">
        <v>9562</v>
      </c>
      <c r="I414" s="78">
        <v>99.088082901554415</v>
      </c>
      <c r="J414" s="78">
        <v>86.596631045100523</v>
      </c>
      <c r="K414" s="77">
        <v>6541</v>
      </c>
      <c r="L414" s="78">
        <v>67.782383419689126</v>
      </c>
      <c r="M414" s="77">
        <v>3021</v>
      </c>
      <c r="N414" s="78">
        <v>31.305699481865286</v>
      </c>
      <c r="O414" s="77">
        <v>88</v>
      </c>
      <c r="P414" s="78">
        <v>0.91191709844559588</v>
      </c>
      <c r="Q414" s="20">
        <v>102</v>
      </c>
      <c r="R414" s="49">
        <v>115.90909090909092</v>
      </c>
      <c r="S414" s="77">
        <v>749</v>
      </c>
      <c r="T414" s="78">
        <v>7.7616580310880829</v>
      </c>
      <c r="U414" s="20">
        <v>1011</v>
      </c>
      <c r="V414" s="49">
        <v>10.476683937823834</v>
      </c>
      <c r="W414" s="20">
        <v>1036</v>
      </c>
      <c r="X414" s="49">
        <v>10.735751295336787</v>
      </c>
      <c r="Y414" s="20">
        <v>75</v>
      </c>
      <c r="Z414" s="50">
        <v>0.77720207253886009</v>
      </c>
      <c r="AA414" s="49">
        <v>2.4738261502650709</v>
      </c>
    </row>
    <row r="415" spans="1:27" s="25" customFormat="1" ht="14.25" x14ac:dyDescent="0.2">
      <c r="A415" s="133"/>
      <c r="B415" s="36">
        <v>2007</v>
      </c>
      <c r="C415" s="77">
        <v>9949.5</v>
      </c>
      <c r="D415" s="77">
        <v>8302</v>
      </c>
      <c r="E415" s="78">
        <v>83.441378963767022</v>
      </c>
      <c r="F415" s="20">
        <v>7009</v>
      </c>
      <c r="G415" s="49">
        <v>84.425439653095637</v>
      </c>
      <c r="H415" s="77">
        <v>8192</v>
      </c>
      <c r="I415" s="78">
        <v>98.67501806793544</v>
      </c>
      <c r="J415" s="78">
        <v>82.335795768631598</v>
      </c>
      <c r="K415" s="77">
        <v>5861</v>
      </c>
      <c r="L415" s="78">
        <v>70.597446398458203</v>
      </c>
      <c r="M415" s="77">
        <v>2331</v>
      </c>
      <c r="N415" s="78">
        <v>28.077571669477237</v>
      </c>
      <c r="O415" s="77">
        <v>110</v>
      </c>
      <c r="P415" s="78">
        <v>1.3249819320645628</v>
      </c>
      <c r="Q415" s="20">
        <v>98</v>
      </c>
      <c r="R415" s="49">
        <v>89.090909090909093</v>
      </c>
      <c r="S415" s="77">
        <v>713</v>
      </c>
      <c r="T415" s="78">
        <v>8.5882919778366666</v>
      </c>
      <c r="U415" s="20">
        <v>1012</v>
      </c>
      <c r="V415" s="49">
        <v>12.189833774993977</v>
      </c>
      <c r="W415" s="20">
        <v>824</v>
      </c>
      <c r="X415" s="49">
        <v>9.9253192001927246</v>
      </c>
      <c r="Y415" s="20">
        <v>55</v>
      </c>
      <c r="Z415" s="50">
        <v>0.66249096603228141</v>
      </c>
      <c r="AA415" s="49">
        <v>2.3011189613643737</v>
      </c>
    </row>
    <row r="416" spans="1:27" s="25" customFormat="1" ht="14.25" x14ac:dyDescent="0.2">
      <c r="A416" s="133"/>
      <c r="B416" s="36">
        <v>2008</v>
      </c>
      <c r="C416" s="77">
        <v>8870</v>
      </c>
      <c r="D416" s="77">
        <v>7615</v>
      </c>
      <c r="E416" s="78">
        <v>85.851183765501688</v>
      </c>
      <c r="F416" s="20">
        <v>6317</v>
      </c>
      <c r="G416" s="49">
        <v>82.954694681549569</v>
      </c>
      <c r="H416" s="77">
        <v>7525</v>
      </c>
      <c r="I416" s="78">
        <v>98.818122127380164</v>
      </c>
      <c r="J416" s="78">
        <v>84.836527621195032</v>
      </c>
      <c r="K416" s="77">
        <v>5504</v>
      </c>
      <c r="L416" s="78">
        <v>72.278397898883782</v>
      </c>
      <c r="M416" s="77">
        <v>2021</v>
      </c>
      <c r="N416" s="78">
        <v>26.539724228496386</v>
      </c>
      <c r="O416" s="77">
        <v>90</v>
      </c>
      <c r="P416" s="78">
        <v>1.1818778726198294</v>
      </c>
      <c r="Q416" s="20">
        <v>73</v>
      </c>
      <c r="R416" s="49">
        <v>81.111111111111114</v>
      </c>
      <c r="S416" s="77">
        <v>683</v>
      </c>
      <c r="T416" s="78">
        <v>8.96913985554826</v>
      </c>
      <c r="U416" s="20">
        <v>1056</v>
      </c>
      <c r="V416" s="49">
        <v>13.867367038739332</v>
      </c>
      <c r="W416" s="20">
        <v>707</v>
      </c>
      <c r="X416" s="49">
        <v>9.2843072882468807</v>
      </c>
      <c r="Y416" s="20">
        <v>46</v>
      </c>
      <c r="Z416" s="50">
        <v>0.60407091267235713</v>
      </c>
      <c r="AA416" s="49">
        <v>2.2402527675873816</v>
      </c>
    </row>
    <row r="417" spans="1:27" s="25" customFormat="1" ht="14.25" x14ac:dyDescent="0.2">
      <c r="A417" s="133"/>
      <c r="B417" s="36">
        <v>2009</v>
      </c>
      <c r="C417" s="77">
        <v>8100</v>
      </c>
      <c r="D417" s="77">
        <v>7136</v>
      </c>
      <c r="E417" s="78">
        <v>88.098765432098773</v>
      </c>
      <c r="F417" s="20">
        <v>5899</v>
      </c>
      <c r="G417" s="49">
        <v>82.665358744394624</v>
      </c>
      <c r="H417" s="20">
        <v>7043</v>
      </c>
      <c r="I417" s="49">
        <v>98.696748878923771</v>
      </c>
      <c r="J417" s="49">
        <v>86.950617283950621</v>
      </c>
      <c r="K417" s="20">
        <v>5274</v>
      </c>
      <c r="L417" s="49">
        <v>73.906950672645749</v>
      </c>
      <c r="M417" s="20">
        <v>1769</v>
      </c>
      <c r="N417" s="49">
        <v>24.789798206278029</v>
      </c>
      <c r="O417" s="20">
        <v>93</v>
      </c>
      <c r="P417" s="49">
        <v>1.3032511210762332</v>
      </c>
      <c r="Q417" s="20">
        <v>68</v>
      </c>
      <c r="R417" s="49">
        <v>73.118279569892479</v>
      </c>
      <c r="S417" s="20">
        <v>721</v>
      </c>
      <c r="T417" s="49">
        <v>10.103699551569505</v>
      </c>
      <c r="U417" s="20">
        <v>1021</v>
      </c>
      <c r="V417" s="49">
        <v>14.30773542600897</v>
      </c>
      <c r="W417" s="20">
        <v>645</v>
      </c>
      <c r="X417" s="49">
        <v>9.0386771300448441</v>
      </c>
      <c r="Y417" s="20">
        <v>28</v>
      </c>
      <c r="Z417" s="50">
        <v>0.3923766816143498</v>
      </c>
      <c r="AA417" s="49">
        <v>2.1688914824810954</v>
      </c>
    </row>
    <row r="418" spans="1:27" s="25" customFormat="1" ht="14.25" x14ac:dyDescent="0.2">
      <c r="A418" s="133"/>
      <c r="B418" s="36">
        <v>2010</v>
      </c>
      <c r="C418" s="29">
        <v>7338</v>
      </c>
      <c r="D418" s="20">
        <v>6521</v>
      </c>
      <c r="E418" s="49">
        <v>88.866176069773786</v>
      </c>
      <c r="F418" s="29">
        <v>5263</v>
      </c>
      <c r="G418" s="49">
        <v>80.708480294433372</v>
      </c>
      <c r="H418" s="29">
        <v>6405</v>
      </c>
      <c r="I418" s="49">
        <v>98.221131728262534</v>
      </c>
      <c r="J418" s="49">
        <v>87.285363859362221</v>
      </c>
      <c r="K418" s="29">
        <v>4912</v>
      </c>
      <c r="L418" s="49">
        <v>75.325870265296729</v>
      </c>
      <c r="M418" s="29">
        <v>1493</v>
      </c>
      <c r="N418" s="49">
        <v>22.895261462965802</v>
      </c>
      <c r="O418" s="29">
        <v>116</v>
      </c>
      <c r="P418" s="49">
        <v>1.7788682717374635</v>
      </c>
      <c r="Q418" s="29">
        <v>55</v>
      </c>
      <c r="R418" s="49">
        <v>47.413793103448278</v>
      </c>
      <c r="S418" s="29">
        <v>671</v>
      </c>
      <c r="T418" s="49">
        <v>10.289832847722742</v>
      </c>
      <c r="U418" s="29">
        <v>936</v>
      </c>
      <c r="V418" s="49">
        <v>14.353626744364362</v>
      </c>
      <c r="W418" s="29">
        <v>615</v>
      </c>
      <c r="X418" s="49">
        <v>9.4310688544701726</v>
      </c>
      <c r="Y418" s="29">
        <v>12</v>
      </c>
      <c r="Z418" s="50">
        <v>0.18402085569697899</v>
      </c>
      <c r="AA418" s="49">
        <v>1.9864200877911777</v>
      </c>
    </row>
    <row r="419" spans="1:27" s="25" customFormat="1" ht="14.25" x14ac:dyDescent="0.2">
      <c r="A419" s="133"/>
      <c r="B419" s="37">
        <v>2011</v>
      </c>
      <c r="C419" s="51">
        <v>6989</v>
      </c>
      <c r="D419" s="21">
        <v>6086</v>
      </c>
      <c r="E419" s="49">
        <v>87.079696666189733</v>
      </c>
      <c r="F419" s="51">
        <v>5090</v>
      </c>
      <c r="G419" s="49">
        <v>83.634571146894515</v>
      </c>
      <c r="H419" s="51">
        <v>6015</v>
      </c>
      <c r="I419" s="49">
        <v>98.833388103844882</v>
      </c>
      <c r="J419" s="49">
        <v>86.063814565746171</v>
      </c>
      <c r="K419" s="51">
        <v>4612</v>
      </c>
      <c r="L419" s="49">
        <v>75.780479789681237</v>
      </c>
      <c r="M419" s="51">
        <v>1403</v>
      </c>
      <c r="N419" s="49">
        <v>23.052908314163652</v>
      </c>
      <c r="O419" s="51">
        <v>71</v>
      </c>
      <c r="P419" s="49">
        <v>1.16661189615511</v>
      </c>
      <c r="Q419" s="51">
        <v>45</v>
      </c>
      <c r="R419" s="49">
        <v>63.380281690140848</v>
      </c>
      <c r="S419" s="51">
        <v>694</v>
      </c>
      <c r="T419" s="49">
        <v>11.403220506079528</v>
      </c>
      <c r="U419" s="51">
        <v>952</v>
      </c>
      <c r="V419" s="49">
        <v>15.64245810055866</v>
      </c>
      <c r="W419" s="51">
        <v>512</v>
      </c>
      <c r="X419" s="49">
        <v>8.4127505750903726</v>
      </c>
      <c r="Y419" s="51">
        <v>17</v>
      </c>
      <c r="Z419" s="50">
        <v>0.27932960893854747</v>
      </c>
      <c r="AA419" s="49">
        <v>1.8353991374890677</v>
      </c>
    </row>
    <row r="420" spans="1:27" s="25" customFormat="1" ht="14.25" x14ac:dyDescent="0.2">
      <c r="A420" s="133"/>
      <c r="B420" s="38">
        <v>2012</v>
      </c>
      <c r="C420" s="51">
        <v>6507</v>
      </c>
      <c r="D420" s="51">
        <v>5820</v>
      </c>
      <c r="E420" s="52">
        <v>89.442139234670364</v>
      </c>
      <c r="F420" s="51">
        <v>4766</v>
      </c>
      <c r="G420" s="52">
        <v>81.890034364261169</v>
      </c>
      <c r="H420" s="51">
        <v>5754</v>
      </c>
      <c r="I420" s="52">
        <v>98.86597938144331</v>
      </c>
      <c r="J420" s="52">
        <v>88.427846934070999</v>
      </c>
      <c r="K420" s="51">
        <v>4528</v>
      </c>
      <c r="L420" s="52">
        <v>77.800687285223376</v>
      </c>
      <c r="M420" s="51">
        <v>1226</v>
      </c>
      <c r="N420" s="52">
        <v>21.065292096219931</v>
      </c>
      <c r="O420" s="51">
        <v>60</v>
      </c>
      <c r="P420" s="52">
        <v>1.0309278350515463</v>
      </c>
      <c r="Q420" s="51">
        <v>36</v>
      </c>
      <c r="R420" s="52">
        <v>60</v>
      </c>
      <c r="S420" s="51">
        <v>664</v>
      </c>
      <c r="T420" s="52">
        <v>11.40893470790378</v>
      </c>
      <c r="U420" s="51">
        <v>987</v>
      </c>
      <c r="V420" s="52">
        <v>16.958762886597938</v>
      </c>
      <c r="W420" s="51">
        <v>553</v>
      </c>
      <c r="X420" s="52">
        <v>9.5017182130584192</v>
      </c>
      <c r="Y420" s="51">
        <v>4</v>
      </c>
      <c r="Z420" s="53">
        <v>6.8728522336769765E-2</v>
      </c>
      <c r="AA420" s="52">
        <v>1.7790929071661985</v>
      </c>
    </row>
    <row r="421" spans="1:27" s="25" customFormat="1" ht="14.25" x14ac:dyDescent="0.2">
      <c r="A421" s="133"/>
      <c r="B421" s="71">
        <v>2013</v>
      </c>
      <c r="C421" s="29">
        <v>6001.5</v>
      </c>
      <c r="D421" s="29">
        <v>5340</v>
      </c>
      <c r="E421" s="49">
        <v>88.977755561109717</v>
      </c>
      <c r="F421" s="29">
        <v>4254</v>
      </c>
      <c r="G421" s="49">
        <v>79.662921348314612</v>
      </c>
      <c r="H421" s="29">
        <v>5278</v>
      </c>
      <c r="I421" s="49">
        <v>98.838951310861418</v>
      </c>
      <c r="J421" s="49">
        <v>87.944680496542532</v>
      </c>
      <c r="K421" s="29">
        <v>4267</v>
      </c>
      <c r="L421" s="49">
        <v>79.906367041198507</v>
      </c>
      <c r="M421" s="29">
        <v>1011</v>
      </c>
      <c r="N421" s="49">
        <v>18.932584269662922</v>
      </c>
      <c r="O421" s="83">
        <v>62</v>
      </c>
      <c r="P421" s="49">
        <v>1.1610486891385767</v>
      </c>
      <c r="Q421" s="83">
        <v>36</v>
      </c>
      <c r="R421" s="49">
        <v>58.064516129032263</v>
      </c>
      <c r="S421" s="83">
        <v>577</v>
      </c>
      <c r="T421" s="49">
        <v>10.805243445692884</v>
      </c>
      <c r="U421" s="29">
        <v>975</v>
      </c>
      <c r="V421" s="49">
        <v>18.258426966292134</v>
      </c>
      <c r="W421" s="29">
        <v>563</v>
      </c>
      <c r="X421" s="49">
        <v>10.54307116104869</v>
      </c>
      <c r="Y421" s="83">
        <v>27</v>
      </c>
      <c r="Z421" s="50">
        <v>0.5056179775280899</v>
      </c>
      <c r="AA421" s="88">
        <v>1.6537891514838345</v>
      </c>
    </row>
    <row r="422" spans="1:27" s="25" customFormat="1" ht="14.25" x14ac:dyDescent="0.2">
      <c r="A422" s="133"/>
      <c r="B422" s="81">
        <v>2014</v>
      </c>
      <c r="C422" s="82">
        <v>5749.5</v>
      </c>
      <c r="D422" s="82">
        <v>5247</v>
      </c>
      <c r="E422" s="47">
        <v>91.260109574745627</v>
      </c>
      <c r="F422" s="82">
        <v>4207</v>
      </c>
      <c r="G422" s="47">
        <v>80.179149990470748</v>
      </c>
      <c r="H422" s="82">
        <v>5126</v>
      </c>
      <c r="I422" s="47">
        <v>97.69392033542978</v>
      </c>
      <c r="J422" s="47">
        <v>89.15557874597792</v>
      </c>
      <c r="K422" s="82">
        <v>4173</v>
      </c>
      <c r="L422" s="47">
        <v>79.531160663236136</v>
      </c>
      <c r="M422" s="82">
        <v>953</v>
      </c>
      <c r="N422" s="47">
        <v>18.162759672193634</v>
      </c>
      <c r="O422" s="82">
        <v>121</v>
      </c>
      <c r="P422" s="47">
        <v>2.3060796645702304</v>
      </c>
      <c r="Q422" s="82">
        <v>28</v>
      </c>
      <c r="R422" s="47">
        <v>23.140495867768596</v>
      </c>
      <c r="S422" s="82">
        <v>509</v>
      </c>
      <c r="T422" s="47">
        <v>9.7007813988946054</v>
      </c>
      <c r="U422" s="82">
        <v>980</v>
      </c>
      <c r="V422" s="47">
        <v>18.677339432056414</v>
      </c>
      <c r="W422" s="82">
        <v>399</v>
      </c>
      <c r="X422" s="47">
        <v>7.6043453401943957</v>
      </c>
      <c r="Y422" s="82">
        <v>9</v>
      </c>
      <c r="Z422" s="48">
        <v>0.17152658662092624</v>
      </c>
      <c r="AA422" s="89">
        <v>1.5982990467168161</v>
      </c>
    </row>
    <row r="423" spans="1:27" s="25" customFormat="1" ht="14.25" x14ac:dyDescent="0.2">
      <c r="A423" s="105"/>
      <c r="B423" s="81">
        <v>2015</v>
      </c>
      <c r="C423" s="82">
        <v>5103.5</v>
      </c>
      <c r="D423" s="82">
        <v>4698</v>
      </c>
      <c r="E423" s="47">
        <v>92.05447242088762</v>
      </c>
      <c r="F423" s="82">
        <v>3770</v>
      </c>
      <c r="G423" s="47">
        <v>80.246913580246911</v>
      </c>
      <c r="H423" s="82">
        <v>4651</v>
      </c>
      <c r="I423" s="47">
        <v>98.99957428693061</v>
      </c>
      <c r="J423" s="47">
        <v>91.133535808758694</v>
      </c>
      <c r="K423" s="82">
        <v>3873</v>
      </c>
      <c r="L423" s="47">
        <v>82.439335887611747</v>
      </c>
      <c r="M423" s="82">
        <v>778</v>
      </c>
      <c r="N423" s="47">
        <v>16.560238399318859</v>
      </c>
      <c r="O423" s="82">
        <v>47</v>
      </c>
      <c r="P423" s="47">
        <v>1.0004257130693912</v>
      </c>
      <c r="Q423" s="82">
        <v>18</v>
      </c>
      <c r="R423" s="47">
        <v>38.297872340425535</v>
      </c>
      <c r="S423" s="82">
        <v>433</v>
      </c>
      <c r="T423" s="47">
        <v>9.2166879523201359</v>
      </c>
      <c r="U423" s="82">
        <v>877</v>
      </c>
      <c r="V423" s="47">
        <v>18.667518092805448</v>
      </c>
      <c r="W423" s="82">
        <v>418</v>
      </c>
      <c r="X423" s="47">
        <v>8.8974031502767126</v>
      </c>
      <c r="Y423" s="82">
        <v>5</v>
      </c>
      <c r="Z423" s="48">
        <v>0.10642826734780758</v>
      </c>
      <c r="AA423" s="89">
        <v>1.5293566154927927</v>
      </c>
    </row>
    <row r="424" spans="1:27" s="25" customFormat="1" ht="14.25" x14ac:dyDescent="0.2">
      <c r="A424" s="105"/>
      <c r="B424" s="81">
        <v>2016</v>
      </c>
      <c r="C424" s="82">
        <v>4876</v>
      </c>
      <c r="D424" s="82">
        <v>4481</v>
      </c>
      <c r="E424" s="47">
        <v>91.89909762100082</v>
      </c>
      <c r="F424" s="82">
        <v>3610</v>
      </c>
      <c r="G424" s="47">
        <v>80.562374469984377</v>
      </c>
      <c r="H424" s="82">
        <v>4428</v>
      </c>
      <c r="I424" s="47">
        <v>98.81722829725507</v>
      </c>
      <c r="J424" s="47">
        <v>90.812141099261694</v>
      </c>
      <c r="K424" s="82">
        <v>3704</v>
      </c>
      <c r="L424" s="47">
        <v>82.660120508814998</v>
      </c>
      <c r="M424" s="82">
        <v>724</v>
      </c>
      <c r="N424" s="47">
        <v>16.157107788440079</v>
      </c>
      <c r="O424" s="82">
        <v>53</v>
      </c>
      <c r="P424" s="47">
        <v>1.1827717027449229</v>
      </c>
      <c r="Q424" s="82">
        <v>20</v>
      </c>
      <c r="R424" s="47">
        <v>37.735849056603776</v>
      </c>
      <c r="S424" s="82">
        <v>398</v>
      </c>
      <c r="T424" s="47">
        <v>8.8819459941977232</v>
      </c>
      <c r="U424" s="82">
        <v>833</v>
      </c>
      <c r="V424" s="47">
        <v>18.589600535594734</v>
      </c>
      <c r="W424" s="82">
        <v>403</v>
      </c>
      <c r="X424" s="47">
        <v>8.9935282303057349</v>
      </c>
      <c r="Y424" s="82">
        <v>5</v>
      </c>
      <c r="Z424" s="48">
        <v>0.11158223610801161</v>
      </c>
      <c r="AA424" s="89">
        <v>1.4525606527543706</v>
      </c>
    </row>
    <row r="425" spans="1:27" s="25" customFormat="1" ht="14.25" x14ac:dyDescent="0.2">
      <c r="A425" s="105"/>
      <c r="B425" s="81">
        <v>2017</v>
      </c>
      <c r="C425" s="82">
        <v>4697.07</v>
      </c>
      <c r="D425" s="82">
        <v>4316</v>
      </c>
      <c r="E425" s="47">
        <v>91.887070024504652</v>
      </c>
      <c r="F425" s="82">
        <v>3497</v>
      </c>
      <c r="G425" s="47">
        <v>81.024096385542165</v>
      </c>
      <c r="H425" s="82">
        <v>4258</v>
      </c>
      <c r="I425" s="47">
        <v>98.656163113994438</v>
      </c>
      <c r="J425" s="47">
        <v>90.652257684045594</v>
      </c>
      <c r="K425" s="82">
        <v>3614</v>
      </c>
      <c r="L425" s="47">
        <v>83.734939759036138</v>
      </c>
      <c r="M425" s="82">
        <v>644</v>
      </c>
      <c r="N425" s="47">
        <v>14.921223354958293</v>
      </c>
      <c r="O425" s="82">
        <v>58</v>
      </c>
      <c r="P425" s="47">
        <v>1.3438368860055607</v>
      </c>
      <c r="Q425" s="82">
        <v>12</v>
      </c>
      <c r="R425" s="47">
        <v>20.689655172413794</v>
      </c>
      <c r="S425" s="82">
        <v>341</v>
      </c>
      <c r="T425" s="47">
        <v>7.9008341056533826</v>
      </c>
      <c r="U425" s="82">
        <v>800</v>
      </c>
      <c r="V425" s="47">
        <v>18.535681186283597</v>
      </c>
      <c r="W425" s="82">
        <v>363</v>
      </c>
      <c r="X425" s="47">
        <v>8.4105653382761805</v>
      </c>
      <c r="Y425" s="82">
        <v>11</v>
      </c>
      <c r="Z425" s="48">
        <v>0.25486561631139942</v>
      </c>
      <c r="AA425" s="89">
        <v>1.4591191396470999</v>
      </c>
    </row>
    <row r="426" spans="1:27" s="25" customFormat="1" ht="14.25" x14ac:dyDescent="0.2">
      <c r="A426" s="105"/>
      <c r="B426" s="81">
        <v>2018</v>
      </c>
      <c r="C426" s="82">
        <v>4340.3999999999996</v>
      </c>
      <c r="D426" s="82">
        <v>3968.3</v>
      </c>
      <c r="E426" s="47">
        <v>91.427057414063228</v>
      </c>
      <c r="F426" s="82">
        <v>3173.3</v>
      </c>
      <c r="G426" s="47">
        <v>79.966232391704267</v>
      </c>
      <c r="H426" s="82">
        <v>3921.3</v>
      </c>
      <c r="I426" s="47">
        <v>98.815613738880629</v>
      </c>
      <c r="J426" s="47">
        <v>90.344207907105343</v>
      </c>
      <c r="K426" s="82">
        <v>3390.3</v>
      </c>
      <c r="L426" s="47">
        <v>85.434568959000075</v>
      </c>
      <c r="M426" s="82">
        <v>531</v>
      </c>
      <c r="N426" s="47">
        <v>13.381044779880552</v>
      </c>
      <c r="O426" s="82">
        <v>47</v>
      </c>
      <c r="P426" s="47">
        <v>1.184386261119371</v>
      </c>
      <c r="Q426" s="82">
        <v>11</v>
      </c>
      <c r="R426" s="47">
        <v>23.404255319148938</v>
      </c>
      <c r="S426" s="82">
        <v>287</v>
      </c>
      <c r="T426" s="47">
        <v>7.2323161051331795</v>
      </c>
      <c r="U426" s="82">
        <v>702</v>
      </c>
      <c r="V426" s="47">
        <v>17.690194793740392</v>
      </c>
      <c r="W426" s="82">
        <v>336</v>
      </c>
      <c r="X426" s="47">
        <v>8.4671017816193324</v>
      </c>
      <c r="Y426" s="82">
        <v>5</v>
      </c>
      <c r="Z426" s="48">
        <v>0.12599853841695435</v>
      </c>
      <c r="AA426" s="89">
        <v>1.3697511870078154</v>
      </c>
    </row>
    <row r="427" spans="1:27" s="25" customFormat="1" ht="14.25" x14ac:dyDescent="0.2">
      <c r="A427" s="105"/>
      <c r="B427" s="71">
        <v>2019</v>
      </c>
      <c r="C427" s="29">
        <v>4170.72</v>
      </c>
      <c r="D427" s="29">
        <v>3821.65</v>
      </c>
      <c r="E427" s="49">
        <v>91.630461886676642</v>
      </c>
      <c r="F427" s="29">
        <v>3068</v>
      </c>
      <c r="G427" s="49">
        <v>80.279460442479035</v>
      </c>
      <c r="H427" s="29">
        <v>3761.35</v>
      </c>
      <c r="I427" s="49">
        <v>98.422147501733534</v>
      </c>
      <c r="J427" s="49">
        <v>90.184668354624606</v>
      </c>
      <c r="K427" s="29">
        <v>3227.35</v>
      </c>
      <c r="L427" s="49">
        <v>84.44912537778184</v>
      </c>
      <c r="M427" s="29">
        <v>534</v>
      </c>
      <c r="N427" s="49">
        <v>13.973022123951695</v>
      </c>
      <c r="O427" s="29">
        <v>60.3</v>
      </c>
      <c r="P427" s="49">
        <v>1.5778524982664557</v>
      </c>
      <c r="Q427" s="29">
        <v>3</v>
      </c>
      <c r="R427" s="49">
        <v>4.9751243781094532</v>
      </c>
      <c r="S427" s="29">
        <v>270</v>
      </c>
      <c r="T427" s="49">
        <v>7.0650111862677107</v>
      </c>
      <c r="U427" s="29">
        <v>719</v>
      </c>
      <c r="V427" s="49">
        <v>18.813863121949943</v>
      </c>
      <c r="W427" s="29">
        <v>348</v>
      </c>
      <c r="X427" s="49">
        <v>9.1060144178561622</v>
      </c>
      <c r="Y427" s="29">
        <v>5</v>
      </c>
      <c r="Z427" s="50">
        <v>0.13083354048643911</v>
      </c>
      <c r="AA427" s="88">
        <v>1.3416792819006267</v>
      </c>
    </row>
    <row r="428" spans="1:27" s="25" customFormat="1" ht="13.9" customHeight="1" thickBot="1" x14ac:dyDescent="0.25">
      <c r="A428" s="39"/>
      <c r="B428" s="79">
        <v>2020</v>
      </c>
      <c r="C428" s="80">
        <f>РФ!C18</f>
        <v>3876.37</v>
      </c>
      <c r="D428" s="80">
        <f>РФ!D18</f>
        <v>3545.3</v>
      </c>
      <c r="E428" s="84">
        <f>IF(C428=0,0,D428/C428*100)</f>
        <v>91.459277623137112</v>
      </c>
      <c r="F428" s="80">
        <f>РФ!F18</f>
        <v>2857.3</v>
      </c>
      <c r="G428" s="84">
        <f>IF(D428=0,0,F428/D428*100)</f>
        <v>80.594025893436381</v>
      </c>
      <c r="H428" s="80">
        <f>РФ!H18</f>
        <v>3510.3</v>
      </c>
      <c r="I428" s="84">
        <f>IF(D428=0,0,H428/D428*100)</f>
        <v>99.012777480044008</v>
      </c>
      <c r="J428" s="84">
        <f>IF(C428=0,0,H428/C428*100)</f>
        <v>90.556371037852429</v>
      </c>
      <c r="K428" s="80">
        <f>РФ!K18</f>
        <v>3011.3</v>
      </c>
      <c r="L428" s="84">
        <f>IF(D428=0,0,K428/D428*100)</f>
        <v>84.937804981242778</v>
      </c>
      <c r="M428" s="80">
        <f>РФ!M18</f>
        <v>499</v>
      </c>
      <c r="N428" s="84">
        <f>IF(D428=0,0,M428/D428*100)</f>
        <v>14.07497249880123</v>
      </c>
      <c r="O428" s="80">
        <f>РФ!O18</f>
        <v>35</v>
      </c>
      <c r="P428" s="84">
        <f>IF(D428=0,0,O428/D428*100)</f>
        <v>0.98722251995599797</v>
      </c>
      <c r="Q428" s="80">
        <f>РФ!Q18</f>
        <v>4</v>
      </c>
      <c r="R428" s="84">
        <f>IF(O428=0,0,Q428/O428*100)</f>
        <v>11.428571428571429</v>
      </c>
      <c r="S428" s="80">
        <f>РФ!S18</f>
        <v>231</v>
      </c>
      <c r="T428" s="84">
        <f>IF(D428=0,0,S428/D428*100)</f>
        <v>6.5156686317095867</v>
      </c>
      <c r="U428" s="80">
        <f>РФ!U18</f>
        <v>672</v>
      </c>
      <c r="V428" s="84">
        <f>IF(D428=0,0,U428/D428*100)</f>
        <v>18.954672383155163</v>
      </c>
      <c r="W428" s="80">
        <f>РФ!AD18</f>
        <v>343</v>
      </c>
      <c r="X428" s="84">
        <f>IF(D428=0,0,W428/D428*100)</f>
        <v>9.6747806955687814</v>
      </c>
      <c r="Y428" s="80">
        <f>РФ!AF18</f>
        <v>10</v>
      </c>
      <c r="Z428" s="85">
        <f>IF(D428=0,0,Y428/D428*100)</f>
        <v>0.28206357713028518</v>
      </c>
      <c r="AA428" s="90">
        <f>D428/$D28*100</f>
        <v>1.2621820073361283</v>
      </c>
    </row>
    <row r="429" spans="1:27" s="25" customFormat="1" ht="13.9" customHeight="1" x14ac:dyDescent="0.2">
      <c r="A429" s="76"/>
      <c r="B429" s="36">
        <v>2001</v>
      </c>
      <c r="C429" s="77">
        <v>7402</v>
      </c>
      <c r="D429" s="77">
        <v>6790</v>
      </c>
      <c r="E429" s="78">
        <v>91.731964333963788</v>
      </c>
      <c r="F429" s="27">
        <v>5710</v>
      </c>
      <c r="G429" s="49">
        <v>84.094256259204712</v>
      </c>
      <c r="H429" s="77">
        <v>6447</v>
      </c>
      <c r="I429" s="78">
        <v>94.948453608247419</v>
      </c>
      <c r="J429" s="78">
        <v>87.098081599567692</v>
      </c>
      <c r="K429" s="77">
        <v>3609</v>
      </c>
      <c r="L429" s="78">
        <v>53.151693667157588</v>
      </c>
      <c r="M429" s="77">
        <v>2838</v>
      </c>
      <c r="N429" s="78">
        <v>41.796759941089839</v>
      </c>
      <c r="O429" s="77">
        <v>343</v>
      </c>
      <c r="P429" s="78">
        <v>5.0515463917525771</v>
      </c>
      <c r="Q429" s="27">
        <v>137</v>
      </c>
      <c r="R429" s="49">
        <v>39.941690962099123</v>
      </c>
      <c r="S429" s="77">
        <v>1338</v>
      </c>
      <c r="T429" s="78">
        <v>19.705449189985274</v>
      </c>
      <c r="U429" s="27">
        <v>336</v>
      </c>
      <c r="V429" s="49">
        <v>4.9484536082474229</v>
      </c>
      <c r="W429" s="27">
        <v>689</v>
      </c>
      <c r="X429" s="49">
        <v>10.147275405007363</v>
      </c>
      <c r="Y429" s="27">
        <v>12</v>
      </c>
      <c r="Z429" s="50">
        <v>0.17673048600883653</v>
      </c>
      <c r="AA429" s="49">
        <v>1.1750169590076558</v>
      </c>
    </row>
    <row r="430" spans="1:27" s="25" customFormat="1" ht="14.25" x14ac:dyDescent="0.2">
      <c r="A430" s="133" t="s">
        <v>231</v>
      </c>
      <c r="B430" s="36">
        <v>2002</v>
      </c>
      <c r="C430" s="77">
        <v>7137</v>
      </c>
      <c r="D430" s="77">
        <v>6580</v>
      </c>
      <c r="E430" s="78">
        <v>92.195600392321708</v>
      </c>
      <c r="F430" s="27">
        <v>5650</v>
      </c>
      <c r="G430" s="49">
        <v>85.866261398176292</v>
      </c>
      <c r="H430" s="77">
        <v>6246</v>
      </c>
      <c r="I430" s="78">
        <v>94.924012158054722</v>
      </c>
      <c r="J430" s="78">
        <v>87.515762925598992</v>
      </c>
      <c r="K430" s="77">
        <v>3563</v>
      </c>
      <c r="L430" s="78">
        <v>54.148936170212771</v>
      </c>
      <c r="M430" s="77">
        <v>2683</v>
      </c>
      <c r="N430" s="78">
        <v>40.775075987841944</v>
      </c>
      <c r="O430" s="77">
        <v>334</v>
      </c>
      <c r="P430" s="78">
        <v>5.0759878419452891</v>
      </c>
      <c r="Q430" s="27">
        <v>185</v>
      </c>
      <c r="R430" s="49">
        <v>55.389221556886227</v>
      </c>
      <c r="S430" s="77">
        <v>1370</v>
      </c>
      <c r="T430" s="78">
        <v>20.820668693009118</v>
      </c>
      <c r="U430" s="27">
        <v>393</v>
      </c>
      <c r="V430" s="49">
        <v>5.9726443768996962</v>
      </c>
      <c r="W430" s="27">
        <v>853</v>
      </c>
      <c r="X430" s="49">
        <v>12.96352583586626</v>
      </c>
      <c r="Y430" s="27">
        <v>12</v>
      </c>
      <c r="Z430" s="50">
        <v>0.18237082066869301</v>
      </c>
      <c r="AA430" s="49">
        <v>1.1897895085156742</v>
      </c>
    </row>
    <row r="431" spans="1:27" s="25" customFormat="1" ht="14.25" x14ac:dyDescent="0.2">
      <c r="A431" s="133"/>
      <c r="B431" s="36">
        <v>2003</v>
      </c>
      <c r="C431" s="77">
        <v>7163</v>
      </c>
      <c r="D431" s="77">
        <v>6383</v>
      </c>
      <c r="E431" s="78">
        <v>89.110707803992739</v>
      </c>
      <c r="F431" s="27">
        <v>5467</v>
      </c>
      <c r="G431" s="49">
        <v>85.649381168729434</v>
      </c>
      <c r="H431" s="77">
        <v>6151</v>
      </c>
      <c r="I431" s="78">
        <v>96.365345448848501</v>
      </c>
      <c r="J431" s="78">
        <v>85.871841407231614</v>
      </c>
      <c r="K431" s="77">
        <v>3402</v>
      </c>
      <c r="L431" s="78">
        <v>53.297822340592191</v>
      </c>
      <c r="M431" s="77">
        <v>2749</v>
      </c>
      <c r="N431" s="78">
        <v>43.067523108256303</v>
      </c>
      <c r="O431" s="77">
        <v>232</v>
      </c>
      <c r="P431" s="78">
        <v>3.6346545511514963</v>
      </c>
      <c r="Q431" s="27">
        <v>137</v>
      </c>
      <c r="R431" s="49">
        <v>59.051724137931039</v>
      </c>
      <c r="S431" s="77">
        <v>1381</v>
      </c>
      <c r="T431" s="78">
        <v>21.635594548018172</v>
      </c>
      <c r="U431" s="27">
        <v>360</v>
      </c>
      <c r="V431" s="49">
        <v>5.6399812000626666</v>
      </c>
      <c r="W431" s="27">
        <v>694</v>
      </c>
      <c r="X431" s="49">
        <v>10.872630424565251</v>
      </c>
      <c r="Y431" s="27">
        <v>15</v>
      </c>
      <c r="Z431" s="50">
        <v>0.23499921666927776</v>
      </c>
      <c r="AA431" s="49">
        <v>1.2669534166853578</v>
      </c>
    </row>
    <row r="432" spans="1:27" s="25" customFormat="1" ht="13.15" customHeight="1" x14ac:dyDescent="0.2">
      <c r="A432" s="133"/>
      <c r="B432" s="36">
        <v>2004</v>
      </c>
      <c r="C432" s="77">
        <v>6207</v>
      </c>
      <c r="D432" s="77">
        <v>5623</v>
      </c>
      <c r="E432" s="78">
        <v>90.591267923312387</v>
      </c>
      <c r="F432" s="27">
        <v>4933</v>
      </c>
      <c r="G432" s="49">
        <v>87.72897030055131</v>
      </c>
      <c r="H432" s="77">
        <v>5385</v>
      </c>
      <c r="I432" s="78">
        <v>95.767383958740879</v>
      </c>
      <c r="J432" s="78">
        <v>86.756887385210248</v>
      </c>
      <c r="K432" s="77">
        <v>3184</v>
      </c>
      <c r="L432" s="78">
        <v>56.624577627600928</v>
      </c>
      <c r="M432" s="77">
        <v>2201</v>
      </c>
      <c r="N432" s="78">
        <v>39.142806331139965</v>
      </c>
      <c r="O432" s="77">
        <v>238</v>
      </c>
      <c r="P432" s="78">
        <v>4.2326160412591145</v>
      </c>
      <c r="Q432" s="27">
        <v>186</v>
      </c>
      <c r="R432" s="49">
        <v>78.151260504201687</v>
      </c>
      <c r="S432" s="77">
        <v>1259</v>
      </c>
      <c r="T432" s="78">
        <v>22.390183176240441</v>
      </c>
      <c r="U432" s="27">
        <v>345</v>
      </c>
      <c r="V432" s="49">
        <v>6.1355148497243466</v>
      </c>
      <c r="W432" s="27">
        <v>688</v>
      </c>
      <c r="X432" s="49">
        <v>12.235461497421305</v>
      </c>
      <c r="Y432" s="27">
        <v>28</v>
      </c>
      <c r="Z432" s="50">
        <v>0.49795482838342525</v>
      </c>
      <c r="AA432" s="49">
        <v>1.2168862169186787</v>
      </c>
    </row>
    <row r="433" spans="1:27" s="25" customFormat="1" ht="14.25" x14ac:dyDescent="0.2">
      <c r="A433" s="133"/>
      <c r="B433" s="36">
        <v>2005</v>
      </c>
      <c r="C433" s="77">
        <v>5767</v>
      </c>
      <c r="D433" s="77">
        <v>5250</v>
      </c>
      <c r="E433" s="78">
        <v>91.035200277440609</v>
      </c>
      <c r="F433" s="20">
        <v>4442</v>
      </c>
      <c r="G433" s="49">
        <v>84.609523809523807</v>
      </c>
      <c r="H433" s="77">
        <v>5032</v>
      </c>
      <c r="I433" s="78">
        <v>95.847619047619048</v>
      </c>
      <c r="J433" s="78">
        <v>87.255071961158308</v>
      </c>
      <c r="K433" s="77">
        <v>2984</v>
      </c>
      <c r="L433" s="78">
        <v>56.838095238095242</v>
      </c>
      <c r="M433" s="77">
        <v>2048</v>
      </c>
      <c r="N433" s="78">
        <v>39.009523809523813</v>
      </c>
      <c r="O433" s="77">
        <v>218</v>
      </c>
      <c r="P433" s="78">
        <v>4.1523809523809527</v>
      </c>
      <c r="Q433" s="20">
        <v>153</v>
      </c>
      <c r="R433" s="49">
        <v>70.183486238532112</v>
      </c>
      <c r="S433" s="77">
        <v>1191</v>
      </c>
      <c r="T433" s="78">
        <v>22.685714285714287</v>
      </c>
      <c r="U433" s="20">
        <v>266</v>
      </c>
      <c r="V433" s="49">
        <v>5.0666666666666664</v>
      </c>
      <c r="W433" s="20">
        <v>733</v>
      </c>
      <c r="X433" s="49">
        <v>13.961904761904762</v>
      </c>
      <c r="Y433" s="20">
        <v>67</v>
      </c>
      <c r="Z433" s="50">
        <v>1.2761904761904763</v>
      </c>
      <c r="AA433" s="49">
        <v>1.2482613502621349</v>
      </c>
    </row>
    <row r="434" spans="1:27" s="25" customFormat="1" ht="14.25" x14ac:dyDescent="0.2">
      <c r="A434" s="133"/>
      <c r="B434" s="36">
        <v>2006</v>
      </c>
      <c r="C434" s="77">
        <v>5531</v>
      </c>
      <c r="D434" s="77">
        <v>5077</v>
      </c>
      <c r="E434" s="78">
        <v>91.791719399746881</v>
      </c>
      <c r="F434" s="20">
        <v>4342</v>
      </c>
      <c r="G434" s="49">
        <v>85.522946622020882</v>
      </c>
      <c r="H434" s="77">
        <v>4900</v>
      </c>
      <c r="I434" s="78">
        <v>96.513689186527472</v>
      </c>
      <c r="J434" s="78">
        <v>88.591574760441148</v>
      </c>
      <c r="K434" s="77">
        <v>2916</v>
      </c>
      <c r="L434" s="78">
        <v>57.435493401615126</v>
      </c>
      <c r="M434" s="77">
        <v>1984</v>
      </c>
      <c r="N434" s="78">
        <v>39.078195784912353</v>
      </c>
      <c r="O434" s="77">
        <v>177</v>
      </c>
      <c r="P434" s="78">
        <v>3.4863108134725236</v>
      </c>
      <c r="Q434" s="20">
        <v>149</v>
      </c>
      <c r="R434" s="49">
        <v>84.180790960451972</v>
      </c>
      <c r="S434" s="77">
        <v>1257</v>
      </c>
      <c r="T434" s="78">
        <v>24.758715777033682</v>
      </c>
      <c r="U434" s="20">
        <v>269</v>
      </c>
      <c r="V434" s="49">
        <v>5.2984045696277331</v>
      </c>
      <c r="W434" s="20">
        <v>653</v>
      </c>
      <c r="X434" s="49">
        <v>12.861926334449478</v>
      </c>
      <c r="Y434" s="20">
        <v>49</v>
      </c>
      <c r="Z434" s="50">
        <v>0.96513689186527485</v>
      </c>
      <c r="AA434" s="49">
        <v>1.3015145455850534</v>
      </c>
    </row>
    <row r="435" spans="1:27" s="25" customFormat="1" ht="14.25" x14ac:dyDescent="0.2">
      <c r="A435" s="133"/>
      <c r="B435" s="36">
        <v>2007</v>
      </c>
      <c r="C435" s="77">
        <v>5712.5</v>
      </c>
      <c r="D435" s="77">
        <v>5237</v>
      </c>
      <c r="E435" s="78">
        <v>91.676148796498907</v>
      </c>
      <c r="F435" s="20">
        <v>4407</v>
      </c>
      <c r="G435" s="49">
        <v>84.151231621157152</v>
      </c>
      <c r="H435" s="77">
        <v>5035</v>
      </c>
      <c r="I435" s="78">
        <v>96.14282986442619</v>
      </c>
      <c r="J435" s="78">
        <v>88.140043763676147</v>
      </c>
      <c r="K435" s="77">
        <v>3060</v>
      </c>
      <c r="L435" s="78">
        <v>58.430399083444719</v>
      </c>
      <c r="M435" s="77">
        <v>1975</v>
      </c>
      <c r="N435" s="78">
        <v>37.712430780981478</v>
      </c>
      <c r="O435" s="77">
        <v>202</v>
      </c>
      <c r="P435" s="78">
        <v>3.8571701355738015</v>
      </c>
      <c r="Q435" s="20">
        <v>155</v>
      </c>
      <c r="R435" s="49">
        <v>76.732673267326732</v>
      </c>
      <c r="S435" s="77">
        <v>1318</v>
      </c>
      <c r="T435" s="78">
        <v>25.167080389535997</v>
      </c>
      <c r="U435" s="20">
        <v>290</v>
      </c>
      <c r="V435" s="49">
        <v>5.5375214817643688</v>
      </c>
      <c r="W435" s="20">
        <v>630</v>
      </c>
      <c r="X435" s="49">
        <v>12.029788046591559</v>
      </c>
      <c r="Y435" s="20">
        <v>37</v>
      </c>
      <c r="Z435" s="50">
        <v>0.70651136146648841</v>
      </c>
      <c r="AA435" s="49">
        <v>1.4515731149921975</v>
      </c>
    </row>
    <row r="436" spans="1:27" s="25" customFormat="1" ht="14.25" x14ac:dyDescent="0.2">
      <c r="A436" s="133"/>
      <c r="B436" s="36">
        <v>2008</v>
      </c>
      <c r="C436" s="77">
        <v>5615</v>
      </c>
      <c r="D436" s="77">
        <v>5260</v>
      </c>
      <c r="E436" s="78">
        <v>93.67764915405165</v>
      </c>
      <c r="F436" s="20">
        <v>4289</v>
      </c>
      <c r="G436" s="49">
        <v>81.539923954372625</v>
      </c>
      <c r="H436" s="77">
        <v>5064</v>
      </c>
      <c r="I436" s="78">
        <v>96.273764258555133</v>
      </c>
      <c r="J436" s="78">
        <v>90.18699910952806</v>
      </c>
      <c r="K436" s="77">
        <v>3081</v>
      </c>
      <c r="L436" s="78">
        <v>58.574144486692013</v>
      </c>
      <c r="M436" s="77">
        <v>1983</v>
      </c>
      <c r="N436" s="78">
        <v>37.699619771863119</v>
      </c>
      <c r="O436" s="77">
        <v>196</v>
      </c>
      <c r="P436" s="78">
        <v>3.7262357414448664</v>
      </c>
      <c r="Q436" s="20">
        <v>149</v>
      </c>
      <c r="R436" s="49">
        <v>76.020408163265301</v>
      </c>
      <c r="S436" s="77">
        <v>1356</v>
      </c>
      <c r="T436" s="78">
        <v>25.779467680608363</v>
      </c>
      <c r="U436" s="20">
        <v>371</v>
      </c>
      <c r="V436" s="49">
        <v>7.0532319391634983</v>
      </c>
      <c r="W436" s="20">
        <v>644</v>
      </c>
      <c r="X436" s="49">
        <v>12.243346007604563</v>
      </c>
      <c r="Y436" s="20">
        <v>52</v>
      </c>
      <c r="Z436" s="50">
        <v>0.98859315589353602</v>
      </c>
      <c r="AA436" s="49">
        <v>1.5474365801063201</v>
      </c>
    </row>
    <row r="437" spans="1:27" s="25" customFormat="1" ht="14.25" x14ac:dyDescent="0.2">
      <c r="A437" s="133"/>
      <c r="B437" s="36">
        <v>2009</v>
      </c>
      <c r="C437" s="77">
        <v>5457</v>
      </c>
      <c r="D437" s="77">
        <v>5042</v>
      </c>
      <c r="E437" s="78">
        <v>92.395088876672162</v>
      </c>
      <c r="F437" s="20">
        <v>4262</v>
      </c>
      <c r="G437" s="49">
        <v>84.529948433161437</v>
      </c>
      <c r="H437" s="20">
        <v>4887</v>
      </c>
      <c r="I437" s="49">
        <v>96.92582308607696</v>
      </c>
      <c r="J437" s="49">
        <v>89.55470038482683</v>
      </c>
      <c r="K437" s="20">
        <v>3286</v>
      </c>
      <c r="L437" s="49">
        <v>65.172550575168586</v>
      </c>
      <c r="M437" s="20">
        <v>1601</v>
      </c>
      <c r="N437" s="49">
        <v>31.753272510908371</v>
      </c>
      <c r="O437" s="20">
        <v>155</v>
      </c>
      <c r="P437" s="49">
        <v>3.0741769139230462</v>
      </c>
      <c r="Q437" s="20">
        <v>127</v>
      </c>
      <c r="R437" s="49">
        <v>81.935483870967744</v>
      </c>
      <c r="S437" s="20">
        <v>1401</v>
      </c>
      <c r="T437" s="49">
        <v>27.786592621975409</v>
      </c>
      <c r="U437" s="20">
        <v>372</v>
      </c>
      <c r="V437" s="49">
        <v>7.3780245934153115</v>
      </c>
      <c r="W437" s="20">
        <v>607</v>
      </c>
      <c r="X437" s="49">
        <v>12.038873462911543</v>
      </c>
      <c r="Y437" s="20">
        <v>24</v>
      </c>
      <c r="Z437" s="50">
        <v>0.47600158667195558</v>
      </c>
      <c r="AA437" s="49">
        <v>1.5324482699929487</v>
      </c>
    </row>
    <row r="438" spans="1:27" s="25" customFormat="1" ht="14.25" x14ac:dyDescent="0.2">
      <c r="A438" s="133"/>
      <c r="B438" s="36">
        <v>2010</v>
      </c>
      <c r="C438" s="29">
        <v>5616</v>
      </c>
      <c r="D438" s="20">
        <v>5317</v>
      </c>
      <c r="E438" s="49">
        <v>94.675925925925924</v>
      </c>
      <c r="F438" s="29">
        <v>4244</v>
      </c>
      <c r="G438" s="49">
        <v>79.819447056610869</v>
      </c>
      <c r="H438" s="29">
        <v>5111</v>
      </c>
      <c r="I438" s="49">
        <v>96.125634756441599</v>
      </c>
      <c r="J438" s="49">
        <v>91.007834757834758</v>
      </c>
      <c r="K438" s="29">
        <v>3377</v>
      </c>
      <c r="L438" s="49">
        <v>63.513259356780139</v>
      </c>
      <c r="M438" s="29">
        <v>1734</v>
      </c>
      <c r="N438" s="49">
        <v>32.612375399661467</v>
      </c>
      <c r="O438" s="29">
        <v>206</v>
      </c>
      <c r="P438" s="49">
        <v>3.8743652435583975</v>
      </c>
      <c r="Q438" s="29">
        <v>127</v>
      </c>
      <c r="R438" s="49">
        <v>61.650485436893199</v>
      </c>
      <c r="S438" s="29">
        <v>1418</v>
      </c>
      <c r="T438" s="49">
        <v>26.669174346435959</v>
      </c>
      <c r="U438" s="29">
        <v>427</v>
      </c>
      <c r="V438" s="49">
        <v>8.0308444611623084</v>
      </c>
      <c r="W438" s="29">
        <v>589</v>
      </c>
      <c r="X438" s="49">
        <v>11.077675380853865</v>
      </c>
      <c r="Y438" s="29">
        <v>23</v>
      </c>
      <c r="Z438" s="50">
        <v>0.43257476020312202</v>
      </c>
      <c r="AA438" s="49">
        <v>1.6196588877144136</v>
      </c>
    </row>
    <row r="439" spans="1:27" s="25" customFormat="1" ht="14.25" x14ac:dyDescent="0.2">
      <c r="A439" s="133"/>
      <c r="B439" s="37">
        <v>2011</v>
      </c>
      <c r="C439" s="51">
        <v>5655</v>
      </c>
      <c r="D439" s="21">
        <v>5309</v>
      </c>
      <c r="E439" s="49">
        <v>93.881520778072499</v>
      </c>
      <c r="F439" s="51">
        <v>4487</v>
      </c>
      <c r="G439" s="49">
        <v>84.516858165379546</v>
      </c>
      <c r="H439" s="51">
        <v>5113</v>
      </c>
      <c r="I439" s="49">
        <v>96.308155961574684</v>
      </c>
      <c r="J439" s="49">
        <v>90.415561450044208</v>
      </c>
      <c r="K439" s="51">
        <v>3433</v>
      </c>
      <c r="L439" s="49">
        <v>64.663778489357696</v>
      </c>
      <c r="M439" s="51">
        <v>1680</v>
      </c>
      <c r="N439" s="49">
        <v>31.644377472216988</v>
      </c>
      <c r="O439" s="51">
        <v>196</v>
      </c>
      <c r="P439" s="49">
        <v>3.6918440384253155</v>
      </c>
      <c r="Q439" s="51">
        <v>86</v>
      </c>
      <c r="R439" s="49">
        <v>43.877551020408163</v>
      </c>
      <c r="S439" s="51">
        <v>1450</v>
      </c>
      <c r="T439" s="49">
        <v>27.312111508758711</v>
      </c>
      <c r="U439" s="51">
        <v>441</v>
      </c>
      <c r="V439" s="49">
        <v>8.3066490864569609</v>
      </c>
      <c r="W439" s="51">
        <v>706</v>
      </c>
      <c r="X439" s="49">
        <v>13.298172913919759</v>
      </c>
      <c r="Y439" s="51">
        <v>17</v>
      </c>
      <c r="Z439" s="50">
        <v>0.32021096251648146</v>
      </c>
      <c r="AA439" s="49">
        <v>1.6010736150064839</v>
      </c>
    </row>
    <row r="440" spans="1:27" s="25" customFormat="1" ht="14.25" x14ac:dyDescent="0.2">
      <c r="A440" s="133"/>
      <c r="B440" s="38">
        <v>2012</v>
      </c>
      <c r="C440" s="51">
        <v>5358.6</v>
      </c>
      <c r="D440" s="51">
        <v>4974.5</v>
      </c>
      <c r="E440" s="52">
        <v>92.832083006755511</v>
      </c>
      <c r="F440" s="51">
        <v>4167.5</v>
      </c>
      <c r="G440" s="52">
        <v>83.777264046637853</v>
      </c>
      <c r="H440" s="51">
        <v>4837</v>
      </c>
      <c r="I440" s="52">
        <v>97.235903105839782</v>
      </c>
      <c r="J440" s="52">
        <v>90.266114283581544</v>
      </c>
      <c r="K440" s="51">
        <v>3464</v>
      </c>
      <c r="L440" s="52">
        <v>69.635139209970859</v>
      </c>
      <c r="M440" s="51">
        <v>1373</v>
      </c>
      <c r="N440" s="52">
        <v>27.60076389586893</v>
      </c>
      <c r="O440" s="51">
        <v>136.5</v>
      </c>
      <c r="P440" s="52">
        <v>2.743994371293597</v>
      </c>
      <c r="Q440" s="51">
        <v>85</v>
      </c>
      <c r="R440" s="52">
        <v>62.27106227106227</v>
      </c>
      <c r="S440" s="51">
        <v>1349</v>
      </c>
      <c r="T440" s="52">
        <v>27.118303347070054</v>
      </c>
      <c r="U440" s="51">
        <v>433</v>
      </c>
      <c r="V440" s="52">
        <v>8.7043924012463574</v>
      </c>
      <c r="W440" s="51">
        <v>658</v>
      </c>
      <c r="X440" s="52">
        <v>13.227460046235803</v>
      </c>
      <c r="Y440" s="51">
        <v>3</v>
      </c>
      <c r="Z440" s="53">
        <v>6.0307568599859279E-2</v>
      </c>
      <c r="AA440" s="52">
        <v>1.5206353379206621</v>
      </c>
    </row>
    <row r="441" spans="1:27" s="25" customFormat="1" ht="14.25" x14ac:dyDescent="0.2">
      <c r="A441" s="133"/>
      <c r="B441" s="71">
        <v>2013</v>
      </c>
      <c r="C441" s="29">
        <v>5067.8999999999996</v>
      </c>
      <c r="D441" s="29">
        <v>4728</v>
      </c>
      <c r="E441" s="49">
        <v>93.293079973953724</v>
      </c>
      <c r="F441" s="29">
        <v>3940</v>
      </c>
      <c r="G441" s="49">
        <v>83.333333333333343</v>
      </c>
      <c r="H441" s="29">
        <v>4605</v>
      </c>
      <c r="I441" s="49">
        <v>97.398477157360404</v>
      </c>
      <c r="J441" s="49">
        <v>90.866039187829287</v>
      </c>
      <c r="K441" s="29">
        <v>3328</v>
      </c>
      <c r="L441" s="49">
        <v>70.389170896785117</v>
      </c>
      <c r="M441" s="29">
        <v>1277</v>
      </c>
      <c r="N441" s="49">
        <v>27.009306260575293</v>
      </c>
      <c r="O441" s="83">
        <v>123</v>
      </c>
      <c r="P441" s="49">
        <v>2.6015228426395942</v>
      </c>
      <c r="Q441" s="83">
        <v>53</v>
      </c>
      <c r="R441" s="49">
        <v>43.089430894308947</v>
      </c>
      <c r="S441" s="83">
        <v>1201</v>
      </c>
      <c r="T441" s="49">
        <v>25.401861252115062</v>
      </c>
      <c r="U441" s="29">
        <v>400</v>
      </c>
      <c r="V441" s="49">
        <v>8.4602368866328259</v>
      </c>
      <c r="W441" s="29">
        <v>617</v>
      </c>
      <c r="X441" s="49">
        <v>13.049915397631134</v>
      </c>
      <c r="Y441" s="83">
        <v>19</v>
      </c>
      <c r="Z441" s="50">
        <v>0.40186125211505919</v>
      </c>
      <c r="AA441" s="88">
        <v>1.46425376558344</v>
      </c>
    </row>
    <row r="442" spans="1:27" s="25" customFormat="1" ht="14.25" x14ac:dyDescent="0.2">
      <c r="A442" s="133"/>
      <c r="B442" s="81">
        <v>2014</v>
      </c>
      <c r="C442" s="82">
        <v>5187</v>
      </c>
      <c r="D442" s="82">
        <v>4931</v>
      </c>
      <c r="E442" s="47">
        <v>95.064584538268747</v>
      </c>
      <c r="F442" s="82">
        <v>4124</v>
      </c>
      <c r="G442" s="47">
        <v>83.634151287771246</v>
      </c>
      <c r="H442" s="82">
        <v>4772</v>
      </c>
      <c r="I442" s="47">
        <v>96.775501926586898</v>
      </c>
      <c r="J442" s="47">
        <v>91.999228841334102</v>
      </c>
      <c r="K442" s="82">
        <v>3526</v>
      </c>
      <c r="L442" s="47">
        <v>71.506793753802484</v>
      </c>
      <c r="M442" s="82">
        <v>1246</v>
      </c>
      <c r="N442" s="47">
        <v>25.268708172784425</v>
      </c>
      <c r="O442" s="82">
        <v>159</v>
      </c>
      <c r="P442" s="47">
        <v>3.2244980734131006</v>
      </c>
      <c r="Q442" s="82">
        <v>44</v>
      </c>
      <c r="R442" s="47">
        <v>27.672955974842768</v>
      </c>
      <c r="S442" s="82">
        <v>1242</v>
      </c>
      <c r="T442" s="47">
        <v>25.187588724396676</v>
      </c>
      <c r="U442" s="82">
        <v>441</v>
      </c>
      <c r="V442" s="47">
        <v>8.9434191847495423</v>
      </c>
      <c r="W442" s="82">
        <v>533</v>
      </c>
      <c r="X442" s="47">
        <v>10.809166497667816</v>
      </c>
      <c r="Y442" s="82">
        <v>4</v>
      </c>
      <c r="Z442" s="48">
        <v>8.1119448387750967E-2</v>
      </c>
      <c r="AA442" s="89">
        <v>1.5020416617801828</v>
      </c>
    </row>
    <row r="443" spans="1:27" s="25" customFormat="1" ht="14.25" x14ac:dyDescent="0.2">
      <c r="A443" s="105"/>
      <c r="B443" s="81">
        <v>2015</v>
      </c>
      <c r="C443" s="82">
        <v>5139</v>
      </c>
      <c r="D443" s="82">
        <v>4793</v>
      </c>
      <c r="E443" s="47">
        <v>93.267172601673479</v>
      </c>
      <c r="F443" s="82">
        <v>4026</v>
      </c>
      <c r="G443" s="47">
        <v>83.997496348842063</v>
      </c>
      <c r="H443" s="82">
        <v>4663</v>
      </c>
      <c r="I443" s="47">
        <v>97.287711245566456</v>
      </c>
      <c r="J443" s="47">
        <v>90.737497567620167</v>
      </c>
      <c r="K443" s="82">
        <v>3582</v>
      </c>
      <c r="L443" s="47">
        <v>74.733987064469019</v>
      </c>
      <c r="M443" s="82">
        <v>1081</v>
      </c>
      <c r="N443" s="47">
        <v>22.553724181097433</v>
      </c>
      <c r="O443" s="82">
        <v>130</v>
      </c>
      <c r="P443" s="47">
        <v>2.712288754433549</v>
      </c>
      <c r="Q443" s="82">
        <v>37</v>
      </c>
      <c r="R443" s="47">
        <v>28.46153846153846</v>
      </c>
      <c r="S443" s="82">
        <v>1165</v>
      </c>
      <c r="T443" s="47">
        <v>24.306279991654499</v>
      </c>
      <c r="U443" s="82">
        <v>441</v>
      </c>
      <c r="V443" s="47">
        <v>9.2009180054245778</v>
      </c>
      <c r="W443" s="82">
        <v>564</v>
      </c>
      <c r="X443" s="47">
        <v>11.767160442311704</v>
      </c>
      <c r="Y443" s="82">
        <v>9</v>
      </c>
      <c r="Z443" s="48">
        <v>0.18777383684539956</v>
      </c>
      <c r="AA443" s="89">
        <v>1.5602823026941155</v>
      </c>
    </row>
    <row r="444" spans="1:27" s="25" customFormat="1" ht="14.25" x14ac:dyDescent="0.2">
      <c r="A444" s="105"/>
      <c r="B444" s="81">
        <v>2016</v>
      </c>
      <c r="C444" s="82">
        <v>5199</v>
      </c>
      <c r="D444" s="82">
        <v>4826</v>
      </c>
      <c r="E444" s="47">
        <v>92.825543373725722</v>
      </c>
      <c r="F444" s="82">
        <v>4063</v>
      </c>
      <c r="G444" s="47">
        <v>84.189805221715702</v>
      </c>
      <c r="H444" s="82">
        <v>4729</v>
      </c>
      <c r="I444" s="47">
        <v>97.990053874844591</v>
      </c>
      <c r="J444" s="47">
        <v>90.959799961531061</v>
      </c>
      <c r="K444" s="82">
        <v>3700</v>
      </c>
      <c r="L444" s="47">
        <v>76.668048072938262</v>
      </c>
      <c r="M444" s="82">
        <v>1029</v>
      </c>
      <c r="N444" s="47">
        <v>21.322005801906339</v>
      </c>
      <c r="O444" s="82">
        <v>97</v>
      </c>
      <c r="P444" s="47">
        <v>2.009946125155408</v>
      </c>
      <c r="Q444" s="82">
        <v>37</v>
      </c>
      <c r="R444" s="47">
        <v>38.144329896907216</v>
      </c>
      <c r="S444" s="82">
        <v>1080</v>
      </c>
      <c r="T444" s="47">
        <v>22.378781599668464</v>
      </c>
      <c r="U444" s="82">
        <v>410</v>
      </c>
      <c r="V444" s="47">
        <v>8.4956485702445086</v>
      </c>
      <c r="W444" s="82">
        <v>542</v>
      </c>
      <c r="X444" s="47">
        <v>11.230832987981765</v>
      </c>
      <c r="Y444" s="82">
        <v>7</v>
      </c>
      <c r="Z444" s="48">
        <v>0.14504765851636967</v>
      </c>
      <c r="AA444" s="89">
        <v>1.5643958290989943</v>
      </c>
    </row>
    <row r="445" spans="1:27" s="25" customFormat="1" ht="14.25" x14ac:dyDescent="0.2">
      <c r="A445" s="105"/>
      <c r="B445" s="81">
        <v>2017</v>
      </c>
      <c r="C445" s="82">
        <v>5145</v>
      </c>
      <c r="D445" s="82">
        <v>4855</v>
      </c>
      <c r="E445" s="47">
        <v>94.363459669582113</v>
      </c>
      <c r="F445" s="82">
        <v>4098</v>
      </c>
      <c r="G445" s="47">
        <v>84.407826982492267</v>
      </c>
      <c r="H445" s="82">
        <v>4757</v>
      </c>
      <c r="I445" s="47">
        <v>97.981462409886717</v>
      </c>
      <c r="J445" s="47">
        <v>92.458697764820215</v>
      </c>
      <c r="K445" s="82">
        <v>3797</v>
      </c>
      <c r="L445" s="47">
        <v>78.208032955715751</v>
      </c>
      <c r="M445" s="82">
        <v>960</v>
      </c>
      <c r="N445" s="47">
        <v>19.773429454170959</v>
      </c>
      <c r="O445" s="82">
        <v>98</v>
      </c>
      <c r="P445" s="47">
        <v>2.0185375901132856</v>
      </c>
      <c r="Q445" s="82">
        <v>30</v>
      </c>
      <c r="R445" s="47">
        <v>30.612244897959183</v>
      </c>
      <c r="S445" s="82">
        <v>1000</v>
      </c>
      <c r="T445" s="47">
        <v>20.59732234809475</v>
      </c>
      <c r="U445" s="82">
        <v>364</v>
      </c>
      <c r="V445" s="47">
        <v>7.4974253347064881</v>
      </c>
      <c r="W445" s="82">
        <v>506</v>
      </c>
      <c r="X445" s="47">
        <v>10.422245108135943</v>
      </c>
      <c r="Y445" s="82">
        <v>14</v>
      </c>
      <c r="Z445" s="48">
        <v>0.28836251287332648</v>
      </c>
      <c r="AA445" s="89">
        <v>1.6413399960580795</v>
      </c>
    </row>
    <row r="446" spans="1:27" s="25" customFormat="1" ht="14.25" x14ac:dyDescent="0.2">
      <c r="A446" s="105"/>
      <c r="B446" s="81">
        <v>2018</v>
      </c>
      <c r="C446" s="82">
        <v>4936</v>
      </c>
      <c r="D446" s="82">
        <v>4680.5</v>
      </c>
      <c r="E446" s="47">
        <v>94.823743922204216</v>
      </c>
      <c r="F446" s="82">
        <v>3896.5</v>
      </c>
      <c r="G446" s="47">
        <v>83.249652814870203</v>
      </c>
      <c r="H446" s="82">
        <v>4596.5</v>
      </c>
      <c r="I446" s="47">
        <v>98.20531994445038</v>
      </c>
      <c r="J446" s="47">
        <v>93.121961102106965</v>
      </c>
      <c r="K446" s="82">
        <v>3694.5</v>
      </c>
      <c r="L446" s="47">
        <v>78.933874586048503</v>
      </c>
      <c r="M446" s="82">
        <v>902</v>
      </c>
      <c r="N446" s="47">
        <v>19.271445358401881</v>
      </c>
      <c r="O446" s="82">
        <v>84</v>
      </c>
      <c r="P446" s="47">
        <v>1.7946800555496207</v>
      </c>
      <c r="Q446" s="82">
        <v>26</v>
      </c>
      <c r="R446" s="47">
        <v>30.952380952380953</v>
      </c>
      <c r="S446" s="82">
        <v>929</v>
      </c>
      <c r="T446" s="47">
        <v>19.848306804828546</v>
      </c>
      <c r="U446" s="82">
        <v>363.5</v>
      </c>
      <c r="V446" s="47">
        <v>7.7662642880034189</v>
      </c>
      <c r="W446" s="82">
        <v>477</v>
      </c>
      <c r="X446" s="47">
        <v>10.191218886871061</v>
      </c>
      <c r="Y446" s="82">
        <v>5</v>
      </c>
      <c r="Z446" s="48">
        <v>0.10682619378271552</v>
      </c>
      <c r="AA446" s="89">
        <v>1.6155836077892498</v>
      </c>
    </row>
    <row r="447" spans="1:27" s="25" customFormat="1" ht="14.25" x14ac:dyDescent="0.2">
      <c r="A447" s="105"/>
      <c r="B447" s="71">
        <v>2019</v>
      </c>
      <c r="C447" s="29">
        <v>4852.75</v>
      </c>
      <c r="D447" s="29">
        <v>4560</v>
      </c>
      <c r="E447" s="49">
        <v>93.967338107258769</v>
      </c>
      <c r="F447" s="29">
        <v>3855</v>
      </c>
      <c r="G447" s="49">
        <v>84.539473684210535</v>
      </c>
      <c r="H447" s="29">
        <v>4456</v>
      </c>
      <c r="I447" s="49">
        <v>97.719298245614041</v>
      </c>
      <c r="J447" s="49">
        <v>91.824223378496725</v>
      </c>
      <c r="K447" s="29">
        <v>3623</v>
      </c>
      <c r="L447" s="49">
        <v>79.451754385964918</v>
      </c>
      <c r="M447" s="29">
        <v>833</v>
      </c>
      <c r="N447" s="49">
        <v>18.267543859649123</v>
      </c>
      <c r="O447" s="29">
        <v>104</v>
      </c>
      <c r="P447" s="49">
        <v>2.2807017543859649</v>
      </c>
      <c r="Q447" s="29">
        <v>20</v>
      </c>
      <c r="R447" s="49">
        <v>19.230769230769234</v>
      </c>
      <c r="S447" s="29">
        <v>834</v>
      </c>
      <c r="T447" s="49">
        <v>18.289473684210527</v>
      </c>
      <c r="U447" s="29">
        <v>384</v>
      </c>
      <c r="V447" s="49">
        <v>8.4210526315789469</v>
      </c>
      <c r="W447" s="29">
        <v>513</v>
      </c>
      <c r="X447" s="49">
        <v>11.25</v>
      </c>
      <c r="Y447" s="29">
        <v>6</v>
      </c>
      <c r="Z447" s="50">
        <v>0.13157894736842105</v>
      </c>
      <c r="AA447" s="88">
        <v>1.6008942539130631</v>
      </c>
    </row>
    <row r="448" spans="1:27" s="25" customFormat="1" ht="13.9" customHeight="1" thickBot="1" x14ac:dyDescent="0.25">
      <c r="A448" s="39"/>
      <c r="B448" s="79">
        <v>2020</v>
      </c>
      <c r="C448" s="80">
        <f>РФ!C38</f>
        <v>4825.8500000000004</v>
      </c>
      <c r="D448" s="80">
        <f>РФ!D38</f>
        <v>4536</v>
      </c>
      <c r="E448" s="84">
        <f>IF(C448=0,0,D448/C448*100)</f>
        <v>93.99380420029631</v>
      </c>
      <c r="F448" s="80">
        <f>РФ!F38</f>
        <v>3900</v>
      </c>
      <c r="G448" s="84">
        <f>IF(D448=0,0,F448/D448*100)</f>
        <v>85.978835978835974</v>
      </c>
      <c r="H448" s="80">
        <f>РФ!H38</f>
        <v>4436</v>
      </c>
      <c r="I448" s="84">
        <f>IF(D448=0,0,H448/D448*100)</f>
        <v>97.795414462081126</v>
      </c>
      <c r="J448" s="84">
        <f>IF(C448=0,0,H448/C448*100)</f>
        <v>91.921630386356796</v>
      </c>
      <c r="K448" s="80">
        <f>РФ!K38</f>
        <v>3614</v>
      </c>
      <c r="L448" s="84">
        <f>IF(D448=0,0,K448/D448*100)</f>
        <v>79.673721340387999</v>
      </c>
      <c r="M448" s="80">
        <f>РФ!M38</f>
        <v>822</v>
      </c>
      <c r="N448" s="84">
        <f>IF(D448=0,0,M448/D448*100)</f>
        <v>18.121693121693124</v>
      </c>
      <c r="O448" s="80">
        <f>РФ!O38</f>
        <v>100</v>
      </c>
      <c r="P448" s="84">
        <f>IF(D448=0,0,O448/D448*100)</f>
        <v>2.204585537918871</v>
      </c>
      <c r="Q448" s="80">
        <f>РФ!Q38</f>
        <v>17</v>
      </c>
      <c r="R448" s="84">
        <f>IF(O448=0,0,Q448/O448*100)</f>
        <v>17</v>
      </c>
      <c r="S448" s="80">
        <f>РФ!S38</f>
        <v>754</v>
      </c>
      <c r="T448" s="84">
        <f>IF(D448=0,0,S448/D448*100)</f>
        <v>16.622574955908291</v>
      </c>
      <c r="U448" s="80">
        <f>РФ!U38</f>
        <v>373</v>
      </c>
      <c r="V448" s="84">
        <f>IF(D448=0,0,U448/D448*100)</f>
        <v>8.2231040564373892</v>
      </c>
      <c r="W448" s="80">
        <f>РФ!AD38</f>
        <v>528</v>
      </c>
      <c r="X448" s="84">
        <f>IF(D448=0,0,W448/D448*100)</f>
        <v>11.640211640211639</v>
      </c>
      <c r="Y448" s="80">
        <f>РФ!AF38</f>
        <v>7</v>
      </c>
      <c r="Z448" s="85">
        <f>IF(D448=0,0,Y448/D448*100)</f>
        <v>0.15432098765432098</v>
      </c>
      <c r="AA448" s="90">
        <f>D448/$D28*100</f>
        <v>1.6148866344954382</v>
      </c>
    </row>
    <row r="449" spans="1:27" s="25" customFormat="1" ht="13.9" customHeight="1" x14ac:dyDescent="0.2">
      <c r="A449" s="76"/>
      <c r="B449" s="36">
        <v>2001</v>
      </c>
      <c r="C449" s="77">
        <v>135942</v>
      </c>
      <c r="D449" s="77">
        <v>133198</v>
      </c>
      <c r="E449" s="78">
        <v>97.981492106927959</v>
      </c>
      <c r="F449" s="27">
        <v>125885</v>
      </c>
      <c r="G449" s="49">
        <v>94.509677322482318</v>
      </c>
      <c r="H449" s="77">
        <v>119407</v>
      </c>
      <c r="I449" s="78">
        <v>89.646240934548572</v>
      </c>
      <c r="J449" s="78">
        <v>87.836724485442318</v>
      </c>
      <c r="K449" s="77">
        <v>25514</v>
      </c>
      <c r="L449" s="78">
        <v>19.154942266400397</v>
      </c>
      <c r="M449" s="77">
        <v>93893</v>
      </c>
      <c r="N449" s="78">
        <v>70.491298668148175</v>
      </c>
      <c r="O449" s="77">
        <v>13791</v>
      </c>
      <c r="P449" s="78">
        <v>10.353759065451433</v>
      </c>
      <c r="Q449" s="27">
        <v>2398</v>
      </c>
      <c r="R449" s="49">
        <v>17.388151693133203</v>
      </c>
      <c r="S449" s="77">
        <v>15427</v>
      </c>
      <c r="T449" s="78">
        <v>11.582005735821859</v>
      </c>
      <c r="U449" s="27">
        <v>4311</v>
      </c>
      <c r="V449" s="49">
        <v>3.2365350831093562</v>
      </c>
      <c r="W449" s="27">
        <v>7922</v>
      </c>
      <c r="X449" s="49">
        <v>5.9475367498010483</v>
      </c>
      <c r="Y449" s="27">
        <v>219</v>
      </c>
      <c r="Z449" s="50">
        <v>0.16441688313638342</v>
      </c>
      <c r="AA449" s="49">
        <v>23.050060221782289</v>
      </c>
    </row>
    <row r="450" spans="1:27" s="25" customFormat="1" ht="15" customHeight="1" x14ac:dyDescent="0.2">
      <c r="A450" s="133" t="s">
        <v>232</v>
      </c>
      <c r="B450" s="36">
        <v>2002</v>
      </c>
      <c r="C450" s="77">
        <v>131031</v>
      </c>
      <c r="D450" s="77">
        <v>127477</v>
      </c>
      <c r="E450" s="78">
        <v>97.287664751089437</v>
      </c>
      <c r="F450" s="27">
        <v>120407</v>
      </c>
      <c r="G450" s="49">
        <v>94.453901488111583</v>
      </c>
      <c r="H450" s="77">
        <v>114375</v>
      </c>
      <c r="I450" s="78">
        <v>89.722067510217528</v>
      </c>
      <c r="J450" s="78">
        <v>87.288504247086564</v>
      </c>
      <c r="K450" s="77">
        <v>25618</v>
      </c>
      <c r="L450" s="78">
        <v>20.096174211818603</v>
      </c>
      <c r="M450" s="77">
        <v>88757</v>
      </c>
      <c r="N450" s="78">
        <v>69.625893298398921</v>
      </c>
      <c r="O450" s="77">
        <v>13102</v>
      </c>
      <c r="P450" s="78">
        <v>10.27793248978247</v>
      </c>
      <c r="Q450" s="27">
        <v>2742</v>
      </c>
      <c r="R450" s="49">
        <v>20.928102579758814</v>
      </c>
      <c r="S450" s="77">
        <v>14937</v>
      </c>
      <c r="T450" s="78">
        <v>11.717407846121262</v>
      </c>
      <c r="U450" s="27">
        <v>4471</v>
      </c>
      <c r="V450" s="49">
        <v>3.5072993559622518</v>
      </c>
      <c r="W450" s="27">
        <v>8850</v>
      </c>
      <c r="X450" s="49">
        <v>6.9424288302988</v>
      </c>
      <c r="Y450" s="27">
        <v>220</v>
      </c>
      <c r="Z450" s="50">
        <v>0.17258015171364244</v>
      </c>
      <c r="AA450" s="49">
        <v>23.050273127211643</v>
      </c>
    </row>
    <row r="451" spans="1:27" s="25" customFormat="1" ht="14.25" x14ac:dyDescent="0.2">
      <c r="A451" s="133"/>
      <c r="B451" s="36">
        <v>2003</v>
      </c>
      <c r="C451" s="77">
        <v>119926</v>
      </c>
      <c r="D451" s="77">
        <v>116608</v>
      </c>
      <c r="E451" s="78">
        <v>97.233293864549807</v>
      </c>
      <c r="F451" s="27">
        <v>109851</v>
      </c>
      <c r="G451" s="49">
        <v>94.205371844127328</v>
      </c>
      <c r="H451" s="77">
        <v>105151</v>
      </c>
      <c r="I451" s="78">
        <v>90.174773600439067</v>
      </c>
      <c r="J451" s="78">
        <v>87.679902606607413</v>
      </c>
      <c r="K451" s="77">
        <v>25046</v>
      </c>
      <c r="L451" s="78">
        <v>21.478800768386389</v>
      </c>
      <c r="M451" s="77">
        <v>80105</v>
      </c>
      <c r="N451" s="78">
        <v>68.695972832052689</v>
      </c>
      <c r="O451" s="77">
        <v>11457</v>
      </c>
      <c r="P451" s="78">
        <v>9.8252263995609219</v>
      </c>
      <c r="Q451" s="27">
        <v>2727</v>
      </c>
      <c r="R451" s="49">
        <v>23.802042419481538</v>
      </c>
      <c r="S451" s="77">
        <v>14075</v>
      </c>
      <c r="T451" s="78">
        <v>12.07035537870472</v>
      </c>
      <c r="U451" s="27">
        <v>4733</v>
      </c>
      <c r="V451" s="49">
        <v>4.0588981888035125</v>
      </c>
      <c r="W451" s="27">
        <v>9946</v>
      </c>
      <c r="X451" s="49">
        <v>8.5294319429198691</v>
      </c>
      <c r="Y451" s="27">
        <v>376</v>
      </c>
      <c r="Z451" s="50">
        <v>0.32244785949506038</v>
      </c>
      <c r="AA451" s="49">
        <v>23.145371144108758</v>
      </c>
    </row>
    <row r="452" spans="1:27" s="25" customFormat="1" ht="13.15" customHeight="1" x14ac:dyDescent="0.2">
      <c r="A452" s="133"/>
      <c r="B452" s="36">
        <v>2004</v>
      </c>
      <c r="C452" s="77">
        <v>110193</v>
      </c>
      <c r="D452" s="77">
        <v>107217</v>
      </c>
      <c r="E452" s="78">
        <v>97.299283983556123</v>
      </c>
      <c r="F452" s="27">
        <v>100422</v>
      </c>
      <c r="G452" s="49">
        <v>93.662385629144623</v>
      </c>
      <c r="H452" s="77">
        <v>96984</v>
      </c>
      <c r="I452" s="78">
        <v>90.455804583228399</v>
      </c>
      <c r="J452" s="78">
        <v>88.012850181045991</v>
      </c>
      <c r="K452" s="77">
        <v>23572</v>
      </c>
      <c r="L452" s="78">
        <v>21.985319492244702</v>
      </c>
      <c r="M452" s="77">
        <v>73412</v>
      </c>
      <c r="N452" s="78">
        <v>68.470485090983701</v>
      </c>
      <c r="O452" s="77">
        <v>10233</v>
      </c>
      <c r="P452" s="78">
        <v>9.5441954167715934</v>
      </c>
      <c r="Q452" s="27">
        <v>2493</v>
      </c>
      <c r="R452" s="49">
        <v>24.362357080035181</v>
      </c>
      <c r="S452" s="77">
        <v>12913</v>
      </c>
      <c r="T452" s="78">
        <v>12.043799024408443</v>
      </c>
      <c r="U452" s="27">
        <v>5175</v>
      </c>
      <c r="V452" s="49">
        <v>4.8266599513136912</v>
      </c>
      <c r="W452" s="27">
        <v>9230</v>
      </c>
      <c r="X452" s="49">
        <v>8.6087094397343709</v>
      </c>
      <c r="Y452" s="27">
        <v>324</v>
      </c>
      <c r="Z452" s="50">
        <v>0.30219088390833543</v>
      </c>
      <c r="AA452" s="49">
        <v>23.203074785589539</v>
      </c>
    </row>
    <row r="453" spans="1:27" s="25" customFormat="1" ht="14.25" x14ac:dyDescent="0.2">
      <c r="A453" s="133"/>
      <c r="B453" s="36">
        <v>2005</v>
      </c>
      <c r="C453" s="77">
        <v>98631</v>
      </c>
      <c r="D453" s="77">
        <v>96830</v>
      </c>
      <c r="E453" s="78">
        <v>98.174002088592843</v>
      </c>
      <c r="F453" s="20">
        <v>91266</v>
      </c>
      <c r="G453" s="49">
        <v>94.253846948259834</v>
      </c>
      <c r="H453" s="77">
        <v>88674</v>
      </c>
      <c r="I453" s="78">
        <v>91.576990602086127</v>
      </c>
      <c r="J453" s="78">
        <v>89.9047966663625</v>
      </c>
      <c r="K453" s="77">
        <v>23024</v>
      </c>
      <c r="L453" s="78">
        <v>23.777754828049158</v>
      </c>
      <c r="M453" s="77">
        <v>65650</v>
      </c>
      <c r="N453" s="78">
        <v>67.799235774036973</v>
      </c>
      <c r="O453" s="77">
        <v>8156</v>
      </c>
      <c r="P453" s="78">
        <v>8.4230093979138694</v>
      </c>
      <c r="Q453" s="20">
        <v>2199</v>
      </c>
      <c r="R453" s="49">
        <v>26.961745953898969</v>
      </c>
      <c r="S453" s="77">
        <v>11501</v>
      </c>
      <c r="T453" s="78">
        <v>11.877517298357947</v>
      </c>
      <c r="U453" s="20">
        <v>5023</v>
      </c>
      <c r="V453" s="49">
        <v>5.1874419084994319</v>
      </c>
      <c r="W453" s="20">
        <v>8901</v>
      </c>
      <c r="X453" s="49">
        <v>9.1923990498812351</v>
      </c>
      <c r="Y453" s="20">
        <v>570</v>
      </c>
      <c r="Z453" s="50">
        <v>0.5886605390891253</v>
      </c>
      <c r="AA453" s="49">
        <v>23.0226945801681</v>
      </c>
    </row>
    <row r="454" spans="1:27" s="25" customFormat="1" ht="14.25" x14ac:dyDescent="0.2">
      <c r="A454" s="133"/>
      <c r="B454" s="36">
        <v>2006</v>
      </c>
      <c r="C454" s="77">
        <v>90332</v>
      </c>
      <c r="D454" s="77">
        <v>87836</v>
      </c>
      <c r="E454" s="78">
        <v>97.236859584643327</v>
      </c>
      <c r="F454" s="20">
        <v>83016</v>
      </c>
      <c r="G454" s="49">
        <v>94.512500569242675</v>
      </c>
      <c r="H454" s="77">
        <v>80784</v>
      </c>
      <c r="I454" s="78">
        <v>91.971401247779951</v>
      </c>
      <c r="J454" s="78">
        <v>89.43010228933268</v>
      </c>
      <c r="K454" s="77">
        <v>22544</v>
      </c>
      <c r="L454" s="78">
        <v>25.666013935060793</v>
      </c>
      <c r="M454" s="77">
        <v>58240</v>
      </c>
      <c r="N454" s="78">
        <v>66.305387312719148</v>
      </c>
      <c r="O454" s="77">
        <v>7052</v>
      </c>
      <c r="P454" s="78">
        <v>8.0285987522200468</v>
      </c>
      <c r="Q454" s="20">
        <v>1958</v>
      </c>
      <c r="R454" s="49">
        <v>27.765173000567216</v>
      </c>
      <c r="S454" s="77">
        <v>10484</v>
      </c>
      <c r="T454" s="78">
        <v>11.93588050457671</v>
      </c>
      <c r="U454" s="20">
        <v>5340</v>
      </c>
      <c r="V454" s="49">
        <v>6.0795118174780276</v>
      </c>
      <c r="W454" s="20">
        <v>8120</v>
      </c>
      <c r="X454" s="49">
        <v>9.2445011157156518</v>
      </c>
      <c r="Y454" s="20">
        <v>609</v>
      </c>
      <c r="Z454" s="50">
        <v>0.69333758367867393</v>
      </c>
      <c r="AA454" s="49">
        <v>22.51720142328319</v>
      </c>
    </row>
    <row r="455" spans="1:27" s="25" customFormat="1" ht="14.25" x14ac:dyDescent="0.2">
      <c r="A455" s="133"/>
      <c r="B455" s="36">
        <v>2007</v>
      </c>
      <c r="C455" s="77">
        <v>83016</v>
      </c>
      <c r="D455" s="77">
        <v>80342</v>
      </c>
      <c r="E455" s="78">
        <v>96.778934181362629</v>
      </c>
      <c r="F455" s="20">
        <v>76077</v>
      </c>
      <c r="G455" s="49">
        <v>94.691444076572651</v>
      </c>
      <c r="H455" s="77">
        <v>74337</v>
      </c>
      <c r="I455" s="78">
        <v>92.525702621293973</v>
      </c>
      <c r="J455" s="78">
        <v>89.545388840705414</v>
      </c>
      <c r="K455" s="77">
        <v>22376</v>
      </c>
      <c r="L455" s="78">
        <v>27.850937243284957</v>
      </c>
      <c r="M455" s="77">
        <v>51961</v>
      </c>
      <c r="N455" s="78">
        <v>64.674765378009013</v>
      </c>
      <c r="O455" s="77">
        <v>6005</v>
      </c>
      <c r="P455" s="78">
        <v>7.4742973787060327</v>
      </c>
      <c r="Q455" s="20">
        <v>1834</v>
      </c>
      <c r="R455" s="49">
        <v>30.541215653621983</v>
      </c>
      <c r="S455" s="77">
        <v>9728</v>
      </c>
      <c r="T455" s="78">
        <v>12.108237285604043</v>
      </c>
      <c r="U455" s="20">
        <v>5387</v>
      </c>
      <c r="V455" s="49">
        <v>6.7050857583829133</v>
      </c>
      <c r="W455" s="20">
        <v>7164</v>
      </c>
      <c r="X455" s="49">
        <v>8.916880336561201</v>
      </c>
      <c r="Y455" s="20">
        <v>541</v>
      </c>
      <c r="Z455" s="50">
        <v>0.67337133753205047</v>
      </c>
      <c r="AA455" s="49">
        <v>22.268911056846118</v>
      </c>
    </row>
    <row r="456" spans="1:27" s="25" customFormat="1" ht="14.25" x14ac:dyDescent="0.2">
      <c r="A456" s="133"/>
      <c r="B456" s="36">
        <v>2008</v>
      </c>
      <c r="C456" s="77">
        <v>76660</v>
      </c>
      <c r="D456" s="77">
        <v>74643</v>
      </c>
      <c r="E456" s="78">
        <v>97.368901643621186</v>
      </c>
      <c r="F456" s="20">
        <v>70569</v>
      </c>
      <c r="G456" s="49">
        <v>94.542020015272698</v>
      </c>
      <c r="H456" s="77">
        <v>69538</v>
      </c>
      <c r="I456" s="78">
        <v>93.160778639658105</v>
      </c>
      <c r="J456" s="78">
        <v>90.709626924080354</v>
      </c>
      <c r="K456" s="77">
        <v>22518</v>
      </c>
      <c r="L456" s="78">
        <v>30.16759776536313</v>
      </c>
      <c r="M456" s="77">
        <v>47020</v>
      </c>
      <c r="N456" s="78">
        <v>62.993180874294971</v>
      </c>
      <c r="O456" s="77">
        <v>5105</v>
      </c>
      <c r="P456" s="78">
        <v>6.8392213603418943</v>
      </c>
      <c r="Q456" s="20">
        <v>1498</v>
      </c>
      <c r="R456" s="49">
        <v>29.343780607247794</v>
      </c>
      <c r="S456" s="77">
        <v>9083</v>
      </c>
      <c r="T456" s="78">
        <v>12.168589151025548</v>
      </c>
      <c r="U456" s="20">
        <v>6000</v>
      </c>
      <c r="V456" s="49">
        <v>8.038262127727986</v>
      </c>
      <c r="W456" s="20">
        <v>6057</v>
      </c>
      <c r="X456" s="49">
        <v>8.1146256179414014</v>
      </c>
      <c r="Y456" s="20">
        <v>545</v>
      </c>
      <c r="Z456" s="50">
        <v>0.73014214326862525</v>
      </c>
      <c r="AA456" s="49">
        <v>21.959184153778715</v>
      </c>
    </row>
    <row r="457" spans="1:27" s="25" customFormat="1" ht="14.25" x14ac:dyDescent="0.2">
      <c r="A457" s="133"/>
      <c r="B457" s="36">
        <v>2009</v>
      </c>
      <c r="C457" s="77">
        <v>72926</v>
      </c>
      <c r="D457" s="77">
        <v>71049</v>
      </c>
      <c r="E457" s="78">
        <v>97.426158023201609</v>
      </c>
      <c r="F457" s="20">
        <v>66760</v>
      </c>
      <c r="G457" s="49">
        <v>93.963321088263029</v>
      </c>
      <c r="H457" s="20">
        <v>66232</v>
      </c>
      <c r="I457" s="49">
        <v>93.220171993975981</v>
      </c>
      <c r="J457" s="49">
        <v>90.820832076351365</v>
      </c>
      <c r="K457" s="20">
        <v>23803</v>
      </c>
      <c r="L457" s="49">
        <v>33.502230854762203</v>
      </c>
      <c r="M457" s="20">
        <v>42429</v>
      </c>
      <c r="N457" s="49">
        <v>59.717941139213778</v>
      </c>
      <c r="O457" s="20">
        <v>4817</v>
      </c>
      <c r="P457" s="49">
        <v>6.7798280060240117</v>
      </c>
      <c r="Q457" s="20">
        <v>1540</v>
      </c>
      <c r="R457" s="49">
        <v>31.970105875025951</v>
      </c>
      <c r="S457" s="20">
        <v>8857</v>
      </c>
      <c r="T457" s="49">
        <v>12.466044560796071</v>
      </c>
      <c r="U457" s="20">
        <v>6465</v>
      </c>
      <c r="V457" s="49">
        <v>9.0993539669805354</v>
      </c>
      <c r="W457" s="20">
        <v>5747</v>
      </c>
      <c r="X457" s="49">
        <v>8.0887837970977774</v>
      </c>
      <c r="Y457" s="20">
        <v>365</v>
      </c>
      <c r="Z457" s="50">
        <v>0.51372996101282209</v>
      </c>
      <c r="AA457" s="49">
        <v>21.594390546356408</v>
      </c>
    </row>
    <row r="458" spans="1:27" s="25" customFormat="1" ht="14.25" x14ac:dyDescent="0.2">
      <c r="A458" s="133"/>
      <c r="B458" s="36">
        <v>2010</v>
      </c>
      <c r="C458" s="29">
        <v>66858</v>
      </c>
      <c r="D458" s="20">
        <v>65045</v>
      </c>
      <c r="E458" s="49">
        <v>97.288282628855185</v>
      </c>
      <c r="F458" s="29">
        <v>59642</v>
      </c>
      <c r="G458" s="49">
        <v>91.693443000999309</v>
      </c>
      <c r="H458" s="29">
        <v>61070</v>
      </c>
      <c r="I458" s="49">
        <v>93.888846183411488</v>
      </c>
      <c r="J458" s="49">
        <v>91.342846031888485</v>
      </c>
      <c r="K458" s="29">
        <v>23988</v>
      </c>
      <c r="L458" s="49">
        <v>36.879083711276813</v>
      </c>
      <c r="M458" s="29">
        <v>37082</v>
      </c>
      <c r="N458" s="49">
        <v>57.009762472134675</v>
      </c>
      <c r="O458" s="29">
        <v>3975</v>
      </c>
      <c r="P458" s="49">
        <v>6.1111538165885158</v>
      </c>
      <c r="Q458" s="29">
        <v>1160</v>
      </c>
      <c r="R458" s="49">
        <v>29.182389937106919</v>
      </c>
      <c r="S458" s="29">
        <v>8259</v>
      </c>
      <c r="T458" s="49">
        <v>12.697363363825046</v>
      </c>
      <c r="U458" s="29">
        <v>6004</v>
      </c>
      <c r="V458" s="49">
        <v>9.2305327081251445</v>
      </c>
      <c r="W458" s="29">
        <v>5552</v>
      </c>
      <c r="X458" s="49">
        <v>8.535629179798601</v>
      </c>
      <c r="Y458" s="29">
        <v>139</v>
      </c>
      <c r="Z458" s="50">
        <v>0.21369820893227764</v>
      </c>
      <c r="AA458" s="49">
        <v>19.813938753316538</v>
      </c>
    </row>
    <row r="459" spans="1:27" s="25" customFormat="1" ht="14.25" x14ac:dyDescent="0.2">
      <c r="A459" s="133"/>
      <c r="B459" s="37">
        <v>2011</v>
      </c>
      <c r="C459" s="51">
        <v>64825</v>
      </c>
      <c r="D459" s="21">
        <v>63163</v>
      </c>
      <c r="E459" s="49">
        <v>97.436174315464712</v>
      </c>
      <c r="F459" s="51">
        <v>59024</v>
      </c>
      <c r="G459" s="49">
        <v>93.447113025030475</v>
      </c>
      <c r="H459" s="51">
        <v>59443</v>
      </c>
      <c r="I459" s="49">
        <v>94.110476069851018</v>
      </c>
      <c r="J459" s="49">
        <v>91.697647512533749</v>
      </c>
      <c r="K459" s="51">
        <v>24454</v>
      </c>
      <c r="L459" s="49">
        <v>38.715703813941701</v>
      </c>
      <c r="M459" s="51">
        <v>34989</v>
      </c>
      <c r="N459" s="49">
        <v>55.394772255909317</v>
      </c>
      <c r="O459" s="51">
        <v>3720</v>
      </c>
      <c r="P459" s="49">
        <v>5.8895239301489797</v>
      </c>
      <c r="Q459" s="51">
        <v>1062</v>
      </c>
      <c r="R459" s="49">
        <v>28.548387096774192</v>
      </c>
      <c r="S459" s="51">
        <v>8344</v>
      </c>
      <c r="T459" s="49">
        <v>13.210265503538466</v>
      </c>
      <c r="U459" s="51">
        <v>6540</v>
      </c>
      <c r="V459" s="49">
        <v>10.354163038487723</v>
      </c>
      <c r="W459" s="51">
        <v>5254</v>
      </c>
      <c r="X459" s="49">
        <v>8.3181609486566508</v>
      </c>
      <c r="Y459" s="51">
        <v>240</v>
      </c>
      <c r="Z459" s="50">
        <v>0.37996928581606321</v>
      </c>
      <c r="AA459" s="49">
        <v>19.048523779366082</v>
      </c>
    </row>
    <row r="460" spans="1:27" s="25" customFormat="1" ht="14.25" x14ac:dyDescent="0.2">
      <c r="A460" s="133"/>
      <c r="B460" s="38">
        <v>2012</v>
      </c>
      <c r="C460" s="51">
        <v>62001</v>
      </c>
      <c r="D460" s="51">
        <v>60362</v>
      </c>
      <c r="E460" s="52">
        <v>97.356494250092737</v>
      </c>
      <c r="F460" s="51">
        <v>56688</v>
      </c>
      <c r="G460" s="52">
        <v>93.91338921838242</v>
      </c>
      <c r="H460" s="51">
        <v>57288</v>
      </c>
      <c r="I460" s="52">
        <v>94.907392067857259</v>
      </c>
      <c r="J460" s="52">
        <v>92.398509701456433</v>
      </c>
      <c r="K460" s="51">
        <v>24872</v>
      </c>
      <c r="L460" s="52">
        <v>41.204731453563497</v>
      </c>
      <c r="M460" s="51">
        <v>32110</v>
      </c>
      <c r="N460" s="52">
        <v>53.195719161061596</v>
      </c>
      <c r="O460" s="51">
        <v>3369</v>
      </c>
      <c r="P460" s="52">
        <v>5.5813259998011997</v>
      </c>
      <c r="Q460" s="51">
        <v>933</v>
      </c>
      <c r="R460" s="52">
        <v>27.693677649154054</v>
      </c>
      <c r="S460" s="51">
        <v>8006</v>
      </c>
      <c r="T460" s="52">
        <v>13.263311354825886</v>
      </c>
      <c r="U460" s="51">
        <v>6737</v>
      </c>
      <c r="V460" s="52">
        <v>11.160995328186607</v>
      </c>
      <c r="W460" s="51">
        <v>5491</v>
      </c>
      <c r="X460" s="52">
        <v>9.0967827441105342</v>
      </c>
      <c r="Y460" s="51">
        <v>59</v>
      </c>
      <c r="Z460" s="53">
        <v>9.7743613531692128E-2</v>
      </c>
      <c r="AA460" s="52">
        <v>18.451822347485582</v>
      </c>
    </row>
    <row r="461" spans="1:27" s="25" customFormat="1" ht="14.25" x14ac:dyDescent="0.2">
      <c r="A461" s="133"/>
      <c r="B461" s="71">
        <v>2013</v>
      </c>
      <c r="C461" s="29">
        <v>58394.5</v>
      </c>
      <c r="D461" s="29">
        <v>56673</v>
      </c>
      <c r="E461" s="49">
        <v>97.05194838555002</v>
      </c>
      <c r="F461" s="29">
        <v>52180</v>
      </c>
      <c r="G461" s="49">
        <v>92.072062534187353</v>
      </c>
      <c r="H461" s="29">
        <v>53326</v>
      </c>
      <c r="I461" s="49">
        <v>94.094189472941252</v>
      </c>
      <c r="J461" s="49">
        <v>91.320244201080584</v>
      </c>
      <c r="K461" s="29">
        <v>24310</v>
      </c>
      <c r="L461" s="49">
        <v>42.895205829936657</v>
      </c>
      <c r="M461" s="29">
        <v>29016</v>
      </c>
      <c r="N461" s="49">
        <v>51.198983643004603</v>
      </c>
      <c r="O461" s="83">
        <v>8804</v>
      </c>
      <c r="P461" s="49">
        <v>15.534734353219346</v>
      </c>
      <c r="Q461" s="83">
        <v>721</v>
      </c>
      <c r="R461" s="49">
        <v>8.189459336665152</v>
      </c>
      <c r="S461" s="83">
        <v>7255</v>
      </c>
      <c r="T461" s="49">
        <v>12.801510419423712</v>
      </c>
      <c r="U461" s="29">
        <v>6937</v>
      </c>
      <c r="V461" s="49">
        <v>12.240396661549592</v>
      </c>
      <c r="W461" s="29">
        <v>5488</v>
      </c>
      <c r="X461" s="49">
        <v>9.6836235950099692</v>
      </c>
      <c r="Y461" s="83">
        <v>234</v>
      </c>
      <c r="Z461" s="50">
        <v>0.41289502937906941</v>
      </c>
      <c r="AA461" s="88">
        <v>17.551534191393888</v>
      </c>
    </row>
    <row r="462" spans="1:27" s="25" customFormat="1" ht="14.25" x14ac:dyDescent="0.2">
      <c r="A462" s="133"/>
      <c r="B462" s="81">
        <v>2014</v>
      </c>
      <c r="C462" s="82">
        <v>55821.9</v>
      </c>
      <c r="D462" s="82">
        <v>54384.5</v>
      </c>
      <c r="E462" s="47">
        <v>97.425024945406719</v>
      </c>
      <c r="F462" s="82">
        <v>50510.5</v>
      </c>
      <c r="G462" s="47">
        <v>92.876646838713242</v>
      </c>
      <c r="H462" s="82">
        <v>51548.5</v>
      </c>
      <c r="I462" s="47">
        <v>94.785278893802456</v>
      </c>
      <c r="J462" s="47">
        <v>92.344581606860388</v>
      </c>
      <c r="K462" s="82">
        <v>24533.5</v>
      </c>
      <c r="L462" s="47">
        <v>45.11119896293981</v>
      </c>
      <c r="M462" s="82">
        <v>27015</v>
      </c>
      <c r="N462" s="47">
        <v>49.674079930862653</v>
      </c>
      <c r="O462" s="82">
        <v>2836</v>
      </c>
      <c r="P462" s="47">
        <v>5.2147211061975378</v>
      </c>
      <c r="Q462" s="82">
        <v>616</v>
      </c>
      <c r="R462" s="47">
        <v>21.720733427362482</v>
      </c>
      <c r="S462" s="82">
        <v>6836</v>
      </c>
      <c r="T462" s="47">
        <v>12.569757927350626</v>
      </c>
      <c r="U462" s="82">
        <v>7446</v>
      </c>
      <c r="V462" s="47">
        <v>13.691401042576471</v>
      </c>
      <c r="W462" s="82">
        <v>4497.5</v>
      </c>
      <c r="X462" s="47">
        <v>8.2698195257840013</v>
      </c>
      <c r="Y462" s="82">
        <v>79</v>
      </c>
      <c r="Z462" s="48">
        <v>0.14526197721777345</v>
      </c>
      <c r="AA462" s="89">
        <v>16.566170098374439</v>
      </c>
    </row>
    <row r="463" spans="1:27" s="25" customFormat="1" ht="14.25" x14ac:dyDescent="0.2">
      <c r="A463" s="105"/>
      <c r="B463" s="81">
        <v>2015</v>
      </c>
      <c r="C463" s="82">
        <v>53436.5</v>
      </c>
      <c r="D463" s="82">
        <v>52030</v>
      </c>
      <c r="E463" s="47">
        <v>97.367903960775877</v>
      </c>
      <c r="F463" s="82">
        <v>48374</v>
      </c>
      <c r="G463" s="47">
        <v>92.973284643474912</v>
      </c>
      <c r="H463" s="82">
        <v>49684</v>
      </c>
      <c r="I463" s="47">
        <v>95.491062848356719</v>
      </c>
      <c r="J463" s="47">
        <v>92.977646365312097</v>
      </c>
      <c r="K463" s="82">
        <v>25013</v>
      </c>
      <c r="L463" s="47">
        <v>48.074187968479727</v>
      </c>
      <c r="M463" s="82">
        <v>24671</v>
      </c>
      <c r="N463" s="47">
        <v>47.416874879877</v>
      </c>
      <c r="O463" s="82">
        <v>2346</v>
      </c>
      <c r="P463" s="47">
        <v>4.5089371516432832</v>
      </c>
      <c r="Q463" s="82">
        <v>447</v>
      </c>
      <c r="R463" s="47">
        <v>19.053708439897697</v>
      </c>
      <c r="S463" s="82">
        <v>6345</v>
      </c>
      <c r="T463" s="47">
        <v>12.194887564866423</v>
      </c>
      <c r="U463" s="82">
        <v>7380</v>
      </c>
      <c r="V463" s="47">
        <v>14.184124543532578</v>
      </c>
      <c r="W463" s="82">
        <v>4347</v>
      </c>
      <c r="X463" s="47">
        <v>8.3547953103978472</v>
      </c>
      <c r="Y463" s="82">
        <v>53</v>
      </c>
      <c r="Z463" s="48">
        <v>0.10186430905246974</v>
      </c>
      <c r="AA463" s="89">
        <v>16.93751057984036</v>
      </c>
    </row>
    <row r="464" spans="1:27" s="25" customFormat="1" ht="14.25" x14ac:dyDescent="0.2">
      <c r="A464" s="105"/>
      <c r="B464" s="81">
        <v>2016</v>
      </c>
      <c r="C464" s="82">
        <v>51405.600000000006</v>
      </c>
      <c r="D464" s="82">
        <v>49847.5</v>
      </c>
      <c r="E464" s="47">
        <v>96.969007267690671</v>
      </c>
      <c r="F464" s="82">
        <v>46424.5</v>
      </c>
      <c r="G464" s="47">
        <v>93.133055820251769</v>
      </c>
      <c r="H464" s="82">
        <v>47471.5</v>
      </c>
      <c r="I464" s="47">
        <v>95.233462059280811</v>
      </c>
      <c r="J464" s="47">
        <v>92.346942745537447</v>
      </c>
      <c r="K464" s="82">
        <v>25183.5</v>
      </c>
      <c r="L464" s="47">
        <v>50.521089322433419</v>
      </c>
      <c r="M464" s="82">
        <v>22288</v>
      </c>
      <c r="N464" s="47">
        <v>44.712372736847385</v>
      </c>
      <c r="O464" s="82">
        <v>2376</v>
      </c>
      <c r="P464" s="47">
        <v>4.7665379407191937</v>
      </c>
      <c r="Q464" s="82">
        <v>397</v>
      </c>
      <c r="R464" s="47">
        <v>16.708754208754208</v>
      </c>
      <c r="S464" s="82">
        <v>5641</v>
      </c>
      <c r="T464" s="47">
        <v>11.316515371884247</v>
      </c>
      <c r="U464" s="82">
        <v>7468</v>
      </c>
      <c r="V464" s="47">
        <v>14.981694167209991</v>
      </c>
      <c r="W464" s="82">
        <v>4179</v>
      </c>
      <c r="X464" s="47">
        <v>8.3835698881588847</v>
      </c>
      <c r="Y464" s="82">
        <v>28</v>
      </c>
      <c r="Z464" s="48">
        <v>5.617132253372787E-2</v>
      </c>
      <c r="AA464" s="89">
        <v>16.158562182140926</v>
      </c>
    </row>
    <row r="465" spans="1:27" s="25" customFormat="1" ht="14.25" x14ac:dyDescent="0.2">
      <c r="A465" s="105"/>
      <c r="B465" s="81">
        <v>2017</v>
      </c>
      <c r="C465" s="82">
        <v>48642.33</v>
      </c>
      <c r="D465" s="82">
        <v>46879.5</v>
      </c>
      <c r="E465" s="47">
        <v>96.375934294265917</v>
      </c>
      <c r="F465" s="82">
        <v>43877.5</v>
      </c>
      <c r="G465" s="47">
        <v>93.596348083917277</v>
      </c>
      <c r="H465" s="82">
        <v>44734.5</v>
      </c>
      <c r="I465" s="47">
        <v>95.424439253831622</v>
      </c>
      <c r="J465" s="47">
        <v>91.966194875944467</v>
      </c>
      <c r="K465" s="82">
        <v>24458.5</v>
      </c>
      <c r="L465" s="47">
        <v>52.173124713360849</v>
      </c>
      <c r="M465" s="82">
        <v>20276</v>
      </c>
      <c r="N465" s="47">
        <v>43.25131454047078</v>
      </c>
      <c r="O465" s="82">
        <v>2145</v>
      </c>
      <c r="P465" s="47">
        <v>4.5755607461683683</v>
      </c>
      <c r="Q465" s="82">
        <v>380</v>
      </c>
      <c r="R465" s="47">
        <v>17.715617715617714</v>
      </c>
      <c r="S465" s="82">
        <v>4896</v>
      </c>
      <c r="T465" s="47">
        <v>10.443797395450037</v>
      </c>
      <c r="U465" s="82">
        <v>7176</v>
      </c>
      <c r="V465" s="47">
        <v>15.307330496272359</v>
      </c>
      <c r="W465" s="82">
        <v>3984</v>
      </c>
      <c r="X465" s="47">
        <v>8.4983841551211086</v>
      </c>
      <c r="Y465" s="82">
        <v>112</v>
      </c>
      <c r="Z465" s="48">
        <v>0.23891039793513158</v>
      </c>
      <c r="AA465" s="89">
        <v>15.848650534542683</v>
      </c>
    </row>
    <row r="466" spans="1:27" s="25" customFormat="1" ht="14.25" x14ac:dyDescent="0.2">
      <c r="A466" s="105"/>
      <c r="B466" s="81">
        <v>2018</v>
      </c>
      <c r="C466" s="82">
        <v>47242.879999999997</v>
      </c>
      <c r="D466" s="82">
        <v>45723.5</v>
      </c>
      <c r="E466" s="47">
        <v>96.783896324694865</v>
      </c>
      <c r="F466" s="82">
        <v>42118</v>
      </c>
      <c r="G466" s="47">
        <v>92.114558159371001</v>
      </c>
      <c r="H466" s="82">
        <v>43886</v>
      </c>
      <c r="I466" s="47">
        <v>95.981278773497209</v>
      </c>
      <c r="J466" s="47">
        <v>92.894421339257903</v>
      </c>
      <c r="K466" s="82">
        <v>24689</v>
      </c>
      <c r="L466" s="47">
        <v>53.996303870001206</v>
      </c>
      <c r="M466" s="82">
        <v>19197</v>
      </c>
      <c r="N466" s="47">
        <v>41.984974903496017</v>
      </c>
      <c r="O466" s="82">
        <v>1837.5</v>
      </c>
      <c r="P466" s="47">
        <v>4.018721226502783</v>
      </c>
      <c r="Q466" s="82">
        <v>276</v>
      </c>
      <c r="R466" s="47">
        <v>15.020408163265305</v>
      </c>
      <c r="S466" s="82">
        <v>4399</v>
      </c>
      <c r="T466" s="47">
        <v>9.6208732927269356</v>
      </c>
      <c r="U466" s="82">
        <v>7076.5</v>
      </c>
      <c r="V466" s="47">
        <v>15.476724222773846</v>
      </c>
      <c r="W466" s="82">
        <v>4135</v>
      </c>
      <c r="X466" s="47">
        <v>9.0434896716130648</v>
      </c>
      <c r="Y466" s="82">
        <v>60</v>
      </c>
      <c r="Z466" s="48">
        <v>0.1312235502531521</v>
      </c>
      <c r="AA466" s="89">
        <v>15.782531159224817</v>
      </c>
    </row>
    <row r="467" spans="1:27" s="25" customFormat="1" ht="14.25" x14ac:dyDescent="0.2">
      <c r="A467" s="105"/>
      <c r="B467" s="71">
        <v>2019</v>
      </c>
      <c r="C467" s="29">
        <v>45257.729999999996</v>
      </c>
      <c r="D467" s="29">
        <v>43554.8</v>
      </c>
      <c r="E467" s="49">
        <v>96.237261568355308</v>
      </c>
      <c r="F467" s="29">
        <v>40408.5</v>
      </c>
      <c r="G467" s="49">
        <v>92.776226730463691</v>
      </c>
      <c r="H467" s="29">
        <v>41643.800000000003</v>
      </c>
      <c r="I467" s="49">
        <v>95.61242388898583</v>
      </c>
      <c r="J467" s="49">
        <v>92.014778469887929</v>
      </c>
      <c r="K467" s="29">
        <v>24222.799999999999</v>
      </c>
      <c r="L467" s="49">
        <v>55.614536170525398</v>
      </c>
      <c r="M467" s="29">
        <v>17421</v>
      </c>
      <c r="N467" s="49">
        <v>39.997887718460419</v>
      </c>
      <c r="O467" s="29">
        <v>1911</v>
      </c>
      <c r="P467" s="49">
        <v>4.3875761110141704</v>
      </c>
      <c r="Q467" s="29">
        <v>273</v>
      </c>
      <c r="R467" s="49">
        <v>14.285714285714285</v>
      </c>
      <c r="S467" s="29">
        <v>3883</v>
      </c>
      <c r="T467" s="49">
        <v>8.9152056719351247</v>
      </c>
      <c r="U467" s="29">
        <v>6800.5</v>
      </c>
      <c r="V467" s="49">
        <v>15.613663706411232</v>
      </c>
      <c r="W467" s="29">
        <v>4041</v>
      </c>
      <c r="X467" s="49">
        <v>9.2779670667756466</v>
      </c>
      <c r="Y467" s="29">
        <v>39</v>
      </c>
      <c r="Z467" s="50">
        <v>8.954236961253409E-2</v>
      </c>
      <c r="AA467" s="88">
        <v>15.290927423318571</v>
      </c>
    </row>
    <row r="468" spans="1:27" s="25" customFormat="1" ht="13.9" customHeight="1" thickBot="1" x14ac:dyDescent="0.25">
      <c r="A468" s="39"/>
      <c r="B468" s="79">
        <v>2020</v>
      </c>
      <c r="C468" s="80">
        <f>РФ!C50</f>
        <v>43276.32</v>
      </c>
      <c r="D468" s="80">
        <f>РФ!D50</f>
        <v>41815.14</v>
      </c>
      <c r="E468" s="84">
        <f>IF(C468=0,0,D468/C468*100)</f>
        <v>96.623603855411005</v>
      </c>
      <c r="F468" s="80">
        <f>РФ!F50</f>
        <v>39261</v>
      </c>
      <c r="G468" s="84">
        <f>IF(D468=0,0,F468/D468*100)</f>
        <v>93.891829610040773</v>
      </c>
      <c r="H468" s="80">
        <f>РФ!H50</f>
        <v>40377</v>
      </c>
      <c r="I468" s="84">
        <f>IF(D468=0,0,H468/D468*100)</f>
        <v>96.560719394936854</v>
      </c>
      <c r="J468" s="84">
        <f>IF(C468=0,0,H468/C468*100)</f>
        <v>93.300446988098813</v>
      </c>
      <c r="K468" s="80">
        <f>РФ!K50</f>
        <v>23930</v>
      </c>
      <c r="L468" s="84">
        <f>IF(D468=0,0,K468/D468*100)</f>
        <v>57.228075763945782</v>
      </c>
      <c r="M468" s="80">
        <f>РФ!M50</f>
        <v>16447</v>
      </c>
      <c r="N468" s="84">
        <f>IF(D468=0,0,M468/D468*100)</f>
        <v>39.332643630991072</v>
      </c>
      <c r="O468" s="80">
        <f>РФ!O50</f>
        <v>1438.14</v>
      </c>
      <c r="P468" s="84">
        <f>IF(D468=0,0,O468/D468*100)</f>
        <v>3.4392806050631428</v>
      </c>
      <c r="Q468" s="80">
        <f>РФ!Q50</f>
        <v>248</v>
      </c>
      <c r="R468" s="84">
        <f>IF(O468=0,0,Q468/O468*100)</f>
        <v>17.244496363358223</v>
      </c>
      <c r="S468" s="80">
        <f>РФ!S50</f>
        <v>3492.5</v>
      </c>
      <c r="T468" s="84">
        <f>IF(D468=0,0,S468/D468*100)</f>
        <v>8.3522379693096802</v>
      </c>
      <c r="U468" s="80">
        <f>РФ!U50</f>
        <v>6659.5</v>
      </c>
      <c r="V468" s="84">
        <f>IF(D468=0,0,U468/D468*100)</f>
        <v>15.926049751358001</v>
      </c>
      <c r="W468" s="80">
        <f>РФ!AD50</f>
        <v>3441</v>
      </c>
      <c r="X468" s="84">
        <f>IF(D468=0,0,W468/D468*100)</f>
        <v>8.2290768367629532</v>
      </c>
      <c r="Y468" s="80">
        <f>РФ!AF50</f>
        <v>48</v>
      </c>
      <c r="Z468" s="85">
        <f>IF(D468=0,0,Y468/D468*100)</f>
        <v>0.11479095849015453</v>
      </c>
      <c r="AA468" s="90">
        <f>D468/$D28*100</f>
        <v>14.886840984469925</v>
      </c>
    </row>
    <row r="469" spans="1:27" s="25" customFormat="1" ht="13.9" customHeight="1" x14ac:dyDescent="0.2">
      <c r="A469" s="76"/>
      <c r="B469" s="36">
        <v>2001</v>
      </c>
      <c r="C469" s="77">
        <v>26149</v>
      </c>
      <c r="D469" s="77">
        <v>25543</v>
      </c>
      <c r="E469" s="78">
        <v>97.682511759531906</v>
      </c>
      <c r="F469" s="27">
        <v>23068</v>
      </c>
      <c r="G469" s="49">
        <v>90.310456876639392</v>
      </c>
      <c r="H469" s="77">
        <v>24687</v>
      </c>
      <c r="I469" s="78">
        <v>96.648788317738706</v>
      </c>
      <c r="J469" s="78">
        <v>94.408964013920226</v>
      </c>
      <c r="K469" s="77">
        <v>10208</v>
      </c>
      <c r="L469" s="78">
        <v>39.963982304349528</v>
      </c>
      <c r="M469" s="77">
        <v>14479</v>
      </c>
      <c r="N469" s="78">
        <v>56.684806013389192</v>
      </c>
      <c r="O469" s="77">
        <v>856</v>
      </c>
      <c r="P469" s="78">
        <v>3.351211682261285</v>
      </c>
      <c r="Q469" s="27">
        <v>304</v>
      </c>
      <c r="R469" s="49">
        <v>35.514018691588781</v>
      </c>
      <c r="S469" s="77">
        <v>1649</v>
      </c>
      <c r="T469" s="78">
        <v>6.4557804486552088</v>
      </c>
      <c r="U469" s="27">
        <v>1407</v>
      </c>
      <c r="V469" s="49">
        <v>5.5083584543710602</v>
      </c>
      <c r="W469" s="27">
        <v>1758</v>
      </c>
      <c r="X469" s="49">
        <v>6.8825118427749281</v>
      </c>
      <c r="Y469" s="27">
        <v>40</v>
      </c>
      <c r="Z469" s="50">
        <v>0.15659867674118155</v>
      </c>
      <c r="AA469" s="49">
        <v>4.4202442097102432</v>
      </c>
    </row>
    <row r="470" spans="1:27" s="25" customFormat="1" ht="14.25" x14ac:dyDescent="0.2">
      <c r="A470" s="133" t="s">
        <v>233</v>
      </c>
      <c r="B470" s="36">
        <v>2002</v>
      </c>
      <c r="C470" s="77">
        <v>25964</v>
      </c>
      <c r="D470" s="77">
        <v>25123</v>
      </c>
      <c r="E470" s="78">
        <v>96.760899707287024</v>
      </c>
      <c r="F470" s="27">
        <v>22814</v>
      </c>
      <c r="G470" s="49">
        <v>90.809218644270189</v>
      </c>
      <c r="H470" s="77">
        <v>24346</v>
      </c>
      <c r="I470" s="78">
        <v>96.907216494845358</v>
      </c>
      <c r="J470" s="78">
        <v>93.768294561700813</v>
      </c>
      <c r="K470" s="77">
        <v>10360</v>
      </c>
      <c r="L470" s="78">
        <v>41.237113402061851</v>
      </c>
      <c r="M470" s="77">
        <v>13986</v>
      </c>
      <c r="N470" s="78">
        <v>55.670103092783506</v>
      </c>
      <c r="O470" s="77">
        <v>777</v>
      </c>
      <c r="P470" s="78">
        <v>3.0927835051546393</v>
      </c>
      <c r="Q470" s="27">
        <v>349</v>
      </c>
      <c r="R470" s="49">
        <v>44.916344916344919</v>
      </c>
      <c r="S470" s="77">
        <v>1497</v>
      </c>
      <c r="T470" s="78">
        <v>5.9586832782709074</v>
      </c>
      <c r="U470" s="27">
        <v>1517</v>
      </c>
      <c r="V470" s="49">
        <v>6.0382916053019144</v>
      </c>
      <c r="W470" s="27">
        <v>1926</v>
      </c>
      <c r="X470" s="49">
        <v>7.6662818930860173</v>
      </c>
      <c r="Y470" s="27">
        <v>56</v>
      </c>
      <c r="Z470" s="50">
        <v>0.22290331568682087</v>
      </c>
      <c r="AA470" s="49">
        <v>4.5427176021944202</v>
      </c>
    </row>
    <row r="471" spans="1:27" s="25" customFormat="1" ht="14.25" x14ac:dyDescent="0.2">
      <c r="A471" s="133"/>
      <c r="B471" s="36">
        <v>2003</v>
      </c>
      <c r="C471" s="77">
        <v>24937</v>
      </c>
      <c r="D471" s="77">
        <v>24181</v>
      </c>
      <c r="E471" s="78">
        <v>96.968360267875042</v>
      </c>
      <c r="F471" s="27">
        <v>21817</v>
      </c>
      <c r="G471" s="49">
        <v>90.223729374302138</v>
      </c>
      <c r="H471" s="77">
        <v>23413</v>
      </c>
      <c r="I471" s="78">
        <v>96.823952690128607</v>
      </c>
      <c r="J471" s="78">
        <v>93.88859927016081</v>
      </c>
      <c r="K471" s="77">
        <v>10098</v>
      </c>
      <c r="L471" s="78">
        <v>41.760059550887057</v>
      </c>
      <c r="M471" s="77">
        <v>13315</v>
      </c>
      <c r="N471" s="78">
        <v>55.06389313924155</v>
      </c>
      <c r="O471" s="77">
        <v>768</v>
      </c>
      <c r="P471" s="78">
        <v>3.1760473098713868</v>
      </c>
      <c r="Q471" s="27">
        <v>373</v>
      </c>
      <c r="R471" s="49">
        <v>48.567708333333329</v>
      </c>
      <c r="S471" s="77">
        <v>1592</v>
      </c>
      <c r="T471" s="78">
        <v>6.5836814027542285</v>
      </c>
      <c r="U471" s="27">
        <v>1668</v>
      </c>
      <c r="V471" s="49">
        <v>6.8979777511269171</v>
      </c>
      <c r="W471" s="27">
        <v>2131</v>
      </c>
      <c r="X471" s="49">
        <v>8.8127041892394864</v>
      </c>
      <c r="Y471" s="27">
        <v>49</v>
      </c>
      <c r="Z471" s="50">
        <v>0.20263843513502336</v>
      </c>
      <c r="AA471" s="49">
        <v>4.7996554236046745</v>
      </c>
    </row>
    <row r="472" spans="1:27" s="25" customFormat="1" ht="13.15" customHeight="1" x14ac:dyDescent="0.2">
      <c r="A472" s="133"/>
      <c r="B472" s="36">
        <v>2004</v>
      </c>
      <c r="C472" s="77">
        <v>23738</v>
      </c>
      <c r="D472" s="77">
        <v>23058</v>
      </c>
      <c r="E472" s="78">
        <v>97.135394725756171</v>
      </c>
      <c r="F472" s="27">
        <v>20726</v>
      </c>
      <c r="G472" s="49">
        <v>89.886373492930872</v>
      </c>
      <c r="H472" s="77">
        <v>21944</v>
      </c>
      <c r="I472" s="78">
        <v>95.168705004770587</v>
      </c>
      <c r="J472" s="78">
        <v>92.442497261774363</v>
      </c>
      <c r="K472" s="77">
        <v>9702</v>
      </c>
      <c r="L472" s="78">
        <v>42.076502732240442</v>
      </c>
      <c r="M472" s="77">
        <v>12242</v>
      </c>
      <c r="N472" s="78">
        <v>53.092202272530145</v>
      </c>
      <c r="O472" s="77">
        <v>1114</v>
      </c>
      <c r="P472" s="78">
        <v>4.8312949952294213</v>
      </c>
      <c r="Q472" s="27">
        <v>319</v>
      </c>
      <c r="R472" s="49">
        <v>28.635547576301619</v>
      </c>
      <c r="S472" s="77">
        <v>1430</v>
      </c>
      <c r="T472" s="78">
        <v>6.2017521033914473</v>
      </c>
      <c r="U472" s="27">
        <v>1810</v>
      </c>
      <c r="V472" s="49">
        <v>7.8497701448521129</v>
      </c>
      <c r="W472" s="27">
        <v>1972</v>
      </c>
      <c r="X472" s="49">
        <v>8.5523462572642899</v>
      </c>
      <c r="Y472" s="27">
        <v>68</v>
      </c>
      <c r="Z472" s="50">
        <v>0.29490849162980309</v>
      </c>
      <c r="AA472" s="49">
        <v>4.9900342147805254</v>
      </c>
    </row>
    <row r="473" spans="1:27" s="25" customFormat="1" ht="14.25" x14ac:dyDescent="0.2">
      <c r="A473" s="133"/>
      <c r="B473" s="36">
        <v>2005</v>
      </c>
      <c r="C473" s="77">
        <v>22806</v>
      </c>
      <c r="D473" s="77">
        <v>22153</v>
      </c>
      <c r="E473" s="78">
        <v>97.136718407436646</v>
      </c>
      <c r="F473" s="20">
        <v>20247</v>
      </c>
      <c r="G473" s="49">
        <v>91.396199160384597</v>
      </c>
      <c r="H473" s="77">
        <v>21511</v>
      </c>
      <c r="I473" s="78">
        <v>97.101972644788518</v>
      </c>
      <c r="J473" s="78">
        <v>94.32166973603438</v>
      </c>
      <c r="K473" s="77">
        <v>9585</v>
      </c>
      <c r="L473" s="78">
        <v>43.2672775696294</v>
      </c>
      <c r="M473" s="77">
        <v>11926</v>
      </c>
      <c r="N473" s="78">
        <v>53.834695075159125</v>
      </c>
      <c r="O473" s="77">
        <v>642</v>
      </c>
      <c r="P473" s="78">
        <v>2.8980273552114837</v>
      </c>
      <c r="Q473" s="20">
        <v>317</v>
      </c>
      <c r="R473" s="49">
        <v>49.376947040498443</v>
      </c>
      <c r="S473" s="77">
        <v>1362</v>
      </c>
      <c r="T473" s="78">
        <v>6.1481514918972602</v>
      </c>
      <c r="U473" s="20">
        <v>1835</v>
      </c>
      <c r="V473" s="49">
        <v>8.2833024872477754</v>
      </c>
      <c r="W473" s="20">
        <v>1786</v>
      </c>
      <c r="X473" s="49">
        <v>8.0621134835011059</v>
      </c>
      <c r="Y473" s="20">
        <v>106</v>
      </c>
      <c r="Z473" s="50">
        <v>0.47849049790096149</v>
      </c>
      <c r="AA473" s="49">
        <v>5.2671873699727767</v>
      </c>
    </row>
    <row r="474" spans="1:27" s="25" customFormat="1" ht="14.25" x14ac:dyDescent="0.2">
      <c r="A474" s="133"/>
      <c r="B474" s="36">
        <v>2006</v>
      </c>
      <c r="C474" s="77">
        <v>21368</v>
      </c>
      <c r="D474" s="77">
        <v>20836</v>
      </c>
      <c r="E474" s="78">
        <v>97.510295769374764</v>
      </c>
      <c r="F474" s="20">
        <v>18958</v>
      </c>
      <c r="G474" s="49">
        <v>90.986753695526971</v>
      </c>
      <c r="H474" s="77">
        <v>20263</v>
      </c>
      <c r="I474" s="78">
        <v>97.249952006143218</v>
      </c>
      <c r="J474" s="78">
        <v>94.828715836765255</v>
      </c>
      <c r="K474" s="77">
        <v>9480</v>
      </c>
      <c r="L474" s="78">
        <v>45.498176233442116</v>
      </c>
      <c r="M474" s="77">
        <v>10783</v>
      </c>
      <c r="N474" s="78">
        <v>51.751775772701095</v>
      </c>
      <c r="O474" s="77">
        <v>573</v>
      </c>
      <c r="P474" s="78">
        <v>2.7500479938567866</v>
      </c>
      <c r="Q474" s="20">
        <v>253</v>
      </c>
      <c r="R474" s="49">
        <v>44.153577661431065</v>
      </c>
      <c r="S474" s="77">
        <v>1299</v>
      </c>
      <c r="T474" s="78">
        <v>6.2344019965444426</v>
      </c>
      <c r="U474" s="20">
        <v>1975</v>
      </c>
      <c r="V474" s="49">
        <v>9.4787867153004406</v>
      </c>
      <c r="W474" s="20">
        <v>1706</v>
      </c>
      <c r="X474" s="49">
        <v>8.1877519677481292</v>
      </c>
      <c r="Y474" s="20">
        <v>135</v>
      </c>
      <c r="Z474" s="50">
        <v>0.64791706661547321</v>
      </c>
      <c r="AA474" s="49">
        <v>5.3414136442407276</v>
      </c>
    </row>
    <row r="475" spans="1:27" s="25" customFormat="1" ht="14.25" x14ac:dyDescent="0.2">
      <c r="A475" s="133"/>
      <c r="B475" s="36">
        <v>2007</v>
      </c>
      <c r="C475" s="77">
        <v>20549.5</v>
      </c>
      <c r="D475" s="77">
        <v>19904</v>
      </c>
      <c r="E475" s="78">
        <v>96.85880435047082</v>
      </c>
      <c r="F475" s="20">
        <v>18190</v>
      </c>
      <c r="G475" s="49">
        <v>91.388665594855297</v>
      </c>
      <c r="H475" s="77">
        <v>19295</v>
      </c>
      <c r="I475" s="78">
        <v>96.940313504823152</v>
      </c>
      <c r="J475" s="78">
        <v>93.895228594369698</v>
      </c>
      <c r="K475" s="77">
        <v>9260</v>
      </c>
      <c r="L475" s="78">
        <v>46.523311897106105</v>
      </c>
      <c r="M475" s="77">
        <v>10035</v>
      </c>
      <c r="N475" s="78">
        <v>50.41700160771704</v>
      </c>
      <c r="O475" s="77">
        <v>609</v>
      </c>
      <c r="P475" s="78">
        <v>3.059686495176849</v>
      </c>
      <c r="Q475" s="20">
        <v>295</v>
      </c>
      <c r="R475" s="49">
        <v>48.440065681444992</v>
      </c>
      <c r="S475" s="77">
        <v>1220</v>
      </c>
      <c r="T475" s="78">
        <v>6.129421221864952</v>
      </c>
      <c r="U475" s="20">
        <v>2070</v>
      </c>
      <c r="V475" s="49">
        <v>10.39991961414791</v>
      </c>
      <c r="W475" s="20">
        <v>1495</v>
      </c>
      <c r="X475" s="49">
        <v>7.5110530546623799</v>
      </c>
      <c r="Y475" s="20">
        <v>93</v>
      </c>
      <c r="Z475" s="50">
        <v>0.46724276527331193</v>
      </c>
      <c r="AA475" s="49">
        <v>5.5169202369304369</v>
      </c>
    </row>
    <row r="476" spans="1:27" s="25" customFormat="1" ht="14.25" x14ac:dyDescent="0.2">
      <c r="A476" s="133"/>
      <c r="B476" s="36">
        <v>2008</v>
      </c>
      <c r="C476" s="77">
        <v>19410</v>
      </c>
      <c r="D476" s="77">
        <v>18902</v>
      </c>
      <c r="E476" s="78">
        <v>97.382792375064398</v>
      </c>
      <c r="F476" s="20">
        <v>17265</v>
      </c>
      <c r="G476" s="49">
        <v>91.339540789334464</v>
      </c>
      <c r="H476" s="77">
        <v>18440</v>
      </c>
      <c r="I476" s="78">
        <v>97.555814199555599</v>
      </c>
      <c r="J476" s="78">
        <v>95.002575991756828</v>
      </c>
      <c r="K476" s="77">
        <v>9354</v>
      </c>
      <c r="L476" s="78">
        <v>49.486826790815783</v>
      </c>
      <c r="M476" s="77">
        <v>9086</v>
      </c>
      <c r="N476" s="78">
        <v>48.068987408739815</v>
      </c>
      <c r="O476" s="77">
        <v>462</v>
      </c>
      <c r="P476" s="78">
        <v>2.4441858004443975</v>
      </c>
      <c r="Q476" s="20">
        <v>232</v>
      </c>
      <c r="R476" s="49">
        <v>50.216450216450212</v>
      </c>
      <c r="S476" s="77">
        <v>1215</v>
      </c>
      <c r="T476" s="78">
        <v>6.4278912284414345</v>
      </c>
      <c r="U476" s="20">
        <v>2357</v>
      </c>
      <c r="V476" s="49">
        <v>12.469579938630833</v>
      </c>
      <c r="W476" s="20">
        <v>1274</v>
      </c>
      <c r="X476" s="49">
        <v>6.7400275103163683</v>
      </c>
      <c r="Y476" s="20">
        <v>118</v>
      </c>
      <c r="Z476" s="50">
        <v>0.62427256374986773</v>
      </c>
      <c r="AA476" s="49">
        <v>5.5607692466102021</v>
      </c>
    </row>
    <row r="477" spans="1:27" s="25" customFormat="1" ht="14.25" x14ac:dyDescent="0.2">
      <c r="A477" s="133"/>
      <c r="B477" s="36">
        <v>2009</v>
      </c>
      <c r="C477" s="77">
        <v>18834</v>
      </c>
      <c r="D477" s="77">
        <v>18393</v>
      </c>
      <c r="E477" s="78">
        <v>97.658489964956999</v>
      </c>
      <c r="F477" s="20">
        <v>16547</v>
      </c>
      <c r="G477" s="49">
        <v>89.963573098461367</v>
      </c>
      <c r="H477" s="20">
        <v>17912</v>
      </c>
      <c r="I477" s="49">
        <v>97.384874680585014</v>
      </c>
      <c r="J477" s="49">
        <v>95.104598067325057</v>
      </c>
      <c r="K477" s="20">
        <v>9679</v>
      </c>
      <c r="L477" s="49">
        <v>52.62328059587886</v>
      </c>
      <c r="M477" s="20">
        <v>8233</v>
      </c>
      <c r="N477" s="49">
        <v>44.761594084706132</v>
      </c>
      <c r="O477" s="20">
        <v>481</v>
      </c>
      <c r="P477" s="49">
        <v>2.6151253194149948</v>
      </c>
      <c r="Q477" s="20">
        <v>192</v>
      </c>
      <c r="R477" s="49">
        <v>39.916839916839919</v>
      </c>
      <c r="S477" s="20">
        <v>1139</v>
      </c>
      <c r="T477" s="49">
        <v>6.1925732615669009</v>
      </c>
      <c r="U477" s="20">
        <v>2542</v>
      </c>
      <c r="V477" s="49">
        <v>13.820475180775297</v>
      </c>
      <c r="W477" s="20">
        <v>1226</v>
      </c>
      <c r="X477" s="49">
        <v>6.6655792964714839</v>
      </c>
      <c r="Y477" s="20">
        <v>90</v>
      </c>
      <c r="Z477" s="50">
        <v>0.48931658783232751</v>
      </c>
      <c r="AA477" s="49">
        <v>5.5903056386315564</v>
      </c>
    </row>
    <row r="478" spans="1:27" s="25" customFormat="1" ht="14.25" x14ac:dyDescent="0.2">
      <c r="A478" s="133"/>
      <c r="B478" s="36">
        <v>2010</v>
      </c>
      <c r="C478" s="29">
        <v>17876</v>
      </c>
      <c r="D478" s="20">
        <v>17275</v>
      </c>
      <c r="E478" s="49">
        <v>96.637950324457378</v>
      </c>
      <c r="F478" s="29">
        <v>15577</v>
      </c>
      <c r="G478" s="49">
        <v>90.170767004341528</v>
      </c>
      <c r="H478" s="29">
        <v>16945</v>
      </c>
      <c r="I478" s="49">
        <v>98.089725036179459</v>
      </c>
      <c r="J478" s="49">
        <v>94.791899753859923</v>
      </c>
      <c r="K478" s="29">
        <v>9568</v>
      </c>
      <c r="L478" s="49">
        <v>55.386396526772799</v>
      </c>
      <c r="M478" s="29">
        <v>7377</v>
      </c>
      <c r="N478" s="49">
        <v>42.70332850940666</v>
      </c>
      <c r="O478" s="29">
        <v>330</v>
      </c>
      <c r="P478" s="49">
        <v>1.9102749638205498</v>
      </c>
      <c r="Q478" s="29">
        <v>141</v>
      </c>
      <c r="R478" s="49">
        <v>42.727272727272727</v>
      </c>
      <c r="S478" s="29">
        <v>1103</v>
      </c>
      <c r="T478" s="49">
        <v>6.3849493487698989</v>
      </c>
      <c r="U478" s="29">
        <v>2464</v>
      </c>
      <c r="V478" s="49">
        <v>14.263386396526773</v>
      </c>
      <c r="W478" s="29">
        <v>1157</v>
      </c>
      <c r="X478" s="49">
        <v>6.6975397973950805</v>
      </c>
      <c r="Y478" s="29">
        <v>26</v>
      </c>
      <c r="Z478" s="50">
        <v>0.15050651230101303</v>
      </c>
      <c r="AA478" s="49">
        <v>5.2622921356529053</v>
      </c>
    </row>
    <row r="479" spans="1:27" s="25" customFormat="1" ht="14.25" x14ac:dyDescent="0.2">
      <c r="A479" s="133"/>
      <c r="B479" s="37">
        <v>2011</v>
      </c>
      <c r="C479" s="51">
        <v>17350</v>
      </c>
      <c r="D479" s="21">
        <v>16916</v>
      </c>
      <c r="E479" s="49">
        <v>97.498559077809801</v>
      </c>
      <c r="F479" s="51">
        <v>15182</v>
      </c>
      <c r="G479" s="49">
        <v>89.749349728068111</v>
      </c>
      <c r="H479" s="51">
        <v>16549</v>
      </c>
      <c r="I479" s="49">
        <v>97.830456372664926</v>
      </c>
      <c r="J479" s="49">
        <v>95.383285302593663</v>
      </c>
      <c r="K479" s="51">
        <v>9570</v>
      </c>
      <c r="L479" s="49">
        <v>56.573658075195077</v>
      </c>
      <c r="M479" s="51">
        <v>6979</v>
      </c>
      <c r="N479" s="49">
        <v>41.25679829746985</v>
      </c>
      <c r="O479" s="51">
        <v>367</v>
      </c>
      <c r="P479" s="49">
        <v>2.1695436273350674</v>
      </c>
      <c r="Q479" s="51">
        <v>122</v>
      </c>
      <c r="R479" s="49">
        <v>33.242506811989102</v>
      </c>
      <c r="S479" s="51">
        <v>1112</v>
      </c>
      <c r="T479" s="49">
        <v>6.5736580751950813</v>
      </c>
      <c r="U479" s="51">
        <v>2623</v>
      </c>
      <c r="V479" s="49">
        <v>15.506029794277607</v>
      </c>
      <c r="W479" s="51">
        <v>1464</v>
      </c>
      <c r="X479" s="49">
        <v>8.6545282572712221</v>
      </c>
      <c r="Y479" s="51">
        <v>149</v>
      </c>
      <c r="Z479" s="50">
        <v>0.88082288957200294</v>
      </c>
      <c r="AA479" s="49">
        <v>5.1014807442926502</v>
      </c>
    </row>
    <row r="480" spans="1:27" s="25" customFormat="1" ht="14.25" x14ac:dyDescent="0.2">
      <c r="A480" s="133"/>
      <c r="B480" s="38">
        <v>2012</v>
      </c>
      <c r="C480" s="51">
        <v>16616.5</v>
      </c>
      <c r="D480" s="51">
        <v>16108</v>
      </c>
      <c r="E480" s="52">
        <v>96.939788764180179</v>
      </c>
      <c r="F480" s="51">
        <v>14455</v>
      </c>
      <c r="G480" s="52">
        <v>89.738018375962255</v>
      </c>
      <c r="H480" s="51">
        <v>15903</v>
      </c>
      <c r="I480" s="52">
        <v>98.727340451949345</v>
      </c>
      <c r="J480" s="52">
        <v>95.706075286612702</v>
      </c>
      <c r="K480" s="51">
        <v>9561</v>
      </c>
      <c r="L480" s="52">
        <v>59.355599702011418</v>
      </c>
      <c r="M480" s="51">
        <v>6342</v>
      </c>
      <c r="N480" s="52">
        <v>39.371740749937914</v>
      </c>
      <c r="O480" s="51">
        <v>248</v>
      </c>
      <c r="P480" s="52">
        <v>1.5396076483734791</v>
      </c>
      <c r="Q480" s="51">
        <v>119</v>
      </c>
      <c r="R480" s="52">
        <v>47.983870967741936</v>
      </c>
      <c r="S480" s="51">
        <v>1017</v>
      </c>
      <c r="T480" s="52">
        <v>6.3136329774025333</v>
      </c>
      <c r="U480" s="51">
        <v>2619</v>
      </c>
      <c r="V480" s="52">
        <v>16.259001738266697</v>
      </c>
      <c r="W480" s="51">
        <v>1220</v>
      </c>
      <c r="X480" s="52">
        <v>7.5738763347405023</v>
      </c>
      <c r="Y480" s="51">
        <v>14</v>
      </c>
      <c r="Z480" s="53">
        <v>8.6913334988825419E-2</v>
      </c>
      <c r="AA480" s="52">
        <v>4.9239911595589563</v>
      </c>
    </row>
    <row r="481" spans="1:27" s="25" customFormat="1" ht="14.25" x14ac:dyDescent="0.2">
      <c r="A481" s="133"/>
      <c r="B481" s="71">
        <v>2013</v>
      </c>
      <c r="C481" s="29">
        <v>16464</v>
      </c>
      <c r="D481" s="29">
        <v>15965</v>
      </c>
      <c r="E481" s="49">
        <v>96.969144800777457</v>
      </c>
      <c r="F481" s="29">
        <v>13614</v>
      </c>
      <c r="G481" s="49">
        <v>85.274036955840899</v>
      </c>
      <c r="H481" s="29">
        <v>15105</v>
      </c>
      <c r="I481" s="49">
        <v>94.613216410898843</v>
      </c>
      <c r="J481" s="49">
        <v>91.745626822157433</v>
      </c>
      <c r="K481" s="29">
        <v>9507</v>
      </c>
      <c r="L481" s="49">
        <v>59.549013466958975</v>
      </c>
      <c r="M481" s="29">
        <v>5598</v>
      </c>
      <c r="N481" s="49">
        <v>35.064202943939868</v>
      </c>
      <c r="O481" s="83">
        <v>860</v>
      </c>
      <c r="P481" s="49">
        <v>5.3867835891011584</v>
      </c>
      <c r="Q481" s="83">
        <v>92</v>
      </c>
      <c r="R481" s="49">
        <v>10.697674418604651</v>
      </c>
      <c r="S481" s="83">
        <v>935</v>
      </c>
      <c r="T481" s="49">
        <v>5.8565612276855621</v>
      </c>
      <c r="U481" s="29">
        <v>2711</v>
      </c>
      <c r="V481" s="49">
        <v>16.980895709364237</v>
      </c>
      <c r="W481" s="29">
        <v>1215</v>
      </c>
      <c r="X481" s="49">
        <v>7.6103977450673348</v>
      </c>
      <c r="Y481" s="83">
        <v>44</v>
      </c>
      <c r="Z481" s="50">
        <v>0.27560288130284999</v>
      </c>
      <c r="AA481" s="88">
        <v>4.9443340455879063</v>
      </c>
    </row>
    <row r="482" spans="1:27" s="25" customFormat="1" ht="14.25" x14ac:dyDescent="0.2">
      <c r="A482" s="133"/>
      <c r="B482" s="81">
        <v>2014</v>
      </c>
      <c r="C482" s="82">
        <v>14835.3</v>
      </c>
      <c r="D482" s="82">
        <v>14427.5</v>
      </c>
      <c r="E482" s="47">
        <v>97.251150970994857</v>
      </c>
      <c r="F482" s="82">
        <v>12828.5</v>
      </c>
      <c r="G482" s="47">
        <v>88.916998787038636</v>
      </c>
      <c r="H482" s="82">
        <v>14131.5</v>
      </c>
      <c r="I482" s="47">
        <v>97.948362502165992</v>
      </c>
      <c r="J482" s="47">
        <v>95.255909890598772</v>
      </c>
      <c r="K482" s="82">
        <v>8930.5</v>
      </c>
      <c r="L482" s="47">
        <v>61.899150927049043</v>
      </c>
      <c r="M482" s="82">
        <v>5201</v>
      </c>
      <c r="N482" s="47">
        <v>36.049211575116964</v>
      </c>
      <c r="O482" s="82">
        <v>296</v>
      </c>
      <c r="P482" s="47">
        <v>2.0516374978339975</v>
      </c>
      <c r="Q482" s="82">
        <v>87</v>
      </c>
      <c r="R482" s="47">
        <v>29.391891891891891</v>
      </c>
      <c r="S482" s="82">
        <v>846</v>
      </c>
      <c r="T482" s="47">
        <v>5.8638017674579794</v>
      </c>
      <c r="U482" s="82">
        <v>2770</v>
      </c>
      <c r="V482" s="47">
        <v>19.199445503378964</v>
      </c>
      <c r="W482" s="82">
        <v>1044.5</v>
      </c>
      <c r="X482" s="47">
        <v>7.2396465084040891</v>
      </c>
      <c r="Y482" s="82">
        <v>21</v>
      </c>
      <c r="Z482" s="48">
        <v>0.14555536302200658</v>
      </c>
      <c r="AA482" s="89">
        <v>4.3947893075103606</v>
      </c>
    </row>
    <row r="483" spans="1:27" s="25" customFormat="1" ht="14.25" x14ac:dyDescent="0.2">
      <c r="A483" s="105"/>
      <c r="B483" s="81">
        <v>2015</v>
      </c>
      <c r="C483" s="82">
        <v>14659.5</v>
      </c>
      <c r="D483" s="82">
        <v>14194</v>
      </c>
      <c r="E483" s="47">
        <v>96.824584740270808</v>
      </c>
      <c r="F483" s="82">
        <v>12625</v>
      </c>
      <c r="G483" s="47">
        <v>88.946033535296607</v>
      </c>
      <c r="H483" s="82">
        <v>13962</v>
      </c>
      <c r="I483" s="47">
        <v>98.365506552064247</v>
      </c>
      <c r="J483" s="47">
        <v>95.24199324670009</v>
      </c>
      <c r="K483" s="82">
        <v>9197</v>
      </c>
      <c r="L483" s="47">
        <v>64.794983795970126</v>
      </c>
      <c r="M483" s="82">
        <v>4765</v>
      </c>
      <c r="N483" s="47">
        <v>33.570522756094121</v>
      </c>
      <c r="O483" s="82">
        <v>232</v>
      </c>
      <c r="P483" s="47">
        <v>1.6344934479357476</v>
      </c>
      <c r="Q483" s="82">
        <v>74</v>
      </c>
      <c r="R483" s="47">
        <v>31.896551724137932</v>
      </c>
      <c r="S483" s="82">
        <v>750</v>
      </c>
      <c r="T483" s="47">
        <v>5.2839227842750454</v>
      </c>
      <c r="U483" s="82">
        <v>2815</v>
      </c>
      <c r="V483" s="47">
        <v>19.832323516979006</v>
      </c>
      <c r="W483" s="82">
        <v>949</v>
      </c>
      <c r="X483" s="47">
        <v>6.6859236297026916</v>
      </c>
      <c r="Y483" s="82">
        <v>14</v>
      </c>
      <c r="Z483" s="48">
        <v>9.8633225306467523E-2</v>
      </c>
      <c r="AA483" s="89">
        <v>4.6206232014271391</v>
      </c>
    </row>
    <row r="484" spans="1:27" s="25" customFormat="1" ht="14.25" x14ac:dyDescent="0.2">
      <c r="A484" s="105"/>
      <c r="B484" s="81">
        <v>2016</v>
      </c>
      <c r="C484" s="82">
        <v>14217.5</v>
      </c>
      <c r="D484" s="82">
        <v>13815.5</v>
      </c>
      <c r="E484" s="47">
        <v>97.17249868120274</v>
      </c>
      <c r="F484" s="82">
        <v>12272.5</v>
      </c>
      <c r="G484" s="47">
        <v>88.831385038543658</v>
      </c>
      <c r="H484" s="82">
        <v>13533.5</v>
      </c>
      <c r="I484" s="47">
        <v>97.958814375158326</v>
      </c>
      <c r="J484" s="47">
        <v>95.189027606822577</v>
      </c>
      <c r="K484" s="82">
        <v>9094.5</v>
      </c>
      <c r="L484" s="47">
        <v>65.828236401143641</v>
      </c>
      <c r="M484" s="82">
        <v>4439</v>
      </c>
      <c r="N484" s="47">
        <v>32.130577974014699</v>
      </c>
      <c r="O484" s="82">
        <v>282</v>
      </c>
      <c r="P484" s="47">
        <v>2.0411856248416633</v>
      </c>
      <c r="Q484" s="82">
        <v>62</v>
      </c>
      <c r="R484" s="47">
        <v>21.98581560283688</v>
      </c>
      <c r="S484" s="82">
        <v>690</v>
      </c>
      <c r="T484" s="47">
        <v>4.9943903586551341</v>
      </c>
      <c r="U484" s="82">
        <v>2790</v>
      </c>
      <c r="V484" s="47">
        <v>20.194708841518587</v>
      </c>
      <c r="W484" s="82">
        <v>922</v>
      </c>
      <c r="X484" s="47">
        <v>6.6736636386667145</v>
      </c>
      <c r="Y484" s="82">
        <v>10</v>
      </c>
      <c r="Z484" s="48">
        <v>7.2382468966016439E-2</v>
      </c>
      <c r="AA484" s="89">
        <v>4.478431532722162</v>
      </c>
    </row>
    <row r="485" spans="1:27" s="25" customFormat="1" ht="14.25" x14ac:dyDescent="0.2">
      <c r="A485" s="105"/>
      <c r="B485" s="81">
        <v>2017</v>
      </c>
      <c r="C485" s="82">
        <v>13167.529999999999</v>
      </c>
      <c r="D485" s="82">
        <v>12716.5</v>
      </c>
      <c r="E485" s="47">
        <v>96.574680293114966</v>
      </c>
      <c r="F485" s="82">
        <v>11449.5</v>
      </c>
      <c r="G485" s="47">
        <v>90.036566665356034</v>
      </c>
      <c r="H485" s="82">
        <v>12453.5</v>
      </c>
      <c r="I485" s="47">
        <v>97.931820862658753</v>
      </c>
      <c r="J485" s="47">
        <v>94.57734290333876</v>
      </c>
      <c r="K485" s="82">
        <v>8549.5</v>
      </c>
      <c r="L485" s="47">
        <v>67.231549561593212</v>
      </c>
      <c r="M485" s="82">
        <v>3904</v>
      </c>
      <c r="N485" s="47">
        <v>30.700271301065545</v>
      </c>
      <c r="O485" s="82">
        <v>263</v>
      </c>
      <c r="P485" s="47">
        <v>2.0681791373412497</v>
      </c>
      <c r="Q485" s="82">
        <v>48</v>
      </c>
      <c r="R485" s="47">
        <v>18.250950570342205</v>
      </c>
      <c r="S485" s="82">
        <v>568</v>
      </c>
      <c r="T485" s="47">
        <v>4.4666378327369953</v>
      </c>
      <c r="U485" s="82">
        <v>2740</v>
      </c>
      <c r="V485" s="47">
        <v>21.546809263555222</v>
      </c>
      <c r="W485" s="82">
        <v>872</v>
      </c>
      <c r="X485" s="47">
        <v>6.857232729131443</v>
      </c>
      <c r="Y485" s="82">
        <v>26</v>
      </c>
      <c r="Z485" s="48">
        <v>0.20445877403373569</v>
      </c>
      <c r="AA485" s="89">
        <v>4.2990937301488295</v>
      </c>
    </row>
    <row r="486" spans="1:27" s="25" customFormat="1" ht="14.25" x14ac:dyDescent="0.2">
      <c r="A486" s="105"/>
      <c r="B486" s="81">
        <v>2018</v>
      </c>
      <c r="C486" s="82">
        <v>12478.68</v>
      </c>
      <c r="D486" s="82">
        <v>12074</v>
      </c>
      <c r="E486" s="47">
        <v>96.757028788301326</v>
      </c>
      <c r="F486" s="82">
        <v>10906</v>
      </c>
      <c r="G486" s="47">
        <v>90.326321020374351</v>
      </c>
      <c r="H486" s="82">
        <v>11845</v>
      </c>
      <c r="I486" s="47">
        <v>98.103362597316547</v>
      </c>
      <c r="J486" s="47">
        <v>94.921898790577202</v>
      </c>
      <c r="K486" s="82">
        <v>8421</v>
      </c>
      <c r="L486" s="47">
        <v>69.744906410468772</v>
      </c>
      <c r="M486" s="82">
        <v>3424</v>
      </c>
      <c r="N486" s="47">
        <v>28.358456186847775</v>
      </c>
      <c r="O486" s="82">
        <v>229</v>
      </c>
      <c r="P486" s="47">
        <v>1.8966374026834523</v>
      </c>
      <c r="Q486" s="82">
        <v>27</v>
      </c>
      <c r="R486" s="47">
        <v>11.790393013100436</v>
      </c>
      <c r="S486" s="82">
        <v>481</v>
      </c>
      <c r="T486" s="47">
        <v>3.983766771575286</v>
      </c>
      <c r="U486" s="82">
        <v>2639</v>
      </c>
      <c r="V486" s="47">
        <v>21.856882557561701</v>
      </c>
      <c r="W486" s="82">
        <v>932</v>
      </c>
      <c r="X486" s="47">
        <v>7.7190657611396389</v>
      </c>
      <c r="Y486" s="82">
        <v>19</v>
      </c>
      <c r="Z486" s="48">
        <v>0.15736292860692397</v>
      </c>
      <c r="AA486" s="89">
        <v>4.1676223652275182</v>
      </c>
    </row>
    <row r="487" spans="1:27" s="25" customFormat="1" ht="14.25" x14ac:dyDescent="0.2">
      <c r="A487" s="105"/>
      <c r="B487" s="71">
        <v>2019</v>
      </c>
      <c r="C487" s="29">
        <v>12398.38</v>
      </c>
      <c r="D487" s="29">
        <v>11849.3</v>
      </c>
      <c r="E487" s="49">
        <v>95.571356903079277</v>
      </c>
      <c r="F487" s="29">
        <v>10540</v>
      </c>
      <c r="G487" s="49">
        <v>88.950402133459363</v>
      </c>
      <c r="H487" s="29">
        <v>11579.3</v>
      </c>
      <c r="I487" s="49">
        <v>97.721384385575519</v>
      </c>
      <c r="J487" s="49">
        <v>93.39365304176836</v>
      </c>
      <c r="K487" s="29">
        <v>8305.2999999999993</v>
      </c>
      <c r="L487" s="49">
        <v>70.091060231406075</v>
      </c>
      <c r="M487" s="29">
        <v>3274</v>
      </c>
      <c r="N487" s="49">
        <v>27.630324154169443</v>
      </c>
      <c r="O487" s="29">
        <v>270</v>
      </c>
      <c r="P487" s="49">
        <v>2.2786156144244809</v>
      </c>
      <c r="Q487" s="29">
        <v>26</v>
      </c>
      <c r="R487" s="49">
        <v>9.6296296296296298</v>
      </c>
      <c r="S487" s="29">
        <v>418</v>
      </c>
      <c r="T487" s="49">
        <v>3.5276345438127148</v>
      </c>
      <c r="U487" s="29">
        <v>2630</v>
      </c>
      <c r="V487" s="49">
        <v>22.195403947912538</v>
      </c>
      <c r="W487" s="29">
        <v>849</v>
      </c>
      <c r="X487" s="49">
        <v>7.1649802098014232</v>
      </c>
      <c r="Y487" s="29">
        <v>12</v>
      </c>
      <c r="Z487" s="50">
        <v>0.10127180508553249</v>
      </c>
      <c r="AA487" s="88">
        <v>4.1599728690552755</v>
      </c>
    </row>
    <row r="488" spans="1:27" s="25" customFormat="1" ht="13.9" customHeight="1" thickBot="1" x14ac:dyDescent="0.25">
      <c r="A488" s="39"/>
      <c r="B488" s="79">
        <v>2020</v>
      </c>
      <c r="C488" s="80">
        <f>РФ!C19</f>
        <v>11728.82</v>
      </c>
      <c r="D488" s="80">
        <f>РФ!D19</f>
        <v>11347.14</v>
      </c>
      <c r="E488" s="84">
        <f>IF(C488=0,0,D488/C488*100)</f>
        <v>96.745793694506361</v>
      </c>
      <c r="F488" s="80">
        <f>РФ!F19</f>
        <v>10196</v>
      </c>
      <c r="G488" s="84">
        <f>IF(D488=0,0,F488/D488*100)</f>
        <v>89.855241056336666</v>
      </c>
      <c r="H488" s="80">
        <f>РФ!H19</f>
        <v>11198</v>
      </c>
      <c r="I488" s="84">
        <f>IF(D488=0,0,H488/D488*100)</f>
        <v>98.685659998907212</v>
      </c>
      <c r="J488" s="84">
        <f>IF(C488=0,0,H488/C488*100)</f>
        <v>95.474225028604749</v>
      </c>
      <c r="K488" s="80">
        <f>РФ!K19</f>
        <v>8125</v>
      </c>
      <c r="L488" s="84">
        <f>IF(D488=0,0,K488/D488*100)</f>
        <v>71.603946016353021</v>
      </c>
      <c r="M488" s="80">
        <f>РФ!M19</f>
        <v>3073</v>
      </c>
      <c r="N488" s="84">
        <f>IF(D488=0,0,M488/D488*100)</f>
        <v>27.081713982554195</v>
      </c>
      <c r="O488" s="80">
        <f>РФ!O19</f>
        <v>149.13999999999999</v>
      </c>
      <c r="P488" s="84">
        <f>IF(D488=0,0,O488/D488*100)</f>
        <v>1.3143400010927864</v>
      </c>
      <c r="Q488" s="80">
        <f>РФ!Q19</f>
        <v>19</v>
      </c>
      <c r="R488" s="84">
        <f>IF(O488=0,0,Q488/O488*100)</f>
        <v>12.739707657234813</v>
      </c>
      <c r="S488" s="80">
        <f>РФ!S19</f>
        <v>403</v>
      </c>
      <c r="T488" s="84">
        <f>IF(D488=0,0,S488/D488*100)</f>
        <v>3.5515557224111101</v>
      </c>
      <c r="U488" s="80">
        <f>РФ!U19</f>
        <v>2643</v>
      </c>
      <c r="V488" s="84">
        <f>IF(D488=0,0,U488/D488*100)</f>
        <v>23.292212839534898</v>
      </c>
      <c r="W488" s="80">
        <f>РФ!AD19</f>
        <v>720</v>
      </c>
      <c r="X488" s="84">
        <f>IF(D488=0,0,W488/D488*100)</f>
        <v>6.3452112162183605</v>
      </c>
      <c r="Y488" s="80">
        <f>РФ!AF19</f>
        <v>9</v>
      </c>
      <c r="Z488" s="85">
        <f>IF(D488=0,0,Y488/D488*100)</f>
        <v>7.9315140202729506E-2</v>
      </c>
      <c r="AA488" s="90">
        <f>D488/$D28*100</f>
        <v>4.0397585374225233</v>
      </c>
    </row>
    <row r="489" spans="1:27" s="25" customFormat="1" ht="13.9" customHeight="1" x14ac:dyDescent="0.2">
      <c r="A489" s="76"/>
      <c r="B489" s="36">
        <v>2001</v>
      </c>
      <c r="C489" s="77">
        <v>109793</v>
      </c>
      <c r="D489" s="77">
        <v>107655</v>
      </c>
      <c r="E489" s="78">
        <v>98.052699170256759</v>
      </c>
      <c r="F489" s="27">
        <v>102817</v>
      </c>
      <c r="G489" s="49">
        <v>95.50601458362361</v>
      </c>
      <c r="H489" s="77">
        <v>94720</v>
      </c>
      <c r="I489" s="78">
        <v>87.984766151130927</v>
      </c>
      <c r="J489" s="78">
        <v>86.27143806982231</v>
      </c>
      <c r="K489" s="77">
        <v>15306</v>
      </c>
      <c r="L489" s="78">
        <v>14.217639682318516</v>
      </c>
      <c r="M489" s="77">
        <v>79414</v>
      </c>
      <c r="N489" s="78">
        <v>73.767126468812407</v>
      </c>
      <c r="O489" s="77">
        <v>12935</v>
      </c>
      <c r="P489" s="78">
        <v>12.015233848869073</v>
      </c>
      <c r="Q489" s="27">
        <v>2094</v>
      </c>
      <c r="R489" s="49">
        <v>16.188635485117896</v>
      </c>
      <c r="S489" s="77">
        <v>13778</v>
      </c>
      <c r="T489" s="78">
        <v>12.798290836468349</v>
      </c>
      <c r="U489" s="27">
        <v>2904</v>
      </c>
      <c r="V489" s="49">
        <v>2.6975059216943009</v>
      </c>
      <c r="W489" s="27">
        <v>6164</v>
      </c>
      <c r="X489" s="49">
        <v>5.7256978310343225</v>
      </c>
      <c r="Y489" s="27">
        <v>179</v>
      </c>
      <c r="Z489" s="50">
        <v>0.16627188704658399</v>
      </c>
      <c r="AA489" s="49">
        <v>18.629816012072045</v>
      </c>
    </row>
    <row r="490" spans="1:27" s="25" customFormat="1" ht="14.25" x14ac:dyDescent="0.2">
      <c r="A490" s="133" t="s">
        <v>234</v>
      </c>
      <c r="B490" s="36">
        <v>2002</v>
      </c>
      <c r="C490" s="77">
        <v>105067</v>
      </c>
      <c r="D490" s="77">
        <v>102354</v>
      </c>
      <c r="E490" s="78">
        <v>97.41783814137645</v>
      </c>
      <c r="F490" s="27">
        <v>97593</v>
      </c>
      <c r="G490" s="49">
        <v>95.348496394864881</v>
      </c>
      <c r="H490" s="77">
        <v>90029</v>
      </c>
      <c r="I490" s="78">
        <v>87.95845790101022</v>
      </c>
      <c r="J490" s="78">
        <v>85.687228149656889</v>
      </c>
      <c r="K490" s="77">
        <v>15258</v>
      </c>
      <c r="L490" s="78">
        <v>14.907087168063779</v>
      </c>
      <c r="M490" s="77">
        <v>74771</v>
      </c>
      <c r="N490" s="78">
        <v>73.051370732946438</v>
      </c>
      <c r="O490" s="77">
        <v>12325</v>
      </c>
      <c r="P490" s="78">
        <v>12.041542098989781</v>
      </c>
      <c r="Q490" s="27">
        <v>2393</v>
      </c>
      <c r="R490" s="49">
        <v>19.4158215010142</v>
      </c>
      <c r="S490" s="77">
        <v>13440</v>
      </c>
      <c r="T490" s="78">
        <v>13.130898645876076</v>
      </c>
      <c r="U490" s="27">
        <v>2954</v>
      </c>
      <c r="V490" s="49">
        <v>2.8860620982081793</v>
      </c>
      <c r="W490" s="27">
        <v>6924</v>
      </c>
      <c r="X490" s="49">
        <v>6.7647576059557997</v>
      </c>
      <c r="Y490" s="27">
        <v>164</v>
      </c>
      <c r="Z490" s="50">
        <v>0.16022822752408308</v>
      </c>
      <c r="AA490" s="49">
        <v>18.507555525017221</v>
      </c>
    </row>
    <row r="491" spans="1:27" s="25" customFormat="1" ht="14.25" x14ac:dyDescent="0.2">
      <c r="A491" s="133"/>
      <c r="B491" s="36">
        <v>2003</v>
      </c>
      <c r="C491" s="77">
        <v>94989</v>
      </c>
      <c r="D491" s="77">
        <v>92427</v>
      </c>
      <c r="E491" s="78">
        <v>97.302845592647571</v>
      </c>
      <c r="F491" s="27">
        <v>88034</v>
      </c>
      <c r="G491" s="49">
        <v>95.247059841821113</v>
      </c>
      <c r="H491" s="77">
        <v>81738</v>
      </c>
      <c r="I491" s="78">
        <v>88.435197507221915</v>
      </c>
      <c r="J491" s="78">
        <v>86.04996368000505</v>
      </c>
      <c r="K491" s="77">
        <v>14948</v>
      </c>
      <c r="L491" s="78">
        <v>16.17276337001093</v>
      </c>
      <c r="M491" s="77">
        <v>66790</v>
      </c>
      <c r="N491" s="78">
        <v>72.262434137210988</v>
      </c>
      <c r="O491" s="77">
        <v>10689</v>
      </c>
      <c r="P491" s="78">
        <v>11.564802492778083</v>
      </c>
      <c r="Q491" s="27">
        <v>2354</v>
      </c>
      <c r="R491" s="49">
        <v>22.022640097296286</v>
      </c>
      <c r="S491" s="77">
        <v>12483</v>
      </c>
      <c r="T491" s="78">
        <v>13.505793761563179</v>
      </c>
      <c r="U491" s="27">
        <v>3065</v>
      </c>
      <c r="V491" s="49">
        <v>3.3161305679076465</v>
      </c>
      <c r="W491" s="27">
        <v>7815</v>
      </c>
      <c r="X491" s="49">
        <v>8.4553214969651727</v>
      </c>
      <c r="Y491" s="27">
        <v>327</v>
      </c>
      <c r="Z491" s="50">
        <v>0.35379272290564445</v>
      </c>
      <c r="AA491" s="49">
        <v>18.345715720504082</v>
      </c>
    </row>
    <row r="492" spans="1:27" s="25" customFormat="1" ht="13.15" customHeight="1" x14ac:dyDescent="0.2">
      <c r="A492" s="133"/>
      <c r="B492" s="36">
        <v>2004</v>
      </c>
      <c r="C492" s="77">
        <v>86455</v>
      </c>
      <c r="D492" s="77">
        <v>84159</v>
      </c>
      <c r="E492" s="78">
        <v>97.344283153085414</v>
      </c>
      <c r="F492" s="27">
        <v>79696</v>
      </c>
      <c r="G492" s="49">
        <v>94.696942691809554</v>
      </c>
      <c r="H492" s="77">
        <v>75040</v>
      </c>
      <c r="I492" s="78">
        <v>89.164557563659258</v>
      </c>
      <c r="J492" s="78">
        <v>86.796599386964317</v>
      </c>
      <c r="K492" s="77">
        <v>13870</v>
      </c>
      <c r="L492" s="78">
        <v>16.480709133901307</v>
      </c>
      <c r="M492" s="77">
        <v>61170</v>
      </c>
      <c r="N492" s="78">
        <v>72.683848429757958</v>
      </c>
      <c r="O492" s="77">
        <v>9119</v>
      </c>
      <c r="P492" s="78">
        <v>10.835442436340736</v>
      </c>
      <c r="Q492" s="27">
        <v>2174</v>
      </c>
      <c r="R492" s="49">
        <v>23.840333369887048</v>
      </c>
      <c r="S492" s="77">
        <v>11483</v>
      </c>
      <c r="T492" s="78">
        <v>13.644411174087146</v>
      </c>
      <c r="U492" s="27">
        <v>3365</v>
      </c>
      <c r="V492" s="49">
        <v>3.9983840112168636</v>
      </c>
      <c r="W492" s="27">
        <v>7258</v>
      </c>
      <c r="X492" s="49">
        <v>8.6241519029456146</v>
      </c>
      <c r="Y492" s="27">
        <v>256</v>
      </c>
      <c r="Z492" s="50">
        <v>0.30418612388455185</v>
      </c>
      <c r="AA492" s="49">
        <v>18.213040570809014</v>
      </c>
    </row>
    <row r="493" spans="1:27" s="25" customFormat="1" ht="14.25" x14ac:dyDescent="0.2">
      <c r="A493" s="133"/>
      <c r="B493" s="36">
        <v>2005</v>
      </c>
      <c r="C493" s="77">
        <v>75825</v>
      </c>
      <c r="D493" s="77">
        <v>74677</v>
      </c>
      <c r="E493" s="78">
        <v>98.485987471150665</v>
      </c>
      <c r="F493" s="20">
        <v>71019</v>
      </c>
      <c r="G493" s="49">
        <v>95.10157076476024</v>
      </c>
      <c r="H493" s="77">
        <v>67163</v>
      </c>
      <c r="I493" s="78">
        <v>89.937999651833906</v>
      </c>
      <c r="J493" s="78">
        <v>88.576327068908668</v>
      </c>
      <c r="K493" s="77">
        <v>13439</v>
      </c>
      <c r="L493" s="78">
        <v>17.996170172877861</v>
      </c>
      <c r="M493" s="77">
        <v>53724</v>
      </c>
      <c r="N493" s="78">
        <v>71.941829478956038</v>
      </c>
      <c r="O493" s="77">
        <v>7514</v>
      </c>
      <c r="P493" s="78">
        <v>10.062000348166102</v>
      </c>
      <c r="Q493" s="20">
        <v>1882</v>
      </c>
      <c r="R493" s="49">
        <v>25.046579717859995</v>
      </c>
      <c r="S493" s="77">
        <v>10139</v>
      </c>
      <c r="T493" s="78">
        <v>13.577138878101691</v>
      </c>
      <c r="U493" s="20">
        <v>3188</v>
      </c>
      <c r="V493" s="49">
        <v>4.2690520508322516</v>
      </c>
      <c r="W493" s="20">
        <v>7115</v>
      </c>
      <c r="X493" s="49">
        <v>9.5276992916158925</v>
      </c>
      <c r="Y493" s="20">
        <v>464</v>
      </c>
      <c r="Z493" s="50">
        <v>0.62134258205337656</v>
      </c>
      <c r="AA493" s="49">
        <v>17.755507210195322</v>
      </c>
    </row>
    <row r="494" spans="1:27" s="25" customFormat="1" ht="14.25" x14ac:dyDescent="0.2">
      <c r="A494" s="133"/>
      <c r="B494" s="36">
        <v>2006</v>
      </c>
      <c r="C494" s="77">
        <v>68964</v>
      </c>
      <c r="D494" s="77">
        <v>67000</v>
      </c>
      <c r="E494" s="78">
        <v>97.152137347021636</v>
      </c>
      <c r="F494" s="20">
        <v>64058</v>
      </c>
      <c r="G494" s="49">
        <v>95.608955223880599</v>
      </c>
      <c r="H494" s="77">
        <v>60521</v>
      </c>
      <c r="I494" s="78">
        <v>90.329850746268662</v>
      </c>
      <c r="J494" s="78">
        <v>87.757380662374572</v>
      </c>
      <c r="K494" s="77">
        <v>13064</v>
      </c>
      <c r="L494" s="78">
        <v>19.498507462686568</v>
      </c>
      <c r="M494" s="77">
        <v>47457</v>
      </c>
      <c r="N494" s="78">
        <v>70.8313432835821</v>
      </c>
      <c r="O494" s="77">
        <v>6479</v>
      </c>
      <c r="P494" s="78">
        <v>9.6701492537313438</v>
      </c>
      <c r="Q494" s="20">
        <v>1705</v>
      </c>
      <c r="R494" s="49">
        <v>26.315789473684209</v>
      </c>
      <c r="S494" s="77">
        <v>9185</v>
      </c>
      <c r="T494" s="78">
        <v>13.708955223880597</v>
      </c>
      <c r="U494" s="20">
        <v>3365</v>
      </c>
      <c r="V494" s="49">
        <v>5.022388059701492</v>
      </c>
      <c r="W494" s="20">
        <v>6414</v>
      </c>
      <c r="X494" s="49">
        <v>9.5731343283582078</v>
      </c>
      <c r="Y494" s="20">
        <v>474</v>
      </c>
      <c r="Z494" s="50">
        <v>0.70746268656716416</v>
      </c>
      <c r="AA494" s="49">
        <v>17.175787779042462</v>
      </c>
    </row>
    <row r="495" spans="1:27" s="25" customFormat="1" ht="14.25" x14ac:dyDescent="0.2">
      <c r="A495" s="133"/>
      <c r="B495" s="36">
        <v>2007</v>
      </c>
      <c r="C495" s="77">
        <v>62466.5</v>
      </c>
      <c r="D495" s="77">
        <v>60438</v>
      </c>
      <c r="E495" s="78">
        <v>96.752659425452052</v>
      </c>
      <c r="F495" s="20">
        <v>57887</v>
      </c>
      <c r="G495" s="49">
        <v>95.779145570667453</v>
      </c>
      <c r="H495" s="77">
        <v>55042</v>
      </c>
      <c r="I495" s="78">
        <v>91.071842218471815</v>
      </c>
      <c r="J495" s="78">
        <v>88.114429334123088</v>
      </c>
      <c r="K495" s="77">
        <v>13116</v>
      </c>
      <c r="L495" s="78">
        <v>21.701578477117046</v>
      </c>
      <c r="M495" s="77">
        <v>41926</v>
      </c>
      <c r="N495" s="78">
        <v>69.370263741354776</v>
      </c>
      <c r="O495" s="77">
        <v>5396</v>
      </c>
      <c r="P495" s="78">
        <v>8.9281577815281778</v>
      </c>
      <c r="Q495" s="20">
        <v>1539</v>
      </c>
      <c r="R495" s="49">
        <v>28.52112676056338</v>
      </c>
      <c r="S495" s="77">
        <v>8508</v>
      </c>
      <c r="T495" s="78">
        <v>14.077236175915814</v>
      </c>
      <c r="U495" s="20">
        <v>3317</v>
      </c>
      <c r="V495" s="49">
        <v>5.4882689698534035</v>
      </c>
      <c r="W495" s="20">
        <v>5669</v>
      </c>
      <c r="X495" s="49">
        <v>9.3798603527581985</v>
      </c>
      <c r="Y495" s="20">
        <v>448</v>
      </c>
      <c r="Z495" s="50">
        <v>0.74125550150567521</v>
      </c>
      <c r="AA495" s="49">
        <v>16.751990819915683</v>
      </c>
    </row>
    <row r="496" spans="1:27" s="25" customFormat="1" ht="14.25" x14ac:dyDescent="0.2">
      <c r="A496" s="133"/>
      <c r="B496" s="36">
        <v>2008</v>
      </c>
      <c r="C496" s="77">
        <v>57250</v>
      </c>
      <c r="D496" s="77">
        <v>55741</v>
      </c>
      <c r="E496" s="78">
        <v>97.364192139737995</v>
      </c>
      <c r="F496" s="20">
        <v>53304</v>
      </c>
      <c r="G496" s="49">
        <v>95.627993756839672</v>
      </c>
      <c r="H496" s="77">
        <v>51098</v>
      </c>
      <c r="I496" s="78">
        <v>91.67040419081107</v>
      </c>
      <c r="J496" s="78">
        <v>89.254148471615721</v>
      </c>
      <c r="K496" s="77">
        <v>13164</v>
      </c>
      <c r="L496" s="78">
        <v>23.616368561740909</v>
      </c>
      <c r="M496" s="77">
        <v>37934</v>
      </c>
      <c r="N496" s="78">
        <v>68.054035629070171</v>
      </c>
      <c r="O496" s="77">
        <v>4643</v>
      </c>
      <c r="P496" s="78">
        <v>8.3295958091889268</v>
      </c>
      <c r="Q496" s="20">
        <v>1266</v>
      </c>
      <c r="R496" s="49">
        <v>27.266853327589917</v>
      </c>
      <c r="S496" s="77">
        <v>7868</v>
      </c>
      <c r="T496" s="78">
        <v>14.115283184729375</v>
      </c>
      <c r="U496" s="20">
        <v>3643</v>
      </c>
      <c r="V496" s="49">
        <v>6.5355842198740604</v>
      </c>
      <c r="W496" s="20">
        <v>4783</v>
      </c>
      <c r="X496" s="49">
        <v>8.5807574316930086</v>
      </c>
      <c r="Y496" s="20">
        <v>427</v>
      </c>
      <c r="Z496" s="50">
        <v>0.76604294863744826</v>
      </c>
      <c r="AA496" s="49">
        <v>16.398414907168515</v>
      </c>
    </row>
    <row r="497" spans="1:27" s="25" customFormat="1" ht="14.25" x14ac:dyDescent="0.2">
      <c r="A497" s="133"/>
      <c r="B497" s="36">
        <v>2009</v>
      </c>
      <c r="C497" s="77">
        <v>54092</v>
      </c>
      <c r="D497" s="77">
        <v>52656</v>
      </c>
      <c r="E497" s="78">
        <v>97.345263624935299</v>
      </c>
      <c r="F497" s="20">
        <v>50213</v>
      </c>
      <c r="G497" s="49">
        <v>95.360452749924036</v>
      </c>
      <c r="H497" s="20">
        <v>48320</v>
      </c>
      <c r="I497" s="49">
        <v>91.765420844728055</v>
      </c>
      <c r="J497" s="49">
        <v>89.329290837831849</v>
      </c>
      <c r="K497" s="20">
        <v>14124</v>
      </c>
      <c r="L497" s="49">
        <v>26.82315405651778</v>
      </c>
      <c r="M497" s="20">
        <v>34196</v>
      </c>
      <c r="N497" s="49">
        <v>64.942266788210262</v>
      </c>
      <c r="O497" s="20">
        <v>4336</v>
      </c>
      <c r="P497" s="49">
        <v>8.2345791552719536</v>
      </c>
      <c r="Q497" s="20">
        <v>1348</v>
      </c>
      <c r="R497" s="49">
        <v>31.088560885608857</v>
      </c>
      <c r="S497" s="20">
        <v>7718</v>
      </c>
      <c r="T497" s="49">
        <v>14.657398966879368</v>
      </c>
      <c r="U497" s="20">
        <v>3923</v>
      </c>
      <c r="V497" s="49">
        <v>7.4502430872075349</v>
      </c>
      <c r="W497" s="20">
        <v>4521</v>
      </c>
      <c r="X497" s="49">
        <v>8.5859161349134006</v>
      </c>
      <c r="Y497" s="20">
        <v>275</v>
      </c>
      <c r="Z497" s="50">
        <v>0.52225767243998777</v>
      </c>
      <c r="AA497" s="49">
        <v>16.004084907724852</v>
      </c>
    </row>
    <row r="498" spans="1:27" s="25" customFormat="1" ht="14.25" x14ac:dyDescent="0.2">
      <c r="A498" s="133"/>
      <c r="B498" s="36">
        <v>2010</v>
      </c>
      <c r="C498" s="29">
        <v>48982</v>
      </c>
      <c r="D498" s="20">
        <v>47770</v>
      </c>
      <c r="E498" s="49">
        <v>97.525621656935201</v>
      </c>
      <c r="F498" s="29">
        <v>44065</v>
      </c>
      <c r="G498" s="49">
        <v>92.244086246598272</v>
      </c>
      <c r="H498" s="29">
        <v>44125</v>
      </c>
      <c r="I498" s="49">
        <v>92.369688088758636</v>
      </c>
      <c r="J498" s="49">
        <v>90.084112531133883</v>
      </c>
      <c r="K498" s="29">
        <v>14420</v>
      </c>
      <c r="L498" s="49">
        <v>30.186309399204518</v>
      </c>
      <c r="M498" s="29">
        <v>29705</v>
      </c>
      <c r="N498" s="49">
        <v>62.183378689554111</v>
      </c>
      <c r="O498" s="29">
        <v>3645</v>
      </c>
      <c r="P498" s="49">
        <v>7.6303119112413649</v>
      </c>
      <c r="Q498" s="29">
        <v>1019</v>
      </c>
      <c r="R498" s="49">
        <v>27.95610425240055</v>
      </c>
      <c r="S498" s="29">
        <v>7156</v>
      </c>
      <c r="T498" s="49">
        <v>14.980113041657944</v>
      </c>
      <c r="U498" s="29">
        <v>3540</v>
      </c>
      <c r="V498" s="49">
        <v>7.4105086874607498</v>
      </c>
      <c r="W498" s="29">
        <v>4395</v>
      </c>
      <c r="X498" s="49">
        <v>9.20033493824576</v>
      </c>
      <c r="Y498" s="29">
        <v>113</v>
      </c>
      <c r="Z498" s="50">
        <v>0.23655013606866232</v>
      </c>
      <c r="AA498" s="49">
        <v>14.551646617663632</v>
      </c>
    </row>
    <row r="499" spans="1:27" s="25" customFormat="1" ht="14.25" x14ac:dyDescent="0.2">
      <c r="A499" s="133"/>
      <c r="B499" s="37">
        <v>2011</v>
      </c>
      <c r="C499" s="51">
        <v>47475</v>
      </c>
      <c r="D499" s="21">
        <v>46247</v>
      </c>
      <c r="E499" s="49">
        <v>97.413375460768819</v>
      </c>
      <c r="F499" s="51">
        <v>43842</v>
      </c>
      <c r="G499" s="49">
        <v>94.799662680822536</v>
      </c>
      <c r="H499" s="51">
        <v>42894</v>
      </c>
      <c r="I499" s="49">
        <v>92.749799987026179</v>
      </c>
      <c r="J499" s="49">
        <v>90.350710900473928</v>
      </c>
      <c r="K499" s="51">
        <v>14884</v>
      </c>
      <c r="L499" s="49">
        <v>32.183709213570609</v>
      </c>
      <c r="M499" s="51">
        <v>28010</v>
      </c>
      <c r="N499" s="49">
        <v>60.566090773455571</v>
      </c>
      <c r="O499" s="51">
        <v>3353</v>
      </c>
      <c r="P499" s="49">
        <v>7.2502000129738144</v>
      </c>
      <c r="Q499" s="51">
        <v>940</v>
      </c>
      <c r="R499" s="49">
        <v>28.03459588428273</v>
      </c>
      <c r="S499" s="51">
        <v>7232</v>
      </c>
      <c r="T499" s="49">
        <v>15.637771098665858</v>
      </c>
      <c r="U499" s="51">
        <v>3917</v>
      </c>
      <c r="V499" s="49">
        <v>8.4697385776374681</v>
      </c>
      <c r="W499" s="51">
        <v>3790</v>
      </c>
      <c r="X499" s="49">
        <v>8.1951261703461835</v>
      </c>
      <c r="Y499" s="51">
        <v>91</v>
      </c>
      <c r="Z499" s="50">
        <v>0.19676952018509308</v>
      </c>
      <c r="AA499" s="49">
        <v>13.947043035073433</v>
      </c>
    </row>
    <row r="500" spans="1:27" s="25" customFormat="1" ht="14.25" x14ac:dyDescent="0.2">
      <c r="A500" s="133"/>
      <c r="B500" s="38">
        <v>2012</v>
      </c>
      <c r="C500" s="51">
        <v>45724.5</v>
      </c>
      <c r="D500" s="51">
        <v>44571</v>
      </c>
      <c r="E500" s="52">
        <v>97.47728241970934</v>
      </c>
      <c r="F500" s="51">
        <v>42375</v>
      </c>
      <c r="G500" s="52">
        <v>95.073029548361049</v>
      </c>
      <c r="H500" s="51">
        <v>41385</v>
      </c>
      <c r="I500" s="52">
        <v>92.85185434475332</v>
      </c>
      <c r="J500" s="52">
        <v>90.509464291572357</v>
      </c>
      <c r="K500" s="51">
        <v>15417</v>
      </c>
      <c r="L500" s="52">
        <v>34.589755670727598</v>
      </c>
      <c r="M500" s="51">
        <v>25968</v>
      </c>
      <c r="N500" s="52">
        <v>58.262098674025708</v>
      </c>
      <c r="O500" s="51">
        <v>3132</v>
      </c>
      <c r="P500" s="52">
        <v>7.0269906441408088</v>
      </c>
      <c r="Q500" s="51">
        <v>814</v>
      </c>
      <c r="R500" s="52">
        <v>25.989782886334613</v>
      </c>
      <c r="S500" s="51">
        <v>6989</v>
      </c>
      <c r="T500" s="52">
        <v>15.680599492943841</v>
      </c>
      <c r="U500" s="51">
        <v>4118</v>
      </c>
      <c r="V500" s="52">
        <v>9.239191402481433</v>
      </c>
      <c r="W500" s="51">
        <v>4310</v>
      </c>
      <c r="X500" s="52">
        <v>9.6699647753023275</v>
      </c>
      <c r="Y500" s="51">
        <v>45</v>
      </c>
      <c r="Z500" s="53">
        <v>0.10096250925489669</v>
      </c>
      <c r="AA500" s="52">
        <v>13.624733671014541</v>
      </c>
    </row>
    <row r="501" spans="1:27" s="25" customFormat="1" ht="14.25" x14ac:dyDescent="0.2">
      <c r="A501" s="133"/>
      <c r="B501" s="71">
        <v>2013</v>
      </c>
      <c r="C501" s="29">
        <v>41930.5</v>
      </c>
      <c r="D501" s="29">
        <v>40708</v>
      </c>
      <c r="E501" s="49">
        <v>97.084461191733936</v>
      </c>
      <c r="F501" s="29">
        <v>38566</v>
      </c>
      <c r="G501" s="49">
        <v>94.738135010317379</v>
      </c>
      <c r="H501" s="29">
        <v>38221</v>
      </c>
      <c r="I501" s="49">
        <v>93.890635747273265</v>
      </c>
      <c r="J501" s="49">
        <v>91.153217824733787</v>
      </c>
      <c r="K501" s="29">
        <v>14803</v>
      </c>
      <c r="L501" s="49">
        <v>36.363859683600275</v>
      </c>
      <c r="M501" s="29">
        <v>23418</v>
      </c>
      <c r="N501" s="49">
        <v>57.52677606367299</v>
      </c>
      <c r="O501" s="83">
        <v>2487</v>
      </c>
      <c r="P501" s="49">
        <v>6.1093642527267367</v>
      </c>
      <c r="Q501" s="83">
        <v>629</v>
      </c>
      <c r="R501" s="49">
        <v>25.291515882589465</v>
      </c>
      <c r="S501" s="83">
        <v>6320</v>
      </c>
      <c r="T501" s="49">
        <v>15.525203891127051</v>
      </c>
      <c r="U501" s="29">
        <v>4226</v>
      </c>
      <c r="V501" s="49">
        <v>10.381251842389702</v>
      </c>
      <c r="W501" s="29">
        <v>4273</v>
      </c>
      <c r="X501" s="49">
        <v>10.496708263731945</v>
      </c>
      <c r="Y501" s="83">
        <v>190</v>
      </c>
      <c r="Z501" s="50">
        <v>0.46673872457502208</v>
      </c>
      <c r="AA501" s="88">
        <v>12.607200145805979</v>
      </c>
    </row>
    <row r="502" spans="1:27" s="25" customFormat="1" ht="14.25" x14ac:dyDescent="0.2">
      <c r="A502" s="133"/>
      <c r="B502" s="81">
        <v>2014</v>
      </c>
      <c r="C502" s="82">
        <v>40986.6</v>
      </c>
      <c r="D502" s="82">
        <v>39957</v>
      </c>
      <c r="E502" s="47">
        <v>97.487959479439624</v>
      </c>
      <c r="F502" s="82">
        <v>37682</v>
      </c>
      <c r="G502" s="47">
        <v>94.306379357809647</v>
      </c>
      <c r="H502" s="82">
        <v>37417</v>
      </c>
      <c r="I502" s="47">
        <v>93.643166403884166</v>
      </c>
      <c r="J502" s="47">
        <v>91.290812119082815</v>
      </c>
      <c r="K502" s="82">
        <v>15603</v>
      </c>
      <c r="L502" s="47">
        <v>39.049478189053232</v>
      </c>
      <c r="M502" s="82">
        <v>21814</v>
      </c>
      <c r="N502" s="47">
        <v>54.593688214830948</v>
      </c>
      <c r="O502" s="82">
        <v>2540</v>
      </c>
      <c r="P502" s="47">
        <v>6.3568335961158242</v>
      </c>
      <c r="Q502" s="82">
        <v>529</v>
      </c>
      <c r="R502" s="47">
        <v>20.826771653543307</v>
      </c>
      <c r="S502" s="82">
        <v>5990</v>
      </c>
      <c r="T502" s="47">
        <v>14.991115449107792</v>
      </c>
      <c r="U502" s="82">
        <v>4676</v>
      </c>
      <c r="V502" s="47">
        <v>11.702580273794329</v>
      </c>
      <c r="W502" s="82">
        <v>3453</v>
      </c>
      <c r="X502" s="47">
        <v>8.6417899241684815</v>
      </c>
      <c r="Y502" s="82">
        <v>58</v>
      </c>
      <c r="Z502" s="48">
        <v>0.1451560427459519</v>
      </c>
      <c r="AA502" s="89">
        <v>12.171380790864077</v>
      </c>
    </row>
    <row r="503" spans="1:27" s="25" customFormat="1" ht="14.25" x14ac:dyDescent="0.2">
      <c r="A503" s="105"/>
      <c r="B503" s="81">
        <v>2015</v>
      </c>
      <c r="C503" s="82">
        <v>38777</v>
      </c>
      <c r="D503" s="82">
        <v>37836</v>
      </c>
      <c r="E503" s="47">
        <v>97.573303762539652</v>
      </c>
      <c r="F503" s="82">
        <v>35749</v>
      </c>
      <c r="G503" s="47">
        <v>94.484089227191035</v>
      </c>
      <c r="H503" s="82">
        <v>35722</v>
      </c>
      <c r="I503" s="47">
        <v>94.412728618247172</v>
      </c>
      <c r="J503" s="47">
        <v>92.121618485184513</v>
      </c>
      <c r="K503" s="82">
        <v>15816</v>
      </c>
      <c r="L503" s="47">
        <v>41.801458928005076</v>
      </c>
      <c r="M503" s="82">
        <v>19906</v>
      </c>
      <c r="N503" s="47">
        <v>52.611269690242104</v>
      </c>
      <c r="O503" s="82">
        <v>2114</v>
      </c>
      <c r="P503" s="47">
        <v>5.5872713817528279</v>
      </c>
      <c r="Q503" s="82">
        <v>373</v>
      </c>
      <c r="R503" s="47">
        <v>17.644276253547776</v>
      </c>
      <c r="S503" s="82">
        <v>5595</v>
      </c>
      <c r="T503" s="47">
        <v>14.787503964478274</v>
      </c>
      <c r="U503" s="82">
        <v>4565</v>
      </c>
      <c r="V503" s="47">
        <v>12.065228882545725</v>
      </c>
      <c r="W503" s="82">
        <v>3398</v>
      </c>
      <c r="X503" s="47">
        <v>8.9808647848609784</v>
      </c>
      <c r="Y503" s="82">
        <v>39</v>
      </c>
      <c r="Z503" s="48">
        <v>0.10307643514113542</v>
      </c>
      <c r="AA503" s="89">
        <v>12.316887378413218</v>
      </c>
    </row>
    <row r="504" spans="1:27" s="25" customFormat="1" ht="14.25" x14ac:dyDescent="0.2">
      <c r="A504" s="105"/>
      <c r="B504" s="81">
        <v>2016</v>
      </c>
      <c r="C504" s="82">
        <v>37188.1</v>
      </c>
      <c r="D504" s="82">
        <v>36032</v>
      </c>
      <c r="E504" s="47">
        <v>96.891209822496975</v>
      </c>
      <c r="F504" s="82">
        <v>34152</v>
      </c>
      <c r="G504" s="47">
        <v>94.782415630550616</v>
      </c>
      <c r="H504" s="82">
        <v>33938</v>
      </c>
      <c r="I504" s="47">
        <v>94.188499111900541</v>
      </c>
      <c r="J504" s="47">
        <v>91.260376303172251</v>
      </c>
      <c r="K504" s="82">
        <v>16089</v>
      </c>
      <c r="L504" s="47">
        <v>44.65197602131439</v>
      </c>
      <c r="M504" s="82">
        <v>17849</v>
      </c>
      <c r="N504" s="47">
        <v>49.536523090586144</v>
      </c>
      <c r="O504" s="82">
        <v>2094</v>
      </c>
      <c r="P504" s="47">
        <v>5.8115008880994665</v>
      </c>
      <c r="Q504" s="82">
        <v>335</v>
      </c>
      <c r="R504" s="47">
        <v>15.998089780324737</v>
      </c>
      <c r="S504" s="82">
        <v>4951</v>
      </c>
      <c r="T504" s="47">
        <v>13.740563943161636</v>
      </c>
      <c r="U504" s="82">
        <v>4678</v>
      </c>
      <c r="V504" s="47">
        <v>12.982904085257548</v>
      </c>
      <c r="W504" s="82">
        <v>3257</v>
      </c>
      <c r="X504" s="47">
        <v>9.0391873889875676</v>
      </c>
      <c r="Y504" s="82">
        <v>18</v>
      </c>
      <c r="Z504" s="48">
        <v>4.9955595026642985E-2</v>
      </c>
      <c r="AA504" s="89">
        <v>11.680130649418764</v>
      </c>
    </row>
    <row r="505" spans="1:27" s="25" customFormat="1" ht="14.25" x14ac:dyDescent="0.2">
      <c r="A505" s="105"/>
      <c r="B505" s="81">
        <v>2017</v>
      </c>
      <c r="C505" s="82">
        <v>35474.799999999996</v>
      </c>
      <c r="D505" s="82">
        <v>34163</v>
      </c>
      <c r="E505" s="47">
        <v>96.302163789506935</v>
      </c>
      <c r="F505" s="82">
        <v>32428</v>
      </c>
      <c r="G505" s="47">
        <v>94.921406199689713</v>
      </c>
      <c r="H505" s="82">
        <v>32281</v>
      </c>
      <c r="I505" s="47">
        <v>94.49111611977871</v>
      </c>
      <c r="J505" s="47">
        <v>90.996989412202481</v>
      </c>
      <c r="K505" s="82">
        <v>15909</v>
      </c>
      <c r="L505" s="47">
        <v>46.567924362614527</v>
      </c>
      <c r="M505" s="82">
        <v>16372</v>
      </c>
      <c r="N505" s="47">
        <v>47.923191757164183</v>
      </c>
      <c r="O505" s="82">
        <v>1882</v>
      </c>
      <c r="P505" s="47">
        <v>5.5088838802212923</v>
      </c>
      <c r="Q505" s="82">
        <v>332</v>
      </c>
      <c r="R505" s="47">
        <v>17.640807651434645</v>
      </c>
      <c r="S505" s="82">
        <v>4328</v>
      </c>
      <c r="T505" s="47">
        <v>12.668676638468519</v>
      </c>
      <c r="U505" s="82">
        <v>4436</v>
      </c>
      <c r="V505" s="47">
        <v>12.98480812575008</v>
      </c>
      <c r="W505" s="82">
        <v>3112</v>
      </c>
      <c r="X505" s="47">
        <v>9.1092702631501918</v>
      </c>
      <c r="Y505" s="82">
        <v>86</v>
      </c>
      <c r="Z505" s="48">
        <v>0.25173433246494742</v>
      </c>
      <c r="AA505" s="89">
        <v>11.549556804393854</v>
      </c>
    </row>
    <row r="506" spans="1:27" s="25" customFormat="1" ht="14.25" x14ac:dyDescent="0.2">
      <c r="A506" s="105"/>
      <c r="B506" s="81">
        <v>2018</v>
      </c>
      <c r="C506" s="82">
        <v>33586.199999999997</v>
      </c>
      <c r="D506" s="82">
        <v>32553.5</v>
      </c>
      <c r="E506" s="47">
        <v>96.925225241319353</v>
      </c>
      <c r="F506" s="82">
        <v>30176</v>
      </c>
      <c r="G506" s="47">
        <v>92.69663784232111</v>
      </c>
      <c r="H506" s="82">
        <v>31011</v>
      </c>
      <c r="I506" s="47">
        <v>95.261646213156808</v>
      </c>
      <c r="J506" s="47">
        <v>92.332565160691004</v>
      </c>
      <c r="K506" s="82">
        <v>15611</v>
      </c>
      <c r="L506" s="47">
        <v>47.954905002534289</v>
      </c>
      <c r="M506" s="82">
        <v>15400</v>
      </c>
      <c r="N506" s="47">
        <v>47.306741210622519</v>
      </c>
      <c r="O506" s="82">
        <v>1542.5</v>
      </c>
      <c r="P506" s="47">
        <v>4.7383537868431969</v>
      </c>
      <c r="Q506" s="82">
        <v>236</v>
      </c>
      <c r="R506" s="47">
        <v>15.299837925445706</v>
      </c>
      <c r="S506" s="82">
        <v>3743</v>
      </c>
      <c r="T506" s="47">
        <v>11.497995607231173</v>
      </c>
      <c r="U506" s="82">
        <v>4225.5</v>
      </c>
      <c r="V506" s="47">
        <v>12.9801711029536</v>
      </c>
      <c r="W506" s="82">
        <v>3103</v>
      </c>
      <c r="X506" s="47">
        <v>9.5320011673091987</v>
      </c>
      <c r="Y506" s="82">
        <v>38</v>
      </c>
      <c r="Z506" s="48">
        <v>0.11673091987036725</v>
      </c>
      <c r="AA506" s="89">
        <v>11.236598862550441</v>
      </c>
    </row>
    <row r="507" spans="1:27" s="25" customFormat="1" ht="14.25" x14ac:dyDescent="0.2">
      <c r="A507" s="105"/>
      <c r="B507" s="71">
        <v>2019</v>
      </c>
      <c r="C507" s="29">
        <v>32175.35</v>
      </c>
      <c r="D507" s="29">
        <v>31094.5</v>
      </c>
      <c r="E507" s="49">
        <v>96.640751382657839</v>
      </c>
      <c r="F507" s="29">
        <v>29275.5</v>
      </c>
      <c r="G507" s="49">
        <v>94.150090852079956</v>
      </c>
      <c r="H507" s="29">
        <v>29488.5</v>
      </c>
      <c r="I507" s="49">
        <v>94.835099454887512</v>
      </c>
      <c r="J507" s="49">
        <v>91.649352687694147</v>
      </c>
      <c r="K507" s="29">
        <v>15550.5</v>
      </c>
      <c r="L507" s="49">
        <v>50.01045200919777</v>
      </c>
      <c r="M507" s="29">
        <v>13938</v>
      </c>
      <c r="N507" s="49">
        <v>44.824647445689756</v>
      </c>
      <c r="O507" s="29">
        <v>1606</v>
      </c>
      <c r="P507" s="49">
        <v>5.1649005451124799</v>
      </c>
      <c r="Q507" s="29">
        <v>241</v>
      </c>
      <c r="R507" s="49">
        <v>15.006226650062265</v>
      </c>
      <c r="S507" s="29">
        <v>3375</v>
      </c>
      <c r="T507" s="49">
        <v>10.854009551528405</v>
      </c>
      <c r="U507" s="29">
        <v>4079.5</v>
      </c>
      <c r="V507" s="49">
        <v>13.11968354532152</v>
      </c>
      <c r="W507" s="29">
        <v>3128</v>
      </c>
      <c r="X507" s="49">
        <v>10.05965685249803</v>
      </c>
      <c r="Y507" s="29">
        <v>25</v>
      </c>
      <c r="Z507" s="50">
        <v>8.0400070752062264E-2</v>
      </c>
      <c r="AA507" s="88">
        <v>10.916448767170996</v>
      </c>
    </row>
    <row r="508" spans="1:27" s="25" customFormat="1" ht="13.9" customHeight="1" thickBot="1" x14ac:dyDescent="0.25">
      <c r="A508" s="39"/>
      <c r="B508" s="79">
        <v>2020</v>
      </c>
      <c r="C508" s="80">
        <f>РФ!C39</f>
        <v>31547.5</v>
      </c>
      <c r="D508" s="80">
        <f>РФ!D39</f>
        <v>30468</v>
      </c>
      <c r="E508" s="84">
        <f>IF(C508=0,0,D508/C508*100)</f>
        <v>96.578175766701008</v>
      </c>
      <c r="F508" s="80">
        <f>РФ!F39</f>
        <v>29065</v>
      </c>
      <c r="G508" s="84">
        <f>IF(D508=0,0,F508/D508*100)</f>
        <v>95.395168701588545</v>
      </c>
      <c r="H508" s="80">
        <f>РФ!H39</f>
        <v>29179</v>
      </c>
      <c r="I508" s="84">
        <f>IF(D508=0,0,H508/D508*100)</f>
        <v>95.769331757909939</v>
      </c>
      <c r="J508" s="84">
        <f>IF(C508=0,0,H508/C508*100)</f>
        <v>92.492273555749279</v>
      </c>
      <c r="K508" s="80">
        <f>РФ!K39</f>
        <v>15805</v>
      </c>
      <c r="L508" s="84">
        <f>IF(D508=0,0,K508/D508*100)</f>
        <v>51.874097413679934</v>
      </c>
      <c r="M508" s="80">
        <f>РФ!M39</f>
        <v>13374</v>
      </c>
      <c r="N508" s="84">
        <f>IF(D508=0,0,M508/D508*100)</f>
        <v>43.895234344230012</v>
      </c>
      <c r="O508" s="80">
        <f>РФ!O39</f>
        <v>1289</v>
      </c>
      <c r="P508" s="84">
        <f>IF(D508=0,0,O508/D508*100)</f>
        <v>4.2306682420900614</v>
      </c>
      <c r="Q508" s="80">
        <f>РФ!Q39</f>
        <v>229</v>
      </c>
      <c r="R508" s="84">
        <f>IF(O508=0,0,Q508/O508*100)</f>
        <v>17.765709852598913</v>
      </c>
      <c r="S508" s="80">
        <f>РФ!S39</f>
        <v>3089.5</v>
      </c>
      <c r="T508" s="84">
        <f>IF(D508=0,0,S508/D508*100)</f>
        <v>10.14014703951687</v>
      </c>
      <c r="U508" s="80">
        <f>РФ!U39</f>
        <v>4016.5</v>
      </c>
      <c r="V508" s="84">
        <f>IF(D508=0,0,U508/D508*100)</f>
        <v>13.18268347118288</v>
      </c>
      <c r="W508" s="80">
        <f>РФ!AD39</f>
        <v>2721</v>
      </c>
      <c r="X508" s="84">
        <f>IF(D508=0,0,W508/D508*100)</f>
        <v>8.9306813706183537</v>
      </c>
      <c r="Y508" s="80">
        <f>РФ!AF39</f>
        <v>39</v>
      </c>
      <c r="Z508" s="85">
        <f>IF(D508=0,0,Y508/D508*100)</f>
        <v>0.12800315084679006</v>
      </c>
      <c r="AA508" s="90">
        <f>D508/$D28*100</f>
        <v>10.847082447047402</v>
      </c>
    </row>
    <row r="509" spans="1:27" s="25" customFormat="1" ht="13.9" customHeight="1" x14ac:dyDescent="0.2">
      <c r="A509" s="76"/>
      <c r="B509" s="36">
        <v>2001</v>
      </c>
      <c r="C509" s="77">
        <v>3409</v>
      </c>
      <c r="D509" s="77">
        <v>3028</v>
      </c>
      <c r="E509" s="78">
        <v>88.823701965385752</v>
      </c>
      <c r="F509" s="27">
        <v>1684</v>
      </c>
      <c r="G509" s="49">
        <v>55.614266842800532</v>
      </c>
      <c r="H509" s="77">
        <v>2919</v>
      </c>
      <c r="I509" s="78">
        <v>96.400264200792606</v>
      </c>
      <c r="J509" s="78">
        <v>85.626283367556468</v>
      </c>
      <c r="K509" s="77">
        <v>1767</v>
      </c>
      <c r="L509" s="78">
        <v>58.355350066050192</v>
      </c>
      <c r="M509" s="77">
        <v>1152</v>
      </c>
      <c r="N509" s="78">
        <v>38.044914134742399</v>
      </c>
      <c r="O509" s="77">
        <v>109</v>
      </c>
      <c r="P509" s="78">
        <v>3.5997357992073979</v>
      </c>
      <c r="Q509" s="27">
        <v>84</v>
      </c>
      <c r="R509" s="49">
        <v>77.064220183486242</v>
      </c>
      <c r="S509" s="77">
        <v>1046</v>
      </c>
      <c r="T509" s="78">
        <v>34.544253632760899</v>
      </c>
      <c r="U509" s="27">
        <v>153</v>
      </c>
      <c r="V509" s="49">
        <v>5.0528401585204756</v>
      </c>
      <c r="W509" s="27">
        <v>365</v>
      </c>
      <c r="X509" s="49">
        <v>12.054161162483487</v>
      </c>
      <c r="Y509" s="27">
        <v>12</v>
      </c>
      <c r="Z509" s="50">
        <v>0.39630118890356669</v>
      </c>
      <c r="AA509" s="49">
        <v>0.52399872634391487</v>
      </c>
    </row>
    <row r="510" spans="1:27" s="25" customFormat="1" ht="15" customHeight="1" x14ac:dyDescent="0.2">
      <c r="A510" s="133" t="s">
        <v>236</v>
      </c>
      <c r="B510" s="36">
        <v>2002</v>
      </c>
      <c r="C510" s="77">
        <v>3526</v>
      </c>
      <c r="D510" s="77">
        <v>3210</v>
      </c>
      <c r="E510" s="78">
        <v>91.038003403289849</v>
      </c>
      <c r="F510" s="27">
        <v>1725</v>
      </c>
      <c r="G510" s="49">
        <v>53.738317757009348</v>
      </c>
      <c r="H510" s="77">
        <v>3071</v>
      </c>
      <c r="I510" s="78">
        <v>95.669781931464172</v>
      </c>
      <c r="J510" s="78">
        <v>87.095859330686338</v>
      </c>
      <c r="K510" s="77">
        <v>2023</v>
      </c>
      <c r="L510" s="78">
        <v>63.021806853582554</v>
      </c>
      <c r="M510" s="77">
        <v>1048</v>
      </c>
      <c r="N510" s="78">
        <v>32.647975077881618</v>
      </c>
      <c r="O510" s="77">
        <v>139</v>
      </c>
      <c r="P510" s="78">
        <v>4.3302180685358262</v>
      </c>
      <c r="Q510" s="27">
        <v>121</v>
      </c>
      <c r="R510" s="49">
        <v>87.050359712230218</v>
      </c>
      <c r="S510" s="77">
        <v>1137</v>
      </c>
      <c r="T510" s="78">
        <v>35.420560747663551</v>
      </c>
      <c r="U510" s="27">
        <v>164</v>
      </c>
      <c r="V510" s="49">
        <v>5.1090342679127723</v>
      </c>
      <c r="W510" s="27">
        <v>464</v>
      </c>
      <c r="X510" s="49">
        <v>14.454828660436137</v>
      </c>
      <c r="Y510" s="27">
        <v>5</v>
      </c>
      <c r="Z510" s="50">
        <v>0.1557632398753894</v>
      </c>
      <c r="AA510" s="49">
        <v>0.5804292283184368</v>
      </c>
    </row>
    <row r="511" spans="1:27" s="25" customFormat="1" ht="14.25" x14ac:dyDescent="0.2">
      <c r="A511" s="133"/>
      <c r="B511" s="36">
        <v>2003</v>
      </c>
      <c r="C511" s="77">
        <v>3446</v>
      </c>
      <c r="D511" s="77">
        <v>3085</v>
      </c>
      <c r="E511" s="78">
        <v>89.524085896691815</v>
      </c>
      <c r="F511" s="27">
        <v>1715</v>
      </c>
      <c r="G511" s="49">
        <v>55.591572123176661</v>
      </c>
      <c r="H511" s="77">
        <v>2954</v>
      </c>
      <c r="I511" s="78">
        <v>95.753646677471636</v>
      </c>
      <c r="J511" s="78">
        <v>85.722576900754504</v>
      </c>
      <c r="K511" s="77">
        <v>1950</v>
      </c>
      <c r="L511" s="78">
        <v>63.209076175040522</v>
      </c>
      <c r="M511" s="77">
        <v>1004</v>
      </c>
      <c r="N511" s="78">
        <v>32.544570502431121</v>
      </c>
      <c r="O511" s="77">
        <v>131</v>
      </c>
      <c r="P511" s="78">
        <v>4.2463533225283632</v>
      </c>
      <c r="Q511" s="27">
        <v>109</v>
      </c>
      <c r="R511" s="49">
        <v>83.206106870229007</v>
      </c>
      <c r="S511" s="77">
        <v>1085</v>
      </c>
      <c r="T511" s="78">
        <v>35.170178282009722</v>
      </c>
      <c r="U511" s="27">
        <v>141</v>
      </c>
      <c r="V511" s="49">
        <v>4.5705024311183147</v>
      </c>
      <c r="W511" s="27">
        <v>501</v>
      </c>
      <c r="X511" s="49">
        <v>16.239870340356564</v>
      </c>
      <c r="Y511" s="27">
        <v>13</v>
      </c>
      <c r="Z511" s="50">
        <v>0.42139384116693684</v>
      </c>
      <c r="AA511" s="49">
        <v>0.61233766104877463</v>
      </c>
    </row>
    <row r="512" spans="1:27" s="25" customFormat="1" ht="13.15" customHeight="1" x14ac:dyDescent="0.2">
      <c r="A512" s="133"/>
      <c r="B512" s="36">
        <v>2004</v>
      </c>
      <c r="C512" s="77">
        <v>3241</v>
      </c>
      <c r="D512" s="77">
        <v>2951</v>
      </c>
      <c r="E512" s="78">
        <v>91.052144399876582</v>
      </c>
      <c r="F512" s="27">
        <v>1650</v>
      </c>
      <c r="G512" s="49">
        <v>55.913249745848873</v>
      </c>
      <c r="H512" s="77">
        <v>2865</v>
      </c>
      <c r="I512" s="78">
        <v>97.085733649610304</v>
      </c>
      <c r="J512" s="78">
        <v>88.398642394322735</v>
      </c>
      <c r="K512" s="77">
        <v>2012</v>
      </c>
      <c r="L512" s="78">
        <v>68.180277871907819</v>
      </c>
      <c r="M512" s="77">
        <v>853</v>
      </c>
      <c r="N512" s="78">
        <v>28.905455777702471</v>
      </c>
      <c r="O512" s="77">
        <v>86</v>
      </c>
      <c r="P512" s="78">
        <v>2.9142663503896982</v>
      </c>
      <c r="Q512" s="27">
        <v>115</v>
      </c>
      <c r="R512" s="49">
        <v>133.72093023255815</v>
      </c>
      <c r="S512" s="77">
        <v>1076</v>
      </c>
      <c r="T512" s="78">
        <v>36.462216197899018</v>
      </c>
      <c r="U512" s="27">
        <v>154</v>
      </c>
      <c r="V512" s="49">
        <v>5.2185699762792277</v>
      </c>
      <c r="W512" s="27">
        <v>454</v>
      </c>
      <c r="X512" s="49">
        <v>15.384615384615385</v>
      </c>
      <c r="Y512" s="27">
        <v>10</v>
      </c>
      <c r="Z512" s="50">
        <v>0.33886818027787191</v>
      </c>
      <c r="AA512" s="49">
        <v>0.63863262068771498</v>
      </c>
    </row>
    <row r="513" spans="1:27" s="25" customFormat="1" ht="14.25" x14ac:dyDescent="0.2">
      <c r="A513" s="133"/>
      <c r="B513" s="36">
        <v>2005</v>
      </c>
      <c r="C513" s="77">
        <v>3166</v>
      </c>
      <c r="D513" s="77">
        <v>2862</v>
      </c>
      <c r="E513" s="78">
        <v>90.397978521794059</v>
      </c>
      <c r="F513" s="20">
        <v>1604</v>
      </c>
      <c r="G513" s="49">
        <v>56.044723969252274</v>
      </c>
      <c r="H513" s="77">
        <v>2795</v>
      </c>
      <c r="I513" s="78">
        <v>97.658979734451435</v>
      </c>
      <c r="J513" s="78">
        <v>88.281743524952617</v>
      </c>
      <c r="K513" s="77">
        <v>2029</v>
      </c>
      <c r="L513" s="78">
        <v>70.894479385045429</v>
      </c>
      <c r="M513" s="77">
        <v>766</v>
      </c>
      <c r="N513" s="78">
        <v>26.764500349406013</v>
      </c>
      <c r="O513" s="77">
        <v>67</v>
      </c>
      <c r="P513" s="78">
        <v>2.3410202655485675</v>
      </c>
      <c r="Q513" s="20">
        <v>81</v>
      </c>
      <c r="R513" s="49">
        <v>120.89552238805969</v>
      </c>
      <c r="S513" s="77">
        <v>984</v>
      </c>
      <c r="T513" s="78">
        <v>34.381551362683439</v>
      </c>
      <c r="U513" s="20">
        <v>130</v>
      </c>
      <c r="V513" s="49">
        <v>4.5422781271837875</v>
      </c>
      <c r="W513" s="20">
        <v>469</v>
      </c>
      <c r="X513" s="49">
        <v>16.387141858839971</v>
      </c>
      <c r="Y513" s="20">
        <v>21</v>
      </c>
      <c r="Z513" s="50">
        <v>0.7337526205450734</v>
      </c>
      <c r="AA513" s="49">
        <v>0.68048075894290094</v>
      </c>
    </row>
    <row r="514" spans="1:27" s="25" customFormat="1" ht="14.25" x14ac:dyDescent="0.2">
      <c r="A514" s="133"/>
      <c r="B514" s="36">
        <v>2006</v>
      </c>
      <c r="C514" s="77">
        <v>3261</v>
      </c>
      <c r="D514" s="77">
        <v>2963</v>
      </c>
      <c r="E514" s="78">
        <v>90.861698865378713</v>
      </c>
      <c r="F514" s="20">
        <v>1603</v>
      </c>
      <c r="G514" s="49">
        <v>54.100573742828217</v>
      </c>
      <c r="H514" s="77">
        <v>2857</v>
      </c>
      <c r="I514" s="78">
        <v>96.422544718191034</v>
      </c>
      <c r="J514" s="78">
        <v>87.61116222017786</v>
      </c>
      <c r="K514" s="77">
        <v>2129</v>
      </c>
      <c r="L514" s="78">
        <v>71.852851839351999</v>
      </c>
      <c r="M514" s="77">
        <v>728</v>
      </c>
      <c r="N514" s="78">
        <v>24.569692878839014</v>
      </c>
      <c r="O514" s="77">
        <v>106</v>
      </c>
      <c r="P514" s="78">
        <v>3.5774552818089771</v>
      </c>
      <c r="Q514" s="20">
        <v>107</v>
      </c>
      <c r="R514" s="49">
        <v>100.9433962264151</v>
      </c>
      <c r="S514" s="77">
        <v>1064</v>
      </c>
      <c r="T514" s="78">
        <v>35.909551130610865</v>
      </c>
      <c r="U514" s="20">
        <v>117</v>
      </c>
      <c r="V514" s="49">
        <v>3.9487006412419845</v>
      </c>
      <c r="W514" s="20">
        <v>443</v>
      </c>
      <c r="X514" s="49">
        <v>14.951063111711104</v>
      </c>
      <c r="Y514" s="20">
        <v>29</v>
      </c>
      <c r="Z514" s="50">
        <v>0.9787377657779277</v>
      </c>
      <c r="AA514" s="49">
        <v>0.759579987900042</v>
      </c>
    </row>
    <row r="515" spans="1:27" s="25" customFormat="1" ht="14.25" x14ac:dyDescent="0.2">
      <c r="A515" s="133"/>
      <c r="B515" s="36">
        <v>2007</v>
      </c>
      <c r="C515" s="77">
        <v>3238</v>
      </c>
      <c r="D515" s="77">
        <v>2912</v>
      </c>
      <c r="E515" s="78">
        <v>89.932056825200746</v>
      </c>
      <c r="F515" s="20">
        <v>1566</v>
      </c>
      <c r="G515" s="49">
        <v>53.777472527472526</v>
      </c>
      <c r="H515" s="77">
        <v>2847</v>
      </c>
      <c r="I515" s="78">
        <v>97.767857142857139</v>
      </c>
      <c r="J515" s="78">
        <v>87.924644842495368</v>
      </c>
      <c r="K515" s="77">
        <v>2209</v>
      </c>
      <c r="L515" s="78">
        <v>75.858516483516482</v>
      </c>
      <c r="M515" s="77">
        <v>638</v>
      </c>
      <c r="N515" s="78">
        <v>21.909340659340661</v>
      </c>
      <c r="O515" s="77">
        <v>65</v>
      </c>
      <c r="P515" s="78">
        <v>2.2321428571428572</v>
      </c>
      <c r="Q515" s="20">
        <v>102</v>
      </c>
      <c r="R515" s="49">
        <v>156.92307692307693</v>
      </c>
      <c r="S515" s="77">
        <v>1078</v>
      </c>
      <c r="T515" s="78">
        <v>37.019230769230774</v>
      </c>
      <c r="U515" s="20">
        <v>120</v>
      </c>
      <c r="V515" s="49">
        <v>4.1208791208791204</v>
      </c>
      <c r="W515" s="20">
        <v>437</v>
      </c>
      <c r="X515" s="49">
        <v>15.006868131868131</v>
      </c>
      <c r="Y515" s="20">
        <v>20</v>
      </c>
      <c r="Z515" s="50">
        <v>0.68681318681318682</v>
      </c>
      <c r="AA515" s="49">
        <v>0.80713784816827927</v>
      </c>
    </row>
    <row r="516" spans="1:27" s="25" customFormat="1" ht="14.25" x14ac:dyDescent="0.2">
      <c r="A516" s="133"/>
      <c r="B516" s="36">
        <v>2008</v>
      </c>
      <c r="C516" s="77">
        <v>3276</v>
      </c>
      <c r="D516" s="77">
        <v>3026</v>
      </c>
      <c r="E516" s="78">
        <v>92.368742368742375</v>
      </c>
      <c r="F516" s="20">
        <v>1676</v>
      </c>
      <c r="G516" s="49">
        <v>55.386649041639124</v>
      </c>
      <c r="H516" s="77">
        <v>2932</v>
      </c>
      <c r="I516" s="78">
        <v>96.893588896232657</v>
      </c>
      <c r="J516" s="78">
        <v>89.499389499389508</v>
      </c>
      <c r="K516" s="77">
        <v>2320</v>
      </c>
      <c r="L516" s="78">
        <v>76.668869795109046</v>
      </c>
      <c r="M516" s="77">
        <v>612</v>
      </c>
      <c r="N516" s="78">
        <v>20.224719101123593</v>
      </c>
      <c r="O516" s="77">
        <v>94</v>
      </c>
      <c r="P516" s="78">
        <v>3.1064111037673494</v>
      </c>
      <c r="Q516" s="20">
        <v>110</v>
      </c>
      <c r="R516" s="49">
        <v>117.02127659574468</v>
      </c>
      <c r="S516" s="77">
        <v>1122</v>
      </c>
      <c r="T516" s="78">
        <v>37.078651685393261</v>
      </c>
      <c r="U516" s="20">
        <v>119</v>
      </c>
      <c r="V516" s="49">
        <v>3.9325842696629212</v>
      </c>
      <c r="W516" s="20">
        <v>499</v>
      </c>
      <c r="X516" s="49">
        <v>16.490416391275613</v>
      </c>
      <c r="Y516" s="20">
        <v>39</v>
      </c>
      <c r="Z516" s="50">
        <v>1.288830138797092</v>
      </c>
      <c r="AA516" s="49">
        <v>0.89021731775698187</v>
      </c>
    </row>
    <row r="517" spans="1:27" s="25" customFormat="1" ht="14.25" x14ac:dyDescent="0.2">
      <c r="A517" s="133"/>
      <c r="B517" s="36">
        <v>2009</v>
      </c>
      <c r="C517" s="77">
        <v>3216</v>
      </c>
      <c r="D517" s="77">
        <v>2994</v>
      </c>
      <c r="E517" s="78">
        <v>93.097014925373131</v>
      </c>
      <c r="F517" s="20">
        <v>1677</v>
      </c>
      <c r="G517" s="49">
        <v>56.012024048096187</v>
      </c>
      <c r="H517" s="20">
        <v>2908</v>
      </c>
      <c r="I517" s="49">
        <v>97.127588510354045</v>
      </c>
      <c r="J517" s="49">
        <v>90.422885572139293</v>
      </c>
      <c r="K517" s="20">
        <v>2325</v>
      </c>
      <c r="L517" s="49">
        <v>77.655310621242492</v>
      </c>
      <c r="M517" s="20">
        <v>583</v>
      </c>
      <c r="N517" s="49">
        <v>19.472277889111556</v>
      </c>
      <c r="O517" s="20">
        <v>86</v>
      </c>
      <c r="P517" s="49">
        <v>2.8724114896459585</v>
      </c>
      <c r="Q517" s="20">
        <v>110</v>
      </c>
      <c r="R517" s="49">
        <v>127.90697674418605</v>
      </c>
      <c r="S517" s="20">
        <v>998</v>
      </c>
      <c r="T517" s="49">
        <v>33.333333333333329</v>
      </c>
      <c r="U517" s="20">
        <v>134</v>
      </c>
      <c r="V517" s="49">
        <v>4.4756179024716101</v>
      </c>
      <c r="W517" s="20">
        <v>416</v>
      </c>
      <c r="X517" s="49">
        <v>13.894455577822312</v>
      </c>
      <c r="Y517" s="20">
        <v>21</v>
      </c>
      <c r="Z517" s="50">
        <v>0.70140280561122248</v>
      </c>
      <c r="AA517" s="49">
        <v>0.90998614049164783</v>
      </c>
    </row>
    <row r="518" spans="1:27" s="25" customFormat="1" ht="14.25" x14ac:dyDescent="0.2">
      <c r="A518" s="133"/>
      <c r="B518" s="36">
        <v>2010</v>
      </c>
      <c r="C518" s="29">
        <v>3354</v>
      </c>
      <c r="D518" s="20">
        <v>3136</v>
      </c>
      <c r="E518" s="49">
        <v>93.500298151460953</v>
      </c>
      <c r="F518" s="29">
        <v>1822</v>
      </c>
      <c r="G518" s="49">
        <v>58.099489795918366</v>
      </c>
      <c r="H518" s="29">
        <v>3068</v>
      </c>
      <c r="I518" s="49">
        <v>97.831632653061234</v>
      </c>
      <c r="J518" s="49">
        <v>91.472868217054256</v>
      </c>
      <c r="K518" s="29">
        <v>2472</v>
      </c>
      <c r="L518" s="49">
        <v>78.826530612244895</v>
      </c>
      <c r="M518" s="29">
        <v>596</v>
      </c>
      <c r="N518" s="49">
        <v>19.005102040816325</v>
      </c>
      <c r="O518" s="29">
        <v>68</v>
      </c>
      <c r="P518" s="49">
        <v>2.1683673469387754</v>
      </c>
      <c r="Q518" s="29">
        <v>77</v>
      </c>
      <c r="R518" s="49">
        <v>113.23529411764706</v>
      </c>
      <c r="S518" s="29">
        <v>993</v>
      </c>
      <c r="T518" s="49">
        <v>31.664540816326532</v>
      </c>
      <c r="U518" s="29">
        <v>158</v>
      </c>
      <c r="V518" s="49">
        <v>5.0382653061224492</v>
      </c>
      <c r="W518" s="29">
        <v>372</v>
      </c>
      <c r="X518" s="49">
        <v>11.862244897959185</v>
      </c>
      <c r="Y518" s="29">
        <v>12</v>
      </c>
      <c r="Z518" s="50">
        <v>0.38265306122448978</v>
      </c>
      <c r="AA518" s="49">
        <v>0.95528498624645497</v>
      </c>
    </row>
    <row r="519" spans="1:27" s="25" customFormat="1" ht="14.25" x14ac:dyDescent="0.2">
      <c r="A519" s="133"/>
      <c r="B519" s="37">
        <v>2011</v>
      </c>
      <c r="C519" s="51">
        <v>3729</v>
      </c>
      <c r="D519" s="21">
        <v>3499</v>
      </c>
      <c r="E519" s="49">
        <v>93.832126575489411</v>
      </c>
      <c r="F519" s="51">
        <v>2025</v>
      </c>
      <c r="G519" s="49">
        <v>57.873678193769649</v>
      </c>
      <c r="H519" s="51">
        <v>3436</v>
      </c>
      <c r="I519" s="49">
        <v>98.199485567304947</v>
      </c>
      <c r="J519" s="49">
        <v>92.14266559399303</v>
      </c>
      <c r="K519" s="51">
        <v>2874</v>
      </c>
      <c r="L519" s="49">
        <v>82.137753643898264</v>
      </c>
      <c r="M519" s="51">
        <v>562</v>
      </c>
      <c r="N519" s="49">
        <v>16.06173192340669</v>
      </c>
      <c r="O519" s="51">
        <v>63</v>
      </c>
      <c r="P519" s="49">
        <v>1.8005144326950557</v>
      </c>
      <c r="Q519" s="51">
        <v>60</v>
      </c>
      <c r="R519" s="49">
        <v>95.238095238095227</v>
      </c>
      <c r="S519" s="51">
        <v>1039</v>
      </c>
      <c r="T519" s="49">
        <v>29.694198342383537</v>
      </c>
      <c r="U519" s="51">
        <v>212</v>
      </c>
      <c r="V519" s="49">
        <v>6.0588739639897113</v>
      </c>
      <c r="W519" s="51">
        <v>489</v>
      </c>
      <c r="X519" s="49">
        <v>13.975421549014003</v>
      </c>
      <c r="Y519" s="51">
        <v>14</v>
      </c>
      <c r="Z519" s="50">
        <v>0.40011431837667905</v>
      </c>
      <c r="AA519" s="49">
        <v>1.0552187942941584</v>
      </c>
    </row>
    <row r="520" spans="1:27" s="25" customFormat="1" ht="14.25" x14ac:dyDescent="0.2">
      <c r="A520" s="133"/>
      <c r="B520" s="38">
        <v>2012</v>
      </c>
      <c r="C520" s="51">
        <v>3762</v>
      </c>
      <c r="D520" s="51">
        <v>3541</v>
      </c>
      <c r="E520" s="52">
        <v>94.125465178096761</v>
      </c>
      <c r="F520" s="51">
        <v>2047</v>
      </c>
      <c r="G520" s="52">
        <v>57.808528664219153</v>
      </c>
      <c r="H520" s="51">
        <v>3479</v>
      </c>
      <c r="I520" s="52">
        <v>98.249082180175094</v>
      </c>
      <c r="J520" s="52">
        <v>92.477405635300372</v>
      </c>
      <c r="K520" s="51">
        <v>2945</v>
      </c>
      <c r="L520" s="52">
        <v>83.168596441683135</v>
      </c>
      <c r="M520" s="51">
        <v>534</v>
      </c>
      <c r="N520" s="52">
        <v>15.080485738491953</v>
      </c>
      <c r="O520" s="51">
        <v>62</v>
      </c>
      <c r="P520" s="52">
        <v>1.750917819824908</v>
      </c>
      <c r="Q520" s="51">
        <v>48</v>
      </c>
      <c r="R520" s="52">
        <v>77.41935483870968</v>
      </c>
      <c r="S520" s="51">
        <v>1049</v>
      </c>
      <c r="T520" s="52">
        <v>29.624399887037562</v>
      </c>
      <c r="U520" s="51">
        <v>211</v>
      </c>
      <c r="V520" s="52">
        <v>5.9587687094041231</v>
      </c>
      <c r="W520" s="51">
        <v>491</v>
      </c>
      <c r="X520" s="52">
        <v>13.866139508613387</v>
      </c>
      <c r="Y520" s="51">
        <v>6</v>
      </c>
      <c r="Z520" s="53">
        <v>0.16944365998305563</v>
      </c>
      <c r="AA520" s="52">
        <v>1.0824343615593657</v>
      </c>
    </row>
    <row r="521" spans="1:27" s="25" customFormat="1" ht="14.25" x14ac:dyDescent="0.2">
      <c r="A521" s="133"/>
      <c r="B521" s="71">
        <v>2013</v>
      </c>
      <c r="C521" s="29">
        <v>3481</v>
      </c>
      <c r="D521" s="29">
        <v>3217.5</v>
      </c>
      <c r="E521" s="49">
        <v>92.430336110313121</v>
      </c>
      <c r="F521" s="29">
        <v>1807.5</v>
      </c>
      <c r="G521" s="49">
        <v>56.177156177156171</v>
      </c>
      <c r="H521" s="29">
        <v>3169.5</v>
      </c>
      <c r="I521" s="49">
        <v>98.508158508158502</v>
      </c>
      <c r="J521" s="49">
        <v>91.05142200517092</v>
      </c>
      <c r="K521" s="29">
        <v>2736.5</v>
      </c>
      <c r="L521" s="49">
        <v>85.050505050505052</v>
      </c>
      <c r="M521" s="29">
        <v>433</v>
      </c>
      <c r="N521" s="49">
        <v>13.457653457653457</v>
      </c>
      <c r="O521" s="83">
        <v>48</v>
      </c>
      <c r="P521" s="49">
        <v>1.491841491841492</v>
      </c>
      <c r="Q521" s="83">
        <v>51</v>
      </c>
      <c r="R521" s="49">
        <v>106.25</v>
      </c>
      <c r="S521" s="83">
        <v>823</v>
      </c>
      <c r="T521" s="49">
        <v>25.578865578865578</v>
      </c>
      <c r="U521" s="29">
        <v>175</v>
      </c>
      <c r="V521" s="49">
        <v>5.439005439005439</v>
      </c>
      <c r="W521" s="29">
        <v>486</v>
      </c>
      <c r="X521" s="49">
        <v>15.104895104895105</v>
      </c>
      <c r="Y521" s="83">
        <v>16</v>
      </c>
      <c r="Z521" s="50">
        <v>0.49728049728049728</v>
      </c>
      <c r="AA521" s="88">
        <v>0.99645441852045658</v>
      </c>
    </row>
    <row r="522" spans="1:27" s="25" customFormat="1" ht="14.25" x14ac:dyDescent="0.2">
      <c r="A522" s="133"/>
      <c r="B522" s="81">
        <v>2014</v>
      </c>
      <c r="C522" s="82">
        <v>3511.5</v>
      </c>
      <c r="D522" s="82">
        <v>3277.5</v>
      </c>
      <c r="E522" s="47">
        <v>93.336181119179841</v>
      </c>
      <c r="F522" s="82">
        <v>1891.5</v>
      </c>
      <c r="G522" s="47">
        <v>57.711670480549202</v>
      </c>
      <c r="H522" s="82">
        <v>3219.5</v>
      </c>
      <c r="I522" s="47">
        <v>98.230358504958048</v>
      </c>
      <c r="J522" s="47">
        <v>91.684465328207324</v>
      </c>
      <c r="K522" s="82">
        <v>2820.5</v>
      </c>
      <c r="L522" s="47">
        <v>86.056445461479797</v>
      </c>
      <c r="M522" s="82">
        <v>399</v>
      </c>
      <c r="N522" s="47">
        <v>12.173913043478262</v>
      </c>
      <c r="O522" s="82">
        <v>58</v>
      </c>
      <c r="P522" s="47">
        <v>1.7696414950419528</v>
      </c>
      <c r="Q522" s="82">
        <v>49</v>
      </c>
      <c r="R522" s="47">
        <v>84.482758620689651</v>
      </c>
      <c r="S522" s="82">
        <v>767</v>
      </c>
      <c r="T522" s="47">
        <v>23.401983218916858</v>
      </c>
      <c r="U522" s="82">
        <v>183</v>
      </c>
      <c r="V522" s="47">
        <v>5.5835240274599549</v>
      </c>
      <c r="W522" s="82">
        <v>435</v>
      </c>
      <c r="X522" s="47">
        <v>13.272311212814644</v>
      </c>
      <c r="Y522" s="82">
        <v>11</v>
      </c>
      <c r="Z522" s="48">
        <v>0.33562166285278411</v>
      </c>
      <c r="AA522" s="89">
        <v>0.99836575673992078</v>
      </c>
    </row>
    <row r="523" spans="1:27" s="25" customFormat="1" ht="14.25" x14ac:dyDescent="0.2">
      <c r="A523" s="105"/>
      <c r="B523" s="81">
        <v>2015</v>
      </c>
      <c r="C523" s="82">
        <v>3701.5</v>
      </c>
      <c r="D523" s="82">
        <v>3478</v>
      </c>
      <c r="E523" s="47">
        <v>93.96190733486425</v>
      </c>
      <c r="F523" s="82">
        <v>1989</v>
      </c>
      <c r="G523" s="47">
        <v>57.18803910293272</v>
      </c>
      <c r="H523" s="82">
        <v>3408</v>
      </c>
      <c r="I523" s="47">
        <v>97.987349051178839</v>
      </c>
      <c r="J523" s="47">
        <v>92.070782115358639</v>
      </c>
      <c r="K523" s="82">
        <v>3048</v>
      </c>
      <c r="L523" s="47">
        <v>87.636572742955721</v>
      </c>
      <c r="M523" s="82">
        <v>360</v>
      </c>
      <c r="N523" s="47">
        <v>10.350776308223116</v>
      </c>
      <c r="O523" s="82">
        <v>70</v>
      </c>
      <c r="P523" s="47">
        <v>2.0126509488211615</v>
      </c>
      <c r="Q523" s="82">
        <v>32</v>
      </c>
      <c r="R523" s="47">
        <v>45.714285714285715</v>
      </c>
      <c r="S523" s="82">
        <v>767</v>
      </c>
      <c r="T523" s="47">
        <v>22.052903967797587</v>
      </c>
      <c r="U523" s="82">
        <v>173</v>
      </c>
      <c r="V523" s="47">
        <v>4.9741230592294423</v>
      </c>
      <c r="W523" s="82">
        <v>490</v>
      </c>
      <c r="X523" s="47">
        <v>14.088556641748132</v>
      </c>
      <c r="Y523" s="82">
        <v>7</v>
      </c>
      <c r="Z523" s="48">
        <v>0.20126509488211619</v>
      </c>
      <c r="AA523" s="89">
        <v>1.1322056851179083</v>
      </c>
    </row>
    <row r="524" spans="1:27" s="25" customFormat="1" ht="14.25" x14ac:dyDescent="0.2">
      <c r="A524" s="105"/>
      <c r="B524" s="81">
        <v>2016</v>
      </c>
      <c r="C524" s="82">
        <v>3916.75</v>
      </c>
      <c r="D524" s="82">
        <v>3694</v>
      </c>
      <c r="E524" s="47">
        <v>94.312886959851909</v>
      </c>
      <c r="F524" s="82">
        <v>2203</v>
      </c>
      <c r="G524" s="47">
        <v>59.637249593936112</v>
      </c>
      <c r="H524" s="82">
        <v>3624</v>
      </c>
      <c r="I524" s="47">
        <v>98.105035192203573</v>
      </c>
      <c r="J524" s="47">
        <v>92.525690942745896</v>
      </c>
      <c r="K524" s="82">
        <v>3244</v>
      </c>
      <c r="L524" s="47">
        <v>87.818083378451533</v>
      </c>
      <c r="M524" s="82">
        <v>380</v>
      </c>
      <c r="N524" s="47">
        <v>10.286951813752031</v>
      </c>
      <c r="O524" s="82">
        <v>70</v>
      </c>
      <c r="P524" s="47">
        <v>1.8949648077964267</v>
      </c>
      <c r="Q524" s="82">
        <v>29</v>
      </c>
      <c r="R524" s="47">
        <v>41.428571428571431</v>
      </c>
      <c r="S524" s="82">
        <v>692</v>
      </c>
      <c r="T524" s="47">
        <v>18.733080671358959</v>
      </c>
      <c r="U524" s="82">
        <v>182</v>
      </c>
      <c r="V524" s="47">
        <v>4.9269085002707094</v>
      </c>
      <c r="W524" s="82">
        <v>501</v>
      </c>
      <c r="X524" s="47">
        <v>13.562533838657281</v>
      </c>
      <c r="Y524" s="82">
        <v>9</v>
      </c>
      <c r="Z524" s="48">
        <v>0.24363833243096913</v>
      </c>
      <c r="AA524" s="89">
        <v>1.1974467867160556</v>
      </c>
    </row>
    <row r="525" spans="1:27" s="25" customFormat="1" ht="14.25" x14ac:dyDescent="0.2">
      <c r="A525" s="105"/>
      <c r="B525" s="81">
        <v>2017</v>
      </c>
      <c r="C525" s="82">
        <v>3790.15</v>
      </c>
      <c r="D525" s="82">
        <v>3541</v>
      </c>
      <c r="E525" s="47">
        <v>93.426381541627634</v>
      </c>
      <c r="F525" s="82">
        <v>2105</v>
      </c>
      <c r="G525" s="47">
        <v>59.446484044055346</v>
      </c>
      <c r="H525" s="82">
        <v>3496</v>
      </c>
      <c r="I525" s="47">
        <v>98.729172550127089</v>
      </c>
      <c r="J525" s="47">
        <v>92.239093439573622</v>
      </c>
      <c r="K525" s="82">
        <v>3135</v>
      </c>
      <c r="L525" s="47">
        <v>88.534312341146574</v>
      </c>
      <c r="M525" s="82">
        <v>361</v>
      </c>
      <c r="N525" s="47">
        <v>10.194860208980513</v>
      </c>
      <c r="O525" s="82">
        <v>45</v>
      </c>
      <c r="P525" s="47">
        <v>1.2708274498729173</v>
      </c>
      <c r="Q525" s="82">
        <v>24</v>
      </c>
      <c r="R525" s="47">
        <v>53.333333333333336</v>
      </c>
      <c r="S525" s="82">
        <v>564</v>
      </c>
      <c r="T525" s="47">
        <v>15.927704038407228</v>
      </c>
      <c r="U525" s="82">
        <v>183</v>
      </c>
      <c r="V525" s="47">
        <v>5.1680316294831972</v>
      </c>
      <c r="W525" s="82">
        <v>443</v>
      </c>
      <c r="X525" s="47">
        <v>12.510590228748942</v>
      </c>
      <c r="Y525" s="82">
        <v>4</v>
      </c>
      <c r="Z525" s="48">
        <v>0.11296243998870376</v>
      </c>
      <c r="AA525" s="89">
        <v>1.1971132700394764</v>
      </c>
    </row>
    <row r="526" spans="1:27" s="25" customFormat="1" ht="14.25" x14ac:dyDescent="0.2">
      <c r="A526" s="105"/>
      <c r="B526" s="81">
        <v>2018</v>
      </c>
      <c r="C526" s="82">
        <v>3799</v>
      </c>
      <c r="D526" s="82">
        <v>3588</v>
      </c>
      <c r="E526" s="47">
        <v>94.445906817583563</v>
      </c>
      <c r="F526" s="82">
        <v>2134</v>
      </c>
      <c r="G526" s="47">
        <v>59.476031215161655</v>
      </c>
      <c r="H526" s="82">
        <v>3553</v>
      </c>
      <c r="I526" s="47">
        <v>99.024526198439247</v>
      </c>
      <c r="J526" s="47">
        <v>93.524611739931558</v>
      </c>
      <c r="K526" s="82">
        <v>3181</v>
      </c>
      <c r="L526" s="47">
        <v>88.656633221850612</v>
      </c>
      <c r="M526" s="82">
        <v>372</v>
      </c>
      <c r="N526" s="47">
        <v>10.367892976588628</v>
      </c>
      <c r="O526" s="82">
        <v>35</v>
      </c>
      <c r="P526" s="47">
        <v>0.97547380156075802</v>
      </c>
      <c r="Q526" s="82">
        <v>13</v>
      </c>
      <c r="R526" s="47">
        <v>37.142857142857146</v>
      </c>
      <c r="S526" s="82">
        <v>519</v>
      </c>
      <c r="T526" s="47">
        <v>14.464882943143811</v>
      </c>
      <c r="U526" s="82">
        <v>185</v>
      </c>
      <c r="V526" s="47">
        <v>5.1560758082497218</v>
      </c>
      <c r="W526" s="82">
        <v>460</v>
      </c>
      <c r="X526" s="47">
        <v>12.820512820512819</v>
      </c>
      <c r="Y526" s="82">
        <v>2</v>
      </c>
      <c r="Z526" s="48">
        <v>5.5741360089186176E-2</v>
      </c>
      <c r="AA526" s="89">
        <v>1.238481782875297</v>
      </c>
    </row>
    <row r="527" spans="1:27" s="25" customFormat="1" ht="14.25" x14ac:dyDescent="0.2">
      <c r="A527" s="105"/>
      <c r="B527" s="71">
        <v>2019</v>
      </c>
      <c r="C527" s="29">
        <v>3815.2</v>
      </c>
      <c r="D527" s="29">
        <v>3582</v>
      </c>
      <c r="E527" s="49">
        <v>93.887607464877334</v>
      </c>
      <c r="F527" s="29">
        <v>2146</v>
      </c>
      <c r="G527" s="49">
        <v>59.910664433277496</v>
      </c>
      <c r="H527" s="29">
        <v>3531</v>
      </c>
      <c r="I527" s="49">
        <v>98.576214405360133</v>
      </c>
      <c r="J527" s="49">
        <v>92.550849234640381</v>
      </c>
      <c r="K527" s="29">
        <v>3154</v>
      </c>
      <c r="L527" s="49">
        <v>88.051367950865426</v>
      </c>
      <c r="M527" s="29">
        <v>377</v>
      </c>
      <c r="N527" s="49">
        <v>10.524846454494696</v>
      </c>
      <c r="O527" s="29">
        <v>51</v>
      </c>
      <c r="P527" s="49">
        <v>1.4237855946398659</v>
      </c>
      <c r="Q527" s="29">
        <v>21</v>
      </c>
      <c r="R527" s="49">
        <v>41.17647058823529</v>
      </c>
      <c r="S527" s="29">
        <v>490</v>
      </c>
      <c r="T527" s="49">
        <v>13.679508654383026</v>
      </c>
      <c r="U527" s="29">
        <v>189</v>
      </c>
      <c r="V527" s="49">
        <v>5.2763819095477382</v>
      </c>
      <c r="W527" s="29">
        <v>478</v>
      </c>
      <c r="X527" s="49">
        <v>13.344500279173646</v>
      </c>
      <c r="Y527" s="29">
        <v>4</v>
      </c>
      <c r="Z527" s="50">
        <v>0.11166945840312675</v>
      </c>
      <c r="AA527" s="88">
        <v>1.2575445652448667</v>
      </c>
    </row>
    <row r="528" spans="1:27" s="25" customFormat="1" ht="13.9" customHeight="1" thickBot="1" x14ac:dyDescent="0.25">
      <c r="A528" s="39"/>
      <c r="B528" s="79">
        <v>2020</v>
      </c>
      <c r="C528" s="80">
        <f>РФ!C25</f>
        <v>3815.96</v>
      </c>
      <c r="D528" s="80">
        <f>РФ!D25</f>
        <v>3606</v>
      </c>
      <c r="E528" s="84">
        <f>IF(C528=0,0,D528/C528*100)</f>
        <v>94.497845889369913</v>
      </c>
      <c r="F528" s="80">
        <f>РФ!F25</f>
        <v>2090</v>
      </c>
      <c r="G528" s="84">
        <f>IF(D528=0,0,F528/D528*100)</f>
        <v>57.958957293399891</v>
      </c>
      <c r="H528" s="80">
        <f>РФ!H25</f>
        <v>3564</v>
      </c>
      <c r="I528" s="84">
        <f>IF(D528=0,0,H528/D528*100)</f>
        <v>98.835274542429289</v>
      </c>
      <c r="J528" s="84">
        <f>IF(C528=0,0,H528/C528*100)</f>
        <v>93.397205421440475</v>
      </c>
      <c r="K528" s="80">
        <f>РФ!K25</f>
        <v>3185</v>
      </c>
      <c r="L528" s="84">
        <f>IF(D528=0,0,K528/D528*100)</f>
        <v>88.325013865779255</v>
      </c>
      <c r="M528" s="80">
        <f>РФ!M25</f>
        <v>379</v>
      </c>
      <c r="N528" s="84">
        <f>IF(D528=0,0,M528/D528*100)</f>
        <v>10.510260676650027</v>
      </c>
      <c r="O528" s="80">
        <f>РФ!O25</f>
        <v>42</v>
      </c>
      <c r="P528" s="84">
        <f>IF(D528=0,0,O528/D528*100)</f>
        <v>1.1647254575707155</v>
      </c>
      <c r="Q528" s="80">
        <f>РФ!Q25</f>
        <v>21</v>
      </c>
      <c r="R528" s="84">
        <f>IF(O528=0,0,Q528/O528*100)</f>
        <v>50</v>
      </c>
      <c r="S528" s="80">
        <f>РФ!S25</f>
        <v>430</v>
      </c>
      <c r="T528" s="84">
        <f>IF(D528=0,0,S528/D528*100)</f>
        <v>11.924570160843039</v>
      </c>
      <c r="U528" s="80">
        <f>РФ!U25</f>
        <v>166</v>
      </c>
      <c r="V528" s="84">
        <f>IF(D528=0,0,U528/D528*100)</f>
        <v>4.6034387132556853</v>
      </c>
      <c r="W528" s="80">
        <f>РФ!AD25</f>
        <v>447</v>
      </c>
      <c r="X528" s="84">
        <f>IF(D528=0,0,W528/D528*100)</f>
        <v>12.396006655574043</v>
      </c>
      <c r="Y528" s="80">
        <f>РФ!AF25</f>
        <v>5</v>
      </c>
      <c r="Z528" s="85">
        <f>IF(D528=0,0,Y528/D528*100)</f>
        <v>0.13865779256794233</v>
      </c>
      <c r="AA528" s="90">
        <f>D528/$D28*100</f>
        <v>1.283792152555236</v>
      </c>
    </row>
    <row r="529" spans="1:27" s="25" customFormat="1" ht="13.9" customHeight="1" x14ac:dyDescent="0.2">
      <c r="A529" s="76"/>
      <c r="B529" s="36">
        <v>2001</v>
      </c>
      <c r="C529" s="77">
        <v>2818</v>
      </c>
      <c r="D529" s="77">
        <v>2652</v>
      </c>
      <c r="E529" s="78">
        <v>94.109297374024123</v>
      </c>
      <c r="F529" s="27">
        <v>1134</v>
      </c>
      <c r="G529" s="49">
        <v>42.76018099547511</v>
      </c>
      <c r="H529" s="77">
        <v>2213</v>
      </c>
      <c r="I529" s="78">
        <v>83.446455505279033</v>
      </c>
      <c r="J529" s="78">
        <v>78.530872959545775</v>
      </c>
      <c r="K529" s="77">
        <v>967</v>
      </c>
      <c r="L529" s="78">
        <v>36.463046757164399</v>
      </c>
      <c r="M529" s="77">
        <v>1246</v>
      </c>
      <c r="N529" s="78">
        <v>46.983408748114627</v>
      </c>
      <c r="O529" s="77">
        <v>439</v>
      </c>
      <c r="P529" s="78">
        <v>16.553544494720963</v>
      </c>
      <c r="Q529" s="27">
        <v>45</v>
      </c>
      <c r="R529" s="49">
        <v>10.250569476082005</v>
      </c>
      <c r="S529" s="77">
        <v>304</v>
      </c>
      <c r="T529" s="78">
        <v>11.463046757164404</v>
      </c>
      <c r="U529" s="27">
        <v>95</v>
      </c>
      <c r="V529" s="49">
        <v>3.582202111613876</v>
      </c>
      <c r="W529" s="27">
        <v>253</v>
      </c>
      <c r="X529" s="49">
        <v>9.539969834087481</v>
      </c>
      <c r="Y529" s="27">
        <v>5</v>
      </c>
      <c r="Z529" s="50">
        <v>0.18853695324283559</v>
      </c>
      <c r="AA529" s="49">
        <v>0.45893151329724641</v>
      </c>
    </row>
    <row r="530" spans="1:27" s="25" customFormat="1" ht="15" customHeight="1" x14ac:dyDescent="0.2">
      <c r="A530" s="133" t="s">
        <v>237</v>
      </c>
      <c r="B530" s="36">
        <v>2002</v>
      </c>
      <c r="C530" s="77">
        <v>2531</v>
      </c>
      <c r="D530" s="77">
        <v>2372</v>
      </c>
      <c r="E530" s="78">
        <v>93.71789806400632</v>
      </c>
      <c r="F530" s="27">
        <v>1095</v>
      </c>
      <c r="G530" s="49">
        <v>46.16357504215852</v>
      </c>
      <c r="H530" s="77">
        <v>1991</v>
      </c>
      <c r="I530" s="78">
        <v>83.937605396290053</v>
      </c>
      <c r="J530" s="78">
        <v>78.664559462662979</v>
      </c>
      <c r="K530" s="77">
        <v>889</v>
      </c>
      <c r="L530" s="78">
        <v>37.478920741989882</v>
      </c>
      <c r="M530" s="77">
        <v>1102</v>
      </c>
      <c r="N530" s="78">
        <v>46.458684654300171</v>
      </c>
      <c r="O530" s="77">
        <v>381</v>
      </c>
      <c r="P530" s="78">
        <v>16.062394603709951</v>
      </c>
      <c r="Q530" s="27">
        <v>57</v>
      </c>
      <c r="R530" s="49">
        <v>14.960629921259844</v>
      </c>
      <c r="S530" s="77">
        <v>292</v>
      </c>
      <c r="T530" s="78">
        <v>12.310286677908937</v>
      </c>
      <c r="U530" s="27">
        <v>90</v>
      </c>
      <c r="V530" s="49">
        <v>3.7942664418212479</v>
      </c>
      <c r="W530" s="27">
        <v>253</v>
      </c>
      <c r="X530" s="49">
        <v>10.66610455311973</v>
      </c>
      <c r="Y530" s="27">
        <v>10</v>
      </c>
      <c r="Z530" s="50">
        <v>0.42158516020236086</v>
      </c>
      <c r="AA530" s="49">
        <v>0.42890284410321877</v>
      </c>
    </row>
    <row r="531" spans="1:27" s="25" customFormat="1" ht="14.25" x14ac:dyDescent="0.2">
      <c r="A531" s="133"/>
      <c r="B531" s="36">
        <v>2003</v>
      </c>
      <c r="C531" s="77">
        <v>2063</v>
      </c>
      <c r="D531" s="77">
        <v>1889</v>
      </c>
      <c r="E531" s="78">
        <v>91.565681047018913</v>
      </c>
      <c r="F531" s="27">
        <v>875</v>
      </c>
      <c r="G531" s="49">
        <v>46.320804658549498</v>
      </c>
      <c r="H531" s="77">
        <v>1611</v>
      </c>
      <c r="I531" s="78">
        <v>85.283218634197993</v>
      </c>
      <c r="J531" s="78">
        <v>78.090159961221516</v>
      </c>
      <c r="K531" s="77">
        <v>727</v>
      </c>
      <c r="L531" s="78">
        <v>38.485971413446265</v>
      </c>
      <c r="M531" s="77">
        <v>884</v>
      </c>
      <c r="N531" s="78">
        <v>46.797247220751721</v>
      </c>
      <c r="O531" s="77">
        <v>278</v>
      </c>
      <c r="P531" s="78">
        <v>14.716781365802012</v>
      </c>
      <c r="Q531" s="27">
        <v>35</v>
      </c>
      <c r="R531" s="49">
        <v>12.589928057553957</v>
      </c>
      <c r="S531" s="77">
        <v>235</v>
      </c>
      <c r="T531" s="78">
        <v>12.440444679724722</v>
      </c>
      <c r="U531" s="27">
        <v>77</v>
      </c>
      <c r="V531" s="49">
        <v>4.0762308099523556</v>
      </c>
      <c r="W531" s="27">
        <v>257</v>
      </c>
      <c r="X531" s="49">
        <v>13.605082053996822</v>
      </c>
      <c r="Y531" s="27">
        <v>1</v>
      </c>
      <c r="Z531" s="50">
        <v>5.2938062466913717E-2</v>
      </c>
      <c r="AA531" s="49">
        <v>0.37494516749469536</v>
      </c>
    </row>
    <row r="532" spans="1:27" s="25" customFormat="1" ht="13.15" customHeight="1" x14ac:dyDescent="0.2">
      <c r="A532" s="133"/>
      <c r="B532" s="36">
        <v>2004</v>
      </c>
      <c r="C532" s="77">
        <v>1589</v>
      </c>
      <c r="D532" s="77">
        <v>1485</v>
      </c>
      <c r="E532" s="78">
        <v>93.455003146633103</v>
      </c>
      <c r="F532" s="27">
        <v>643</v>
      </c>
      <c r="G532" s="49">
        <v>43.299663299663301</v>
      </c>
      <c r="H532" s="77">
        <v>1283</v>
      </c>
      <c r="I532" s="78">
        <v>86.397306397306394</v>
      </c>
      <c r="J532" s="78">
        <v>80.742605412208931</v>
      </c>
      <c r="K532" s="77">
        <v>591</v>
      </c>
      <c r="L532" s="78">
        <v>39.797979797979799</v>
      </c>
      <c r="M532" s="77">
        <v>692</v>
      </c>
      <c r="N532" s="78">
        <v>46.599326599326602</v>
      </c>
      <c r="O532" s="77">
        <v>202</v>
      </c>
      <c r="P532" s="78">
        <v>13.602693602693602</v>
      </c>
      <c r="Q532" s="27">
        <v>40</v>
      </c>
      <c r="R532" s="49">
        <v>19.801980198019802</v>
      </c>
      <c r="S532" s="77">
        <v>197</v>
      </c>
      <c r="T532" s="78">
        <v>13.265993265993266</v>
      </c>
      <c r="U532" s="27">
        <v>71</v>
      </c>
      <c r="V532" s="49">
        <v>4.7811447811447811</v>
      </c>
      <c r="W532" s="27">
        <v>203</v>
      </c>
      <c r="X532" s="49">
        <v>13.670033670033671</v>
      </c>
      <c r="Y532" s="27">
        <v>1</v>
      </c>
      <c r="Z532" s="50">
        <v>6.7340067340067339E-2</v>
      </c>
      <c r="AA532" s="49">
        <v>0.32137222694722356</v>
      </c>
    </row>
    <row r="533" spans="1:27" s="25" customFormat="1" ht="14.25" x14ac:dyDescent="0.2">
      <c r="A533" s="133"/>
      <c r="B533" s="36">
        <v>2005</v>
      </c>
      <c r="C533" s="77">
        <v>1443</v>
      </c>
      <c r="D533" s="77">
        <v>1335</v>
      </c>
      <c r="E533" s="78">
        <v>92.515592515592516</v>
      </c>
      <c r="F533" s="20">
        <v>578</v>
      </c>
      <c r="G533" s="49">
        <v>43.295880149812731</v>
      </c>
      <c r="H533" s="77">
        <v>1167</v>
      </c>
      <c r="I533" s="78">
        <v>87.415730337078656</v>
      </c>
      <c r="J533" s="78">
        <v>80.873180873180871</v>
      </c>
      <c r="K533" s="77">
        <v>529</v>
      </c>
      <c r="L533" s="78">
        <v>39.625468164794007</v>
      </c>
      <c r="M533" s="77">
        <v>638</v>
      </c>
      <c r="N533" s="78">
        <v>47.790262172284642</v>
      </c>
      <c r="O533" s="77">
        <v>168</v>
      </c>
      <c r="P533" s="78">
        <v>12.584269662921349</v>
      </c>
      <c r="Q533" s="20">
        <v>18</v>
      </c>
      <c r="R533" s="49">
        <v>10.714285714285714</v>
      </c>
      <c r="S533" s="77">
        <v>164</v>
      </c>
      <c r="T533" s="78">
        <v>12.284644194756554</v>
      </c>
      <c r="U533" s="20">
        <v>55</v>
      </c>
      <c r="V533" s="49">
        <v>4.119850187265917</v>
      </c>
      <c r="W533" s="20">
        <v>162</v>
      </c>
      <c r="X533" s="49">
        <v>12.134831460674157</v>
      </c>
      <c r="Y533" s="20">
        <v>7</v>
      </c>
      <c r="Z533" s="50">
        <v>0.52434456928838957</v>
      </c>
      <c r="AA533" s="49">
        <v>0.31741502906665719</v>
      </c>
    </row>
    <row r="534" spans="1:27" s="25" customFormat="1" ht="14.25" x14ac:dyDescent="0.2">
      <c r="A534" s="133"/>
      <c r="B534" s="36">
        <v>2006</v>
      </c>
      <c r="C534" s="77">
        <v>1371</v>
      </c>
      <c r="D534" s="77">
        <v>1324</v>
      </c>
      <c r="E534" s="78">
        <v>96.571845368344285</v>
      </c>
      <c r="F534" s="20">
        <v>582</v>
      </c>
      <c r="G534" s="49">
        <v>43.957703927492446</v>
      </c>
      <c r="H534" s="77">
        <v>1137</v>
      </c>
      <c r="I534" s="78">
        <v>85.876132930513592</v>
      </c>
      <c r="J534" s="78">
        <v>82.932166301969374</v>
      </c>
      <c r="K534" s="77">
        <v>547</v>
      </c>
      <c r="L534" s="78">
        <v>41.314199395770387</v>
      </c>
      <c r="M534" s="77">
        <v>590</v>
      </c>
      <c r="N534" s="78">
        <v>44.561933534743204</v>
      </c>
      <c r="O534" s="77">
        <v>187</v>
      </c>
      <c r="P534" s="78">
        <v>14.123867069486403</v>
      </c>
      <c r="Q534" s="20">
        <v>28</v>
      </c>
      <c r="R534" s="49">
        <v>14.973262032085561</v>
      </c>
      <c r="S534" s="77">
        <v>170</v>
      </c>
      <c r="T534" s="78">
        <v>12.839879154078551</v>
      </c>
      <c r="U534" s="20">
        <v>41</v>
      </c>
      <c r="V534" s="49">
        <v>3.0966767371601209</v>
      </c>
      <c r="W534" s="20">
        <v>138</v>
      </c>
      <c r="X534" s="49">
        <v>10.42296072507553</v>
      </c>
      <c r="Y534" s="20">
        <v>14</v>
      </c>
      <c r="Z534" s="50">
        <v>1.0574018126888218</v>
      </c>
      <c r="AA534" s="49">
        <v>0.33941407491719733</v>
      </c>
    </row>
    <row r="535" spans="1:27" s="25" customFormat="1" ht="14.25" x14ac:dyDescent="0.2">
      <c r="A535" s="133"/>
      <c r="B535" s="36">
        <v>2007</v>
      </c>
      <c r="C535" s="77">
        <v>1075</v>
      </c>
      <c r="D535" s="77">
        <v>970</v>
      </c>
      <c r="E535" s="78">
        <v>90.232558139534873</v>
      </c>
      <c r="F535" s="20">
        <v>431</v>
      </c>
      <c r="G535" s="49">
        <v>44.432989690721648</v>
      </c>
      <c r="H535" s="77">
        <v>841</v>
      </c>
      <c r="I535" s="78">
        <v>86.701030927835049</v>
      </c>
      <c r="J535" s="78">
        <v>78.232558139534873</v>
      </c>
      <c r="K535" s="77">
        <v>415</v>
      </c>
      <c r="L535" s="78">
        <v>42.783505154639172</v>
      </c>
      <c r="M535" s="77">
        <v>426</v>
      </c>
      <c r="N535" s="78">
        <v>43.917525773195877</v>
      </c>
      <c r="O535" s="77">
        <v>129</v>
      </c>
      <c r="P535" s="78">
        <v>13.298969072164949</v>
      </c>
      <c r="Q535" s="20">
        <v>18</v>
      </c>
      <c r="R535" s="49">
        <v>13.953488372093023</v>
      </c>
      <c r="S535" s="77">
        <v>169</v>
      </c>
      <c r="T535" s="78">
        <v>17.422680412371133</v>
      </c>
      <c r="U535" s="20">
        <v>49</v>
      </c>
      <c r="V535" s="49">
        <v>5.0515463917525771</v>
      </c>
      <c r="W535" s="20">
        <v>114</v>
      </c>
      <c r="X535" s="49">
        <v>11.752577319587628</v>
      </c>
      <c r="Y535" s="20">
        <v>7</v>
      </c>
      <c r="Z535" s="50">
        <v>0.72164948453608246</v>
      </c>
      <c r="AA535" s="49">
        <v>0.26886116508352709</v>
      </c>
    </row>
    <row r="536" spans="1:27" s="25" customFormat="1" ht="14.25" x14ac:dyDescent="0.2">
      <c r="A536" s="133"/>
      <c r="B536" s="36">
        <v>2008</v>
      </c>
      <c r="C536" s="77">
        <v>1133</v>
      </c>
      <c r="D536" s="77">
        <v>1069</v>
      </c>
      <c r="E536" s="78">
        <v>94.351279788172988</v>
      </c>
      <c r="F536" s="20">
        <v>433</v>
      </c>
      <c r="G536" s="49">
        <v>40.50514499532273</v>
      </c>
      <c r="H536" s="77">
        <v>915</v>
      </c>
      <c r="I536" s="78">
        <v>85.59401309635173</v>
      </c>
      <c r="J536" s="78">
        <v>80.759046778464253</v>
      </c>
      <c r="K536" s="77">
        <v>496</v>
      </c>
      <c r="L536" s="78">
        <v>46.398503274087929</v>
      </c>
      <c r="M536" s="77">
        <v>419</v>
      </c>
      <c r="N536" s="78">
        <v>39.195509822263794</v>
      </c>
      <c r="O536" s="77">
        <v>154</v>
      </c>
      <c r="P536" s="78">
        <v>14.405986903648268</v>
      </c>
      <c r="Q536" s="20">
        <v>27</v>
      </c>
      <c r="R536" s="49">
        <v>17.532467532467532</v>
      </c>
      <c r="S536" s="77">
        <v>201</v>
      </c>
      <c r="T536" s="78">
        <v>18.802619270346117</v>
      </c>
      <c r="U536" s="20">
        <v>65</v>
      </c>
      <c r="V536" s="49">
        <v>6.0804490177736206</v>
      </c>
      <c r="W536" s="20">
        <v>138</v>
      </c>
      <c r="X536" s="49">
        <v>12.909260991580918</v>
      </c>
      <c r="Y536" s="20">
        <v>14</v>
      </c>
      <c r="Z536" s="50">
        <v>1.3096351730589337</v>
      </c>
      <c r="AA536" s="49">
        <v>0.3144885369075392</v>
      </c>
    </row>
    <row r="537" spans="1:27" s="25" customFormat="1" ht="14.25" x14ac:dyDescent="0.2">
      <c r="A537" s="133"/>
      <c r="B537" s="36">
        <v>2009</v>
      </c>
      <c r="C537" s="77">
        <v>1225</v>
      </c>
      <c r="D537" s="77">
        <v>1141</v>
      </c>
      <c r="E537" s="78">
        <v>93.142857142857139</v>
      </c>
      <c r="F537" s="20">
        <v>559</v>
      </c>
      <c r="G537" s="49">
        <v>48.992112182296232</v>
      </c>
      <c r="H537" s="20">
        <v>1001</v>
      </c>
      <c r="I537" s="49">
        <v>87.730061349693258</v>
      </c>
      <c r="J537" s="49">
        <v>81.714285714285722</v>
      </c>
      <c r="K537" s="20">
        <v>547</v>
      </c>
      <c r="L537" s="49">
        <v>47.940403155127079</v>
      </c>
      <c r="M537" s="20">
        <v>454</v>
      </c>
      <c r="N537" s="49">
        <v>39.789658194566172</v>
      </c>
      <c r="O537" s="20">
        <v>140</v>
      </c>
      <c r="P537" s="49">
        <v>12.269938650306749</v>
      </c>
      <c r="Q537" s="20">
        <v>34</v>
      </c>
      <c r="R537" s="49">
        <v>24.285714285714285</v>
      </c>
      <c r="S537" s="20">
        <v>278</v>
      </c>
      <c r="T537" s="49">
        <v>24.364592462751972</v>
      </c>
      <c r="U537" s="20">
        <v>70</v>
      </c>
      <c r="V537" s="49">
        <v>6.1349693251533743</v>
      </c>
      <c r="W537" s="20">
        <v>177</v>
      </c>
      <c r="X537" s="49">
        <v>15.512708150744961</v>
      </c>
      <c r="Y537" s="20">
        <v>14</v>
      </c>
      <c r="Z537" s="50">
        <v>1.2269938650306749</v>
      </c>
      <c r="AA537" s="49">
        <v>0.34679164539110563</v>
      </c>
    </row>
    <row r="538" spans="1:27" s="25" customFormat="1" ht="14.25" x14ac:dyDescent="0.2">
      <c r="A538" s="133"/>
      <c r="B538" s="36">
        <v>2010</v>
      </c>
      <c r="C538" s="29">
        <v>6818</v>
      </c>
      <c r="D538" s="20">
        <v>6471</v>
      </c>
      <c r="E538" s="49">
        <v>94.910530947491935</v>
      </c>
      <c r="F538" s="29">
        <v>3952</v>
      </c>
      <c r="G538" s="49">
        <v>61.07247720599598</v>
      </c>
      <c r="H538" s="29">
        <v>4987</v>
      </c>
      <c r="I538" s="49">
        <v>77.066913923659413</v>
      </c>
      <c r="J538" s="49">
        <v>73.144617189791731</v>
      </c>
      <c r="K538" s="29">
        <v>2673</v>
      </c>
      <c r="L538" s="49">
        <v>41.307371349095966</v>
      </c>
      <c r="M538" s="29">
        <v>2314</v>
      </c>
      <c r="N538" s="49">
        <v>35.759542574563433</v>
      </c>
      <c r="O538" s="29">
        <v>1484</v>
      </c>
      <c r="P538" s="49">
        <v>22.933086076340597</v>
      </c>
      <c r="Q538" s="29">
        <v>139</v>
      </c>
      <c r="R538" s="49">
        <v>9.3665768194070083</v>
      </c>
      <c r="S538" s="29">
        <v>1390</v>
      </c>
      <c r="T538" s="49">
        <v>21.480451244011746</v>
      </c>
      <c r="U538" s="29">
        <v>361</v>
      </c>
      <c r="V538" s="49">
        <v>5.5787358986246334</v>
      </c>
      <c r="W538" s="29">
        <v>1104</v>
      </c>
      <c r="X538" s="49">
        <v>17.060732498840984</v>
      </c>
      <c r="Y538" s="29">
        <v>58</v>
      </c>
      <c r="Z538" s="50">
        <v>0.89630659867099371</v>
      </c>
      <c r="AA538" s="49">
        <v>1.9711891409441358</v>
      </c>
    </row>
    <row r="539" spans="1:27" s="25" customFormat="1" ht="14.25" x14ac:dyDescent="0.2">
      <c r="A539" s="133"/>
      <c r="B539" s="37">
        <v>2011</v>
      </c>
      <c r="C539" s="51">
        <v>8024</v>
      </c>
      <c r="D539" s="21">
        <v>7679</v>
      </c>
      <c r="E539" s="49">
        <v>95.700398803589238</v>
      </c>
      <c r="F539" s="51">
        <v>4883</v>
      </c>
      <c r="G539" s="49">
        <v>63.589008985544993</v>
      </c>
      <c r="H539" s="51">
        <v>5861</v>
      </c>
      <c r="I539" s="49">
        <v>76.325042323219179</v>
      </c>
      <c r="J539" s="49">
        <v>73.043369890329018</v>
      </c>
      <c r="K539" s="51">
        <v>3395</v>
      </c>
      <c r="L539" s="49">
        <v>44.211485870556061</v>
      </c>
      <c r="M539" s="51">
        <v>2466</v>
      </c>
      <c r="N539" s="49">
        <v>32.113556452663104</v>
      </c>
      <c r="O539" s="51">
        <v>1818</v>
      </c>
      <c r="P539" s="49">
        <v>23.674957676780831</v>
      </c>
      <c r="Q539" s="51">
        <v>130</v>
      </c>
      <c r="R539" s="49">
        <v>7.1507150715071504</v>
      </c>
      <c r="S539" s="51">
        <v>1697</v>
      </c>
      <c r="T539" s="49">
        <v>22.099231670790466</v>
      </c>
      <c r="U539" s="51">
        <v>451</v>
      </c>
      <c r="V539" s="49">
        <v>5.8731605677822634</v>
      </c>
      <c r="W539" s="51">
        <v>1614</v>
      </c>
      <c r="X539" s="49">
        <v>21.01836176585493</v>
      </c>
      <c r="Y539" s="51">
        <v>14</v>
      </c>
      <c r="Z539" s="50">
        <v>0.18231540565177756</v>
      </c>
      <c r="AA539" s="49">
        <v>2.3158116951657166</v>
      </c>
    </row>
    <row r="540" spans="1:27" s="25" customFormat="1" ht="14.25" x14ac:dyDescent="0.2">
      <c r="A540" s="133"/>
      <c r="B540" s="38">
        <v>2012</v>
      </c>
      <c r="C540" s="51">
        <v>8505</v>
      </c>
      <c r="D540" s="51">
        <v>8006</v>
      </c>
      <c r="E540" s="52">
        <v>94.132863021751916</v>
      </c>
      <c r="F540" s="51">
        <v>5179</v>
      </c>
      <c r="G540" s="52">
        <v>64.688983262553094</v>
      </c>
      <c r="H540" s="51">
        <v>6141</v>
      </c>
      <c r="I540" s="52">
        <v>76.704971271546341</v>
      </c>
      <c r="J540" s="52">
        <v>72.204585537918874</v>
      </c>
      <c r="K540" s="51">
        <v>3648</v>
      </c>
      <c r="L540" s="52">
        <v>45.565825630776921</v>
      </c>
      <c r="M540" s="51">
        <v>2493</v>
      </c>
      <c r="N540" s="52">
        <v>31.139145640769421</v>
      </c>
      <c r="O540" s="51">
        <v>1880</v>
      </c>
      <c r="P540" s="52">
        <v>23.482388208843368</v>
      </c>
      <c r="Q540" s="51">
        <v>147</v>
      </c>
      <c r="R540" s="52">
        <v>7.8191489361702127</v>
      </c>
      <c r="S540" s="51">
        <v>1677</v>
      </c>
      <c r="T540" s="52">
        <v>20.946789907569325</v>
      </c>
      <c r="U540" s="51">
        <v>481</v>
      </c>
      <c r="V540" s="52">
        <v>6.0079940044966271</v>
      </c>
      <c r="W540" s="51">
        <v>1598</v>
      </c>
      <c r="X540" s="52">
        <v>19.960029977516864</v>
      </c>
      <c r="Y540" s="51">
        <v>3</v>
      </c>
      <c r="Z540" s="53">
        <v>3.7471896077941547E-2</v>
      </c>
      <c r="AA540" s="52">
        <v>2.4473226485863546</v>
      </c>
    </row>
    <row r="541" spans="1:27" s="25" customFormat="1" ht="14.25" x14ac:dyDescent="0.2">
      <c r="A541" s="133"/>
      <c r="B541" s="71">
        <v>2013</v>
      </c>
      <c r="C541" s="29">
        <v>8372.5</v>
      </c>
      <c r="D541" s="29">
        <v>7900</v>
      </c>
      <c r="E541" s="49">
        <v>94.356524335622566</v>
      </c>
      <c r="F541" s="29">
        <v>5109</v>
      </c>
      <c r="G541" s="49">
        <v>64.670886075949369</v>
      </c>
      <c r="H541" s="29">
        <v>6129</v>
      </c>
      <c r="I541" s="49">
        <v>77.582278481012651</v>
      </c>
      <c r="J541" s="49">
        <v>73.203941475067182</v>
      </c>
      <c r="K541" s="29">
        <v>3614</v>
      </c>
      <c r="L541" s="49">
        <v>45.746835443037973</v>
      </c>
      <c r="M541" s="29">
        <v>2515</v>
      </c>
      <c r="N541" s="49">
        <v>31.835443037974681</v>
      </c>
      <c r="O541" s="83">
        <v>1771</v>
      </c>
      <c r="P541" s="49">
        <v>22.417721518987342</v>
      </c>
      <c r="Q541" s="83">
        <v>224</v>
      </c>
      <c r="R541" s="49">
        <v>12.648221343873518</v>
      </c>
      <c r="S541" s="83">
        <v>1568</v>
      </c>
      <c r="T541" s="49">
        <v>19.848101265822784</v>
      </c>
      <c r="U541" s="29">
        <v>557</v>
      </c>
      <c r="V541" s="49">
        <v>7.0506329113924053</v>
      </c>
      <c r="W541" s="29">
        <v>1796</v>
      </c>
      <c r="X541" s="49">
        <v>22.734177215189874</v>
      </c>
      <c r="Y541" s="83">
        <v>239</v>
      </c>
      <c r="Z541" s="50">
        <v>3.0253164556962022</v>
      </c>
      <c r="AA541" s="88">
        <v>2.4466169094985566</v>
      </c>
    </row>
    <row r="542" spans="1:27" s="25" customFormat="1" ht="14.25" x14ac:dyDescent="0.2">
      <c r="A542" s="133"/>
      <c r="B542" s="81">
        <v>2014</v>
      </c>
      <c r="C542" s="82">
        <v>8631.5</v>
      </c>
      <c r="D542" s="82">
        <v>8309</v>
      </c>
      <c r="E542" s="47">
        <v>96.263685338585418</v>
      </c>
      <c r="F542" s="82">
        <v>5506</v>
      </c>
      <c r="G542" s="47">
        <v>66.265495246118661</v>
      </c>
      <c r="H542" s="82">
        <v>6275</v>
      </c>
      <c r="I542" s="47">
        <v>75.520519918161028</v>
      </c>
      <c r="J542" s="47">
        <v>72.698835660082267</v>
      </c>
      <c r="K542" s="82">
        <v>3869</v>
      </c>
      <c r="L542" s="47">
        <v>46.563966783006379</v>
      </c>
      <c r="M542" s="82">
        <v>2406</v>
      </c>
      <c r="N542" s="47">
        <v>28.95655313515465</v>
      </c>
      <c r="O542" s="82">
        <v>2034</v>
      </c>
      <c r="P542" s="47">
        <v>24.479480081838968</v>
      </c>
      <c r="Q542" s="82">
        <v>118</v>
      </c>
      <c r="R542" s="47">
        <v>5.8013765978367751</v>
      </c>
      <c r="S542" s="82">
        <v>1591</v>
      </c>
      <c r="T542" s="47">
        <v>19.14791190275605</v>
      </c>
      <c r="U542" s="82">
        <v>576</v>
      </c>
      <c r="V542" s="47">
        <v>6.9322421470694424</v>
      </c>
      <c r="W542" s="82">
        <v>1717</v>
      </c>
      <c r="X542" s="47">
        <v>20.66433987242749</v>
      </c>
      <c r="Y542" s="82">
        <v>52</v>
      </c>
      <c r="Z542" s="48">
        <v>0.62582741605488024</v>
      </c>
      <c r="AA542" s="89">
        <v>2.5310209222736848</v>
      </c>
    </row>
    <row r="543" spans="1:27" s="25" customFormat="1" ht="14.25" x14ac:dyDescent="0.2">
      <c r="A543" s="105"/>
      <c r="B543" s="81">
        <v>2015</v>
      </c>
      <c r="C543" s="82">
        <v>9894.5</v>
      </c>
      <c r="D543" s="82">
        <v>9479</v>
      </c>
      <c r="E543" s="47">
        <v>95.800697357117599</v>
      </c>
      <c r="F543" s="82">
        <v>6506</v>
      </c>
      <c r="G543" s="47">
        <v>68.635932060343919</v>
      </c>
      <c r="H543" s="82">
        <v>7018</v>
      </c>
      <c r="I543" s="47">
        <v>74.037345711572954</v>
      </c>
      <c r="J543" s="47">
        <v>70.928293496386885</v>
      </c>
      <c r="K543" s="82">
        <v>4310</v>
      </c>
      <c r="L543" s="47">
        <v>45.468931321869391</v>
      </c>
      <c r="M543" s="82">
        <v>2708</v>
      </c>
      <c r="N543" s="47">
        <v>28.568414389703555</v>
      </c>
      <c r="O543" s="82">
        <v>2461</v>
      </c>
      <c r="P543" s="47">
        <v>25.96265428842705</v>
      </c>
      <c r="Q543" s="82">
        <v>99</v>
      </c>
      <c r="R543" s="47">
        <v>4.0227549776513616</v>
      </c>
      <c r="S543" s="82">
        <v>1859</v>
      </c>
      <c r="T543" s="47">
        <v>19.611773393817913</v>
      </c>
      <c r="U543" s="82">
        <v>559</v>
      </c>
      <c r="V543" s="47">
        <v>5.8972465449941973</v>
      </c>
      <c r="W543" s="82">
        <v>2087</v>
      </c>
      <c r="X543" s="47">
        <v>22.017090410380842</v>
      </c>
      <c r="Y543" s="82">
        <v>10</v>
      </c>
      <c r="Z543" s="48">
        <v>0.10549636037556703</v>
      </c>
      <c r="AA543" s="89">
        <v>3.0857325155930568</v>
      </c>
    </row>
    <row r="544" spans="1:27" s="25" customFormat="1" ht="14.25" x14ac:dyDescent="0.2">
      <c r="A544" s="105"/>
      <c r="B544" s="81">
        <v>2016</v>
      </c>
      <c r="C544" s="82">
        <v>11098.9</v>
      </c>
      <c r="D544" s="82">
        <v>10628.9</v>
      </c>
      <c r="E544" s="47">
        <v>95.765346115380794</v>
      </c>
      <c r="F544" s="82">
        <v>7334.9</v>
      </c>
      <c r="G544" s="47">
        <v>69.009022570538818</v>
      </c>
      <c r="H544" s="82">
        <v>7729.5</v>
      </c>
      <c r="I544" s="47">
        <v>72.721542210388662</v>
      </c>
      <c r="J544" s="47">
        <v>69.642036598221452</v>
      </c>
      <c r="K544" s="82">
        <v>4831</v>
      </c>
      <c r="L544" s="47">
        <v>45.451551900949298</v>
      </c>
      <c r="M544" s="82">
        <v>2898.5</v>
      </c>
      <c r="N544" s="47">
        <v>27.269990309439358</v>
      </c>
      <c r="O544" s="82">
        <v>2899.4</v>
      </c>
      <c r="P544" s="47">
        <v>27.278457789611345</v>
      </c>
      <c r="Q544" s="82">
        <v>82</v>
      </c>
      <c r="R544" s="47">
        <v>2.8281713457956816</v>
      </c>
      <c r="S544" s="82">
        <v>2081</v>
      </c>
      <c r="T544" s="47">
        <v>19.57869581988729</v>
      </c>
      <c r="U544" s="82">
        <v>671.5</v>
      </c>
      <c r="V544" s="47">
        <v>6.3176810394302327</v>
      </c>
      <c r="W544" s="82">
        <v>2459.5</v>
      </c>
      <c r="X544" s="47">
        <v>23.139741647771643</v>
      </c>
      <c r="Y544" s="82">
        <v>8</v>
      </c>
      <c r="Z544" s="48">
        <v>7.5266490417634946E-2</v>
      </c>
      <c r="AA544" s="89">
        <v>3.4454634952155607</v>
      </c>
    </row>
    <row r="545" spans="1:34" s="25" customFormat="1" ht="14.25" x14ac:dyDescent="0.2">
      <c r="A545" s="105"/>
      <c r="B545" s="81">
        <v>2017</v>
      </c>
      <c r="C545" s="82">
        <v>8805.25</v>
      </c>
      <c r="D545" s="82">
        <v>8379.5</v>
      </c>
      <c r="E545" s="47">
        <v>95.164816444734683</v>
      </c>
      <c r="F545" s="82">
        <v>4705.5</v>
      </c>
      <c r="G545" s="47">
        <v>56.154901843785431</v>
      </c>
      <c r="H545" s="82">
        <v>7332.5</v>
      </c>
      <c r="I545" s="47">
        <v>87.505221075243156</v>
      </c>
      <c r="J545" s="47">
        <v>83.27418301581443</v>
      </c>
      <c r="K545" s="82">
        <v>5058</v>
      </c>
      <c r="L545" s="47">
        <v>60.361596753982937</v>
      </c>
      <c r="M545" s="82">
        <v>2274.5</v>
      </c>
      <c r="N545" s="47">
        <v>27.143624321260219</v>
      </c>
      <c r="O545" s="82">
        <v>1047</v>
      </c>
      <c r="P545" s="47">
        <v>12.494778924756847</v>
      </c>
      <c r="Q545" s="82">
        <v>74</v>
      </c>
      <c r="R545" s="47">
        <v>7.0678127984718246</v>
      </c>
      <c r="S545" s="82">
        <v>1487</v>
      </c>
      <c r="T545" s="47">
        <v>17.74568888358494</v>
      </c>
      <c r="U545" s="82">
        <v>477.5</v>
      </c>
      <c r="V545" s="47">
        <v>5.6984306939554861</v>
      </c>
      <c r="W545" s="82">
        <v>1333</v>
      </c>
      <c r="X545" s="47">
        <v>15.907870397995108</v>
      </c>
      <c r="Y545" s="82">
        <v>9</v>
      </c>
      <c r="Z545" s="48">
        <v>0.10740497643057462</v>
      </c>
      <c r="AA545" s="89">
        <v>2.8328750766155872</v>
      </c>
    </row>
    <row r="546" spans="1:34" s="25" customFormat="1" ht="14.25" x14ac:dyDescent="0.2">
      <c r="A546" s="105"/>
      <c r="B546" s="81">
        <v>2018</v>
      </c>
      <c r="C546" s="82">
        <v>9774.4500000000007</v>
      </c>
      <c r="D546" s="82">
        <v>9265</v>
      </c>
      <c r="E546" s="47">
        <v>94.787942032544024</v>
      </c>
      <c r="F546" s="82">
        <v>5562</v>
      </c>
      <c r="G546" s="47">
        <v>60.032379924446843</v>
      </c>
      <c r="H546" s="82">
        <v>7839</v>
      </c>
      <c r="I546" s="47">
        <v>84.608742579600644</v>
      </c>
      <c r="J546" s="47">
        <v>80.198885870816255</v>
      </c>
      <c r="K546" s="82">
        <v>5334</v>
      </c>
      <c r="L546" s="47">
        <v>57.571505666486779</v>
      </c>
      <c r="M546" s="82">
        <v>2505</v>
      </c>
      <c r="N546" s="47">
        <v>27.037236913113873</v>
      </c>
      <c r="O546" s="82">
        <v>1426</v>
      </c>
      <c r="P546" s="47">
        <v>15.391257420399352</v>
      </c>
      <c r="Q546" s="82">
        <v>74</v>
      </c>
      <c r="R546" s="47">
        <v>5.1893408134642351</v>
      </c>
      <c r="S546" s="82">
        <v>1609</v>
      </c>
      <c r="T546" s="47">
        <v>17.366432811656772</v>
      </c>
      <c r="U546" s="82">
        <v>565</v>
      </c>
      <c r="V546" s="47">
        <v>6.0982191041554241</v>
      </c>
      <c r="W546" s="82">
        <v>1576</v>
      </c>
      <c r="X546" s="47">
        <v>17.0102536427415</v>
      </c>
      <c r="Y546" s="82">
        <v>5</v>
      </c>
      <c r="Z546" s="48">
        <v>5.3966540744738264E-2</v>
      </c>
      <c r="AA546" s="89">
        <v>3.198030579247388</v>
      </c>
    </row>
    <row r="547" spans="1:34" s="25" customFormat="1" ht="14.25" x14ac:dyDescent="0.2">
      <c r="A547" s="105"/>
      <c r="B547" s="71">
        <v>2019</v>
      </c>
      <c r="C547" s="29">
        <v>8718.9</v>
      </c>
      <c r="D547" s="29">
        <v>8320</v>
      </c>
      <c r="E547" s="49">
        <v>95.424881579098283</v>
      </c>
      <c r="F547" s="29">
        <v>5080</v>
      </c>
      <c r="G547" s="49">
        <v>61.057692307692314</v>
      </c>
      <c r="H547" s="29">
        <v>7075</v>
      </c>
      <c r="I547" s="49">
        <v>85.036057692307693</v>
      </c>
      <c r="J547" s="49">
        <v>81.145557352418322</v>
      </c>
      <c r="K547" s="29">
        <v>4665</v>
      </c>
      <c r="L547" s="49">
        <v>56.06971153846154</v>
      </c>
      <c r="M547" s="29">
        <v>2410</v>
      </c>
      <c r="N547" s="49">
        <v>28.966346153846157</v>
      </c>
      <c r="O547" s="29">
        <v>1245</v>
      </c>
      <c r="P547" s="49">
        <v>14.963942307692307</v>
      </c>
      <c r="Q547" s="29">
        <v>85</v>
      </c>
      <c r="R547" s="49">
        <v>6.8273092369477917</v>
      </c>
      <c r="S547" s="29">
        <v>1373</v>
      </c>
      <c r="T547" s="49">
        <v>16.502403846153847</v>
      </c>
      <c r="U547" s="29">
        <v>501</v>
      </c>
      <c r="V547" s="49">
        <v>6.0216346153846159</v>
      </c>
      <c r="W547" s="29">
        <v>1763</v>
      </c>
      <c r="X547" s="49">
        <v>21.189903846153847</v>
      </c>
      <c r="Y547" s="29">
        <v>21</v>
      </c>
      <c r="Z547" s="50">
        <v>0.25240384615384615</v>
      </c>
      <c r="AA547" s="88">
        <v>2.9209298667887467</v>
      </c>
    </row>
    <row r="548" spans="1:34" s="25" customFormat="1" ht="13.9" customHeight="1" thickBot="1" x14ac:dyDescent="0.25">
      <c r="A548" s="39"/>
      <c r="B548" s="79">
        <v>2020</v>
      </c>
      <c r="C548" s="80">
        <f>РФ!C26</f>
        <v>8340</v>
      </c>
      <c r="D548" s="80">
        <f>РФ!D26</f>
        <v>8007</v>
      </c>
      <c r="E548" s="84">
        <f>IF(C548=0,0,D548/C548*100)</f>
        <v>96.007194244604321</v>
      </c>
      <c r="F548" s="80">
        <f>РФ!F26</f>
        <v>4946</v>
      </c>
      <c r="G548" s="84">
        <f>IF(D548=0,0,F548/D548*100)</f>
        <v>61.770950418383919</v>
      </c>
      <c r="H548" s="80">
        <f>РФ!H26</f>
        <v>6910</v>
      </c>
      <c r="I548" s="84">
        <f>IF(D548=0,0,H548/D548*100)</f>
        <v>86.299487948045467</v>
      </c>
      <c r="J548" s="84">
        <f>IF(C548=0,0,H548/C548*100)</f>
        <v>82.853717026378888</v>
      </c>
      <c r="K548" s="80">
        <f>РФ!K26</f>
        <v>4733</v>
      </c>
      <c r="L548" s="84">
        <f>IF(D548=0,0,K548/D548*100)</f>
        <v>59.110778069189465</v>
      </c>
      <c r="M548" s="80">
        <f>РФ!M26</f>
        <v>2177</v>
      </c>
      <c r="N548" s="84">
        <f>IF(D548=0,0,M548/D548*100)</f>
        <v>27.188709878855999</v>
      </c>
      <c r="O548" s="80">
        <f>РФ!O26</f>
        <v>1097</v>
      </c>
      <c r="P548" s="84">
        <f>IF(D548=0,0,O548/D548*100)</f>
        <v>13.700512051954538</v>
      </c>
      <c r="Q548" s="80">
        <f>РФ!Q26</f>
        <v>26</v>
      </c>
      <c r="R548" s="84">
        <f>IF(O548=0,0,Q548/O548*100)</f>
        <v>2.3701002734731085</v>
      </c>
      <c r="S548" s="80">
        <f>РФ!S26</f>
        <v>1182</v>
      </c>
      <c r="T548" s="84">
        <f>IF(D548=0,0,S548/D548*100)</f>
        <v>14.762083177219932</v>
      </c>
      <c r="U548" s="80">
        <f>РФ!U26</f>
        <v>437</v>
      </c>
      <c r="V548" s="84">
        <f>IF(D548=0,0,U548/D548*100)</f>
        <v>5.4577244910703131</v>
      </c>
      <c r="W548" s="80">
        <f>РФ!AD26</f>
        <v>1540</v>
      </c>
      <c r="X548" s="84">
        <f>IF(D548=0,0,W548/D548*100)</f>
        <v>19.233170975396526</v>
      </c>
      <c r="Y548" s="80">
        <f>РФ!AF26</f>
        <v>8</v>
      </c>
      <c r="Z548" s="85">
        <f>IF(D548=0,0,Y548/D548*100)</f>
        <v>9.9912576495566369E-2</v>
      </c>
      <c r="AA548" s="90">
        <f>D548/$D28*100</f>
        <v>2.8506166848335481</v>
      </c>
    </row>
    <row r="549" spans="1:34" x14ac:dyDescent="0.25">
      <c r="A549" s="163" t="s">
        <v>157</v>
      </c>
      <c r="B549" s="37">
        <v>2011</v>
      </c>
      <c r="C549" s="82">
        <v>2025</v>
      </c>
      <c r="D549" s="82">
        <v>1922</v>
      </c>
      <c r="E549" s="47">
        <v>94.9</v>
      </c>
      <c r="F549" s="82">
        <v>530</v>
      </c>
      <c r="G549" s="47">
        <v>27.6</v>
      </c>
      <c r="H549" s="82">
        <v>1746</v>
      </c>
      <c r="I549" s="47">
        <v>90.8</v>
      </c>
      <c r="J549" s="47">
        <v>86.2</v>
      </c>
      <c r="K549" s="82">
        <v>1190</v>
      </c>
      <c r="L549" s="47">
        <v>61.9</v>
      </c>
      <c r="M549" s="82">
        <v>556</v>
      </c>
      <c r="N549" s="47">
        <v>28.9</v>
      </c>
      <c r="O549" s="82">
        <v>176</v>
      </c>
      <c r="P549" s="47">
        <v>9.1999999999999993</v>
      </c>
      <c r="Q549" s="82">
        <v>67</v>
      </c>
      <c r="R549" s="47">
        <v>38.1</v>
      </c>
      <c r="S549" s="82">
        <v>661</v>
      </c>
      <c r="T549" s="47">
        <v>34.4</v>
      </c>
      <c r="U549" s="82">
        <v>75</v>
      </c>
      <c r="V549" s="47">
        <v>3.9</v>
      </c>
      <c r="W549" s="82">
        <v>286</v>
      </c>
      <c r="X549" s="47">
        <v>14.9</v>
      </c>
      <c r="Y549" s="82">
        <v>7</v>
      </c>
      <c r="Z549" s="48">
        <v>0.4</v>
      </c>
      <c r="AA549" s="89"/>
    </row>
    <row r="550" spans="1:34" x14ac:dyDescent="0.25">
      <c r="A550" s="133"/>
      <c r="B550" s="38">
        <v>2012</v>
      </c>
      <c r="C550" s="82">
        <v>2196</v>
      </c>
      <c r="D550" s="82">
        <v>2024</v>
      </c>
      <c r="E550" s="47">
        <v>92.167577413479052</v>
      </c>
      <c r="F550" s="82">
        <v>522</v>
      </c>
      <c r="G550" s="47">
        <v>25.790513833992097</v>
      </c>
      <c r="H550" s="82">
        <v>1920</v>
      </c>
      <c r="I550" s="47">
        <v>94.861660079051376</v>
      </c>
      <c r="J550" s="47">
        <v>87.431693989071036</v>
      </c>
      <c r="K550" s="82">
        <v>1342</v>
      </c>
      <c r="L550" s="47">
        <v>66.304347826086953</v>
      </c>
      <c r="M550" s="82">
        <v>578</v>
      </c>
      <c r="N550" s="47">
        <v>28.557312252964429</v>
      </c>
      <c r="O550" s="82">
        <v>129</v>
      </c>
      <c r="P550" s="47">
        <v>6.3735177865612656</v>
      </c>
      <c r="Q550" s="82">
        <v>65</v>
      </c>
      <c r="R550" s="47">
        <v>50.387596899224803</v>
      </c>
      <c r="S550" s="82">
        <v>673</v>
      </c>
      <c r="T550" s="47">
        <v>33.250988142292492</v>
      </c>
      <c r="U550" s="82">
        <v>74</v>
      </c>
      <c r="V550" s="47">
        <v>3.6561264822134385</v>
      </c>
      <c r="W550" s="82">
        <v>231</v>
      </c>
      <c r="X550" s="47">
        <v>11.413043478260869</v>
      </c>
      <c r="Y550" s="82">
        <v>3</v>
      </c>
      <c r="Z550" s="48">
        <v>0.14822134387351776</v>
      </c>
      <c r="AA550" s="89"/>
    </row>
    <row r="551" spans="1:34" x14ac:dyDescent="0.25">
      <c r="A551" s="133"/>
      <c r="B551" s="71">
        <v>2013</v>
      </c>
      <c r="C551" s="82">
        <v>2368.5</v>
      </c>
      <c r="D551" s="82">
        <v>2187</v>
      </c>
      <c r="E551" s="47">
        <v>92.336922102596574</v>
      </c>
      <c r="F551" s="82">
        <v>476</v>
      </c>
      <c r="G551" s="47">
        <v>21.764974851394605</v>
      </c>
      <c r="H551" s="82">
        <v>2117</v>
      </c>
      <c r="I551" s="47">
        <v>96.799268404206671</v>
      </c>
      <c r="J551" s="47">
        <v>89.381465062275694</v>
      </c>
      <c r="K551" s="82">
        <v>1447</v>
      </c>
      <c r="L551" s="47">
        <v>66.163694558756291</v>
      </c>
      <c r="M551" s="82">
        <v>670</v>
      </c>
      <c r="N551" s="47">
        <v>30.635573845450388</v>
      </c>
      <c r="O551" s="82">
        <v>70</v>
      </c>
      <c r="P551" s="47">
        <v>3.2007315957933242</v>
      </c>
      <c r="Q551" s="82">
        <v>70</v>
      </c>
      <c r="R551" s="47">
        <v>100</v>
      </c>
      <c r="S551" s="82">
        <v>615</v>
      </c>
      <c r="T551" s="47">
        <v>28.120713305898491</v>
      </c>
      <c r="U551" s="82">
        <v>75</v>
      </c>
      <c r="V551" s="47">
        <v>3.4293552812071333</v>
      </c>
      <c r="W551" s="82">
        <v>320</v>
      </c>
      <c r="X551" s="47">
        <v>14.631915866483769</v>
      </c>
      <c r="Y551" s="82">
        <v>17</v>
      </c>
      <c r="Z551" s="48">
        <v>0.77732053040695015</v>
      </c>
      <c r="AA551" s="89"/>
    </row>
    <row r="552" spans="1:34" x14ac:dyDescent="0.25">
      <c r="A552" s="133"/>
      <c r="B552" s="81">
        <v>2014</v>
      </c>
      <c r="C552" s="82">
        <v>2194</v>
      </c>
      <c r="D552" s="82">
        <v>2080</v>
      </c>
      <c r="E552" s="47">
        <v>94.80401093892435</v>
      </c>
      <c r="F552" s="82">
        <v>389</v>
      </c>
      <c r="G552" s="47">
        <v>18.701923076923077</v>
      </c>
      <c r="H552" s="82">
        <v>1954</v>
      </c>
      <c r="I552" s="47">
        <v>93.942307692307693</v>
      </c>
      <c r="J552" s="47">
        <v>89.061075660893337</v>
      </c>
      <c r="K552" s="82">
        <v>1429</v>
      </c>
      <c r="L552" s="47">
        <v>68.70192307692308</v>
      </c>
      <c r="M552" s="82">
        <v>525</v>
      </c>
      <c r="N552" s="47">
        <v>25.240384615384613</v>
      </c>
      <c r="O552" s="82">
        <v>126</v>
      </c>
      <c r="P552" s="47">
        <v>6.0576923076923075</v>
      </c>
      <c r="Q552" s="82">
        <v>46</v>
      </c>
      <c r="R552" s="47">
        <v>36.507936507936506</v>
      </c>
      <c r="S552" s="82">
        <v>646</v>
      </c>
      <c r="T552" s="47">
        <v>31.057692307692307</v>
      </c>
      <c r="U552" s="82">
        <v>65</v>
      </c>
      <c r="V552" s="47">
        <v>3.125</v>
      </c>
      <c r="W552" s="82">
        <v>478</v>
      </c>
      <c r="X552" s="47">
        <v>22.98076923076923</v>
      </c>
      <c r="Y552" s="82">
        <v>2</v>
      </c>
      <c r="Z552" s="48">
        <v>9.6153846153846159E-2</v>
      </c>
      <c r="AA552" s="89"/>
    </row>
    <row r="553" spans="1:34" x14ac:dyDescent="0.25">
      <c r="A553" s="164"/>
      <c r="B553" s="81">
        <v>2015</v>
      </c>
      <c r="C553" s="82">
        <v>2394</v>
      </c>
      <c r="D553" s="82">
        <v>2274.5</v>
      </c>
      <c r="E553" s="47">
        <v>95.008354218880527</v>
      </c>
      <c r="F553" s="82">
        <v>437</v>
      </c>
      <c r="G553" s="47">
        <v>19.213013849197626</v>
      </c>
      <c r="H553" s="82">
        <v>2152.5</v>
      </c>
      <c r="I553" s="47">
        <v>94.636183776654221</v>
      </c>
      <c r="J553" s="47">
        <v>89.912280701754383</v>
      </c>
      <c r="K553" s="82">
        <v>1616</v>
      </c>
      <c r="L553" s="47">
        <v>71.048582105957365</v>
      </c>
      <c r="M553" s="82">
        <v>536.5</v>
      </c>
      <c r="N553" s="47">
        <v>23.587601670696856</v>
      </c>
      <c r="O553" s="82">
        <v>122</v>
      </c>
      <c r="P553" s="47">
        <v>5.3638162233457898</v>
      </c>
      <c r="Q553" s="82">
        <v>40</v>
      </c>
      <c r="R553" s="47">
        <v>32.786885245901637</v>
      </c>
      <c r="S553" s="82">
        <v>662</v>
      </c>
      <c r="T553" s="47">
        <v>29.105297867663221</v>
      </c>
      <c r="U553" s="82">
        <v>78</v>
      </c>
      <c r="V553" s="47">
        <v>3.4293251264014071</v>
      </c>
      <c r="W553" s="82">
        <v>240</v>
      </c>
      <c r="X553" s="47">
        <v>10.551769619696637</v>
      </c>
      <c r="Y553" s="82">
        <v>0</v>
      </c>
      <c r="Z553" s="48">
        <v>0</v>
      </c>
      <c r="AA553" s="89"/>
    </row>
    <row r="554" spans="1:34" x14ac:dyDescent="0.25">
      <c r="A554" s="164"/>
      <c r="B554" s="81">
        <v>2016</v>
      </c>
      <c r="C554" s="82">
        <v>3240.2</v>
      </c>
      <c r="D554" s="82">
        <v>3012</v>
      </c>
      <c r="E554" s="47">
        <v>92.957224862662798</v>
      </c>
      <c r="F554" s="82">
        <v>467</v>
      </c>
      <c r="G554" s="47">
        <v>15.504648074369189</v>
      </c>
      <c r="H554" s="82">
        <v>2383.75</v>
      </c>
      <c r="I554" s="47">
        <v>79.141766268260298</v>
      </c>
      <c r="J554" s="47">
        <v>73.567989630269736</v>
      </c>
      <c r="K554" s="82">
        <v>1835</v>
      </c>
      <c r="L554" s="47">
        <v>60.92297476759628</v>
      </c>
      <c r="M554" s="82">
        <v>548.75</v>
      </c>
      <c r="N554" s="47">
        <v>18.218791500664011</v>
      </c>
      <c r="O554" s="82">
        <v>628.25</v>
      </c>
      <c r="P554" s="47">
        <v>20.858233731739709</v>
      </c>
      <c r="Q554" s="82">
        <v>25</v>
      </c>
      <c r="R554" s="47">
        <v>3.979307600477517</v>
      </c>
      <c r="S554" s="82">
        <v>676.75</v>
      </c>
      <c r="T554" s="47">
        <v>22.468459495351926</v>
      </c>
      <c r="U554" s="82">
        <v>70</v>
      </c>
      <c r="V554" s="47">
        <v>2.3240371845949537</v>
      </c>
      <c r="W554" s="82">
        <v>261</v>
      </c>
      <c r="X554" s="47">
        <v>8.665338645418327</v>
      </c>
      <c r="Y554" s="82">
        <v>1</v>
      </c>
      <c r="Z554" s="48">
        <v>3.3200531208499334E-2</v>
      </c>
      <c r="AA554" s="89"/>
    </row>
    <row r="555" spans="1:34" x14ac:dyDescent="0.25">
      <c r="A555" s="105"/>
      <c r="B555" s="81">
        <v>2017</v>
      </c>
      <c r="C555" s="82">
        <v>2677.25</v>
      </c>
      <c r="D555" s="82">
        <v>2562</v>
      </c>
      <c r="E555" s="47">
        <v>95.695209636754129</v>
      </c>
      <c r="F555" s="82">
        <v>486</v>
      </c>
      <c r="G555" s="47">
        <v>18.969555035128806</v>
      </c>
      <c r="H555" s="82">
        <v>2434</v>
      </c>
      <c r="I555" s="47">
        <v>95.003903200624507</v>
      </c>
      <c r="J555" s="47">
        <v>90.914184330936592</v>
      </c>
      <c r="K555" s="82">
        <v>1857</v>
      </c>
      <c r="L555" s="47">
        <v>72.482435597189692</v>
      </c>
      <c r="M555" s="82">
        <v>577</v>
      </c>
      <c r="N555" s="47">
        <v>22.521467603434818</v>
      </c>
      <c r="O555" s="82">
        <v>128</v>
      </c>
      <c r="P555" s="47">
        <v>4.9960967993754881</v>
      </c>
      <c r="Q555" s="82">
        <v>23</v>
      </c>
      <c r="R555" s="47">
        <v>17.96875</v>
      </c>
      <c r="S555" s="82">
        <v>576</v>
      </c>
      <c r="T555" s="47">
        <v>22.482435597189696</v>
      </c>
      <c r="U555" s="82">
        <v>78</v>
      </c>
      <c r="V555" s="47">
        <v>3.0444964871194378</v>
      </c>
      <c r="W555" s="82">
        <v>268</v>
      </c>
      <c r="X555" s="47">
        <v>10.460577673692429</v>
      </c>
      <c r="Y555" s="82">
        <v>5</v>
      </c>
      <c r="Z555" s="48">
        <v>0.19516003122560499</v>
      </c>
      <c r="AA555" s="89"/>
    </row>
    <row r="556" spans="1:34" x14ac:dyDescent="0.25">
      <c r="A556" s="105"/>
      <c r="B556" s="81">
        <v>2018</v>
      </c>
      <c r="C556" s="82">
        <v>2726.6</v>
      </c>
      <c r="D556" s="82">
        <v>2588.25</v>
      </c>
      <c r="E556" s="47">
        <v>94.925915059047909</v>
      </c>
      <c r="F556" s="82">
        <v>489</v>
      </c>
      <c r="G556" s="47">
        <v>18.893074471167779</v>
      </c>
      <c r="H556" s="82">
        <v>2436.25</v>
      </c>
      <c r="I556" s="47">
        <v>94.127306094851733</v>
      </c>
      <c r="J556" s="47">
        <v>89.351206630968974</v>
      </c>
      <c r="K556" s="82">
        <v>1867</v>
      </c>
      <c r="L556" s="47">
        <v>72.133681058630344</v>
      </c>
      <c r="M556" s="82">
        <v>569.25</v>
      </c>
      <c r="N556" s="47">
        <v>21.993625036221385</v>
      </c>
      <c r="O556" s="82">
        <v>152</v>
      </c>
      <c r="P556" s="47">
        <v>5.8726939051482665</v>
      </c>
      <c r="Q556" s="82">
        <v>24</v>
      </c>
      <c r="R556" s="47">
        <v>15.789473684210526</v>
      </c>
      <c r="S556" s="82">
        <v>588</v>
      </c>
      <c r="T556" s="47">
        <v>22.718052738336713</v>
      </c>
      <c r="U556" s="82">
        <v>82</v>
      </c>
      <c r="V556" s="47">
        <v>3.1681638172510387</v>
      </c>
      <c r="W556" s="82">
        <v>280</v>
      </c>
      <c r="X556" s="47">
        <v>10.818120351588911</v>
      </c>
      <c r="Y556" s="82">
        <v>0</v>
      </c>
      <c r="Z556" s="48">
        <v>0</v>
      </c>
      <c r="AA556" s="89"/>
    </row>
    <row r="557" spans="1:34" x14ac:dyDescent="0.25">
      <c r="A557" s="105"/>
      <c r="B557" s="71">
        <v>2019</v>
      </c>
      <c r="C557" s="29">
        <v>2554.5</v>
      </c>
      <c r="D557" s="29">
        <v>2457.25</v>
      </c>
      <c r="E557" s="49">
        <v>96.192992757878258</v>
      </c>
      <c r="F557" s="29">
        <v>472</v>
      </c>
      <c r="G557" s="49">
        <v>19.20846474717672</v>
      </c>
      <c r="H557" s="29">
        <v>2324.25</v>
      </c>
      <c r="I557" s="49">
        <v>94.587445314884519</v>
      </c>
      <c r="J557" s="49">
        <v>90.986494421608924</v>
      </c>
      <c r="K557" s="29">
        <v>1796</v>
      </c>
      <c r="L557" s="49">
        <v>73.08983619900296</v>
      </c>
      <c r="M557" s="29">
        <v>528.25</v>
      </c>
      <c r="N557" s="49">
        <v>21.497609115881573</v>
      </c>
      <c r="O557" s="29">
        <v>133</v>
      </c>
      <c r="P557" s="49">
        <v>5.4125546851154747</v>
      </c>
      <c r="Q557" s="29">
        <v>19</v>
      </c>
      <c r="R557" s="49">
        <v>14.285714285714285</v>
      </c>
      <c r="S557" s="29">
        <v>499</v>
      </c>
      <c r="T557" s="49">
        <v>20.307254044155052</v>
      </c>
      <c r="U557" s="29">
        <v>77</v>
      </c>
      <c r="V557" s="49">
        <v>3.1335842913826433</v>
      </c>
      <c r="W557" s="29">
        <v>294</v>
      </c>
      <c r="X557" s="49">
        <v>11.964594567097366</v>
      </c>
      <c r="Y557" s="29">
        <v>5</v>
      </c>
      <c r="Z557" s="50">
        <v>0.20347949944043137</v>
      </c>
      <c r="AA557" s="88"/>
      <c r="AC557" s="114"/>
      <c r="AD557" s="115"/>
      <c r="AE557" s="114"/>
      <c r="AF557" s="115"/>
      <c r="AG557" s="114"/>
      <c r="AH557" s="114"/>
    </row>
    <row r="558" spans="1:34" ht="15.75" thickBot="1" x14ac:dyDescent="0.3">
      <c r="A558" s="39"/>
      <c r="B558" s="79">
        <v>2020</v>
      </c>
      <c r="C558" s="80">
        <f>РФ!C29</f>
        <v>2498.5500000000002</v>
      </c>
      <c r="D558" s="80">
        <f>РФ!D29</f>
        <v>2391.25</v>
      </c>
      <c r="E558" s="84">
        <f>РФ!E29</f>
        <v>95.705509195333278</v>
      </c>
      <c r="F558" s="80">
        <f>РФ!F29</f>
        <v>421</v>
      </c>
      <c r="G558" s="84">
        <f>РФ!G29</f>
        <v>17.605854678515421</v>
      </c>
      <c r="H558" s="80">
        <f>РФ!H29</f>
        <v>2254.25</v>
      </c>
      <c r="I558" s="84">
        <f>РФ!I29</f>
        <v>94.270778881338217</v>
      </c>
      <c r="J558" s="84">
        <f>РФ!J29</f>
        <v>90.22232895079145</v>
      </c>
      <c r="K558" s="80">
        <f>РФ!K29</f>
        <v>1742</v>
      </c>
      <c r="L558" s="84">
        <f>РФ!L29</f>
        <v>72.848928384736013</v>
      </c>
      <c r="M558" s="80">
        <f>РФ!M29</f>
        <v>512.25</v>
      </c>
      <c r="N558" s="84">
        <f>РФ!N29</f>
        <v>21.421850496602197</v>
      </c>
      <c r="O558" s="80">
        <f>РФ!O29</f>
        <v>137</v>
      </c>
      <c r="P558" s="84">
        <f>РФ!P29</f>
        <v>5.7292211186617878</v>
      </c>
      <c r="Q558" s="80">
        <f>РФ!Q29</f>
        <v>25</v>
      </c>
      <c r="R558" s="84">
        <f>РФ!R29</f>
        <v>18.248175182481752</v>
      </c>
      <c r="S558" s="80">
        <f>РФ!S29</f>
        <v>475</v>
      </c>
      <c r="T558" s="84">
        <f>РФ!T29</f>
        <v>19.86408782017773</v>
      </c>
      <c r="U558" s="80">
        <f>РФ!U29</f>
        <v>79</v>
      </c>
      <c r="V558" s="84">
        <f>РФ!V29</f>
        <v>3.3037114479874541</v>
      </c>
      <c r="W558" s="80">
        <f>РФ!W29</f>
        <v>42</v>
      </c>
      <c r="X558" s="84">
        <f>РФ!X29</f>
        <v>1.7564035546262415</v>
      </c>
      <c r="Y558" s="80">
        <f>РФ!Y29</f>
        <v>463</v>
      </c>
      <c r="Z558" s="85">
        <f>РФ!Z29</f>
        <v>19.362258233141663</v>
      </c>
      <c r="AA558" s="90">
        <f>РФ!AA29</f>
        <v>23</v>
      </c>
    </row>
    <row r="559" spans="1:34" x14ac:dyDescent="0.25">
      <c r="A559" s="22"/>
      <c r="B559" s="22"/>
      <c r="C559" s="73"/>
      <c r="D559" s="73"/>
      <c r="E559" s="22"/>
      <c r="F559" s="73"/>
      <c r="G559" s="22"/>
      <c r="H559" s="73"/>
      <c r="I559" s="22"/>
      <c r="J559" s="22"/>
      <c r="K559" s="73"/>
      <c r="L559" s="22"/>
      <c r="M559" s="73"/>
      <c r="N559" s="22"/>
      <c r="O559" s="73"/>
      <c r="P559" s="22"/>
      <c r="Q559" s="73"/>
      <c r="R559" s="22"/>
      <c r="S559" s="73"/>
      <c r="T559" s="22"/>
      <c r="U559" s="73"/>
      <c r="V559" s="22"/>
      <c r="W559" s="73"/>
      <c r="X559" s="22"/>
      <c r="Y559" s="73"/>
      <c r="Z559" s="22"/>
      <c r="AA559" s="22"/>
    </row>
    <row r="560" spans="1:34" x14ac:dyDescent="0.25">
      <c r="A560" s="22"/>
      <c r="B560" s="22"/>
      <c r="C560" s="73"/>
      <c r="D560" s="73"/>
      <c r="E560" s="22"/>
      <c r="F560" s="73"/>
      <c r="G560" s="22"/>
      <c r="H560" s="73"/>
      <c r="I560" s="22"/>
      <c r="J560" s="22"/>
      <c r="K560" s="73"/>
      <c r="L560" s="22"/>
      <c r="M560" s="73"/>
      <c r="N560" s="22"/>
      <c r="O560" s="73"/>
      <c r="P560" s="22"/>
      <c r="Q560" s="73"/>
      <c r="R560" s="22"/>
      <c r="S560" s="73"/>
      <c r="T560" s="22"/>
      <c r="U560" s="73"/>
      <c r="V560" s="22"/>
      <c r="W560" s="73"/>
      <c r="X560" s="22"/>
      <c r="Y560" s="73"/>
      <c r="Z560" s="22"/>
      <c r="AA560" s="22"/>
    </row>
    <row r="561" spans="3:25" s="22" customFormat="1" x14ac:dyDescent="0.25">
      <c r="C561" s="73"/>
      <c r="D561" s="73"/>
      <c r="F561" s="73"/>
      <c r="H561" s="73"/>
      <c r="K561" s="73"/>
      <c r="M561" s="73"/>
      <c r="O561" s="73"/>
      <c r="Q561" s="73"/>
      <c r="S561" s="73"/>
      <c r="U561" s="73"/>
      <c r="W561" s="73"/>
      <c r="Y561" s="73"/>
    </row>
    <row r="562" spans="3:25" s="22" customFormat="1" x14ac:dyDescent="0.25">
      <c r="C562" s="73"/>
      <c r="D562" s="73"/>
      <c r="F562" s="73"/>
      <c r="H562" s="73"/>
      <c r="K562" s="73"/>
      <c r="M562" s="73"/>
      <c r="O562" s="73"/>
      <c r="Q562" s="73"/>
      <c r="S562" s="73"/>
      <c r="U562" s="73"/>
      <c r="W562" s="73"/>
      <c r="Y562" s="73"/>
    </row>
    <row r="563" spans="3:25" s="22" customFormat="1" x14ac:dyDescent="0.25">
      <c r="C563" s="73"/>
      <c r="D563" s="73"/>
      <c r="F563" s="73"/>
      <c r="H563" s="73"/>
      <c r="K563" s="73"/>
      <c r="M563" s="73"/>
      <c r="O563" s="73"/>
      <c r="Q563" s="73"/>
      <c r="S563" s="73"/>
      <c r="U563" s="73"/>
      <c r="W563" s="73"/>
      <c r="Y563" s="73"/>
    </row>
    <row r="564" spans="3:25" s="22" customFormat="1" x14ac:dyDescent="0.25">
      <c r="C564" s="73"/>
      <c r="D564" s="73"/>
      <c r="F564" s="73"/>
      <c r="H564" s="73"/>
      <c r="K564" s="73"/>
      <c r="M564" s="73"/>
      <c r="O564" s="73"/>
      <c r="Q564" s="73"/>
      <c r="S564" s="73"/>
      <c r="U564" s="73"/>
      <c r="W564" s="73"/>
      <c r="Y564" s="73"/>
    </row>
    <row r="565" spans="3:25" s="22" customFormat="1" x14ac:dyDescent="0.25">
      <c r="C565" s="73"/>
      <c r="D565" s="73"/>
      <c r="F565" s="73"/>
      <c r="H565" s="73"/>
      <c r="K565" s="73"/>
      <c r="M565" s="73"/>
      <c r="O565" s="73"/>
      <c r="Q565" s="73"/>
      <c r="S565" s="73"/>
      <c r="U565" s="73"/>
      <c r="W565" s="73"/>
      <c r="Y565" s="73"/>
    </row>
    <row r="566" spans="3:25" s="22" customFormat="1" x14ac:dyDescent="0.25">
      <c r="C566" s="73"/>
      <c r="D566" s="73"/>
      <c r="F566" s="73"/>
      <c r="H566" s="73"/>
      <c r="K566" s="73"/>
      <c r="M566" s="73"/>
      <c r="O566" s="73"/>
      <c r="Q566" s="73"/>
      <c r="S566" s="73"/>
      <c r="U566" s="73"/>
      <c r="W566" s="73"/>
      <c r="Y566" s="73"/>
    </row>
    <row r="567" spans="3:25" s="22" customFormat="1" x14ac:dyDescent="0.25">
      <c r="C567" s="73"/>
      <c r="D567" s="73"/>
      <c r="F567" s="73"/>
      <c r="H567" s="73"/>
      <c r="K567" s="73"/>
      <c r="M567" s="73"/>
      <c r="O567" s="73"/>
      <c r="Q567" s="73"/>
      <c r="S567" s="73"/>
      <c r="U567" s="73"/>
      <c r="W567" s="73"/>
      <c r="Y567" s="73"/>
    </row>
    <row r="568" spans="3:25" s="22" customFormat="1" x14ac:dyDescent="0.25">
      <c r="C568" s="73"/>
      <c r="D568" s="73"/>
      <c r="F568" s="73"/>
      <c r="H568" s="73"/>
      <c r="K568" s="73"/>
      <c r="M568" s="73"/>
      <c r="O568" s="73"/>
      <c r="Q568" s="73"/>
      <c r="S568" s="73"/>
      <c r="U568" s="73"/>
      <c r="W568" s="73"/>
      <c r="Y568" s="73"/>
    </row>
    <row r="569" spans="3:25" s="22" customFormat="1" x14ac:dyDescent="0.25">
      <c r="C569" s="73"/>
      <c r="D569" s="73"/>
      <c r="F569" s="73"/>
      <c r="H569" s="73"/>
      <c r="K569" s="73"/>
      <c r="M569" s="73"/>
      <c r="O569" s="73"/>
      <c r="Q569" s="73"/>
      <c r="S569" s="73"/>
      <c r="U569" s="73"/>
      <c r="W569" s="73"/>
      <c r="Y569" s="73"/>
    </row>
    <row r="570" spans="3:25" s="22" customFormat="1" x14ac:dyDescent="0.25">
      <c r="C570" s="73"/>
      <c r="D570" s="73"/>
      <c r="F570" s="73"/>
      <c r="H570" s="73"/>
      <c r="K570" s="73"/>
      <c r="M570" s="73"/>
      <c r="O570" s="73"/>
      <c r="Q570" s="73"/>
      <c r="S570" s="73"/>
      <c r="U570" s="73"/>
      <c r="W570" s="73"/>
      <c r="Y570" s="73"/>
    </row>
    <row r="571" spans="3:25" s="22" customFormat="1" x14ac:dyDescent="0.25">
      <c r="C571" s="73"/>
      <c r="D571" s="73"/>
      <c r="F571" s="73"/>
      <c r="H571" s="73"/>
      <c r="K571" s="73"/>
      <c r="M571" s="73"/>
      <c r="O571" s="73"/>
      <c r="Q571" s="73"/>
      <c r="S571" s="73"/>
      <c r="U571" s="73"/>
      <c r="W571" s="73"/>
      <c r="Y571" s="73"/>
    </row>
    <row r="572" spans="3:25" s="22" customFormat="1" x14ac:dyDescent="0.25">
      <c r="C572" s="73"/>
      <c r="D572" s="73"/>
      <c r="F572" s="73"/>
      <c r="H572" s="73"/>
      <c r="K572" s="73"/>
      <c r="M572" s="73"/>
      <c r="O572" s="73"/>
      <c r="Q572" s="73"/>
      <c r="S572" s="73"/>
      <c r="U572" s="73"/>
      <c r="W572" s="73"/>
      <c r="Y572" s="73"/>
    </row>
    <row r="573" spans="3:25" s="22" customFormat="1" x14ac:dyDescent="0.25">
      <c r="C573" s="73"/>
      <c r="D573" s="73"/>
      <c r="F573" s="73"/>
      <c r="H573" s="73"/>
      <c r="K573" s="73"/>
      <c r="M573" s="73"/>
      <c r="O573" s="73"/>
      <c r="Q573" s="73"/>
      <c r="S573" s="73"/>
      <c r="U573" s="73"/>
      <c r="W573" s="73"/>
      <c r="Y573" s="73"/>
    </row>
    <row r="574" spans="3:25" s="22" customFormat="1" x14ac:dyDescent="0.25">
      <c r="C574" s="73"/>
      <c r="D574" s="73"/>
      <c r="F574" s="73"/>
      <c r="H574" s="73"/>
      <c r="K574" s="73"/>
      <c r="M574" s="73"/>
      <c r="O574" s="73"/>
      <c r="Q574" s="73"/>
      <c r="S574" s="73"/>
      <c r="U574" s="73"/>
      <c r="W574" s="73"/>
      <c r="Y574" s="73"/>
    </row>
    <row r="575" spans="3:25" s="22" customFormat="1" x14ac:dyDescent="0.25">
      <c r="C575" s="73"/>
      <c r="D575" s="73"/>
      <c r="F575" s="73"/>
      <c r="H575" s="73"/>
      <c r="K575" s="73"/>
      <c r="M575" s="73"/>
      <c r="O575" s="73"/>
      <c r="Q575" s="73"/>
      <c r="S575" s="73"/>
      <c r="U575" s="73"/>
      <c r="W575" s="73"/>
      <c r="Y575" s="73"/>
    </row>
    <row r="576" spans="3:25" s="22" customFormat="1" x14ac:dyDescent="0.25">
      <c r="C576" s="73"/>
      <c r="D576" s="73"/>
      <c r="F576" s="73"/>
      <c r="H576" s="73"/>
      <c r="K576" s="73"/>
      <c r="M576" s="73"/>
      <c r="O576" s="73"/>
      <c r="Q576" s="73"/>
      <c r="S576" s="73"/>
      <c r="U576" s="73"/>
      <c r="W576" s="73"/>
      <c r="Y576" s="73"/>
    </row>
    <row r="577" spans="3:25" s="22" customFormat="1" x14ac:dyDescent="0.25">
      <c r="C577" s="73"/>
      <c r="D577" s="73"/>
      <c r="F577" s="73"/>
      <c r="H577" s="73"/>
      <c r="K577" s="73"/>
      <c r="M577" s="73"/>
      <c r="O577" s="73"/>
      <c r="Q577" s="73"/>
      <c r="S577" s="73"/>
      <c r="U577" s="73"/>
      <c r="W577" s="73"/>
      <c r="Y577" s="73"/>
    </row>
    <row r="578" spans="3:25" s="22" customFormat="1" x14ac:dyDescent="0.25">
      <c r="C578" s="73"/>
      <c r="D578" s="73"/>
      <c r="F578" s="73"/>
      <c r="H578" s="73"/>
      <c r="K578" s="73"/>
      <c r="M578" s="73"/>
      <c r="O578" s="73"/>
      <c r="Q578" s="73"/>
      <c r="S578" s="73"/>
      <c r="U578" s="73"/>
      <c r="W578" s="73"/>
      <c r="Y578" s="73"/>
    </row>
    <row r="579" spans="3:25" s="22" customFormat="1" x14ac:dyDescent="0.25">
      <c r="C579" s="73"/>
      <c r="D579" s="73"/>
      <c r="F579" s="73"/>
      <c r="H579" s="73"/>
      <c r="K579" s="73"/>
      <c r="M579" s="73"/>
      <c r="O579" s="73"/>
      <c r="Q579" s="73"/>
      <c r="S579" s="73"/>
      <c r="U579" s="73"/>
      <c r="W579" s="73"/>
      <c r="Y579" s="73"/>
    </row>
    <row r="580" spans="3:25" s="22" customFormat="1" x14ac:dyDescent="0.25">
      <c r="C580" s="73"/>
      <c r="D580" s="73"/>
      <c r="F580" s="73"/>
      <c r="H580" s="73"/>
      <c r="K580" s="73"/>
      <c r="M580" s="73"/>
      <c r="O580" s="73"/>
      <c r="Q580" s="73"/>
      <c r="S580" s="73"/>
      <c r="U580" s="73"/>
      <c r="W580" s="73"/>
      <c r="Y580" s="73"/>
    </row>
    <row r="581" spans="3:25" s="22" customFormat="1" x14ac:dyDescent="0.25">
      <c r="C581" s="73"/>
      <c r="D581" s="73"/>
      <c r="F581" s="73"/>
      <c r="H581" s="73"/>
      <c r="K581" s="73"/>
      <c r="M581" s="73"/>
      <c r="O581" s="73"/>
      <c r="Q581" s="73"/>
      <c r="S581" s="73"/>
      <c r="U581" s="73"/>
      <c r="W581" s="73"/>
      <c r="Y581" s="73"/>
    </row>
    <row r="582" spans="3:25" s="22" customFormat="1" x14ac:dyDescent="0.25">
      <c r="C582" s="73"/>
      <c r="D582" s="73"/>
      <c r="F582" s="73"/>
      <c r="H582" s="73"/>
      <c r="K582" s="73"/>
      <c r="M582" s="73"/>
      <c r="O582" s="73"/>
      <c r="Q582" s="73"/>
      <c r="S582" s="73"/>
      <c r="U582" s="73"/>
      <c r="W582" s="73"/>
      <c r="Y582" s="73"/>
    </row>
    <row r="583" spans="3:25" s="22" customFormat="1" x14ac:dyDescent="0.25">
      <c r="C583" s="73"/>
      <c r="D583" s="73"/>
      <c r="F583" s="73"/>
      <c r="H583" s="73"/>
      <c r="K583" s="73"/>
      <c r="M583" s="73"/>
      <c r="O583" s="73"/>
      <c r="Q583" s="73"/>
      <c r="S583" s="73"/>
      <c r="U583" s="73"/>
      <c r="W583" s="73"/>
      <c r="Y583" s="73"/>
    </row>
    <row r="584" spans="3:25" s="22" customFormat="1" x14ac:dyDescent="0.25">
      <c r="C584" s="73"/>
      <c r="D584" s="73"/>
      <c r="F584" s="73"/>
      <c r="H584" s="73"/>
      <c r="K584" s="73"/>
      <c r="M584" s="73"/>
      <c r="O584" s="73"/>
      <c r="Q584" s="73"/>
      <c r="S584" s="73"/>
      <c r="U584" s="73"/>
      <c r="W584" s="73"/>
      <c r="Y584" s="73"/>
    </row>
    <row r="585" spans="3:25" s="22" customFormat="1" x14ac:dyDescent="0.25">
      <c r="C585" s="73"/>
      <c r="D585" s="73"/>
      <c r="F585" s="73"/>
      <c r="H585" s="73"/>
      <c r="K585" s="73"/>
      <c r="M585" s="73"/>
      <c r="O585" s="73"/>
      <c r="Q585" s="73"/>
      <c r="S585" s="73"/>
      <c r="U585" s="73"/>
      <c r="W585" s="73"/>
      <c r="Y585" s="73"/>
    </row>
    <row r="586" spans="3:25" s="22" customFormat="1" x14ac:dyDescent="0.25">
      <c r="C586" s="73"/>
      <c r="D586" s="73"/>
      <c r="F586" s="73"/>
      <c r="H586" s="73"/>
      <c r="K586" s="73"/>
      <c r="M586" s="73"/>
      <c r="O586" s="73"/>
      <c r="Q586" s="73"/>
      <c r="S586" s="73"/>
      <c r="U586" s="73"/>
      <c r="W586" s="73"/>
      <c r="Y586" s="73"/>
    </row>
    <row r="587" spans="3:25" s="22" customFormat="1" x14ac:dyDescent="0.25">
      <c r="C587" s="73"/>
      <c r="D587" s="73"/>
      <c r="F587" s="73"/>
      <c r="H587" s="73"/>
      <c r="K587" s="73"/>
      <c r="M587" s="73"/>
      <c r="O587" s="73"/>
      <c r="Q587" s="73"/>
      <c r="S587" s="73"/>
      <c r="U587" s="73"/>
      <c r="W587" s="73"/>
      <c r="Y587" s="73"/>
    </row>
    <row r="588" spans="3:25" s="22" customFormat="1" x14ac:dyDescent="0.25">
      <c r="C588" s="73"/>
      <c r="D588" s="73"/>
      <c r="F588" s="73"/>
      <c r="H588" s="73"/>
      <c r="K588" s="73"/>
      <c r="M588" s="73"/>
      <c r="O588" s="73"/>
      <c r="Q588" s="73"/>
      <c r="S588" s="73"/>
      <c r="U588" s="73"/>
      <c r="W588" s="73"/>
      <c r="Y588" s="73"/>
    </row>
    <row r="589" spans="3:25" s="22" customFormat="1" x14ac:dyDescent="0.25">
      <c r="C589" s="73"/>
      <c r="D589" s="73"/>
      <c r="F589" s="73"/>
      <c r="H589" s="73"/>
      <c r="K589" s="73"/>
      <c r="M589" s="73"/>
      <c r="O589" s="73"/>
      <c r="Q589" s="73"/>
      <c r="S589" s="73"/>
      <c r="U589" s="73"/>
      <c r="W589" s="73"/>
      <c r="Y589" s="73"/>
    </row>
    <row r="590" spans="3:25" s="22" customFormat="1" x14ac:dyDescent="0.25">
      <c r="C590" s="73"/>
      <c r="D590" s="73"/>
      <c r="F590" s="73"/>
      <c r="H590" s="73"/>
      <c r="K590" s="73"/>
      <c r="M590" s="73"/>
      <c r="O590" s="73"/>
      <c r="Q590" s="73"/>
      <c r="S590" s="73"/>
      <c r="U590" s="73"/>
      <c r="W590" s="73"/>
      <c r="Y590" s="73"/>
    </row>
    <row r="591" spans="3:25" s="22" customFormat="1" x14ac:dyDescent="0.25">
      <c r="C591" s="73"/>
      <c r="D591" s="73"/>
      <c r="F591" s="73"/>
      <c r="H591" s="73"/>
      <c r="K591" s="73"/>
      <c r="M591" s="73"/>
      <c r="O591" s="73"/>
      <c r="Q591" s="73"/>
      <c r="S591" s="73"/>
      <c r="U591" s="73"/>
      <c r="W591" s="73"/>
      <c r="Y591" s="73"/>
    </row>
    <row r="592" spans="3:25" s="22" customFormat="1" x14ac:dyDescent="0.25">
      <c r="C592" s="73"/>
      <c r="D592" s="73"/>
      <c r="F592" s="73"/>
      <c r="H592" s="73"/>
      <c r="K592" s="73"/>
      <c r="M592" s="73"/>
      <c r="O592" s="73"/>
      <c r="Q592" s="73"/>
      <c r="S592" s="73"/>
      <c r="U592" s="73"/>
      <c r="W592" s="73"/>
      <c r="Y592" s="73"/>
    </row>
    <row r="593" spans="3:25" s="22" customFormat="1" x14ac:dyDescent="0.25">
      <c r="C593" s="73"/>
      <c r="D593" s="73"/>
      <c r="F593" s="73"/>
      <c r="H593" s="73"/>
      <c r="K593" s="73"/>
      <c r="M593" s="73"/>
      <c r="O593" s="73"/>
      <c r="Q593" s="73"/>
      <c r="S593" s="73"/>
      <c r="U593" s="73"/>
      <c r="W593" s="73"/>
      <c r="Y593" s="73"/>
    </row>
    <row r="594" spans="3:25" s="22" customFormat="1" x14ac:dyDescent="0.25">
      <c r="C594" s="73"/>
      <c r="D594" s="73"/>
      <c r="F594" s="73"/>
      <c r="H594" s="73"/>
      <c r="K594" s="73"/>
      <c r="M594" s="73"/>
      <c r="O594" s="73"/>
      <c r="Q594" s="73"/>
      <c r="S594" s="73"/>
      <c r="U594" s="73"/>
      <c r="W594" s="73"/>
      <c r="Y594" s="73"/>
    </row>
    <row r="595" spans="3:25" s="22" customFormat="1" x14ac:dyDescent="0.25">
      <c r="C595" s="73"/>
      <c r="D595" s="73"/>
      <c r="F595" s="73"/>
      <c r="H595" s="73"/>
      <c r="K595" s="73"/>
      <c r="M595" s="73"/>
      <c r="O595" s="73"/>
      <c r="Q595" s="73"/>
      <c r="S595" s="73"/>
      <c r="U595" s="73"/>
      <c r="W595" s="73"/>
      <c r="Y595" s="73"/>
    </row>
    <row r="596" spans="3:25" s="22" customFormat="1" x14ac:dyDescent="0.25">
      <c r="C596" s="73"/>
      <c r="D596" s="73"/>
      <c r="F596" s="73"/>
      <c r="H596" s="73"/>
      <c r="K596" s="73"/>
      <c r="M596" s="73"/>
      <c r="O596" s="73"/>
      <c r="Q596" s="73"/>
      <c r="S596" s="73"/>
      <c r="U596" s="73"/>
      <c r="W596" s="73"/>
      <c r="Y596" s="73"/>
    </row>
    <row r="597" spans="3:25" s="22" customFormat="1" x14ac:dyDescent="0.25">
      <c r="C597" s="73"/>
      <c r="D597" s="73"/>
      <c r="F597" s="73"/>
      <c r="H597" s="73"/>
      <c r="K597" s="73"/>
      <c r="M597" s="73"/>
      <c r="O597" s="73"/>
      <c r="Q597" s="73"/>
      <c r="S597" s="73"/>
      <c r="U597" s="73"/>
      <c r="W597" s="73"/>
      <c r="Y597" s="73"/>
    </row>
    <row r="598" spans="3:25" s="22" customFormat="1" x14ac:dyDescent="0.25">
      <c r="C598" s="73"/>
      <c r="D598" s="73"/>
      <c r="F598" s="73"/>
      <c r="H598" s="73"/>
      <c r="K598" s="73"/>
      <c r="M598" s="73"/>
      <c r="O598" s="73"/>
      <c r="Q598" s="73"/>
      <c r="S598" s="73"/>
      <c r="U598" s="73"/>
      <c r="W598" s="73"/>
      <c r="Y598" s="73"/>
    </row>
    <row r="599" spans="3:25" s="22" customFormat="1" x14ac:dyDescent="0.25">
      <c r="C599" s="73"/>
      <c r="D599" s="73"/>
      <c r="F599" s="73"/>
      <c r="H599" s="73"/>
      <c r="K599" s="73"/>
      <c r="M599" s="73"/>
      <c r="O599" s="73"/>
      <c r="Q599" s="73"/>
      <c r="S599" s="73"/>
      <c r="U599" s="73"/>
      <c r="W599" s="73"/>
      <c r="Y599" s="73"/>
    </row>
    <row r="600" spans="3:25" s="22" customFormat="1" x14ac:dyDescent="0.25">
      <c r="C600" s="73"/>
      <c r="D600" s="73"/>
      <c r="F600" s="73"/>
      <c r="H600" s="73"/>
      <c r="K600" s="73"/>
      <c r="M600" s="73"/>
      <c r="O600" s="73"/>
      <c r="Q600" s="73"/>
      <c r="S600" s="73"/>
      <c r="U600" s="73"/>
      <c r="W600" s="73"/>
      <c r="Y600" s="73"/>
    </row>
    <row r="601" spans="3:25" s="22" customFormat="1" x14ac:dyDescent="0.25">
      <c r="C601" s="73"/>
      <c r="D601" s="73"/>
      <c r="F601" s="73"/>
      <c r="H601" s="73"/>
      <c r="K601" s="73"/>
      <c r="M601" s="73"/>
      <c r="O601" s="73"/>
      <c r="Q601" s="73"/>
      <c r="S601" s="73"/>
      <c r="U601" s="73"/>
      <c r="W601" s="73"/>
      <c r="Y601" s="73"/>
    </row>
    <row r="602" spans="3:25" s="22" customFormat="1" x14ac:dyDescent="0.25">
      <c r="C602" s="73"/>
      <c r="D602" s="73"/>
      <c r="F602" s="73"/>
      <c r="H602" s="73"/>
      <c r="K602" s="73"/>
      <c r="M602" s="73"/>
      <c r="O602" s="73"/>
      <c r="Q602" s="73"/>
      <c r="S602" s="73"/>
      <c r="U602" s="73"/>
      <c r="W602" s="73"/>
      <c r="Y602" s="73"/>
    </row>
    <row r="603" spans="3:25" s="22" customFormat="1" x14ac:dyDescent="0.25">
      <c r="C603" s="73"/>
      <c r="D603" s="73"/>
      <c r="F603" s="73"/>
      <c r="H603" s="73"/>
      <c r="K603" s="73"/>
      <c r="M603" s="73"/>
      <c r="O603" s="73"/>
      <c r="Q603" s="73"/>
      <c r="S603" s="73"/>
      <c r="U603" s="73"/>
      <c r="W603" s="73"/>
      <c r="Y603" s="73"/>
    </row>
    <row r="604" spans="3:25" s="22" customFormat="1" x14ac:dyDescent="0.25">
      <c r="C604" s="73"/>
      <c r="D604" s="73"/>
      <c r="F604" s="73"/>
      <c r="H604" s="73"/>
      <c r="K604" s="73"/>
      <c r="M604" s="73"/>
      <c r="O604" s="73"/>
      <c r="Q604" s="73"/>
      <c r="S604" s="73"/>
      <c r="U604" s="73"/>
      <c r="W604" s="73"/>
      <c r="Y604" s="73"/>
    </row>
    <row r="605" spans="3:25" s="22" customFormat="1" x14ac:dyDescent="0.25">
      <c r="C605" s="73"/>
      <c r="D605" s="73"/>
      <c r="F605" s="73"/>
      <c r="H605" s="73"/>
      <c r="K605" s="73"/>
      <c r="M605" s="73"/>
      <c r="O605" s="73"/>
      <c r="Q605" s="73"/>
      <c r="S605" s="73"/>
      <c r="U605" s="73"/>
      <c r="W605" s="73"/>
      <c r="Y605" s="73"/>
    </row>
  </sheetData>
  <mergeCells count="68">
    <mergeCell ref="A549:A554"/>
    <mergeCell ref="A350:A362"/>
    <mergeCell ref="A370:A382"/>
    <mergeCell ref="A390:A402"/>
    <mergeCell ref="A530:A542"/>
    <mergeCell ref="A410:A422"/>
    <mergeCell ref="A430:A442"/>
    <mergeCell ref="A450:A462"/>
    <mergeCell ref="A470:A482"/>
    <mergeCell ref="A490:A502"/>
    <mergeCell ref="A510:A522"/>
    <mergeCell ref="A330:A342"/>
    <mergeCell ref="A150:A162"/>
    <mergeCell ref="A210:A222"/>
    <mergeCell ref="A230:A242"/>
    <mergeCell ref="A250:A262"/>
    <mergeCell ref="A270:A282"/>
    <mergeCell ref="A170:A182"/>
    <mergeCell ref="A190:A202"/>
    <mergeCell ref="A290:A302"/>
    <mergeCell ref="A310:A322"/>
    <mergeCell ref="A1:AA2"/>
    <mergeCell ref="A3:A7"/>
    <mergeCell ref="B3:B7"/>
    <mergeCell ref="C3:C7"/>
    <mergeCell ref="D3:D7"/>
    <mergeCell ref="E3:E7"/>
    <mergeCell ref="O4:P5"/>
    <mergeCell ref="Q4:R5"/>
    <mergeCell ref="Q6:Q7"/>
    <mergeCell ref="U6:U7"/>
    <mergeCell ref="AA3:AA7"/>
    <mergeCell ref="S4:T5"/>
    <mergeCell ref="U4:V5"/>
    <mergeCell ref="O3:R3"/>
    <mergeCell ref="Y5:Y7"/>
    <mergeCell ref="I4:I7"/>
    <mergeCell ref="A110:A122"/>
    <mergeCell ref="A130:A142"/>
    <mergeCell ref="J4:J7"/>
    <mergeCell ref="K4:L4"/>
    <mergeCell ref="A50:A62"/>
    <mergeCell ref="A70:A82"/>
    <mergeCell ref="A90:A102"/>
    <mergeCell ref="L5:L7"/>
    <mergeCell ref="H4:H7"/>
    <mergeCell ref="A10:A22"/>
    <mergeCell ref="K5:K7"/>
    <mergeCell ref="F3:G5"/>
    <mergeCell ref="F6:F7"/>
    <mergeCell ref="G6:G7"/>
    <mergeCell ref="A30:A42"/>
    <mergeCell ref="Y3:Z4"/>
    <mergeCell ref="V6:V7"/>
    <mergeCell ref="T6:T7"/>
    <mergeCell ref="S3:V3"/>
    <mergeCell ref="H3:N3"/>
    <mergeCell ref="P6:P7"/>
    <mergeCell ref="O6:O7"/>
    <mergeCell ref="Z5:Z7"/>
    <mergeCell ref="N5:N7"/>
    <mergeCell ref="R6:R7"/>
    <mergeCell ref="M5:M7"/>
    <mergeCell ref="M4:N4"/>
    <mergeCell ref="S6:S7"/>
    <mergeCell ref="W6:W7"/>
    <mergeCell ref="X6:X7"/>
    <mergeCell ref="W3:X5"/>
  </mergeCells>
  <phoneticPr fontId="42" type="noConversion"/>
  <pageMargins left="0.78740157480314965" right="0.31496062992125984" top="0.51181102362204722" bottom="0.55118110236220474" header="0.31496062992125984" footer="0.31496062992125984"/>
  <pageSetup paperSize="8" scale="74" firstPageNumber="7" fitToWidth="2" fitToHeight="10" orientation="landscape" useFirstPageNumber="1" r:id="rId1"/>
  <headerFooter scaleWithDoc="0">
    <oddHeader>&amp;R&amp;P</oddHead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2"/>
  <sheetViews>
    <sheetView zoomScale="80" zoomScaleNormal="8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2" sqref="B2:B6"/>
    </sheetView>
  </sheetViews>
  <sheetFormatPr defaultRowHeight="15" x14ac:dyDescent="0.25"/>
  <cols>
    <col min="1" max="1" width="6.28515625" customWidth="1"/>
    <col min="2" max="2" width="41.7109375" customWidth="1"/>
  </cols>
  <sheetData>
    <row r="1" spans="1:35" ht="37.9" customHeight="1" thickBot="1" x14ac:dyDescent="0.3">
      <c r="A1" s="182" t="s">
        <v>257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2">
        <v>1</v>
      </c>
      <c r="B8" s="13" t="s">
        <v>141</v>
      </c>
      <c r="C8" s="66">
        <f>'Рук. и спец.'!C8</f>
        <v>298132.5</v>
      </c>
      <c r="D8" s="66">
        <f>'Рук. и спец.'!D8</f>
        <v>280886.58999999997</v>
      </c>
      <c r="E8" s="86">
        <f>'Рук. и спец.'!E8</f>
        <v>94.21535391143199</v>
      </c>
      <c r="F8" s="66">
        <f>'Рук. и спец.'!F8</f>
        <v>136744.9</v>
      </c>
      <c r="G8" s="86">
        <f>'Рук. и спец.'!G8</f>
        <v>48.683313788671796</v>
      </c>
      <c r="H8" s="66">
        <f>'Рук. и спец.'!H8</f>
        <v>251718.65</v>
      </c>
      <c r="I8" s="86">
        <f>'Рук. и спец.'!I8</f>
        <v>89.615759157459252</v>
      </c>
      <c r="J8" s="86">
        <f>'Рук. и спец.'!J8</f>
        <v>84.431804650616755</v>
      </c>
      <c r="K8" s="66">
        <f>'Рук. и спец.'!K8</f>
        <v>149171.15</v>
      </c>
      <c r="L8" s="86">
        <f>'Рук. и спец.'!L8</f>
        <v>53.107252289972266</v>
      </c>
      <c r="M8" s="66">
        <f>'Рук. и спец.'!M8</f>
        <v>102547.5</v>
      </c>
      <c r="N8" s="86">
        <f>'Рук. и спец.'!N8</f>
        <v>36.508506867486986</v>
      </c>
      <c r="O8" s="66">
        <f>'Рук. и спец.'!O8</f>
        <v>29167.94</v>
      </c>
      <c r="P8" s="86">
        <f>'Рук. и спец.'!P8</f>
        <v>10.384240842540757</v>
      </c>
      <c r="Q8" s="66">
        <f>'Рук. и спец.'!Q8</f>
        <v>1955</v>
      </c>
      <c r="R8" s="86">
        <f>'Рук. и спец.'!R8</f>
        <v>6.7025645280400337</v>
      </c>
      <c r="S8" s="66">
        <f>'Рук. и спец.'!S8</f>
        <v>26594.5</v>
      </c>
      <c r="T8" s="86">
        <f>'Рук. и спец.'!T8</f>
        <v>9.4680561289878611</v>
      </c>
      <c r="U8" s="66">
        <f>'Рук. и спец.'!U8</f>
        <v>36079</v>
      </c>
      <c r="V8" s="86">
        <f>'Рук. и спец.'!V8</f>
        <v>12.844685821419958</v>
      </c>
      <c r="W8" s="66">
        <f>'Рук. и спец.'!W8</f>
        <v>11456</v>
      </c>
      <c r="X8" s="86">
        <f>'Рук. и спец.'!X8</f>
        <v>4.0785143925881266</v>
      </c>
      <c r="Y8" s="66">
        <f>'Рук. и спец.'!Y8</f>
        <v>35621</v>
      </c>
      <c r="Z8" s="86">
        <f>'Рук. и спец.'!Z8</f>
        <v>12.681630689453705</v>
      </c>
      <c r="AA8" s="66">
        <f>'Рук. и спец.'!AA8</f>
        <v>2816</v>
      </c>
      <c r="AB8" s="86">
        <f>'Рук. и спец.'!AB8</f>
        <v>1.0025398506920535</v>
      </c>
      <c r="AC8" s="86">
        <f>'Рук. и спец.'!AC8</f>
        <v>7.9054490328738662</v>
      </c>
      <c r="AD8" s="66">
        <f>'Рук. и спец.'!AD8</f>
        <v>31012.5</v>
      </c>
      <c r="AE8" s="86">
        <f>'Рук. и спец.'!AE8</f>
        <v>11.040932925989811</v>
      </c>
      <c r="AF8" s="66">
        <f>'Рук. и спец.'!AF8</f>
        <v>299</v>
      </c>
      <c r="AG8" s="86">
        <f>'Рук. и спец.'!AG8</f>
        <v>0.10644865602163493</v>
      </c>
    </row>
    <row r="9" spans="1:35" ht="28.5" x14ac:dyDescent="0.25">
      <c r="A9" s="12">
        <v>2</v>
      </c>
      <c r="B9" s="13" t="s">
        <v>135</v>
      </c>
      <c r="C9" s="11">
        <f>Руководители!C8</f>
        <v>28142.25</v>
      </c>
      <c r="D9" s="11">
        <f>Руководители!D8</f>
        <v>27469.25</v>
      </c>
      <c r="E9" s="87">
        <f>Руководители!E8</f>
        <v>97.608577850029761</v>
      </c>
      <c r="F9" s="11">
        <f>Руководители!F8</f>
        <v>3659</v>
      </c>
      <c r="G9" s="87">
        <f>Руководители!G8</f>
        <v>13.320349117649736</v>
      </c>
      <c r="H9" s="11">
        <f>Руководители!H8</f>
        <v>25713.25</v>
      </c>
      <c r="I9" s="87">
        <f>Руководители!I8</f>
        <v>93.607397362505353</v>
      </c>
      <c r="J9" s="87">
        <f>Руководители!J8</f>
        <v>91.368849327967737</v>
      </c>
      <c r="K9" s="11">
        <f>Руководители!K8</f>
        <v>18045.25</v>
      </c>
      <c r="L9" s="87">
        <f>Руководители!L8</f>
        <v>65.692547120871524</v>
      </c>
      <c r="M9" s="11">
        <f>Руководители!M8</f>
        <v>7668</v>
      </c>
      <c r="N9" s="87">
        <f>Руководители!N8</f>
        <v>27.914850241633825</v>
      </c>
      <c r="O9" s="11">
        <f>Руководители!O8</f>
        <v>1756</v>
      </c>
      <c r="P9" s="87">
        <f>Руководители!P8</f>
        <v>6.3926026374946527</v>
      </c>
      <c r="Q9" s="11">
        <f>Руководители!Q8</f>
        <v>67</v>
      </c>
      <c r="R9" s="87">
        <f>Руководители!R8</f>
        <v>3.8154897494305238</v>
      </c>
      <c r="S9" s="11">
        <f>Руководители!S8</f>
        <v>958</v>
      </c>
      <c r="T9" s="87">
        <f>Руководители!T8</f>
        <v>3.487536063052322</v>
      </c>
      <c r="U9" s="11">
        <f>Руководители!U8</f>
        <v>5449</v>
      </c>
      <c r="V9" s="87">
        <f>Руководители!V8</f>
        <v>19.836726521474013</v>
      </c>
      <c r="W9" s="11">
        <f>Руководители!W8</f>
        <v>981</v>
      </c>
      <c r="X9" s="87">
        <f>Руководители!X8</f>
        <v>3.5712660520400084</v>
      </c>
      <c r="Y9" s="11">
        <f>Руководители!Y8</f>
        <v>1508</v>
      </c>
      <c r="Z9" s="87">
        <f>Руководители!Z8</f>
        <v>5.4897749301491672</v>
      </c>
      <c r="AA9" s="11">
        <f>Руководители!AA8</f>
        <v>75</v>
      </c>
      <c r="AB9" s="87">
        <f>Руководители!AB8</f>
        <v>0.27303257278593335</v>
      </c>
      <c r="AC9" s="87">
        <f>Руководители!AC8</f>
        <v>4.9734748010610081</v>
      </c>
      <c r="AD9" s="11">
        <f>Руководители!AD8</f>
        <v>1238</v>
      </c>
      <c r="AE9" s="87">
        <f>Руководители!AE8</f>
        <v>4.5068576681198067</v>
      </c>
      <c r="AF9" s="11">
        <f>Руководители!AF8</f>
        <v>11</v>
      </c>
      <c r="AG9" s="87">
        <f>Руководители!AG8</f>
        <v>4.0044777341936892E-2</v>
      </c>
    </row>
    <row r="10" spans="1:35" ht="28.5" x14ac:dyDescent="0.25">
      <c r="A10" s="12">
        <v>3</v>
      </c>
      <c r="B10" s="14" t="s">
        <v>136</v>
      </c>
      <c r="C10" s="11">
        <f>'Зам. рук.'!C8</f>
        <v>5168.5</v>
      </c>
      <c r="D10" s="11">
        <f>'Зам. рук.'!D8</f>
        <v>4795.8</v>
      </c>
      <c r="E10" s="87">
        <f>'Зам. рук.'!E8</f>
        <v>92.789010351165729</v>
      </c>
      <c r="F10" s="11">
        <f>'Зам. рук.'!F8</f>
        <v>980.8</v>
      </c>
      <c r="G10" s="87">
        <f>'Зам. рук.'!G8</f>
        <v>20.451228157971556</v>
      </c>
      <c r="H10" s="11">
        <f>'Зам. рук.'!H8</f>
        <v>4596.8</v>
      </c>
      <c r="I10" s="87">
        <f>'Зам. рук.'!I8</f>
        <v>95.850535885566529</v>
      </c>
      <c r="J10" s="87">
        <f>'Зам. рук.'!J8</f>
        <v>88.938763664506155</v>
      </c>
      <c r="K10" s="11">
        <f>'Зам. рук.'!K8</f>
        <v>3894.8</v>
      </c>
      <c r="L10" s="87">
        <f>'Зам. рук.'!L8</f>
        <v>81.212727803494715</v>
      </c>
      <c r="M10" s="11">
        <f>'Зам. рук.'!M8</f>
        <v>702</v>
      </c>
      <c r="N10" s="87">
        <f>'Зам. рук.'!N8</f>
        <v>14.637808082071812</v>
      </c>
      <c r="O10" s="11">
        <f>'Зам. рук.'!O8</f>
        <v>199</v>
      </c>
      <c r="P10" s="87">
        <f>'Зам. рук.'!P8</f>
        <v>4.1494641144334627</v>
      </c>
      <c r="Q10" s="11">
        <f>'Зам. рук.'!Q8</f>
        <v>15</v>
      </c>
      <c r="R10" s="87">
        <f>'Зам. рук.'!R8</f>
        <v>7.5376884422110546</v>
      </c>
      <c r="S10" s="11">
        <f>'Зам. рук.'!S8</f>
        <v>201</v>
      </c>
      <c r="T10" s="87">
        <f>'Зам. рук.'!T8</f>
        <v>4.1911672713624419</v>
      </c>
      <c r="U10" s="11">
        <f>'Зам. рук.'!U8</f>
        <v>800</v>
      </c>
      <c r="V10" s="87">
        <f>'Зам. рук.'!V8</f>
        <v>16.681262771591811</v>
      </c>
      <c r="W10" s="11">
        <f>'Зам. рук.'!W8</f>
        <v>219</v>
      </c>
      <c r="X10" s="87">
        <f>'Зам. рук.'!X8</f>
        <v>4.5664956837232573</v>
      </c>
      <c r="Y10" s="11">
        <f>'Зам. рук.'!Y8</f>
        <v>632.5</v>
      </c>
      <c r="Z10" s="87">
        <f>'Зам. рук.'!Z8</f>
        <v>13.188623378789774</v>
      </c>
      <c r="AA10" s="11">
        <f>'Зам. рук.'!AA8</f>
        <v>28</v>
      </c>
      <c r="AB10" s="87">
        <f>'Зам. рук.'!AB8</f>
        <v>0.58384419700571333</v>
      </c>
      <c r="AC10" s="87">
        <f>'Зам. рук.'!AC8</f>
        <v>4.4268774703557314</v>
      </c>
      <c r="AD10" s="11">
        <f>'Зам. рук.'!AD8</f>
        <v>523</v>
      </c>
      <c r="AE10" s="87">
        <f>'Зам. рук.'!AE8</f>
        <v>10.905375536928146</v>
      </c>
      <c r="AF10" s="11">
        <f>'Зам. рук.'!AF8</f>
        <v>5</v>
      </c>
      <c r="AG10" s="87">
        <f>'Зам. рук.'!AG8</f>
        <v>0.10425789232244881</v>
      </c>
    </row>
    <row r="11" spans="1:35" x14ac:dyDescent="0.25">
      <c r="A11" s="12">
        <v>4</v>
      </c>
      <c r="B11" s="13" t="s">
        <v>142</v>
      </c>
      <c r="C11" s="67">
        <f>Гл.спец!C8</f>
        <v>46307.59</v>
      </c>
      <c r="D11" s="67">
        <f>Гл.спец!D8</f>
        <v>42461.740000000005</v>
      </c>
      <c r="E11" s="87">
        <f>Гл.спец!E8</f>
        <v>91.694989957369856</v>
      </c>
      <c r="F11" s="67">
        <f>Гл.спец!F8</f>
        <v>18789.3</v>
      </c>
      <c r="G11" s="87">
        <f>Гл.спец!G8</f>
        <v>44.249953016527343</v>
      </c>
      <c r="H11" s="67">
        <f>Гл.спец!H8</f>
        <v>41321.300000000003</v>
      </c>
      <c r="I11" s="87">
        <f>Гл.спец!I8</f>
        <v>97.314193907268049</v>
      </c>
      <c r="J11" s="87">
        <f>Гл.спец!J8</f>
        <v>89.23224033036486</v>
      </c>
      <c r="K11" s="67">
        <f>Гл.спец!K8</f>
        <v>30515.3</v>
      </c>
      <c r="L11" s="87">
        <f>Гл.спец!L8</f>
        <v>71.86540165334722</v>
      </c>
      <c r="M11" s="67">
        <f>Гл.спец!M8</f>
        <v>10806</v>
      </c>
      <c r="N11" s="87">
        <f>Гл.спец!N8</f>
        <v>25.448792253920821</v>
      </c>
      <c r="O11" s="67">
        <f>Гл.спец!O8</f>
        <v>1140.44</v>
      </c>
      <c r="P11" s="87">
        <f>Гл.спец!P8</f>
        <v>2.6858060927319509</v>
      </c>
      <c r="Q11" s="67">
        <f>Гл.спец!Q8</f>
        <v>157</v>
      </c>
      <c r="R11" s="87">
        <f>Гл.спец!R8</f>
        <v>13.766616393672617</v>
      </c>
      <c r="S11" s="67">
        <f>Гл.спец!S8</f>
        <v>2465</v>
      </c>
      <c r="T11" s="87">
        <f>Гл.спец!T8</f>
        <v>5.8052260693980031</v>
      </c>
      <c r="U11" s="67">
        <f>Гл.спец!U8</f>
        <v>7209</v>
      </c>
      <c r="V11" s="87">
        <f>Гл.спец!V8</f>
        <v>16.977636809042679</v>
      </c>
      <c r="W11" s="67">
        <f>Гл.спец!W8</f>
        <v>2575</v>
      </c>
      <c r="X11" s="87">
        <f>Гл.спец!X8</f>
        <v>6.0642828108315854</v>
      </c>
      <c r="Y11" s="67">
        <f>Гл.спец!Y8</f>
        <v>4291.5</v>
      </c>
      <c r="Z11" s="87">
        <f>Гл.спец!Z8</f>
        <v>10.106745507838349</v>
      </c>
      <c r="AA11" s="67">
        <f>Гл.спец!AA8</f>
        <v>309</v>
      </c>
      <c r="AB11" s="87">
        <f>Гл.спец!AB8</f>
        <v>0.72771393729979028</v>
      </c>
      <c r="AC11" s="87">
        <f>Гл.спец!AC8</f>
        <v>7.200279622509612</v>
      </c>
      <c r="AD11" s="67">
        <f>Гл.спец!AD8</f>
        <v>3950.5</v>
      </c>
      <c r="AE11" s="87">
        <f>Гл.спец!AE8</f>
        <v>9.3036696093942446</v>
      </c>
      <c r="AF11" s="67">
        <f>Гл.спец!AF8</f>
        <v>69</v>
      </c>
      <c r="AG11" s="87">
        <f>Гл.спец!AG8</f>
        <v>0.16249922871742889</v>
      </c>
    </row>
    <row r="12" spans="1:35" x14ac:dyDescent="0.25">
      <c r="A12" s="15">
        <v>5</v>
      </c>
      <c r="B12" s="16" t="s">
        <v>137</v>
      </c>
      <c r="C12" s="11">
        <f>Гл.агрон.!C8</f>
        <v>6414.4000000000005</v>
      </c>
      <c r="D12" s="11">
        <f>Гл.агрон.!D8</f>
        <v>5662.8</v>
      </c>
      <c r="E12" s="87">
        <f>Гл.агрон.!E8</f>
        <v>88.282614118233965</v>
      </c>
      <c r="F12" s="11">
        <f>Гл.агрон.!F8</f>
        <v>832</v>
      </c>
      <c r="G12" s="87">
        <f>Гл.агрон.!G8</f>
        <v>14.692378328741965</v>
      </c>
      <c r="H12" s="11">
        <f>Гл.агрон.!H8</f>
        <v>5597.5</v>
      </c>
      <c r="I12" s="87">
        <f>Гл.агрон.!I8</f>
        <v>98.846860210496573</v>
      </c>
      <c r="J12" s="87">
        <f>Гл.агрон.!J8</f>
        <v>87.264592167622851</v>
      </c>
      <c r="K12" s="11">
        <f>Гл.агрон.!K8</f>
        <v>4599.5</v>
      </c>
      <c r="L12" s="87">
        <f>Гл.агрон.!L8</f>
        <v>81.223069859433494</v>
      </c>
      <c r="M12" s="11">
        <f>Гл.агрон.!M8</f>
        <v>998</v>
      </c>
      <c r="N12" s="87">
        <f>Гл.агрон.!N8</f>
        <v>17.623790351063079</v>
      </c>
      <c r="O12" s="11">
        <f>Гл.агрон.!O8</f>
        <v>65.3</v>
      </c>
      <c r="P12" s="87">
        <f>Гл.агрон.!P8</f>
        <v>1.1531397895034257</v>
      </c>
      <c r="Q12" s="11">
        <f>Гл.агрон.!Q8</f>
        <v>12</v>
      </c>
      <c r="R12" s="87">
        <f>Гл.агрон.!R8</f>
        <v>18.376722817764165</v>
      </c>
      <c r="S12" s="11">
        <f>Гл.агрон.!S8</f>
        <v>402</v>
      </c>
      <c r="T12" s="87">
        <f>Гл.агрон.!T8</f>
        <v>7.0989616444161889</v>
      </c>
      <c r="U12" s="11">
        <f>Гл.агрон.!U8</f>
        <v>892</v>
      </c>
      <c r="V12" s="87">
        <f>Гл.агрон.!V8</f>
        <v>15.751924842833933</v>
      </c>
      <c r="W12" s="11">
        <f>Гл.агрон.!W8</f>
        <v>428</v>
      </c>
      <c r="X12" s="87">
        <f>Гл.агрон.!X8</f>
        <v>7.5580984671893763</v>
      </c>
      <c r="Y12" s="11">
        <f>Гл.агрон.!Y8</f>
        <v>596.5</v>
      </c>
      <c r="Z12" s="87">
        <f>Гл.агрон.!Z8</f>
        <v>10.533658260930988</v>
      </c>
      <c r="AA12" s="11">
        <f>Гл.агрон.!AA8</f>
        <v>40</v>
      </c>
      <c r="AB12" s="87">
        <f>Гл.агрон.!AB8</f>
        <v>0.7063643427279791</v>
      </c>
      <c r="AC12" s="87">
        <f>Гл.агрон.!AC8</f>
        <v>6.7057837384744339</v>
      </c>
      <c r="AD12" s="11">
        <f>Гл.агрон.!AD8</f>
        <v>566</v>
      </c>
      <c r="AE12" s="87">
        <f>Гл.агрон.!AE8</f>
        <v>9.995055449600903</v>
      </c>
      <c r="AF12" s="11">
        <f>Гл.агрон.!AF8</f>
        <v>12</v>
      </c>
      <c r="AG12" s="87">
        <f>Гл.агрон.!AG8</f>
        <v>0.21190930281839374</v>
      </c>
    </row>
    <row r="13" spans="1:35" ht="30" x14ac:dyDescent="0.25">
      <c r="A13" s="15">
        <v>6</v>
      </c>
      <c r="B13" s="16" t="s">
        <v>143</v>
      </c>
      <c r="C13" s="11">
        <f>'Гл. зоот.'!C8</f>
        <v>4111.5</v>
      </c>
      <c r="D13" s="11">
        <f>'Гл. зоот.'!D8</f>
        <v>3547</v>
      </c>
      <c r="E13" s="87">
        <f>'Гл. зоот.'!E8</f>
        <v>86.270217682111152</v>
      </c>
      <c r="F13" s="11">
        <f>'Гл. зоот.'!F8</f>
        <v>1768</v>
      </c>
      <c r="G13" s="87">
        <f>'Гл. зоот.'!G8</f>
        <v>49.84493938539611</v>
      </c>
      <c r="H13" s="11">
        <f>'Гл. зоот.'!H8</f>
        <v>3428</v>
      </c>
      <c r="I13" s="87">
        <f>'Гл. зоот.'!I8</f>
        <v>96.645052156752186</v>
      </c>
      <c r="J13" s="87">
        <f>'Гл. зоот.'!J8</f>
        <v>83.375896874619968</v>
      </c>
      <c r="K13" s="11">
        <f>'Гл. зоот.'!K8</f>
        <v>2570</v>
      </c>
      <c r="L13" s="87">
        <f>'Гл. зоот.'!L8</f>
        <v>72.455596278545258</v>
      </c>
      <c r="M13" s="11">
        <f>'Гл. зоот.'!M8</f>
        <v>858</v>
      </c>
      <c r="N13" s="87">
        <f>'Гл. зоот.'!N8</f>
        <v>24.189455878206935</v>
      </c>
      <c r="O13" s="11">
        <f>'Гл. зоот.'!O8</f>
        <v>119</v>
      </c>
      <c r="P13" s="87">
        <f>'Гл. зоот.'!P8</f>
        <v>3.3549478432478153</v>
      </c>
      <c r="Q13" s="11">
        <f>'Гл. зоот.'!Q8</f>
        <v>23</v>
      </c>
      <c r="R13" s="87">
        <f>'Гл. зоот.'!R8</f>
        <v>19.327731092436977</v>
      </c>
      <c r="S13" s="11">
        <f>'Гл. зоот.'!S8</f>
        <v>224</v>
      </c>
      <c r="T13" s="87">
        <f>'Гл. зоот.'!T8</f>
        <v>6.3151959402311819</v>
      </c>
      <c r="U13" s="11">
        <f>'Гл. зоот.'!U8</f>
        <v>677</v>
      </c>
      <c r="V13" s="87">
        <f>'Гл. зоот.'!V8</f>
        <v>19.086552015787987</v>
      </c>
      <c r="W13" s="11">
        <f>'Гл. зоот.'!W8</f>
        <v>258</v>
      </c>
      <c r="X13" s="87">
        <f>'Гл. зоот.'!X8</f>
        <v>7.2737524668734137</v>
      </c>
      <c r="Y13" s="11">
        <f>'Гл. зоот.'!Y8</f>
        <v>383</v>
      </c>
      <c r="Z13" s="87">
        <f>'Гл. зоот.'!Z8</f>
        <v>10.797857344234565</v>
      </c>
      <c r="AA13" s="11">
        <f>'Гл. зоот.'!AA8</f>
        <v>34</v>
      </c>
      <c r="AB13" s="87">
        <f>'Гл. зоот.'!AB8</f>
        <v>0.9585565266422329</v>
      </c>
      <c r="AC13" s="87">
        <f>'Гл. зоот.'!AC8</f>
        <v>8.8772845953002602</v>
      </c>
      <c r="AD13" s="11">
        <f>'Гл. зоот.'!AD8</f>
        <v>446</v>
      </c>
      <c r="AE13" s="87">
        <f>'Гл. зоот.'!AE8</f>
        <v>12.574006202424584</v>
      </c>
      <c r="AF13" s="11">
        <f>'Гл. зоот.'!AF8</f>
        <v>10</v>
      </c>
      <c r="AG13" s="87">
        <f>'Гл. зоот.'!AG8</f>
        <v>0.28192839018889199</v>
      </c>
    </row>
    <row r="14" spans="1:35" x14ac:dyDescent="0.25">
      <c r="A14" s="15">
        <v>7</v>
      </c>
      <c r="B14" s="16" t="s">
        <v>138</v>
      </c>
      <c r="C14" s="11">
        <f>Гл.ветвр.!C8</f>
        <v>3933.2</v>
      </c>
      <c r="D14" s="11">
        <f>Гл.ветвр.!D8</f>
        <v>3439.5</v>
      </c>
      <c r="E14" s="87">
        <f>Гл.ветвр.!E8</f>
        <v>87.447879589138623</v>
      </c>
      <c r="F14" s="11">
        <f>Гл.ветвр.!F8</f>
        <v>1260</v>
      </c>
      <c r="G14" s="87">
        <f>Гл.ветвр.!G8</f>
        <v>36.633231574356742</v>
      </c>
      <c r="H14" s="11">
        <f>Гл.ветвр.!H8</f>
        <v>3372.5</v>
      </c>
      <c r="I14" s="87">
        <f>Гл.ветвр.!I8</f>
        <v>98.052042448030235</v>
      </c>
      <c r="J14" s="87">
        <f>Гл.ветвр.!J8</f>
        <v>85.744432014644573</v>
      </c>
      <c r="K14" s="11">
        <f>Гл.ветвр.!K8</f>
        <v>2601</v>
      </c>
      <c r="L14" s="87">
        <f>Гл.ветвр.!L8</f>
        <v>75.621456607064985</v>
      </c>
      <c r="M14" s="11">
        <f>Гл.ветвр.!M8</f>
        <v>771.5</v>
      </c>
      <c r="N14" s="87">
        <f>Гл.ветвр.!N8</f>
        <v>22.430585840965257</v>
      </c>
      <c r="O14" s="11">
        <f>Гл.ветвр.!O8</f>
        <v>67</v>
      </c>
      <c r="P14" s="87">
        <f>Гл.ветвр.!P8</f>
        <v>1.9479575519697632</v>
      </c>
      <c r="Q14" s="11">
        <f>Гл.ветвр.!Q8</f>
        <v>21</v>
      </c>
      <c r="R14" s="87">
        <f>Гл.ветвр.!R8</f>
        <v>31.343283582089555</v>
      </c>
      <c r="S14" s="11">
        <f>Гл.ветвр.!S8</f>
        <v>254</v>
      </c>
      <c r="T14" s="87">
        <f>Гл.ветвр.!T8</f>
        <v>7.3847943014973101</v>
      </c>
      <c r="U14" s="11">
        <f>Гл.ветвр.!U8</f>
        <v>389</v>
      </c>
      <c r="V14" s="87">
        <f>Гл.ветвр.!V8</f>
        <v>11.309783398749818</v>
      </c>
      <c r="W14" s="11">
        <f>Гл.ветвр.!W8</f>
        <v>187</v>
      </c>
      <c r="X14" s="87">
        <f>Гл.ветвр.!X8</f>
        <v>5.4368367495275471</v>
      </c>
      <c r="Y14" s="11">
        <f>Гл.ветвр.!Y8</f>
        <v>474</v>
      </c>
      <c r="Z14" s="87">
        <f>Гл.ветвр.!Z8</f>
        <v>13.781072830353249</v>
      </c>
      <c r="AA14" s="11">
        <f>Гл.ветвр.!AA8</f>
        <v>36</v>
      </c>
      <c r="AB14" s="87">
        <f>Гл.ветвр.!AB8</f>
        <v>1.0466637592673353</v>
      </c>
      <c r="AC14" s="87">
        <f>Гл.ветвр.!AC8</f>
        <v>7.59493670886076</v>
      </c>
      <c r="AD14" s="11">
        <f>Гл.ветвр.!AD8</f>
        <v>505</v>
      </c>
      <c r="AE14" s="87">
        <f>Гл.ветвр.!AE8</f>
        <v>14.682366623055676</v>
      </c>
      <c r="AF14" s="11">
        <f>Гл.ветвр.!AF8</f>
        <v>10</v>
      </c>
      <c r="AG14" s="87">
        <f>Гл.ветвр.!AG8</f>
        <v>0.29073993312981539</v>
      </c>
    </row>
    <row r="15" spans="1:35" ht="60" x14ac:dyDescent="0.25">
      <c r="A15" s="15">
        <v>8</v>
      </c>
      <c r="B15" s="16" t="s">
        <v>144</v>
      </c>
      <c r="C15" s="11">
        <f>'Гл. инж.'!C8</f>
        <v>9012.6</v>
      </c>
      <c r="D15" s="11">
        <f>'Гл. инж.'!D8</f>
        <v>8276</v>
      </c>
      <c r="E15" s="87">
        <f>'Гл. инж.'!E8</f>
        <v>91.826997758693381</v>
      </c>
      <c r="F15" s="11">
        <f>'Гл. инж.'!F8</f>
        <v>424</v>
      </c>
      <c r="G15" s="87">
        <f>'Гл. инж.'!G8</f>
        <v>5.1232479458675693</v>
      </c>
      <c r="H15" s="11">
        <f>'Гл. инж.'!H8</f>
        <v>7919</v>
      </c>
      <c r="I15" s="87">
        <f>'Гл. инж.'!I8</f>
        <v>95.686321894635086</v>
      </c>
      <c r="J15" s="87">
        <f>'Гл. инж.'!J8</f>
        <v>87.865876661562709</v>
      </c>
      <c r="K15" s="11">
        <f>'Гл. инж.'!K8</f>
        <v>5495.5</v>
      </c>
      <c r="L15" s="87">
        <f>'Гл. инж.'!L8</f>
        <v>66.402851619139682</v>
      </c>
      <c r="M15" s="11">
        <f>'Гл. инж.'!M8</f>
        <v>2423.5</v>
      </c>
      <c r="N15" s="87">
        <f>'Гл. инж.'!N8</f>
        <v>29.283470275495411</v>
      </c>
      <c r="O15" s="11">
        <f>'Гл. инж.'!O8</f>
        <v>357</v>
      </c>
      <c r="P15" s="87">
        <f>'Гл. инж.'!P8</f>
        <v>4.3136781053649109</v>
      </c>
      <c r="Q15" s="11">
        <f>'Гл. инж.'!Q8</f>
        <v>39</v>
      </c>
      <c r="R15" s="87">
        <f>'Гл. инж.'!R8</f>
        <v>10.92436974789916</v>
      </c>
      <c r="S15" s="11">
        <f>'Гл. инж.'!S8</f>
        <v>601</v>
      </c>
      <c r="T15" s="87">
        <f>'Гл. инж.'!T8</f>
        <v>7.2619623006283236</v>
      </c>
      <c r="U15" s="11">
        <f>'Гл. инж.'!U8</f>
        <v>984</v>
      </c>
      <c r="V15" s="87">
        <f>'Гл. инж.'!V8</f>
        <v>11.889801836636057</v>
      </c>
      <c r="W15" s="11">
        <f>'Гл. инж.'!W8</f>
        <v>554</v>
      </c>
      <c r="X15" s="87">
        <f>'Гл. инж.'!X8</f>
        <v>6.6940550990816821</v>
      </c>
      <c r="Y15" s="11">
        <f>'Гл. инж.'!Y8</f>
        <v>906</v>
      </c>
      <c r="Z15" s="87">
        <f>'Гл. инж.'!Z8</f>
        <v>10.947317544707587</v>
      </c>
      <c r="AA15" s="11">
        <f>'Гл. инж.'!AA8</f>
        <v>94</v>
      </c>
      <c r="AB15" s="87">
        <f>'Гл. инж.'!AB8</f>
        <v>1.1358144030932817</v>
      </c>
      <c r="AC15" s="87">
        <f>'Гл. инж.'!AC8</f>
        <v>10.375275938189846</v>
      </c>
      <c r="AD15" s="11">
        <f>'Гл. инж.'!AD8</f>
        <v>801.5</v>
      </c>
      <c r="AE15" s="87">
        <f>'Гл. инж.'!AE8</f>
        <v>9.6846302561623983</v>
      </c>
      <c r="AF15" s="11">
        <f>'Гл. инж.'!AF8</f>
        <v>11</v>
      </c>
      <c r="AG15" s="87">
        <f>'Гл. инж.'!AG8</f>
        <v>0.13291445142580957</v>
      </c>
    </row>
    <row r="16" spans="1:35" x14ac:dyDescent="0.25">
      <c r="A16" s="15">
        <v>9</v>
      </c>
      <c r="B16" s="16" t="s">
        <v>145</v>
      </c>
      <c r="C16" s="11">
        <f>'Гл. энерг.'!C8</f>
        <v>3196</v>
      </c>
      <c r="D16" s="11">
        <f>'Гл. энерг.'!D8</f>
        <v>2967</v>
      </c>
      <c r="E16" s="87">
        <f>'Гл. энерг.'!E8</f>
        <v>92.834793491864829</v>
      </c>
      <c r="F16" s="11">
        <f>'Гл. энерг.'!F8</f>
        <v>55</v>
      </c>
      <c r="G16" s="87">
        <f>'Гл. энерг.'!G8</f>
        <v>1.8537243006403776</v>
      </c>
      <c r="H16" s="11">
        <f>'Гл. энерг.'!H8</f>
        <v>2786</v>
      </c>
      <c r="I16" s="87">
        <f>'Гл. энерг.'!I8</f>
        <v>93.899561846983488</v>
      </c>
      <c r="J16" s="87">
        <f>'Гл. энерг.'!J8</f>
        <v>87.171464330413016</v>
      </c>
      <c r="K16" s="11">
        <f>'Гл. энерг.'!K8</f>
        <v>1540</v>
      </c>
      <c r="L16" s="87">
        <f>'Гл. энерг.'!L8</f>
        <v>51.904280417930572</v>
      </c>
      <c r="M16" s="11">
        <f>'Гл. энерг.'!M8</f>
        <v>1246</v>
      </c>
      <c r="N16" s="87">
        <f>'Гл. энерг.'!N8</f>
        <v>41.995281429052916</v>
      </c>
      <c r="O16" s="11">
        <f>'Гл. энерг.'!O8</f>
        <v>181</v>
      </c>
      <c r="P16" s="87">
        <f>'Гл. энерг.'!P8</f>
        <v>6.1004381530165155</v>
      </c>
      <c r="Q16" s="11">
        <f>'Гл. энерг.'!Q8</f>
        <v>21</v>
      </c>
      <c r="R16" s="87">
        <f>'Гл. энерг.'!R8</f>
        <v>11.602209944751381</v>
      </c>
      <c r="S16" s="11">
        <f>'Гл. энерг.'!S8</f>
        <v>137</v>
      </c>
      <c r="T16" s="87">
        <f>'Гл. энерг.'!T8</f>
        <v>4.617458712504213</v>
      </c>
      <c r="U16" s="11">
        <f>'Гл. энерг.'!U8</f>
        <v>420</v>
      </c>
      <c r="V16" s="87">
        <f>'Гл. энерг.'!V8</f>
        <v>14.155712841253793</v>
      </c>
      <c r="W16" s="11">
        <f>'Гл. энерг.'!W8</f>
        <v>239</v>
      </c>
      <c r="X16" s="87">
        <f>'Гл. энерг.'!X8</f>
        <v>8.0552746882372759</v>
      </c>
      <c r="Y16" s="11">
        <f>'Гл. энерг.'!Y8</f>
        <v>300</v>
      </c>
      <c r="Z16" s="87">
        <f>'Гл. энерг.'!Z8</f>
        <v>10.111223458038422</v>
      </c>
      <c r="AA16" s="11">
        <f>'Гл. энерг.'!AA8</f>
        <v>20</v>
      </c>
      <c r="AB16" s="87">
        <f>'Гл. энерг.'!AB8</f>
        <v>0.67408156386922824</v>
      </c>
      <c r="AC16" s="87">
        <f>'Гл. энерг.'!AC8</f>
        <v>6.666666666666667</v>
      </c>
      <c r="AD16" s="11">
        <f>'Гл. энерг.'!AD8</f>
        <v>246</v>
      </c>
      <c r="AE16" s="87">
        <f>'Гл. энерг.'!AE8</f>
        <v>8.2912032355915066</v>
      </c>
      <c r="AF16" s="11">
        <f>'Гл. энерг.'!AF8</f>
        <v>2</v>
      </c>
      <c r="AG16" s="87">
        <f>'Гл. энерг.'!AG8</f>
        <v>6.7408156386922824E-2</v>
      </c>
    </row>
    <row r="17" spans="1:33" x14ac:dyDescent="0.25">
      <c r="A17" s="15">
        <v>10</v>
      </c>
      <c r="B17" s="16" t="s">
        <v>146</v>
      </c>
      <c r="C17" s="11">
        <f>Гл.мелиор!C8</f>
        <v>200</v>
      </c>
      <c r="D17" s="11">
        <f>Гл.мелиор!D8</f>
        <v>191</v>
      </c>
      <c r="E17" s="87">
        <f>Гл.мелиор!E8</f>
        <v>95.5</v>
      </c>
      <c r="F17" s="11">
        <f>Гл.мелиор!F8</f>
        <v>39</v>
      </c>
      <c r="G17" s="87">
        <f>Гл.мелиор!G8</f>
        <v>20.418848167539267</v>
      </c>
      <c r="H17" s="11">
        <f>Гл.мелиор!H8</f>
        <v>183</v>
      </c>
      <c r="I17" s="87">
        <f>Гл.мелиор!I8</f>
        <v>95.81151832460732</v>
      </c>
      <c r="J17" s="87">
        <f>Гл.мелиор!J8</f>
        <v>91.5</v>
      </c>
      <c r="K17" s="11">
        <f>Гл.мелиор!K8</f>
        <v>128</v>
      </c>
      <c r="L17" s="87">
        <f>Гл.мелиор!L8</f>
        <v>67.015706806282722</v>
      </c>
      <c r="M17" s="11">
        <f>Гл.мелиор!M8</f>
        <v>55</v>
      </c>
      <c r="N17" s="87">
        <f>Гл.мелиор!N8</f>
        <v>28.795811518324609</v>
      </c>
      <c r="O17" s="11">
        <f>Гл.мелиор!O8</f>
        <v>8</v>
      </c>
      <c r="P17" s="87">
        <f>Гл.мелиор!P8</f>
        <v>4.1884816753926701</v>
      </c>
      <c r="Q17" s="11">
        <f>Гл.мелиор!Q8</f>
        <v>1</v>
      </c>
      <c r="R17" s="87">
        <f>Гл.мелиор!R8</f>
        <v>12.5</v>
      </c>
      <c r="S17" s="11">
        <f>Гл.мелиор!S8</f>
        <v>13</v>
      </c>
      <c r="T17" s="87">
        <f>Гл.мелиор!T8</f>
        <v>6.8062827225130889</v>
      </c>
      <c r="U17" s="11">
        <f>Гл.мелиор!U8</f>
        <v>29</v>
      </c>
      <c r="V17" s="87">
        <f>Гл.мелиор!V8</f>
        <v>15.183246073298429</v>
      </c>
      <c r="W17" s="11">
        <f>Гл.мелиор!W8</f>
        <v>3</v>
      </c>
      <c r="X17" s="87">
        <f>Гл.мелиор!X8</f>
        <v>1.5706806282722512</v>
      </c>
      <c r="Y17" s="11">
        <f>Гл.мелиор!Y8</f>
        <v>13</v>
      </c>
      <c r="Z17" s="87">
        <f>Гл.мелиор!Z8</f>
        <v>6.8062827225130889</v>
      </c>
      <c r="AA17" s="11">
        <f>Гл.мелиор!AA8</f>
        <v>0</v>
      </c>
      <c r="AB17" s="87">
        <f>Гл.мелиор!AB8</f>
        <v>0</v>
      </c>
      <c r="AC17" s="87">
        <f>Гл.мелиор!AC8</f>
        <v>0</v>
      </c>
      <c r="AD17" s="11">
        <f>Гл.мелиор!AD8</f>
        <v>6</v>
      </c>
      <c r="AE17" s="87">
        <f>Гл.мелиор!AE8</f>
        <v>3.1413612565445024</v>
      </c>
      <c r="AF17" s="11">
        <f>Гл.мелиор!AF8</f>
        <v>0</v>
      </c>
      <c r="AG17" s="87">
        <f>Гл.мелиор!AG8</f>
        <v>0</v>
      </c>
    </row>
    <row r="18" spans="1:33" ht="30" x14ac:dyDescent="0.25">
      <c r="A18" s="15">
        <v>11</v>
      </c>
      <c r="B18" s="16" t="s">
        <v>147</v>
      </c>
      <c r="C18" s="11">
        <f>'Гл. экон.'!C8</f>
        <v>3876.37</v>
      </c>
      <c r="D18" s="11">
        <f>'Гл. экон.'!D8</f>
        <v>3545.3</v>
      </c>
      <c r="E18" s="87">
        <f>'Гл. экон.'!E8</f>
        <v>91.459277623137112</v>
      </c>
      <c r="F18" s="11">
        <f>'Гл. экон.'!F8</f>
        <v>2857.3</v>
      </c>
      <c r="G18" s="87">
        <f>'Гл. экон.'!G8</f>
        <v>80.594025893436381</v>
      </c>
      <c r="H18" s="11">
        <f>'Гл. экон.'!H8</f>
        <v>3510.3</v>
      </c>
      <c r="I18" s="87">
        <f>'Гл. экон.'!I8</f>
        <v>99.012777480044008</v>
      </c>
      <c r="J18" s="87">
        <f>'Гл. экон.'!J8</f>
        <v>90.556371037852429</v>
      </c>
      <c r="K18" s="11">
        <f>'Гл. экон.'!K8</f>
        <v>3011.3</v>
      </c>
      <c r="L18" s="87">
        <f>'Гл. экон.'!L8</f>
        <v>84.937804981242778</v>
      </c>
      <c r="M18" s="11">
        <f>'Гл. экон.'!M8</f>
        <v>499</v>
      </c>
      <c r="N18" s="87">
        <f>'Гл. экон.'!N8</f>
        <v>14.07497249880123</v>
      </c>
      <c r="O18" s="11">
        <f>'Гл. экон.'!O8</f>
        <v>35</v>
      </c>
      <c r="P18" s="87">
        <f>'Гл. экон.'!P8</f>
        <v>0.98722251995599797</v>
      </c>
      <c r="Q18" s="11">
        <f>'Гл. экон.'!Q8</f>
        <v>4</v>
      </c>
      <c r="R18" s="87">
        <f>'Гл. экон.'!R8</f>
        <v>11.428571428571429</v>
      </c>
      <c r="S18" s="11">
        <f>'Гл. экон.'!S8</f>
        <v>231</v>
      </c>
      <c r="T18" s="87">
        <f>'Гл. экон.'!T8</f>
        <v>6.5156686317095867</v>
      </c>
      <c r="U18" s="11">
        <f>'Гл. экон.'!U8</f>
        <v>672</v>
      </c>
      <c r="V18" s="87">
        <f>'Гл. экон.'!V8</f>
        <v>18.954672383155163</v>
      </c>
      <c r="W18" s="11">
        <f>'Гл. экон.'!W8</f>
        <v>189</v>
      </c>
      <c r="X18" s="87">
        <f>'Гл. экон.'!X8</f>
        <v>5.3310016077623894</v>
      </c>
      <c r="Y18" s="11">
        <f>'Гл. экон.'!Y8</f>
        <v>280</v>
      </c>
      <c r="Z18" s="87">
        <f>'Гл. экон.'!Z8</f>
        <v>7.8977801596479837</v>
      </c>
      <c r="AA18" s="11">
        <f>'Гл. экон.'!AA8</f>
        <v>18</v>
      </c>
      <c r="AB18" s="87">
        <f>'Гл. экон.'!AB8</f>
        <v>0.50771443883451328</v>
      </c>
      <c r="AC18" s="87">
        <f>'Гл. экон.'!AC8</f>
        <v>6.4285714285714279</v>
      </c>
      <c r="AD18" s="11">
        <f>'Гл. экон.'!AD8</f>
        <v>343</v>
      </c>
      <c r="AE18" s="87">
        <f>'Гл. экон.'!AE8</f>
        <v>9.6747806955687814</v>
      </c>
      <c r="AF18" s="11">
        <f>'Гл. экон.'!AF8</f>
        <v>10</v>
      </c>
      <c r="AG18" s="87">
        <f>'Гл. экон.'!AG8</f>
        <v>0.28206357713028518</v>
      </c>
    </row>
    <row r="19" spans="1:33" ht="45" x14ac:dyDescent="0.25">
      <c r="A19" s="15">
        <v>12</v>
      </c>
      <c r="B19" s="16" t="s">
        <v>148</v>
      </c>
      <c r="C19" s="11">
        <f>Гл.бухг.!C8</f>
        <v>11728.82</v>
      </c>
      <c r="D19" s="11">
        <f>Гл.бухг.!D8</f>
        <v>11347.14</v>
      </c>
      <c r="E19" s="87">
        <f>Гл.бухг.!E8</f>
        <v>96.745793694506361</v>
      </c>
      <c r="F19" s="11">
        <f>Гл.бухг.!F8</f>
        <v>10196</v>
      </c>
      <c r="G19" s="87">
        <f>Гл.бухг.!G8</f>
        <v>89.855241056336666</v>
      </c>
      <c r="H19" s="11">
        <f>Гл.бухг.!H8</f>
        <v>11198</v>
      </c>
      <c r="I19" s="87">
        <f>Гл.бухг.!I8</f>
        <v>98.685659998907212</v>
      </c>
      <c r="J19" s="87">
        <f>Гл.бухг.!J8</f>
        <v>95.474225028604749</v>
      </c>
      <c r="K19" s="11">
        <f>Гл.бухг.!K8</f>
        <v>8125</v>
      </c>
      <c r="L19" s="87">
        <f>Гл.бухг.!L8</f>
        <v>71.603946016353021</v>
      </c>
      <c r="M19" s="11">
        <f>Гл.бухг.!M8</f>
        <v>3073</v>
      </c>
      <c r="N19" s="87">
        <f>Гл.бухг.!N8</f>
        <v>27.081713982554195</v>
      </c>
      <c r="O19" s="11">
        <f>Гл.бухг.!O8</f>
        <v>149.13999999999999</v>
      </c>
      <c r="P19" s="87">
        <f>Гл.бухг.!P8</f>
        <v>1.3143400010927864</v>
      </c>
      <c r="Q19" s="11">
        <f>Гл.бухг.!Q8</f>
        <v>19</v>
      </c>
      <c r="R19" s="87">
        <f>Гл.бухг.!R8</f>
        <v>12.739707657234813</v>
      </c>
      <c r="S19" s="11">
        <f>Гл.бухг.!S8</f>
        <v>403</v>
      </c>
      <c r="T19" s="87">
        <f>Гл.бухг.!T8</f>
        <v>3.5515557224111101</v>
      </c>
      <c r="U19" s="11">
        <f>Гл.бухг.!U8</f>
        <v>2643</v>
      </c>
      <c r="V19" s="87">
        <f>Гл.бухг.!V8</f>
        <v>23.292212839534898</v>
      </c>
      <c r="W19" s="11">
        <f>Гл.бухг.!W8</f>
        <v>611</v>
      </c>
      <c r="X19" s="87">
        <f>Гл.бухг.!X8</f>
        <v>5.3846167404297471</v>
      </c>
      <c r="Y19" s="11">
        <f>Гл.бухг.!Y8</f>
        <v>767</v>
      </c>
      <c r="Z19" s="87">
        <f>Гл.бухг.!Z8</f>
        <v>6.7594125039437252</v>
      </c>
      <c r="AA19" s="11">
        <f>Гл.бухг.!AA8</f>
        <v>43</v>
      </c>
      <c r="AB19" s="87">
        <f>Гл.бухг.!AB8</f>
        <v>0.37895011430192982</v>
      </c>
      <c r="AC19" s="87">
        <f>Гл.бухг.!AC8</f>
        <v>5.6062581486310297</v>
      </c>
      <c r="AD19" s="11">
        <f>Гл.бухг.!AD8</f>
        <v>720</v>
      </c>
      <c r="AE19" s="87">
        <f>Гл.бухг.!AE8</f>
        <v>6.3452112162183605</v>
      </c>
      <c r="AF19" s="11">
        <f>Гл.бухг.!AF8</f>
        <v>9</v>
      </c>
      <c r="AG19" s="87">
        <f>Гл.бухг.!AG8</f>
        <v>7.9315140202729506E-2</v>
      </c>
    </row>
    <row r="20" spans="1:33" x14ac:dyDescent="0.25">
      <c r="A20" s="15">
        <v>13</v>
      </c>
      <c r="B20" s="16" t="s">
        <v>139</v>
      </c>
      <c r="C20" s="11">
        <f>'Др. гл.спец.'!C8</f>
        <v>3834.7</v>
      </c>
      <c r="D20" s="11">
        <f>'Др. гл.спец.'!D8</f>
        <v>3486</v>
      </c>
      <c r="E20" s="87">
        <f>'Др. гл.спец.'!E8</f>
        <v>90.906720212793701</v>
      </c>
      <c r="F20" s="11">
        <f>'Др. гл.спец.'!F8</f>
        <v>1358</v>
      </c>
      <c r="G20" s="87">
        <f>'Др. гл.спец.'!G8</f>
        <v>38.955823293172692</v>
      </c>
      <c r="H20" s="11">
        <f>'Др. гл.спец.'!H8</f>
        <v>3327</v>
      </c>
      <c r="I20" s="87">
        <f>'Др. гл.спец.'!I8</f>
        <v>95.438898450946638</v>
      </c>
      <c r="J20" s="87">
        <f>'Др. гл.спец.'!J8</f>
        <v>86.760372388974375</v>
      </c>
      <c r="K20" s="11">
        <f>'Др. гл.спец.'!K8</f>
        <v>2445</v>
      </c>
      <c r="L20" s="87">
        <f>'Др. гл.спец.'!L8</f>
        <v>70.137693631669535</v>
      </c>
      <c r="M20" s="11">
        <f>'Др. гл.спец.'!M8</f>
        <v>882</v>
      </c>
      <c r="N20" s="87">
        <f>'Др. гл.спец.'!N8</f>
        <v>25.301204819277107</v>
      </c>
      <c r="O20" s="11">
        <f>'Др. гл.спец.'!O8</f>
        <v>159</v>
      </c>
      <c r="P20" s="87">
        <f>'Др. гл.спец.'!P8</f>
        <v>4.5611015490533564</v>
      </c>
      <c r="Q20" s="11">
        <f>'Др. гл.спец.'!Q8</f>
        <v>17</v>
      </c>
      <c r="R20" s="87">
        <f>'Др. гл.спец.'!R8</f>
        <v>10.691823899371069</v>
      </c>
      <c r="S20" s="11">
        <f>'Др. гл.спец.'!S8</f>
        <v>200</v>
      </c>
      <c r="T20" s="87">
        <f>'Др. гл.спец.'!T8</f>
        <v>5.7372346528973033</v>
      </c>
      <c r="U20" s="11">
        <f>'Др. гл.спец.'!U8</f>
        <v>503</v>
      </c>
      <c r="V20" s="87">
        <f>'Др. гл.спец.'!V8</f>
        <v>14.429145152036718</v>
      </c>
      <c r="W20" s="11">
        <f>'Др. гл.спец.'!W8</f>
        <v>106</v>
      </c>
      <c r="X20" s="87">
        <f>'Др. гл.спец.'!X8</f>
        <v>3.0407343660355708</v>
      </c>
      <c r="Y20" s="11">
        <f>'Др. гл.спец.'!Y8</f>
        <v>572</v>
      </c>
      <c r="Z20" s="87">
        <f>'Др. гл.спец.'!Z8</f>
        <v>16.408491107286288</v>
      </c>
      <c r="AA20" s="11">
        <f>'Др. гл.спец.'!AA8</f>
        <v>24</v>
      </c>
      <c r="AB20" s="87">
        <f>'Др. гл.спец.'!AB8</f>
        <v>0.6884681583476765</v>
      </c>
      <c r="AC20" s="87">
        <f>'Др. гл.спец.'!AC8</f>
        <v>4.1958041958041958</v>
      </c>
      <c r="AD20" s="11">
        <f>'Др. гл.спец.'!AD8</f>
        <v>317</v>
      </c>
      <c r="AE20" s="87">
        <f>'Др. гл.спец.'!AE8</f>
        <v>9.093516924842227</v>
      </c>
      <c r="AF20" s="11">
        <f>'Др. гл.спец.'!AF8</f>
        <v>5</v>
      </c>
      <c r="AG20" s="87">
        <f>'Др. гл.спец.'!AG8</f>
        <v>0.1434308663224326</v>
      </c>
    </row>
    <row r="21" spans="1:33" ht="85.5" x14ac:dyDescent="0.25">
      <c r="A21" s="12">
        <v>14</v>
      </c>
      <c r="B21" s="14" t="s">
        <v>149</v>
      </c>
      <c r="C21" s="11">
        <f>Рук.ср.зв.!C8</f>
        <v>50306.3</v>
      </c>
      <c r="D21" s="11">
        <f>Рук.ср.зв.!D8</f>
        <v>47948.5</v>
      </c>
      <c r="E21" s="87">
        <f>Рук.ср.зв.!E8</f>
        <v>95.313111876643674</v>
      </c>
      <c r="F21" s="11">
        <f>Рук.ср.зв.!F8</f>
        <v>21013</v>
      </c>
      <c r="G21" s="87">
        <f>Рук.ср.зв.!G8</f>
        <v>43.82410294378343</v>
      </c>
      <c r="H21" s="11">
        <f>Рук.ср.зв.!H8</f>
        <v>39191</v>
      </c>
      <c r="I21" s="87">
        <f>Рук.ср.зв.!I8</f>
        <v>81.735612167221078</v>
      </c>
      <c r="J21" s="87">
        <f>Рук.ср.зв.!J8</f>
        <v>77.904755468003003</v>
      </c>
      <c r="K21" s="11">
        <f>Рук.ср.зв.!K8</f>
        <v>18201</v>
      </c>
      <c r="L21" s="87">
        <f>Рук.ср.зв.!L8</f>
        <v>37.959477355913116</v>
      </c>
      <c r="M21" s="11">
        <f>Рук.ср.зв.!M8</f>
        <v>20990</v>
      </c>
      <c r="N21" s="87">
        <f>Рук.ср.зв.!N8</f>
        <v>43.776134811307962</v>
      </c>
      <c r="O21" s="11">
        <f>Рук.ср.зв.!O8</f>
        <v>8757.5</v>
      </c>
      <c r="P21" s="87">
        <f>Рук.ср.зв.!P8</f>
        <v>18.264387832778919</v>
      </c>
      <c r="Q21" s="11">
        <f>Рук.ср.зв.!Q8</f>
        <v>453</v>
      </c>
      <c r="R21" s="87">
        <f>Рук.ср.зв.!R8</f>
        <v>5.17270910648016</v>
      </c>
      <c r="S21" s="11">
        <f>Рук.ср.зв.!S8</f>
        <v>3053</v>
      </c>
      <c r="T21" s="87">
        <f>Рук.ср.зв.!T8</f>
        <v>6.3672481933741407</v>
      </c>
      <c r="U21" s="11">
        <f>Рук.ср.зв.!U8</f>
        <v>6491</v>
      </c>
      <c r="V21" s="87">
        <f>Рук.ср.зв.!V8</f>
        <v>13.53744121296808</v>
      </c>
      <c r="W21" s="11">
        <f>Рук.ср.зв.!W8</f>
        <v>1974</v>
      </c>
      <c r="X21" s="87">
        <f>Рук.ср.зв.!X8</f>
        <v>4.1169171089815109</v>
      </c>
      <c r="Y21" s="11">
        <f>Рук.ср.зв.!Y8</f>
        <v>5217</v>
      </c>
      <c r="Z21" s="87">
        <f>Рук.ср.зв.!Z8</f>
        <v>10.880423788022565</v>
      </c>
      <c r="AA21" s="11">
        <f>Рук.ср.зв.!AA8</f>
        <v>233</v>
      </c>
      <c r="AB21" s="87">
        <f>Рук.ср.зв.!AB8</f>
        <v>0.48593803768626753</v>
      </c>
      <c r="AC21" s="87">
        <f>Рук.ср.зв.!AC8</f>
        <v>4.46616829595553</v>
      </c>
      <c r="AD21" s="11">
        <f>Рук.ср.зв.!AD8</f>
        <v>4852</v>
      </c>
      <c r="AE21" s="87">
        <f>Рук.ср.зв.!AE8</f>
        <v>10.119190381346653</v>
      </c>
      <c r="AF21" s="11">
        <f>Рук.ср.зв.!AF8</f>
        <v>57</v>
      </c>
      <c r="AG21" s="87">
        <f>Рук.ср.зв.!AG8</f>
        <v>0.11887754570007404</v>
      </c>
    </row>
    <row r="22" spans="1:33" ht="85.5" x14ac:dyDescent="0.25">
      <c r="A22" s="12">
        <v>15</v>
      </c>
      <c r="B22" s="13" t="s">
        <v>150</v>
      </c>
      <c r="C22" s="11">
        <f>'Кадр. служба'!C8</f>
        <v>7572.4000000000005</v>
      </c>
      <c r="D22" s="11">
        <f>'Кадр. служба'!D8</f>
        <v>7271.5</v>
      </c>
      <c r="E22" s="87">
        <f>'Кадр. служба'!E8</f>
        <v>96.026358882256616</v>
      </c>
      <c r="F22" s="11">
        <f>'Кадр. служба'!F8</f>
        <v>6524.5</v>
      </c>
      <c r="G22" s="87">
        <f>'Кадр. служба'!G8</f>
        <v>89.727016434023241</v>
      </c>
      <c r="H22" s="11">
        <f>'Кадр. служба'!H8</f>
        <v>6873.5</v>
      </c>
      <c r="I22" s="87">
        <f>'Кадр. служба'!I8</f>
        <v>94.52657635976071</v>
      </c>
      <c r="J22" s="87">
        <f>'Кадр. служба'!J8</f>
        <v>90.770429454334163</v>
      </c>
      <c r="K22" s="11">
        <f>'Кадр. служба'!K8</f>
        <v>4259.5</v>
      </c>
      <c r="L22" s="87">
        <f>'Кадр. служба'!L8</f>
        <v>58.578010039194119</v>
      </c>
      <c r="M22" s="11">
        <f>'Кадр. служба'!M8</f>
        <v>2614</v>
      </c>
      <c r="N22" s="87">
        <f>'Кадр. служба'!N8</f>
        <v>35.948566320566592</v>
      </c>
      <c r="O22" s="11">
        <f>'Кадр. служба'!O8</f>
        <v>398</v>
      </c>
      <c r="P22" s="87">
        <f>'Кадр. служба'!P8</f>
        <v>5.4734236402392904</v>
      </c>
      <c r="Q22" s="11">
        <f>'Кадр. служба'!Q8</f>
        <v>27</v>
      </c>
      <c r="R22" s="87">
        <f>'Кадр. служба'!R8</f>
        <v>6.78391959798995</v>
      </c>
      <c r="S22" s="11">
        <f>'Кадр. служба'!S8</f>
        <v>768.5</v>
      </c>
      <c r="T22" s="87">
        <f>'Кадр. служба'!T8</f>
        <v>10.568658461115312</v>
      </c>
      <c r="U22" s="11">
        <f>'Кадр. служба'!U8</f>
        <v>1012</v>
      </c>
      <c r="V22" s="87">
        <f>'Кадр. служба'!V8</f>
        <v>13.917348552568246</v>
      </c>
      <c r="W22" s="11">
        <f>'Кадр. служба'!W8</f>
        <v>512</v>
      </c>
      <c r="X22" s="87">
        <f>'Кадр. служба'!X8</f>
        <v>7.0411882005088353</v>
      </c>
      <c r="Y22" s="11">
        <f>'Кадр. служба'!Y8</f>
        <v>1035.5</v>
      </c>
      <c r="Z22" s="87">
        <f>'Кадр. служба'!Z8</f>
        <v>14.240528089115037</v>
      </c>
      <c r="AA22" s="11">
        <f>'Кадр. служба'!AA8</f>
        <v>54</v>
      </c>
      <c r="AB22" s="87">
        <f>'Кадр. служба'!AB8</f>
        <v>0.74262531802241627</v>
      </c>
      <c r="AC22" s="87">
        <f>'Кадр. служба'!AC8</f>
        <v>5.2148720424915505</v>
      </c>
      <c r="AD22" s="11">
        <f>'Кадр. служба'!AD8</f>
        <v>870</v>
      </c>
      <c r="AE22" s="87">
        <f>'Кадр. служба'!AE8</f>
        <v>11.964519012583374</v>
      </c>
      <c r="AF22" s="11">
        <f>'Кадр. служба'!AF8</f>
        <v>11</v>
      </c>
      <c r="AG22" s="87">
        <f>'Кадр. служба'!AG8</f>
        <v>0.15127552774530703</v>
      </c>
    </row>
    <row r="23" spans="1:33" ht="28.5" x14ac:dyDescent="0.25">
      <c r="A23" s="12">
        <v>16</v>
      </c>
      <c r="B23" s="13" t="s">
        <v>151</v>
      </c>
      <c r="C23" s="11">
        <f>'Др. рук.'!C8</f>
        <v>6135.95</v>
      </c>
      <c r="D23" s="11">
        <f>'Др. рук.'!D8</f>
        <v>5810</v>
      </c>
      <c r="E23" s="87">
        <f>'Др. рук.'!E8</f>
        <v>94.687864144916432</v>
      </c>
      <c r="F23" s="11">
        <f>'Др. рук.'!F8</f>
        <v>2496</v>
      </c>
      <c r="G23" s="87">
        <f>'Др. рук.'!G8</f>
        <v>42.960413080895009</v>
      </c>
      <c r="H23" s="11">
        <f>'Др. рук.'!H8</f>
        <v>5144</v>
      </c>
      <c r="I23" s="87">
        <f>'Др. рук.'!I8</f>
        <v>88.537005163511182</v>
      </c>
      <c r="J23" s="87">
        <f>'Др. рук.'!J8</f>
        <v>83.833799167203125</v>
      </c>
      <c r="K23" s="11">
        <f>'Др. рук.'!K8</f>
        <v>3009</v>
      </c>
      <c r="L23" s="87">
        <f>'Др. рук.'!L8</f>
        <v>51.790017211703955</v>
      </c>
      <c r="M23" s="11">
        <f>'Др. рук.'!M8</f>
        <v>2135</v>
      </c>
      <c r="N23" s="87">
        <f>'Др. рук.'!N8</f>
        <v>36.746987951807228</v>
      </c>
      <c r="O23" s="11">
        <f>'Др. рук.'!O8</f>
        <v>666</v>
      </c>
      <c r="P23" s="87">
        <f>'Др. рук.'!P8</f>
        <v>11.462994836488813</v>
      </c>
      <c r="Q23" s="11">
        <f>'Др. рук.'!Q8</f>
        <v>29</v>
      </c>
      <c r="R23" s="87">
        <f>'Др. рук.'!R8</f>
        <v>4.3543543543543537</v>
      </c>
      <c r="S23" s="11">
        <f>'Др. рук.'!S8</f>
        <v>277</v>
      </c>
      <c r="T23" s="87">
        <f>'Др. рук.'!T8</f>
        <v>4.7676419965576597</v>
      </c>
      <c r="U23" s="11">
        <f>'Др. рук.'!U8</f>
        <v>756</v>
      </c>
      <c r="V23" s="87">
        <f>'Др. рук.'!V8</f>
        <v>13.012048192771083</v>
      </c>
      <c r="W23" s="11">
        <f>'Др. рук.'!W8</f>
        <v>217</v>
      </c>
      <c r="X23" s="87">
        <f>'Др. рук.'!X8</f>
        <v>3.7349397590361448</v>
      </c>
      <c r="Y23" s="11">
        <f>'Др. рук.'!Y8</f>
        <v>727</v>
      </c>
      <c r="Z23" s="87">
        <f>'Др. рук.'!Z8</f>
        <v>12.51290877796902</v>
      </c>
      <c r="AA23" s="11">
        <f>'Др. рук.'!AA8</f>
        <v>21</v>
      </c>
      <c r="AB23" s="87">
        <f>'Др. рук.'!AB8</f>
        <v>0.36144578313253012</v>
      </c>
      <c r="AC23" s="87">
        <f>'Др. рук.'!AC8</f>
        <v>2.8885832187070153</v>
      </c>
      <c r="AD23" s="11">
        <f>'Др. рук.'!AD8</f>
        <v>647</v>
      </c>
      <c r="AE23" s="87">
        <f>'Др. рук.'!AE8</f>
        <v>11.135972461273665</v>
      </c>
      <c r="AF23" s="11">
        <f>'Др. рук.'!AF8</f>
        <v>2</v>
      </c>
      <c r="AG23" s="87">
        <f>'Др. рук.'!AG8</f>
        <v>3.4423407917383825E-2</v>
      </c>
    </row>
    <row r="24" spans="1:33" ht="28.5" x14ac:dyDescent="0.25">
      <c r="A24" s="12">
        <v>17</v>
      </c>
      <c r="B24" s="13" t="s">
        <v>152</v>
      </c>
      <c r="C24" s="11">
        <f>ОТиТБ!C8</f>
        <v>4546.57</v>
      </c>
      <c r="D24" s="11">
        <f>ОТиТБ!D8</f>
        <v>4190.25</v>
      </c>
      <c r="E24" s="87">
        <f>ОТиТБ!E8</f>
        <v>92.16288322845574</v>
      </c>
      <c r="F24" s="11">
        <f>ОТиТБ!F8</f>
        <v>1856</v>
      </c>
      <c r="G24" s="87">
        <f>ОТиТБ!G8</f>
        <v>44.293299922438997</v>
      </c>
      <c r="H24" s="11">
        <f>ОТиТБ!H8</f>
        <v>4049.25</v>
      </c>
      <c r="I24" s="87">
        <f>ОТиТБ!I8</f>
        <v>96.635045641668157</v>
      </c>
      <c r="J24" s="87">
        <f>ОТиТБ!J8</f>
        <v>89.061644272495528</v>
      </c>
      <c r="K24" s="11">
        <f>ОТиТБ!K8</f>
        <v>2778</v>
      </c>
      <c r="L24" s="87">
        <f>ОТиТБ!L8</f>
        <v>66.296760336495424</v>
      </c>
      <c r="M24" s="11">
        <f>ОТиТБ!M8</f>
        <v>1271.25</v>
      </c>
      <c r="N24" s="87">
        <f>ОТиТБ!N8</f>
        <v>30.338285305172725</v>
      </c>
      <c r="O24" s="11">
        <f>ОТиТБ!O8</f>
        <v>141</v>
      </c>
      <c r="P24" s="87">
        <f>ОТиТБ!P8</f>
        <v>3.364954358331842</v>
      </c>
      <c r="Q24" s="11">
        <f>ОТиТБ!Q8</f>
        <v>16</v>
      </c>
      <c r="R24" s="87">
        <f>ОТиТБ!R8</f>
        <v>11.347517730496454</v>
      </c>
      <c r="S24" s="11">
        <f>ОТиТБ!S8</f>
        <v>346</v>
      </c>
      <c r="T24" s="87">
        <f>ОТиТБ!T8</f>
        <v>8.2572638864029582</v>
      </c>
      <c r="U24" s="11">
        <f>ОТиТБ!U8</f>
        <v>612</v>
      </c>
      <c r="V24" s="87">
        <f>ОТиТБ!V8</f>
        <v>14.605333810631823</v>
      </c>
      <c r="W24" s="11">
        <f>ОТиТБ!W8</f>
        <v>348</v>
      </c>
      <c r="X24" s="87">
        <f>ОТиТБ!X8</f>
        <v>8.3049937354573107</v>
      </c>
      <c r="Y24" s="11">
        <f>ОТиТБ!Y8</f>
        <v>568</v>
      </c>
      <c r="Z24" s="87">
        <f>ОТиТБ!Z8</f>
        <v>13.555277131436071</v>
      </c>
      <c r="AA24" s="11">
        <f>ОТиТБ!AA8</f>
        <v>30</v>
      </c>
      <c r="AB24" s="87">
        <f>ОТиТБ!AB8</f>
        <v>0.71594773581528548</v>
      </c>
      <c r="AC24" s="87">
        <f>ОТиТБ!AC8</f>
        <v>5.28169014084507</v>
      </c>
      <c r="AD24" s="11">
        <f>ОТиТБ!AD8</f>
        <v>457</v>
      </c>
      <c r="AE24" s="87">
        <f>ОТиТБ!AE8</f>
        <v>10.906270508919516</v>
      </c>
      <c r="AF24" s="11">
        <f>ОТиТБ!AF8</f>
        <v>8</v>
      </c>
      <c r="AG24" s="87">
        <f>ОТиТБ!AG8</f>
        <v>0.19091939621740944</v>
      </c>
    </row>
    <row r="25" spans="1:33" ht="57" x14ac:dyDescent="0.25">
      <c r="A25" s="12">
        <v>18</v>
      </c>
      <c r="B25" s="13" t="s">
        <v>153</v>
      </c>
      <c r="C25" s="11">
        <f>Юридич.служба!C8</f>
        <v>3815.96</v>
      </c>
      <c r="D25" s="11">
        <f>Юридич.служба!D8</f>
        <v>3606</v>
      </c>
      <c r="E25" s="87">
        <f>Юридич.служба!E8</f>
        <v>94.497845889369913</v>
      </c>
      <c r="F25" s="11">
        <f>Юридич.служба!F8</f>
        <v>2090</v>
      </c>
      <c r="G25" s="87">
        <f>Юридич.служба!G8</f>
        <v>57.958957293399891</v>
      </c>
      <c r="H25" s="11">
        <f>Юридич.служба!H8</f>
        <v>3564</v>
      </c>
      <c r="I25" s="87">
        <f>Юридич.служба!I8</f>
        <v>98.835274542429289</v>
      </c>
      <c r="J25" s="87">
        <f>Юридич.служба!J8</f>
        <v>93.397205421440475</v>
      </c>
      <c r="K25" s="11">
        <f>Юридич.служба!K8</f>
        <v>3185</v>
      </c>
      <c r="L25" s="87">
        <f>Юридич.служба!L8</f>
        <v>88.325013865779255</v>
      </c>
      <c r="M25" s="11">
        <f>Юридич.служба!M8</f>
        <v>379</v>
      </c>
      <c r="N25" s="87">
        <f>Юридич.служба!N8</f>
        <v>10.510260676650027</v>
      </c>
      <c r="O25" s="11">
        <f>Юридич.служба!O8</f>
        <v>42</v>
      </c>
      <c r="P25" s="87">
        <f>Юридич.служба!P8</f>
        <v>1.1647254575707155</v>
      </c>
      <c r="Q25" s="11">
        <f>Юридич.служба!Q8</f>
        <v>21</v>
      </c>
      <c r="R25" s="87">
        <f>Юридич.служба!R8</f>
        <v>50</v>
      </c>
      <c r="S25" s="11">
        <f>Юридич.служба!S8</f>
        <v>430</v>
      </c>
      <c r="T25" s="87">
        <f>Юридич.служба!T8</f>
        <v>11.924570160843039</v>
      </c>
      <c r="U25" s="11">
        <f>Юридич.служба!U8</f>
        <v>166</v>
      </c>
      <c r="V25" s="87">
        <f>Юридич.служба!V8</f>
        <v>4.6034387132556853</v>
      </c>
      <c r="W25" s="11">
        <f>Юридич.служба!W8</f>
        <v>86</v>
      </c>
      <c r="X25" s="87">
        <f>Юридич.служба!X8</f>
        <v>2.384914032168608</v>
      </c>
      <c r="Y25" s="11">
        <f>Юридич.служба!Y8</f>
        <v>564</v>
      </c>
      <c r="Z25" s="87">
        <f>Юридич.служба!Z8</f>
        <v>15.640599001663894</v>
      </c>
      <c r="AA25" s="11">
        <f>Юридич.служба!AA8</f>
        <v>41</v>
      </c>
      <c r="AB25" s="87">
        <f>Юридич.служба!AB8</f>
        <v>1.1369938990571271</v>
      </c>
      <c r="AC25" s="87">
        <f>Юридич.служба!AC8</f>
        <v>7.2695035460992905</v>
      </c>
      <c r="AD25" s="11">
        <f>Юридич.служба!AD8</f>
        <v>447</v>
      </c>
      <c r="AE25" s="87">
        <f>Юридич.служба!AE8</f>
        <v>12.396006655574043</v>
      </c>
      <c r="AF25" s="11">
        <f>Юридич.служба!AF8</f>
        <v>5</v>
      </c>
      <c r="AG25" s="87">
        <f>Юридич.служба!AG8</f>
        <v>0.13865779256794233</v>
      </c>
    </row>
    <row r="26" spans="1:33" ht="71.25" x14ac:dyDescent="0.25">
      <c r="A26" s="12">
        <v>19</v>
      </c>
      <c r="B26" s="13" t="s">
        <v>154</v>
      </c>
      <c r="C26" s="11">
        <f>'МарКомСнаб служба'!C8</f>
        <v>8340</v>
      </c>
      <c r="D26" s="11">
        <f>'МарКомСнаб служба'!D8</f>
        <v>8007</v>
      </c>
      <c r="E26" s="87">
        <f>'МарКомСнаб служба'!E8</f>
        <v>96.007194244604321</v>
      </c>
      <c r="F26" s="11">
        <f>'МарКомСнаб служба'!F8</f>
        <v>4946</v>
      </c>
      <c r="G26" s="87">
        <f>'МарКомСнаб служба'!G8</f>
        <v>61.770950418383919</v>
      </c>
      <c r="H26" s="11">
        <f>'МарКомСнаб служба'!H8</f>
        <v>6910</v>
      </c>
      <c r="I26" s="87">
        <f>'МарКомСнаб служба'!I8</f>
        <v>86.299487948045467</v>
      </c>
      <c r="J26" s="87">
        <f>'МарКомСнаб служба'!J8</f>
        <v>82.853717026378888</v>
      </c>
      <c r="K26" s="11">
        <f>'МарКомСнаб служба'!K8</f>
        <v>4733</v>
      </c>
      <c r="L26" s="87">
        <f>'МарКомСнаб служба'!L8</f>
        <v>59.110778069189465</v>
      </c>
      <c r="M26" s="11">
        <f>'МарКомСнаб служба'!M8</f>
        <v>2177</v>
      </c>
      <c r="N26" s="87">
        <f>'МарКомСнаб служба'!N8</f>
        <v>27.188709878855999</v>
      </c>
      <c r="O26" s="11">
        <f>'МарКомСнаб служба'!O8</f>
        <v>1097</v>
      </c>
      <c r="P26" s="87">
        <f>'МарКомСнаб служба'!P8</f>
        <v>13.700512051954538</v>
      </c>
      <c r="Q26" s="11">
        <f>'МарКомСнаб служба'!Q8</f>
        <v>26</v>
      </c>
      <c r="R26" s="87">
        <f>'МарКомСнаб служба'!R8</f>
        <v>2.3701002734731085</v>
      </c>
      <c r="S26" s="11">
        <f>'МарКомСнаб служба'!S8</f>
        <v>1182</v>
      </c>
      <c r="T26" s="87">
        <f>'МарКомСнаб служба'!T8</f>
        <v>14.762083177219932</v>
      </c>
      <c r="U26" s="11">
        <f>'МарКомСнаб служба'!U8</f>
        <v>437</v>
      </c>
      <c r="V26" s="87">
        <f>'МарКомСнаб служба'!V8</f>
        <v>5.4577244910703131</v>
      </c>
      <c r="W26" s="11">
        <f>'МарКомСнаб служба'!W8</f>
        <v>297</v>
      </c>
      <c r="X26" s="87">
        <f>'МарКомСнаб служба'!X8</f>
        <v>3.7092544023979017</v>
      </c>
      <c r="Y26" s="11">
        <f>'МарКомСнаб служба'!Y8</f>
        <v>1509</v>
      </c>
      <c r="Z26" s="87">
        <f>'МарКомСнаб служба'!Z8</f>
        <v>18.846009741476209</v>
      </c>
      <c r="AA26" s="11">
        <f>'МарКомСнаб служба'!AA8</f>
        <v>55</v>
      </c>
      <c r="AB26" s="87">
        <f>'МарКомСнаб служба'!AB8</f>
        <v>0.68689896340701884</v>
      </c>
      <c r="AC26" s="87">
        <f>'МарКомСнаб служба'!AC8</f>
        <v>3.6447978793903246</v>
      </c>
      <c r="AD26" s="11">
        <f>'МарКомСнаб служба'!AD8</f>
        <v>1540</v>
      </c>
      <c r="AE26" s="87">
        <f>'МарКомСнаб служба'!AE8</f>
        <v>19.233170975396526</v>
      </c>
      <c r="AF26" s="11">
        <f>'МарКомСнаб служба'!AF8</f>
        <v>8</v>
      </c>
      <c r="AG26" s="87">
        <f>'МарКомСнаб служба'!AG8</f>
        <v>9.9912576495566369E-2</v>
      </c>
    </row>
    <row r="27" spans="1:33" ht="71.25" x14ac:dyDescent="0.25">
      <c r="A27" s="12">
        <v>20</v>
      </c>
      <c r="B27" s="13" t="s">
        <v>155</v>
      </c>
      <c r="C27" s="11">
        <f>'Строй служба'!C8</f>
        <v>2958.5</v>
      </c>
      <c r="D27" s="11">
        <f>'Строй служба'!D8</f>
        <v>2738</v>
      </c>
      <c r="E27" s="87">
        <f>'Строй служба'!E8</f>
        <v>92.546898766266693</v>
      </c>
      <c r="F27" s="11">
        <f>'Строй служба'!F8</f>
        <v>385</v>
      </c>
      <c r="G27" s="87">
        <f>'Строй служба'!G8</f>
        <v>14.061358655953251</v>
      </c>
      <c r="H27" s="11">
        <f>'Строй служба'!H8</f>
        <v>2378</v>
      </c>
      <c r="I27" s="87">
        <f>'Строй служба'!I8</f>
        <v>86.851716581446311</v>
      </c>
      <c r="J27" s="87">
        <f>'Строй служба'!J8</f>
        <v>80.378570221395975</v>
      </c>
      <c r="K27" s="11">
        <f>'Строй служба'!K8</f>
        <v>1362</v>
      </c>
      <c r="L27" s="87">
        <f>'Строй служба'!L8</f>
        <v>49.74433893352812</v>
      </c>
      <c r="M27" s="11">
        <f>'Строй служба'!M8</f>
        <v>1016</v>
      </c>
      <c r="N27" s="87">
        <f>'Строй служба'!N8</f>
        <v>37.107377647918192</v>
      </c>
      <c r="O27" s="11">
        <f>'Строй служба'!O8</f>
        <v>360</v>
      </c>
      <c r="P27" s="87">
        <f>'Строй служба'!P8</f>
        <v>13.148283418553689</v>
      </c>
      <c r="Q27" s="11">
        <f>'Строй служба'!Q8</f>
        <v>11</v>
      </c>
      <c r="R27" s="87">
        <f>'Строй служба'!R8</f>
        <v>3.0555555555555554</v>
      </c>
      <c r="S27" s="11">
        <f>'Строй служба'!S8</f>
        <v>170</v>
      </c>
      <c r="T27" s="87">
        <f>'Строй служба'!T8</f>
        <v>6.20891161431702</v>
      </c>
      <c r="U27" s="11">
        <f>'Строй служба'!U8</f>
        <v>389</v>
      </c>
      <c r="V27" s="87">
        <f>'Строй служба'!V8</f>
        <v>14.207450693937179</v>
      </c>
      <c r="W27" s="11">
        <f>'Строй служба'!W8</f>
        <v>57</v>
      </c>
      <c r="X27" s="87">
        <f>'Строй служба'!X8</f>
        <v>2.0818115412710005</v>
      </c>
      <c r="Y27" s="11">
        <f>'Строй служба'!Y8</f>
        <v>371</v>
      </c>
      <c r="Z27" s="87">
        <f>'Строй служба'!Z8</f>
        <v>13.550036523009496</v>
      </c>
      <c r="AA27" s="11">
        <f>'Строй служба'!AA8</f>
        <v>26</v>
      </c>
      <c r="AB27" s="87">
        <f>'Строй служба'!AB8</f>
        <v>0.94959824689554417</v>
      </c>
      <c r="AC27" s="87">
        <f>'Строй служба'!AC8</f>
        <v>7.0080862533692727</v>
      </c>
      <c r="AD27" s="11">
        <f>'Строй служба'!AD8</f>
        <v>305</v>
      </c>
      <c r="AE27" s="87">
        <f>'Строй служба'!AE8</f>
        <v>11.139517896274654</v>
      </c>
      <c r="AF27" s="11">
        <f>'Строй служба'!AF8</f>
        <v>1</v>
      </c>
      <c r="AG27" s="87">
        <f>'Строй служба'!AG8</f>
        <v>3.6523009495982472E-2</v>
      </c>
    </row>
    <row r="28" spans="1:33" x14ac:dyDescent="0.25">
      <c r="A28" s="12">
        <v>21</v>
      </c>
      <c r="B28" s="13" t="s">
        <v>156</v>
      </c>
      <c r="C28" s="11">
        <f>'Землеустр. служба'!C8</f>
        <v>423.75</v>
      </c>
      <c r="D28" s="11">
        <f>'Землеустр. служба'!D8</f>
        <v>401</v>
      </c>
      <c r="E28" s="87">
        <f>'Землеустр. служба'!E8</f>
        <v>94.631268436578182</v>
      </c>
      <c r="F28" s="11">
        <f>'Землеустр. служба'!F8</f>
        <v>252</v>
      </c>
      <c r="G28" s="87">
        <f>'Землеустр. служба'!G8</f>
        <v>62.842892768079807</v>
      </c>
      <c r="H28" s="11">
        <f>'Землеустр. служба'!H8</f>
        <v>371</v>
      </c>
      <c r="I28" s="87">
        <f>'Землеустр. служба'!I8</f>
        <v>92.518703241895267</v>
      </c>
      <c r="J28" s="87">
        <f>'Землеустр. служба'!J8</f>
        <v>87.551622418879063</v>
      </c>
      <c r="K28" s="11">
        <f>'Землеустр. служба'!K8</f>
        <v>242</v>
      </c>
      <c r="L28" s="87">
        <f>'Землеустр. служба'!L8</f>
        <v>60.349127182044896</v>
      </c>
      <c r="M28" s="11">
        <f>'Землеустр. служба'!M8</f>
        <v>129</v>
      </c>
      <c r="N28" s="87">
        <f>'Землеустр. служба'!N8</f>
        <v>32.169576059850371</v>
      </c>
      <c r="O28" s="11">
        <f>'Землеустр. служба'!O8</f>
        <v>30</v>
      </c>
      <c r="P28" s="87">
        <f>'Землеустр. служба'!P8</f>
        <v>7.4812967581047385</v>
      </c>
      <c r="Q28" s="11">
        <f>'Землеустр. служба'!Q8</f>
        <v>3</v>
      </c>
      <c r="R28" s="87">
        <f>'Землеустр. служба'!R8</f>
        <v>10</v>
      </c>
      <c r="S28" s="11">
        <f>'Землеустр. служба'!S8</f>
        <v>39</v>
      </c>
      <c r="T28" s="87">
        <f>'Землеустр. служба'!T8</f>
        <v>9.7256857855361591</v>
      </c>
      <c r="U28" s="11">
        <f>'Землеустр. служба'!U8</f>
        <v>72</v>
      </c>
      <c r="V28" s="87">
        <f>'Землеустр. служба'!V8</f>
        <v>17.955112219451372</v>
      </c>
      <c r="W28" s="11">
        <f>'Землеустр. служба'!W8</f>
        <v>8</v>
      </c>
      <c r="X28" s="87">
        <f>'Землеустр. служба'!X8</f>
        <v>1.99501246882793</v>
      </c>
      <c r="Y28" s="11">
        <f>'Землеустр. служба'!Y8</f>
        <v>62</v>
      </c>
      <c r="Z28" s="87">
        <f>'Землеустр. служба'!Z8</f>
        <v>15.46134663341646</v>
      </c>
      <c r="AA28" s="11">
        <f>'Землеустр. служба'!AA8</f>
        <v>5</v>
      </c>
      <c r="AB28" s="87">
        <f>'Землеустр. служба'!AB8</f>
        <v>1.2468827930174564</v>
      </c>
      <c r="AC28" s="87">
        <f>'Землеустр. служба'!AC8</f>
        <v>8.064516129032258</v>
      </c>
      <c r="AD28" s="11">
        <f>'Землеустр. служба'!AD8</f>
        <v>47</v>
      </c>
      <c r="AE28" s="87">
        <f>'Землеустр. служба'!AE8</f>
        <v>11.720698254364089</v>
      </c>
      <c r="AF28" s="11">
        <f>'Землеустр. служба'!AF8</f>
        <v>0</v>
      </c>
      <c r="AG28" s="87">
        <f>'Землеустр. служба'!AG8</f>
        <v>0</v>
      </c>
    </row>
    <row r="29" spans="1:33" ht="71.25" x14ac:dyDescent="0.25">
      <c r="A29" s="12">
        <v>22</v>
      </c>
      <c r="B29" s="13" t="s">
        <v>157</v>
      </c>
      <c r="C29" s="11">
        <f>'ИТ служба'!C8</f>
        <v>2498.5500000000002</v>
      </c>
      <c r="D29" s="11">
        <f>'ИТ служба'!D8</f>
        <v>2391.25</v>
      </c>
      <c r="E29" s="87">
        <f>'ИТ служба'!E8</f>
        <v>95.705509195333278</v>
      </c>
      <c r="F29" s="11">
        <f>'ИТ служба'!F8</f>
        <v>421</v>
      </c>
      <c r="G29" s="87">
        <f>'ИТ служба'!G8</f>
        <v>17.605854678515421</v>
      </c>
      <c r="H29" s="11">
        <f>'ИТ служба'!H8</f>
        <v>2254.25</v>
      </c>
      <c r="I29" s="87">
        <f>'ИТ служба'!I8</f>
        <v>94.270778881338217</v>
      </c>
      <c r="J29" s="87">
        <f>'ИТ служба'!J8</f>
        <v>90.22232895079145</v>
      </c>
      <c r="K29" s="11">
        <f>'ИТ служба'!K8</f>
        <v>1742</v>
      </c>
      <c r="L29" s="87">
        <f>'ИТ служба'!L8</f>
        <v>72.848928384736013</v>
      </c>
      <c r="M29" s="11">
        <f>'ИТ служба'!M8</f>
        <v>512.25</v>
      </c>
      <c r="N29" s="87">
        <f>'ИТ служба'!N8</f>
        <v>21.421850496602197</v>
      </c>
      <c r="O29" s="11">
        <f>'ИТ служба'!O8</f>
        <v>137</v>
      </c>
      <c r="P29" s="87">
        <f>'ИТ служба'!P8</f>
        <v>5.7292211186617878</v>
      </c>
      <c r="Q29" s="11">
        <f>'ИТ служба'!Q8</f>
        <v>25</v>
      </c>
      <c r="R29" s="87">
        <f>'ИТ служба'!R8</f>
        <v>18.248175182481752</v>
      </c>
      <c r="S29" s="11">
        <f>'ИТ служба'!S8</f>
        <v>475</v>
      </c>
      <c r="T29" s="87">
        <f>'ИТ служба'!T8</f>
        <v>19.86408782017773</v>
      </c>
      <c r="U29" s="11">
        <f>'ИТ служба'!U8</f>
        <v>79</v>
      </c>
      <c r="V29" s="87">
        <f>'ИТ служба'!V8</f>
        <v>3.3037114479874541</v>
      </c>
      <c r="W29" s="11">
        <f>'ИТ служба'!W8</f>
        <v>42</v>
      </c>
      <c r="X29" s="87">
        <f>'ИТ служба'!X8</f>
        <v>1.7564035546262415</v>
      </c>
      <c r="Y29" s="11">
        <f>'ИТ служба'!Y8</f>
        <v>463</v>
      </c>
      <c r="Z29" s="87">
        <f>'ИТ служба'!Z8</f>
        <v>19.362258233141663</v>
      </c>
      <c r="AA29" s="11">
        <f>'ИТ служба'!AA8</f>
        <v>23</v>
      </c>
      <c r="AB29" s="87">
        <f>'ИТ служба'!AB8</f>
        <v>0.9618400418191323</v>
      </c>
      <c r="AC29" s="87">
        <f>'ИТ служба'!AC8</f>
        <v>4.967602591792657</v>
      </c>
      <c r="AD29" s="11">
        <f>'ИТ служба'!AD8</f>
        <v>250</v>
      </c>
      <c r="AE29" s="87">
        <f>'ИТ служба'!AE8</f>
        <v>10.454783063251437</v>
      </c>
      <c r="AF29" s="11">
        <f>'ИТ служба'!AF8</f>
        <v>3</v>
      </c>
      <c r="AG29" s="87">
        <f>'ИТ служба'!AG8</f>
        <v>0.12545739675901724</v>
      </c>
    </row>
    <row r="30" spans="1:33" ht="28.5" x14ac:dyDescent="0.25">
      <c r="A30" s="12">
        <v>23</v>
      </c>
      <c r="B30" s="13" t="s">
        <v>158</v>
      </c>
      <c r="C30" s="11">
        <f>Спец.!C8</f>
        <v>131916.18</v>
      </c>
      <c r="D30" s="11">
        <f>Спец.!D8</f>
        <v>123796.3</v>
      </c>
      <c r="E30" s="87">
        <f>Спец.!E8</f>
        <v>93.844667121197716</v>
      </c>
      <c r="F30" s="11">
        <f>Спец.!F8</f>
        <v>73332.3</v>
      </c>
      <c r="G30" s="87">
        <f>Спец.!G8</f>
        <v>59.236261503776767</v>
      </c>
      <c r="H30" s="11">
        <f>Спец.!H8</f>
        <v>109352.3</v>
      </c>
      <c r="I30" s="87">
        <f>Спец.!I8</f>
        <v>88.33244612318785</v>
      </c>
      <c r="J30" s="87">
        <f>Спец.!J8</f>
        <v>82.895290024316964</v>
      </c>
      <c r="K30" s="11">
        <f>Спец.!K8</f>
        <v>57204.3</v>
      </c>
      <c r="L30" s="87">
        <f>Спец.!L8</f>
        <v>46.208408490399151</v>
      </c>
      <c r="M30" s="11">
        <f>Спец.!M8</f>
        <v>52148</v>
      </c>
      <c r="N30" s="87">
        <f>Спец.!N8</f>
        <v>42.124037632788699</v>
      </c>
      <c r="O30" s="11">
        <f>Спец.!O8</f>
        <v>14444</v>
      </c>
      <c r="P30" s="87">
        <f>Спец.!P8</f>
        <v>11.66755387681215</v>
      </c>
      <c r="Q30" s="11">
        <f>Спец.!Q8</f>
        <v>1105</v>
      </c>
      <c r="R30" s="87">
        <f>Спец.!R8</f>
        <v>7.6502353918582111</v>
      </c>
      <c r="S30" s="11">
        <f>Спец.!S8</f>
        <v>16230</v>
      </c>
      <c r="T30" s="87">
        <f>Спец.!T8</f>
        <v>13.110246429012824</v>
      </c>
      <c r="U30" s="11">
        <f>Спец.!U8</f>
        <v>12607</v>
      </c>
      <c r="V30" s="87">
        <f>Спец.!V8</f>
        <v>10.183664616793878</v>
      </c>
      <c r="W30" s="11">
        <f>Спец.!W8</f>
        <v>4140</v>
      </c>
      <c r="X30" s="87">
        <f>Спец.!X8</f>
        <v>3.3442033404875589</v>
      </c>
      <c r="Y30" s="11">
        <f>Спец.!Y8</f>
        <v>18672.5</v>
      </c>
      <c r="Z30" s="87">
        <f>Спец.!Z8</f>
        <v>15.083245622042016</v>
      </c>
      <c r="AA30" s="11">
        <f>Спец.!AA8</f>
        <v>1916</v>
      </c>
      <c r="AB30" s="87">
        <f>Спец.!AB8</f>
        <v>1.5477037682063195</v>
      </c>
      <c r="AC30" s="87">
        <f>Спец.!AC8</f>
        <v>10.261079127058508</v>
      </c>
      <c r="AD30" s="11">
        <f>Спец.!AD8</f>
        <v>15886</v>
      </c>
      <c r="AE30" s="87">
        <f>Спец.!AE8</f>
        <v>12.832370595890183</v>
      </c>
      <c r="AF30" s="11">
        <f>Спец.!AF8</f>
        <v>119</v>
      </c>
      <c r="AG30" s="87">
        <f>Спец.!AG8</f>
        <v>9.6125651574400839E-2</v>
      </c>
    </row>
    <row r="31" spans="1:33" ht="30" x14ac:dyDescent="0.25">
      <c r="A31" s="15">
        <v>24</v>
      </c>
      <c r="B31" s="16" t="s">
        <v>159</v>
      </c>
      <c r="C31" s="11">
        <f>Агрономы!C8</f>
        <v>8954.4500000000007</v>
      </c>
      <c r="D31" s="11">
        <f>Агрономы!D8</f>
        <v>8059</v>
      </c>
      <c r="E31" s="87">
        <f>Агрономы!E8</f>
        <v>89.999944161841313</v>
      </c>
      <c r="F31" s="11">
        <f>Агрономы!F8</f>
        <v>1991</v>
      </c>
      <c r="G31" s="87">
        <f>Агрономы!G8</f>
        <v>24.705298424122098</v>
      </c>
      <c r="H31" s="11">
        <f>Агрономы!H8</f>
        <v>7823</v>
      </c>
      <c r="I31" s="87">
        <f>Агрономы!I8</f>
        <v>97.071596972329075</v>
      </c>
      <c r="J31" s="87">
        <f>Агрономы!J8</f>
        <v>87.364383072103806</v>
      </c>
      <c r="K31" s="11">
        <f>Агрономы!K8</f>
        <v>5576</v>
      </c>
      <c r="L31" s="87">
        <f>Агрономы!L8</f>
        <v>69.189725772428346</v>
      </c>
      <c r="M31" s="11">
        <f>Агрономы!M8</f>
        <v>2247</v>
      </c>
      <c r="N31" s="87">
        <f>Агрономы!N8</f>
        <v>27.881871199900733</v>
      </c>
      <c r="O31" s="11">
        <f>Агрономы!O8</f>
        <v>236</v>
      </c>
      <c r="P31" s="87">
        <f>Агрономы!P8</f>
        <v>2.9284030276709268</v>
      </c>
      <c r="Q31" s="11">
        <f>Агрономы!Q8</f>
        <v>106</v>
      </c>
      <c r="R31" s="87">
        <f>Агрономы!R8</f>
        <v>44.915254237288138</v>
      </c>
      <c r="S31" s="11">
        <f>Агрономы!S8</f>
        <v>1530</v>
      </c>
      <c r="T31" s="87">
        <f>Агрономы!T8</f>
        <v>18.984985730239483</v>
      </c>
      <c r="U31" s="11">
        <f>Агрономы!U8</f>
        <v>726</v>
      </c>
      <c r="V31" s="87">
        <f>Агрономы!V8</f>
        <v>9.008561856309715</v>
      </c>
      <c r="W31" s="11">
        <f>Агрономы!W8</f>
        <v>508</v>
      </c>
      <c r="X31" s="87">
        <f>Агрономы!X8</f>
        <v>6.3035116019357238</v>
      </c>
      <c r="Y31" s="11">
        <f>Агрономы!Y8</f>
        <v>1444</v>
      </c>
      <c r="Z31" s="87">
        <f>Агрономы!Z8</f>
        <v>17.917855813376349</v>
      </c>
      <c r="AA31" s="11">
        <f>Агрономы!AA8</f>
        <v>206</v>
      </c>
      <c r="AB31" s="87">
        <f>Агрономы!AB8</f>
        <v>2.5561484055093686</v>
      </c>
      <c r="AC31" s="87">
        <f>Агрономы!AC8</f>
        <v>14.265927977839334</v>
      </c>
      <c r="AD31" s="11">
        <f>Агрономы!AD8</f>
        <v>1053</v>
      </c>
      <c r="AE31" s="87">
        <f>Агрономы!AE8</f>
        <v>13.066137237870704</v>
      </c>
      <c r="AF31" s="11">
        <f>Агрономы!AF8</f>
        <v>11</v>
      </c>
      <c r="AG31" s="87">
        <f>Агрономы!AG8</f>
        <v>0.13649336145923813</v>
      </c>
    </row>
    <row r="32" spans="1:33" ht="45" x14ac:dyDescent="0.25">
      <c r="A32" s="15">
        <v>25</v>
      </c>
      <c r="B32" s="16" t="s">
        <v>160</v>
      </c>
      <c r="C32" s="11">
        <f>Зоотехники!C8</f>
        <v>7526.6</v>
      </c>
      <c r="D32" s="11">
        <f>Зоотехники!D8</f>
        <v>6828</v>
      </c>
      <c r="E32" s="87">
        <f>Зоотехники!E8</f>
        <v>90.718252597454367</v>
      </c>
      <c r="F32" s="11">
        <f>Зоотехники!F8</f>
        <v>4619</v>
      </c>
      <c r="G32" s="87">
        <f>Зоотехники!G8</f>
        <v>67.647920328060934</v>
      </c>
      <c r="H32" s="11">
        <f>Зоотехники!H8</f>
        <v>6179</v>
      </c>
      <c r="I32" s="87">
        <f>Зоотехники!I8</f>
        <v>90.495020503807851</v>
      </c>
      <c r="J32" s="87">
        <f>Зоотехники!J8</f>
        <v>82.09550128876252</v>
      </c>
      <c r="K32" s="11">
        <f>Зоотехники!K8</f>
        <v>3690</v>
      </c>
      <c r="L32" s="87">
        <f>Зоотехники!L8</f>
        <v>54.04217926186292</v>
      </c>
      <c r="M32" s="11">
        <f>Зоотехники!M8</f>
        <v>2489</v>
      </c>
      <c r="N32" s="87">
        <f>Зоотехники!N8</f>
        <v>36.452841241944931</v>
      </c>
      <c r="O32" s="11">
        <f>Зоотехники!O8</f>
        <v>649</v>
      </c>
      <c r="P32" s="87">
        <f>Зоотехники!P8</f>
        <v>9.5049794961921492</v>
      </c>
      <c r="Q32" s="11">
        <f>Зоотехники!Q8</f>
        <v>104</v>
      </c>
      <c r="R32" s="87">
        <f>Зоотехники!R8</f>
        <v>16.024653312788907</v>
      </c>
      <c r="S32" s="11">
        <f>Зоотехники!S8</f>
        <v>1048</v>
      </c>
      <c r="T32" s="87">
        <f>Зоотехники!T8</f>
        <v>15.348564733450498</v>
      </c>
      <c r="U32" s="11">
        <f>Зоотехники!U8</f>
        <v>652</v>
      </c>
      <c r="V32" s="87">
        <f>Зоотехники!V8</f>
        <v>9.5489162272993564</v>
      </c>
      <c r="W32" s="11">
        <f>Зоотехники!W8</f>
        <v>365</v>
      </c>
      <c r="X32" s="87">
        <f>Зоотехники!X8</f>
        <v>5.3456356180433513</v>
      </c>
      <c r="Y32" s="11">
        <f>Зоотехники!Y8</f>
        <v>1034</v>
      </c>
      <c r="Z32" s="87">
        <f>Зоотехники!Z8</f>
        <v>15.143526654950204</v>
      </c>
      <c r="AA32" s="11">
        <f>Зоотехники!AA8</f>
        <v>172</v>
      </c>
      <c r="AB32" s="87">
        <f>Зоотехники!AB8</f>
        <v>2.5190392501464558</v>
      </c>
      <c r="AC32" s="87">
        <f>Зоотехники!AC8</f>
        <v>16.634429400386846</v>
      </c>
      <c r="AD32" s="11">
        <f>Зоотехники!AD8</f>
        <v>927</v>
      </c>
      <c r="AE32" s="87">
        <f>Зоотехники!AE8</f>
        <v>13.576449912126536</v>
      </c>
      <c r="AF32" s="11">
        <f>Зоотехники!AF8</f>
        <v>6</v>
      </c>
      <c r="AG32" s="87">
        <f>Зоотехники!AG8</f>
        <v>8.7873462214411238E-2</v>
      </c>
    </row>
    <row r="33" spans="1:33" ht="30" x14ac:dyDescent="0.25">
      <c r="A33" s="15">
        <v>26</v>
      </c>
      <c r="B33" s="16" t="s">
        <v>161</v>
      </c>
      <c r="C33" s="11">
        <f>Ветеринары!C8</f>
        <v>15566.650000000001</v>
      </c>
      <c r="D33" s="11">
        <f>Ветеринары!D8</f>
        <v>14113</v>
      </c>
      <c r="E33" s="87">
        <f>Ветеринары!E8</f>
        <v>90.661767303819374</v>
      </c>
      <c r="F33" s="11">
        <f>Ветеринары!F8</f>
        <v>8108</v>
      </c>
      <c r="G33" s="87">
        <f>Ветеринары!G8</f>
        <v>57.450577481754408</v>
      </c>
      <c r="H33" s="11">
        <f>Ветеринары!H8</f>
        <v>12559</v>
      </c>
      <c r="I33" s="87">
        <f>Ветеринары!I8</f>
        <v>88.988875504853681</v>
      </c>
      <c r="J33" s="87">
        <f>Ветеринары!J8</f>
        <v>80.678887236495967</v>
      </c>
      <c r="K33" s="11">
        <f>Ветеринары!K8</f>
        <v>6729</v>
      </c>
      <c r="L33" s="87">
        <f>Ветеринары!L8</f>
        <v>47.679444483809249</v>
      </c>
      <c r="M33" s="11">
        <f>Ветеринары!M8</f>
        <v>5830</v>
      </c>
      <c r="N33" s="87">
        <f>Ветеринары!N8</f>
        <v>41.309431021044432</v>
      </c>
      <c r="O33" s="11">
        <f>Ветеринары!O8</f>
        <v>1554</v>
      </c>
      <c r="P33" s="87">
        <f>Ветеринары!P8</f>
        <v>11.011124495146319</v>
      </c>
      <c r="Q33" s="11">
        <f>Ветеринары!Q8</f>
        <v>201</v>
      </c>
      <c r="R33" s="87">
        <f>Ветеринары!R8</f>
        <v>12.934362934362934</v>
      </c>
      <c r="S33" s="11">
        <f>Ветеринары!S8</f>
        <v>3001</v>
      </c>
      <c r="T33" s="87">
        <f>Ветеринары!T8</f>
        <v>21.264082760575356</v>
      </c>
      <c r="U33" s="11">
        <f>Ветеринары!U8</f>
        <v>979</v>
      </c>
      <c r="V33" s="87">
        <f>Ветеринары!V8</f>
        <v>6.9368667186282149</v>
      </c>
      <c r="W33" s="11">
        <f>Ветеринары!W8</f>
        <v>474</v>
      </c>
      <c r="X33" s="87">
        <f>Ветеринары!X8</f>
        <v>3.3586055409905757</v>
      </c>
      <c r="Y33" s="11">
        <f>Ветеринары!Y8</f>
        <v>2824</v>
      </c>
      <c r="Z33" s="87">
        <f>Ветеринары!Z8</f>
        <v>20.00991993197761</v>
      </c>
      <c r="AA33" s="11">
        <f>Ветеринары!AA8</f>
        <v>508</v>
      </c>
      <c r="AB33" s="87">
        <f>Ветеринары!AB8</f>
        <v>3.5995181747325162</v>
      </c>
      <c r="AC33" s="87">
        <f>Ветеринары!AC8</f>
        <v>17.988668555240793</v>
      </c>
      <c r="AD33" s="11">
        <f>Ветеринары!AD8</f>
        <v>2395</v>
      </c>
      <c r="AE33" s="87">
        <f>Ветеринары!AE8</f>
        <v>16.970169347410188</v>
      </c>
      <c r="AF33" s="11">
        <f>Ветеринары!AF8</f>
        <v>12</v>
      </c>
      <c r="AG33" s="87">
        <f>Ветеринары!AG8</f>
        <v>8.5027988379508257E-2</v>
      </c>
    </row>
    <row r="34" spans="1:33" ht="30" x14ac:dyDescent="0.25">
      <c r="A34" s="15">
        <v>27</v>
      </c>
      <c r="B34" s="16" t="s">
        <v>162</v>
      </c>
      <c r="C34" s="11">
        <f>Воспр.стада!C8</f>
        <v>4975.3</v>
      </c>
      <c r="D34" s="11">
        <f>Воспр.стада!D8</f>
        <v>4520.5</v>
      </c>
      <c r="E34" s="87">
        <f>Воспр.стада!E8</f>
        <v>90.858842682853293</v>
      </c>
      <c r="F34" s="11">
        <f>Воспр.стада!F8</f>
        <v>3490.5</v>
      </c>
      <c r="G34" s="87">
        <f>Воспр.стада!G8</f>
        <v>77.214909855104523</v>
      </c>
      <c r="H34" s="11">
        <f>Воспр.стада!H8</f>
        <v>3017</v>
      </c>
      <c r="I34" s="87">
        <f>Воспр.стада!I8</f>
        <v>66.740404822475384</v>
      </c>
      <c r="J34" s="87">
        <f>Воспр.стада!J8</f>
        <v>60.639559423552349</v>
      </c>
      <c r="K34" s="11">
        <f>Воспр.стада!K8</f>
        <v>625</v>
      </c>
      <c r="L34" s="87">
        <f>Воспр.стада!L8</f>
        <v>13.825904214135603</v>
      </c>
      <c r="M34" s="11">
        <f>Воспр.стада!M8</f>
        <v>2392</v>
      </c>
      <c r="N34" s="87">
        <f>Воспр.стада!N8</f>
        <v>52.914500608339786</v>
      </c>
      <c r="O34" s="11">
        <f>Воспр.стада!O8</f>
        <v>1503.5</v>
      </c>
      <c r="P34" s="87">
        <f>Воспр.стада!P8</f>
        <v>33.259595177524609</v>
      </c>
      <c r="Q34" s="11">
        <f>Воспр.стада!Q8</f>
        <v>49</v>
      </c>
      <c r="R34" s="87">
        <f>Воспр.стада!R8</f>
        <v>3.2590621882274693</v>
      </c>
      <c r="S34" s="11">
        <f>Воспр.стада!S8</f>
        <v>334</v>
      </c>
      <c r="T34" s="87">
        <f>Воспр.стада!T8</f>
        <v>7.3885632120340672</v>
      </c>
      <c r="U34" s="11">
        <f>Воспр.стада!U8</f>
        <v>349</v>
      </c>
      <c r="V34" s="87">
        <f>Воспр.стада!V8</f>
        <v>7.7203849131733211</v>
      </c>
      <c r="W34" s="11">
        <f>Воспр.стада!W8</f>
        <v>191</v>
      </c>
      <c r="X34" s="87">
        <f>Воспр.стада!X8</f>
        <v>4.2251963278398401</v>
      </c>
      <c r="Y34" s="11">
        <f>Воспр.стада!Y8</f>
        <v>552</v>
      </c>
      <c r="Z34" s="87">
        <f>Воспр.стада!Z8</f>
        <v>12.211038601924566</v>
      </c>
      <c r="AA34" s="11">
        <f>Воспр.стада!AA8</f>
        <v>37</v>
      </c>
      <c r="AB34" s="87">
        <f>Воспр.стада!AB8</f>
        <v>0.81849352947682785</v>
      </c>
      <c r="AC34" s="87">
        <f>Воспр.стада!AC8</f>
        <v>6.7028985507246386</v>
      </c>
      <c r="AD34" s="11">
        <f>Воспр.стада!AD8</f>
        <v>540</v>
      </c>
      <c r="AE34" s="87">
        <f>Воспр.стада!AE8</f>
        <v>11.945581241013162</v>
      </c>
      <c r="AF34" s="11">
        <f>Воспр.стада!AF8</f>
        <v>2</v>
      </c>
      <c r="AG34" s="87">
        <f>Воспр.стада!AG8</f>
        <v>4.4242893485233935E-2</v>
      </c>
    </row>
    <row r="35" spans="1:33" ht="60" x14ac:dyDescent="0.25">
      <c r="A35" s="15">
        <v>28</v>
      </c>
      <c r="B35" s="16" t="s">
        <v>163</v>
      </c>
      <c r="C35" s="11">
        <f>'Инж-техн.'!C8</f>
        <v>17012.650000000001</v>
      </c>
      <c r="D35" s="11">
        <f>'Инж-техн.'!D8</f>
        <v>15921</v>
      </c>
      <c r="E35" s="87">
        <f>'Инж-техн.'!E8</f>
        <v>93.583304188353949</v>
      </c>
      <c r="F35" s="11">
        <f>'Инж-техн.'!F8</f>
        <v>1967</v>
      </c>
      <c r="G35" s="87">
        <f>'Инж-техн.'!G8</f>
        <v>12.354751585955656</v>
      </c>
      <c r="H35" s="11">
        <f>'Инж-техн.'!H8</f>
        <v>14330</v>
      </c>
      <c r="I35" s="87">
        <f>'Инж-техн.'!I8</f>
        <v>90.006909113749131</v>
      </c>
      <c r="J35" s="87">
        <f>'Инж-техн.'!J8</f>
        <v>84.231439546455135</v>
      </c>
      <c r="K35" s="11">
        <f>'Инж-техн.'!K8</f>
        <v>7903</v>
      </c>
      <c r="L35" s="87">
        <f>'Инж-техн.'!L8</f>
        <v>49.638841781295149</v>
      </c>
      <c r="M35" s="11">
        <f>'Инж-техн.'!M8</f>
        <v>6427</v>
      </c>
      <c r="N35" s="87">
        <f>'Инж-техн.'!N8</f>
        <v>40.368067332453997</v>
      </c>
      <c r="O35" s="11">
        <f>'Инж-техн.'!O8</f>
        <v>1591</v>
      </c>
      <c r="P35" s="87">
        <f>'Инж-техн.'!P8</f>
        <v>9.9930908862508634</v>
      </c>
      <c r="Q35" s="11">
        <f>'Инж-техн.'!Q8</f>
        <v>107</v>
      </c>
      <c r="R35" s="87">
        <f>'Инж-техн.'!R8</f>
        <v>6.7253299811439344</v>
      </c>
      <c r="S35" s="11">
        <f>'Инж-техн.'!S8</f>
        <v>2034</v>
      </c>
      <c r="T35" s="87">
        <f>'Инж-техн.'!T8</f>
        <v>12.775579423403052</v>
      </c>
      <c r="U35" s="11">
        <f>'Инж-техн.'!U8</f>
        <v>1341</v>
      </c>
      <c r="V35" s="87">
        <f>'Инж-техн.'!V8</f>
        <v>8.4228377614471448</v>
      </c>
      <c r="W35" s="11">
        <f>'Инж-техн.'!W8</f>
        <v>599</v>
      </c>
      <c r="X35" s="87">
        <f>'Инж-техн.'!X8</f>
        <v>3.7623264870297093</v>
      </c>
      <c r="Y35" s="11">
        <f>'Инж-техн.'!Y8</f>
        <v>2398</v>
      </c>
      <c r="Z35" s="87">
        <f>'Инж-техн.'!Z8</f>
        <v>15.061867973117266</v>
      </c>
      <c r="AA35" s="11">
        <f>'Инж-техн.'!AA8</f>
        <v>288</v>
      </c>
      <c r="AB35" s="87">
        <f>'Инж-техн.'!AB8</f>
        <v>1.8089315997738835</v>
      </c>
      <c r="AC35" s="87">
        <f>'Инж-техн.'!AC8</f>
        <v>12.010008340283569</v>
      </c>
      <c r="AD35" s="11">
        <f>'Инж-техн.'!AD8</f>
        <v>1828</v>
      </c>
      <c r="AE35" s="87">
        <f>'Инж-техн.'!AE8</f>
        <v>11.481690848564789</v>
      </c>
      <c r="AF35" s="11">
        <f>'Инж-техн.'!AF8</f>
        <v>14</v>
      </c>
      <c r="AG35" s="87">
        <f>'Инж-техн.'!AG8</f>
        <v>8.7934174989008226E-2</v>
      </c>
    </row>
    <row r="36" spans="1:33" x14ac:dyDescent="0.25">
      <c r="A36" s="15">
        <v>29</v>
      </c>
      <c r="B36" s="16" t="s">
        <v>164</v>
      </c>
      <c r="C36" s="11">
        <f>Энерг.электр.!C8</f>
        <v>8005.0999999999995</v>
      </c>
      <c r="D36" s="11">
        <f>Энерг.электр.!D8</f>
        <v>7336</v>
      </c>
      <c r="E36" s="87">
        <f>Энерг.электр.!E8</f>
        <v>91.641578493710256</v>
      </c>
      <c r="F36" s="11">
        <f>Энерг.электр.!F8</f>
        <v>120</v>
      </c>
      <c r="G36" s="87">
        <f>Энерг.электр.!G8</f>
        <v>1.6357688113413305</v>
      </c>
      <c r="H36" s="11">
        <f>Энерг.электр.!H8</f>
        <v>6088</v>
      </c>
      <c r="I36" s="87">
        <f>Энерг.электр.!I8</f>
        <v>82.988004362050162</v>
      </c>
      <c r="J36" s="87">
        <f>Энерг.электр.!J8</f>
        <v>76.051517157811901</v>
      </c>
      <c r="K36" s="11">
        <f>Энерг.электр.!K8</f>
        <v>1831</v>
      </c>
      <c r="L36" s="87">
        <f>Энерг.электр.!L8</f>
        <v>24.959105779716467</v>
      </c>
      <c r="M36" s="11">
        <f>Энерг.электр.!M8</f>
        <v>4257</v>
      </c>
      <c r="N36" s="87">
        <f>Энерг.электр.!N8</f>
        <v>58.028898582333696</v>
      </c>
      <c r="O36" s="11">
        <f>Энерг.электр.!O8</f>
        <v>1248</v>
      </c>
      <c r="P36" s="87">
        <f>Энерг.электр.!P8</f>
        <v>17.011995637949838</v>
      </c>
      <c r="Q36" s="11">
        <f>Энерг.электр.!Q8</f>
        <v>71</v>
      </c>
      <c r="R36" s="87">
        <f>Энерг.электр.!R8</f>
        <v>5.6891025641025639</v>
      </c>
      <c r="S36" s="11">
        <f>Энерг.электр.!S8</f>
        <v>635</v>
      </c>
      <c r="T36" s="87">
        <f>Энерг.электр.!T8</f>
        <v>8.6559432933478728</v>
      </c>
      <c r="U36" s="11">
        <f>Энерг.электр.!U8</f>
        <v>743</v>
      </c>
      <c r="V36" s="87">
        <f>Энерг.электр.!V8</f>
        <v>10.128135223555072</v>
      </c>
      <c r="W36" s="11">
        <f>Энерг.электр.!W8</f>
        <v>337</v>
      </c>
      <c r="X36" s="87">
        <f>Энерг.электр.!X8</f>
        <v>4.5937840785169026</v>
      </c>
      <c r="Y36" s="11">
        <f>Энерг.электр.!Y8</f>
        <v>958</v>
      </c>
      <c r="Z36" s="87">
        <f>Энерг.электр.!Z8</f>
        <v>13.05888767720829</v>
      </c>
      <c r="AA36" s="11">
        <f>Энерг.электр.!AA8</f>
        <v>80</v>
      </c>
      <c r="AB36" s="87">
        <f>Энерг.электр.!AB8</f>
        <v>1.0905125408942202</v>
      </c>
      <c r="AC36" s="87">
        <f>Энерг.электр.!AC8</f>
        <v>8.3507306889352826</v>
      </c>
      <c r="AD36" s="11">
        <f>Энерг.электр.!AD8</f>
        <v>947</v>
      </c>
      <c r="AE36" s="87">
        <f>Энерг.электр.!AE8</f>
        <v>12.908942202835332</v>
      </c>
      <c r="AF36" s="11">
        <f>Энерг.электр.!AF8</f>
        <v>6</v>
      </c>
      <c r="AG36" s="87">
        <f>Энерг.электр.!AG8</f>
        <v>8.1788440567066523E-2</v>
      </c>
    </row>
    <row r="37" spans="1:33" ht="30" x14ac:dyDescent="0.25">
      <c r="A37" s="15">
        <v>30</v>
      </c>
      <c r="B37" s="16" t="s">
        <v>140</v>
      </c>
      <c r="C37" s="11">
        <f>Мелиораторы!C8</f>
        <v>589.5</v>
      </c>
      <c r="D37" s="11">
        <f>Мелиораторы!D8</f>
        <v>545</v>
      </c>
      <c r="E37" s="87">
        <f>Мелиораторы!E8</f>
        <v>92.451229855810013</v>
      </c>
      <c r="F37" s="11">
        <f>Мелиораторы!F8</f>
        <v>57</v>
      </c>
      <c r="G37" s="87">
        <f>Мелиораторы!G8</f>
        <v>10.458715596330276</v>
      </c>
      <c r="H37" s="11">
        <f>Мелиораторы!H8</f>
        <v>487</v>
      </c>
      <c r="I37" s="87">
        <f>Мелиораторы!I8</f>
        <v>89.357798165137609</v>
      </c>
      <c r="J37" s="87">
        <f>Мелиораторы!J8</f>
        <v>82.612383375742155</v>
      </c>
      <c r="K37" s="11">
        <f>Мелиораторы!K8</f>
        <v>288</v>
      </c>
      <c r="L37" s="87">
        <f>Мелиораторы!L8</f>
        <v>52.844036697247709</v>
      </c>
      <c r="M37" s="11">
        <f>Мелиораторы!M8</f>
        <v>199</v>
      </c>
      <c r="N37" s="87">
        <f>Мелиораторы!N8</f>
        <v>36.513761467889907</v>
      </c>
      <c r="O37" s="11">
        <f>Мелиораторы!O8</f>
        <v>58</v>
      </c>
      <c r="P37" s="87">
        <f>Мелиораторы!P8</f>
        <v>10.642201834862385</v>
      </c>
      <c r="Q37" s="11">
        <f>Мелиораторы!Q8</f>
        <v>4</v>
      </c>
      <c r="R37" s="87">
        <f>Мелиораторы!R8</f>
        <v>6.8965517241379306</v>
      </c>
      <c r="S37" s="11">
        <f>Мелиораторы!S8</f>
        <v>60</v>
      </c>
      <c r="T37" s="87">
        <f>Мелиораторы!T8</f>
        <v>11.009174311926607</v>
      </c>
      <c r="U37" s="11">
        <f>Мелиораторы!U8</f>
        <v>63</v>
      </c>
      <c r="V37" s="87">
        <f>Мелиораторы!V8</f>
        <v>11.559633027522937</v>
      </c>
      <c r="W37" s="11">
        <f>Мелиораторы!W8</f>
        <v>17</v>
      </c>
      <c r="X37" s="87">
        <f>Мелиораторы!X8</f>
        <v>3.1192660550458715</v>
      </c>
      <c r="Y37" s="11">
        <f>Мелиораторы!Y8</f>
        <v>77</v>
      </c>
      <c r="Z37" s="87">
        <f>Мелиораторы!Z8</f>
        <v>14.128440366972479</v>
      </c>
      <c r="AA37" s="11">
        <f>Мелиораторы!AA8</f>
        <v>8</v>
      </c>
      <c r="AB37" s="87">
        <f>Мелиораторы!AB8</f>
        <v>1.4678899082568808</v>
      </c>
      <c r="AC37" s="87">
        <f>Мелиораторы!AC8</f>
        <v>10.38961038961039</v>
      </c>
      <c r="AD37" s="11">
        <f>Мелиораторы!AD8</f>
        <v>52</v>
      </c>
      <c r="AE37" s="87">
        <f>Мелиораторы!AE8</f>
        <v>9.5412844036697244</v>
      </c>
      <c r="AF37" s="11">
        <f>Мелиораторы!AF8</f>
        <v>1</v>
      </c>
      <c r="AG37" s="87">
        <f>Мелиораторы!AG8</f>
        <v>0.1834862385321101</v>
      </c>
    </row>
    <row r="38" spans="1:33" ht="30" x14ac:dyDescent="0.25">
      <c r="A38" s="15">
        <v>31</v>
      </c>
      <c r="B38" s="16" t="s">
        <v>165</v>
      </c>
      <c r="C38" s="11">
        <f>Экономисты!C8</f>
        <v>4825.8500000000004</v>
      </c>
      <c r="D38" s="11">
        <f>Экономисты!D8</f>
        <v>4536</v>
      </c>
      <c r="E38" s="87">
        <f>Экономисты!E8</f>
        <v>93.99380420029631</v>
      </c>
      <c r="F38" s="11">
        <f>Экономисты!F8</f>
        <v>3900</v>
      </c>
      <c r="G38" s="87">
        <f>Экономисты!G8</f>
        <v>85.978835978835974</v>
      </c>
      <c r="H38" s="11">
        <f>Экономисты!H8</f>
        <v>4436</v>
      </c>
      <c r="I38" s="87">
        <f>Экономисты!I8</f>
        <v>97.795414462081126</v>
      </c>
      <c r="J38" s="87">
        <f>Экономисты!J8</f>
        <v>91.921630386356796</v>
      </c>
      <c r="K38" s="11">
        <f>Экономисты!K8</f>
        <v>3614</v>
      </c>
      <c r="L38" s="87">
        <f>Экономисты!L8</f>
        <v>79.673721340387999</v>
      </c>
      <c r="M38" s="11">
        <f>Экономисты!M8</f>
        <v>822</v>
      </c>
      <c r="N38" s="87">
        <f>Экономисты!N8</f>
        <v>18.121693121693124</v>
      </c>
      <c r="O38" s="11">
        <f>Экономисты!O8</f>
        <v>100</v>
      </c>
      <c r="P38" s="87">
        <f>Экономисты!P8</f>
        <v>2.204585537918871</v>
      </c>
      <c r="Q38" s="11">
        <f>Экономисты!Q8</f>
        <v>17</v>
      </c>
      <c r="R38" s="87">
        <f>Экономисты!R8</f>
        <v>17</v>
      </c>
      <c r="S38" s="11">
        <f>Экономисты!S8</f>
        <v>754</v>
      </c>
      <c r="T38" s="87">
        <f>Экономисты!T8</f>
        <v>16.622574955908291</v>
      </c>
      <c r="U38" s="11">
        <f>Экономисты!U8</f>
        <v>373</v>
      </c>
      <c r="V38" s="87">
        <f>Экономисты!V8</f>
        <v>8.2231040564373892</v>
      </c>
      <c r="W38" s="11">
        <f>Экономисты!W8</f>
        <v>148</v>
      </c>
      <c r="X38" s="87">
        <f>Экономисты!X8</f>
        <v>3.2627865961199292</v>
      </c>
      <c r="Y38" s="11">
        <f>Экономисты!Y8</f>
        <v>621</v>
      </c>
      <c r="Z38" s="87">
        <f>Экономисты!Z8</f>
        <v>13.690476190476192</v>
      </c>
      <c r="AA38" s="11">
        <f>Экономисты!AA8</f>
        <v>71</v>
      </c>
      <c r="AB38" s="87">
        <f>Экономисты!AB8</f>
        <v>1.5652557319223985</v>
      </c>
      <c r="AC38" s="87">
        <f>Экономисты!AC8</f>
        <v>11.433172302737519</v>
      </c>
      <c r="AD38" s="11">
        <f>Экономисты!AD8</f>
        <v>528</v>
      </c>
      <c r="AE38" s="87">
        <f>Экономисты!AE8</f>
        <v>11.640211640211639</v>
      </c>
      <c r="AF38" s="11">
        <f>Экономисты!AF8</f>
        <v>7</v>
      </c>
      <c r="AG38" s="87">
        <f>Экономисты!AG8</f>
        <v>0.15432098765432098</v>
      </c>
    </row>
    <row r="39" spans="1:33" ht="30" x14ac:dyDescent="0.25">
      <c r="A39" s="15">
        <v>32</v>
      </c>
      <c r="B39" s="16" t="s">
        <v>166</v>
      </c>
      <c r="C39" s="11">
        <f>Бухгалтеры!C8</f>
        <v>31547.5</v>
      </c>
      <c r="D39" s="11">
        <f>Бухгалтеры!D8</f>
        <v>30468</v>
      </c>
      <c r="E39" s="87">
        <f>Бухгалтеры!E8</f>
        <v>96.578175766701008</v>
      </c>
      <c r="F39" s="11">
        <f>Бухгалтеры!F8</f>
        <v>29065</v>
      </c>
      <c r="G39" s="87">
        <f>Бухгалтеры!G8</f>
        <v>95.395168701588545</v>
      </c>
      <c r="H39" s="11">
        <f>Бухгалтеры!H8</f>
        <v>29179</v>
      </c>
      <c r="I39" s="87">
        <f>Бухгалтеры!I8</f>
        <v>95.769331757909939</v>
      </c>
      <c r="J39" s="87">
        <f>Бухгалтеры!J8</f>
        <v>92.492273555749279</v>
      </c>
      <c r="K39" s="11">
        <f>Бухгалтеры!K8</f>
        <v>15805</v>
      </c>
      <c r="L39" s="87">
        <f>Бухгалтеры!L8</f>
        <v>51.874097413679934</v>
      </c>
      <c r="M39" s="11">
        <f>Бухгалтеры!M8</f>
        <v>13374</v>
      </c>
      <c r="N39" s="87">
        <f>Бухгалтеры!N8</f>
        <v>43.895234344230012</v>
      </c>
      <c r="O39" s="11">
        <f>Бухгалтеры!O8</f>
        <v>1289</v>
      </c>
      <c r="P39" s="87">
        <f>Бухгалтеры!P8</f>
        <v>4.2306682420900614</v>
      </c>
      <c r="Q39" s="11">
        <f>Бухгалтеры!Q8</f>
        <v>229</v>
      </c>
      <c r="R39" s="87">
        <f>Бухгалтеры!R8</f>
        <v>17.765709852598913</v>
      </c>
      <c r="S39" s="11">
        <f>Бухгалтеры!S8</f>
        <v>3089.5</v>
      </c>
      <c r="T39" s="87">
        <f>Бухгалтеры!T8</f>
        <v>10.14014703951687</v>
      </c>
      <c r="U39" s="11">
        <f>Бухгалтеры!U8</f>
        <v>4016.5</v>
      </c>
      <c r="V39" s="87">
        <f>Бухгалтеры!V8</f>
        <v>13.18268347118288</v>
      </c>
      <c r="W39" s="11">
        <f>Бухгалтеры!W8</f>
        <v>881</v>
      </c>
      <c r="X39" s="87">
        <f>Бухгалтеры!X8</f>
        <v>2.8915583563082579</v>
      </c>
      <c r="Y39" s="11">
        <f>Бухгалтеры!Y8</f>
        <v>2937.5</v>
      </c>
      <c r="Z39" s="87">
        <f>Бухгалтеры!Z8</f>
        <v>9.6412629644216885</v>
      </c>
      <c r="AA39" s="11">
        <f>Бухгалтеры!AA8</f>
        <v>239</v>
      </c>
      <c r="AB39" s="87">
        <f>Бухгалтеры!AB8</f>
        <v>0.78442956544571352</v>
      </c>
      <c r="AC39" s="87">
        <f>Бухгалтеры!AC8</f>
        <v>8.1361702127659576</v>
      </c>
      <c r="AD39" s="11">
        <f>Бухгалтеры!AD8</f>
        <v>2721</v>
      </c>
      <c r="AE39" s="87">
        <f>Бухгалтеры!AE8</f>
        <v>8.9306813706183537</v>
      </c>
      <c r="AF39" s="11">
        <f>Бухгалтеры!AF8</f>
        <v>39</v>
      </c>
      <c r="AG39" s="87">
        <f>Бухгалтеры!AG8</f>
        <v>0.12800315084679006</v>
      </c>
    </row>
    <row r="40" spans="1:33" ht="30" x14ac:dyDescent="0.25">
      <c r="A40" s="15">
        <v>33</v>
      </c>
      <c r="B40" s="16" t="s">
        <v>167</v>
      </c>
      <c r="C40" s="11">
        <f>Экологи!C8</f>
        <v>1378.17</v>
      </c>
      <c r="D40" s="11">
        <f>Экологи!D8</f>
        <v>1269</v>
      </c>
      <c r="E40" s="87">
        <f>Экологи!E8</f>
        <v>92.078626004048843</v>
      </c>
      <c r="F40" s="11">
        <f>Экологи!F8</f>
        <v>752.5</v>
      </c>
      <c r="G40" s="87">
        <f>Экологи!G8</f>
        <v>59.298660362490153</v>
      </c>
      <c r="H40" s="11">
        <f>Экологи!H8</f>
        <v>1226</v>
      </c>
      <c r="I40" s="87">
        <f>Экологи!I8</f>
        <v>96.611505122143413</v>
      </c>
      <c r="J40" s="87">
        <f>Экологи!J8</f>
        <v>88.958546478300931</v>
      </c>
      <c r="K40" s="11">
        <f>Экологи!K8</f>
        <v>928</v>
      </c>
      <c r="L40" s="87">
        <f>Экологи!L8</f>
        <v>73.128447596532695</v>
      </c>
      <c r="M40" s="11">
        <f>Экологи!M8</f>
        <v>298</v>
      </c>
      <c r="N40" s="87">
        <f>Экологи!N8</f>
        <v>23.483057525610718</v>
      </c>
      <c r="O40" s="11">
        <f>Экологи!O8</f>
        <v>43</v>
      </c>
      <c r="P40" s="87">
        <f>Экологи!P8</f>
        <v>3.38849487785658</v>
      </c>
      <c r="Q40" s="11">
        <f>Экологи!Q8</f>
        <v>10</v>
      </c>
      <c r="R40" s="87">
        <f>Экологи!R8</f>
        <v>23.255813953488371</v>
      </c>
      <c r="S40" s="11">
        <f>Экологи!S8</f>
        <v>159.5</v>
      </c>
      <c r="T40" s="87">
        <f>Экологи!T8</f>
        <v>12.568951930654057</v>
      </c>
      <c r="U40" s="11">
        <f>Экологи!U8</f>
        <v>155</v>
      </c>
      <c r="V40" s="87">
        <f>Экологи!V8</f>
        <v>12.214342001576044</v>
      </c>
      <c r="W40" s="11">
        <f>Экологи!W8</f>
        <v>130</v>
      </c>
      <c r="X40" s="87">
        <f>Экологи!X8</f>
        <v>10.244286840031521</v>
      </c>
      <c r="Y40" s="11">
        <f>Экологи!Y8</f>
        <v>211</v>
      </c>
      <c r="Z40" s="87">
        <f>Экологи!Z8</f>
        <v>16.627265563435774</v>
      </c>
      <c r="AA40" s="11">
        <f>Экологи!AA8</f>
        <v>11</v>
      </c>
      <c r="AB40" s="87">
        <f>Экологи!AB8</f>
        <v>0.86682427107959026</v>
      </c>
      <c r="AC40" s="87">
        <f>Экологи!AC8</f>
        <v>5.2132701421800949</v>
      </c>
      <c r="AD40" s="11">
        <f>Экологи!AD8</f>
        <v>164</v>
      </c>
      <c r="AE40" s="87">
        <f>Экологи!AE8</f>
        <v>12.923561859732072</v>
      </c>
      <c r="AF40" s="11">
        <f>Экологи!AF8</f>
        <v>1</v>
      </c>
      <c r="AG40" s="87">
        <f>Экологи!AG8</f>
        <v>7.8802206461780933E-2</v>
      </c>
    </row>
    <row r="41" spans="1:33" ht="30" x14ac:dyDescent="0.25">
      <c r="A41" s="15">
        <v>34</v>
      </c>
      <c r="B41" s="16" t="s">
        <v>168</v>
      </c>
      <c r="C41" s="11">
        <f>'Др. специал.'!C8</f>
        <v>31534.41</v>
      </c>
      <c r="D41" s="11">
        <f>'Др. специал.'!D8</f>
        <v>30200.799999999999</v>
      </c>
      <c r="E41" s="87">
        <f>'Др. специал.'!E8</f>
        <v>95.7709372079579</v>
      </c>
      <c r="F41" s="11">
        <f>'Др. специал.'!F8</f>
        <v>19262.3</v>
      </c>
      <c r="G41" s="87">
        <f>'Др. специал.'!G8</f>
        <v>63.780760774549016</v>
      </c>
      <c r="H41" s="11">
        <f>'Др. специал.'!H8</f>
        <v>24028.3</v>
      </c>
      <c r="I41" s="87">
        <f>'Др. специал.'!I8</f>
        <v>79.561799687425491</v>
      </c>
      <c r="J41" s="87">
        <f>'Др. специал.'!J8</f>
        <v>76.197081220165529</v>
      </c>
      <c r="K41" s="11">
        <f>'Др. специал.'!K8</f>
        <v>10215.299999999999</v>
      </c>
      <c r="L41" s="87">
        <f>'Др. специал.'!L8</f>
        <v>33.82460067282986</v>
      </c>
      <c r="M41" s="11">
        <f>'Др. специал.'!M8</f>
        <v>13813</v>
      </c>
      <c r="N41" s="87">
        <f>'Др. специал.'!N8</f>
        <v>45.737199014595639</v>
      </c>
      <c r="O41" s="11">
        <f>'Др. специал.'!O8</f>
        <v>6172.5</v>
      </c>
      <c r="P41" s="87">
        <f>'Др. специал.'!P8</f>
        <v>20.438200312574502</v>
      </c>
      <c r="Q41" s="11">
        <f>'Др. специал.'!Q8</f>
        <v>207</v>
      </c>
      <c r="R41" s="87">
        <f>'Др. специал.'!R8</f>
        <v>3.3535844471445926</v>
      </c>
      <c r="S41" s="11">
        <f>'Др. специал.'!S8</f>
        <v>3585</v>
      </c>
      <c r="T41" s="87">
        <f>'Др. специал.'!T8</f>
        <v>11.87054647559005</v>
      </c>
      <c r="U41" s="11">
        <f>'Др. специал.'!U8</f>
        <v>3209.5</v>
      </c>
      <c r="V41" s="87">
        <f>'Др. специал.'!V8</f>
        <v>10.627201928425738</v>
      </c>
      <c r="W41" s="11">
        <f>'Др. специал.'!W8</f>
        <v>490</v>
      </c>
      <c r="X41" s="87">
        <f>'Др. специал.'!X8</f>
        <v>1.6224735768588912</v>
      </c>
      <c r="Y41" s="11">
        <f>'Др. специал.'!Y8</f>
        <v>5616</v>
      </c>
      <c r="Z41" s="87">
        <f>'Др. специал.'!Z8</f>
        <v>18.595533893141905</v>
      </c>
      <c r="AA41" s="11">
        <f>'Др. специал.'!AA8</f>
        <v>296</v>
      </c>
      <c r="AB41" s="87">
        <f>'Др. специал.'!AB8</f>
        <v>0.98010648724537097</v>
      </c>
      <c r="AC41" s="87">
        <f>'Др. специал.'!AC8</f>
        <v>5.2706552706552712</v>
      </c>
      <c r="AD41" s="11">
        <f>'Др. специал.'!AD8</f>
        <v>4731</v>
      </c>
      <c r="AE41" s="87">
        <f>'Др. специал.'!AE8</f>
        <v>15.665147943100846</v>
      </c>
      <c r="AF41" s="11">
        <f>'Др. специал.'!AF8</f>
        <v>20</v>
      </c>
      <c r="AG41" s="87">
        <f>'Др. специал.'!AG8</f>
        <v>6.6223411300362911E-2</v>
      </c>
    </row>
    <row r="42" spans="1:33" x14ac:dyDescent="0.25">
      <c r="A42" s="17"/>
      <c r="B42" s="18" t="s">
        <v>180</v>
      </c>
      <c r="C42" s="11"/>
      <c r="D42" s="11"/>
      <c r="E42" s="87"/>
      <c r="F42" s="11"/>
      <c r="G42" s="87"/>
      <c r="H42" s="11"/>
      <c r="I42" s="87"/>
      <c r="J42" s="87"/>
      <c r="K42" s="11"/>
      <c r="L42" s="87"/>
      <c r="M42" s="11"/>
      <c r="N42" s="87"/>
      <c r="O42" s="11"/>
      <c r="P42" s="87"/>
      <c r="Q42" s="11"/>
      <c r="R42" s="87"/>
      <c r="S42" s="11"/>
      <c r="T42" s="87"/>
      <c r="U42" s="11"/>
      <c r="V42" s="87"/>
      <c r="W42" s="11"/>
      <c r="X42" s="87"/>
      <c r="Y42" s="11"/>
      <c r="Z42" s="87"/>
      <c r="AA42" s="11"/>
      <c r="AB42" s="87"/>
      <c r="AC42" s="87"/>
      <c r="AD42" s="11"/>
      <c r="AE42" s="87"/>
      <c r="AF42" s="11"/>
      <c r="AG42" s="87"/>
    </row>
    <row r="43" spans="1:33" x14ac:dyDescent="0.25">
      <c r="A43" s="17"/>
      <c r="B43" s="19" t="s">
        <v>181</v>
      </c>
      <c r="C43" s="11">
        <f>Агрослужба!C8</f>
        <v>16365.45</v>
      </c>
      <c r="D43" s="11">
        <f>Агрослужба!D8</f>
        <v>14713.8</v>
      </c>
      <c r="E43" s="87">
        <f>Агрослужба!E8</f>
        <v>89.907701896373155</v>
      </c>
      <c r="F43" s="11">
        <f>Агрослужба!F8</f>
        <v>2962</v>
      </c>
      <c r="G43" s="87">
        <f>Агрослужба!G8</f>
        <v>20.130761597955662</v>
      </c>
      <c r="H43" s="11">
        <f>Агрослужба!H8</f>
        <v>14405.5</v>
      </c>
      <c r="I43" s="87">
        <f>Агрослужба!I8</f>
        <v>97.90468811591839</v>
      </c>
      <c r="J43" s="87">
        <f>Агрослужба!J8</f>
        <v>88.023855133833777</v>
      </c>
      <c r="K43" s="11">
        <f>Агрослужба!K8</f>
        <v>10983.5</v>
      </c>
      <c r="L43" s="87">
        <f>Агрослужба!L8</f>
        <v>74.647609726923022</v>
      </c>
      <c r="M43" s="11">
        <f>Агрослужба!M8</f>
        <v>3422</v>
      </c>
      <c r="N43" s="87">
        <f>Агрослужба!N8</f>
        <v>23.257078388995367</v>
      </c>
      <c r="O43" s="11">
        <f>Агрослужба!O8</f>
        <v>308.3</v>
      </c>
      <c r="P43" s="87">
        <f>Агрослужба!P8</f>
        <v>2.0953118840816107</v>
      </c>
      <c r="Q43" s="11">
        <f>Агрослужба!Q8</f>
        <v>135</v>
      </c>
      <c r="R43" s="87">
        <f>Агрослужба!R8</f>
        <v>43.788517677586761</v>
      </c>
      <c r="S43" s="11">
        <f>Агрослужба!S8</f>
        <v>2086</v>
      </c>
      <c r="T43" s="87">
        <f>Агрослужба!T8</f>
        <v>14.177167013280052</v>
      </c>
      <c r="U43" s="11">
        <f>Агрослужба!U8</f>
        <v>1694</v>
      </c>
      <c r="V43" s="87">
        <f>Агрослужба!V8</f>
        <v>11.513001400046216</v>
      </c>
      <c r="W43" s="11">
        <f>Агрослужба!W8</f>
        <v>971</v>
      </c>
      <c r="X43" s="87">
        <f>Агрослужба!X8</f>
        <v>6.5992469654338111</v>
      </c>
      <c r="Y43" s="11">
        <f>Агрослужба!Y8</f>
        <v>2183.5</v>
      </c>
      <c r="Z43" s="87">
        <f>Агрослужба!Z8</f>
        <v>14.839810246163465</v>
      </c>
      <c r="AA43" s="11">
        <f>Агрослужба!AA8</f>
        <v>264</v>
      </c>
      <c r="AB43" s="87">
        <f>Агрослужба!AB8</f>
        <v>1.794233984422787</v>
      </c>
      <c r="AC43" s="87">
        <f>Агрослужба!AC8</f>
        <v>12.090680100755668</v>
      </c>
      <c r="AD43" s="11">
        <f>Агрослужба!AD8</f>
        <v>1757</v>
      </c>
      <c r="AE43" s="87">
        <f>Агрослужба!AE8</f>
        <v>11.941170873601653</v>
      </c>
      <c r="AF43" s="11">
        <f>Агрослужба!AF8</f>
        <v>24</v>
      </c>
      <c r="AG43" s="87">
        <f>Агрослужба!AG8</f>
        <v>0.16311218040207154</v>
      </c>
    </row>
    <row r="44" spans="1:33" x14ac:dyDescent="0.25">
      <c r="A44" s="17"/>
      <c r="B44" s="19" t="s">
        <v>182</v>
      </c>
      <c r="C44" s="11">
        <f>Зоот.служба!C8</f>
        <v>11638.1</v>
      </c>
      <c r="D44" s="11">
        <f>Зоот.служба!D8</f>
        <v>10375</v>
      </c>
      <c r="E44" s="87">
        <f>Зоот.служба!E8</f>
        <v>89.146853867899395</v>
      </c>
      <c r="F44" s="11">
        <f>Зоот.служба!F8</f>
        <v>6387</v>
      </c>
      <c r="G44" s="87">
        <f>Зоот.служба!G8</f>
        <v>61.561445783132527</v>
      </c>
      <c r="H44" s="11">
        <f>Зоот.служба!H8</f>
        <v>9607</v>
      </c>
      <c r="I44" s="87">
        <f>Зоот.служба!I8</f>
        <v>92.597590361445782</v>
      </c>
      <c r="J44" s="87">
        <f>Зоот.служба!J8</f>
        <v>82.547838564714169</v>
      </c>
      <c r="K44" s="11">
        <f>Зоот.служба!K8</f>
        <v>6260</v>
      </c>
      <c r="L44" s="87">
        <f>Зоот.служба!L8</f>
        <v>60.337349397590359</v>
      </c>
      <c r="M44" s="11">
        <f>Зоот.служба!M8</f>
        <v>3347</v>
      </c>
      <c r="N44" s="87">
        <f>Зоот.служба!N8</f>
        <v>32.260240963855424</v>
      </c>
      <c r="O44" s="11">
        <f>Зоот.служба!O8</f>
        <v>768</v>
      </c>
      <c r="P44" s="87">
        <f>Зоот.служба!P8</f>
        <v>7.4024096385542162</v>
      </c>
      <c r="Q44" s="11">
        <f>Зоот.служба!Q8</f>
        <v>127</v>
      </c>
      <c r="R44" s="87">
        <f>Зоот.служба!R8</f>
        <v>16.536458333333336</v>
      </c>
      <c r="S44" s="11">
        <f>Зоот.служба!S8</f>
        <v>1272</v>
      </c>
      <c r="T44" s="87">
        <f>Зоот.служба!T8</f>
        <v>12.260240963855422</v>
      </c>
      <c r="U44" s="11">
        <f>Зоот.служба!U8</f>
        <v>1329</v>
      </c>
      <c r="V44" s="87">
        <f>Зоот.служба!V8</f>
        <v>12.809638554216868</v>
      </c>
      <c r="W44" s="11">
        <f>Зоот.служба!W8</f>
        <v>623</v>
      </c>
      <c r="X44" s="87">
        <f>Зоот.служба!X8</f>
        <v>6.0048192771084334</v>
      </c>
      <c r="Y44" s="11">
        <f>Зоот.служба!Y8</f>
        <v>1417</v>
      </c>
      <c r="Z44" s="87">
        <f>Зоот.служба!Z8</f>
        <v>13.657831325301203</v>
      </c>
      <c r="AA44" s="11">
        <f>Зоот.служба!AA8</f>
        <v>206</v>
      </c>
      <c r="AB44" s="87">
        <f>Зоот.служба!AB8</f>
        <v>1.9855421686746988</v>
      </c>
      <c r="AC44" s="87">
        <f>Зоот.служба!AC8</f>
        <v>14.537755822159493</v>
      </c>
      <c r="AD44" s="11">
        <f>Зоот.служба!AD8</f>
        <v>1373</v>
      </c>
      <c r="AE44" s="87">
        <f>Зоот.служба!AE8</f>
        <v>13.233734939759037</v>
      </c>
      <c r="AF44" s="11">
        <f>Зоот.служба!AF8</f>
        <v>16</v>
      </c>
      <c r="AG44" s="87">
        <f>Зоот.служба!AG8</f>
        <v>0.1542168674698795</v>
      </c>
    </row>
    <row r="45" spans="1:33" x14ac:dyDescent="0.25">
      <c r="A45" s="17"/>
      <c r="B45" s="19" t="s">
        <v>183</v>
      </c>
      <c r="C45" s="11">
        <f>Ветслужба!C8</f>
        <v>19499.850000000002</v>
      </c>
      <c r="D45" s="11">
        <f>Ветслужба!D8</f>
        <v>17552.5</v>
      </c>
      <c r="E45" s="87">
        <f>Ветслужба!E8</f>
        <v>90.013512924458382</v>
      </c>
      <c r="F45" s="11">
        <f>Ветслужба!F8</f>
        <v>9368</v>
      </c>
      <c r="G45" s="87">
        <f>Ветслужба!G8</f>
        <v>53.371314627545928</v>
      </c>
      <c r="H45" s="11">
        <f>Ветслужба!H8</f>
        <v>15931.5</v>
      </c>
      <c r="I45" s="87">
        <f>Ветслужба!I8</f>
        <v>90.76484831220624</v>
      </c>
      <c r="J45" s="87">
        <f>Ветслужба!J8</f>
        <v>81.700628466372805</v>
      </c>
      <c r="K45" s="11">
        <f>Ветслужба!K8</f>
        <v>9330</v>
      </c>
      <c r="L45" s="87">
        <f>Ветслужба!L8</f>
        <v>53.154821250534113</v>
      </c>
      <c r="M45" s="11">
        <f>Ветслужба!M8</f>
        <v>6601.5</v>
      </c>
      <c r="N45" s="87">
        <f>Ветслужба!N8</f>
        <v>37.610027061672128</v>
      </c>
      <c r="O45" s="11">
        <f>Ветслужба!O8</f>
        <v>1621</v>
      </c>
      <c r="P45" s="87">
        <f>Ветслужба!P8</f>
        <v>9.2351516877937616</v>
      </c>
      <c r="Q45" s="11">
        <f>Ветслужба!Q8</f>
        <v>222</v>
      </c>
      <c r="R45" s="87">
        <f>Ветслужба!R8</f>
        <v>13.695249845774212</v>
      </c>
      <c r="S45" s="11">
        <f>Ветслужба!S8</f>
        <v>3255</v>
      </c>
      <c r="T45" s="87">
        <f>Ветслужба!T8</f>
        <v>18.544366899302094</v>
      </c>
      <c r="U45" s="11">
        <f>Ветслужба!U8</f>
        <v>1368</v>
      </c>
      <c r="V45" s="87">
        <f>Ветслужба!V8</f>
        <v>7.7937615724255807</v>
      </c>
      <c r="W45" s="11">
        <f>Ветслужба!W8</f>
        <v>661</v>
      </c>
      <c r="X45" s="87">
        <f>Ветслужба!X8</f>
        <v>3.7658453211793188</v>
      </c>
      <c r="Y45" s="11">
        <f>Ветслужба!Y8</f>
        <v>3298</v>
      </c>
      <c r="Z45" s="87">
        <f>Ветслужба!Z8</f>
        <v>18.789346246973366</v>
      </c>
      <c r="AA45" s="11">
        <f>Ветслужба!AA8</f>
        <v>544</v>
      </c>
      <c r="AB45" s="87">
        <f>Ветслужба!AB8</f>
        <v>3.0992736077481839</v>
      </c>
      <c r="AC45" s="87">
        <f>Ветслужба!AC8</f>
        <v>16.494845360824741</v>
      </c>
      <c r="AD45" s="11">
        <f>Ветслужба!AD8</f>
        <v>2900</v>
      </c>
      <c r="AE45" s="87">
        <f>Ветслужба!AE8</f>
        <v>16.521862982481128</v>
      </c>
      <c r="AF45" s="11">
        <f>Ветслужба!AF8</f>
        <v>22</v>
      </c>
      <c r="AG45" s="87">
        <f>Ветслужба!AG8</f>
        <v>0.12533827090158098</v>
      </c>
    </row>
    <row r="46" spans="1:33" x14ac:dyDescent="0.25">
      <c r="A46" s="17"/>
      <c r="B46" s="19" t="s">
        <v>184</v>
      </c>
      <c r="C46" s="11">
        <f>'Инж-техн. служба'!C8</f>
        <v>26025.25</v>
      </c>
      <c r="D46" s="11">
        <f>'Инж-техн. служба'!D8</f>
        <v>24197</v>
      </c>
      <c r="E46" s="87">
        <f>'Инж-техн. служба'!E8</f>
        <v>92.97509149768014</v>
      </c>
      <c r="F46" s="11">
        <f>'Инж-техн. служба'!F8</f>
        <v>2391</v>
      </c>
      <c r="G46" s="87">
        <f>'Инж-техн. служба'!G8</f>
        <v>9.8813902549902881</v>
      </c>
      <c r="H46" s="11">
        <f>'Инж-техн. служба'!H8</f>
        <v>22249</v>
      </c>
      <c r="I46" s="87">
        <f>'Инж-техн. служба'!I8</f>
        <v>91.949415216762404</v>
      </c>
      <c r="J46" s="87">
        <f>'Инж-техн. служба'!J8</f>
        <v>85.490052929366684</v>
      </c>
      <c r="K46" s="11">
        <f>'Инж-техн. служба'!K8</f>
        <v>13398.5</v>
      </c>
      <c r="L46" s="87">
        <f>'Инж-техн. служба'!L8</f>
        <v>55.372566847129811</v>
      </c>
      <c r="M46" s="11">
        <f>'Инж-техн. служба'!M8</f>
        <v>8850.5</v>
      </c>
      <c r="N46" s="87">
        <f>'Инж-техн. служба'!N8</f>
        <v>36.5768483696326</v>
      </c>
      <c r="O46" s="11">
        <f>'Инж-техн. служба'!O8</f>
        <v>1948</v>
      </c>
      <c r="P46" s="87">
        <f>'Инж-техн. служба'!P8</f>
        <v>8.050584783237591</v>
      </c>
      <c r="Q46" s="11">
        <f>'Инж-техн. служба'!Q8</f>
        <v>146</v>
      </c>
      <c r="R46" s="87">
        <f>'Инж-техн. служба'!R8</f>
        <v>7.4948665297741277</v>
      </c>
      <c r="S46" s="11">
        <f>'Инж-техн. служба'!S8</f>
        <v>2635</v>
      </c>
      <c r="T46" s="87">
        <f>'Инж-техн. служба'!T8</f>
        <v>10.889779724759267</v>
      </c>
      <c r="U46" s="11">
        <f>'Инж-техн. служба'!U8</f>
        <v>2325</v>
      </c>
      <c r="V46" s="87">
        <f>'Инж-техн. служба'!V8</f>
        <v>9.6086291689052352</v>
      </c>
      <c r="W46" s="11">
        <f>'Инж-техн. служба'!W8</f>
        <v>1153</v>
      </c>
      <c r="X46" s="87">
        <f>'Инж-техн. служба'!X8</f>
        <v>4.7650535190312846</v>
      </c>
      <c r="Y46" s="11">
        <f>'Инж-техн. служба'!Y8</f>
        <v>3304</v>
      </c>
      <c r="Z46" s="87">
        <f>'Инж-техн. служба'!Z8</f>
        <v>13.65458527916684</v>
      </c>
      <c r="AA46" s="11">
        <f>'Инж-техн. служба'!AA8</f>
        <v>382</v>
      </c>
      <c r="AB46" s="87">
        <f>'Инж-техн. служба'!AB8</f>
        <v>1.5787081043104518</v>
      </c>
      <c r="AC46" s="87">
        <f>'Инж-техн. служба'!AC8</f>
        <v>11.561743341404359</v>
      </c>
      <c r="AD46" s="11">
        <f>'Инж-техн. служба'!AD8</f>
        <v>2629.5</v>
      </c>
      <c r="AE46" s="87">
        <f>'Инж-техн. служба'!AE8</f>
        <v>10.867049634252179</v>
      </c>
      <c r="AF46" s="11">
        <f>'Инж-техн. служба'!AF8</f>
        <v>25</v>
      </c>
      <c r="AG46" s="87">
        <f>'Инж-техн. служба'!AG8</f>
        <v>0.1033185932140348</v>
      </c>
    </row>
    <row r="47" spans="1:33" x14ac:dyDescent="0.25">
      <c r="A47" s="17"/>
      <c r="B47" s="19" t="s">
        <v>185</v>
      </c>
      <c r="C47" s="11">
        <f>'Служба энергоснаб.'!C8</f>
        <v>11465.099999999999</v>
      </c>
      <c r="D47" s="11">
        <f>'Служба энергоснаб.'!D8</f>
        <v>10520</v>
      </c>
      <c r="E47" s="87">
        <f>'Служба энергоснаб.'!E8</f>
        <v>91.756722575468174</v>
      </c>
      <c r="F47" s="11">
        <f>'Служба энергоснаб.'!F8</f>
        <v>184</v>
      </c>
      <c r="G47" s="87">
        <f>'Служба энергоснаб.'!G8</f>
        <v>1.7490494296577948</v>
      </c>
      <c r="H47" s="11">
        <f>'Служба энергоснаб.'!H8</f>
        <v>9035</v>
      </c>
      <c r="I47" s="87">
        <f>'Служба энергоснаб.'!I8</f>
        <v>85.884030418250944</v>
      </c>
      <c r="J47" s="87">
        <f>'Служба энергоснаб.'!J8</f>
        <v>78.804371527505225</v>
      </c>
      <c r="K47" s="11">
        <f>'Служба энергоснаб.'!K8</f>
        <v>3371</v>
      </c>
      <c r="L47" s="87">
        <f>'Служба энергоснаб.'!L8</f>
        <v>32.043726235741445</v>
      </c>
      <c r="M47" s="11">
        <f>'Служба энергоснаб.'!M8</f>
        <v>15128.668389319551</v>
      </c>
      <c r="N47" s="87">
        <f>'Служба энергоснаб.'!N8</f>
        <v>143.80863487946343</v>
      </c>
      <c r="O47" s="11">
        <f>'Служба энергоснаб.'!O8</f>
        <v>4798.4759235532774</v>
      </c>
      <c r="P47" s="87">
        <f>'Служба энергоснаб.'!P8</f>
        <v>45.612889007160433</v>
      </c>
      <c r="Q47" s="11">
        <f>'Служба энергоснаб.'!Q8</f>
        <v>872.94902896254086</v>
      </c>
      <c r="R47" s="87">
        <f>'Служба энергоснаб.'!R8</f>
        <v>18.192214421201495</v>
      </c>
      <c r="S47" s="11">
        <f>'Служба энергоснаб.'!S8</f>
        <v>772</v>
      </c>
      <c r="T47" s="87">
        <f>'Служба энергоснаб.'!T8</f>
        <v>7.338403041825095</v>
      </c>
      <c r="U47" s="11">
        <f>'Служба энергоснаб.'!U8</f>
        <v>1163</v>
      </c>
      <c r="V47" s="87">
        <f>'Служба энергоснаб.'!V8</f>
        <v>11.055133079847909</v>
      </c>
      <c r="W47" s="11">
        <f>'Служба энергоснаб.'!W8</f>
        <v>576</v>
      </c>
      <c r="X47" s="87">
        <f>'Служба энергоснаб.'!X8</f>
        <v>5.4752851711026622</v>
      </c>
      <c r="Y47" s="11">
        <f>'Служба энергоснаб.'!Y8</f>
        <v>1258</v>
      </c>
      <c r="Z47" s="87">
        <f>'Служба энергоснаб.'!Z8</f>
        <v>11.958174904942966</v>
      </c>
      <c r="AA47" s="11">
        <f>'Служба энергоснаб.'!AA8</f>
        <v>100</v>
      </c>
      <c r="AB47" s="87">
        <f>'Служба энергоснаб.'!AB8</f>
        <v>0.95057034220532322</v>
      </c>
      <c r="AC47" s="87">
        <f>'Служба энергоснаб.'!AC8</f>
        <v>7.9491255961844196</v>
      </c>
      <c r="AD47" s="11">
        <f>'Служба энергоснаб.'!AD8</f>
        <v>1170</v>
      </c>
      <c r="AE47" s="87">
        <f>'Служба энергоснаб.'!AE8</f>
        <v>11.121673003802281</v>
      </c>
      <c r="AF47" s="11">
        <f>'Служба энергоснаб.'!AF8</f>
        <v>723.55849826359611</v>
      </c>
      <c r="AG47" s="87">
        <f>'Служба энергоснаб.'!AG8</f>
        <v>6.8779324929999639</v>
      </c>
    </row>
    <row r="48" spans="1:33" x14ac:dyDescent="0.25">
      <c r="A48" s="17"/>
      <c r="B48" s="19" t="s">
        <v>186</v>
      </c>
      <c r="C48" s="11">
        <f>'Мелиорационная служба'!C8</f>
        <v>789.5</v>
      </c>
      <c r="D48" s="11">
        <f>'Мелиорационная служба'!D8</f>
        <v>736</v>
      </c>
      <c r="E48" s="87">
        <f>'Мелиорационная служба'!E8</f>
        <v>93.223559214692841</v>
      </c>
      <c r="F48" s="11">
        <f>'Мелиорационная служба'!F8</f>
        <v>96</v>
      </c>
      <c r="G48" s="87">
        <f>'Мелиорационная служба'!G8</f>
        <v>13.043478260869565</v>
      </c>
      <c r="H48" s="11">
        <f>'Мелиорационная служба'!H8</f>
        <v>670</v>
      </c>
      <c r="I48" s="87">
        <f>'Мелиорационная служба'!I8</f>
        <v>91.032608695652172</v>
      </c>
      <c r="J48" s="87">
        <f>'Мелиорационная служба'!J8</f>
        <v>84.863837872070931</v>
      </c>
      <c r="K48" s="11">
        <f>'Мелиорационная служба'!K8</f>
        <v>416</v>
      </c>
      <c r="L48" s="87">
        <f>'Мелиорационная служба'!L8</f>
        <v>56.521739130434781</v>
      </c>
      <c r="M48" s="11">
        <f>'Мелиорационная служба'!M8</f>
        <v>254</v>
      </c>
      <c r="N48" s="87">
        <f>'Мелиорационная служба'!N8</f>
        <v>34.510869565217391</v>
      </c>
      <c r="O48" s="11">
        <f>'Мелиорационная служба'!O8</f>
        <v>66</v>
      </c>
      <c r="P48" s="87">
        <f>'Мелиорационная служба'!P8</f>
        <v>8.9673913043478262</v>
      </c>
      <c r="Q48" s="11">
        <f>'Мелиорационная служба'!Q8</f>
        <v>5</v>
      </c>
      <c r="R48" s="87">
        <f>'Мелиорационная служба'!R8</f>
        <v>7.5757575757575761</v>
      </c>
      <c r="S48" s="11">
        <f>'Мелиорационная служба'!S8</f>
        <v>73</v>
      </c>
      <c r="T48" s="87">
        <f>'Мелиорационная служба'!T8</f>
        <v>9.9184782608695645</v>
      </c>
      <c r="U48" s="11">
        <f>'Мелиорационная служба'!U8</f>
        <v>92</v>
      </c>
      <c r="V48" s="87">
        <f>'Мелиорационная служба'!V8</f>
        <v>12.5</v>
      </c>
      <c r="W48" s="11">
        <f>'Мелиорационная служба'!W8</f>
        <v>20</v>
      </c>
      <c r="X48" s="87">
        <f>'Мелиорационная служба'!X8</f>
        <v>2.7173913043478262</v>
      </c>
      <c r="Y48" s="11">
        <f>'Мелиорационная служба'!Y8</f>
        <v>90</v>
      </c>
      <c r="Z48" s="87">
        <f>'Мелиорационная служба'!Z8</f>
        <v>12.228260869565217</v>
      </c>
      <c r="AA48" s="11">
        <f>'Мелиорационная служба'!AA8</f>
        <v>8</v>
      </c>
      <c r="AB48" s="87">
        <f>'Мелиорационная служба'!AB8</f>
        <v>1.0869565217391304</v>
      </c>
      <c r="AC48" s="87">
        <f>'Мелиорационная служба'!AC8</f>
        <v>8.8888888888888893</v>
      </c>
      <c r="AD48" s="11">
        <f>'Мелиорационная служба'!AD8</f>
        <v>58</v>
      </c>
      <c r="AE48" s="87">
        <f>'Мелиорационная служба'!AE8</f>
        <v>7.8804347826086962</v>
      </c>
      <c r="AF48" s="11">
        <f>'Мелиорационная служба'!AF8</f>
        <v>1</v>
      </c>
      <c r="AG48" s="87">
        <f>'Мелиорационная служба'!AG8</f>
        <v>0.1358695652173913</v>
      </c>
    </row>
    <row r="49" spans="1:33" x14ac:dyDescent="0.25">
      <c r="A49" s="17"/>
      <c r="B49" s="19" t="s">
        <v>187</v>
      </c>
      <c r="C49" s="11">
        <f>Эконом.служба!C8</f>
        <v>8702.2200000000012</v>
      </c>
      <c r="D49" s="11">
        <f>Эконом.служба!D8</f>
        <v>8081.3</v>
      </c>
      <c r="E49" s="87">
        <f>Эконом.служба!E8</f>
        <v>92.864809209603976</v>
      </c>
      <c r="F49" s="11">
        <f>Эконом.служба!F8</f>
        <v>6757.3</v>
      </c>
      <c r="G49" s="87">
        <f>Эконом.служба!G8</f>
        <v>83.616497345724085</v>
      </c>
      <c r="H49" s="11">
        <f>Эконом.служба!H8</f>
        <v>7946.3</v>
      </c>
      <c r="I49" s="87">
        <f>Эконом.служба!I8</f>
        <v>98.329476693106315</v>
      </c>
      <c r="J49" s="87">
        <f>Эконом.служба!J8</f>
        <v>91.313480927855181</v>
      </c>
      <c r="K49" s="11">
        <f>Эконом.служба!K8</f>
        <v>6625.3</v>
      </c>
      <c r="L49" s="87">
        <f>Эконом.служба!L8</f>
        <v>81.98309677898358</v>
      </c>
      <c r="M49" s="11">
        <f>Эконом.служба!M8</f>
        <v>1321</v>
      </c>
      <c r="N49" s="87">
        <f>Эконом.служба!N8</f>
        <v>16.346379914122728</v>
      </c>
      <c r="O49" s="11">
        <f>Эконом.служба!O8</f>
        <v>135</v>
      </c>
      <c r="P49" s="87">
        <f>Эконом.служба!P8</f>
        <v>1.6705233068936929</v>
      </c>
      <c r="Q49" s="11">
        <f>Эконом.служба!Q8</f>
        <v>21</v>
      </c>
      <c r="R49" s="87">
        <f>Эконом.служба!R8</f>
        <v>15.555555555555555</v>
      </c>
      <c r="S49" s="11">
        <f>Эконом.служба!S8</f>
        <v>985</v>
      </c>
      <c r="T49" s="87">
        <f>Эконом.служба!T8</f>
        <v>12.188633016965092</v>
      </c>
      <c r="U49" s="11">
        <f>Эконом.служба!U8</f>
        <v>1045</v>
      </c>
      <c r="V49" s="87">
        <f>Эконом.служба!V8</f>
        <v>12.931087820028955</v>
      </c>
      <c r="W49" s="11">
        <f>Эконом.служба!W8</f>
        <v>337</v>
      </c>
      <c r="X49" s="87">
        <f>Эконом.служба!X8</f>
        <v>4.1701211438753667</v>
      </c>
      <c r="Y49" s="11">
        <f>Эконом.служба!Y8</f>
        <v>901</v>
      </c>
      <c r="Z49" s="87">
        <f>Эконом.служба!Z8</f>
        <v>11.149196292675684</v>
      </c>
      <c r="AA49" s="11">
        <f>Эконом.служба!AA8</f>
        <v>89</v>
      </c>
      <c r="AB49" s="87">
        <f>Эконом.служба!AB8</f>
        <v>1.1013079578780642</v>
      </c>
      <c r="AC49" s="87">
        <f>Эконом.служба!AC8</f>
        <v>9.8779134295227529</v>
      </c>
      <c r="AD49" s="11">
        <f>Эконом.служба!AD8</f>
        <v>871</v>
      </c>
      <c r="AE49" s="87">
        <f>Эконом.служба!AE8</f>
        <v>10.77796889114375</v>
      </c>
      <c r="AF49" s="11">
        <f>Эконом.служба!AF8</f>
        <v>17</v>
      </c>
      <c r="AG49" s="87">
        <f>Эконом.служба!AG8</f>
        <v>0.21036219420142799</v>
      </c>
    </row>
    <row r="50" spans="1:33" x14ac:dyDescent="0.25">
      <c r="A50" s="17"/>
      <c r="B50" s="19" t="s">
        <v>188</v>
      </c>
      <c r="C50" s="11">
        <f>Бухгалт.служба!C8</f>
        <v>43276.32</v>
      </c>
      <c r="D50" s="11">
        <f>Бухгалт.служба!D8</f>
        <v>41815.14</v>
      </c>
      <c r="E50" s="87">
        <f>Бухгалт.служба!E8</f>
        <v>96.623603855411005</v>
      </c>
      <c r="F50" s="11">
        <f>Бухгалт.служба!F8</f>
        <v>39261</v>
      </c>
      <c r="G50" s="87">
        <f>Бухгалт.служба!G8</f>
        <v>93.891829610040773</v>
      </c>
      <c r="H50" s="11">
        <f>Бухгалт.служба!H8</f>
        <v>40377</v>
      </c>
      <c r="I50" s="87">
        <f>Бухгалт.служба!I8</f>
        <v>96.560719394936854</v>
      </c>
      <c r="J50" s="87">
        <f>Бухгалт.служба!J8</f>
        <v>93.300446988098813</v>
      </c>
      <c r="K50" s="11">
        <f>Бухгалт.служба!K8</f>
        <v>23930</v>
      </c>
      <c r="L50" s="87">
        <f>Бухгалт.служба!L8</f>
        <v>57.228075763945782</v>
      </c>
      <c r="M50" s="11">
        <f>Бухгалт.служба!M8</f>
        <v>16447</v>
      </c>
      <c r="N50" s="87">
        <f>Бухгалт.служба!N8</f>
        <v>39.332643630991072</v>
      </c>
      <c r="O50" s="11">
        <f>Бухгалт.служба!O8</f>
        <v>1438.14</v>
      </c>
      <c r="P50" s="87">
        <f>Бухгалт.служба!P8</f>
        <v>3.4392806050631428</v>
      </c>
      <c r="Q50" s="11">
        <f>Бухгалт.служба!Q8</f>
        <v>248</v>
      </c>
      <c r="R50" s="87">
        <f>Бухгалт.служба!R8</f>
        <v>17.244496363358223</v>
      </c>
      <c r="S50" s="11">
        <f>Бухгалт.служба!S8</f>
        <v>3492.5</v>
      </c>
      <c r="T50" s="87">
        <f>Бухгалт.служба!T8</f>
        <v>8.3522379693096802</v>
      </c>
      <c r="U50" s="11">
        <f>Бухгалт.служба!U8</f>
        <v>6659.5</v>
      </c>
      <c r="V50" s="87">
        <f>Бухгалт.служба!V8</f>
        <v>15.926049751358001</v>
      </c>
      <c r="W50" s="11">
        <f>Бухгалт.служба!W8</f>
        <v>1492</v>
      </c>
      <c r="X50" s="87">
        <f>Бухгалт.служба!X8</f>
        <v>3.5680856264023029</v>
      </c>
      <c r="Y50" s="11">
        <f>Бухгалт.служба!Y8</f>
        <v>3704.5</v>
      </c>
      <c r="Z50" s="87">
        <f>Бухгалт.служба!Z8</f>
        <v>8.8592313693078637</v>
      </c>
      <c r="AA50" s="11">
        <f>Бухгалт.служба!AA8</f>
        <v>282</v>
      </c>
      <c r="AB50" s="87">
        <f>Бухгалт.служба!AB8</f>
        <v>0.67439688112965779</v>
      </c>
      <c r="AC50" s="87">
        <f>Бухгалт.служба!AC8</f>
        <v>7.6123633418814949</v>
      </c>
      <c r="AD50" s="11">
        <f>Бухгалт.служба!AD8</f>
        <v>3441</v>
      </c>
      <c r="AE50" s="87">
        <f>Бухгалт.служба!AE8</f>
        <v>8.2290768367629532</v>
      </c>
      <c r="AF50" s="11">
        <f>Бухгалт.служба!AF8</f>
        <v>48</v>
      </c>
      <c r="AG50" s="87">
        <f>Бухгалт.служба!AG8</f>
        <v>0.11479095849015453</v>
      </c>
    </row>
    <row r="52" spans="1:33" x14ac:dyDescent="0.25">
      <c r="C52" s="40"/>
    </row>
  </sheetData>
  <mergeCells count="50">
    <mergeCell ref="K3:L4"/>
    <mergeCell ref="M3:N4"/>
    <mergeCell ref="K5:K6"/>
    <mergeCell ref="L5:L6"/>
    <mergeCell ref="M5:M6"/>
    <mergeCell ref="N5:N6"/>
    <mergeCell ref="AC3:AC6"/>
    <mergeCell ref="W5:W6"/>
    <mergeCell ref="AA3:AA6"/>
    <mergeCell ref="W2:X4"/>
    <mergeCell ref="Y2:AC2"/>
    <mergeCell ref="Y5:Y6"/>
    <mergeCell ref="AG5:AG6"/>
    <mergeCell ref="AD3:AE3"/>
    <mergeCell ref="AF3:AG4"/>
    <mergeCell ref="AF5:AF6"/>
    <mergeCell ref="AD4:AD6"/>
    <mergeCell ref="AE4:AE6"/>
    <mergeCell ref="A1:AG1"/>
    <mergeCell ref="A2:A6"/>
    <mergeCell ref="B2:B6"/>
    <mergeCell ref="C2:C6"/>
    <mergeCell ref="D2:D6"/>
    <mergeCell ref="E2:E6"/>
    <mergeCell ref="H2:N2"/>
    <mergeCell ref="O2:R2"/>
    <mergeCell ref="S2:V2"/>
    <mergeCell ref="AD2:AG2"/>
    <mergeCell ref="O3:R3"/>
    <mergeCell ref="S3:T4"/>
    <mergeCell ref="U3:V4"/>
    <mergeCell ref="AB3:AB6"/>
    <mergeCell ref="Z5:Z6"/>
    <mergeCell ref="O4:O6"/>
    <mergeCell ref="F2:G4"/>
    <mergeCell ref="F5:F6"/>
    <mergeCell ref="G5:G6"/>
    <mergeCell ref="Y3:Z4"/>
    <mergeCell ref="X5:X6"/>
    <mergeCell ref="H3:H6"/>
    <mergeCell ref="I3:I6"/>
    <mergeCell ref="J3:J6"/>
    <mergeCell ref="U5:U6"/>
    <mergeCell ref="P4:P6"/>
    <mergeCell ref="Q5:Q6"/>
    <mergeCell ref="R5:R6"/>
    <mergeCell ref="Q4:R4"/>
    <mergeCell ref="S5:S6"/>
    <mergeCell ref="V5:V6"/>
    <mergeCell ref="T5:T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58" firstPageNumber="32" fitToHeight="2" orientation="landscape" verticalDpi="0" r:id="rId1"/>
  <headerFooter scaleWithDoc="0">
    <oddHeader>&amp;R&amp;P</oddHead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2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T8" sqref="T8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127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206"/>
      <c r="H2" s="175" t="s">
        <v>5</v>
      </c>
      <c r="I2" s="175"/>
      <c r="J2" s="175"/>
      <c r="K2" s="175"/>
      <c r="L2" s="175"/>
      <c r="M2" s="175"/>
      <c r="N2" s="175"/>
      <c r="O2" s="204" t="s">
        <v>6</v>
      </c>
      <c r="P2" s="204"/>
      <c r="Q2" s="204"/>
      <c r="R2" s="204"/>
      <c r="S2" s="189" t="s">
        <v>8</v>
      </c>
      <c r="T2" s="189"/>
      <c r="U2" s="189"/>
      <c r="V2" s="189"/>
      <c r="W2" s="169" t="s">
        <v>7</v>
      </c>
      <c r="X2" s="169"/>
      <c r="Y2" s="207" t="s">
        <v>10</v>
      </c>
      <c r="Z2" s="208"/>
      <c r="AA2" s="208"/>
      <c r="AB2" s="208"/>
      <c r="AC2" s="209"/>
      <c r="AD2" s="205" t="s">
        <v>11</v>
      </c>
      <c r="AE2" s="205"/>
      <c r="AF2" s="205"/>
      <c r="AG2" s="205"/>
      <c r="AH2" s="42"/>
      <c r="AI2" s="42"/>
    </row>
    <row r="3" spans="1:35" x14ac:dyDescent="0.25">
      <c r="A3" s="176"/>
      <c r="B3" s="184"/>
      <c r="C3" s="174"/>
      <c r="D3" s="187"/>
      <c r="E3" s="174"/>
      <c r="F3" s="206"/>
      <c r="G3" s="206"/>
      <c r="H3" s="176" t="s">
        <v>12</v>
      </c>
      <c r="I3" s="162" t="s">
        <v>13</v>
      </c>
      <c r="J3" s="162" t="s">
        <v>14</v>
      </c>
      <c r="K3" s="178" t="s">
        <v>261</v>
      </c>
      <c r="L3" s="179"/>
      <c r="M3" s="178" t="s">
        <v>16</v>
      </c>
      <c r="N3" s="197"/>
      <c r="O3" s="214" t="s">
        <v>17</v>
      </c>
      <c r="P3" s="214"/>
      <c r="Q3" s="214"/>
      <c r="R3" s="214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210" t="s">
        <v>22</v>
      </c>
      <c r="AC3" s="211" t="s">
        <v>23</v>
      </c>
      <c r="AD3" s="196" t="s">
        <v>20</v>
      </c>
      <c r="AE3" s="196"/>
      <c r="AF3" s="169" t="s">
        <v>24</v>
      </c>
      <c r="AG3" s="206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206"/>
      <c r="G4" s="206"/>
      <c r="H4" s="176"/>
      <c r="I4" s="162"/>
      <c r="J4" s="162"/>
      <c r="K4" s="180"/>
      <c r="L4" s="181"/>
      <c r="M4" s="180"/>
      <c r="N4" s="181"/>
      <c r="O4" s="171" t="s">
        <v>25</v>
      </c>
      <c r="P4" s="146" t="s">
        <v>22</v>
      </c>
      <c r="Q4" s="204" t="s">
        <v>26</v>
      </c>
      <c r="R4" s="204"/>
      <c r="S4" s="171"/>
      <c r="T4" s="171"/>
      <c r="U4" s="169"/>
      <c r="V4" s="169"/>
      <c r="W4" s="169"/>
      <c r="X4" s="169"/>
      <c r="Y4" s="196"/>
      <c r="Z4" s="196"/>
      <c r="AA4" s="174"/>
      <c r="AB4" s="210"/>
      <c r="AC4" s="212"/>
      <c r="AD4" s="195" t="s">
        <v>27</v>
      </c>
      <c r="AE4" s="174" t="s">
        <v>13</v>
      </c>
      <c r="AF4" s="206"/>
      <c r="AG4" s="206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206" t="s">
        <v>25</v>
      </c>
      <c r="G5" s="146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46"/>
      <c r="Q5" s="171" t="s">
        <v>25</v>
      </c>
      <c r="R5" s="215" t="s">
        <v>28</v>
      </c>
      <c r="S5" s="171" t="s">
        <v>25</v>
      </c>
      <c r="T5" s="146" t="s">
        <v>22</v>
      </c>
      <c r="U5" s="171" t="s">
        <v>25</v>
      </c>
      <c r="V5" s="146" t="s">
        <v>22</v>
      </c>
      <c r="W5" s="171" t="s">
        <v>25</v>
      </c>
      <c r="X5" s="146" t="s">
        <v>22</v>
      </c>
      <c r="Y5" s="171" t="s">
        <v>25</v>
      </c>
      <c r="Z5" s="146" t="s">
        <v>22</v>
      </c>
      <c r="AA5" s="174"/>
      <c r="AB5" s="210"/>
      <c r="AC5" s="212"/>
      <c r="AD5" s="195"/>
      <c r="AE5" s="174"/>
      <c r="AF5" s="171" t="s">
        <v>25</v>
      </c>
      <c r="AG5" s="146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206"/>
      <c r="G6" s="146"/>
      <c r="H6" s="176"/>
      <c r="I6" s="162"/>
      <c r="J6" s="162"/>
      <c r="K6" s="199"/>
      <c r="L6" s="201"/>
      <c r="M6" s="199"/>
      <c r="N6" s="201"/>
      <c r="O6" s="171"/>
      <c r="P6" s="146"/>
      <c r="Q6" s="172"/>
      <c r="R6" s="174"/>
      <c r="S6" s="172"/>
      <c r="T6" s="146"/>
      <c r="U6" s="172"/>
      <c r="V6" s="146"/>
      <c r="W6" s="172"/>
      <c r="X6" s="146"/>
      <c r="Y6" s="172"/>
      <c r="Z6" s="146"/>
      <c r="AA6" s="174"/>
      <c r="AB6" s="210"/>
      <c r="AC6" s="213"/>
      <c r="AD6" s="195"/>
      <c r="AE6" s="174"/>
      <c r="AF6" s="172"/>
      <c r="AG6" s="146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v>298132.5</v>
      </c>
      <c r="D8" s="65">
        <v>280886.58999999997</v>
      </c>
      <c r="E8" s="62">
        <v>94.21535391143199</v>
      </c>
      <c r="F8" s="65">
        <v>136744.9</v>
      </c>
      <c r="G8" s="62">
        <v>48.683313788671796</v>
      </c>
      <c r="H8" s="65">
        <v>251718.65</v>
      </c>
      <c r="I8" s="62">
        <v>89.615759157459252</v>
      </c>
      <c r="J8" s="62">
        <v>84.431804650616755</v>
      </c>
      <c r="K8" s="65">
        <v>149171.15</v>
      </c>
      <c r="L8" s="62">
        <v>53.107252289972266</v>
      </c>
      <c r="M8" s="65">
        <v>102547.5</v>
      </c>
      <c r="N8" s="62">
        <v>36.508506867486986</v>
      </c>
      <c r="O8" s="65">
        <v>29167.94</v>
      </c>
      <c r="P8" s="62">
        <v>10.384240842540757</v>
      </c>
      <c r="Q8" s="65">
        <v>1955</v>
      </c>
      <c r="R8" s="62">
        <v>6.7025645280400337</v>
      </c>
      <c r="S8" s="65">
        <v>26594.5</v>
      </c>
      <c r="T8" s="62">
        <v>9.4680561289878611</v>
      </c>
      <c r="U8" s="65">
        <v>36079</v>
      </c>
      <c r="V8" s="62">
        <v>12.844685821419958</v>
      </c>
      <c r="W8" s="65">
        <v>11456</v>
      </c>
      <c r="X8" s="62">
        <v>4.0785143925881266</v>
      </c>
      <c r="Y8" s="65">
        <v>35621</v>
      </c>
      <c r="Z8" s="62">
        <v>12.681630689453705</v>
      </c>
      <c r="AA8" s="65">
        <v>2816</v>
      </c>
      <c r="AB8" s="62">
        <v>1.0025398506920535</v>
      </c>
      <c r="AC8" s="62">
        <v>7.9054490328738662</v>
      </c>
      <c r="AD8" s="65">
        <v>31012.5</v>
      </c>
      <c r="AE8" s="62">
        <v>11.040932925989811</v>
      </c>
      <c r="AF8" s="65">
        <v>299</v>
      </c>
      <c r="AG8" s="60">
        <v>0.10644865602163493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63">
        <v>15019.35</v>
      </c>
      <c r="D9" s="63">
        <v>13709.25</v>
      </c>
      <c r="E9" s="62">
        <v>91.277252344475627</v>
      </c>
      <c r="F9" s="63">
        <v>8323</v>
      </c>
      <c r="G9" s="62">
        <v>60.710833925998863</v>
      </c>
      <c r="H9" s="63">
        <v>12350.25</v>
      </c>
      <c r="I9" s="62">
        <v>90.086985064828497</v>
      </c>
      <c r="J9" s="62">
        <v>82.228924687153565</v>
      </c>
      <c r="K9" s="63">
        <v>7412.25</v>
      </c>
      <c r="L9" s="62">
        <v>54.067509163520974</v>
      </c>
      <c r="M9" s="63">
        <v>4938</v>
      </c>
      <c r="N9" s="62">
        <v>36.019475901307516</v>
      </c>
      <c r="O9" s="63">
        <v>1359</v>
      </c>
      <c r="P9" s="62">
        <v>9.9130149351715087</v>
      </c>
      <c r="Q9" s="63">
        <v>99</v>
      </c>
      <c r="R9" s="62">
        <v>7.2847682119205297</v>
      </c>
      <c r="S9" s="63">
        <v>1156</v>
      </c>
      <c r="T9" s="62">
        <v>8.4322628881959272</v>
      </c>
      <c r="U9" s="63">
        <v>2339</v>
      </c>
      <c r="V9" s="62">
        <v>17.061473092984663</v>
      </c>
      <c r="W9" s="63">
        <v>485</v>
      </c>
      <c r="X9" s="62">
        <v>3.5377573536116125</v>
      </c>
      <c r="Y9" s="63">
        <v>2134</v>
      </c>
      <c r="Z9" s="62">
        <v>15.566132355891096</v>
      </c>
      <c r="AA9" s="63">
        <v>93</v>
      </c>
      <c r="AB9" s="62">
        <v>0.67837409048635045</v>
      </c>
      <c r="AC9" s="62">
        <v>4.3580131208997193</v>
      </c>
      <c r="AD9" s="63">
        <v>1786</v>
      </c>
      <c r="AE9" s="62">
        <v>13.027700275361525</v>
      </c>
      <c r="AF9" s="63">
        <v>23</v>
      </c>
      <c r="AG9" s="60">
        <v>0.16776993635683937</v>
      </c>
      <c r="AH9" s="44"/>
      <c r="AI9" s="44"/>
    </row>
    <row r="10" spans="1:35" x14ac:dyDescent="0.25">
      <c r="A10" s="93">
        <v>1</v>
      </c>
      <c r="B10" s="94" t="s">
        <v>32</v>
      </c>
      <c r="C10" s="58">
        <v>272.5</v>
      </c>
      <c r="D10" s="58">
        <v>247</v>
      </c>
      <c r="E10" s="57">
        <v>90.642201834862391</v>
      </c>
      <c r="F10" s="58">
        <v>182</v>
      </c>
      <c r="G10" s="57">
        <v>73.68421052631578</v>
      </c>
      <c r="H10" s="58">
        <v>228</v>
      </c>
      <c r="I10" s="57">
        <v>92.307692307692307</v>
      </c>
      <c r="J10" s="57">
        <v>83.669724770642205</v>
      </c>
      <c r="K10" s="58">
        <v>138</v>
      </c>
      <c r="L10" s="57">
        <v>55.870445344129557</v>
      </c>
      <c r="M10" s="58">
        <v>90</v>
      </c>
      <c r="N10" s="57">
        <v>36.43724696356275</v>
      </c>
      <c r="O10" s="58">
        <v>19</v>
      </c>
      <c r="P10" s="57">
        <v>7.6923076923076925</v>
      </c>
      <c r="Q10" s="58">
        <v>0</v>
      </c>
      <c r="R10" s="57">
        <v>0</v>
      </c>
      <c r="S10" s="58">
        <v>15</v>
      </c>
      <c r="T10" s="57">
        <v>6.0728744939271255</v>
      </c>
      <c r="U10" s="58">
        <v>53</v>
      </c>
      <c r="V10" s="57">
        <v>21.457489878542511</v>
      </c>
      <c r="W10" s="58">
        <v>51</v>
      </c>
      <c r="X10" s="57">
        <v>20.647773279352226</v>
      </c>
      <c r="Y10" s="58">
        <v>28</v>
      </c>
      <c r="Z10" s="57">
        <v>11.336032388663968</v>
      </c>
      <c r="AA10" s="58">
        <v>0</v>
      </c>
      <c r="AB10" s="57">
        <v>0</v>
      </c>
      <c r="AC10" s="57">
        <v>0</v>
      </c>
      <c r="AD10" s="58">
        <v>17</v>
      </c>
      <c r="AE10" s="57">
        <v>6.8825910931174086</v>
      </c>
      <c r="AF10" s="58">
        <v>0</v>
      </c>
      <c r="AG10" s="55"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58">
        <v>1175</v>
      </c>
      <c r="D11" s="58">
        <v>1061</v>
      </c>
      <c r="E11" s="57">
        <v>90.297872340425528</v>
      </c>
      <c r="F11" s="58">
        <v>737</v>
      </c>
      <c r="G11" s="57">
        <v>69.462770970782287</v>
      </c>
      <c r="H11" s="58">
        <v>940</v>
      </c>
      <c r="I11" s="57">
        <v>88.595664467483502</v>
      </c>
      <c r="J11" s="57">
        <v>80</v>
      </c>
      <c r="K11" s="58">
        <v>576</v>
      </c>
      <c r="L11" s="57">
        <v>54.288407163053719</v>
      </c>
      <c r="M11" s="58">
        <v>364</v>
      </c>
      <c r="N11" s="57">
        <v>34.307257304429783</v>
      </c>
      <c r="O11" s="58">
        <v>121</v>
      </c>
      <c r="P11" s="57">
        <v>11.404335532516493</v>
      </c>
      <c r="Q11" s="58">
        <v>13</v>
      </c>
      <c r="R11" s="57">
        <v>10.743801652892563</v>
      </c>
      <c r="S11" s="58">
        <v>82</v>
      </c>
      <c r="T11" s="57">
        <v>7.7285579641847315</v>
      </c>
      <c r="U11" s="58">
        <v>181</v>
      </c>
      <c r="V11" s="57">
        <v>17.059377945334589</v>
      </c>
      <c r="W11" s="58">
        <v>94</v>
      </c>
      <c r="X11" s="57">
        <v>8.8595664467483495</v>
      </c>
      <c r="Y11" s="58">
        <v>123</v>
      </c>
      <c r="Z11" s="57">
        <v>11.592836946277098</v>
      </c>
      <c r="AA11" s="58">
        <v>15</v>
      </c>
      <c r="AB11" s="57">
        <v>1.413760603204524</v>
      </c>
      <c r="AC11" s="57">
        <v>12.195121951219512</v>
      </c>
      <c r="AD11" s="58">
        <v>103</v>
      </c>
      <c r="AE11" s="57">
        <v>9.7078228086710663</v>
      </c>
      <c r="AF11" s="58">
        <v>5</v>
      </c>
      <c r="AG11" s="55">
        <v>0.47125353440150797</v>
      </c>
      <c r="AH11" s="45"/>
      <c r="AI11" s="45"/>
    </row>
    <row r="12" spans="1:35" x14ac:dyDescent="0.25">
      <c r="A12" s="93">
        <v>3</v>
      </c>
      <c r="B12" s="94" t="s">
        <v>34</v>
      </c>
      <c r="C12" s="58">
        <v>645</v>
      </c>
      <c r="D12" s="58">
        <v>600</v>
      </c>
      <c r="E12" s="57">
        <v>93.023255813953483</v>
      </c>
      <c r="F12" s="58">
        <v>373</v>
      </c>
      <c r="G12" s="57">
        <v>62.166666666666671</v>
      </c>
      <c r="H12" s="58">
        <v>532</v>
      </c>
      <c r="I12" s="57">
        <v>88.666666666666671</v>
      </c>
      <c r="J12" s="57">
        <v>82.480620155038764</v>
      </c>
      <c r="K12" s="58">
        <v>301</v>
      </c>
      <c r="L12" s="57">
        <v>50.166666666666671</v>
      </c>
      <c r="M12" s="58">
        <v>231</v>
      </c>
      <c r="N12" s="57">
        <v>38.5</v>
      </c>
      <c r="O12" s="58">
        <v>68</v>
      </c>
      <c r="P12" s="57">
        <v>11.333333333333332</v>
      </c>
      <c r="Q12" s="58">
        <v>5</v>
      </c>
      <c r="R12" s="57">
        <v>7.3529411764705888</v>
      </c>
      <c r="S12" s="58">
        <v>43</v>
      </c>
      <c r="T12" s="57">
        <v>7.166666666666667</v>
      </c>
      <c r="U12" s="58">
        <v>82</v>
      </c>
      <c r="V12" s="57">
        <v>13.666666666666666</v>
      </c>
      <c r="W12" s="58">
        <v>21</v>
      </c>
      <c r="X12" s="57">
        <v>3.5000000000000004</v>
      </c>
      <c r="Y12" s="58">
        <v>72</v>
      </c>
      <c r="Z12" s="57">
        <v>12</v>
      </c>
      <c r="AA12" s="58">
        <v>0</v>
      </c>
      <c r="AB12" s="57">
        <v>0</v>
      </c>
      <c r="AC12" s="57">
        <v>0</v>
      </c>
      <c r="AD12" s="58">
        <v>58</v>
      </c>
      <c r="AE12" s="57">
        <v>9.6666666666666661</v>
      </c>
      <c r="AF12" s="58">
        <v>0</v>
      </c>
      <c r="AG12" s="55"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58">
        <v>3118</v>
      </c>
      <c r="D13" s="58">
        <v>2880</v>
      </c>
      <c r="E13" s="57">
        <v>92.366901860166777</v>
      </c>
      <c r="F13" s="58">
        <v>1888</v>
      </c>
      <c r="G13" s="57">
        <v>65.555555555555557</v>
      </c>
      <c r="H13" s="58">
        <v>2566</v>
      </c>
      <c r="I13" s="57">
        <v>89.097222222222229</v>
      </c>
      <c r="J13" s="57">
        <v>82.296343810134701</v>
      </c>
      <c r="K13" s="58">
        <v>1399</v>
      </c>
      <c r="L13" s="57">
        <v>48.576388888888886</v>
      </c>
      <c r="M13" s="58">
        <v>1167</v>
      </c>
      <c r="N13" s="57">
        <v>40.520833333333336</v>
      </c>
      <c r="O13" s="58">
        <v>314</v>
      </c>
      <c r="P13" s="57">
        <v>10.902777777777779</v>
      </c>
      <c r="Q13" s="58">
        <v>18</v>
      </c>
      <c r="R13" s="57">
        <v>5.7324840764331215</v>
      </c>
      <c r="S13" s="58">
        <v>296</v>
      </c>
      <c r="T13" s="57">
        <v>10.277777777777777</v>
      </c>
      <c r="U13" s="58">
        <v>509</v>
      </c>
      <c r="V13" s="57">
        <v>17.673611111111111</v>
      </c>
      <c r="W13" s="58">
        <v>82</v>
      </c>
      <c r="X13" s="57">
        <v>2.8472222222222223</v>
      </c>
      <c r="Y13" s="58">
        <v>325</v>
      </c>
      <c r="Z13" s="57">
        <v>11.284722222222223</v>
      </c>
      <c r="AA13" s="58">
        <v>25</v>
      </c>
      <c r="AB13" s="57">
        <v>0.86805555555555558</v>
      </c>
      <c r="AC13" s="57">
        <v>7.6923076923076925</v>
      </c>
      <c r="AD13" s="58">
        <v>258</v>
      </c>
      <c r="AE13" s="57">
        <v>8.9583333333333339</v>
      </c>
      <c r="AF13" s="58">
        <v>0</v>
      </c>
      <c r="AG13" s="55"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58">
        <v>2380.1</v>
      </c>
      <c r="D14" s="58">
        <v>2075.25</v>
      </c>
      <c r="E14" s="57">
        <v>87.191714633838913</v>
      </c>
      <c r="F14" s="58">
        <v>936</v>
      </c>
      <c r="G14" s="57">
        <v>45.102999638597758</v>
      </c>
      <c r="H14" s="58">
        <v>1935.25</v>
      </c>
      <c r="I14" s="57">
        <v>93.253824840380673</v>
      </c>
      <c r="J14" s="57">
        <v>81.30960883996471</v>
      </c>
      <c r="K14" s="58">
        <v>1214.25</v>
      </c>
      <c r="L14" s="57">
        <v>58.511022768341157</v>
      </c>
      <c r="M14" s="58">
        <v>721</v>
      </c>
      <c r="N14" s="57">
        <v>34.742802072039517</v>
      </c>
      <c r="O14" s="58">
        <v>140</v>
      </c>
      <c r="P14" s="57">
        <v>6.7461751596193231</v>
      </c>
      <c r="Q14" s="58">
        <v>4</v>
      </c>
      <c r="R14" s="57">
        <v>2.8571428571428572</v>
      </c>
      <c r="S14" s="58">
        <v>189</v>
      </c>
      <c r="T14" s="57">
        <v>9.1073364654860871</v>
      </c>
      <c r="U14" s="58">
        <v>256</v>
      </c>
      <c r="V14" s="57">
        <v>12.335863149018191</v>
      </c>
      <c r="W14" s="58">
        <v>42</v>
      </c>
      <c r="X14" s="57">
        <v>2.0238525478857969</v>
      </c>
      <c r="Y14" s="58">
        <v>387</v>
      </c>
      <c r="Z14" s="57">
        <v>18.648355619804843</v>
      </c>
      <c r="AA14" s="58">
        <v>18</v>
      </c>
      <c r="AB14" s="57">
        <v>0.8673653776653415</v>
      </c>
      <c r="AC14" s="57">
        <v>4.6511627906976747</v>
      </c>
      <c r="AD14" s="58">
        <v>342</v>
      </c>
      <c r="AE14" s="57">
        <v>16.479942175641487</v>
      </c>
      <c r="AF14" s="58">
        <v>9</v>
      </c>
      <c r="AG14" s="55">
        <v>0.43368268883267075</v>
      </c>
      <c r="AH14" s="42"/>
      <c r="AI14" s="42"/>
    </row>
    <row r="15" spans="1:35" x14ac:dyDescent="0.25">
      <c r="A15" s="93">
        <v>6</v>
      </c>
      <c r="B15" s="94" t="s">
        <v>37</v>
      </c>
      <c r="C15" s="58">
        <v>4388</v>
      </c>
      <c r="D15" s="58">
        <v>3974</v>
      </c>
      <c r="E15" s="57">
        <v>90.565177757520516</v>
      </c>
      <c r="F15" s="58">
        <v>2441</v>
      </c>
      <c r="G15" s="57">
        <v>61.424257674886761</v>
      </c>
      <c r="H15" s="58">
        <v>3582</v>
      </c>
      <c r="I15" s="57">
        <v>90.135883241066935</v>
      </c>
      <c r="J15" s="57">
        <v>81.631722880583411</v>
      </c>
      <c r="K15" s="58">
        <v>2269</v>
      </c>
      <c r="L15" s="57">
        <v>57.096124811273278</v>
      </c>
      <c r="M15" s="58">
        <v>1313</v>
      </c>
      <c r="N15" s="57">
        <v>33.039758429793658</v>
      </c>
      <c r="O15" s="58">
        <v>392</v>
      </c>
      <c r="P15" s="57">
        <v>9.8641167589330649</v>
      </c>
      <c r="Q15" s="58">
        <v>23</v>
      </c>
      <c r="R15" s="57">
        <v>5.8673469387755102</v>
      </c>
      <c r="S15" s="58">
        <v>281</v>
      </c>
      <c r="T15" s="57">
        <v>7.0709612481127326</v>
      </c>
      <c r="U15" s="58">
        <v>740</v>
      </c>
      <c r="V15" s="57">
        <v>18.621036738802214</v>
      </c>
      <c r="W15" s="58">
        <v>101</v>
      </c>
      <c r="X15" s="57">
        <v>2.541519879214897</v>
      </c>
      <c r="Y15" s="58">
        <v>773</v>
      </c>
      <c r="Z15" s="57">
        <v>19.451434323100152</v>
      </c>
      <c r="AA15" s="58">
        <v>18</v>
      </c>
      <c r="AB15" s="57">
        <v>0.45294413688978363</v>
      </c>
      <c r="AC15" s="57">
        <v>2.3285899094437257</v>
      </c>
      <c r="AD15" s="58">
        <v>636</v>
      </c>
      <c r="AE15" s="57">
        <v>16.004026170105686</v>
      </c>
      <c r="AF15" s="58">
        <v>5</v>
      </c>
      <c r="AG15" s="55">
        <v>0.12581781580271767</v>
      </c>
      <c r="AH15" s="42"/>
      <c r="AI15" s="42"/>
    </row>
    <row r="16" spans="1:35" x14ac:dyDescent="0.25">
      <c r="A16" s="93">
        <v>7</v>
      </c>
      <c r="B16" s="94" t="s">
        <v>38</v>
      </c>
      <c r="C16" s="58">
        <v>105</v>
      </c>
      <c r="D16" s="58">
        <v>98</v>
      </c>
      <c r="E16" s="57">
        <v>93.333333333333329</v>
      </c>
      <c r="F16" s="58">
        <v>85</v>
      </c>
      <c r="G16" s="57">
        <v>86.734693877551024</v>
      </c>
      <c r="H16" s="58">
        <v>91</v>
      </c>
      <c r="I16" s="57">
        <v>92.857142857142861</v>
      </c>
      <c r="J16" s="57">
        <v>86.666666666666671</v>
      </c>
      <c r="K16" s="58">
        <v>60</v>
      </c>
      <c r="L16" s="57">
        <v>61.224489795918366</v>
      </c>
      <c r="M16" s="58">
        <v>31</v>
      </c>
      <c r="N16" s="57">
        <v>31.632653061224492</v>
      </c>
      <c r="O16" s="58">
        <v>7</v>
      </c>
      <c r="P16" s="57">
        <v>7.1428571428571423</v>
      </c>
      <c r="Q16" s="58">
        <v>1</v>
      </c>
      <c r="R16" s="57">
        <v>14.285714285714285</v>
      </c>
      <c r="S16" s="58">
        <v>0</v>
      </c>
      <c r="T16" s="57">
        <v>0</v>
      </c>
      <c r="U16" s="58">
        <v>20</v>
      </c>
      <c r="V16" s="57">
        <v>20.408163265306122</v>
      </c>
      <c r="W16" s="58">
        <v>4</v>
      </c>
      <c r="X16" s="57">
        <v>4.0816326530612246</v>
      </c>
      <c r="Y16" s="58">
        <v>5</v>
      </c>
      <c r="Z16" s="57">
        <v>5.1020408163265305</v>
      </c>
      <c r="AA16" s="58">
        <v>0</v>
      </c>
      <c r="AB16" s="57">
        <v>0</v>
      </c>
      <c r="AC16" s="57">
        <v>0</v>
      </c>
      <c r="AD16" s="58">
        <v>9</v>
      </c>
      <c r="AE16" s="57">
        <v>9.183673469387756</v>
      </c>
      <c r="AF16" s="58">
        <v>0</v>
      </c>
      <c r="AG16" s="55"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58">
        <v>513</v>
      </c>
      <c r="D17" s="58">
        <v>457</v>
      </c>
      <c r="E17" s="57">
        <v>89.083820662768034</v>
      </c>
      <c r="F17" s="58">
        <v>283</v>
      </c>
      <c r="G17" s="57">
        <v>61.925601750547045</v>
      </c>
      <c r="H17" s="58">
        <v>391</v>
      </c>
      <c r="I17" s="57">
        <v>85.557986870897153</v>
      </c>
      <c r="J17" s="57">
        <v>76.218323586744646</v>
      </c>
      <c r="K17" s="58">
        <v>275</v>
      </c>
      <c r="L17" s="57">
        <v>60.17505470459519</v>
      </c>
      <c r="M17" s="58">
        <v>116</v>
      </c>
      <c r="N17" s="57">
        <v>25.38293216630197</v>
      </c>
      <c r="O17" s="58">
        <v>66</v>
      </c>
      <c r="P17" s="57">
        <v>14.442013129102845</v>
      </c>
      <c r="Q17" s="58">
        <v>6</v>
      </c>
      <c r="R17" s="57">
        <v>9.0909090909090917</v>
      </c>
      <c r="S17" s="58">
        <v>32</v>
      </c>
      <c r="T17" s="57">
        <v>7.0021881838074398</v>
      </c>
      <c r="U17" s="58">
        <v>48</v>
      </c>
      <c r="V17" s="57">
        <v>10.503282275711159</v>
      </c>
      <c r="W17" s="58">
        <v>18</v>
      </c>
      <c r="X17" s="57">
        <v>3.9387308533916849</v>
      </c>
      <c r="Y17" s="58">
        <v>84</v>
      </c>
      <c r="Z17" s="57">
        <v>18.380743982494529</v>
      </c>
      <c r="AA17" s="58">
        <v>3</v>
      </c>
      <c r="AB17" s="57">
        <v>0.65645514223194745</v>
      </c>
      <c r="AC17" s="57">
        <v>3.5714285714285712</v>
      </c>
      <c r="AD17" s="58">
        <v>59</v>
      </c>
      <c r="AE17" s="57">
        <v>12.910284463894966</v>
      </c>
      <c r="AF17" s="58">
        <v>2</v>
      </c>
      <c r="AG17" s="55">
        <v>0.43763676148796499</v>
      </c>
      <c r="AH17" s="42"/>
      <c r="AI17" s="42"/>
    </row>
    <row r="18" spans="1:35" x14ac:dyDescent="0.25">
      <c r="A18" s="93">
        <v>9</v>
      </c>
      <c r="B18" s="94" t="s">
        <v>40</v>
      </c>
      <c r="C18" s="58">
        <v>974</v>
      </c>
      <c r="D18" s="58">
        <v>929</v>
      </c>
      <c r="E18" s="57">
        <v>95.379876796714584</v>
      </c>
      <c r="F18" s="58">
        <v>555</v>
      </c>
      <c r="G18" s="57">
        <v>59.741657696447788</v>
      </c>
      <c r="H18" s="58">
        <v>849</v>
      </c>
      <c r="I18" s="57">
        <v>91.388589881593106</v>
      </c>
      <c r="J18" s="57">
        <v>87.166324435318273</v>
      </c>
      <c r="K18" s="58">
        <v>559</v>
      </c>
      <c r="L18" s="57">
        <v>60.172228202368139</v>
      </c>
      <c r="M18" s="58">
        <v>290</v>
      </c>
      <c r="N18" s="57">
        <v>31.216361679224974</v>
      </c>
      <c r="O18" s="58">
        <v>80</v>
      </c>
      <c r="P18" s="57">
        <v>8.611410118406889</v>
      </c>
      <c r="Q18" s="58">
        <v>15</v>
      </c>
      <c r="R18" s="57">
        <v>18.75</v>
      </c>
      <c r="S18" s="58">
        <v>120</v>
      </c>
      <c r="T18" s="57">
        <v>12.917115177610333</v>
      </c>
      <c r="U18" s="58">
        <v>134</v>
      </c>
      <c r="V18" s="57">
        <v>14.424111948331539</v>
      </c>
      <c r="W18" s="58">
        <v>53</v>
      </c>
      <c r="X18" s="57">
        <v>5.7050592034445637</v>
      </c>
      <c r="Y18" s="58">
        <v>166</v>
      </c>
      <c r="Z18" s="57">
        <v>17.868675995694293</v>
      </c>
      <c r="AA18" s="58">
        <v>6</v>
      </c>
      <c r="AB18" s="57">
        <v>0.64585575888051672</v>
      </c>
      <c r="AC18" s="57">
        <v>3.6144578313253009</v>
      </c>
      <c r="AD18" s="58">
        <v>163</v>
      </c>
      <c r="AE18" s="57">
        <v>17.545748116254035</v>
      </c>
      <c r="AF18" s="58">
        <v>0</v>
      </c>
      <c r="AG18" s="55"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58">
        <v>1234</v>
      </c>
      <c r="D19" s="58">
        <v>1177</v>
      </c>
      <c r="E19" s="57">
        <v>95.380875202593202</v>
      </c>
      <c r="F19" s="58">
        <v>723</v>
      </c>
      <c r="G19" s="57">
        <v>61.42735768903993</v>
      </c>
      <c r="H19" s="58">
        <v>1050</v>
      </c>
      <c r="I19" s="57">
        <v>89.209855564995749</v>
      </c>
      <c r="J19" s="57">
        <v>85.089141004862228</v>
      </c>
      <c r="K19" s="58">
        <v>524</v>
      </c>
      <c r="L19" s="57">
        <v>44.519966015293114</v>
      </c>
      <c r="M19" s="58">
        <v>526</v>
      </c>
      <c r="N19" s="57">
        <v>44.689889549702634</v>
      </c>
      <c r="O19" s="58">
        <v>127</v>
      </c>
      <c r="P19" s="57">
        <v>10.790144435004247</v>
      </c>
      <c r="Q19" s="58">
        <v>14</v>
      </c>
      <c r="R19" s="57">
        <v>11.023622047244094</v>
      </c>
      <c r="S19" s="58">
        <v>74</v>
      </c>
      <c r="T19" s="57">
        <v>6.2871707731520816</v>
      </c>
      <c r="U19" s="58">
        <v>270</v>
      </c>
      <c r="V19" s="57">
        <v>22.939677145284623</v>
      </c>
      <c r="W19" s="58">
        <v>13</v>
      </c>
      <c r="X19" s="57">
        <v>1.1045029736618521</v>
      </c>
      <c r="Y19" s="58">
        <v>155</v>
      </c>
      <c r="Z19" s="57">
        <v>13.169073916737467</v>
      </c>
      <c r="AA19" s="58">
        <v>7</v>
      </c>
      <c r="AB19" s="57">
        <v>0.59473237043330507</v>
      </c>
      <c r="AC19" s="57">
        <v>4.5161290322580641</v>
      </c>
      <c r="AD19" s="58">
        <v>132</v>
      </c>
      <c r="AE19" s="57">
        <v>11.214953271028037</v>
      </c>
      <c r="AF19" s="58">
        <v>2</v>
      </c>
      <c r="AG19" s="55">
        <v>0.16992353440951571</v>
      </c>
      <c r="AH19" s="42"/>
      <c r="AI19" s="42"/>
    </row>
    <row r="20" spans="1:35" x14ac:dyDescent="0.25">
      <c r="A20" s="93">
        <v>11</v>
      </c>
      <c r="B20" s="94" t="s">
        <v>258</v>
      </c>
      <c r="C20" s="58">
        <v>214.75</v>
      </c>
      <c r="D20" s="58">
        <v>211</v>
      </c>
      <c r="E20" s="57">
        <v>98.253783469150179</v>
      </c>
      <c r="F20" s="58">
        <v>120</v>
      </c>
      <c r="G20" s="57">
        <v>56.872037914691944</v>
      </c>
      <c r="H20" s="58">
        <v>186</v>
      </c>
      <c r="I20" s="57">
        <v>88.151658767772517</v>
      </c>
      <c r="J20" s="57">
        <v>86.612339930151336</v>
      </c>
      <c r="K20" s="58">
        <v>97</v>
      </c>
      <c r="L20" s="57">
        <v>45.97156398104265</v>
      </c>
      <c r="M20" s="58">
        <v>89</v>
      </c>
      <c r="N20" s="57">
        <v>42.18009478672986</v>
      </c>
      <c r="O20" s="58">
        <v>25</v>
      </c>
      <c r="P20" s="57">
        <v>11.848341232227488</v>
      </c>
      <c r="Q20" s="58">
        <v>0</v>
      </c>
      <c r="R20" s="57">
        <v>0</v>
      </c>
      <c r="S20" s="58">
        <v>24</v>
      </c>
      <c r="T20" s="57">
        <v>11.374407582938389</v>
      </c>
      <c r="U20" s="58">
        <v>46</v>
      </c>
      <c r="V20" s="57">
        <v>21.800947867298579</v>
      </c>
      <c r="W20" s="58">
        <v>6</v>
      </c>
      <c r="X20" s="57">
        <v>2.8436018957345972</v>
      </c>
      <c r="Y20" s="58">
        <v>16</v>
      </c>
      <c r="Z20" s="57">
        <v>7.5829383886255926</v>
      </c>
      <c r="AA20" s="58">
        <v>1</v>
      </c>
      <c r="AB20" s="57">
        <v>0.47393364928909953</v>
      </c>
      <c r="AC20" s="57">
        <v>6.25</v>
      </c>
      <c r="AD20" s="58">
        <v>9</v>
      </c>
      <c r="AE20" s="57">
        <v>4.2654028436018958</v>
      </c>
      <c r="AF20" s="58">
        <v>0</v>
      </c>
      <c r="AG20" s="55">
        <v>0</v>
      </c>
      <c r="AH20" s="42"/>
      <c r="AI20" s="42"/>
    </row>
    <row r="21" spans="1:35" s="30" customFormat="1" x14ac:dyDescent="0.25">
      <c r="A21" s="91" t="s">
        <v>42</v>
      </c>
      <c r="B21" s="92" t="s">
        <v>43</v>
      </c>
      <c r="C21" s="63">
        <v>81493.899999999994</v>
      </c>
      <c r="D21" s="63">
        <v>76864</v>
      </c>
      <c r="E21" s="62">
        <v>94.318715879348034</v>
      </c>
      <c r="F21" s="63">
        <v>38699</v>
      </c>
      <c r="G21" s="62">
        <v>50.347366777685266</v>
      </c>
      <c r="H21" s="63">
        <v>70621</v>
      </c>
      <c r="I21" s="62">
        <v>91.877862198168188</v>
      </c>
      <c r="J21" s="62">
        <v>86.658019802709163</v>
      </c>
      <c r="K21" s="63">
        <v>43944</v>
      </c>
      <c r="L21" s="62">
        <v>57.17110741049126</v>
      </c>
      <c r="M21" s="63">
        <v>26677</v>
      </c>
      <c r="N21" s="62">
        <v>34.706754787676935</v>
      </c>
      <c r="O21" s="63">
        <v>6243</v>
      </c>
      <c r="P21" s="62">
        <v>8.1221378018318067</v>
      </c>
      <c r="Q21" s="63">
        <v>564</v>
      </c>
      <c r="R21" s="62">
        <v>9.0341182123978854</v>
      </c>
      <c r="S21" s="63">
        <v>8653</v>
      </c>
      <c r="T21" s="62">
        <v>11.257545795170691</v>
      </c>
      <c r="U21" s="63">
        <v>9362</v>
      </c>
      <c r="V21" s="62">
        <v>12.179954204829309</v>
      </c>
      <c r="W21" s="63">
        <v>2273</v>
      </c>
      <c r="X21" s="62">
        <v>2.9571711074104914</v>
      </c>
      <c r="Y21" s="63">
        <v>11974</v>
      </c>
      <c r="Z21" s="62">
        <v>15.578164029975019</v>
      </c>
      <c r="AA21" s="63">
        <v>669</v>
      </c>
      <c r="AB21" s="62">
        <v>0.87036844296419658</v>
      </c>
      <c r="AC21" s="62">
        <v>5.5871053950225482</v>
      </c>
      <c r="AD21" s="63">
        <v>9427</v>
      </c>
      <c r="AE21" s="62">
        <v>12.264519150707743</v>
      </c>
      <c r="AF21" s="63">
        <v>109</v>
      </c>
      <c r="AG21" s="60">
        <v>0.14180890924229808</v>
      </c>
      <c r="AH21" s="44"/>
      <c r="AI21" s="44"/>
    </row>
    <row r="22" spans="1:35" x14ac:dyDescent="0.25">
      <c r="A22" s="93">
        <v>12</v>
      </c>
      <c r="B22" s="94" t="s">
        <v>44</v>
      </c>
      <c r="C22" s="58">
        <v>12554</v>
      </c>
      <c r="D22" s="58">
        <v>12179</v>
      </c>
      <c r="E22" s="57">
        <v>97.012904253624342</v>
      </c>
      <c r="F22" s="58">
        <v>5966</v>
      </c>
      <c r="G22" s="57">
        <v>48.985959438377535</v>
      </c>
      <c r="H22" s="58">
        <v>10919</v>
      </c>
      <c r="I22" s="57">
        <v>89.654323015025867</v>
      </c>
      <c r="J22" s="57">
        <v>86.976262545802129</v>
      </c>
      <c r="K22" s="58">
        <v>7518</v>
      </c>
      <c r="L22" s="57">
        <v>61.729206010345671</v>
      </c>
      <c r="M22" s="58">
        <v>3401</v>
      </c>
      <c r="N22" s="57">
        <v>27.925117004680189</v>
      </c>
      <c r="O22" s="58">
        <v>1260</v>
      </c>
      <c r="P22" s="57">
        <v>10.345676984974137</v>
      </c>
      <c r="Q22" s="58">
        <v>162</v>
      </c>
      <c r="R22" s="57">
        <v>12.857142857142856</v>
      </c>
      <c r="S22" s="58">
        <v>1973</v>
      </c>
      <c r="T22" s="57">
        <v>16.200016421709503</v>
      </c>
      <c r="U22" s="58">
        <v>1066</v>
      </c>
      <c r="V22" s="57">
        <v>8.7527711634781173</v>
      </c>
      <c r="W22" s="58">
        <v>474</v>
      </c>
      <c r="X22" s="57">
        <v>3.8919451514902703</v>
      </c>
      <c r="Y22" s="58">
        <v>1665</v>
      </c>
      <c r="Z22" s="57">
        <v>13.671073158715821</v>
      </c>
      <c r="AA22" s="58">
        <v>83</v>
      </c>
      <c r="AB22" s="57">
        <v>0.68150094424829621</v>
      </c>
      <c r="AC22" s="57">
        <v>4.984984984984985</v>
      </c>
      <c r="AD22" s="58">
        <v>1505</v>
      </c>
      <c r="AE22" s="57">
        <v>12.357336398719108</v>
      </c>
      <c r="AF22" s="58">
        <v>18</v>
      </c>
      <c r="AG22" s="55">
        <v>0.1477953854996305</v>
      </c>
      <c r="AH22" s="42"/>
      <c r="AI22" s="42"/>
    </row>
    <row r="23" spans="1:35" x14ac:dyDescent="0.25">
      <c r="A23" s="93">
        <v>13</v>
      </c>
      <c r="B23" s="94" t="s">
        <v>45</v>
      </c>
      <c r="C23" s="58">
        <v>4808.7999999999993</v>
      </c>
      <c r="D23" s="58">
        <v>4523</v>
      </c>
      <c r="E23" s="57">
        <v>94.056729329562486</v>
      </c>
      <c r="F23" s="58">
        <v>2187</v>
      </c>
      <c r="G23" s="57">
        <v>48.352863143931017</v>
      </c>
      <c r="H23" s="58">
        <v>4124</v>
      </c>
      <c r="I23" s="57">
        <v>91.17842140172452</v>
      </c>
      <c r="J23" s="57">
        <v>85.75944102478789</v>
      </c>
      <c r="K23" s="58">
        <v>2551</v>
      </c>
      <c r="L23" s="57">
        <v>56.40061905814725</v>
      </c>
      <c r="M23" s="58">
        <v>1573</v>
      </c>
      <c r="N23" s="57">
        <v>34.777802343577271</v>
      </c>
      <c r="O23" s="58">
        <v>399</v>
      </c>
      <c r="P23" s="57">
        <v>8.8215785982754813</v>
      </c>
      <c r="Q23" s="58">
        <v>13</v>
      </c>
      <c r="R23" s="57">
        <v>3.2581453634085209</v>
      </c>
      <c r="S23" s="58">
        <v>969</v>
      </c>
      <c r="T23" s="57">
        <v>21.423833738669025</v>
      </c>
      <c r="U23" s="58">
        <v>448</v>
      </c>
      <c r="V23" s="57">
        <v>9.9049303559584345</v>
      </c>
      <c r="W23" s="58">
        <v>16</v>
      </c>
      <c r="X23" s="57">
        <v>0.35374751271280125</v>
      </c>
      <c r="Y23" s="58">
        <v>1006</v>
      </c>
      <c r="Z23" s="57">
        <v>22.241874861817379</v>
      </c>
      <c r="AA23" s="58">
        <v>67</v>
      </c>
      <c r="AB23" s="57">
        <v>1.4813177094848551</v>
      </c>
      <c r="AC23" s="57">
        <v>6.6600397614314115</v>
      </c>
      <c r="AD23" s="58">
        <v>807</v>
      </c>
      <c r="AE23" s="57">
        <v>17.842140172451913</v>
      </c>
      <c r="AF23" s="58">
        <v>1</v>
      </c>
      <c r="AG23" s="55">
        <v>2.2109219544550078E-2</v>
      </c>
      <c r="AH23" s="42"/>
      <c r="AI23" s="42"/>
    </row>
    <row r="24" spans="1:35" x14ac:dyDescent="0.25">
      <c r="A24" s="93">
        <v>14</v>
      </c>
      <c r="B24" s="94" t="s">
        <v>46</v>
      </c>
      <c r="C24" s="58">
        <v>2450</v>
      </c>
      <c r="D24" s="58">
        <v>2199</v>
      </c>
      <c r="E24" s="57">
        <v>89.755102040816325</v>
      </c>
      <c r="F24" s="58">
        <v>1443</v>
      </c>
      <c r="G24" s="57">
        <v>65.620736698499314</v>
      </c>
      <c r="H24" s="58">
        <v>1959</v>
      </c>
      <c r="I24" s="57">
        <v>89.085948158253743</v>
      </c>
      <c r="J24" s="57">
        <v>79.959183673469397</v>
      </c>
      <c r="K24" s="58">
        <v>1171</v>
      </c>
      <c r="L24" s="57">
        <v>53.251477944520232</v>
      </c>
      <c r="M24" s="58">
        <v>788</v>
      </c>
      <c r="N24" s="57">
        <v>35.834470213733518</v>
      </c>
      <c r="O24" s="58">
        <v>240</v>
      </c>
      <c r="P24" s="57">
        <v>10.914051841746248</v>
      </c>
      <c r="Q24" s="58">
        <v>18</v>
      </c>
      <c r="R24" s="57">
        <v>7.5</v>
      </c>
      <c r="S24" s="58">
        <v>200</v>
      </c>
      <c r="T24" s="57">
        <v>9.0950432014552067</v>
      </c>
      <c r="U24" s="58">
        <v>486</v>
      </c>
      <c r="V24" s="57">
        <v>22.100954979536152</v>
      </c>
      <c r="W24" s="58">
        <v>48</v>
      </c>
      <c r="X24" s="57">
        <v>2.1828103683492497</v>
      </c>
      <c r="Y24" s="58">
        <v>303</v>
      </c>
      <c r="Z24" s="57">
        <v>13.77899045020464</v>
      </c>
      <c r="AA24" s="58">
        <v>12</v>
      </c>
      <c r="AB24" s="57">
        <v>0.54570259208731242</v>
      </c>
      <c r="AC24" s="57">
        <v>3.9603960396039604</v>
      </c>
      <c r="AD24" s="58">
        <v>283</v>
      </c>
      <c r="AE24" s="57">
        <v>12.869486130059119</v>
      </c>
      <c r="AF24" s="58">
        <v>0</v>
      </c>
      <c r="AG24" s="55"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58">
        <v>11498.2</v>
      </c>
      <c r="D25" s="58">
        <v>10941</v>
      </c>
      <c r="E25" s="57">
        <v>95.154024108121263</v>
      </c>
      <c r="F25" s="58">
        <v>5017</v>
      </c>
      <c r="G25" s="57">
        <v>45.855040672699019</v>
      </c>
      <c r="H25" s="58">
        <v>9991</v>
      </c>
      <c r="I25" s="57">
        <v>91.317064253724524</v>
      </c>
      <c r="J25" s="57">
        <v>86.891861334817619</v>
      </c>
      <c r="K25" s="58">
        <v>5913</v>
      </c>
      <c r="L25" s="57">
        <v>54.044420071291476</v>
      </c>
      <c r="M25" s="58">
        <v>4078</v>
      </c>
      <c r="N25" s="57">
        <v>37.272644182433048</v>
      </c>
      <c r="O25" s="58">
        <v>950</v>
      </c>
      <c r="P25" s="57">
        <v>8.6829357462754775</v>
      </c>
      <c r="Q25" s="58">
        <v>92</v>
      </c>
      <c r="R25" s="57">
        <v>9.6842105263157894</v>
      </c>
      <c r="S25" s="58">
        <v>1204</v>
      </c>
      <c r="T25" s="57">
        <v>11.004478566858605</v>
      </c>
      <c r="U25" s="58">
        <v>1405</v>
      </c>
      <c r="V25" s="57">
        <v>12.841604972123205</v>
      </c>
      <c r="W25" s="58">
        <v>303</v>
      </c>
      <c r="X25" s="57">
        <v>2.7693995064436523</v>
      </c>
      <c r="Y25" s="58">
        <v>1475</v>
      </c>
      <c r="Z25" s="57">
        <v>13.48140023763824</v>
      </c>
      <c r="AA25" s="58">
        <v>39</v>
      </c>
      <c r="AB25" s="57">
        <v>0.3564573622155196</v>
      </c>
      <c r="AC25" s="57">
        <v>2.6440677966101696</v>
      </c>
      <c r="AD25" s="58">
        <v>1153</v>
      </c>
      <c r="AE25" s="57">
        <v>10.53834201626908</v>
      </c>
      <c r="AF25" s="58">
        <v>13</v>
      </c>
      <c r="AG25" s="55">
        <v>0.11881912073850653</v>
      </c>
      <c r="AH25" s="42"/>
      <c r="AI25" s="42"/>
    </row>
    <row r="26" spans="1:35" x14ac:dyDescent="0.25">
      <c r="A26" s="93">
        <v>16</v>
      </c>
      <c r="B26" s="94" t="s">
        <v>48</v>
      </c>
      <c r="C26" s="58">
        <v>1164.4000000000001</v>
      </c>
      <c r="D26" s="58">
        <v>1081</v>
      </c>
      <c r="E26" s="57">
        <v>92.837512882171069</v>
      </c>
      <c r="F26" s="58">
        <v>665</v>
      </c>
      <c r="G26" s="57">
        <v>61.517113783533759</v>
      </c>
      <c r="H26" s="58">
        <v>1035</v>
      </c>
      <c r="I26" s="57">
        <v>95.744680851063833</v>
      </c>
      <c r="J26" s="57">
        <v>88.886980419099956</v>
      </c>
      <c r="K26" s="58">
        <v>631</v>
      </c>
      <c r="L26" s="57">
        <v>58.371877890841816</v>
      </c>
      <c r="M26" s="58">
        <v>404</v>
      </c>
      <c r="N26" s="57">
        <v>37.372802960222018</v>
      </c>
      <c r="O26" s="58">
        <v>46</v>
      </c>
      <c r="P26" s="57">
        <v>4.2553191489361701</v>
      </c>
      <c r="Q26" s="58">
        <v>3</v>
      </c>
      <c r="R26" s="57">
        <v>6.5217391304347823</v>
      </c>
      <c r="S26" s="58">
        <v>63</v>
      </c>
      <c r="T26" s="57">
        <v>5.8279370952821461</v>
      </c>
      <c r="U26" s="58">
        <v>203</v>
      </c>
      <c r="V26" s="57">
        <v>18.778908418131358</v>
      </c>
      <c r="W26" s="58">
        <v>28</v>
      </c>
      <c r="X26" s="57">
        <v>2.5901942645698428</v>
      </c>
      <c r="Y26" s="58">
        <v>149</v>
      </c>
      <c r="Z26" s="57">
        <v>13.783533765032377</v>
      </c>
      <c r="AA26" s="58">
        <v>0</v>
      </c>
      <c r="AB26" s="57">
        <v>0</v>
      </c>
      <c r="AC26" s="57">
        <v>0</v>
      </c>
      <c r="AD26" s="58">
        <v>154</v>
      </c>
      <c r="AE26" s="57">
        <v>14.246068455134134</v>
      </c>
      <c r="AF26" s="58">
        <v>1</v>
      </c>
      <c r="AG26" s="55">
        <v>9.2506938020351537E-2</v>
      </c>
      <c r="AH26" s="42"/>
      <c r="AI26" s="42"/>
    </row>
    <row r="27" spans="1:35" x14ac:dyDescent="0.25">
      <c r="A27" s="93">
        <v>17</v>
      </c>
      <c r="B27" s="95" t="s">
        <v>49</v>
      </c>
      <c r="C27" s="58">
        <v>3335</v>
      </c>
      <c r="D27" s="58">
        <v>3054</v>
      </c>
      <c r="E27" s="57">
        <v>91.574212893553224</v>
      </c>
      <c r="F27" s="58">
        <v>1599</v>
      </c>
      <c r="G27" s="57">
        <v>52.357563850687626</v>
      </c>
      <c r="H27" s="58">
        <v>2859</v>
      </c>
      <c r="I27" s="57">
        <v>93.614931237721024</v>
      </c>
      <c r="J27" s="57">
        <v>85.727136431784118</v>
      </c>
      <c r="K27" s="58">
        <v>1849</v>
      </c>
      <c r="L27" s="57">
        <v>60.543549443352987</v>
      </c>
      <c r="M27" s="58">
        <v>1010</v>
      </c>
      <c r="N27" s="57">
        <v>33.071381794368044</v>
      </c>
      <c r="O27" s="58">
        <v>195</v>
      </c>
      <c r="P27" s="57">
        <v>6.3850687622789781</v>
      </c>
      <c r="Q27" s="58">
        <v>1</v>
      </c>
      <c r="R27" s="57">
        <v>0.51282051282051277</v>
      </c>
      <c r="S27" s="58">
        <v>517</v>
      </c>
      <c r="T27" s="57">
        <v>16.928618205631956</v>
      </c>
      <c r="U27" s="58">
        <v>380</v>
      </c>
      <c r="V27" s="57">
        <v>12.442698100851342</v>
      </c>
      <c r="W27" s="58">
        <v>37</v>
      </c>
      <c r="X27" s="57">
        <v>1.2115258677144727</v>
      </c>
      <c r="Y27" s="58">
        <v>615</v>
      </c>
      <c r="Z27" s="57">
        <v>20.13752455795678</v>
      </c>
      <c r="AA27" s="58">
        <v>37</v>
      </c>
      <c r="AB27" s="57">
        <v>1.2115258677144727</v>
      </c>
      <c r="AC27" s="57">
        <v>6.0162601626016263</v>
      </c>
      <c r="AD27" s="58">
        <v>494</v>
      </c>
      <c r="AE27" s="57">
        <v>16.175507531106746</v>
      </c>
      <c r="AF27" s="58">
        <v>0</v>
      </c>
      <c r="AG27" s="55"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58">
        <v>1385</v>
      </c>
      <c r="D28" s="58">
        <v>1329</v>
      </c>
      <c r="E28" s="57">
        <v>95.95667870036101</v>
      </c>
      <c r="F28" s="58">
        <v>735</v>
      </c>
      <c r="G28" s="57">
        <v>55.304740406320541</v>
      </c>
      <c r="H28" s="58">
        <v>1183</v>
      </c>
      <c r="I28" s="57">
        <v>89.014296463506398</v>
      </c>
      <c r="J28" s="57">
        <v>85.415162454873652</v>
      </c>
      <c r="K28" s="58">
        <v>718</v>
      </c>
      <c r="L28" s="57">
        <v>54.025583145221965</v>
      </c>
      <c r="M28" s="58">
        <v>465</v>
      </c>
      <c r="N28" s="57">
        <v>34.988713318284425</v>
      </c>
      <c r="O28" s="58">
        <v>146</v>
      </c>
      <c r="P28" s="57">
        <v>10.985703536493604</v>
      </c>
      <c r="Q28" s="58">
        <v>5</v>
      </c>
      <c r="R28" s="57">
        <v>3.4246575342465753</v>
      </c>
      <c r="S28" s="58">
        <v>119</v>
      </c>
      <c r="T28" s="57">
        <v>8.9541008276899916</v>
      </c>
      <c r="U28" s="58">
        <v>221</v>
      </c>
      <c r="V28" s="57">
        <v>16.629044394281415</v>
      </c>
      <c r="W28" s="58">
        <v>29</v>
      </c>
      <c r="X28" s="57">
        <v>2.18209179834462</v>
      </c>
      <c r="Y28" s="58">
        <v>160</v>
      </c>
      <c r="Z28" s="57">
        <v>12.039127163280662</v>
      </c>
      <c r="AA28" s="58">
        <v>10</v>
      </c>
      <c r="AB28" s="57">
        <v>0.7524454477050414</v>
      </c>
      <c r="AC28" s="57">
        <v>6.25</v>
      </c>
      <c r="AD28" s="58">
        <v>158</v>
      </c>
      <c r="AE28" s="57">
        <v>11.888638073739653</v>
      </c>
      <c r="AF28" s="58">
        <v>0</v>
      </c>
      <c r="AG28" s="55"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58">
        <v>5751</v>
      </c>
      <c r="D29" s="58">
        <v>5583</v>
      </c>
      <c r="E29" s="57">
        <v>97.078768909754814</v>
      </c>
      <c r="F29" s="58">
        <v>2615</v>
      </c>
      <c r="G29" s="57">
        <v>46.83861723087945</v>
      </c>
      <c r="H29" s="58">
        <v>5153</v>
      </c>
      <c r="I29" s="57">
        <v>92.298047644635503</v>
      </c>
      <c r="J29" s="57">
        <v>89.601808381151102</v>
      </c>
      <c r="K29" s="58">
        <v>3312</v>
      </c>
      <c r="L29" s="57">
        <v>59.322944653412144</v>
      </c>
      <c r="M29" s="58">
        <v>1841</v>
      </c>
      <c r="N29" s="57">
        <v>32.975102991223352</v>
      </c>
      <c r="O29" s="58">
        <v>430</v>
      </c>
      <c r="P29" s="57">
        <v>7.7019523553645</v>
      </c>
      <c r="Q29" s="58">
        <v>20</v>
      </c>
      <c r="R29" s="57">
        <v>4.6511627906976747</v>
      </c>
      <c r="S29" s="58">
        <v>529</v>
      </c>
      <c r="T29" s="57">
        <v>9.4751925488088844</v>
      </c>
      <c r="U29" s="58">
        <v>533</v>
      </c>
      <c r="V29" s="57">
        <v>9.546838617230879</v>
      </c>
      <c r="W29" s="58">
        <v>182</v>
      </c>
      <c r="X29" s="57">
        <v>3.2598961132007878</v>
      </c>
      <c r="Y29" s="58">
        <v>1153</v>
      </c>
      <c r="Z29" s="57">
        <v>20.651979222640158</v>
      </c>
      <c r="AA29" s="58">
        <v>50</v>
      </c>
      <c r="AB29" s="57">
        <v>0.89557585527494188</v>
      </c>
      <c r="AC29" s="57">
        <v>4.3365134431916736</v>
      </c>
      <c r="AD29" s="58">
        <v>1122</v>
      </c>
      <c r="AE29" s="57">
        <v>20.096722192369693</v>
      </c>
      <c r="AF29" s="58">
        <v>0</v>
      </c>
      <c r="AG29" s="55"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58">
        <v>5814.25</v>
      </c>
      <c r="D30" s="58">
        <v>5614</v>
      </c>
      <c r="E30" s="57">
        <v>96.555875650341832</v>
      </c>
      <c r="F30" s="58">
        <v>2746</v>
      </c>
      <c r="G30" s="57">
        <v>48.913430708941931</v>
      </c>
      <c r="H30" s="58">
        <v>5183</v>
      </c>
      <c r="I30" s="57">
        <v>92.32276451727823</v>
      </c>
      <c r="J30" s="57">
        <v>89.143053704261092</v>
      </c>
      <c r="K30" s="58">
        <v>3190</v>
      </c>
      <c r="L30" s="57">
        <v>56.822230138938366</v>
      </c>
      <c r="M30" s="58">
        <v>1993</v>
      </c>
      <c r="N30" s="57">
        <v>35.500534378339864</v>
      </c>
      <c r="O30" s="58">
        <v>431</v>
      </c>
      <c r="P30" s="57">
        <v>7.677235482721767</v>
      </c>
      <c r="Q30" s="58">
        <v>27</v>
      </c>
      <c r="R30" s="57">
        <v>6.2645011600928076</v>
      </c>
      <c r="S30" s="58">
        <v>477</v>
      </c>
      <c r="T30" s="57">
        <v>8.4966156038475233</v>
      </c>
      <c r="U30" s="58">
        <v>507</v>
      </c>
      <c r="V30" s="57">
        <v>9.0309939437121489</v>
      </c>
      <c r="W30" s="58">
        <v>132</v>
      </c>
      <c r="X30" s="57">
        <v>2.3512646954043466</v>
      </c>
      <c r="Y30" s="58">
        <v>764</v>
      </c>
      <c r="Z30" s="57">
        <v>13.608835055219096</v>
      </c>
      <c r="AA30" s="58">
        <v>31</v>
      </c>
      <c r="AB30" s="57">
        <v>0.55219095119344497</v>
      </c>
      <c r="AC30" s="57">
        <v>4.0575916230366493</v>
      </c>
      <c r="AD30" s="58">
        <v>419</v>
      </c>
      <c r="AE30" s="57">
        <v>7.463484146775917</v>
      </c>
      <c r="AF30" s="58">
        <v>9</v>
      </c>
      <c r="AG30" s="55">
        <v>0.16031350195938723</v>
      </c>
      <c r="AH30" s="42"/>
      <c r="AI30" s="42"/>
    </row>
    <row r="31" spans="1:35" x14ac:dyDescent="0.25">
      <c r="A31" s="93">
        <v>21</v>
      </c>
      <c r="B31" s="95" t="s">
        <v>53</v>
      </c>
      <c r="C31" s="58">
        <v>7935</v>
      </c>
      <c r="D31" s="58">
        <v>7323</v>
      </c>
      <c r="E31" s="57">
        <v>92.28733459357278</v>
      </c>
      <c r="F31" s="58">
        <v>3942</v>
      </c>
      <c r="G31" s="57">
        <v>53.83039737812372</v>
      </c>
      <c r="H31" s="58">
        <v>6779</v>
      </c>
      <c r="I31" s="57">
        <v>92.57135053939642</v>
      </c>
      <c r="J31" s="57">
        <v>85.431632010081913</v>
      </c>
      <c r="K31" s="58">
        <v>4518</v>
      </c>
      <c r="L31" s="57">
        <v>61.696026218762803</v>
      </c>
      <c r="M31" s="58">
        <v>2261</v>
      </c>
      <c r="N31" s="57">
        <v>30.875324320633617</v>
      </c>
      <c r="O31" s="58">
        <v>544</v>
      </c>
      <c r="P31" s="57">
        <v>7.4286494606035776</v>
      </c>
      <c r="Q31" s="58">
        <v>50</v>
      </c>
      <c r="R31" s="57">
        <v>9.1911764705882355</v>
      </c>
      <c r="S31" s="58">
        <v>621</v>
      </c>
      <c r="T31" s="57">
        <v>8.4801310938140109</v>
      </c>
      <c r="U31" s="58">
        <v>1143</v>
      </c>
      <c r="V31" s="57">
        <v>15.608357230643181</v>
      </c>
      <c r="W31" s="58">
        <v>149</v>
      </c>
      <c r="X31" s="57">
        <v>2.0346852382903182</v>
      </c>
      <c r="Y31" s="58">
        <v>1543</v>
      </c>
      <c r="Z31" s="57">
        <v>21.070599481086987</v>
      </c>
      <c r="AA31" s="58">
        <v>63</v>
      </c>
      <c r="AB31" s="57">
        <v>0.86030315444489969</v>
      </c>
      <c r="AC31" s="57">
        <v>4.0829552819183403</v>
      </c>
      <c r="AD31" s="58">
        <v>1064</v>
      </c>
      <c r="AE31" s="57">
        <v>14.529564386180526</v>
      </c>
      <c r="AF31" s="58">
        <v>5</v>
      </c>
      <c r="AG31" s="55">
        <v>6.8278028130547591E-2</v>
      </c>
      <c r="AH31" s="42"/>
      <c r="AI31" s="42"/>
    </row>
    <row r="32" spans="1:35" x14ac:dyDescent="0.25">
      <c r="A32" s="93">
        <v>22</v>
      </c>
      <c r="B32" s="95" t="s">
        <v>259</v>
      </c>
      <c r="C32" s="58">
        <v>112</v>
      </c>
      <c r="D32" s="58">
        <v>111</v>
      </c>
      <c r="E32" s="57">
        <v>99.107142857142861</v>
      </c>
      <c r="F32" s="58">
        <v>49</v>
      </c>
      <c r="G32" s="57">
        <v>44.144144144144143</v>
      </c>
      <c r="H32" s="58">
        <v>103</v>
      </c>
      <c r="I32" s="57">
        <v>92.792792792792795</v>
      </c>
      <c r="J32" s="57">
        <v>91.964285714285708</v>
      </c>
      <c r="K32" s="58">
        <v>95</v>
      </c>
      <c r="L32" s="57">
        <v>85.585585585585591</v>
      </c>
      <c r="M32" s="58">
        <v>8</v>
      </c>
      <c r="N32" s="57">
        <v>7.2072072072072073</v>
      </c>
      <c r="O32" s="58">
        <v>8</v>
      </c>
      <c r="P32" s="57">
        <v>7.2072072072072073</v>
      </c>
      <c r="Q32" s="58">
        <v>2</v>
      </c>
      <c r="R32" s="57">
        <v>25</v>
      </c>
      <c r="S32" s="58">
        <v>8</v>
      </c>
      <c r="T32" s="57">
        <v>7.2072072072072073</v>
      </c>
      <c r="U32" s="58">
        <v>14</v>
      </c>
      <c r="V32" s="57">
        <v>12.612612612612612</v>
      </c>
      <c r="W32" s="58">
        <v>0</v>
      </c>
      <c r="X32" s="57">
        <v>0</v>
      </c>
      <c r="Y32" s="58">
        <v>5</v>
      </c>
      <c r="Z32" s="57">
        <v>4.5045045045045047</v>
      </c>
      <c r="AA32" s="58">
        <v>0</v>
      </c>
      <c r="AB32" s="57">
        <v>0</v>
      </c>
      <c r="AC32" s="57">
        <v>0</v>
      </c>
      <c r="AD32" s="58">
        <v>3</v>
      </c>
      <c r="AE32" s="57">
        <v>2.7027027027027026</v>
      </c>
      <c r="AF32" s="58">
        <v>0</v>
      </c>
      <c r="AG32" s="55"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58">
        <v>4306</v>
      </c>
      <c r="D33" s="58">
        <v>4241</v>
      </c>
      <c r="E33" s="57">
        <v>98.490478402229442</v>
      </c>
      <c r="F33" s="58">
        <v>2023</v>
      </c>
      <c r="G33" s="57">
        <v>47.701013911813249</v>
      </c>
      <c r="H33" s="58">
        <v>4025</v>
      </c>
      <c r="I33" s="57">
        <v>94.906861589247811</v>
      </c>
      <c r="J33" s="57">
        <v>93.474222015791923</v>
      </c>
      <c r="K33" s="58">
        <v>2381</v>
      </c>
      <c r="L33" s="57">
        <v>56.142419240745113</v>
      </c>
      <c r="M33" s="58">
        <v>1644</v>
      </c>
      <c r="N33" s="57">
        <v>38.764442348502712</v>
      </c>
      <c r="O33" s="58">
        <v>216</v>
      </c>
      <c r="P33" s="57">
        <v>5.0931384107521813</v>
      </c>
      <c r="Q33" s="58">
        <v>91</v>
      </c>
      <c r="R33" s="57">
        <v>42.129629629629626</v>
      </c>
      <c r="S33" s="58">
        <v>334</v>
      </c>
      <c r="T33" s="57">
        <v>7.8755010610705032</v>
      </c>
      <c r="U33" s="58">
        <v>528</v>
      </c>
      <c r="V33" s="57">
        <v>12.449893892949776</v>
      </c>
      <c r="W33" s="58">
        <v>150</v>
      </c>
      <c r="X33" s="57">
        <v>3.5369016741334596</v>
      </c>
      <c r="Y33" s="58">
        <v>391</v>
      </c>
      <c r="Z33" s="57">
        <v>9.2195236972412165</v>
      </c>
      <c r="AA33" s="58">
        <v>74</v>
      </c>
      <c r="AB33" s="57">
        <v>1.7448714925725064</v>
      </c>
      <c r="AC33" s="57">
        <v>18.925831202046037</v>
      </c>
      <c r="AD33" s="58">
        <v>210</v>
      </c>
      <c r="AE33" s="57">
        <v>4.9516623437868423</v>
      </c>
      <c r="AF33" s="58">
        <v>52</v>
      </c>
      <c r="AG33" s="55">
        <v>1.226125913699599</v>
      </c>
      <c r="AH33" s="42"/>
      <c r="AI33" s="42"/>
    </row>
    <row r="34" spans="1:35" x14ac:dyDescent="0.25">
      <c r="A34" s="93">
        <v>24</v>
      </c>
      <c r="B34" s="94" t="s">
        <v>55</v>
      </c>
      <c r="C34" s="58">
        <v>4140.5</v>
      </c>
      <c r="D34" s="58">
        <v>3808</v>
      </c>
      <c r="E34" s="57">
        <v>91.96956889264581</v>
      </c>
      <c r="F34" s="58">
        <v>2002</v>
      </c>
      <c r="G34" s="57">
        <v>52.57352941176471</v>
      </c>
      <c r="H34" s="58">
        <v>3393</v>
      </c>
      <c r="I34" s="57">
        <v>89.101890756302524</v>
      </c>
      <c r="J34" s="57">
        <v>81.946624803767662</v>
      </c>
      <c r="K34" s="58">
        <v>1965</v>
      </c>
      <c r="L34" s="57">
        <v>51.601890756302524</v>
      </c>
      <c r="M34" s="58">
        <v>1428</v>
      </c>
      <c r="N34" s="57">
        <v>37.5</v>
      </c>
      <c r="O34" s="58">
        <v>415</v>
      </c>
      <c r="P34" s="57">
        <v>10.89810924369748</v>
      </c>
      <c r="Q34" s="58">
        <v>18</v>
      </c>
      <c r="R34" s="57">
        <v>4.3373493975903612</v>
      </c>
      <c r="S34" s="58">
        <v>449</v>
      </c>
      <c r="T34" s="57">
        <v>11.790966386554622</v>
      </c>
      <c r="U34" s="58">
        <v>465</v>
      </c>
      <c r="V34" s="57">
        <v>12.211134453781511</v>
      </c>
      <c r="W34" s="58">
        <v>232</v>
      </c>
      <c r="X34" s="57">
        <v>6.0924369747899156</v>
      </c>
      <c r="Y34" s="58">
        <v>629</v>
      </c>
      <c r="Z34" s="57">
        <v>16.517857142857142</v>
      </c>
      <c r="AA34" s="58">
        <v>38</v>
      </c>
      <c r="AB34" s="57">
        <v>0.99789915966386544</v>
      </c>
      <c r="AC34" s="57">
        <v>6.0413354531001593</v>
      </c>
      <c r="AD34" s="58">
        <v>411</v>
      </c>
      <c r="AE34" s="57">
        <v>10.793067226890757</v>
      </c>
      <c r="AF34" s="58">
        <v>1</v>
      </c>
      <c r="AG34" s="55">
        <v>2.6260504201680673E-2</v>
      </c>
      <c r="AH34" s="42"/>
      <c r="AI34" s="42"/>
    </row>
    <row r="35" spans="1:35" x14ac:dyDescent="0.25">
      <c r="A35" s="93">
        <v>25</v>
      </c>
      <c r="B35" s="94" t="s">
        <v>56</v>
      </c>
      <c r="C35" s="58">
        <v>1791.75</v>
      </c>
      <c r="D35" s="58">
        <v>1552</v>
      </c>
      <c r="E35" s="57">
        <v>86.619227012697081</v>
      </c>
      <c r="F35" s="58">
        <v>871</v>
      </c>
      <c r="G35" s="57">
        <v>56.121134020618555</v>
      </c>
      <c r="H35" s="58">
        <v>1462</v>
      </c>
      <c r="I35" s="57">
        <v>94.201030927835049</v>
      </c>
      <c r="J35" s="57">
        <v>81.596204827682428</v>
      </c>
      <c r="K35" s="58">
        <v>807</v>
      </c>
      <c r="L35" s="57">
        <v>51.997422680412377</v>
      </c>
      <c r="M35" s="58">
        <v>655</v>
      </c>
      <c r="N35" s="57">
        <v>42.203608247422679</v>
      </c>
      <c r="O35" s="58">
        <v>90</v>
      </c>
      <c r="P35" s="57">
        <v>5.7989690721649483</v>
      </c>
      <c r="Q35" s="58">
        <v>2</v>
      </c>
      <c r="R35" s="57">
        <v>2.2222222222222223</v>
      </c>
      <c r="S35" s="58">
        <v>104</v>
      </c>
      <c r="T35" s="57">
        <v>6.7010309278350517</v>
      </c>
      <c r="U35" s="58">
        <v>278</v>
      </c>
      <c r="V35" s="57">
        <v>17.912371134020617</v>
      </c>
      <c r="W35" s="58">
        <v>24</v>
      </c>
      <c r="X35" s="57">
        <v>1.5463917525773196</v>
      </c>
      <c r="Y35" s="58">
        <v>161</v>
      </c>
      <c r="Z35" s="57">
        <v>10.373711340206187</v>
      </c>
      <c r="AA35" s="58">
        <v>0</v>
      </c>
      <c r="AB35" s="57">
        <v>0</v>
      </c>
      <c r="AC35" s="57">
        <v>0</v>
      </c>
      <c r="AD35" s="58">
        <v>118</v>
      </c>
      <c r="AE35" s="57">
        <v>7.6030927835051543</v>
      </c>
      <c r="AF35" s="58">
        <v>3</v>
      </c>
      <c r="AG35" s="55">
        <v>0.19329896907216496</v>
      </c>
      <c r="AH35" s="42"/>
      <c r="AI35" s="42"/>
    </row>
    <row r="36" spans="1:35" x14ac:dyDescent="0.25">
      <c r="A36" s="93">
        <v>26</v>
      </c>
      <c r="B36" s="94" t="s">
        <v>57</v>
      </c>
      <c r="C36" s="58">
        <v>4928</v>
      </c>
      <c r="D36" s="58">
        <v>4820</v>
      </c>
      <c r="E36" s="57">
        <v>97.808441558441558</v>
      </c>
      <c r="F36" s="58">
        <v>2130</v>
      </c>
      <c r="G36" s="57">
        <v>44.190871369294605</v>
      </c>
      <c r="H36" s="58">
        <v>4624</v>
      </c>
      <c r="I36" s="57">
        <v>95.933609958506224</v>
      </c>
      <c r="J36" s="57">
        <v>93.831168831168839</v>
      </c>
      <c r="K36" s="58">
        <v>2758</v>
      </c>
      <c r="L36" s="57">
        <v>57.219917012448128</v>
      </c>
      <c r="M36" s="58">
        <v>1866</v>
      </c>
      <c r="N36" s="57">
        <v>38.713692946058096</v>
      </c>
      <c r="O36" s="58">
        <v>196</v>
      </c>
      <c r="P36" s="57">
        <v>4.0663900414937757</v>
      </c>
      <c r="Q36" s="58">
        <v>15</v>
      </c>
      <c r="R36" s="57">
        <v>7.6530612244897958</v>
      </c>
      <c r="S36" s="58">
        <v>487</v>
      </c>
      <c r="T36" s="57">
        <v>10.103734439834025</v>
      </c>
      <c r="U36" s="58">
        <v>542</v>
      </c>
      <c r="V36" s="57">
        <v>11.2448132780083</v>
      </c>
      <c r="W36" s="58">
        <v>274</v>
      </c>
      <c r="X36" s="57">
        <v>5.6846473029045645</v>
      </c>
      <c r="Y36" s="58">
        <v>607</v>
      </c>
      <c r="Z36" s="57">
        <v>12.593360995850622</v>
      </c>
      <c r="AA36" s="58">
        <v>106</v>
      </c>
      <c r="AB36" s="57">
        <v>2.199170124481328</v>
      </c>
      <c r="AC36" s="57">
        <v>17.462932454695224</v>
      </c>
      <c r="AD36" s="58">
        <v>552</v>
      </c>
      <c r="AE36" s="57">
        <v>11.452282157676349</v>
      </c>
      <c r="AF36" s="58">
        <v>0</v>
      </c>
      <c r="AG36" s="55"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58">
        <v>3371</v>
      </c>
      <c r="D37" s="58">
        <v>3070</v>
      </c>
      <c r="E37" s="57">
        <v>91.070898843073266</v>
      </c>
      <c r="F37" s="58">
        <v>1611</v>
      </c>
      <c r="G37" s="57">
        <v>52.475570032573295</v>
      </c>
      <c r="H37" s="58">
        <v>2895</v>
      </c>
      <c r="I37" s="57">
        <v>94.299674267100968</v>
      </c>
      <c r="J37" s="57">
        <v>85.87956096113912</v>
      </c>
      <c r="K37" s="58">
        <v>1731</v>
      </c>
      <c r="L37" s="57">
        <v>56.384364820846912</v>
      </c>
      <c r="M37" s="58">
        <v>1164</v>
      </c>
      <c r="N37" s="57">
        <v>37.915309446254071</v>
      </c>
      <c r="O37" s="58">
        <v>175</v>
      </c>
      <c r="P37" s="57">
        <v>5.7003257328990227</v>
      </c>
      <c r="Q37" s="58">
        <v>10</v>
      </c>
      <c r="R37" s="57">
        <v>5.7142857142857144</v>
      </c>
      <c r="S37" s="58">
        <v>235</v>
      </c>
      <c r="T37" s="57">
        <v>7.6547231270358314</v>
      </c>
      <c r="U37" s="58">
        <v>373</v>
      </c>
      <c r="V37" s="57">
        <v>12.149837133550488</v>
      </c>
      <c r="W37" s="58">
        <v>43</v>
      </c>
      <c r="X37" s="57">
        <v>1.4006514657980456</v>
      </c>
      <c r="Y37" s="58">
        <v>478</v>
      </c>
      <c r="Z37" s="57">
        <v>15.570032573289902</v>
      </c>
      <c r="AA37" s="58">
        <v>9</v>
      </c>
      <c r="AB37" s="57">
        <v>0.29315960912052119</v>
      </c>
      <c r="AC37" s="57">
        <v>1.882845188284519</v>
      </c>
      <c r="AD37" s="58">
        <v>348</v>
      </c>
      <c r="AE37" s="57">
        <v>11.335504885993487</v>
      </c>
      <c r="AF37" s="58">
        <v>2</v>
      </c>
      <c r="AG37" s="55">
        <v>6.5146579804560262E-2</v>
      </c>
      <c r="AH37" s="42"/>
      <c r="AI37" s="42"/>
    </row>
    <row r="38" spans="1:35" x14ac:dyDescent="0.25">
      <c r="A38" s="93">
        <v>28</v>
      </c>
      <c r="B38" s="94" t="s">
        <v>59</v>
      </c>
      <c r="C38" s="58">
        <v>3567</v>
      </c>
      <c r="D38" s="58">
        <v>3214</v>
      </c>
      <c r="E38" s="57">
        <v>90.103728623493126</v>
      </c>
      <c r="F38" s="58">
        <v>1688</v>
      </c>
      <c r="G38" s="57">
        <v>52.520224019912888</v>
      </c>
      <c r="H38" s="58">
        <v>2926</v>
      </c>
      <c r="I38" s="57">
        <v>91.039203484754211</v>
      </c>
      <c r="J38" s="57">
        <v>82.029716848892633</v>
      </c>
      <c r="K38" s="58">
        <v>1612</v>
      </c>
      <c r="L38" s="57">
        <v>50.155569383945242</v>
      </c>
      <c r="M38" s="58">
        <v>1314</v>
      </c>
      <c r="N38" s="57">
        <v>40.883634100808962</v>
      </c>
      <c r="O38" s="58">
        <v>288</v>
      </c>
      <c r="P38" s="57">
        <v>8.9607965152458</v>
      </c>
      <c r="Q38" s="58">
        <v>27</v>
      </c>
      <c r="R38" s="57">
        <v>9.375</v>
      </c>
      <c r="S38" s="58">
        <v>253</v>
      </c>
      <c r="T38" s="57">
        <v>7.8718108276291225</v>
      </c>
      <c r="U38" s="58">
        <v>464</v>
      </c>
      <c r="V38" s="57">
        <v>14.436838830118232</v>
      </c>
      <c r="W38" s="58">
        <v>104</v>
      </c>
      <c r="X38" s="57">
        <v>3.2358431860609835</v>
      </c>
      <c r="Y38" s="58">
        <v>597</v>
      </c>
      <c r="Z38" s="57">
        <v>18.574984443061606</v>
      </c>
      <c r="AA38" s="58">
        <v>4</v>
      </c>
      <c r="AB38" s="57">
        <v>0.12445550715619166</v>
      </c>
      <c r="AC38" s="57">
        <v>0.67001675041876052</v>
      </c>
      <c r="AD38" s="58">
        <v>341</v>
      </c>
      <c r="AE38" s="57">
        <v>10.609831985065339</v>
      </c>
      <c r="AF38" s="58">
        <v>1</v>
      </c>
      <c r="AG38" s="55">
        <v>3.1113876789047916E-2</v>
      </c>
      <c r="AH38" s="42"/>
      <c r="AI38" s="42"/>
    </row>
    <row r="39" spans="1:35" x14ac:dyDescent="0.25">
      <c r="A39" s="93">
        <v>29</v>
      </c>
      <c r="B39" s="94" t="s">
        <v>60</v>
      </c>
      <c r="C39" s="58">
        <v>2582</v>
      </c>
      <c r="D39" s="58">
        <v>2222</v>
      </c>
      <c r="E39" s="57">
        <v>86.057319907048807</v>
      </c>
      <c r="F39" s="58">
        <v>1410</v>
      </c>
      <c r="G39" s="57">
        <v>63.456345634563462</v>
      </c>
      <c r="H39" s="58">
        <v>2008</v>
      </c>
      <c r="I39" s="57">
        <v>90.369036903690372</v>
      </c>
      <c r="J39" s="57">
        <v>77.769171185127803</v>
      </c>
      <c r="K39" s="58">
        <v>1224</v>
      </c>
      <c r="L39" s="57">
        <v>55.085508550855089</v>
      </c>
      <c r="M39" s="58">
        <v>784</v>
      </c>
      <c r="N39" s="57">
        <v>35.283528352835283</v>
      </c>
      <c r="O39" s="58">
        <v>214</v>
      </c>
      <c r="P39" s="57">
        <v>9.63096309630963</v>
      </c>
      <c r="Q39" s="58">
        <v>8</v>
      </c>
      <c r="R39" s="57">
        <v>3.7383177570093453</v>
      </c>
      <c r="S39" s="58">
        <v>111</v>
      </c>
      <c r="T39" s="57">
        <v>4.995499549954995</v>
      </c>
      <c r="U39" s="58">
        <v>306</v>
      </c>
      <c r="V39" s="57">
        <v>13.771377137713772</v>
      </c>
      <c r="W39" s="58">
        <v>48</v>
      </c>
      <c r="X39" s="57">
        <v>2.1602160216021602</v>
      </c>
      <c r="Y39" s="58">
        <v>273</v>
      </c>
      <c r="Z39" s="57">
        <v>12.286228622862286</v>
      </c>
      <c r="AA39" s="58">
        <v>46</v>
      </c>
      <c r="AB39" s="57">
        <v>2.0702070207020702</v>
      </c>
      <c r="AC39" s="57">
        <v>16.84981684981685</v>
      </c>
      <c r="AD39" s="58">
        <v>285</v>
      </c>
      <c r="AE39" s="57">
        <v>12.826282628262826</v>
      </c>
      <c r="AF39" s="58">
        <v>3</v>
      </c>
      <c r="AG39" s="55">
        <v>0.13501350135013501</v>
      </c>
      <c r="AH39" s="42"/>
      <c r="AI39" s="42"/>
    </row>
    <row r="40" spans="1:35" s="30" customFormat="1" x14ac:dyDescent="0.25">
      <c r="A40" s="91" t="s">
        <v>61</v>
      </c>
      <c r="B40" s="92" t="s">
        <v>62</v>
      </c>
      <c r="C40" s="63">
        <v>70603.63</v>
      </c>
      <c r="D40" s="63">
        <v>66705</v>
      </c>
      <c r="E40" s="62">
        <v>94.478145103870716</v>
      </c>
      <c r="F40" s="63">
        <v>32118.5</v>
      </c>
      <c r="G40" s="62">
        <v>48.150063713364815</v>
      </c>
      <c r="H40" s="63">
        <v>60267.5</v>
      </c>
      <c r="I40" s="62">
        <v>90.34929915298703</v>
      </c>
      <c r="J40" s="62">
        <v>85.360341954089321</v>
      </c>
      <c r="K40" s="63">
        <v>34448.5</v>
      </c>
      <c r="L40" s="62">
        <v>51.643055243235139</v>
      </c>
      <c r="M40" s="63">
        <v>25819</v>
      </c>
      <c r="N40" s="62">
        <v>38.70624390975189</v>
      </c>
      <c r="O40" s="63">
        <v>6437.5</v>
      </c>
      <c r="P40" s="62">
        <v>9.6507008470129669</v>
      </c>
      <c r="Q40" s="63">
        <v>277</v>
      </c>
      <c r="R40" s="62">
        <v>4.3029126213592237</v>
      </c>
      <c r="S40" s="63">
        <v>5643</v>
      </c>
      <c r="T40" s="62">
        <v>8.4596357094670562</v>
      </c>
      <c r="U40" s="63">
        <v>7771.5</v>
      </c>
      <c r="V40" s="62">
        <v>11.650550933213403</v>
      </c>
      <c r="W40" s="63">
        <v>3759</v>
      </c>
      <c r="X40" s="62">
        <v>5.6352597256577468</v>
      </c>
      <c r="Y40" s="63">
        <v>6505.5</v>
      </c>
      <c r="Z40" s="62">
        <v>9.7526422307173366</v>
      </c>
      <c r="AA40" s="63">
        <v>1364</v>
      </c>
      <c r="AB40" s="62">
        <v>2.04482422607001</v>
      </c>
      <c r="AC40" s="62">
        <v>20.96687418338329</v>
      </c>
      <c r="AD40" s="63">
        <v>6613.5</v>
      </c>
      <c r="AE40" s="62">
        <v>9.9145491342478067</v>
      </c>
      <c r="AF40" s="63">
        <v>56</v>
      </c>
      <c r="AG40" s="60">
        <v>8.3951727756539987E-2</v>
      </c>
      <c r="AH40" s="44"/>
      <c r="AI40" s="44"/>
    </row>
    <row r="41" spans="1:35" x14ac:dyDescent="0.25">
      <c r="A41" s="93">
        <v>30</v>
      </c>
      <c r="B41" s="96" t="s">
        <v>63</v>
      </c>
      <c r="C41" s="58">
        <v>9569.75</v>
      </c>
      <c r="D41" s="58">
        <v>9108</v>
      </c>
      <c r="E41" s="57">
        <v>95.174900075759552</v>
      </c>
      <c r="F41" s="58">
        <v>3346.5</v>
      </c>
      <c r="G41" s="57">
        <v>36.742424242424242</v>
      </c>
      <c r="H41" s="58">
        <v>7913.5</v>
      </c>
      <c r="I41" s="57">
        <v>86.885155906895037</v>
      </c>
      <c r="J41" s="57">
        <v>82.692860315055256</v>
      </c>
      <c r="K41" s="58">
        <v>4180.5</v>
      </c>
      <c r="L41" s="57">
        <v>45.899209486166008</v>
      </c>
      <c r="M41" s="58">
        <v>3733</v>
      </c>
      <c r="N41" s="57">
        <v>40.985946420729029</v>
      </c>
      <c r="O41" s="58">
        <v>1194.5</v>
      </c>
      <c r="P41" s="57">
        <v>13.114844093104963</v>
      </c>
      <c r="Q41" s="58">
        <v>23</v>
      </c>
      <c r="R41" s="57">
        <v>1.9254918375889492</v>
      </c>
      <c r="S41" s="58">
        <v>559</v>
      </c>
      <c r="T41" s="57">
        <v>6.137461572244181</v>
      </c>
      <c r="U41" s="58">
        <v>910.5</v>
      </c>
      <c r="V41" s="57">
        <v>9.9967061923583671</v>
      </c>
      <c r="W41" s="58">
        <v>795</v>
      </c>
      <c r="X41" s="57">
        <v>8.7285902503293809</v>
      </c>
      <c r="Y41" s="58">
        <v>790.5</v>
      </c>
      <c r="Z41" s="57">
        <v>8.679183135704875</v>
      </c>
      <c r="AA41" s="58">
        <v>30</v>
      </c>
      <c r="AB41" s="57">
        <v>0.32938076416337286</v>
      </c>
      <c r="AC41" s="57">
        <v>3.795066413662239</v>
      </c>
      <c r="AD41" s="58">
        <v>709.5</v>
      </c>
      <c r="AE41" s="57">
        <v>7.7898550724637676</v>
      </c>
      <c r="AF41" s="58">
        <v>17</v>
      </c>
      <c r="AG41" s="55">
        <v>0.18664909969257795</v>
      </c>
      <c r="AH41" s="42"/>
      <c r="AI41" s="42"/>
    </row>
    <row r="42" spans="1:35" x14ac:dyDescent="0.25">
      <c r="A42" s="93">
        <v>31</v>
      </c>
      <c r="B42" s="94" t="s">
        <v>64</v>
      </c>
      <c r="C42" s="58">
        <v>2660</v>
      </c>
      <c r="D42" s="58">
        <v>2553</v>
      </c>
      <c r="E42" s="57">
        <v>95.977443609022558</v>
      </c>
      <c r="F42" s="58">
        <v>1529</v>
      </c>
      <c r="G42" s="57">
        <v>59.890325107716414</v>
      </c>
      <c r="H42" s="58">
        <v>2276</v>
      </c>
      <c r="I42" s="57">
        <v>89.150019584802195</v>
      </c>
      <c r="J42" s="57">
        <v>85.563909774436084</v>
      </c>
      <c r="K42" s="58">
        <v>1538</v>
      </c>
      <c r="L42" s="57">
        <v>60.242851547199372</v>
      </c>
      <c r="M42" s="58">
        <v>738</v>
      </c>
      <c r="N42" s="57">
        <v>28.907168037602819</v>
      </c>
      <c r="O42" s="58">
        <v>277</v>
      </c>
      <c r="P42" s="57">
        <v>10.849980415197805</v>
      </c>
      <c r="Q42" s="58">
        <v>2</v>
      </c>
      <c r="R42" s="57">
        <v>0.72202166064981954</v>
      </c>
      <c r="S42" s="58">
        <v>311</v>
      </c>
      <c r="T42" s="57">
        <v>12.181746964355659</v>
      </c>
      <c r="U42" s="58">
        <v>207</v>
      </c>
      <c r="V42" s="57">
        <v>8.1081081081081088</v>
      </c>
      <c r="W42" s="58">
        <v>353</v>
      </c>
      <c r="X42" s="57">
        <v>13.82687034860948</v>
      </c>
      <c r="Y42" s="58">
        <v>382</v>
      </c>
      <c r="Z42" s="57">
        <v>14.962788875832352</v>
      </c>
      <c r="AA42" s="58">
        <v>10</v>
      </c>
      <c r="AB42" s="57">
        <v>0.39169604386995693</v>
      </c>
      <c r="AC42" s="57">
        <v>2.6178010471204187</v>
      </c>
      <c r="AD42" s="58">
        <v>418</v>
      </c>
      <c r="AE42" s="57">
        <v>16.372894633764197</v>
      </c>
      <c r="AF42" s="58">
        <v>0</v>
      </c>
      <c r="AG42" s="55"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58">
        <v>4770</v>
      </c>
      <c r="D43" s="58">
        <v>4630</v>
      </c>
      <c r="E43" s="57">
        <v>97.064989517819711</v>
      </c>
      <c r="F43" s="58">
        <v>2313</v>
      </c>
      <c r="G43" s="57">
        <v>49.956803455723545</v>
      </c>
      <c r="H43" s="58">
        <v>4351</v>
      </c>
      <c r="I43" s="57">
        <v>93.974082073434133</v>
      </c>
      <c r="J43" s="57">
        <v>91.215932914046121</v>
      </c>
      <c r="K43" s="58">
        <v>2939</v>
      </c>
      <c r="L43" s="57">
        <v>63.477321814254864</v>
      </c>
      <c r="M43" s="58">
        <v>1412</v>
      </c>
      <c r="N43" s="57">
        <v>30.496760259179268</v>
      </c>
      <c r="O43" s="58">
        <v>279</v>
      </c>
      <c r="P43" s="57">
        <v>6.0259179265658744</v>
      </c>
      <c r="Q43" s="58">
        <v>9</v>
      </c>
      <c r="R43" s="57">
        <v>3.225806451612903</v>
      </c>
      <c r="S43" s="58">
        <v>560</v>
      </c>
      <c r="T43" s="57">
        <v>12.095032397408207</v>
      </c>
      <c r="U43" s="58">
        <v>424</v>
      </c>
      <c r="V43" s="57">
        <v>9.1576673866090719</v>
      </c>
      <c r="W43" s="58">
        <v>313</v>
      </c>
      <c r="X43" s="57">
        <v>6.7602591792656579</v>
      </c>
      <c r="Y43" s="58">
        <v>862</v>
      </c>
      <c r="Z43" s="57">
        <v>18.61771058315335</v>
      </c>
      <c r="AA43" s="58">
        <v>57</v>
      </c>
      <c r="AB43" s="57">
        <v>1.2311015118790496</v>
      </c>
      <c r="AC43" s="57">
        <v>6.6125290023201861</v>
      </c>
      <c r="AD43" s="58">
        <v>699</v>
      </c>
      <c r="AE43" s="57">
        <v>15.097192224622031</v>
      </c>
      <c r="AF43" s="58">
        <v>0</v>
      </c>
      <c r="AG43" s="55"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58">
        <v>10547</v>
      </c>
      <c r="D44" s="58">
        <v>9947</v>
      </c>
      <c r="E44" s="57">
        <v>94.311178534180343</v>
      </c>
      <c r="F44" s="58">
        <v>4132</v>
      </c>
      <c r="G44" s="57">
        <v>41.540162863174828</v>
      </c>
      <c r="H44" s="58">
        <v>9168</v>
      </c>
      <c r="I44" s="57">
        <v>92.168493012968739</v>
      </c>
      <c r="J44" s="57">
        <v>86.925191997724468</v>
      </c>
      <c r="K44" s="58">
        <v>4961</v>
      </c>
      <c r="L44" s="57">
        <v>49.874333970041221</v>
      </c>
      <c r="M44" s="58">
        <v>4207</v>
      </c>
      <c r="N44" s="57">
        <v>42.294159042927518</v>
      </c>
      <c r="O44" s="58">
        <v>779</v>
      </c>
      <c r="P44" s="57">
        <v>7.8315069870312657</v>
      </c>
      <c r="Q44" s="58">
        <v>40</v>
      </c>
      <c r="R44" s="57">
        <v>5.1347881899871632</v>
      </c>
      <c r="S44" s="58">
        <v>958</v>
      </c>
      <c r="T44" s="57">
        <v>9.6310445360410171</v>
      </c>
      <c r="U44" s="58">
        <v>1061</v>
      </c>
      <c r="V44" s="57">
        <v>10.666532622901377</v>
      </c>
      <c r="W44" s="58">
        <v>529</v>
      </c>
      <c r="X44" s="57">
        <v>5.3181863878556346</v>
      </c>
      <c r="Y44" s="58">
        <v>1179</v>
      </c>
      <c r="Z44" s="57">
        <v>11.852819945712275</v>
      </c>
      <c r="AA44" s="58">
        <v>66</v>
      </c>
      <c r="AB44" s="57">
        <v>0.6635166381823665</v>
      </c>
      <c r="AC44" s="57">
        <v>5.5979643765903306</v>
      </c>
      <c r="AD44" s="58">
        <v>1066</v>
      </c>
      <c r="AE44" s="57">
        <v>10.71679903488489</v>
      </c>
      <c r="AF44" s="58">
        <v>11</v>
      </c>
      <c r="AG44" s="55">
        <v>0.11058610636372776</v>
      </c>
      <c r="AH44" s="42"/>
      <c r="AI44" s="42"/>
    </row>
    <row r="45" spans="1:35" x14ac:dyDescent="0.25">
      <c r="A45" s="93">
        <v>34</v>
      </c>
      <c r="B45" s="96" t="s">
        <v>67</v>
      </c>
      <c r="C45" s="58">
        <v>4818</v>
      </c>
      <c r="D45" s="58">
        <v>4508</v>
      </c>
      <c r="E45" s="57">
        <v>93.565794935657948</v>
      </c>
      <c r="F45" s="58">
        <v>2741</v>
      </c>
      <c r="G45" s="57">
        <v>60.803016858917481</v>
      </c>
      <c r="H45" s="58">
        <v>3954</v>
      </c>
      <c r="I45" s="57">
        <v>87.710736468500443</v>
      </c>
      <c r="J45" s="57">
        <v>82.067247820672478</v>
      </c>
      <c r="K45" s="58">
        <v>2161</v>
      </c>
      <c r="L45" s="57">
        <v>47.937000887311449</v>
      </c>
      <c r="M45" s="58">
        <v>1793</v>
      </c>
      <c r="N45" s="57">
        <v>39.773735581188994</v>
      </c>
      <c r="O45" s="58">
        <v>554</v>
      </c>
      <c r="P45" s="57">
        <v>12.289263531499556</v>
      </c>
      <c r="Q45" s="58">
        <v>43</v>
      </c>
      <c r="R45" s="57">
        <v>7.7617328519855606</v>
      </c>
      <c r="S45" s="58">
        <v>531</v>
      </c>
      <c r="T45" s="57">
        <v>11.779059449866903</v>
      </c>
      <c r="U45" s="58">
        <v>545</v>
      </c>
      <c r="V45" s="57">
        <v>12.089618456078083</v>
      </c>
      <c r="W45" s="58">
        <v>440</v>
      </c>
      <c r="X45" s="57">
        <v>9.7604259094942325</v>
      </c>
      <c r="Y45" s="58">
        <v>462</v>
      </c>
      <c r="Z45" s="57">
        <v>10.248447204968944</v>
      </c>
      <c r="AA45" s="58">
        <v>42</v>
      </c>
      <c r="AB45" s="57">
        <v>0.93167701863354035</v>
      </c>
      <c r="AC45" s="57">
        <v>9.0909090909090917</v>
      </c>
      <c r="AD45" s="58">
        <v>444</v>
      </c>
      <c r="AE45" s="57">
        <v>9.8491570541259978</v>
      </c>
      <c r="AF45" s="58">
        <v>2</v>
      </c>
      <c r="AG45" s="55">
        <v>4.4365572315882874E-2</v>
      </c>
      <c r="AH45" s="42"/>
      <c r="AI45" s="42"/>
    </row>
    <row r="46" spans="1:35" x14ac:dyDescent="0.25">
      <c r="A46" s="93">
        <v>35</v>
      </c>
      <c r="B46" s="94" t="s">
        <v>68</v>
      </c>
      <c r="C46" s="58">
        <v>2805</v>
      </c>
      <c r="D46" s="58">
        <v>2566</v>
      </c>
      <c r="E46" s="57">
        <v>91.479500891265602</v>
      </c>
      <c r="F46" s="58">
        <v>1462</v>
      </c>
      <c r="G46" s="57">
        <v>56.975837879968829</v>
      </c>
      <c r="H46" s="58">
        <v>2267</v>
      </c>
      <c r="I46" s="57">
        <v>88.347622759158213</v>
      </c>
      <c r="J46" s="57">
        <v>80.819964349376122</v>
      </c>
      <c r="K46" s="58">
        <v>1417</v>
      </c>
      <c r="L46" s="57">
        <v>55.222135619641463</v>
      </c>
      <c r="M46" s="58">
        <v>850</v>
      </c>
      <c r="N46" s="57">
        <v>33.125487139516757</v>
      </c>
      <c r="O46" s="58">
        <v>299</v>
      </c>
      <c r="P46" s="57">
        <v>11.652377240841776</v>
      </c>
      <c r="Q46" s="58">
        <v>15</v>
      </c>
      <c r="R46" s="57">
        <v>5.0167224080267561</v>
      </c>
      <c r="S46" s="58">
        <v>175</v>
      </c>
      <c r="T46" s="57">
        <v>6.8199532346063911</v>
      </c>
      <c r="U46" s="58">
        <v>307</v>
      </c>
      <c r="V46" s="57">
        <v>11.964146531566641</v>
      </c>
      <c r="W46" s="58">
        <v>21</v>
      </c>
      <c r="X46" s="57">
        <v>0.81839438815276688</v>
      </c>
      <c r="Y46" s="58">
        <v>262</v>
      </c>
      <c r="Z46" s="57">
        <v>10.210444271239282</v>
      </c>
      <c r="AA46" s="58">
        <v>7</v>
      </c>
      <c r="AB46" s="57">
        <v>0.27279812938425568</v>
      </c>
      <c r="AC46" s="57">
        <v>2.6717557251908395</v>
      </c>
      <c r="AD46" s="58">
        <v>249</v>
      </c>
      <c r="AE46" s="57">
        <v>9.7038191738113806</v>
      </c>
      <c r="AF46" s="58">
        <v>2</v>
      </c>
      <c r="AG46" s="55">
        <v>7.7942322681215898E-2</v>
      </c>
      <c r="AH46" s="42"/>
      <c r="AI46" s="42"/>
    </row>
    <row r="47" spans="1:35" x14ac:dyDescent="0.25">
      <c r="A47" s="93">
        <v>36</v>
      </c>
      <c r="B47" s="94" t="s">
        <v>69</v>
      </c>
      <c r="C47" s="58">
        <v>4683.4799999999996</v>
      </c>
      <c r="D47" s="58">
        <v>4253</v>
      </c>
      <c r="E47" s="57">
        <v>90.808544074064585</v>
      </c>
      <c r="F47" s="58">
        <v>2741</v>
      </c>
      <c r="G47" s="57">
        <v>64.448624500352693</v>
      </c>
      <c r="H47" s="58">
        <v>3609</v>
      </c>
      <c r="I47" s="57">
        <v>84.857747472372452</v>
      </c>
      <c r="J47" s="57">
        <v>77.058085013707768</v>
      </c>
      <c r="K47" s="58">
        <v>1872</v>
      </c>
      <c r="L47" s="57">
        <v>44.015988713849048</v>
      </c>
      <c r="M47" s="58">
        <v>1737</v>
      </c>
      <c r="N47" s="57">
        <v>40.841758758523397</v>
      </c>
      <c r="O47" s="58">
        <v>644</v>
      </c>
      <c r="P47" s="57">
        <v>15.142252527627557</v>
      </c>
      <c r="Q47" s="58">
        <v>21</v>
      </c>
      <c r="R47" s="57">
        <v>3.2608695652173911</v>
      </c>
      <c r="S47" s="58">
        <v>294</v>
      </c>
      <c r="T47" s="57">
        <v>6.9127674582647538</v>
      </c>
      <c r="U47" s="58">
        <v>585</v>
      </c>
      <c r="V47" s="57">
        <v>13.754996473077826</v>
      </c>
      <c r="W47" s="58">
        <v>311</v>
      </c>
      <c r="X47" s="57">
        <v>7.3124853044909486</v>
      </c>
      <c r="Y47" s="58">
        <v>507</v>
      </c>
      <c r="Z47" s="57">
        <v>11.920996943334117</v>
      </c>
      <c r="AA47" s="58">
        <v>95</v>
      </c>
      <c r="AB47" s="57">
        <v>2.2337173759699036</v>
      </c>
      <c r="AC47" s="57">
        <v>18.737672583826431</v>
      </c>
      <c r="AD47" s="58">
        <v>437</v>
      </c>
      <c r="AE47" s="57">
        <v>10.275099929461556</v>
      </c>
      <c r="AF47" s="58">
        <v>2</v>
      </c>
      <c r="AG47" s="55">
        <v>4.7025628967787447E-2</v>
      </c>
      <c r="AH47" s="42"/>
      <c r="AI47" s="42"/>
    </row>
    <row r="48" spans="1:35" x14ac:dyDescent="0.25">
      <c r="A48" s="93">
        <v>37</v>
      </c>
      <c r="B48" s="94" t="s">
        <v>70</v>
      </c>
      <c r="C48" s="58">
        <v>5994</v>
      </c>
      <c r="D48" s="58">
        <v>5568</v>
      </c>
      <c r="E48" s="57">
        <v>92.892892892892903</v>
      </c>
      <c r="F48" s="58">
        <v>2938</v>
      </c>
      <c r="G48" s="57">
        <v>52.765804597701148</v>
      </c>
      <c r="H48" s="58">
        <v>5204</v>
      </c>
      <c r="I48" s="57">
        <v>93.462643678160916</v>
      </c>
      <c r="J48" s="57">
        <v>86.820153486820146</v>
      </c>
      <c r="K48" s="58">
        <v>2963</v>
      </c>
      <c r="L48" s="57">
        <v>53.214798850574709</v>
      </c>
      <c r="M48" s="58">
        <v>2241</v>
      </c>
      <c r="N48" s="57">
        <v>40.247844827586206</v>
      </c>
      <c r="O48" s="58">
        <v>364</v>
      </c>
      <c r="P48" s="57">
        <v>6.5373563218390798</v>
      </c>
      <c r="Q48" s="58">
        <v>15</v>
      </c>
      <c r="R48" s="57">
        <v>4.1208791208791204</v>
      </c>
      <c r="S48" s="58">
        <v>489</v>
      </c>
      <c r="T48" s="57">
        <v>8.7823275862068968</v>
      </c>
      <c r="U48" s="58">
        <v>730</v>
      </c>
      <c r="V48" s="57">
        <v>13.110632183908047</v>
      </c>
      <c r="W48" s="58">
        <v>394</v>
      </c>
      <c r="X48" s="57">
        <v>7.0761494252873565</v>
      </c>
      <c r="Y48" s="58">
        <v>32</v>
      </c>
      <c r="Z48" s="57">
        <v>0.57471264367816088</v>
      </c>
      <c r="AA48" s="58">
        <v>864</v>
      </c>
      <c r="AB48" s="57">
        <v>15.517241379310345</v>
      </c>
      <c r="AC48" s="57">
        <v>2700</v>
      </c>
      <c r="AD48" s="58">
        <v>708</v>
      </c>
      <c r="AE48" s="57">
        <v>12.71551724137931</v>
      </c>
      <c r="AF48" s="58">
        <v>6</v>
      </c>
      <c r="AG48" s="55">
        <v>0.10775862068965517</v>
      </c>
      <c r="AH48" s="42"/>
      <c r="AI48" s="42"/>
    </row>
    <row r="49" spans="1:35" x14ac:dyDescent="0.25">
      <c r="A49" s="93">
        <v>38</v>
      </c>
      <c r="B49" s="96" t="s">
        <v>71</v>
      </c>
      <c r="C49" s="58">
        <v>5302</v>
      </c>
      <c r="D49" s="58">
        <v>4958</v>
      </c>
      <c r="E49" s="57">
        <v>93.511882308562804</v>
      </c>
      <c r="F49" s="58">
        <v>1990</v>
      </c>
      <c r="G49" s="57">
        <v>40.13715207745058</v>
      </c>
      <c r="H49" s="58">
        <v>4379</v>
      </c>
      <c r="I49" s="57">
        <v>88.321903993545774</v>
      </c>
      <c r="J49" s="57">
        <v>82.591474915126369</v>
      </c>
      <c r="K49" s="58">
        <v>2366</v>
      </c>
      <c r="L49" s="57">
        <v>47.720855183541751</v>
      </c>
      <c r="M49" s="58">
        <v>2013</v>
      </c>
      <c r="N49" s="57">
        <v>40.601048810004031</v>
      </c>
      <c r="O49" s="58">
        <v>579</v>
      </c>
      <c r="P49" s="57">
        <v>11.678096006454215</v>
      </c>
      <c r="Q49" s="58">
        <v>18</v>
      </c>
      <c r="R49" s="57">
        <v>3.1088082901554404</v>
      </c>
      <c r="S49" s="58">
        <v>252</v>
      </c>
      <c r="T49" s="57">
        <v>5.082694634933441</v>
      </c>
      <c r="U49" s="58">
        <v>709</v>
      </c>
      <c r="V49" s="57">
        <v>14.300121016538927</v>
      </c>
      <c r="W49" s="58">
        <v>41</v>
      </c>
      <c r="X49" s="57">
        <v>0.82694634933440903</v>
      </c>
      <c r="Y49" s="58">
        <v>317</v>
      </c>
      <c r="Z49" s="57">
        <v>6.3937071399757963</v>
      </c>
      <c r="AA49" s="58">
        <v>75</v>
      </c>
      <c r="AB49" s="57">
        <v>1.5127067365873337</v>
      </c>
      <c r="AC49" s="57">
        <v>23.65930599369085</v>
      </c>
      <c r="AD49" s="58">
        <v>526</v>
      </c>
      <c r="AE49" s="57">
        <v>10.609116579265834</v>
      </c>
      <c r="AF49" s="58">
        <v>3</v>
      </c>
      <c r="AG49" s="55">
        <v>6.0508269463493337E-2</v>
      </c>
      <c r="AH49" s="42"/>
      <c r="AI49" s="42"/>
    </row>
    <row r="50" spans="1:35" x14ac:dyDescent="0.25">
      <c r="A50" s="93">
        <v>39</v>
      </c>
      <c r="B50" s="94" t="s">
        <v>72</v>
      </c>
      <c r="C50" s="58">
        <v>3104.4</v>
      </c>
      <c r="D50" s="58">
        <v>2965</v>
      </c>
      <c r="E50" s="57">
        <v>95.509599278443503</v>
      </c>
      <c r="F50" s="58">
        <v>1307</v>
      </c>
      <c r="G50" s="57">
        <v>44.080944350758855</v>
      </c>
      <c r="H50" s="58">
        <v>2740</v>
      </c>
      <c r="I50" s="57">
        <v>92.4114671163575</v>
      </c>
      <c r="J50" s="57">
        <v>88.261821930163634</v>
      </c>
      <c r="K50" s="58">
        <v>1681</v>
      </c>
      <c r="L50" s="57">
        <v>56.694772344013487</v>
      </c>
      <c r="M50" s="58">
        <v>1059</v>
      </c>
      <c r="N50" s="57">
        <v>35.716694772344013</v>
      </c>
      <c r="O50" s="58">
        <v>225</v>
      </c>
      <c r="P50" s="57">
        <v>7.5885328836424959</v>
      </c>
      <c r="Q50" s="58">
        <v>13</v>
      </c>
      <c r="R50" s="57">
        <v>5.7777777777777777</v>
      </c>
      <c r="S50" s="58">
        <v>203</v>
      </c>
      <c r="T50" s="57">
        <v>6.8465430016863404</v>
      </c>
      <c r="U50" s="58">
        <v>328</v>
      </c>
      <c r="V50" s="57">
        <v>11.062394603709949</v>
      </c>
      <c r="W50" s="58">
        <v>51</v>
      </c>
      <c r="X50" s="57">
        <v>1.7200674536256324</v>
      </c>
      <c r="Y50" s="58">
        <v>286</v>
      </c>
      <c r="Z50" s="57">
        <v>9.6458684654300164</v>
      </c>
      <c r="AA50" s="58">
        <v>16</v>
      </c>
      <c r="AB50" s="57">
        <v>0.53962900505902189</v>
      </c>
      <c r="AC50" s="57">
        <v>5.5944055944055942</v>
      </c>
      <c r="AD50" s="58">
        <v>162</v>
      </c>
      <c r="AE50" s="57">
        <v>5.463743676222597</v>
      </c>
      <c r="AF50" s="58">
        <v>0</v>
      </c>
      <c r="AG50" s="55"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58">
        <v>3626</v>
      </c>
      <c r="D51" s="58">
        <v>3421</v>
      </c>
      <c r="E51" s="57">
        <v>94.346387203530057</v>
      </c>
      <c r="F51" s="58">
        <v>2139</v>
      </c>
      <c r="G51" s="57">
        <v>62.5255773165741</v>
      </c>
      <c r="H51" s="58">
        <v>3041</v>
      </c>
      <c r="I51" s="57">
        <v>88.892136802104645</v>
      </c>
      <c r="J51" s="57">
        <v>83.866519580805303</v>
      </c>
      <c r="K51" s="58">
        <v>1519</v>
      </c>
      <c r="L51" s="57">
        <v>44.402221572639576</v>
      </c>
      <c r="M51" s="58">
        <v>1522</v>
      </c>
      <c r="N51" s="57">
        <v>44.489915229465069</v>
      </c>
      <c r="O51" s="58">
        <v>380</v>
      </c>
      <c r="P51" s="57">
        <v>11.107863197895353</v>
      </c>
      <c r="Q51" s="58">
        <v>17</v>
      </c>
      <c r="R51" s="57">
        <v>4.4736842105263159</v>
      </c>
      <c r="S51" s="58">
        <v>212</v>
      </c>
      <c r="T51" s="57">
        <v>6.1970184156679338</v>
      </c>
      <c r="U51" s="58">
        <v>363</v>
      </c>
      <c r="V51" s="57">
        <v>10.610932475884244</v>
      </c>
      <c r="W51" s="58">
        <v>159</v>
      </c>
      <c r="X51" s="57">
        <v>4.6477638117509494</v>
      </c>
      <c r="Y51" s="58">
        <v>251</v>
      </c>
      <c r="Z51" s="57">
        <v>7.3370359543992985</v>
      </c>
      <c r="AA51" s="58">
        <v>51</v>
      </c>
      <c r="AB51" s="57">
        <v>1.4907921660333234</v>
      </c>
      <c r="AC51" s="57">
        <v>20.318725099601593</v>
      </c>
      <c r="AD51" s="58">
        <v>213</v>
      </c>
      <c r="AE51" s="57">
        <v>6.2262496346097631</v>
      </c>
      <c r="AF51" s="58">
        <v>9</v>
      </c>
      <c r="AG51" s="55">
        <v>0.26308097047646889</v>
      </c>
      <c r="AH51" s="42"/>
      <c r="AI51" s="42"/>
    </row>
    <row r="52" spans="1:35" x14ac:dyDescent="0.25">
      <c r="A52" s="93">
        <v>41</v>
      </c>
      <c r="B52" s="94" t="s">
        <v>74</v>
      </c>
      <c r="C52" s="58">
        <v>4760</v>
      </c>
      <c r="D52" s="58">
        <v>4575</v>
      </c>
      <c r="E52" s="57">
        <v>96.113445378151269</v>
      </c>
      <c r="F52" s="58">
        <v>2060</v>
      </c>
      <c r="G52" s="57">
        <v>45.027322404371581</v>
      </c>
      <c r="H52" s="58">
        <v>4260</v>
      </c>
      <c r="I52" s="57">
        <v>93.114754098360649</v>
      </c>
      <c r="J52" s="57">
        <v>89.495798319327733</v>
      </c>
      <c r="K52" s="58">
        <v>2538</v>
      </c>
      <c r="L52" s="57">
        <v>55.475409836065573</v>
      </c>
      <c r="M52" s="58">
        <v>1722</v>
      </c>
      <c r="N52" s="57">
        <v>37.639344262295083</v>
      </c>
      <c r="O52" s="58">
        <v>315</v>
      </c>
      <c r="P52" s="57">
        <v>6.8852459016393448</v>
      </c>
      <c r="Q52" s="58">
        <v>22</v>
      </c>
      <c r="R52" s="57">
        <v>6.9841269841269842</v>
      </c>
      <c r="S52" s="58">
        <v>410</v>
      </c>
      <c r="T52" s="57">
        <v>8.9617486338797825</v>
      </c>
      <c r="U52" s="58">
        <v>605</v>
      </c>
      <c r="V52" s="57">
        <v>13.224043715846994</v>
      </c>
      <c r="W52" s="58">
        <v>140</v>
      </c>
      <c r="X52" s="57">
        <v>3.0601092896174862</v>
      </c>
      <c r="Y52" s="58">
        <v>586</v>
      </c>
      <c r="Z52" s="57">
        <v>12.808743169398905</v>
      </c>
      <c r="AA52" s="58">
        <v>25</v>
      </c>
      <c r="AB52" s="57">
        <v>0.54644808743169404</v>
      </c>
      <c r="AC52" s="57">
        <v>4.2662116040955631</v>
      </c>
      <c r="AD52" s="58">
        <v>549</v>
      </c>
      <c r="AE52" s="57">
        <v>12</v>
      </c>
      <c r="AF52" s="58">
        <v>0</v>
      </c>
      <c r="AG52" s="55"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58">
        <v>5425</v>
      </c>
      <c r="D53" s="58">
        <v>5223</v>
      </c>
      <c r="E53" s="57">
        <v>96.276497695852541</v>
      </c>
      <c r="F53" s="58">
        <v>2354</v>
      </c>
      <c r="G53" s="57">
        <v>45.06988320888378</v>
      </c>
      <c r="H53" s="58">
        <v>4859</v>
      </c>
      <c r="I53" s="57">
        <v>93.030825196247363</v>
      </c>
      <c r="J53" s="57">
        <v>89.566820276497694</v>
      </c>
      <c r="K53" s="58">
        <v>2975</v>
      </c>
      <c r="L53" s="57">
        <v>56.959601761439785</v>
      </c>
      <c r="M53" s="58">
        <v>1884</v>
      </c>
      <c r="N53" s="57">
        <v>36.071223434807578</v>
      </c>
      <c r="O53" s="58">
        <v>364</v>
      </c>
      <c r="P53" s="57">
        <v>6.9691748037526331</v>
      </c>
      <c r="Q53" s="58">
        <v>27</v>
      </c>
      <c r="R53" s="57">
        <v>7.4175824175824179</v>
      </c>
      <c r="S53" s="58">
        <v>483</v>
      </c>
      <c r="T53" s="57">
        <v>9.2475588742102239</v>
      </c>
      <c r="U53" s="58">
        <v>688</v>
      </c>
      <c r="V53" s="57">
        <v>13.172506222477503</v>
      </c>
      <c r="W53" s="58">
        <v>150</v>
      </c>
      <c r="X53" s="57">
        <v>2.8719126938541071</v>
      </c>
      <c r="Y53" s="58">
        <v>446</v>
      </c>
      <c r="Z53" s="57">
        <v>8.5391537430595434</v>
      </c>
      <c r="AA53" s="58">
        <v>17</v>
      </c>
      <c r="AB53" s="57">
        <v>0.32548343863679879</v>
      </c>
      <c r="AC53" s="57">
        <v>3.811659192825112</v>
      </c>
      <c r="AD53" s="58">
        <v>337</v>
      </c>
      <c r="AE53" s="57">
        <v>6.4522305188588938</v>
      </c>
      <c r="AF53" s="58">
        <v>2</v>
      </c>
      <c r="AG53" s="55">
        <v>3.8292169251388092E-2</v>
      </c>
      <c r="AH53" s="42"/>
      <c r="AI53" s="42"/>
    </row>
    <row r="54" spans="1:35" x14ac:dyDescent="0.25">
      <c r="A54" s="93">
        <v>43</v>
      </c>
      <c r="B54" s="94" t="s">
        <v>76</v>
      </c>
      <c r="C54" s="58">
        <v>2539</v>
      </c>
      <c r="D54" s="58">
        <v>2430</v>
      </c>
      <c r="E54" s="57">
        <v>95.706971248523047</v>
      </c>
      <c r="F54" s="58">
        <v>1066</v>
      </c>
      <c r="G54" s="57">
        <v>43.868312757201643</v>
      </c>
      <c r="H54" s="58">
        <v>2246</v>
      </c>
      <c r="I54" s="57">
        <v>92.427983539094654</v>
      </c>
      <c r="J54" s="57">
        <v>88.460023631350921</v>
      </c>
      <c r="K54" s="58">
        <v>1338</v>
      </c>
      <c r="L54" s="57">
        <v>55.061728395061728</v>
      </c>
      <c r="M54" s="58">
        <v>908</v>
      </c>
      <c r="N54" s="57">
        <v>37.36625514403292</v>
      </c>
      <c r="O54" s="58">
        <v>184</v>
      </c>
      <c r="P54" s="57">
        <v>7.5720164609053491</v>
      </c>
      <c r="Q54" s="58">
        <v>12</v>
      </c>
      <c r="R54" s="57">
        <v>6.5217391304347823</v>
      </c>
      <c r="S54" s="58">
        <v>206</v>
      </c>
      <c r="T54" s="57">
        <v>8.4773662551440321</v>
      </c>
      <c r="U54" s="58">
        <v>309</v>
      </c>
      <c r="V54" s="57">
        <v>12.716049382716049</v>
      </c>
      <c r="W54" s="58">
        <v>62</v>
      </c>
      <c r="X54" s="57">
        <v>2.5514403292181069</v>
      </c>
      <c r="Y54" s="58">
        <v>143</v>
      </c>
      <c r="Z54" s="57">
        <v>5.8847736625514404</v>
      </c>
      <c r="AA54" s="58">
        <v>9</v>
      </c>
      <c r="AB54" s="57">
        <v>0.37037037037037041</v>
      </c>
      <c r="AC54" s="57">
        <v>6.2937062937062942</v>
      </c>
      <c r="AD54" s="58">
        <v>96</v>
      </c>
      <c r="AE54" s="57">
        <v>3.9506172839506171</v>
      </c>
      <c r="AF54" s="58">
        <v>2</v>
      </c>
      <c r="AG54" s="55">
        <v>8.2304526748971193E-2</v>
      </c>
      <c r="AH54" s="42"/>
      <c r="AI54" s="42"/>
    </row>
    <row r="55" spans="1:35" s="30" customFormat="1" ht="13.9" customHeight="1" x14ac:dyDescent="0.25">
      <c r="A55" s="97" t="s">
        <v>77</v>
      </c>
      <c r="B55" s="92" t="s">
        <v>78</v>
      </c>
      <c r="C55" s="63">
        <v>51629.420000000006</v>
      </c>
      <c r="D55" s="63">
        <v>49804.4</v>
      </c>
      <c r="E55" s="62">
        <v>96.465154944603285</v>
      </c>
      <c r="F55" s="63">
        <v>22360.400000000001</v>
      </c>
      <c r="G55" s="62">
        <v>44.896434853145507</v>
      </c>
      <c r="H55" s="63">
        <v>45054.9</v>
      </c>
      <c r="I55" s="62">
        <v>90.463693970813821</v>
      </c>
      <c r="J55" s="62">
        <v>87.265942557557295</v>
      </c>
      <c r="K55" s="63">
        <v>26860.400000000001</v>
      </c>
      <c r="L55" s="62">
        <v>53.931781127771849</v>
      </c>
      <c r="M55" s="63">
        <v>18194.5</v>
      </c>
      <c r="N55" s="62">
        <v>36.531912843041979</v>
      </c>
      <c r="O55" s="63">
        <v>4749.5</v>
      </c>
      <c r="P55" s="62">
        <v>9.536306029186175</v>
      </c>
      <c r="Q55" s="63">
        <v>448</v>
      </c>
      <c r="R55" s="62">
        <v>9.4325718496683866</v>
      </c>
      <c r="S55" s="63">
        <v>4557.5</v>
      </c>
      <c r="T55" s="62">
        <v>9.1507979214687847</v>
      </c>
      <c r="U55" s="63">
        <v>6152.5</v>
      </c>
      <c r="V55" s="62">
        <v>12.3533262121419</v>
      </c>
      <c r="W55" s="63">
        <v>1416</v>
      </c>
      <c r="X55" s="62">
        <v>2.8431222944157541</v>
      </c>
      <c r="Y55" s="63">
        <v>5951</v>
      </c>
      <c r="Z55" s="62">
        <v>11.948743484511407</v>
      </c>
      <c r="AA55" s="63">
        <v>240</v>
      </c>
      <c r="AB55" s="62">
        <v>0.48188513464673799</v>
      </c>
      <c r="AC55" s="62">
        <v>4.032935641068728</v>
      </c>
      <c r="AD55" s="63">
        <v>4484</v>
      </c>
      <c r="AE55" s="62">
        <v>9.0032205989832228</v>
      </c>
      <c r="AF55" s="63">
        <v>12</v>
      </c>
      <c r="AG55" s="60">
        <v>2.4094256732336901E-2</v>
      </c>
      <c r="AH55" s="44"/>
      <c r="AI55" s="44"/>
    </row>
    <row r="56" spans="1:35" x14ac:dyDescent="0.25">
      <c r="A56" s="93">
        <v>44</v>
      </c>
      <c r="B56" s="94" t="s">
        <v>79</v>
      </c>
      <c r="C56" s="58">
        <v>1068</v>
      </c>
      <c r="D56" s="58">
        <v>1048</v>
      </c>
      <c r="E56" s="57">
        <v>98.12734082397003</v>
      </c>
      <c r="F56" s="58">
        <v>409</v>
      </c>
      <c r="G56" s="57">
        <v>39.026717557251914</v>
      </c>
      <c r="H56" s="58">
        <v>1012</v>
      </c>
      <c r="I56" s="57">
        <v>96.564885496183209</v>
      </c>
      <c r="J56" s="57">
        <v>94.756554307116104</v>
      </c>
      <c r="K56" s="58">
        <v>670</v>
      </c>
      <c r="L56" s="57">
        <v>63.931297709923662</v>
      </c>
      <c r="M56" s="58">
        <v>342</v>
      </c>
      <c r="N56" s="57">
        <v>32.633587786259547</v>
      </c>
      <c r="O56" s="58">
        <v>36</v>
      </c>
      <c r="P56" s="57">
        <v>3.4351145038167941</v>
      </c>
      <c r="Q56" s="58">
        <v>1</v>
      </c>
      <c r="R56" s="57">
        <v>2.7777777777777777</v>
      </c>
      <c r="S56" s="58">
        <v>70</v>
      </c>
      <c r="T56" s="57">
        <v>6.6793893129770989</v>
      </c>
      <c r="U56" s="58">
        <v>178</v>
      </c>
      <c r="V56" s="57">
        <v>16.984732824427482</v>
      </c>
      <c r="W56" s="58">
        <v>16</v>
      </c>
      <c r="X56" s="57">
        <v>1.5267175572519083</v>
      </c>
      <c r="Y56" s="58">
        <v>106</v>
      </c>
      <c r="Z56" s="57">
        <v>10.114503816793894</v>
      </c>
      <c r="AA56" s="58">
        <v>3</v>
      </c>
      <c r="AB56" s="57">
        <v>0.2862595419847328</v>
      </c>
      <c r="AC56" s="57">
        <v>2.8301886792452833</v>
      </c>
      <c r="AD56" s="58">
        <v>71</v>
      </c>
      <c r="AE56" s="57">
        <v>6.7748091603053435</v>
      </c>
      <c r="AF56" s="58">
        <v>0</v>
      </c>
      <c r="AG56" s="55"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58">
        <v>560</v>
      </c>
      <c r="D57" s="58">
        <v>536</v>
      </c>
      <c r="E57" s="57">
        <v>95.714285714285722</v>
      </c>
      <c r="F57" s="58">
        <v>271</v>
      </c>
      <c r="G57" s="57">
        <v>50.559701492537314</v>
      </c>
      <c r="H57" s="58">
        <v>478</v>
      </c>
      <c r="I57" s="57">
        <v>89.179104477611943</v>
      </c>
      <c r="J57" s="57">
        <v>85.357142857142847</v>
      </c>
      <c r="K57" s="58">
        <v>305</v>
      </c>
      <c r="L57" s="57">
        <v>56.902985074626869</v>
      </c>
      <c r="M57" s="58">
        <v>173</v>
      </c>
      <c r="N57" s="57">
        <v>32.276119402985074</v>
      </c>
      <c r="O57" s="58">
        <v>58</v>
      </c>
      <c r="P57" s="57">
        <v>10.820895522388058</v>
      </c>
      <c r="Q57" s="58">
        <v>7</v>
      </c>
      <c r="R57" s="57">
        <v>12.068965517241379</v>
      </c>
      <c r="S57" s="58">
        <v>25</v>
      </c>
      <c r="T57" s="57">
        <v>4.6641791044776122</v>
      </c>
      <c r="U57" s="58">
        <v>131</v>
      </c>
      <c r="V57" s="57">
        <v>24.440298507462689</v>
      </c>
      <c r="W57" s="58">
        <v>5</v>
      </c>
      <c r="X57" s="57">
        <v>0.93283582089552231</v>
      </c>
      <c r="Y57" s="58">
        <v>32</v>
      </c>
      <c r="Z57" s="57">
        <v>5.9701492537313428</v>
      </c>
      <c r="AA57" s="58">
        <v>0</v>
      </c>
      <c r="AB57" s="57">
        <v>0</v>
      </c>
      <c r="AC57" s="57">
        <v>0</v>
      </c>
      <c r="AD57" s="58">
        <v>26</v>
      </c>
      <c r="AE57" s="57">
        <v>4.8507462686567164</v>
      </c>
      <c r="AF57" s="58">
        <v>0</v>
      </c>
      <c r="AG57" s="55"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58">
        <v>4516</v>
      </c>
      <c r="D58" s="58">
        <v>4301</v>
      </c>
      <c r="E58" s="57">
        <v>95.239149689991137</v>
      </c>
      <c r="F58" s="58">
        <v>1583</v>
      </c>
      <c r="G58" s="57">
        <v>36.805394094396654</v>
      </c>
      <c r="H58" s="58">
        <v>3979</v>
      </c>
      <c r="I58" s="57">
        <v>92.513368983957221</v>
      </c>
      <c r="J58" s="57">
        <v>88.108945969884857</v>
      </c>
      <c r="K58" s="58">
        <v>1765</v>
      </c>
      <c r="L58" s="57">
        <v>41.03696814694257</v>
      </c>
      <c r="M58" s="58">
        <v>2214</v>
      </c>
      <c r="N58" s="57">
        <v>51.476400837014644</v>
      </c>
      <c r="O58" s="58">
        <v>322</v>
      </c>
      <c r="P58" s="57">
        <v>7.4866310160427805</v>
      </c>
      <c r="Q58" s="58">
        <v>26</v>
      </c>
      <c r="R58" s="57">
        <v>8.0745341614906838</v>
      </c>
      <c r="S58" s="58">
        <v>439</v>
      </c>
      <c r="T58" s="57">
        <v>10.206928621250871</v>
      </c>
      <c r="U58" s="58">
        <v>416</v>
      </c>
      <c r="V58" s="57">
        <v>9.6721692629621021</v>
      </c>
      <c r="W58" s="58">
        <v>111</v>
      </c>
      <c r="X58" s="57">
        <v>2.5807951639153686</v>
      </c>
      <c r="Y58" s="58">
        <v>703</v>
      </c>
      <c r="Z58" s="57">
        <v>16.345036038130665</v>
      </c>
      <c r="AA58" s="58">
        <v>41</v>
      </c>
      <c r="AB58" s="57">
        <v>0.95326668216693788</v>
      </c>
      <c r="AC58" s="57">
        <v>5.8321479374110954</v>
      </c>
      <c r="AD58" s="58">
        <v>57</v>
      </c>
      <c r="AE58" s="57">
        <v>1.3252731922808649</v>
      </c>
      <c r="AF58" s="58">
        <v>1</v>
      </c>
      <c r="AG58" s="55">
        <v>2.3250406882120437E-2</v>
      </c>
      <c r="AH58" s="42"/>
      <c r="AI58" s="42"/>
    </row>
    <row r="59" spans="1:35" x14ac:dyDescent="0.25">
      <c r="A59" s="93">
        <v>47</v>
      </c>
      <c r="B59" s="96" t="s">
        <v>260</v>
      </c>
      <c r="C59" s="58">
        <v>308.75</v>
      </c>
      <c r="D59" s="58">
        <v>300</v>
      </c>
      <c r="E59" s="57">
        <v>97.165991902834008</v>
      </c>
      <c r="F59" s="58">
        <v>180</v>
      </c>
      <c r="G59" s="57">
        <v>60</v>
      </c>
      <c r="H59" s="58">
        <v>291</v>
      </c>
      <c r="I59" s="57">
        <v>97</v>
      </c>
      <c r="J59" s="57">
        <v>94.251012145748987</v>
      </c>
      <c r="K59" s="58">
        <v>241</v>
      </c>
      <c r="L59" s="57">
        <v>80.333333333333329</v>
      </c>
      <c r="M59" s="58">
        <v>50</v>
      </c>
      <c r="N59" s="57">
        <v>16.666666666666664</v>
      </c>
      <c r="O59" s="58">
        <v>9</v>
      </c>
      <c r="P59" s="57">
        <v>3</v>
      </c>
      <c r="Q59" s="58">
        <v>1</v>
      </c>
      <c r="R59" s="57">
        <v>11.111111111111111</v>
      </c>
      <c r="S59" s="58">
        <v>24</v>
      </c>
      <c r="T59" s="57">
        <v>8</v>
      </c>
      <c r="U59" s="58">
        <v>43</v>
      </c>
      <c r="V59" s="57">
        <v>14.333333333333334</v>
      </c>
      <c r="W59" s="58">
        <v>7</v>
      </c>
      <c r="X59" s="57">
        <v>2.3333333333333335</v>
      </c>
      <c r="Y59" s="58">
        <v>55</v>
      </c>
      <c r="Z59" s="57">
        <v>18.333333333333332</v>
      </c>
      <c r="AA59" s="58">
        <v>0</v>
      </c>
      <c r="AB59" s="57">
        <v>0</v>
      </c>
      <c r="AC59" s="57">
        <v>0</v>
      </c>
      <c r="AD59" s="58">
        <v>41</v>
      </c>
      <c r="AE59" s="57">
        <v>13.666666666666666</v>
      </c>
      <c r="AF59" s="58">
        <v>0</v>
      </c>
      <c r="AG59" s="55"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58">
        <v>24455.100000000002</v>
      </c>
      <c r="D60" s="58">
        <v>24018</v>
      </c>
      <c r="E60" s="57">
        <v>98.212642761632523</v>
      </c>
      <c r="F60" s="58">
        <v>11345.5</v>
      </c>
      <c r="G60" s="57">
        <v>47.237488550253978</v>
      </c>
      <c r="H60" s="58">
        <v>21502</v>
      </c>
      <c r="I60" s="57">
        <v>89.524523274211006</v>
      </c>
      <c r="J60" s="57">
        <v>87.92440022735542</v>
      </c>
      <c r="K60" s="58">
        <v>13961</v>
      </c>
      <c r="L60" s="57">
        <v>58.127237904904646</v>
      </c>
      <c r="M60" s="58">
        <v>7541</v>
      </c>
      <c r="N60" s="57">
        <v>31.397285369306356</v>
      </c>
      <c r="O60" s="58">
        <v>2516</v>
      </c>
      <c r="P60" s="57">
        <v>10.475476725788992</v>
      </c>
      <c r="Q60" s="58">
        <v>175</v>
      </c>
      <c r="R60" s="57">
        <v>6.9554848966613667</v>
      </c>
      <c r="S60" s="58">
        <v>2278.5</v>
      </c>
      <c r="T60" s="57">
        <v>9.4866350237322017</v>
      </c>
      <c r="U60" s="58">
        <v>2492</v>
      </c>
      <c r="V60" s="57">
        <v>10.375551669581148</v>
      </c>
      <c r="W60" s="58">
        <v>449</v>
      </c>
      <c r="X60" s="57">
        <v>1.8694312598884169</v>
      </c>
      <c r="Y60" s="58">
        <v>3029</v>
      </c>
      <c r="Z60" s="57">
        <v>12.611374802231659</v>
      </c>
      <c r="AA60" s="58">
        <v>102</v>
      </c>
      <c r="AB60" s="57">
        <v>0.42468148888333745</v>
      </c>
      <c r="AC60" s="57">
        <v>3.3674480026411358</v>
      </c>
      <c r="AD60" s="58">
        <v>2813</v>
      </c>
      <c r="AE60" s="57">
        <v>11.712049296361062</v>
      </c>
      <c r="AF60" s="58">
        <v>4</v>
      </c>
      <c r="AG60" s="55">
        <v>1.6654176034640686E-2</v>
      </c>
      <c r="AH60" s="42"/>
      <c r="AI60" s="42"/>
    </row>
    <row r="61" spans="1:35" x14ac:dyDescent="0.25">
      <c r="A61" s="93">
        <v>49</v>
      </c>
      <c r="B61" s="94" t="s">
        <v>82</v>
      </c>
      <c r="C61" s="58">
        <v>1977</v>
      </c>
      <c r="D61" s="58">
        <v>1910</v>
      </c>
      <c r="E61" s="57">
        <v>96.611026808295392</v>
      </c>
      <c r="F61" s="58">
        <v>1013</v>
      </c>
      <c r="G61" s="57">
        <v>53.036649214659683</v>
      </c>
      <c r="H61" s="58">
        <v>1805</v>
      </c>
      <c r="I61" s="57">
        <v>94.502617801047123</v>
      </c>
      <c r="J61" s="57">
        <v>91.299949418310561</v>
      </c>
      <c r="K61" s="58">
        <v>1110</v>
      </c>
      <c r="L61" s="57">
        <v>58.1151832460733</v>
      </c>
      <c r="M61" s="58">
        <v>695</v>
      </c>
      <c r="N61" s="57">
        <v>36.387434554973822</v>
      </c>
      <c r="O61" s="58">
        <v>105</v>
      </c>
      <c r="P61" s="57">
        <v>5.4973821989528799</v>
      </c>
      <c r="Q61" s="58">
        <v>30</v>
      </c>
      <c r="R61" s="57">
        <v>28.571428571428569</v>
      </c>
      <c r="S61" s="58">
        <v>184</v>
      </c>
      <c r="T61" s="57">
        <v>9.63350785340314</v>
      </c>
      <c r="U61" s="58">
        <v>363</v>
      </c>
      <c r="V61" s="57">
        <v>19.005235602094242</v>
      </c>
      <c r="W61" s="58">
        <v>164</v>
      </c>
      <c r="X61" s="57">
        <v>8.5863874345549736</v>
      </c>
      <c r="Y61" s="58">
        <v>176</v>
      </c>
      <c r="Z61" s="57">
        <v>9.2146596858638734</v>
      </c>
      <c r="AA61" s="58">
        <v>16</v>
      </c>
      <c r="AB61" s="57">
        <v>0.83769633507853414</v>
      </c>
      <c r="AC61" s="57">
        <v>9.0909090909090917</v>
      </c>
      <c r="AD61" s="58">
        <v>175</v>
      </c>
      <c r="AE61" s="57">
        <v>9.1623036649214651</v>
      </c>
      <c r="AF61" s="58">
        <v>1</v>
      </c>
      <c r="AG61" s="55">
        <v>5.2356020942408384E-2</v>
      </c>
      <c r="AH61" s="42"/>
      <c r="AI61" s="42"/>
    </row>
    <row r="62" spans="1:35" x14ac:dyDescent="0.25">
      <c r="A62" s="93">
        <v>50</v>
      </c>
      <c r="B62" s="94" t="s">
        <v>83</v>
      </c>
      <c r="C62" s="58">
        <v>7660.57</v>
      </c>
      <c r="D62" s="58">
        <v>7352.4000000000005</v>
      </c>
      <c r="E62" s="57">
        <v>95.977192297701095</v>
      </c>
      <c r="F62" s="58">
        <v>2793.8999999999996</v>
      </c>
      <c r="G62" s="57">
        <v>37.99983678798759</v>
      </c>
      <c r="H62" s="58">
        <v>6510.9</v>
      </c>
      <c r="I62" s="57">
        <v>88.554757630161575</v>
      </c>
      <c r="J62" s="57">
        <v>84.992370019463308</v>
      </c>
      <c r="K62" s="58">
        <v>3501.3999999999996</v>
      </c>
      <c r="L62" s="57">
        <v>47.622545019313414</v>
      </c>
      <c r="M62" s="58">
        <v>3009.5</v>
      </c>
      <c r="N62" s="57">
        <v>40.932212610848154</v>
      </c>
      <c r="O62" s="58">
        <v>841.5</v>
      </c>
      <c r="P62" s="57">
        <v>11.44524236983842</v>
      </c>
      <c r="Q62" s="58">
        <v>38</v>
      </c>
      <c r="R62" s="57">
        <v>4.5157456922162806</v>
      </c>
      <c r="S62" s="58">
        <v>591</v>
      </c>
      <c r="T62" s="57">
        <v>8.0381916109025617</v>
      </c>
      <c r="U62" s="58">
        <v>977.5</v>
      </c>
      <c r="V62" s="57">
        <v>13.294978510418364</v>
      </c>
      <c r="W62" s="58">
        <v>89</v>
      </c>
      <c r="X62" s="57">
        <v>1.2104890919971709</v>
      </c>
      <c r="Y62" s="58">
        <v>515</v>
      </c>
      <c r="Z62" s="57">
        <v>7.0045155323431789</v>
      </c>
      <c r="AA62" s="58">
        <v>21</v>
      </c>
      <c r="AB62" s="57">
        <v>0.28562102170719761</v>
      </c>
      <c r="AC62" s="57">
        <v>4.0776699029126213</v>
      </c>
      <c r="AD62" s="58">
        <v>440</v>
      </c>
      <c r="AE62" s="57">
        <v>5.9844404548174737</v>
      </c>
      <c r="AF62" s="58">
        <v>0</v>
      </c>
      <c r="AG62" s="55"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58">
        <v>11084</v>
      </c>
      <c r="D63" s="58">
        <v>10339</v>
      </c>
      <c r="E63" s="57">
        <v>93.278599783471677</v>
      </c>
      <c r="F63" s="58">
        <v>4765</v>
      </c>
      <c r="G63" s="57">
        <v>46.087629364542025</v>
      </c>
      <c r="H63" s="58">
        <v>9477</v>
      </c>
      <c r="I63" s="57">
        <v>91.662636618628497</v>
      </c>
      <c r="J63" s="57">
        <v>85.501623962468415</v>
      </c>
      <c r="K63" s="58">
        <v>5307</v>
      </c>
      <c r="L63" s="57">
        <v>51.329915852596962</v>
      </c>
      <c r="M63" s="58">
        <v>4170</v>
      </c>
      <c r="N63" s="57">
        <v>40.332720766031535</v>
      </c>
      <c r="O63" s="58">
        <v>862</v>
      </c>
      <c r="P63" s="57">
        <v>8.3373633813715049</v>
      </c>
      <c r="Q63" s="58">
        <v>170</v>
      </c>
      <c r="R63" s="57">
        <v>19.721577726218097</v>
      </c>
      <c r="S63" s="58">
        <v>946</v>
      </c>
      <c r="T63" s="57">
        <v>9.1498210658671049</v>
      </c>
      <c r="U63" s="58">
        <v>1552</v>
      </c>
      <c r="V63" s="57">
        <v>15.011122932585355</v>
      </c>
      <c r="W63" s="58">
        <v>575</v>
      </c>
      <c r="X63" s="57">
        <v>5.5614662926782081</v>
      </c>
      <c r="Y63" s="58">
        <v>1335</v>
      </c>
      <c r="Z63" s="57">
        <v>12.912273914305059</v>
      </c>
      <c r="AA63" s="58">
        <v>57</v>
      </c>
      <c r="AB63" s="57">
        <v>0.55131057162201369</v>
      </c>
      <c r="AC63" s="57">
        <v>4.2696629213483144</v>
      </c>
      <c r="AD63" s="58">
        <v>861</v>
      </c>
      <c r="AE63" s="57">
        <v>8.3276912660798903</v>
      </c>
      <c r="AF63" s="58">
        <v>6</v>
      </c>
      <c r="AG63" s="55">
        <v>5.8032691749685651E-2</v>
      </c>
      <c r="AH63" s="42"/>
      <c r="AI63" s="42"/>
    </row>
    <row r="64" spans="1:35" s="30" customFormat="1" x14ac:dyDescent="0.25">
      <c r="A64" s="91" t="s">
        <v>85</v>
      </c>
      <c r="B64" s="92" t="s">
        <v>86</v>
      </c>
      <c r="C64" s="63">
        <v>18195</v>
      </c>
      <c r="D64" s="63">
        <v>17192</v>
      </c>
      <c r="E64" s="62">
        <v>94.48749656499038</v>
      </c>
      <c r="F64" s="63">
        <v>6344</v>
      </c>
      <c r="G64" s="62">
        <v>36.900884132154488</v>
      </c>
      <c r="H64" s="63">
        <v>16020</v>
      </c>
      <c r="I64" s="62">
        <v>93.182875756165657</v>
      </c>
      <c r="J64" s="62">
        <v>88.046166529266273</v>
      </c>
      <c r="K64" s="63">
        <v>9599</v>
      </c>
      <c r="L64" s="62">
        <v>55.834108887854818</v>
      </c>
      <c r="M64" s="63">
        <v>6421</v>
      </c>
      <c r="N64" s="62">
        <v>37.34876686831084</v>
      </c>
      <c r="O64" s="63">
        <v>1172</v>
      </c>
      <c r="P64" s="62">
        <v>6.8171242438343409</v>
      </c>
      <c r="Q64" s="63">
        <v>139</v>
      </c>
      <c r="R64" s="62">
        <v>11.860068259385665</v>
      </c>
      <c r="S64" s="63">
        <v>1781</v>
      </c>
      <c r="T64" s="62">
        <v>10.359469520707306</v>
      </c>
      <c r="U64" s="63">
        <v>3602</v>
      </c>
      <c r="V64" s="62">
        <v>20.951605397859467</v>
      </c>
      <c r="W64" s="63">
        <v>456</v>
      </c>
      <c r="X64" s="62">
        <v>2.6523964634713821</v>
      </c>
      <c r="Y64" s="63">
        <v>1473</v>
      </c>
      <c r="Z64" s="62">
        <v>8.5679385760818985</v>
      </c>
      <c r="AA64" s="63">
        <v>67</v>
      </c>
      <c r="AB64" s="62">
        <v>0.3897161470451373</v>
      </c>
      <c r="AC64" s="62">
        <v>4.5485403937542435</v>
      </c>
      <c r="AD64" s="63">
        <v>1264</v>
      </c>
      <c r="AE64" s="62">
        <v>7.352256863657515</v>
      </c>
      <c r="AF64" s="63">
        <v>29</v>
      </c>
      <c r="AG64" s="60">
        <v>0.1686831084225221</v>
      </c>
      <c r="AH64" s="44"/>
      <c r="AI64" s="44"/>
    </row>
    <row r="65" spans="1:35" x14ac:dyDescent="0.25">
      <c r="A65" s="93">
        <v>52</v>
      </c>
      <c r="B65" s="94" t="s">
        <v>87</v>
      </c>
      <c r="C65" s="58">
        <v>2359</v>
      </c>
      <c r="D65" s="58">
        <v>2359</v>
      </c>
      <c r="E65" s="57">
        <v>100</v>
      </c>
      <c r="F65" s="58">
        <v>414</v>
      </c>
      <c r="G65" s="57">
        <v>17.549809241203899</v>
      </c>
      <c r="H65" s="58">
        <v>2218</v>
      </c>
      <c r="I65" s="57">
        <v>94.022891055532014</v>
      </c>
      <c r="J65" s="57">
        <v>94.022891055532014</v>
      </c>
      <c r="K65" s="58">
        <v>1230</v>
      </c>
      <c r="L65" s="57">
        <v>52.140737600678257</v>
      </c>
      <c r="M65" s="58">
        <v>988</v>
      </c>
      <c r="N65" s="57">
        <v>41.88215345485375</v>
      </c>
      <c r="O65" s="58">
        <v>141</v>
      </c>
      <c r="P65" s="57">
        <v>5.9771089444679948</v>
      </c>
      <c r="Q65" s="58">
        <v>5</v>
      </c>
      <c r="R65" s="57">
        <v>3.5460992907801421</v>
      </c>
      <c r="S65" s="58">
        <v>182</v>
      </c>
      <c r="T65" s="57">
        <v>7.71513353115727</v>
      </c>
      <c r="U65" s="58">
        <v>617</v>
      </c>
      <c r="V65" s="57">
        <v>26.155150487494698</v>
      </c>
      <c r="W65" s="58">
        <v>2</v>
      </c>
      <c r="X65" s="57">
        <v>8.4781687155574395E-2</v>
      </c>
      <c r="Y65" s="58">
        <v>44</v>
      </c>
      <c r="Z65" s="57">
        <v>1.8651971174226365</v>
      </c>
      <c r="AA65" s="58">
        <v>1</v>
      </c>
      <c r="AB65" s="57">
        <v>4.2390843577787198E-2</v>
      </c>
      <c r="AC65" s="57">
        <v>2.2727272727272729</v>
      </c>
      <c r="AD65" s="58">
        <v>50</v>
      </c>
      <c r="AE65" s="57">
        <v>2.1195421788893598</v>
      </c>
      <c r="AF65" s="58">
        <v>0</v>
      </c>
      <c r="AG65" s="55"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58">
        <v>292</v>
      </c>
      <c r="D66" s="58">
        <v>292</v>
      </c>
      <c r="E66" s="57">
        <v>100</v>
      </c>
      <c r="F66" s="58">
        <v>67</v>
      </c>
      <c r="G66" s="57">
        <v>22.945205479452056</v>
      </c>
      <c r="H66" s="58">
        <v>287</v>
      </c>
      <c r="I66" s="57">
        <v>98.287671232876718</v>
      </c>
      <c r="J66" s="57">
        <v>98.287671232876718</v>
      </c>
      <c r="K66" s="58">
        <v>195</v>
      </c>
      <c r="L66" s="57">
        <v>66.780821917808225</v>
      </c>
      <c r="M66" s="58">
        <v>92</v>
      </c>
      <c r="N66" s="57">
        <v>31.506849315068493</v>
      </c>
      <c r="O66" s="58">
        <v>5</v>
      </c>
      <c r="P66" s="57">
        <v>1.7123287671232876</v>
      </c>
      <c r="Q66" s="58">
        <v>5</v>
      </c>
      <c r="R66" s="57">
        <v>100</v>
      </c>
      <c r="S66" s="58">
        <v>63</v>
      </c>
      <c r="T66" s="57">
        <v>21.575342465753426</v>
      </c>
      <c r="U66" s="58">
        <v>8</v>
      </c>
      <c r="V66" s="57">
        <v>2.7397260273972601</v>
      </c>
      <c r="W66" s="58">
        <v>16</v>
      </c>
      <c r="X66" s="57">
        <v>5.4794520547945202</v>
      </c>
      <c r="Y66" s="58">
        <v>20</v>
      </c>
      <c r="Z66" s="57">
        <v>6.8493150684931505</v>
      </c>
      <c r="AA66" s="58">
        <v>9</v>
      </c>
      <c r="AB66" s="57">
        <v>3.0821917808219177</v>
      </c>
      <c r="AC66" s="57">
        <v>45</v>
      </c>
      <c r="AD66" s="58">
        <v>19</v>
      </c>
      <c r="AE66" s="57">
        <v>6.506849315068493</v>
      </c>
      <c r="AF66" s="58">
        <v>3</v>
      </c>
      <c r="AG66" s="55">
        <v>1.0273972602739725</v>
      </c>
      <c r="AH66" s="42"/>
      <c r="AI66" s="42"/>
    </row>
    <row r="67" spans="1:35" x14ac:dyDescent="0.25">
      <c r="A67" s="93">
        <v>54</v>
      </c>
      <c r="B67" s="94" t="s">
        <v>89</v>
      </c>
      <c r="C67" s="58">
        <v>1845</v>
      </c>
      <c r="D67" s="58">
        <v>1481</v>
      </c>
      <c r="E67" s="57">
        <v>80.271002710027091</v>
      </c>
      <c r="F67" s="58">
        <v>500</v>
      </c>
      <c r="G67" s="57">
        <v>33.7609723160027</v>
      </c>
      <c r="H67" s="58">
        <v>1363</v>
      </c>
      <c r="I67" s="57">
        <v>92.032410533423359</v>
      </c>
      <c r="J67" s="57">
        <v>73.875338753387538</v>
      </c>
      <c r="K67" s="58">
        <v>729</v>
      </c>
      <c r="L67" s="57">
        <v>49.223497636731942</v>
      </c>
      <c r="M67" s="58">
        <v>634</v>
      </c>
      <c r="N67" s="57">
        <v>42.808912896691425</v>
      </c>
      <c r="O67" s="58">
        <v>118</v>
      </c>
      <c r="P67" s="57">
        <v>7.9675894665766371</v>
      </c>
      <c r="Q67" s="58">
        <v>0</v>
      </c>
      <c r="R67" s="57">
        <v>0</v>
      </c>
      <c r="S67" s="58">
        <v>179</v>
      </c>
      <c r="T67" s="57">
        <v>12.086428089128967</v>
      </c>
      <c r="U67" s="58">
        <v>265</v>
      </c>
      <c r="V67" s="57">
        <v>17.893315327481432</v>
      </c>
      <c r="W67" s="58">
        <v>0</v>
      </c>
      <c r="X67" s="57">
        <v>0</v>
      </c>
      <c r="Y67" s="58">
        <v>162</v>
      </c>
      <c r="Z67" s="57">
        <v>10.938555030384874</v>
      </c>
      <c r="AA67" s="58">
        <v>0</v>
      </c>
      <c r="AB67" s="57">
        <v>0</v>
      </c>
      <c r="AC67" s="57">
        <v>0</v>
      </c>
      <c r="AD67" s="58">
        <v>134</v>
      </c>
      <c r="AE67" s="57">
        <v>9.0479405806887243</v>
      </c>
      <c r="AF67" s="58">
        <v>0</v>
      </c>
      <c r="AG67" s="55"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58">
        <v>1633</v>
      </c>
      <c r="D68" s="58">
        <v>1500</v>
      </c>
      <c r="E68" s="57">
        <v>91.855480710349042</v>
      </c>
      <c r="F68" s="58">
        <v>366</v>
      </c>
      <c r="G68" s="57">
        <v>24.4</v>
      </c>
      <c r="H68" s="58">
        <v>1477</v>
      </c>
      <c r="I68" s="57">
        <v>98.466666666666669</v>
      </c>
      <c r="J68" s="57">
        <v>90.447030006123697</v>
      </c>
      <c r="K68" s="58">
        <v>919</v>
      </c>
      <c r="L68" s="57">
        <v>61.266666666666666</v>
      </c>
      <c r="M68" s="58">
        <v>558</v>
      </c>
      <c r="N68" s="57">
        <v>37.200000000000003</v>
      </c>
      <c r="O68" s="58">
        <v>23</v>
      </c>
      <c r="P68" s="57">
        <v>1.5333333333333332</v>
      </c>
      <c r="Q68" s="58">
        <v>10</v>
      </c>
      <c r="R68" s="57">
        <v>43.478260869565219</v>
      </c>
      <c r="S68" s="58">
        <v>167</v>
      </c>
      <c r="T68" s="57">
        <v>11.133333333333335</v>
      </c>
      <c r="U68" s="58">
        <v>582</v>
      </c>
      <c r="V68" s="57">
        <v>38.800000000000004</v>
      </c>
      <c r="W68" s="58">
        <v>22</v>
      </c>
      <c r="X68" s="57">
        <v>1.4666666666666666</v>
      </c>
      <c r="Y68" s="58">
        <v>202</v>
      </c>
      <c r="Z68" s="57">
        <v>13.466666666666665</v>
      </c>
      <c r="AA68" s="58">
        <v>8</v>
      </c>
      <c r="AB68" s="57">
        <v>0.53333333333333333</v>
      </c>
      <c r="AC68" s="57">
        <v>3.9603960396039604</v>
      </c>
      <c r="AD68" s="58">
        <v>170</v>
      </c>
      <c r="AE68" s="57">
        <v>11.333333333333332</v>
      </c>
      <c r="AF68" s="58">
        <v>1</v>
      </c>
      <c r="AG68" s="55">
        <v>6.6666666666666666E-2</v>
      </c>
      <c r="AH68" s="42"/>
      <c r="AI68" s="42"/>
    </row>
    <row r="69" spans="1:35" x14ac:dyDescent="0.25">
      <c r="A69" s="93">
        <v>56</v>
      </c>
      <c r="B69" s="94" t="s">
        <v>91</v>
      </c>
      <c r="C69" s="58">
        <v>940</v>
      </c>
      <c r="D69" s="58">
        <v>1150</v>
      </c>
      <c r="E69" s="57">
        <v>122.34042553191489</v>
      </c>
      <c r="F69" s="58">
        <v>200</v>
      </c>
      <c r="G69" s="57">
        <v>17.391304347826086</v>
      </c>
      <c r="H69" s="58">
        <v>1100</v>
      </c>
      <c r="I69" s="57">
        <v>95.652173913043484</v>
      </c>
      <c r="J69" s="57">
        <v>117.02127659574468</v>
      </c>
      <c r="K69" s="58">
        <v>797</v>
      </c>
      <c r="L69" s="57">
        <v>69.304347826086953</v>
      </c>
      <c r="M69" s="58">
        <v>303</v>
      </c>
      <c r="N69" s="57">
        <v>26.347826086956523</v>
      </c>
      <c r="O69" s="58">
        <v>50</v>
      </c>
      <c r="P69" s="57">
        <v>4.3478260869565215</v>
      </c>
      <c r="Q69" s="58">
        <v>50</v>
      </c>
      <c r="R69" s="57">
        <v>100</v>
      </c>
      <c r="S69" s="58">
        <v>125</v>
      </c>
      <c r="T69" s="57">
        <v>10.869565217391305</v>
      </c>
      <c r="U69" s="58">
        <v>497</v>
      </c>
      <c r="V69" s="57">
        <v>43.217391304347821</v>
      </c>
      <c r="W69" s="58">
        <v>13</v>
      </c>
      <c r="X69" s="57">
        <v>1.1304347826086958</v>
      </c>
      <c r="Y69" s="58">
        <v>20</v>
      </c>
      <c r="Z69" s="57">
        <v>1.7391304347826086</v>
      </c>
      <c r="AA69" s="58">
        <v>0</v>
      </c>
      <c r="AB69" s="57">
        <v>0</v>
      </c>
      <c r="AC69" s="57">
        <v>0</v>
      </c>
      <c r="AD69" s="58">
        <v>114</v>
      </c>
      <c r="AE69" s="57">
        <v>9.9130434782608692</v>
      </c>
      <c r="AF69" s="58">
        <v>0</v>
      </c>
      <c r="AG69" s="55"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58">
        <v>166</v>
      </c>
      <c r="D70" s="58">
        <v>214</v>
      </c>
      <c r="E70" s="57">
        <v>128.91566265060243</v>
      </c>
      <c r="F70" s="58">
        <v>17</v>
      </c>
      <c r="G70" s="57">
        <v>7.9439252336448591</v>
      </c>
      <c r="H70" s="58">
        <v>160</v>
      </c>
      <c r="I70" s="57">
        <v>74.766355140186917</v>
      </c>
      <c r="J70" s="57">
        <v>96.385542168674704</v>
      </c>
      <c r="K70" s="58">
        <v>117</v>
      </c>
      <c r="L70" s="57">
        <v>54.67289719626168</v>
      </c>
      <c r="M70" s="58">
        <v>43</v>
      </c>
      <c r="N70" s="57">
        <v>20.093457943925234</v>
      </c>
      <c r="O70" s="58">
        <v>54</v>
      </c>
      <c r="P70" s="57">
        <v>25.233644859813083</v>
      </c>
      <c r="Q70" s="58">
        <v>8</v>
      </c>
      <c r="R70" s="57">
        <v>14.814814814814813</v>
      </c>
      <c r="S70" s="58">
        <v>29</v>
      </c>
      <c r="T70" s="57">
        <v>13.551401869158877</v>
      </c>
      <c r="U70" s="58">
        <v>7</v>
      </c>
      <c r="V70" s="57">
        <v>3.2710280373831773</v>
      </c>
      <c r="W70" s="58">
        <v>18</v>
      </c>
      <c r="X70" s="57">
        <v>8.4112149532710276</v>
      </c>
      <c r="Y70" s="58">
        <v>23</v>
      </c>
      <c r="Z70" s="57">
        <v>10.747663551401869</v>
      </c>
      <c r="AA70" s="58">
        <v>5</v>
      </c>
      <c r="AB70" s="57">
        <v>2.3364485981308412</v>
      </c>
      <c r="AC70" s="57">
        <v>21.739130434782609</v>
      </c>
      <c r="AD70" s="58">
        <v>12</v>
      </c>
      <c r="AE70" s="57">
        <v>5.6074766355140184</v>
      </c>
      <c r="AF70" s="58">
        <v>0</v>
      </c>
      <c r="AG70" s="55"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58">
        <v>10960</v>
      </c>
      <c r="D71" s="58">
        <v>10196</v>
      </c>
      <c r="E71" s="57">
        <v>93.029197080291965</v>
      </c>
      <c r="F71" s="58">
        <v>4780</v>
      </c>
      <c r="G71" s="57">
        <v>46.881129854845035</v>
      </c>
      <c r="H71" s="58">
        <v>9415</v>
      </c>
      <c r="I71" s="57">
        <v>92.340133385641437</v>
      </c>
      <c r="J71" s="57">
        <v>85.903284671532845</v>
      </c>
      <c r="K71" s="58">
        <v>5612</v>
      </c>
      <c r="L71" s="57">
        <v>55.041192624558654</v>
      </c>
      <c r="M71" s="58">
        <v>3803</v>
      </c>
      <c r="N71" s="57">
        <v>37.298940761082775</v>
      </c>
      <c r="O71" s="58">
        <v>781</v>
      </c>
      <c r="P71" s="57">
        <v>7.6598666143585721</v>
      </c>
      <c r="Q71" s="58">
        <v>61</v>
      </c>
      <c r="R71" s="57">
        <v>7.8104993597951342</v>
      </c>
      <c r="S71" s="58">
        <v>1036</v>
      </c>
      <c r="T71" s="57">
        <v>10.160847391133778</v>
      </c>
      <c r="U71" s="58">
        <v>1626</v>
      </c>
      <c r="V71" s="57">
        <v>15.947430364848961</v>
      </c>
      <c r="W71" s="58">
        <v>385</v>
      </c>
      <c r="X71" s="57">
        <v>3.7759905845429578</v>
      </c>
      <c r="Y71" s="58">
        <v>1002</v>
      </c>
      <c r="Z71" s="57">
        <v>9.8273832875637499</v>
      </c>
      <c r="AA71" s="58">
        <v>44</v>
      </c>
      <c r="AB71" s="57">
        <v>0.43154178109062374</v>
      </c>
      <c r="AC71" s="57">
        <v>4.39121756487026</v>
      </c>
      <c r="AD71" s="58">
        <v>765</v>
      </c>
      <c r="AE71" s="57">
        <v>7.5029423303256184</v>
      </c>
      <c r="AF71" s="58">
        <v>25</v>
      </c>
      <c r="AG71" s="55">
        <v>0.2451941938014908</v>
      </c>
      <c r="AH71" s="42"/>
      <c r="AI71" s="42"/>
    </row>
    <row r="72" spans="1:35" s="30" customFormat="1" x14ac:dyDescent="0.25">
      <c r="A72" s="91" t="s">
        <v>94</v>
      </c>
      <c r="B72" s="98" t="s">
        <v>95</v>
      </c>
      <c r="C72" s="63">
        <v>17411.3</v>
      </c>
      <c r="D72" s="63">
        <v>16235</v>
      </c>
      <c r="E72" s="62">
        <v>93.244042661949422</v>
      </c>
      <c r="F72" s="63">
        <v>8787</v>
      </c>
      <c r="G72" s="62">
        <v>54.123806590699111</v>
      </c>
      <c r="H72" s="63">
        <v>14138</v>
      </c>
      <c r="I72" s="62">
        <v>87.083461656914068</v>
      </c>
      <c r="J72" s="62">
        <v>81.200140138875327</v>
      </c>
      <c r="K72" s="63">
        <v>8229</v>
      </c>
      <c r="L72" s="62">
        <v>50.686787804126887</v>
      </c>
      <c r="M72" s="63">
        <v>5909</v>
      </c>
      <c r="N72" s="62">
        <v>36.396673852787188</v>
      </c>
      <c r="O72" s="63">
        <v>2097</v>
      </c>
      <c r="P72" s="62">
        <v>12.916538343085925</v>
      </c>
      <c r="Q72" s="63">
        <v>180</v>
      </c>
      <c r="R72" s="62">
        <v>8.5836909871244629</v>
      </c>
      <c r="S72" s="63">
        <v>1393</v>
      </c>
      <c r="T72" s="62">
        <v>8.5802279026793968</v>
      </c>
      <c r="U72" s="63">
        <v>1813</v>
      </c>
      <c r="V72" s="62">
        <v>11.167231290421928</v>
      </c>
      <c r="W72" s="63">
        <v>1333</v>
      </c>
      <c r="X72" s="62">
        <v>8.2106559901447493</v>
      </c>
      <c r="Y72" s="63">
        <v>2182.5</v>
      </c>
      <c r="Z72" s="62">
        <v>13.443178318447799</v>
      </c>
      <c r="AA72" s="63">
        <v>59</v>
      </c>
      <c r="AB72" s="62">
        <v>0.36341238065906989</v>
      </c>
      <c r="AC72" s="62">
        <v>2.7033218785796107</v>
      </c>
      <c r="AD72" s="63">
        <v>2033</v>
      </c>
      <c r="AE72" s="62">
        <v>12.522328303048969</v>
      </c>
      <c r="AF72" s="63">
        <v>11</v>
      </c>
      <c r="AG72" s="60">
        <v>6.7754850631352018E-2</v>
      </c>
      <c r="AH72" s="44"/>
      <c r="AI72" s="44"/>
    </row>
    <row r="73" spans="1:35" x14ac:dyDescent="0.25">
      <c r="A73" s="93">
        <v>59</v>
      </c>
      <c r="B73" s="96" t="s">
        <v>96</v>
      </c>
      <c r="C73" s="58">
        <v>2859</v>
      </c>
      <c r="D73" s="58">
        <v>2706</v>
      </c>
      <c r="E73" s="57">
        <v>94.648478488982164</v>
      </c>
      <c r="F73" s="58">
        <v>1066</v>
      </c>
      <c r="G73" s="57">
        <v>39.393939393939391</v>
      </c>
      <c r="H73" s="58">
        <v>2350</v>
      </c>
      <c r="I73" s="57">
        <v>86.844050258684405</v>
      </c>
      <c r="J73" s="57">
        <v>82.196572228051764</v>
      </c>
      <c r="K73" s="58">
        <v>1122</v>
      </c>
      <c r="L73" s="57">
        <v>41.463414634146339</v>
      </c>
      <c r="M73" s="58">
        <v>1228</v>
      </c>
      <c r="N73" s="57">
        <v>45.380635624538066</v>
      </c>
      <c r="O73" s="58">
        <v>356</v>
      </c>
      <c r="P73" s="57">
        <v>13.155949741315595</v>
      </c>
      <c r="Q73" s="58">
        <v>14</v>
      </c>
      <c r="R73" s="57">
        <v>3.9325842696629212</v>
      </c>
      <c r="S73" s="58">
        <v>165</v>
      </c>
      <c r="T73" s="57">
        <v>6.0975609756097562</v>
      </c>
      <c r="U73" s="58">
        <v>394</v>
      </c>
      <c r="V73" s="57">
        <v>14.560236511456024</v>
      </c>
      <c r="W73" s="58">
        <v>24</v>
      </c>
      <c r="X73" s="57">
        <v>0.88691796008869184</v>
      </c>
      <c r="Y73" s="58">
        <v>296</v>
      </c>
      <c r="Z73" s="57">
        <v>10.938654841093866</v>
      </c>
      <c r="AA73" s="58">
        <v>1</v>
      </c>
      <c r="AB73" s="57">
        <v>3.6954915003695493E-2</v>
      </c>
      <c r="AC73" s="57">
        <v>0.33783783783783783</v>
      </c>
      <c r="AD73" s="58">
        <v>227</v>
      </c>
      <c r="AE73" s="57">
        <v>8.3887657058388765</v>
      </c>
      <c r="AF73" s="58">
        <v>2</v>
      </c>
      <c r="AG73" s="55">
        <v>7.3909830007390986E-2</v>
      </c>
      <c r="AH73" s="42"/>
      <c r="AI73" s="42"/>
    </row>
    <row r="74" spans="1:35" x14ac:dyDescent="0.25">
      <c r="A74" s="93">
        <v>60</v>
      </c>
      <c r="B74" s="96" t="s">
        <v>97</v>
      </c>
      <c r="C74" s="58">
        <v>5631.55</v>
      </c>
      <c r="D74" s="58">
        <v>5098</v>
      </c>
      <c r="E74" s="57">
        <v>90.525698963873182</v>
      </c>
      <c r="F74" s="58">
        <v>3135</v>
      </c>
      <c r="G74" s="57">
        <v>61.494703805413884</v>
      </c>
      <c r="H74" s="58">
        <v>4283</v>
      </c>
      <c r="I74" s="57">
        <v>84.013338564142799</v>
      </c>
      <c r="J74" s="57">
        <v>76.05366195807548</v>
      </c>
      <c r="K74" s="58">
        <v>2559</v>
      </c>
      <c r="L74" s="57">
        <v>50.196155355041192</v>
      </c>
      <c r="M74" s="58">
        <v>1724</v>
      </c>
      <c r="N74" s="57">
        <v>33.817183209101607</v>
      </c>
      <c r="O74" s="58">
        <v>815</v>
      </c>
      <c r="P74" s="57">
        <v>15.986661435857199</v>
      </c>
      <c r="Q74" s="58">
        <v>60</v>
      </c>
      <c r="R74" s="57">
        <v>7.3619631901840492</v>
      </c>
      <c r="S74" s="58">
        <v>348</v>
      </c>
      <c r="T74" s="57">
        <v>6.8262063554335031</v>
      </c>
      <c r="U74" s="58">
        <v>615</v>
      </c>
      <c r="V74" s="57">
        <v>12.063554335033347</v>
      </c>
      <c r="W74" s="58">
        <v>313</v>
      </c>
      <c r="X74" s="57">
        <v>6.139662612789329</v>
      </c>
      <c r="Y74" s="58">
        <v>674.5</v>
      </c>
      <c r="Z74" s="57">
        <v>13.230678697528441</v>
      </c>
      <c r="AA74" s="58">
        <v>16</v>
      </c>
      <c r="AB74" s="57">
        <v>0.31384856806590822</v>
      </c>
      <c r="AC74" s="57">
        <v>2.3721275018532246</v>
      </c>
      <c r="AD74" s="58">
        <v>673</v>
      </c>
      <c r="AE74" s="57">
        <v>13.201255394272263</v>
      </c>
      <c r="AF74" s="58">
        <v>5</v>
      </c>
      <c r="AG74" s="55">
        <v>9.8077677520596304E-2</v>
      </c>
      <c r="AH74" s="42"/>
      <c r="AI74" s="42"/>
    </row>
    <row r="75" spans="1:35" x14ac:dyDescent="0.25">
      <c r="A75" s="93">
        <v>61</v>
      </c>
      <c r="B75" s="96" t="s">
        <v>98</v>
      </c>
      <c r="C75" s="58">
        <v>4964</v>
      </c>
      <c r="D75" s="58">
        <v>4761</v>
      </c>
      <c r="E75" s="57">
        <v>95.910556003223206</v>
      </c>
      <c r="F75" s="58">
        <v>2640</v>
      </c>
      <c r="G75" s="57">
        <v>55.450535601764336</v>
      </c>
      <c r="H75" s="58">
        <v>4196</v>
      </c>
      <c r="I75" s="57">
        <v>88.132745221592103</v>
      </c>
      <c r="J75" s="57">
        <v>84.528605962933128</v>
      </c>
      <c r="K75" s="58">
        <v>2541</v>
      </c>
      <c r="L75" s="57">
        <v>53.371140516698169</v>
      </c>
      <c r="M75" s="58">
        <v>1655</v>
      </c>
      <c r="N75" s="57">
        <v>34.761604704893927</v>
      </c>
      <c r="O75" s="58">
        <v>565</v>
      </c>
      <c r="P75" s="57">
        <v>11.867254778407897</v>
      </c>
      <c r="Q75" s="58">
        <v>38</v>
      </c>
      <c r="R75" s="57">
        <v>6.7256637168141591</v>
      </c>
      <c r="S75" s="58">
        <v>463</v>
      </c>
      <c r="T75" s="57">
        <v>9.7248477210670021</v>
      </c>
      <c r="U75" s="58">
        <v>417</v>
      </c>
      <c r="V75" s="57">
        <v>8.7586641461877743</v>
      </c>
      <c r="W75" s="58">
        <v>426</v>
      </c>
      <c r="X75" s="57">
        <v>8.9477000630119718</v>
      </c>
      <c r="Y75" s="58">
        <v>770</v>
      </c>
      <c r="Z75" s="57">
        <v>16.173072883847929</v>
      </c>
      <c r="AA75" s="58">
        <v>22</v>
      </c>
      <c r="AB75" s="57">
        <v>0.46208779668136951</v>
      </c>
      <c r="AC75" s="57">
        <v>2.8571428571428572</v>
      </c>
      <c r="AD75" s="58">
        <v>642</v>
      </c>
      <c r="AE75" s="57">
        <v>13.484562066792691</v>
      </c>
      <c r="AF75" s="58">
        <v>3</v>
      </c>
      <c r="AG75" s="55">
        <v>6.3011972274732195E-2</v>
      </c>
      <c r="AH75" s="42"/>
      <c r="AI75" s="42"/>
    </row>
    <row r="76" spans="1:35" x14ac:dyDescent="0.25">
      <c r="A76" s="93">
        <v>62</v>
      </c>
      <c r="B76" s="96" t="s">
        <v>99</v>
      </c>
      <c r="C76" s="58">
        <v>3163.75</v>
      </c>
      <c r="D76" s="58">
        <v>3000</v>
      </c>
      <c r="E76" s="57">
        <v>94.824180165942323</v>
      </c>
      <c r="F76" s="58">
        <v>1616</v>
      </c>
      <c r="G76" s="57">
        <v>53.86666666666666</v>
      </c>
      <c r="H76" s="58">
        <v>2711</v>
      </c>
      <c r="I76" s="57">
        <v>90.36666666666666</v>
      </c>
      <c r="J76" s="57">
        <v>85.68945080995654</v>
      </c>
      <c r="K76" s="58">
        <v>1639</v>
      </c>
      <c r="L76" s="57">
        <v>54.633333333333333</v>
      </c>
      <c r="M76" s="58">
        <v>1072</v>
      </c>
      <c r="N76" s="57">
        <v>35.733333333333334</v>
      </c>
      <c r="O76" s="58">
        <v>289</v>
      </c>
      <c r="P76" s="57">
        <v>9.6333333333333346</v>
      </c>
      <c r="Q76" s="58">
        <v>67</v>
      </c>
      <c r="R76" s="57">
        <v>23.183391003460208</v>
      </c>
      <c r="S76" s="58">
        <v>352</v>
      </c>
      <c r="T76" s="57">
        <v>11.733333333333333</v>
      </c>
      <c r="U76" s="58">
        <v>305</v>
      </c>
      <c r="V76" s="57">
        <v>10.166666666666666</v>
      </c>
      <c r="W76" s="58">
        <v>554</v>
      </c>
      <c r="X76" s="57">
        <v>18.466666666666669</v>
      </c>
      <c r="Y76" s="58">
        <v>311</v>
      </c>
      <c r="Z76" s="57">
        <v>10.366666666666667</v>
      </c>
      <c r="AA76" s="58">
        <v>17</v>
      </c>
      <c r="AB76" s="57">
        <v>0.56666666666666665</v>
      </c>
      <c r="AC76" s="57">
        <v>5.4662379421221869</v>
      </c>
      <c r="AD76" s="58">
        <v>365</v>
      </c>
      <c r="AE76" s="57">
        <v>12.166666666666668</v>
      </c>
      <c r="AF76" s="58">
        <v>0</v>
      </c>
      <c r="AG76" s="55"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58">
        <v>189</v>
      </c>
      <c r="D77" s="58">
        <v>150</v>
      </c>
      <c r="E77" s="57">
        <v>79.365079365079367</v>
      </c>
      <c r="F77" s="58">
        <v>95</v>
      </c>
      <c r="G77" s="57">
        <v>63.333333333333329</v>
      </c>
      <c r="H77" s="58">
        <v>142</v>
      </c>
      <c r="I77" s="57">
        <v>94.666666666666671</v>
      </c>
      <c r="J77" s="57">
        <v>75.132275132275126</v>
      </c>
      <c r="K77" s="58">
        <v>95</v>
      </c>
      <c r="L77" s="57">
        <v>63.333333333333329</v>
      </c>
      <c r="M77" s="58">
        <v>47</v>
      </c>
      <c r="N77" s="57">
        <v>31.333333333333336</v>
      </c>
      <c r="O77" s="58">
        <v>8</v>
      </c>
      <c r="P77" s="57">
        <v>5.3333333333333339</v>
      </c>
      <c r="Q77" s="58">
        <v>0</v>
      </c>
      <c r="R77" s="57">
        <v>0</v>
      </c>
      <c r="S77" s="58">
        <v>3</v>
      </c>
      <c r="T77" s="57">
        <v>2</v>
      </c>
      <c r="U77" s="58">
        <v>22</v>
      </c>
      <c r="V77" s="57">
        <v>14.666666666666666</v>
      </c>
      <c r="W77" s="58">
        <v>2</v>
      </c>
      <c r="X77" s="57">
        <v>1.3333333333333335</v>
      </c>
      <c r="Y77" s="58">
        <v>58</v>
      </c>
      <c r="Z77" s="57">
        <v>38.666666666666664</v>
      </c>
      <c r="AA77" s="58">
        <v>0</v>
      </c>
      <c r="AB77" s="57">
        <v>0</v>
      </c>
      <c r="AC77" s="57">
        <v>0</v>
      </c>
      <c r="AD77" s="58">
        <v>51</v>
      </c>
      <c r="AE77" s="57">
        <v>34</v>
      </c>
      <c r="AF77" s="58">
        <v>1</v>
      </c>
      <c r="AG77" s="55">
        <v>0.66666666666666674</v>
      </c>
      <c r="AH77" s="42"/>
      <c r="AI77" s="42"/>
    </row>
    <row r="78" spans="1:35" x14ac:dyDescent="0.25">
      <c r="A78" s="93">
        <v>64</v>
      </c>
      <c r="B78" s="96" t="s">
        <v>101</v>
      </c>
      <c r="C78" s="58">
        <v>604</v>
      </c>
      <c r="D78" s="58">
        <v>520</v>
      </c>
      <c r="E78" s="57">
        <v>86.092715231788077</v>
      </c>
      <c r="F78" s="58">
        <v>235</v>
      </c>
      <c r="G78" s="57">
        <v>45.192307692307693</v>
      </c>
      <c r="H78" s="58">
        <v>456</v>
      </c>
      <c r="I78" s="57">
        <v>87.692307692307693</v>
      </c>
      <c r="J78" s="57">
        <v>75.496688741721854</v>
      </c>
      <c r="K78" s="58">
        <v>273</v>
      </c>
      <c r="L78" s="57">
        <v>52.5</v>
      </c>
      <c r="M78" s="58">
        <v>183</v>
      </c>
      <c r="N78" s="57">
        <v>35.192307692307693</v>
      </c>
      <c r="O78" s="58">
        <v>64</v>
      </c>
      <c r="P78" s="57">
        <v>12.307692307692308</v>
      </c>
      <c r="Q78" s="58">
        <v>1</v>
      </c>
      <c r="R78" s="57">
        <v>1.5625</v>
      </c>
      <c r="S78" s="58">
        <v>62</v>
      </c>
      <c r="T78" s="57">
        <v>11.923076923076923</v>
      </c>
      <c r="U78" s="58">
        <v>60</v>
      </c>
      <c r="V78" s="57">
        <v>11.538461538461538</v>
      </c>
      <c r="W78" s="58">
        <v>14</v>
      </c>
      <c r="X78" s="57">
        <v>2.6923076923076925</v>
      </c>
      <c r="Y78" s="58">
        <v>73</v>
      </c>
      <c r="Z78" s="57">
        <v>14.038461538461538</v>
      </c>
      <c r="AA78" s="58">
        <v>3</v>
      </c>
      <c r="AB78" s="57">
        <v>0.57692307692307698</v>
      </c>
      <c r="AC78" s="57">
        <v>4.10958904109589</v>
      </c>
      <c r="AD78" s="58">
        <v>75</v>
      </c>
      <c r="AE78" s="57">
        <v>14.423076923076922</v>
      </c>
      <c r="AF78" s="58">
        <v>0</v>
      </c>
      <c r="AG78" s="55">
        <v>0</v>
      </c>
      <c r="AH78" s="42"/>
      <c r="AI78" s="42"/>
    </row>
    <row r="79" spans="1:35" s="30" customFormat="1" x14ac:dyDescent="0.25">
      <c r="A79" s="91" t="s">
        <v>102</v>
      </c>
      <c r="B79" s="98" t="s">
        <v>103</v>
      </c>
      <c r="C79" s="63">
        <v>34973.5</v>
      </c>
      <c r="D79" s="63">
        <v>32489</v>
      </c>
      <c r="E79" s="62">
        <v>92.89604986632736</v>
      </c>
      <c r="F79" s="63">
        <v>16779</v>
      </c>
      <c r="G79" s="62">
        <v>51.645172212133339</v>
      </c>
      <c r="H79" s="63">
        <v>26776</v>
      </c>
      <c r="I79" s="62">
        <v>82.415586813998587</v>
      </c>
      <c r="J79" s="62">
        <v>76.560824624358446</v>
      </c>
      <c r="K79" s="63">
        <v>14644</v>
      </c>
      <c r="L79" s="62">
        <v>45.073717258148911</v>
      </c>
      <c r="M79" s="63">
        <v>12132</v>
      </c>
      <c r="N79" s="62">
        <v>37.341869555849669</v>
      </c>
      <c r="O79" s="63">
        <v>5713</v>
      </c>
      <c r="P79" s="62">
        <v>17.584413186001417</v>
      </c>
      <c r="Q79" s="63">
        <v>184</v>
      </c>
      <c r="R79" s="62">
        <v>3.2207246630491864</v>
      </c>
      <c r="S79" s="63">
        <v>2821</v>
      </c>
      <c r="T79" s="62">
        <v>8.6829388408384371</v>
      </c>
      <c r="U79" s="63">
        <v>3945</v>
      </c>
      <c r="V79" s="62">
        <v>12.14257133183539</v>
      </c>
      <c r="W79" s="63">
        <v>1591</v>
      </c>
      <c r="X79" s="62">
        <v>4.8970420757794946</v>
      </c>
      <c r="Y79" s="63">
        <v>4270</v>
      </c>
      <c r="Z79" s="62">
        <v>13.14290990796885</v>
      </c>
      <c r="AA79" s="63">
        <v>258</v>
      </c>
      <c r="AB79" s="62">
        <v>0.79411493120748555</v>
      </c>
      <c r="AC79" s="62">
        <v>6.0421545667447303</v>
      </c>
      <c r="AD79" s="63">
        <v>4638</v>
      </c>
      <c r="AE79" s="62">
        <v>14.275600972636893</v>
      </c>
      <c r="AF79" s="63">
        <v>37</v>
      </c>
      <c r="AG79" s="60">
        <v>0.11388469943673243</v>
      </c>
      <c r="AH79" s="44"/>
      <c r="AI79" s="44"/>
    </row>
    <row r="80" spans="1:35" x14ac:dyDescent="0.25">
      <c r="A80" s="93">
        <v>65</v>
      </c>
      <c r="B80" s="96" t="s">
        <v>104</v>
      </c>
      <c r="C80" s="58">
        <v>1047</v>
      </c>
      <c r="D80" s="58">
        <v>1037</v>
      </c>
      <c r="E80" s="57">
        <v>99.044890162368674</v>
      </c>
      <c r="F80" s="58">
        <v>406</v>
      </c>
      <c r="G80" s="57">
        <v>39.151398264223722</v>
      </c>
      <c r="H80" s="58">
        <v>925</v>
      </c>
      <c r="I80" s="57">
        <v>89.199614271938287</v>
      </c>
      <c r="J80" s="57">
        <v>88.347659980897802</v>
      </c>
      <c r="K80" s="58">
        <v>418</v>
      </c>
      <c r="L80" s="57">
        <v>40.308582449373191</v>
      </c>
      <c r="M80" s="58">
        <v>507</v>
      </c>
      <c r="N80" s="57">
        <v>48.89103182256509</v>
      </c>
      <c r="O80" s="58">
        <v>112</v>
      </c>
      <c r="P80" s="57">
        <v>10.800385728061716</v>
      </c>
      <c r="Q80" s="58">
        <v>5</v>
      </c>
      <c r="R80" s="57">
        <v>4.4642857142857144</v>
      </c>
      <c r="S80" s="58">
        <v>71</v>
      </c>
      <c r="T80" s="57">
        <v>6.8466730954676951</v>
      </c>
      <c r="U80" s="58">
        <v>124</v>
      </c>
      <c r="V80" s="57">
        <v>11.957569913211186</v>
      </c>
      <c r="W80" s="58">
        <v>22</v>
      </c>
      <c r="X80" s="57">
        <v>2.1215043394406945</v>
      </c>
      <c r="Y80" s="58">
        <v>17</v>
      </c>
      <c r="Z80" s="57">
        <v>1.639344262295082</v>
      </c>
      <c r="AA80" s="58">
        <v>1</v>
      </c>
      <c r="AB80" s="57">
        <v>9.643201542912247E-2</v>
      </c>
      <c r="AC80" s="57">
        <v>5.8823529411764701</v>
      </c>
      <c r="AD80" s="58">
        <v>20</v>
      </c>
      <c r="AE80" s="57">
        <v>1.9286403085824495</v>
      </c>
      <c r="AF80" s="58">
        <v>0</v>
      </c>
      <c r="AG80" s="55"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58">
        <v>421</v>
      </c>
      <c r="D81" s="58">
        <v>419</v>
      </c>
      <c r="E81" s="57">
        <v>99.524940617577201</v>
      </c>
      <c r="F81" s="58">
        <v>157</v>
      </c>
      <c r="G81" s="57">
        <v>37.470167064439138</v>
      </c>
      <c r="H81" s="58">
        <v>405</v>
      </c>
      <c r="I81" s="57">
        <v>96.658711217183765</v>
      </c>
      <c r="J81" s="57">
        <v>96.199524940617579</v>
      </c>
      <c r="K81" s="58">
        <v>165</v>
      </c>
      <c r="L81" s="57">
        <v>39.379474940334127</v>
      </c>
      <c r="M81" s="58">
        <v>240</v>
      </c>
      <c r="N81" s="57">
        <v>57.279236276849645</v>
      </c>
      <c r="O81" s="58">
        <v>14</v>
      </c>
      <c r="P81" s="57">
        <v>3.3412887828162292</v>
      </c>
      <c r="Q81" s="58">
        <v>0</v>
      </c>
      <c r="R81" s="57">
        <v>0</v>
      </c>
      <c r="S81" s="58">
        <v>32</v>
      </c>
      <c r="T81" s="57">
        <v>7.6372315035799527</v>
      </c>
      <c r="U81" s="58">
        <v>22</v>
      </c>
      <c r="V81" s="57">
        <v>5.2505966587112169</v>
      </c>
      <c r="W81" s="58">
        <v>0</v>
      </c>
      <c r="X81" s="57">
        <v>0</v>
      </c>
      <c r="Y81" s="58">
        <v>18</v>
      </c>
      <c r="Z81" s="57">
        <v>4.2959427207637226</v>
      </c>
      <c r="AA81" s="58">
        <v>0</v>
      </c>
      <c r="AB81" s="57">
        <v>0</v>
      </c>
      <c r="AC81" s="57">
        <v>0</v>
      </c>
      <c r="AD81" s="58">
        <v>5</v>
      </c>
      <c r="AE81" s="57">
        <v>1.1933174224343674</v>
      </c>
      <c r="AF81" s="58">
        <v>0</v>
      </c>
      <c r="AG81" s="55">
        <v>0</v>
      </c>
      <c r="AH81" s="42"/>
      <c r="AI81" s="42"/>
    </row>
    <row r="82" spans="1:35" x14ac:dyDescent="0.25">
      <c r="A82" s="93">
        <f t="shared" ref="A82:A89" si="0">A81+1</f>
        <v>67</v>
      </c>
      <c r="B82" s="96" t="s">
        <v>107</v>
      </c>
      <c r="C82" s="58">
        <v>287</v>
      </c>
      <c r="D82" s="58">
        <v>304</v>
      </c>
      <c r="E82" s="57">
        <v>105.92334494773519</v>
      </c>
      <c r="F82" s="58">
        <v>154</v>
      </c>
      <c r="G82" s="57">
        <v>50.657894736842103</v>
      </c>
      <c r="H82" s="58">
        <v>254</v>
      </c>
      <c r="I82" s="57">
        <v>83.55263157894737</v>
      </c>
      <c r="J82" s="57">
        <v>88.501742160278738</v>
      </c>
      <c r="K82" s="58">
        <v>115</v>
      </c>
      <c r="L82" s="57">
        <v>37.828947368421048</v>
      </c>
      <c r="M82" s="58">
        <v>139</v>
      </c>
      <c r="N82" s="57">
        <v>45.723684210526315</v>
      </c>
      <c r="O82" s="58">
        <v>50</v>
      </c>
      <c r="P82" s="57">
        <v>16.447368421052634</v>
      </c>
      <c r="Q82" s="58">
        <v>0</v>
      </c>
      <c r="R82" s="57">
        <v>0</v>
      </c>
      <c r="S82" s="58">
        <v>9</v>
      </c>
      <c r="T82" s="57">
        <v>2.9605263157894735</v>
      </c>
      <c r="U82" s="58">
        <v>40</v>
      </c>
      <c r="V82" s="57">
        <v>13.157894736842104</v>
      </c>
      <c r="W82" s="58">
        <v>0</v>
      </c>
      <c r="X82" s="57">
        <v>0</v>
      </c>
      <c r="Y82" s="58">
        <v>41</v>
      </c>
      <c r="Z82" s="57">
        <v>13.486842105263158</v>
      </c>
      <c r="AA82" s="58">
        <v>2</v>
      </c>
      <c r="AB82" s="57">
        <v>0.6578947368421052</v>
      </c>
      <c r="AC82" s="57">
        <v>4.8780487804878048</v>
      </c>
      <c r="AD82" s="58">
        <v>57</v>
      </c>
      <c r="AE82" s="57">
        <v>18.75</v>
      </c>
      <c r="AF82" s="58">
        <v>0</v>
      </c>
      <c r="AG82" s="55">
        <v>0</v>
      </c>
      <c r="AH82" s="42"/>
      <c r="AI82" s="42"/>
    </row>
    <row r="83" spans="1:35" x14ac:dyDescent="0.25">
      <c r="A83" s="93">
        <f t="shared" si="0"/>
        <v>68</v>
      </c>
      <c r="B83" s="96" t="s">
        <v>108</v>
      </c>
      <c r="C83" s="58">
        <v>8749</v>
      </c>
      <c r="D83" s="58">
        <v>8088</v>
      </c>
      <c r="E83" s="57">
        <v>92.444850840096009</v>
      </c>
      <c r="F83" s="58">
        <v>4122</v>
      </c>
      <c r="G83" s="57">
        <v>50.96439169139466</v>
      </c>
      <c r="H83" s="58">
        <v>6628</v>
      </c>
      <c r="I83" s="57">
        <v>81.948565776458949</v>
      </c>
      <c r="J83" s="57">
        <v>75.757229397645446</v>
      </c>
      <c r="K83" s="58">
        <v>3486</v>
      </c>
      <c r="L83" s="57">
        <v>43.100890207715132</v>
      </c>
      <c r="M83" s="58">
        <v>3142</v>
      </c>
      <c r="N83" s="57">
        <v>38.847675568743817</v>
      </c>
      <c r="O83" s="58">
        <v>1460</v>
      </c>
      <c r="P83" s="57">
        <v>18.051434223541047</v>
      </c>
      <c r="Q83" s="58">
        <v>27</v>
      </c>
      <c r="R83" s="57">
        <v>1.8493150684931507</v>
      </c>
      <c r="S83" s="58">
        <v>539</v>
      </c>
      <c r="T83" s="57">
        <v>6.6641938674579624</v>
      </c>
      <c r="U83" s="58">
        <v>1041</v>
      </c>
      <c r="V83" s="57">
        <v>12.870919881305637</v>
      </c>
      <c r="W83" s="58">
        <v>549</v>
      </c>
      <c r="X83" s="57">
        <v>6.7878338278931754</v>
      </c>
      <c r="Y83" s="58">
        <v>1320</v>
      </c>
      <c r="Z83" s="57">
        <v>16.320474777448073</v>
      </c>
      <c r="AA83" s="58">
        <v>104</v>
      </c>
      <c r="AB83" s="57">
        <v>1.2858555885262115</v>
      </c>
      <c r="AC83" s="57">
        <v>7.878787878787878</v>
      </c>
      <c r="AD83" s="58">
        <v>1540</v>
      </c>
      <c r="AE83" s="57">
        <v>19.040553907022751</v>
      </c>
      <c r="AF83" s="58">
        <v>0</v>
      </c>
      <c r="AG83" s="55">
        <v>0</v>
      </c>
      <c r="AH83" s="42"/>
      <c r="AI83" s="42"/>
    </row>
    <row r="84" spans="1:35" x14ac:dyDescent="0.25">
      <c r="A84" s="93">
        <f t="shared" si="0"/>
        <v>69</v>
      </c>
      <c r="B84" s="96" t="s">
        <v>110</v>
      </c>
      <c r="C84" s="58">
        <v>5171</v>
      </c>
      <c r="D84" s="58">
        <v>4745</v>
      </c>
      <c r="E84" s="57">
        <v>91.761748211177718</v>
      </c>
      <c r="F84" s="58">
        <v>2549</v>
      </c>
      <c r="G84" s="57">
        <v>53.719704952581658</v>
      </c>
      <c r="H84" s="58">
        <v>3736</v>
      </c>
      <c r="I84" s="57">
        <v>78.735511064278185</v>
      </c>
      <c r="J84" s="57">
        <v>72.249081415586929</v>
      </c>
      <c r="K84" s="58">
        <v>1973</v>
      </c>
      <c r="L84" s="57">
        <v>41.580611169652265</v>
      </c>
      <c r="M84" s="58">
        <v>1763</v>
      </c>
      <c r="N84" s="57">
        <v>37.15489989462592</v>
      </c>
      <c r="O84" s="58">
        <v>1009</v>
      </c>
      <c r="P84" s="57">
        <v>21.264488935721811</v>
      </c>
      <c r="Q84" s="58">
        <v>16</v>
      </c>
      <c r="R84" s="57">
        <v>1.5857284440039643</v>
      </c>
      <c r="S84" s="58">
        <v>608</v>
      </c>
      <c r="T84" s="57">
        <v>12.813487881981034</v>
      </c>
      <c r="U84" s="58">
        <v>624</v>
      </c>
      <c r="V84" s="57">
        <v>13.150684931506849</v>
      </c>
      <c r="W84" s="58">
        <v>270</v>
      </c>
      <c r="X84" s="57">
        <v>5.6902002107481557</v>
      </c>
      <c r="Y84" s="58">
        <v>631</v>
      </c>
      <c r="Z84" s="57">
        <v>13.298208640674394</v>
      </c>
      <c r="AA84" s="58">
        <v>45</v>
      </c>
      <c r="AB84" s="57">
        <v>0.9483667017913594</v>
      </c>
      <c r="AC84" s="57">
        <v>7.1315372424722661</v>
      </c>
      <c r="AD84" s="58">
        <v>681</v>
      </c>
      <c r="AE84" s="57">
        <v>14.351949420442573</v>
      </c>
      <c r="AF84" s="58">
        <v>6</v>
      </c>
      <c r="AG84" s="55">
        <v>0.12644889357218123</v>
      </c>
      <c r="AH84" s="42"/>
      <c r="AI84" s="42"/>
    </row>
    <row r="85" spans="1:35" x14ac:dyDescent="0.25">
      <c r="A85" s="93">
        <f t="shared" si="0"/>
        <v>70</v>
      </c>
      <c r="B85" s="96" t="s">
        <v>111</v>
      </c>
      <c r="C85" s="58">
        <v>2072</v>
      </c>
      <c r="D85" s="58">
        <v>2020</v>
      </c>
      <c r="E85" s="57">
        <v>97.490347490347489</v>
      </c>
      <c r="F85" s="58">
        <v>1264</v>
      </c>
      <c r="G85" s="57">
        <v>62.574257425742573</v>
      </c>
      <c r="H85" s="58">
        <v>1787</v>
      </c>
      <c r="I85" s="57">
        <v>88.465346534653463</v>
      </c>
      <c r="J85" s="57">
        <v>86.245173745173744</v>
      </c>
      <c r="K85" s="58">
        <v>1193</v>
      </c>
      <c r="L85" s="57">
        <v>59.059405940594054</v>
      </c>
      <c r="M85" s="58">
        <v>594</v>
      </c>
      <c r="N85" s="57">
        <v>29.405940594059405</v>
      </c>
      <c r="O85" s="58">
        <v>233</v>
      </c>
      <c r="P85" s="57">
        <v>11.534653465346535</v>
      </c>
      <c r="Q85" s="58">
        <v>12</v>
      </c>
      <c r="R85" s="57">
        <v>5.1502145922746783</v>
      </c>
      <c r="S85" s="58">
        <v>338</v>
      </c>
      <c r="T85" s="57">
        <v>16.732673267326735</v>
      </c>
      <c r="U85" s="58">
        <v>288</v>
      </c>
      <c r="V85" s="57">
        <v>14.257425742574256</v>
      </c>
      <c r="W85" s="58">
        <v>51</v>
      </c>
      <c r="X85" s="57">
        <v>2.5247524752475248</v>
      </c>
      <c r="Y85" s="58">
        <v>202</v>
      </c>
      <c r="Z85" s="57">
        <v>10</v>
      </c>
      <c r="AA85" s="58">
        <v>5</v>
      </c>
      <c r="AB85" s="57">
        <v>0.24752475247524752</v>
      </c>
      <c r="AC85" s="57">
        <v>2.4752475247524752</v>
      </c>
      <c r="AD85" s="58">
        <v>233</v>
      </c>
      <c r="AE85" s="57">
        <v>11.534653465346535</v>
      </c>
      <c r="AF85" s="58">
        <v>2</v>
      </c>
      <c r="AG85" s="55">
        <v>9.9009900990099015E-2</v>
      </c>
      <c r="AH85" s="42"/>
      <c r="AI85" s="42"/>
    </row>
    <row r="86" spans="1:35" x14ac:dyDescent="0.25">
      <c r="A86" s="93">
        <f t="shared" si="0"/>
        <v>71</v>
      </c>
      <c r="B86" s="96" t="s">
        <v>112</v>
      </c>
      <c r="C86" s="58">
        <v>2578</v>
      </c>
      <c r="D86" s="58">
        <v>2300</v>
      </c>
      <c r="E86" s="57">
        <v>89.216446858029485</v>
      </c>
      <c r="F86" s="58">
        <v>1195</v>
      </c>
      <c r="G86" s="57">
        <v>51.956521739130437</v>
      </c>
      <c r="H86" s="58">
        <v>2040</v>
      </c>
      <c r="I86" s="57">
        <v>88.695652173913047</v>
      </c>
      <c r="J86" s="57">
        <v>79.131109387121796</v>
      </c>
      <c r="K86" s="58">
        <v>1143</v>
      </c>
      <c r="L86" s="57">
        <v>49.695652173913039</v>
      </c>
      <c r="M86" s="58">
        <v>897</v>
      </c>
      <c r="N86" s="57">
        <v>39</v>
      </c>
      <c r="O86" s="58">
        <v>260</v>
      </c>
      <c r="P86" s="57">
        <v>11.304347826086957</v>
      </c>
      <c r="Q86" s="58">
        <v>8</v>
      </c>
      <c r="R86" s="57">
        <v>3.0769230769230771</v>
      </c>
      <c r="S86" s="58">
        <v>154</v>
      </c>
      <c r="T86" s="57">
        <v>6.695652173913043</v>
      </c>
      <c r="U86" s="58">
        <v>259</v>
      </c>
      <c r="V86" s="57">
        <v>11.260869565217391</v>
      </c>
      <c r="W86" s="58">
        <v>32</v>
      </c>
      <c r="X86" s="57">
        <v>1.3913043478260869</v>
      </c>
      <c r="Y86" s="58">
        <v>350</v>
      </c>
      <c r="Z86" s="57">
        <v>15.217391304347828</v>
      </c>
      <c r="AA86" s="58">
        <v>5</v>
      </c>
      <c r="AB86" s="57">
        <v>0.21739130434782608</v>
      </c>
      <c r="AC86" s="57">
        <v>1.4285714285714286</v>
      </c>
      <c r="AD86" s="58">
        <v>307</v>
      </c>
      <c r="AE86" s="57">
        <v>13.347826086956522</v>
      </c>
      <c r="AF86" s="58">
        <v>7</v>
      </c>
      <c r="AG86" s="55">
        <v>0.30434782608695654</v>
      </c>
      <c r="AH86" s="42"/>
      <c r="AI86" s="42"/>
    </row>
    <row r="87" spans="1:35" x14ac:dyDescent="0.25">
      <c r="A87" s="93">
        <f t="shared" si="0"/>
        <v>72</v>
      </c>
      <c r="B87" s="96" t="s">
        <v>113</v>
      </c>
      <c r="C87" s="58">
        <v>7114</v>
      </c>
      <c r="D87" s="58">
        <v>6300</v>
      </c>
      <c r="E87" s="57">
        <v>88.557773404554396</v>
      </c>
      <c r="F87" s="58">
        <v>3112</v>
      </c>
      <c r="G87" s="57">
        <v>49.396825396825392</v>
      </c>
      <c r="H87" s="58">
        <v>4880</v>
      </c>
      <c r="I87" s="57">
        <v>77.460317460317469</v>
      </c>
      <c r="J87" s="57">
        <v>68.59713241495642</v>
      </c>
      <c r="K87" s="58">
        <v>2780</v>
      </c>
      <c r="L87" s="57">
        <v>44.126984126984127</v>
      </c>
      <c r="M87" s="58">
        <v>2100</v>
      </c>
      <c r="N87" s="57">
        <v>33.333333333333329</v>
      </c>
      <c r="O87" s="58">
        <v>1420</v>
      </c>
      <c r="P87" s="57">
        <v>22.539682539682541</v>
      </c>
      <c r="Q87" s="58">
        <v>62</v>
      </c>
      <c r="R87" s="57">
        <v>4.3661971830985911</v>
      </c>
      <c r="S87" s="58">
        <v>504</v>
      </c>
      <c r="T87" s="57">
        <v>8</v>
      </c>
      <c r="U87" s="58">
        <v>653</v>
      </c>
      <c r="V87" s="57">
        <v>10.365079365079364</v>
      </c>
      <c r="W87" s="58">
        <v>138</v>
      </c>
      <c r="X87" s="57">
        <v>2.1904761904761907</v>
      </c>
      <c r="Y87" s="58">
        <v>754</v>
      </c>
      <c r="Z87" s="57">
        <v>11.968253968253968</v>
      </c>
      <c r="AA87" s="58">
        <v>59</v>
      </c>
      <c r="AB87" s="57">
        <v>0.9365079365079364</v>
      </c>
      <c r="AC87" s="57">
        <v>7.8249336870026527</v>
      </c>
      <c r="AD87" s="58">
        <v>794</v>
      </c>
      <c r="AE87" s="57">
        <v>12.603174603174603</v>
      </c>
      <c r="AF87" s="58">
        <v>3</v>
      </c>
      <c r="AG87" s="55">
        <v>4.7619047619047616E-2</v>
      </c>
      <c r="AH87" s="42"/>
      <c r="AI87" s="42"/>
    </row>
    <row r="88" spans="1:35" x14ac:dyDescent="0.25">
      <c r="A88" s="93">
        <f t="shared" si="0"/>
        <v>73</v>
      </c>
      <c r="B88" s="96" t="s">
        <v>114</v>
      </c>
      <c r="C88" s="58">
        <v>5431</v>
      </c>
      <c r="D88" s="58">
        <v>5224</v>
      </c>
      <c r="E88" s="57">
        <v>96.188547228871286</v>
      </c>
      <c r="F88" s="58">
        <v>2659</v>
      </c>
      <c r="G88" s="57">
        <v>50.899693721286368</v>
      </c>
      <c r="H88" s="58">
        <v>4262</v>
      </c>
      <c r="I88" s="57">
        <v>81.584992343032155</v>
      </c>
      <c r="J88" s="57">
        <v>78.475418891548514</v>
      </c>
      <c r="K88" s="58">
        <v>2239</v>
      </c>
      <c r="L88" s="57">
        <v>42.859877488514549</v>
      </c>
      <c r="M88" s="58">
        <v>2023</v>
      </c>
      <c r="N88" s="57">
        <v>38.725114854517614</v>
      </c>
      <c r="O88" s="58">
        <v>962</v>
      </c>
      <c r="P88" s="57">
        <v>18.415007656967841</v>
      </c>
      <c r="Q88" s="58">
        <v>26</v>
      </c>
      <c r="R88" s="57">
        <v>2.7027027027027026</v>
      </c>
      <c r="S88" s="58">
        <v>391</v>
      </c>
      <c r="T88" s="57">
        <v>7.48468606431853</v>
      </c>
      <c r="U88" s="58">
        <v>610</v>
      </c>
      <c r="V88" s="57">
        <v>11.676875957120981</v>
      </c>
      <c r="W88" s="58">
        <v>398</v>
      </c>
      <c r="X88" s="57">
        <v>7.6186830015313944</v>
      </c>
      <c r="Y88" s="58">
        <v>616</v>
      </c>
      <c r="Z88" s="57">
        <v>11.791730474732006</v>
      </c>
      <c r="AA88" s="58">
        <v>22</v>
      </c>
      <c r="AB88" s="57">
        <v>0.42113323124042878</v>
      </c>
      <c r="AC88" s="57">
        <v>3.5714285714285712</v>
      </c>
      <c r="AD88" s="58">
        <v>757</v>
      </c>
      <c r="AE88" s="57">
        <v>14.490811638591117</v>
      </c>
      <c r="AF88" s="58">
        <v>17</v>
      </c>
      <c r="AG88" s="55">
        <v>0.32542113323124044</v>
      </c>
      <c r="AH88" s="42"/>
      <c r="AI88" s="42"/>
    </row>
    <row r="89" spans="1:35" x14ac:dyDescent="0.25">
      <c r="A89" s="93">
        <f t="shared" si="0"/>
        <v>74</v>
      </c>
      <c r="B89" s="96" t="s">
        <v>115</v>
      </c>
      <c r="C89" s="58">
        <v>2103.5</v>
      </c>
      <c r="D89" s="58">
        <v>2052</v>
      </c>
      <c r="E89" s="57">
        <v>97.551699548371758</v>
      </c>
      <c r="F89" s="58">
        <v>1161</v>
      </c>
      <c r="G89" s="57">
        <v>56.578947368421048</v>
      </c>
      <c r="H89" s="58">
        <v>1859</v>
      </c>
      <c r="I89" s="57">
        <v>90.594541910331387</v>
      </c>
      <c r="J89" s="57">
        <v>88.376515331590213</v>
      </c>
      <c r="K89" s="58">
        <v>1132</v>
      </c>
      <c r="L89" s="57">
        <v>55.165692007797276</v>
      </c>
      <c r="M89" s="58">
        <v>727</v>
      </c>
      <c r="N89" s="57">
        <v>35.428849902534118</v>
      </c>
      <c r="O89" s="58">
        <v>193</v>
      </c>
      <c r="P89" s="57">
        <v>9.4054580896686151</v>
      </c>
      <c r="Q89" s="58">
        <v>28</v>
      </c>
      <c r="R89" s="57">
        <v>14.507772020725387</v>
      </c>
      <c r="S89" s="58">
        <v>175</v>
      </c>
      <c r="T89" s="57">
        <v>8.5282651072124747</v>
      </c>
      <c r="U89" s="58">
        <v>284</v>
      </c>
      <c r="V89" s="57">
        <v>13.840155945419102</v>
      </c>
      <c r="W89" s="58">
        <v>131</v>
      </c>
      <c r="X89" s="57">
        <v>6.3840155945419097</v>
      </c>
      <c r="Y89" s="58">
        <v>321</v>
      </c>
      <c r="Z89" s="57">
        <v>15.64327485380117</v>
      </c>
      <c r="AA89" s="58">
        <v>15</v>
      </c>
      <c r="AB89" s="57">
        <v>0.73099415204678353</v>
      </c>
      <c r="AC89" s="57">
        <v>4.6728971962616823</v>
      </c>
      <c r="AD89" s="58">
        <v>244</v>
      </c>
      <c r="AE89" s="57">
        <v>11.890838206627679</v>
      </c>
      <c r="AF89" s="58">
        <v>2</v>
      </c>
      <c r="AG89" s="55">
        <v>9.7465886939571145E-2</v>
      </c>
      <c r="AH89" s="42"/>
      <c r="AI89" s="42"/>
    </row>
    <row r="90" spans="1:35" s="30" customFormat="1" x14ac:dyDescent="0.25">
      <c r="A90" s="91" t="s">
        <v>116</v>
      </c>
      <c r="B90" s="98" t="s">
        <v>117</v>
      </c>
      <c r="C90" s="63">
        <v>8806.4</v>
      </c>
      <c r="D90" s="63">
        <v>7887.94</v>
      </c>
      <c r="E90" s="62">
        <v>89.570539607558146</v>
      </c>
      <c r="F90" s="63">
        <v>3334</v>
      </c>
      <c r="G90" s="62">
        <v>42.267055783892879</v>
      </c>
      <c r="H90" s="63">
        <v>6491</v>
      </c>
      <c r="I90" s="62">
        <v>82.290179692036205</v>
      </c>
      <c r="J90" s="62">
        <v>73.707757994186053</v>
      </c>
      <c r="K90" s="63">
        <v>4034</v>
      </c>
      <c r="L90" s="62">
        <v>51.141362637139743</v>
      </c>
      <c r="M90" s="63">
        <v>2457</v>
      </c>
      <c r="N90" s="62">
        <v>31.148817054896465</v>
      </c>
      <c r="O90" s="63">
        <v>1396.94</v>
      </c>
      <c r="P90" s="62">
        <v>17.709820307963806</v>
      </c>
      <c r="Q90" s="63">
        <v>64</v>
      </c>
      <c r="R90" s="62">
        <v>4.5814422953025895</v>
      </c>
      <c r="S90" s="63">
        <v>590</v>
      </c>
      <c r="T90" s="62">
        <v>7.4797729191652076</v>
      </c>
      <c r="U90" s="63">
        <v>1094</v>
      </c>
      <c r="V90" s="62">
        <v>13.869273853502943</v>
      </c>
      <c r="W90" s="63">
        <v>143</v>
      </c>
      <c r="X90" s="62">
        <v>1.8128941143061432</v>
      </c>
      <c r="Y90" s="63">
        <v>1131</v>
      </c>
      <c r="Z90" s="62">
        <v>14.338344358603134</v>
      </c>
      <c r="AA90" s="63">
        <v>66</v>
      </c>
      <c r="AB90" s="62">
        <v>0.83672036044898923</v>
      </c>
      <c r="AC90" s="62">
        <v>5.8355437665782492</v>
      </c>
      <c r="AD90" s="63">
        <v>767</v>
      </c>
      <c r="AE90" s="62">
        <v>9.7237047949147701</v>
      </c>
      <c r="AF90" s="63">
        <v>22</v>
      </c>
      <c r="AG90" s="60">
        <v>0.27890678681632974</v>
      </c>
      <c r="AH90" s="44"/>
      <c r="AI90" s="44"/>
    </row>
    <row r="91" spans="1:35" x14ac:dyDescent="0.25">
      <c r="A91" s="93">
        <f>A89+1</f>
        <v>75</v>
      </c>
      <c r="B91" s="96" t="s">
        <v>105</v>
      </c>
      <c r="C91" s="58">
        <v>801</v>
      </c>
      <c r="D91" s="58">
        <v>781</v>
      </c>
      <c r="E91" s="57">
        <v>97.503121098626721</v>
      </c>
      <c r="F91" s="58">
        <v>216</v>
      </c>
      <c r="G91" s="57">
        <v>27.656850192061462</v>
      </c>
      <c r="H91" s="58">
        <v>354</v>
      </c>
      <c r="I91" s="57">
        <v>45.326504481434057</v>
      </c>
      <c r="J91" s="57">
        <v>44.194756554307119</v>
      </c>
      <c r="K91" s="58">
        <v>245</v>
      </c>
      <c r="L91" s="57">
        <v>31.370038412291933</v>
      </c>
      <c r="M91" s="58">
        <v>109</v>
      </c>
      <c r="N91" s="57">
        <v>13.956466069142126</v>
      </c>
      <c r="O91" s="58">
        <v>427</v>
      </c>
      <c r="P91" s="57">
        <v>54.673495518565943</v>
      </c>
      <c r="Q91" s="58">
        <v>6</v>
      </c>
      <c r="R91" s="57">
        <v>1.405152224824356</v>
      </c>
      <c r="S91" s="58">
        <v>31</v>
      </c>
      <c r="T91" s="57">
        <v>3.9692701664532648</v>
      </c>
      <c r="U91" s="58">
        <v>37</v>
      </c>
      <c r="V91" s="57">
        <v>4.7375160051216394</v>
      </c>
      <c r="W91" s="58">
        <v>9</v>
      </c>
      <c r="X91" s="57">
        <v>1.1523687580025608</v>
      </c>
      <c r="Y91" s="58">
        <v>46</v>
      </c>
      <c r="Z91" s="57">
        <v>5.8898847631241997</v>
      </c>
      <c r="AA91" s="58">
        <v>5</v>
      </c>
      <c r="AB91" s="57">
        <v>0.6402048655569782</v>
      </c>
      <c r="AC91" s="57">
        <v>10.869565217391305</v>
      </c>
      <c r="AD91" s="58">
        <v>28</v>
      </c>
      <c r="AE91" s="57">
        <v>3.5851472471190782</v>
      </c>
      <c r="AF91" s="58">
        <v>0</v>
      </c>
      <c r="AG91" s="55"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58">
        <v>1425</v>
      </c>
      <c r="D92" s="58">
        <v>1386</v>
      </c>
      <c r="E92" s="57">
        <v>97.263157894736835</v>
      </c>
      <c r="F92" s="58">
        <v>569</v>
      </c>
      <c r="G92" s="57">
        <v>41.053391053391053</v>
      </c>
      <c r="H92" s="58">
        <v>1252</v>
      </c>
      <c r="I92" s="57">
        <v>90.331890331890335</v>
      </c>
      <c r="J92" s="57">
        <v>87.859649122807014</v>
      </c>
      <c r="K92" s="58">
        <v>815</v>
      </c>
      <c r="L92" s="57">
        <v>58.802308802308801</v>
      </c>
      <c r="M92" s="58">
        <v>437</v>
      </c>
      <c r="N92" s="57">
        <v>31.529581529581531</v>
      </c>
      <c r="O92" s="58">
        <v>134</v>
      </c>
      <c r="P92" s="57">
        <v>9.6681096681096683</v>
      </c>
      <c r="Q92" s="58">
        <v>12</v>
      </c>
      <c r="R92" s="57">
        <v>8.9552238805970141</v>
      </c>
      <c r="S92" s="58">
        <v>104</v>
      </c>
      <c r="T92" s="57">
        <v>7.5036075036075038</v>
      </c>
      <c r="U92" s="58">
        <v>242</v>
      </c>
      <c r="V92" s="57">
        <v>17.460317460317459</v>
      </c>
      <c r="W92" s="58">
        <v>38</v>
      </c>
      <c r="X92" s="57">
        <v>2.7417027417027415</v>
      </c>
      <c r="Y92" s="58">
        <v>205</v>
      </c>
      <c r="Z92" s="57">
        <v>14.79076479076479</v>
      </c>
      <c r="AA92" s="58">
        <v>11</v>
      </c>
      <c r="AB92" s="57">
        <v>0.79365079365079361</v>
      </c>
      <c r="AC92" s="57">
        <v>5.3658536585365857</v>
      </c>
      <c r="AD92" s="58">
        <v>74</v>
      </c>
      <c r="AE92" s="57">
        <v>5.3391053391053394</v>
      </c>
      <c r="AF92" s="58">
        <v>1</v>
      </c>
      <c r="AG92" s="55">
        <v>7.2150072150072145E-2</v>
      </c>
      <c r="AH92" s="42"/>
      <c r="AI92" s="42"/>
    </row>
    <row r="93" spans="1:35" x14ac:dyDescent="0.25">
      <c r="A93" s="93">
        <f t="shared" ref="A93:A101" si="1">A92+1</f>
        <v>77</v>
      </c>
      <c r="B93" s="96" t="s">
        <v>109</v>
      </c>
      <c r="C93" s="58">
        <v>636</v>
      </c>
      <c r="D93" s="58">
        <v>581</v>
      </c>
      <c r="E93" s="57">
        <v>91.352201257861637</v>
      </c>
      <c r="F93" s="58">
        <v>249</v>
      </c>
      <c r="G93" s="57">
        <v>42.857142857142854</v>
      </c>
      <c r="H93" s="58">
        <v>511</v>
      </c>
      <c r="I93" s="57">
        <v>87.951807228915655</v>
      </c>
      <c r="J93" s="57">
        <v>80.345911949685529</v>
      </c>
      <c r="K93" s="58">
        <v>311</v>
      </c>
      <c r="L93" s="57">
        <v>53.528399311531835</v>
      </c>
      <c r="M93" s="58">
        <v>200</v>
      </c>
      <c r="N93" s="57">
        <v>34.42340791738382</v>
      </c>
      <c r="O93" s="58">
        <v>70</v>
      </c>
      <c r="P93" s="57">
        <v>12.048192771084338</v>
      </c>
      <c r="Q93" s="58">
        <v>10</v>
      </c>
      <c r="R93" s="57">
        <v>14.285714285714285</v>
      </c>
      <c r="S93" s="58">
        <v>34</v>
      </c>
      <c r="T93" s="57">
        <v>5.8519793459552494</v>
      </c>
      <c r="U93" s="58">
        <v>113</v>
      </c>
      <c r="V93" s="57">
        <v>19.44922547332186</v>
      </c>
      <c r="W93" s="58">
        <v>6</v>
      </c>
      <c r="X93" s="57">
        <v>1.0327022375215147</v>
      </c>
      <c r="Y93" s="58">
        <v>26</v>
      </c>
      <c r="Z93" s="57">
        <v>4.4750430292598971</v>
      </c>
      <c r="AA93" s="58">
        <v>3</v>
      </c>
      <c r="AB93" s="57">
        <v>0.51635111876075734</v>
      </c>
      <c r="AC93" s="57">
        <v>11.538461538461538</v>
      </c>
      <c r="AD93" s="58">
        <v>47</v>
      </c>
      <c r="AE93" s="57">
        <v>8.0895008605851988</v>
      </c>
      <c r="AF93" s="58">
        <v>0</v>
      </c>
      <c r="AG93" s="55">
        <v>0</v>
      </c>
      <c r="AH93" s="42"/>
      <c r="AI93" s="42"/>
    </row>
    <row r="94" spans="1:35" x14ac:dyDescent="0.25">
      <c r="A94" s="93">
        <f t="shared" si="1"/>
        <v>78</v>
      </c>
      <c r="B94" s="96" t="s">
        <v>119</v>
      </c>
      <c r="C94" s="58">
        <v>308</v>
      </c>
      <c r="D94" s="58">
        <v>259</v>
      </c>
      <c r="E94" s="57">
        <v>84.090909090909093</v>
      </c>
      <c r="F94" s="58">
        <v>140</v>
      </c>
      <c r="G94" s="57">
        <v>54.054054054054056</v>
      </c>
      <c r="H94" s="58">
        <v>223</v>
      </c>
      <c r="I94" s="57">
        <v>86.100386100386089</v>
      </c>
      <c r="J94" s="57">
        <v>72.402597402597408</v>
      </c>
      <c r="K94" s="58">
        <v>150</v>
      </c>
      <c r="L94" s="57">
        <v>57.915057915057908</v>
      </c>
      <c r="M94" s="58">
        <v>73</v>
      </c>
      <c r="N94" s="57">
        <v>28.185328185328185</v>
      </c>
      <c r="O94" s="58">
        <v>36</v>
      </c>
      <c r="P94" s="57">
        <v>13.8996138996139</v>
      </c>
      <c r="Q94" s="58">
        <v>2</v>
      </c>
      <c r="R94" s="57">
        <v>5.5555555555555554</v>
      </c>
      <c r="S94" s="58">
        <v>36</v>
      </c>
      <c r="T94" s="57">
        <v>13.8996138996139</v>
      </c>
      <c r="U94" s="58">
        <v>33</v>
      </c>
      <c r="V94" s="57">
        <v>12.741312741312742</v>
      </c>
      <c r="W94" s="58">
        <v>7</v>
      </c>
      <c r="X94" s="57">
        <v>2.7027027027027026</v>
      </c>
      <c r="Y94" s="58">
        <v>60</v>
      </c>
      <c r="Z94" s="57">
        <v>23.166023166023166</v>
      </c>
      <c r="AA94" s="58">
        <v>8</v>
      </c>
      <c r="AB94" s="57">
        <v>3.0888030888030888</v>
      </c>
      <c r="AC94" s="57">
        <v>13.333333333333334</v>
      </c>
      <c r="AD94" s="58">
        <v>37</v>
      </c>
      <c r="AE94" s="57">
        <v>14.285714285714285</v>
      </c>
      <c r="AF94" s="58">
        <v>0</v>
      </c>
      <c r="AG94" s="55">
        <v>0</v>
      </c>
      <c r="AH94" s="42"/>
      <c r="AI94" s="42"/>
    </row>
    <row r="95" spans="1:35" x14ac:dyDescent="0.25">
      <c r="A95" s="93">
        <f t="shared" si="1"/>
        <v>79</v>
      </c>
      <c r="B95" s="96" t="s">
        <v>120</v>
      </c>
      <c r="C95" s="58">
        <v>1904.75</v>
      </c>
      <c r="D95" s="58">
        <v>1678</v>
      </c>
      <c r="E95" s="57">
        <v>88.095550597191234</v>
      </c>
      <c r="F95" s="58">
        <v>745</v>
      </c>
      <c r="G95" s="57">
        <v>44.398092967818833</v>
      </c>
      <c r="H95" s="58">
        <v>1514</v>
      </c>
      <c r="I95" s="57">
        <v>90.226460071513699</v>
      </c>
      <c r="J95" s="57">
        <v>79.485496784354908</v>
      </c>
      <c r="K95" s="58">
        <v>866</v>
      </c>
      <c r="L95" s="57">
        <v>51.609058402860555</v>
      </c>
      <c r="M95" s="58">
        <v>648</v>
      </c>
      <c r="N95" s="57">
        <v>38.617401668653159</v>
      </c>
      <c r="O95" s="58">
        <v>164</v>
      </c>
      <c r="P95" s="57">
        <v>9.7735399284862918</v>
      </c>
      <c r="Q95" s="58">
        <v>16</v>
      </c>
      <c r="R95" s="57">
        <v>9.7560975609756095</v>
      </c>
      <c r="S95" s="58">
        <v>138</v>
      </c>
      <c r="T95" s="57">
        <v>8.2240762812872479</v>
      </c>
      <c r="U95" s="58">
        <v>221</v>
      </c>
      <c r="V95" s="57">
        <v>13.170441001191897</v>
      </c>
      <c r="W95" s="58">
        <v>41</v>
      </c>
      <c r="X95" s="57">
        <v>2.443384982121573</v>
      </c>
      <c r="Y95" s="58">
        <v>321</v>
      </c>
      <c r="Z95" s="57">
        <v>19.129916567342072</v>
      </c>
      <c r="AA95" s="58">
        <v>19</v>
      </c>
      <c r="AB95" s="57">
        <v>1.132300357568534</v>
      </c>
      <c r="AC95" s="57">
        <v>5.9190031152647977</v>
      </c>
      <c r="AD95" s="58">
        <v>114</v>
      </c>
      <c r="AE95" s="57">
        <v>6.7938021454112043</v>
      </c>
      <c r="AF95" s="58">
        <v>1</v>
      </c>
      <c r="AG95" s="55">
        <v>5.9594755661501783E-2</v>
      </c>
      <c r="AH95" s="42"/>
      <c r="AI95" s="42"/>
    </row>
    <row r="96" spans="1:35" x14ac:dyDescent="0.25">
      <c r="A96" s="93">
        <f t="shared" si="1"/>
        <v>80</v>
      </c>
      <c r="B96" s="96" t="s">
        <v>121</v>
      </c>
      <c r="C96" s="58">
        <v>344.15</v>
      </c>
      <c r="D96" s="58">
        <v>314.94</v>
      </c>
      <c r="E96" s="57">
        <v>91.512421909051284</v>
      </c>
      <c r="F96" s="58">
        <v>121</v>
      </c>
      <c r="G96" s="57">
        <v>38.420016511081478</v>
      </c>
      <c r="H96" s="58">
        <v>239</v>
      </c>
      <c r="I96" s="57">
        <v>75.887470629326231</v>
      </c>
      <c r="J96" s="57">
        <v>69.446462298416392</v>
      </c>
      <c r="K96" s="58">
        <v>158</v>
      </c>
      <c r="L96" s="57">
        <v>50.168286022734485</v>
      </c>
      <c r="M96" s="58">
        <v>81</v>
      </c>
      <c r="N96" s="57">
        <v>25.719184606591732</v>
      </c>
      <c r="O96" s="58">
        <v>75.94</v>
      </c>
      <c r="P96" s="57">
        <v>24.11252937067378</v>
      </c>
      <c r="Q96" s="58">
        <v>1</v>
      </c>
      <c r="R96" s="57">
        <v>1.3168290755859891</v>
      </c>
      <c r="S96" s="58">
        <v>6</v>
      </c>
      <c r="T96" s="57">
        <v>1.9051247856734617</v>
      </c>
      <c r="U96" s="58">
        <v>29</v>
      </c>
      <c r="V96" s="57">
        <v>9.2081031307550649</v>
      </c>
      <c r="W96" s="58">
        <v>8</v>
      </c>
      <c r="X96" s="57">
        <v>2.5401663808979489</v>
      </c>
      <c r="Y96" s="58">
        <v>81</v>
      </c>
      <c r="Z96" s="57">
        <v>25.719184606591732</v>
      </c>
      <c r="AA96" s="58">
        <v>5</v>
      </c>
      <c r="AB96" s="57">
        <v>1.5876039880612183</v>
      </c>
      <c r="AC96" s="57">
        <v>6.1728395061728394</v>
      </c>
      <c r="AD96" s="58">
        <v>72</v>
      </c>
      <c r="AE96" s="57">
        <v>22.861497428081538</v>
      </c>
      <c r="AF96" s="58">
        <v>14</v>
      </c>
      <c r="AG96" s="55">
        <v>4.445291166571411</v>
      </c>
      <c r="AH96" s="42"/>
      <c r="AI96" s="42"/>
    </row>
    <row r="97" spans="1:35" x14ac:dyDescent="0.25">
      <c r="A97" s="93">
        <f t="shared" si="1"/>
        <v>81</v>
      </c>
      <c r="B97" s="96" t="s">
        <v>122</v>
      </c>
      <c r="C97" s="58">
        <v>2102</v>
      </c>
      <c r="D97" s="58">
        <v>1872</v>
      </c>
      <c r="E97" s="57">
        <v>89.058039961941006</v>
      </c>
      <c r="F97" s="58">
        <v>801</v>
      </c>
      <c r="G97" s="57">
        <v>42.788461538461533</v>
      </c>
      <c r="H97" s="58">
        <v>1600</v>
      </c>
      <c r="I97" s="57">
        <v>85.470085470085465</v>
      </c>
      <c r="J97" s="57">
        <v>76.117982873453855</v>
      </c>
      <c r="K97" s="58">
        <v>968</v>
      </c>
      <c r="L97" s="57">
        <v>51.709401709401718</v>
      </c>
      <c r="M97" s="58">
        <v>632</v>
      </c>
      <c r="N97" s="57">
        <v>33.760683760683762</v>
      </c>
      <c r="O97" s="58">
        <v>272</v>
      </c>
      <c r="P97" s="57">
        <v>14.529914529914532</v>
      </c>
      <c r="Q97" s="58">
        <v>9</v>
      </c>
      <c r="R97" s="57">
        <v>3.3088235294117649</v>
      </c>
      <c r="S97" s="58">
        <v>184</v>
      </c>
      <c r="T97" s="57">
        <v>9.8290598290598297</v>
      </c>
      <c r="U97" s="58">
        <v>265</v>
      </c>
      <c r="V97" s="57">
        <v>14.155982905982906</v>
      </c>
      <c r="W97" s="58">
        <v>22</v>
      </c>
      <c r="X97" s="57">
        <v>1.1752136752136753</v>
      </c>
      <c r="Y97" s="58">
        <v>187</v>
      </c>
      <c r="Z97" s="57">
        <v>9.9893162393162402</v>
      </c>
      <c r="AA97" s="58">
        <v>9</v>
      </c>
      <c r="AB97" s="57">
        <v>0.48076923076923078</v>
      </c>
      <c r="AC97" s="57">
        <v>4.8128342245989302</v>
      </c>
      <c r="AD97" s="58">
        <v>173</v>
      </c>
      <c r="AE97" s="57">
        <v>9.2414529914529915</v>
      </c>
      <c r="AF97" s="58">
        <v>0</v>
      </c>
      <c r="AG97" s="55">
        <v>0</v>
      </c>
      <c r="AH97" s="42"/>
      <c r="AI97" s="42"/>
    </row>
    <row r="98" spans="1:35" x14ac:dyDescent="0.25">
      <c r="A98" s="93">
        <f t="shared" si="1"/>
        <v>82</v>
      </c>
      <c r="B98" s="96" t="s">
        <v>123</v>
      </c>
      <c r="C98" s="58">
        <v>156</v>
      </c>
      <c r="D98" s="58">
        <v>123</v>
      </c>
      <c r="E98" s="57">
        <v>78.84615384615384</v>
      </c>
      <c r="F98" s="58">
        <v>63</v>
      </c>
      <c r="G98" s="57">
        <v>51.219512195121951</v>
      </c>
      <c r="H98" s="58">
        <v>62</v>
      </c>
      <c r="I98" s="57">
        <v>50.40650406504065</v>
      </c>
      <c r="J98" s="57">
        <v>39.743589743589745</v>
      </c>
      <c r="K98" s="58">
        <v>42</v>
      </c>
      <c r="L98" s="57">
        <v>34.146341463414636</v>
      </c>
      <c r="M98" s="58">
        <v>20</v>
      </c>
      <c r="N98" s="57">
        <v>16.260162601626014</v>
      </c>
      <c r="O98" s="58">
        <v>61</v>
      </c>
      <c r="P98" s="57">
        <v>49.59349593495935</v>
      </c>
      <c r="Q98" s="58">
        <v>2</v>
      </c>
      <c r="R98" s="57">
        <v>3.278688524590164</v>
      </c>
      <c r="S98" s="58">
        <v>10</v>
      </c>
      <c r="T98" s="57">
        <v>8.1300813008130071</v>
      </c>
      <c r="U98" s="58">
        <v>18</v>
      </c>
      <c r="V98" s="57">
        <v>14.634146341463413</v>
      </c>
      <c r="W98" s="58">
        <v>0</v>
      </c>
      <c r="X98" s="57">
        <v>0</v>
      </c>
      <c r="Y98" s="58">
        <v>1</v>
      </c>
      <c r="Z98" s="57">
        <v>0.81300813008130091</v>
      </c>
      <c r="AA98" s="58">
        <v>4</v>
      </c>
      <c r="AB98" s="57">
        <v>3.2520325203252036</v>
      </c>
      <c r="AC98" s="57">
        <v>400</v>
      </c>
      <c r="AD98" s="58">
        <v>4</v>
      </c>
      <c r="AE98" s="57">
        <v>3.2520325203252036</v>
      </c>
      <c r="AF98" s="58">
        <v>0</v>
      </c>
      <c r="AG98" s="55">
        <v>0</v>
      </c>
      <c r="AH98" s="42"/>
      <c r="AI98" s="42"/>
    </row>
    <row r="99" spans="1:35" x14ac:dyDescent="0.25">
      <c r="A99" s="93">
        <f t="shared" si="1"/>
        <v>83</v>
      </c>
      <c r="B99" s="96" t="s">
        <v>124</v>
      </c>
      <c r="C99" s="58">
        <v>444.5</v>
      </c>
      <c r="D99" s="58">
        <v>408</v>
      </c>
      <c r="E99" s="57">
        <v>91.788526434195731</v>
      </c>
      <c r="F99" s="58">
        <v>241</v>
      </c>
      <c r="G99" s="57">
        <v>59.068627450980394</v>
      </c>
      <c r="H99" s="58">
        <v>372</v>
      </c>
      <c r="I99" s="57">
        <v>91.17647058823529</v>
      </c>
      <c r="J99" s="57">
        <v>83.689538807649043</v>
      </c>
      <c r="K99" s="58">
        <v>269</v>
      </c>
      <c r="L99" s="57">
        <v>65.931372549019613</v>
      </c>
      <c r="M99" s="58">
        <v>103</v>
      </c>
      <c r="N99" s="57">
        <v>25.245098039215684</v>
      </c>
      <c r="O99" s="58">
        <v>36</v>
      </c>
      <c r="P99" s="57">
        <v>8.8235294117647065</v>
      </c>
      <c r="Q99" s="58">
        <v>3</v>
      </c>
      <c r="R99" s="57">
        <v>8.3333333333333321</v>
      </c>
      <c r="S99" s="58">
        <v>23</v>
      </c>
      <c r="T99" s="57">
        <v>5.6372549019607847</v>
      </c>
      <c r="U99" s="58">
        <v>50</v>
      </c>
      <c r="V99" s="57">
        <v>12.254901960784313</v>
      </c>
      <c r="W99" s="58">
        <v>4</v>
      </c>
      <c r="X99" s="57">
        <v>0.98039215686274506</v>
      </c>
      <c r="Y99" s="58">
        <v>103</v>
      </c>
      <c r="Z99" s="57">
        <v>25.245098039215684</v>
      </c>
      <c r="AA99" s="58">
        <v>0</v>
      </c>
      <c r="AB99" s="57">
        <v>0</v>
      </c>
      <c r="AC99" s="57">
        <v>0</v>
      </c>
      <c r="AD99" s="58">
        <v>75</v>
      </c>
      <c r="AE99" s="57">
        <v>18.382352941176471</v>
      </c>
      <c r="AF99" s="58">
        <v>1</v>
      </c>
      <c r="AG99" s="55">
        <v>0.24509803921568626</v>
      </c>
      <c r="AH99" s="42"/>
      <c r="AI99" s="42"/>
    </row>
    <row r="100" spans="1:35" x14ac:dyDescent="0.25">
      <c r="A100" s="93">
        <f t="shared" si="1"/>
        <v>84</v>
      </c>
      <c r="B100" s="96" t="s">
        <v>125</v>
      </c>
      <c r="C100" s="58">
        <v>374</v>
      </c>
      <c r="D100" s="58">
        <v>283</v>
      </c>
      <c r="E100" s="57">
        <v>75.668449197860966</v>
      </c>
      <c r="F100" s="58">
        <v>97</v>
      </c>
      <c r="G100" s="57">
        <v>34.275618374558306</v>
      </c>
      <c r="H100" s="58">
        <v>222</v>
      </c>
      <c r="I100" s="57">
        <v>78.445229681978802</v>
      </c>
      <c r="J100" s="57">
        <v>59.358288770053477</v>
      </c>
      <c r="K100" s="58">
        <v>134</v>
      </c>
      <c r="L100" s="57">
        <v>47.349823321554766</v>
      </c>
      <c r="M100" s="58">
        <v>88</v>
      </c>
      <c r="N100" s="57">
        <v>31.095406360424029</v>
      </c>
      <c r="O100" s="58">
        <v>61</v>
      </c>
      <c r="P100" s="57">
        <v>21.554770318021202</v>
      </c>
      <c r="Q100" s="58">
        <v>0</v>
      </c>
      <c r="R100" s="57">
        <v>0</v>
      </c>
      <c r="S100" s="58">
        <v>8</v>
      </c>
      <c r="T100" s="57">
        <v>2.8268551236749118</v>
      </c>
      <c r="U100" s="58">
        <v>48</v>
      </c>
      <c r="V100" s="57">
        <v>16.96113074204947</v>
      </c>
      <c r="W100" s="58">
        <v>0</v>
      </c>
      <c r="X100" s="57">
        <v>0</v>
      </c>
      <c r="Y100" s="58">
        <v>29</v>
      </c>
      <c r="Z100" s="57">
        <v>10.247349823321555</v>
      </c>
      <c r="AA100" s="58">
        <v>0</v>
      </c>
      <c r="AB100" s="57">
        <v>0</v>
      </c>
      <c r="AC100" s="57">
        <v>0</v>
      </c>
      <c r="AD100" s="58">
        <v>82</v>
      </c>
      <c r="AE100" s="57">
        <v>28.975265017667844</v>
      </c>
      <c r="AF100" s="58">
        <v>5</v>
      </c>
      <c r="AG100" s="55">
        <v>1.7667844522968199</v>
      </c>
      <c r="AH100" s="42"/>
      <c r="AI100" s="42"/>
    </row>
    <row r="101" spans="1:35" x14ac:dyDescent="0.25">
      <c r="A101" s="93">
        <f t="shared" si="1"/>
        <v>85</v>
      </c>
      <c r="B101" s="96" t="s">
        <v>126</v>
      </c>
      <c r="C101" s="58">
        <v>311</v>
      </c>
      <c r="D101" s="58">
        <v>202</v>
      </c>
      <c r="E101" s="57">
        <v>64.951768488745969</v>
      </c>
      <c r="F101" s="58">
        <v>92</v>
      </c>
      <c r="G101" s="57">
        <v>45.544554455445549</v>
      </c>
      <c r="H101" s="58">
        <v>142</v>
      </c>
      <c r="I101" s="57">
        <v>70.297029702970292</v>
      </c>
      <c r="J101" s="57">
        <v>45.659163987138264</v>
      </c>
      <c r="K101" s="58">
        <v>76</v>
      </c>
      <c r="L101" s="57">
        <v>37.623762376237622</v>
      </c>
      <c r="M101" s="58">
        <v>66</v>
      </c>
      <c r="N101" s="57">
        <v>32.673267326732677</v>
      </c>
      <c r="O101" s="58">
        <v>60</v>
      </c>
      <c r="P101" s="57">
        <v>29.702970297029701</v>
      </c>
      <c r="Q101" s="58">
        <v>3</v>
      </c>
      <c r="R101" s="57">
        <v>5</v>
      </c>
      <c r="S101" s="58">
        <v>16</v>
      </c>
      <c r="T101" s="57">
        <v>7.9207920792079207</v>
      </c>
      <c r="U101" s="58">
        <v>38</v>
      </c>
      <c r="V101" s="57">
        <v>18.811881188118811</v>
      </c>
      <c r="W101" s="58">
        <v>8</v>
      </c>
      <c r="X101" s="57">
        <v>3.9603960396039604</v>
      </c>
      <c r="Y101" s="58">
        <v>72</v>
      </c>
      <c r="Z101" s="57">
        <v>35.64356435643564</v>
      </c>
      <c r="AA101" s="58">
        <v>2</v>
      </c>
      <c r="AB101" s="57">
        <v>0.99009900990099009</v>
      </c>
      <c r="AC101" s="57">
        <v>2.7777777777777777</v>
      </c>
      <c r="AD101" s="58">
        <v>61</v>
      </c>
      <c r="AE101" s="57">
        <v>30.198019801980198</v>
      </c>
      <c r="AF101" s="58">
        <v>0</v>
      </c>
      <c r="AG101" s="55">
        <v>0</v>
      </c>
      <c r="AH101" s="42"/>
      <c r="AI101" s="42"/>
    </row>
    <row r="102" spans="1:35" s="30" customFormat="1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4"/>
      <c r="AI102" s="44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</sheetData>
  <mergeCells count="50">
    <mergeCell ref="F2:G4"/>
    <mergeCell ref="F5:F6"/>
    <mergeCell ref="G5:G6"/>
    <mergeCell ref="H2:N2"/>
    <mergeCell ref="E2:E6"/>
    <mergeCell ref="N5:N6"/>
    <mergeCell ref="K3:L4"/>
    <mergeCell ref="M3:N4"/>
    <mergeCell ref="A2:A6"/>
    <mergeCell ref="B2:B6"/>
    <mergeCell ref="C2:C6"/>
    <mergeCell ref="D2:D6"/>
    <mergeCell ref="AC3:AC6"/>
    <mergeCell ref="O2:R2"/>
    <mergeCell ref="H3:H6"/>
    <mergeCell ref="J3:J6"/>
    <mergeCell ref="I3:I6"/>
    <mergeCell ref="O3:R3"/>
    <mergeCell ref="O4:O6"/>
    <mergeCell ref="Q5:Q6"/>
    <mergeCell ref="R5:R6"/>
    <mergeCell ref="K5:K6"/>
    <mergeCell ref="L5:L6"/>
    <mergeCell ref="M5:M6"/>
    <mergeCell ref="Z5:Z6"/>
    <mergeCell ref="AB3:AB6"/>
    <mergeCell ref="Y3:Z4"/>
    <mergeCell ref="S2:V2"/>
    <mergeCell ref="V5:V6"/>
    <mergeCell ref="S5:S6"/>
    <mergeCell ref="S3:T4"/>
    <mergeCell ref="T5:T6"/>
    <mergeCell ref="U5:U6"/>
    <mergeCell ref="Y5:Y6"/>
    <mergeCell ref="A1:AG1"/>
    <mergeCell ref="P4:P6"/>
    <mergeCell ref="Q4:R4"/>
    <mergeCell ref="AD2:AG2"/>
    <mergeCell ref="AA3:AA6"/>
    <mergeCell ref="AD3:AE3"/>
    <mergeCell ref="AF3:AG4"/>
    <mergeCell ref="AD4:AD6"/>
    <mergeCell ref="AG5:AG6"/>
    <mergeCell ref="AE4:AE6"/>
    <mergeCell ref="AF5:AF6"/>
    <mergeCell ref="W2:X4"/>
    <mergeCell ref="W5:W6"/>
    <mergeCell ref="X5:X6"/>
    <mergeCell ref="U3:V4"/>
    <mergeCell ref="Y2:AC2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34" fitToHeight="2" orientation="landscape" r:id="rId1"/>
  <headerFooter scaleWithDoc="0">
    <oddHeader>&amp;R&amp;P</oddHead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0" zoomScaleNormal="9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P33" sqref="P33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128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v>28142.25</v>
      </c>
      <c r="D8" s="65">
        <v>27469.25</v>
      </c>
      <c r="E8" s="62">
        <v>97.608577850029761</v>
      </c>
      <c r="F8" s="65">
        <v>3659</v>
      </c>
      <c r="G8" s="62">
        <v>13.320349117649736</v>
      </c>
      <c r="H8" s="65">
        <v>25713.25</v>
      </c>
      <c r="I8" s="62">
        <v>93.607397362505353</v>
      </c>
      <c r="J8" s="62">
        <v>91.368849327967737</v>
      </c>
      <c r="K8" s="65">
        <v>18045.25</v>
      </c>
      <c r="L8" s="62">
        <v>65.692547120871524</v>
      </c>
      <c r="M8" s="65">
        <v>7668</v>
      </c>
      <c r="N8" s="62">
        <v>27.914850241633825</v>
      </c>
      <c r="O8" s="65">
        <v>1756</v>
      </c>
      <c r="P8" s="62">
        <v>6.3926026374946527</v>
      </c>
      <c r="Q8" s="65">
        <v>67</v>
      </c>
      <c r="R8" s="62">
        <v>3.8154897494305238</v>
      </c>
      <c r="S8" s="65">
        <v>958</v>
      </c>
      <c r="T8" s="62">
        <v>3.487536063052322</v>
      </c>
      <c r="U8" s="65">
        <v>5449</v>
      </c>
      <c r="V8" s="62">
        <v>19.836726521474013</v>
      </c>
      <c r="W8" s="65">
        <v>981</v>
      </c>
      <c r="X8" s="62">
        <v>3.5712660520400084</v>
      </c>
      <c r="Y8" s="65">
        <v>1508</v>
      </c>
      <c r="Z8" s="62">
        <v>5.4897749301491672</v>
      </c>
      <c r="AA8" s="65">
        <v>75</v>
      </c>
      <c r="AB8" s="62">
        <v>0.27303257278593335</v>
      </c>
      <c r="AC8" s="62">
        <v>4.9734748010610081</v>
      </c>
      <c r="AD8" s="65">
        <v>1238</v>
      </c>
      <c r="AE8" s="62">
        <v>4.5068576681198067</v>
      </c>
      <c r="AF8" s="65">
        <v>11</v>
      </c>
      <c r="AG8" s="60">
        <v>4.0044777341936892E-2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17">
        <v>1112.75</v>
      </c>
      <c r="D9" s="117">
        <v>1091.25</v>
      </c>
      <c r="E9" s="43">
        <v>98.06784992136599</v>
      </c>
      <c r="F9" s="10">
        <v>306</v>
      </c>
      <c r="G9" s="43">
        <v>28.041237113402062</v>
      </c>
      <c r="H9" s="61">
        <v>1013.25</v>
      </c>
      <c r="I9" s="43">
        <v>92.852233676975942</v>
      </c>
      <c r="J9" s="43">
        <v>91.05818917097281</v>
      </c>
      <c r="K9" s="10">
        <v>721.25</v>
      </c>
      <c r="L9" s="43">
        <v>66.093928980526911</v>
      </c>
      <c r="M9" s="10">
        <v>292</v>
      </c>
      <c r="N9" s="43">
        <v>26.758304696449027</v>
      </c>
      <c r="O9" s="61">
        <v>78</v>
      </c>
      <c r="P9" s="43">
        <v>7.1477663230240545</v>
      </c>
      <c r="Q9" s="10">
        <v>5</v>
      </c>
      <c r="R9" s="43">
        <v>6.4102564102564097</v>
      </c>
      <c r="S9" s="10">
        <v>34</v>
      </c>
      <c r="T9" s="43">
        <v>3.1156930126002291</v>
      </c>
      <c r="U9" s="10">
        <v>242</v>
      </c>
      <c r="V9" s="43">
        <v>22.176403207331042</v>
      </c>
      <c r="W9" s="10">
        <v>38</v>
      </c>
      <c r="X9" s="43">
        <v>3.4822451317296679</v>
      </c>
      <c r="Y9" s="10">
        <v>88</v>
      </c>
      <c r="Z9" s="43">
        <v>8.0641466208476515</v>
      </c>
      <c r="AA9" s="10">
        <v>10</v>
      </c>
      <c r="AB9" s="43">
        <v>0.91638029782359687</v>
      </c>
      <c r="AC9" s="43">
        <v>11.363636363636363</v>
      </c>
      <c r="AD9" s="10">
        <v>63</v>
      </c>
      <c r="AE9" s="43">
        <v>5.7731958762886597</v>
      </c>
      <c r="AF9" s="10">
        <v>0</v>
      </c>
      <c r="AG9" s="43"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5">
        <v>14</v>
      </c>
      <c r="D10" s="35">
        <v>13</v>
      </c>
      <c r="E10" s="32">
        <v>92.857142857142861</v>
      </c>
      <c r="F10" s="35">
        <v>7</v>
      </c>
      <c r="G10" s="32">
        <v>53.846153846153847</v>
      </c>
      <c r="H10" s="106">
        <v>13</v>
      </c>
      <c r="I10" s="32">
        <v>100</v>
      </c>
      <c r="J10" s="32">
        <v>92.857142857142861</v>
      </c>
      <c r="K10" s="35">
        <v>12</v>
      </c>
      <c r="L10" s="32">
        <v>92.307692307692307</v>
      </c>
      <c r="M10" s="35">
        <v>1</v>
      </c>
      <c r="N10" s="32">
        <v>7.6923076923076925</v>
      </c>
      <c r="O10" s="99">
        <v>0</v>
      </c>
      <c r="P10" s="32">
        <v>0</v>
      </c>
      <c r="Q10" s="35">
        <v>0</v>
      </c>
      <c r="R10" s="32">
        <v>0</v>
      </c>
      <c r="S10" s="35">
        <v>0</v>
      </c>
      <c r="T10" s="32">
        <v>0</v>
      </c>
      <c r="U10" s="35">
        <v>6</v>
      </c>
      <c r="V10" s="32">
        <v>46.153846153846153</v>
      </c>
      <c r="W10" s="35">
        <v>4</v>
      </c>
      <c r="X10" s="32">
        <v>30.76923076923077</v>
      </c>
      <c r="Y10" s="35">
        <v>0</v>
      </c>
      <c r="Z10" s="32">
        <v>0</v>
      </c>
      <c r="AA10" s="35">
        <v>0</v>
      </c>
      <c r="AB10" s="32">
        <v>0</v>
      </c>
      <c r="AC10" s="32">
        <v>0</v>
      </c>
      <c r="AD10" s="35">
        <v>1</v>
      </c>
      <c r="AE10" s="32">
        <v>7.6923076923076925</v>
      </c>
      <c r="AF10" s="35">
        <v>0</v>
      </c>
      <c r="AG10" s="32"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5">
        <v>124</v>
      </c>
      <c r="D11" s="35">
        <v>121</v>
      </c>
      <c r="E11" s="32">
        <v>97.58064516129032</v>
      </c>
      <c r="F11" s="35">
        <v>79</v>
      </c>
      <c r="G11" s="32">
        <v>65.289256198347118</v>
      </c>
      <c r="H11" s="106">
        <v>97</v>
      </c>
      <c r="I11" s="32">
        <v>80.165289256198349</v>
      </c>
      <c r="J11" s="32">
        <v>78.225806451612897</v>
      </c>
      <c r="K11" s="35">
        <v>66</v>
      </c>
      <c r="L11" s="32">
        <v>54.54545454545454</v>
      </c>
      <c r="M11" s="35">
        <v>31</v>
      </c>
      <c r="N11" s="32">
        <v>25.619834710743799</v>
      </c>
      <c r="O11" s="99">
        <v>24</v>
      </c>
      <c r="P11" s="32">
        <v>19.834710743801654</v>
      </c>
      <c r="Q11" s="35">
        <v>3</v>
      </c>
      <c r="R11" s="32">
        <v>12.5</v>
      </c>
      <c r="S11" s="35">
        <v>7</v>
      </c>
      <c r="T11" s="32">
        <v>5.785123966942149</v>
      </c>
      <c r="U11" s="35">
        <v>15</v>
      </c>
      <c r="V11" s="32">
        <v>12.396694214876034</v>
      </c>
      <c r="W11" s="35">
        <v>15</v>
      </c>
      <c r="X11" s="32">
        <v>12.396694214876034</v>
      </c>
      <c r="Y11" s="35">
        <v>9</v>
      </c>
      <c r="Z11" s="32">
        <v>7.4380165289256199</v>
      </c>
      <c r="AA11" s="35">
        <v>0</v>
      </c>
      <c r="AB11" s="32">
        <v>0</v>
      </c>
      <c r="AC11" s="32">
        <v>0</v>
      </c>
      <c r="AD11" s="35">
        <v>5</v>
      </c>
      <c r="AE11" s="32">
        <v>4.1322314049586781</v>
      </c>
      <c r="AF11" s="35">
        <v>0</v>
      </c>
      <c r="AG11" s="32"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5">
        <v>70</v>
      </c>
      <c r="D12" s="35">
        <v>70</v>
      </c>
      <c r="E12" s="32">
        <v>100</v>
      </c>
      <c r="F12" s="35">
        <v>15</v>
      </c>
      <c r="G12" s="32">
        <v>21.428571428571427</v>
      </c>
      <c r="H12" s="106">
        <v>65</v>
      </c>
      <c r="I12" s="32">
        <v>92.857142857142861</v>
      </c>
      <c r="J12" s="32">
        <v>92.857142857142861</v>
      </c>
      <c r="K12" s="35">
        <v>42</v>
      </c>
      <c r="L12" s="32">
        <v>60</v>
      </c>
      <c r="M12" s="35">
        <v>23</v>
      </c>
      <c r="N12" s="32">
        <v>32.857142857142854</v>
      </c>
      <c r="O12" s="99">
        <v>5</v>
      </c>
      <c r="P12" s="32">
        <v>7.1428571428571423</v>
      </c>
      <c r="Q12" s="35">
        <v>0</v>
      </c>
      <c r="R12" s="32">
        <v>0</v>
      </c>
      <c r="S12" s="35">
        <v>1</v>
      </c>
      <c r="T12" s="32">
        <v>1.4285714285714286</v>
      </c>
      <c r="U12" s="35">
        <v>13</v>
      </c>
      <c r="V12" s="32">
        <v>18.571428571428573</v>
      </c>
      <c r="W12" s="35">
        <v>2</v>
      </c>
      <c r="X12" s="32">
        <v>2.8571428571428572</v>
      </c>
      <c r="Y12" s="35">
        <v>5</v>
      </c>
      <c r="Z12" s="32">
        <v>7.1428571428571423</v>
      </c>
      <c r="AA12" s="35">
        <v>0</v>
      </c>
      <c r="AB12" s="32">
        <v>0</v>
      </c>
      <c r="AC12" s="32">
        <v>0</v>
      </c>
      <c r="AD12" s="35">
        <v>6</v>
      </c>
      <c r="AE12" s="32">
        <v>8.5714285714285712</v>
      </c>
      <c r="AF12" s="35">
        <v>0</v>
      </c>
      <c r="AG12" s="32"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5">
        <v>259</v>
      </c>
      <c r="D13" s="35">
        <v>259</v>
      </c>
      <c r="E13" s="32">
        <v>100</v>
      </c>
      <c r="F13" s="35">
        <v>56</v>
      </c>
      <c r="G13" s="32">
        <v>21.621621621621621</v>
      </c>
      <c r="H13" s="106">
        <v>230</v>
      </c>
      <c r="I13" s="32">
        <v>88.803088803088798</v>
      </c>
      <c r="J13" s="32">
        <v>88.803088803088798</v>
      </c>
      <c r="K13" s="35">
        <v>126</v>
      </c>
      <c r="L13" s="32">
        <v>48.648648648648653</v>
      </c>
      <c r="M13" s="35">
        <v>104</v>
      </c>
      <c r="N13" s="32">
        <v>40.154440154440152</v>
      </c>
      <c r="O13" s="99">
        <v>29</v>
      </c>
      <c r="P13" s="32">
        <v>11.196911196911197</v>
      </c>
      <c r="Q13" s="35">
        <v>1</v>
      </c>
      <c r="R13" s="32">
        <v>3.4482758620689653</v>
      </c>
      <c r="S13" s="35">
        <v>9</v>
      </c>
      <c r="T13" s="32">
        <v>3.4749034749034751</v>
      </c>
      <c r="U13" s="35">
        <v>63</v>
      </c>
      <c r="V13" s="32">
        <v>24.324324324324326</v>
      </c>
      <c r="W13" s="35">
        <v>2</v>
      </c>
      <c r="X13" s="32">
        <v>0.77220077220077221</v>
      </c>
      <c r="Y13" s="35">
        <v>10</v>
      </c>
      <c r="Z13" s="32">
        <v>3.8610038610038608</v>
      </c>
      <c r="AA13" s="35">
        <v>0</v>
      </c>
      <c r="AB13" s="32">
        <v>0</v>
      </c>
      <c r="AC13" s="32">
        <v>0</v>
      </c>
      <c r="AD13" s="35">
        <v>9</v>
      </c>
      <c r="AE13" s="32">
        <v>3.4749034749034751</v>
      </c>
      <c r="AF13" s="35">
        <v>0</v>
      </c>
      <c r="AG13" s="32"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5">
        <v>242.75</v>
      </c>
      <c r="D14" s="35">
        <v>236.25</v>
      </c>
      <c r="E14" s="32">
        <v>97.322348094747682</v>
      </c>
      <c r="F14" s="35">
        <v>52</v>
      </c>
      <c r="G14" s="32">
        <v>22.010582010582009</v>
      </c>
      <c r="H14" s="106">
        <v>233.25</v>
      </c>
      <c r="I14" s="32">
        <v>98.730158730158735</v>
      </c>
      <c r="J14" s="32">
        <v>96.086508753862006</v>
      </c>
      <c r="K14" s="35">
        <v>173.25</v>
      </c>
      <c r="L14" s="32">
        <v>73.333333333333329</v>
      </c>
      <c r="M14" s="35">
        <v>60</v>
      </c>
      <c r="N14" s="32">
        <v>25.396825396825395</v>
      </c>
      <c r="O14" s="99">
        <v>3</v>
      </c>
      <c r="P14" s="32">
        <v>1.2698412698412698</v>
      </c>
      <c r="Q14" s="35">
        <v>0</v>
      </c>
      <c r="R14" s="32">
        <v>0</v>
      </c>
      <c r="S14" s="35">
        <v>9</v>
      </c>
      <c r="T14" s="32">
        <v>3.8095238095238098</v>
      </c>
      <c r="U14" s="35">
        <v>34</v>
      </c>
      <c r="V14" s="32">
        <v>14.391534391534391</v>
      </c>
      <c r="W14" s="35">
        <v>6</v>
      </c>
      <c r="X14" s="32">
        <v>2.5396825396825395</v>
      </c>
      <c r="Y14" s="35">
        <v>22</v>
      </c>
      <c r="Z14" s="32">
        <v>9.3121693121693117</v>
      </c>
      <c r="AA14" s="35">
        <v>10</v>
      </c>
      <c r="AB14" s="32">
        <v>4.2328042328042326</v>
      </c>
      <c r="AC14" s="32">
        <v>45.454545454545453</v>
      </c>
      <c r="AD14" s="35">
        <v>6</v>
      </c>
      <c r="AE14" s="32">
        <v>2.5396825396825395</v>
      </c>
      <c r="AF14" s="35">
        <v>0</v>
      </c>
      <c r="AG14" s="32"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5">
        <v>132</v>
      </c>
      <c r="D15" s="35">
        <v>129</v>
      </c>
      <c r="E15" s="32">
        <v>97.727272727272734</v>
      </c>
      <c r="F15" s="35">
        <v>24</v>
      </c>
      <c r="G15" s="32">
        <v>18.604651162790699</v>
      </c>
      <c r="H15" s="106">
        <v>127</v>
      </c>
      <c r="I15" s="32">
        <v>98.449612403100772</v>
      </c>
      <c r="J15" s="32">
        <v>96.212121212121218</v>
      </c>
      <c r="K15" s="35">
        <v>116</v>
      </c>
      <c r="L15" s="32">
        <v>89.922480620155042</v>
      </c>
      <c r="M15" s="35">
        <v>11</v>
      </c>
      <c r="N15" s="32">
        <v>8.5271317829457356</v>
      </c>
      <c r="O15" s="99">
        <v>2</v>
      </c>
      <c r="P15" s="32">
        <v>1.5503875968992249</v>
      </c>
      <c r="Q15" s="35">
        <v>0</v>
      </c>
      <c r="R15" s="32">
        <v>0</v>
      </c>
      <c r="S15" s="35">
        <v>2</v>
      </c>
      <c r="T15" s="32">
        <v>1.5503875968992249</v>
      </c>
      <c r="U15" s="35">
        <v>31</v>
      </c>
      <c r="V15" s="32">
        <v>24.031007751937985</v>
      </c>
      <c r="W15" s="35">
        <v>7</v>
      </c>
      <c r="X15" s="32">
        <v>5.4263565891472867</v>
      </c>
      <c r="Y15" s="35">
        <v>27</v>
      </c>
      <c r="Z15" s="32">
        <v>20.930232558139537</v>
      </c>
      <c r="AA15" s="35">
        <v>0</v>
      </c>
      <c r="AB15" s="32">
        <v>0</v>
      </c>
      <c r="AC15" s="32">
        <v>0</v>
      </c>
      <c r="AD15" s="35">
        <v>25</v>
      </c>
      <c r="AE15" s="32">
        <v>19.379844961240313</v>
      </c>
      <c r="AF15" s="35">
        <v>0</v>
      </c>
      <c r="AG15" s="32"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5">
        <v>2</v>
      </c>
      <c r="D16" s="35">
        <v>2</v>
      </c>
      <c r="E16" s="32">
        <v>100</v>
      </c>
      <c r="F16" s="35">
        <v>2</v>
      </c>
      <c r="G16" s="32">
        <v>100</v>
      </c>
      <c r="H16" s="106">
        <v>2</v>
      </c>
      <c r="I16" s="32">
        <v>100</v>
      </c>
      <c r="J16" s="32">
        <v>100</v>
      </c>
      <c r="K16" s="35">
        <v>1</v>
      </c>
      <c r="L16" s="32">
        <v>50</v>
      </c>
      <c r="M16" s="35">
        <v>1</v>
      </c>
      <c r="N16" s="32">
        <v>50</v>
      </c>
      <c r="O16" s="99">
        <v>0</v>
      </c>
      <c r="P16" s="32">
        <v>0</v>
      </c>
      <c r="Q16" s="35">
        <v>0</v>
      </c>
      <c r="R16" s="32">
        <v>0</v>
      </c>
      <c r="S16" s="35">
        <v>0</v>
      </c>
      <c r="T16" s="32">
        <v>0</v>
      </c>
      <c r="U16" s="35">
        <v>1</v>
      </c>
      <c r="V16" s="32">
        <v>50</v>
      </c>
      <c r="W16" s="35">
        <v>0</v>
      </c>
      <c r="X16" s="32">
        <v>0</v>
      </c>
      <c r="Y16" s="35">
        <v>0</v>
      </c>
      <c r="Z16" s="32">
        <v>0</v>
      </c>
      <c r="AA16" s="35">
        <v>0</v>
      </c>
      <c r="AB16" s="32">
        <v>0</v>
      </c>
      <c r="AC16" s="32">
        <v>0</v>
      </c>
      <c r="AD16" s="35">
        <v>0</v>
      </c>
      <c r="AE16" s="32">
        <v>0</v>
      </c>
      <c r="AF16" s="35">
        <v>0</v>
      </c>
      <c r="AG16" s="32"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5">
        <v>11</v>
      </c>
      <c r="D17" s="35">
        <v>11</v>
      </c>
      <c r="E17" s="32">
        <v>100</v>
      </c>
      <c r="F17" s="35">
        <v>6</v>
      </c>
      <c r="G17" s="32">
        <v>54.54545454545454</v>
      </c>
      <c r="H17" s="106">
        <v>11</v>
      </c>
      <c r="I17" s="32">
        <v>100</v>
      </c>
      <c r="J17" s="32">
        <v>100</v>
      </c>
      <c r="K17" s="35">
        <v>8</v>
      </c>
      <c r="L17" s="32">
        <v>72.727272727272734</v>
      </c>
      <c r="M17" s="35">
        <v>3</v>
      </c>
      <c r="N17" s="32">
        <v>27.27272727272727</v>
      </c>
      <c r="O17" s="99">
        <v>0</v>
      </c>
      <c r="P17" s="32">
        <v>0</v>
      </c>
      <c r="Q17" s="35">
        <v>0</v>
      </c>
      <c r="R17" s="32">
        <v>0</v>
      </c>
      <c r="S17" s="35">
        <v>0</v>
      </c>
      <c r="T17" s="32">
        <v>0</v>
      </c>
      <c r="U17" s="35">
        <v>5</v>
      </c>
      <c r="V17" s="32">
        <v>45.454545454545453</v>
      </c>
      <c r="W17" s="35">
        <v>1</v>
      </c>
      <c r="X17" s="32">
        <v>9.0909090909090917</v>
      </c>
      <c r="Y17" s="35">
        <v>2</v>
      </c>
      <c r="Z17" s="32">
        <v>18.181818181818183</v>
      </c>
      <c r="AA17" s="35">
        <v>0</v>
      </c>
      <c r="AB17" s="32">
        <v>0</v>
      </c>
      <c r="AC17" s="32">
        <v>0</v>
      </c>
      <c r="AD17" s="35">
        <v>2</v>
      </c>
      <c r="AE17" s="32">
        <v>18.181818181818183</v>
      </c>
      <c r="AF17" s="35">
        <v>0</v>
      </c>
      <c r="AG17" s="32"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5">
        <v>89</v>
      </c>
      <c r="D18" s="35">
        <v>89</v>
      </c>
      <c r="E18" s="32">
        <v>100</v>
      </c>
      <c r="F18" s="35">
        <v>21</v>
      </c>
      <c r="G18" s="32">
        <v>23.595505617977526</v>
      </c>
      <c r="H18" s="106">
        <v>83</v>
      </c>
      <c r="I18" s="32">
        <v>93.258426966292134</v>
      </c>
      <c r="J18" s="32">
        <v>93.258426966292134</v>
      </c>
      <c r="K18" s="35">
        <v>66</v>
      </c>
      <c r="L18" s="32">
        <v>74.157303370786522</v>
      </c>
      <c r="M18" s="35">
        <v>17</v>
      </c>
      <c r="N18" s="32">
        <v>19.101123595505616</v>
      </c>
      <c r="O18" s="99">
        <v>6</v>
      </c>
      <c r="P18" s="32">
        <v>6.7415730337078648</v>
      </c>
      <c r="Q18" s="35">
        <v>1</v>
      </c>
      <c r="R18" s="32">
        <v>16.666666666666664</v>
      </c>
      <c r="S18" s="35">
        <v>1</v>
      </c>
      <c r="T18" s="32">
        <v>1.1235955056179776</v>
      </c>
      <c r="U18" s="35">
        <v>27</v>
      </c>
      <c r="V18" s="32">
        <v>30.337078651685395</v>
      </c>
      <c r="W18" s="35">
        <v>1</v>
      </c>
      <c r="X18" s="32">
        <v>1.1235955056179776</v>
      </c>
      <c r="Y18" s="35">
        <v>4</v>
      </c>
      <c r="Z18" s="32">
        <v>4.4943820224719104</v>
      </c>
      <c r="AA18" s="35">
        <v>0</v>
      </c>
      <c r="AB18" s="32">
        <v>0</v>
      </c>
      <c r="AC18" s="32">
        <v>0</v>
      </c>
      <c r="AD18" s="35">
        <v>3</v>
      </c>
      <c r="AE18" s="32">
        <v>3.3707865168539324</v>
      </c>
      <c r="AF18" s="35">
        <v>0</v>
      </c>
      <c r="AG18" s="32"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5">
        <v>154</v>
      </c>
      <c r="D19" s="35">
        <v>146</v>
      </c>
      <c r="E19" s="32">
        <v>94.805194805194802</v>
      </c>
      <c r="F19" s="35">
        <v>37</v>
      </c>
      <c r="G19" s="32">
        <v>25.342465753424658</v>
      </c>
      <c r="H19" s="106">
        <v>137</v>
      </c>
      <c r="I19" s="32">
        <v>93.835616438356169</v>
      </c>
      <c r="J19" s="32">
        <v>88.961038961038966</v>
      </c>
      <c r="K19" s="35">
        <v>99</v>
      </c>
      <c r="L19" s="32">
        <v>67.808219178082197</v>
      </c>
      <c r="M19" s="35">
        <v>38</v>
      </c>
      <c r="N19" s="32">
        <v>26.027397260273972</v>
      </c>
      <c r="O19" s="99">
        <v>9</v>
      </c>
      <c r="P19" s="32">
        <v>6.1643835616438354</v>
      </c>
      <c r="Q19" s="35">
        <v>0</v>
      </c>
      <c r="R19" s="32">
        <v>0</v>
      </c>
      <c r="S19" s="35">
        <v>5</v>
      </c>
      <c r="T19" s="32">
        <v>3.4246575342465753</v>
      </c>
      <c r="U19" s="35">
        <v>40</v>
      </c>
      <c r="V19" s="32">
        <v>27.397260273972602</v>
      </c>
      <c r="W19" s="35">
        <v>0</v>
      </c>
      <c r="X19" s="32">
        <v>0</v>
      </c>
      <c r="Y19" s="35">
        <v>9</v>
      </c>
      <c r="Z19" s="32">
        <v>6.1643835616438354</v>
      </c>
      <c r="AA19" s="35">
        <v>0</v>
      </c>
      <c r="AB19" s="32">
        <v>0</v>
      </c>
      <c r="AC19" s="32">
        <v>0</v>
      </c>
      <c r="AD19" s="35">
        <v>6</v>
      </c>
      <c r="AE19" s="32">
        <v>4.10958904109589</v>
      </c>
      <c r="AF19" s="35">
        <v>0</v>
      </c>
      <c r="AG19" s="32"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5">
        <v>15</v>
      </c>
      <c r="D20" s="35">
        <v>15</v>
      </c>
      <c r="E20" s="32">
        <v>100</v>
      </c>
      <c r="F20" s="35">
        <v>7</v>
      </c>
      <c r="G20" s="32">
        <v>46.666666666666664</v>
      </c>
      <c r="H20" s="106">
        <v>15</v>
      </c>
      <c r="I20" s="32">
        <v>100</v>
      </c>
      <c r="J20" s="32">
        <v>100</v>
      </c>
      <c r="K20" s="35">
        <v>12</v>
      </c>
      <c r="L20" s="32">
        <v>80</v>
      </c>
      <c r="M20" s="35">
        <v>3</v>
      </c>
      <c r="N20" s="32">
        <v>20</v>
      </c>
      <c r="O20" s="99">
        <v>0</v>
      </c>
      <c r="P20" s="32">
        <v>0</v>
      </c>
      <c r="Q20" s="35">
        <v>0</v>
      </c>
      <c r="R20" s="32">
        <v>0</v>
      </c>
      <c r="S20" s="35">
        <v>0</v>
      </c>
      <c r="T20" s="32">
        <v>0</v>
      </c>
      <c r="U20" s="35">
        <v>7</v>
      </c>
      <c r="V20" s="32">
        <v>46.666666666666664</v>
      </c>
      <c r="W20" s="35">
        <v>0</v>
      </c>
      <c r="X20" s="32">
        <v>0</v>
      </c>
      <c r="Y20" s="35">
        <v>0</v>
      </c>
      <c r="Z20" s="32">
        <v>0</v>
      </c>
      <c r="AA20" s="35">
        <v>0</v>
      </c>
      <c r="AB20" s="32">
        <v>0</v>
      </c>
      <c r="AC20" s="32">
        <v>0</v>
      </c>
      <c r="AD20" s="35">
        <v>0</v>
      </c>
      <c r="AE20" s="32">
        <v>0</v>
      </c>
      <c r="AF20" s="35">
        <v>0</v>
      </c>
      <c r="AG20" s="32"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17">
        <v>5192.75</v>
      </c>
      <c r="D21" s="117">
        <v>5093</v>
      </c>
      <c r="E21" s="43">
        <v>98.079052525155262</v>
      </c>
      <c r="F21" s="10">
        <v>779</v>
      </c>
      <c r="G21" s="43">
        <v>15.295503632436677</v>
      </c>
      <c r="H21" s="61">
        <v>4873</v>
      </c>
      <c r="I21" s="43">
        <v>95.680345572354213</v>
      </c>
      <c r="J21" s="43">
        <v>93.842376390159359</v>
      </c>
      <c r="K21" s="10">
        <v>3756</v>
      </c>
      <c r="L21" s="43">
        <v>73.748281955625373</v>
      </c>
      <c r="M21" s="10">
        <v>1117</v>
      </c>
      <c r="N21" s="43">
        <v>21.932063616728843</v>
      </c>
      <c r="O21" s="61">
        <v>220</v>
      </c>
      <c r="P21" s="43">
        <v>4.319654427645788</v>
      </c>
      <c r="Q21" s="10">
        <v>8</v>
      </c>
      <c r="R21" s="43">
        <v>3.6363636363636362</v>
      </c>
      <c r="S21" s="10">
        <v>114</v>
      </c>
      <c r="T21" s="43">
        <v>2.2383663852346358</v>
      </c>
      <c r="U21" s="10">
        <v>927</v>
      </c>
      <c r="V21" s="43">
        <v>18.201452974671117</v>
      </c>
      <c r="W21" s="10">
        <v>158</v>
      </c>
      <c r="X21" s="43">
        <v>3.1022972707637932</v>
      </c>
      <c r="Y21" s="10">
        <v>377</v>
      </c>
      <c r="Z21" s="43">
        <v>7.4023169055566465</v>
      </c>
      <c r="AA21" s="10">
        <v>5</v>
      </c>
      <c r="AB21" s="43">
        <v>9.8173964264677019E-2</v>
      </c>
      <c r="AC21" s="43">
        <v>1.3262599469496021</v>
      </c>
      <c r="AD21" s="10">
        <v>342</v>
      </c>
      <c r="AE21" s="43">
        <v>6.715099155703907</v>
      </c>
      <c r="AF21" s="10">
        <v>5</v>
      </c>
      <c r="AG21" s="43">
        <v>9.8173964264677019E-2</v>
      </c>
      <c r="AH21" s="46"/>
      <c r="AI21" s="46"/>
    </row>
    <row r="22" spans="1:35" x14ac:dyDescent="0.25">
      <c r="A22" s="93">
        <v>12</v>
      </c>
      <c r="B22" s="94" t="s">
        <v>44</v>
      </c>
      <c r="C22" s="35">
        <v>399</v>
      </c>
      <c r="D22" s="35">
        <v>395</v>
      </c>
      <c r="E22" s="32">
        <v>98.997493734335833</v>
      </c>
      <c r="F22" s="35">
        <v>53</v>
      </c>
      <c r="G22" s="32">
        <v>13.41772151898734</v>
      </c>
      <c r="H22" s="106">
        <v>379</v>
      </c>
      <c r="I22" s="32">
        <v>95.949367088607602</v>
      </c>
      <c r="J22" s="32">
        <v>94.987468671679196</v>
      </c>
      <c r="K22" s="35">
        <v>306</v>
      </c>
      <c r="L22" s="32">
        <v>77.468354430379748</v>
      </c>
      <c r="M22" s="35">
        <v>73</v>
      </c>
      <c r="N22" s="32">
        <v>18.481012658227851</v>
      </c>
      <c r="O22" s="99">
        <v>16</v>
      </c>
      <c r="P22" s="32">
        <v>4.0506329113924053</v>
      </c>
      <c r="Q22" s="35">
        <v>0</v>
      </c>
      <c r="R22" s="32">
        <v>0</v>
      </c>
      <c r="S22" s="35">
        <v>8</v>
      </c>
      <c r="T22" s="32">
        <v>2.0253164556962027</v>
      </c>
      <c r="U22" s="35">
        <v>67</v>
      </c>
      <c r="V22" s="32">
        <v>16.962025316455694</v>
      </c>
      <c r="W22" s="35">
        <v>11</v>
      </c>
      <c r="X22" s="32">
        <v>2.7848101265822782</v>
      </c>
      <c r="Y22" s="35">
        <v>31</v>
      </c>
      <c r="Z22" s="32">
        <v>7.8481012658227849</v>
      </c>
      <c r="AA22" s="35">
        <v>0</v>
      </c>
      <c r="AB22" s="32">
        <v>0</v>
      </c>
      <c r="AC22" s="32">
        <v>0</v>
      </c>
      <c r="AD22" s="35">
        <v>40</v>
      </c>
      <c r="AE22" s="32">
        <v>10.126582278481013</v>
      </c>
      <c r="AF22" s="35">
        <v>0</v>
      </c>
      <c r="AG22" s="32"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5">
        <v>396.5</v>
      </c>
      <c r="D23" s="35">
        <v>396</v>
      </c>
      <c r="E23" s="32">
        <v>99.873896595208066</v>
      </c>
      <c r="F23" s="35">
        <v>72</v>
      </c>
      <c r="G23" s="32">
        <v>18.181818181818183</v>
      </c>
      <c r="H23" s="106">
        <v>380</v>
      </c>
      <c r="I23" s="32">
        <v>95.959595959595958</v>
      </c>
      <c r="J23" s="32">
        <v>95.83858764186634</v>
      </c>
      <c r="K23" s="35">
        <v>243</v>
      </c>
      <c r="L23" s="32">
        <v>61.363636363636367</v>
      </c>
      <c r="M23" s="35">
        <v>137</v>
      </c>
      <c r="N23" s="32">
        <v>34.595959595959599</v>
      </c>
      <c r="O23" s="99">
        <v>16</v>
      </c>
      <c r="P23" s="32">
        <v>4.0404040404040407</v>
      </c>
      <c r="Q23" s="35">
        <v>0</v>
      </c>
      <c r="R23" s="32">
        <v>0</v>
      </c>
      <c r="S23" s="35">
        <v>14</v>
      </c>
      <c r="T23" s="32">
        <v>3.535353535353535</v>
      </c>
      <c r="U23" s="35">
        <v>80</v>
      </c>
      <c r="V23" s="32">
        <v>20.202020202020201</v>
      </c>
      <c r="W23" s="35">
        <v>2</v>
      </c>
      <c r="X23" s="32">
        <v>0.50505050505050508</v>
      </c>
      <c r="Y23" s="35">
        <v>28</v>
      </c>
      <c r="Z23" s="32">
        <v>7.0707070707070701</v>
      </c>
      <c r="AA23" s="35">
        <v>0</v>
      </c>
      <c r="AB23" s="32">
        <v>0</v>
      </c>
      <c r="AC23" s="32">
        <v>0</v>
      </c>
      <c r="AD23" s="35">
        <v>23</v>
      </c>
      <c r="AE23" s="32">
        <v>5.808080808080808</v>
      </c>
      <c r="AF23" s="35">
        <v>1</v>
      </c>
      <c r="AG23" s="32">
        <v>0.25252525252525254</v>
      </c>
      <c r="AH23" s="42"/>
      <c r="AI23" s="42"/>
    </row>
    <row r="24" spans="1:35" x14ac:dyDescent="0.25">
      <c r="A24" s="93">
        <v>14</v>
      </c>
      <c r="B24" s="94" t="s">
        <v>46</v>
      </c>
      <c r="C24" s="35">
        <v>133</v>
      </c>
      <c r="D24" s="35">
        <v>133</v>
      </c>
      <c r="E24" s="32">
        <v>100</v>
      </c>
      <c r="F24" s="35">
        <v>33</v>
      </c>
      <c r="G24" s="32">
        <v>24.81203007518797</v>
      </c>
      <c r="H24" s="106">
        <v>128</v>
      </c>
      <c r="I24" s="32">
        <v>96.240601503759393</v>
      </c>
      <c r="J24" s="32">
        <v>96.240601503759393</v>
      </c>
      <c r="K24" s="35">
        <v>105</v>
      </c>
      <c r="L24" s="32">
        <v>78.94736842105263</v>
      </c>
      <c r="M24" s="35">
        <v>23</v>
      </c>
      <c r="N24" s="32">
        <v>17.293233082706767</v>
      </c>
      <c r="O24" s="99">
        <v>5</v>
      </c>
      <c r="P24" s="32">
        <v>3.7593984962406015</v>
      </c>
      <c r="Q24" s="35">
        <v>0</v>
      </c>
      <c r="R24" s="32">
        <v>0</v>
      </c>
      <c r="S24" s="35">
        <v>2</v>
      </c>
      <c r="T24" s="32">
        <v>1.5037593984962405</v>
      </c>
      <c r="U24" s="35">
        <v>41</v>
      </c>
      <c r="V24" s="32">
        <v>30.82706766917293</v>
      </c>
      <c r="W24" s="35">
        <v>2</v>
      </c>
      <c r="X24" s="32">
        <v>1.5037593984962405</v>
      </c>
      <c r="Y24" s="35">
        <v>7</v>
      </c>
      <c r="Z24" s="32">
        <v>5.2631578947368416</v>
      </c>
      <c r="AA24" s="35">
        <v>0</v>
      </c>
      <c r="AB24" s="32">
        <v>0</v>
      </c>
      <c r="AC24" s="32">
        <v>0</v>
      </c>
      <c r="AD24" s="35">
        <v>11</v>
      </c>
      <c r="AE24" s="32">
        <v>8.2706766917293226</v>
      </c>
      <c r="AF24" s="35">
        <v>0</v>
      </c>
      <c r="AG24" s="32"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5">
        <v>529.5</v>
      </c>
      <c r="D25" s="35">
        <v>529</v>
      </c>
      <c r="E25" s="32">
        <v>99.905571293673276</v>
      </c>
      <c r="F25" s="35">
        <v>42</v>
      </c>
      <c r="G25" s="32">
        <v>7.9395085066162565</v>
      </c>
      <c r="H25" s="106">
        <v>525</v>
      </c>
      <c r="I25" s="32">
        <v>99.243856332703217</v>
      </c>
      <c r="J25" s="32">
        <v>99.150141643059484</v>
      </c>
      <c r="K25" s="35">
        <v>461</v>
      </c>
      <c r="L25" s="32">
        <v>87.145557655954633</v>
      </c>
      <c r="M25" s="35">
        <v>64</v>
      </c>
      <c r="N25" s="32">
        <v>12.098298676748582</v>
      </c>
      <c r="O25" s="99">
        <v>4</v>
      </c>
      <c r="P25" s="32">
        <v>0.75614366729678639</v>
      </c>
      <c r="Q25" s="35">
        <v>3</v>
      </c>
      <c r="R25" s="32">
        <v>75</v>
      </c>
      <c r="S25" s="35">
        <v>7</v>
      </c>
      <c r="T25" s="32">
        <v>1.3232514177693762</v>
      </c>
      <c r="U25" s="35">
        <v>102</v>
      </c>
      <c r="V25" s="32">
        <v>19.281663516068054</v>
      </c>
      <c r="W25" s="35">
        <v>26</v>
      </c>
      <c r="X25" s="32">
        <v>4.9149338374291114</v>
      </c>
      <c r="Y25" s="35">
        <v>36</v>
      </c>
      <c r="Z25" s="32">
        <v>6.8052930056710776</v>
      </c>
      <c r="AA25" s="35">
        <v>0</v>
      </c>
      <c r="AB25" s="32">
        <v>0</v>
      </c>
      <c r="AC25" s="32">
        <v>0</v>
      </c>
      <c r="AD25" s="35">
        <v>28</v>
      </c>
      <c r="AE25" s="32">
        <v>5.2930056710775046</v>
      </c>
      <c r="AF25" s="35">
        <v>0</v>
      </c>
      <c r="AG25" s="32"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5">
        <v>112</v>
      </c>
      <c r="D26" s="35">
        <v>109</v>
      </c>
      <c r="E26" s="32">
        <v>97.321428571428569</v>
      </c>
      <c r="F26" s="35">
        <v>18</v>
      </c>
      <c r="G26" s="32">
        <v>16.513761467889911</v>
      </c>
      <c r="H26" s="106">
        <v>108</v>
      </c>
      <c r="I26" s="32">
        <v>99.082568807339456</v>
      </c>
      <c r="J26" s="32">
        <v>96.428571428571431</v>
      </c>
      <c r="K26" s="35">
        <v>82</v>
      </c>
      <c r="L26" s="32">
        <v>75.22935779816514</v>
      </c>
      <c r="M26" s="35">
        <v>26</v>
      </c>
      <c r="N26" s="32">
        <v>23.853211009174313</v>
      </c>
      <c r="O26" s="99">
        <v>1</v>
      </c>
      <c r="P26" s="32">
        <v>0.91743119266055051</v>
      </c>
      <c r="Q26" s="35">
        <v>0</v>
      </c>
      <c r="R26" s="32">
        <v>0</v>
      </c>
      <c r="S26" s="35">
        <v>2</v>
      </c>
      <c r="T26" s="32">
        <v>1.834862385321101</v>
      </c>
      <c r="U26" s="35">
        <v>12</v>
      </c>
      <c r="V26" s="32">
        <v>11.009174311926607</v>
      </c>
      <c r="W26" s="35">
        <v>6</v>
      </c>
      <c r="X26" s="32">
        <v>5.5045871559633035</v>
      </c>
      <c r="Y26" s="35">
        <v>9</v>
      </c>
      <c r="Z26" s="32">
        <v>8.2568807339449553</v>
      </c>
      <c r="AA26" s="35">
        <v>0</v>
      </c>
      <c r="AB26" s="32">
        <v>0</v>
      </c>
      <c r="AC26" s="32">
        <v>0</v>
      </c>
      <c r="AD26" s="35">
        <v>12</v>
      </c>
      <c r="AE26" s="32">
        <v>11.009174311926607</v>
      </c>
      <c r="AF26" s="35">
        <v>0</v>
      </c>
      <c r="AG26" s="32"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5">
        <v>193</v>
      </c>
      <c r="D27" s="35">
        <v>190</v>
      </c>
      <c r="E27" s="32">
        <v>98.445595854922274</v>
      </c>
      <c r="F27" s="35">
        <v>19</v>
      </c>
      <c r="G27" s="32">
        <v>10</v>
      </c>
      <c r="H27" s="106">
        <v>187</v>
      </c>
      <c r="I27" s="32">
        <v>98.421052631578945</v>
      </c>
      <c r="J27" s="32">
        <v>96.891191709844563</v>
      </c>
      <c r="K27" s="35">
        <v>168</v>
      </c>
      <c r="L27" s="32">
        <v>88.421052631578945</v>
      </c>
      <c r="M27" s="35">
        <v>19</v>
      </c>
      <c r="N27" s="32">
        <v>10</v>
      </c>
      <c r="O27" s="99">
        <v>3</v>
      </c>
      <c r="P27" s="32">
        <v>1.5789473684210527</v>
      </c>
      <c r="Q27" s="35">
        <v>0</v>
      </c>
      <c r="R27" s="32">
        <v>0</v>
      </c>
      <c r="S27" s="35">
        <v>5</v>
      </c>
      <c r="T27" s="32">
        <v>2.6315789473684208</v>
      </c>
      <c r="U27" s="35">
        <v>33</v>
      </c>
      <c r="V27" s="32">
        <v>17.368421052631579</v>
      </c>
      <c r="W27" s="35">
        <v>4</v>
      </c>
      <c r="X27" s="32">
        <v>2.1052631578947367</v>
      </c>
      <c r="Y27" s="35">
        <v>19</v>
      </c>
      <c r="Z27" s="32">
        <v>10</v>
      </c>
      <c r="AA27" s="35">
        <v>0</v>
      </c>
      <c r="AB27" s="32">
        <v>0</v>
      </c>
      <c r="AC27" s="32">
        <v>0</v>
      </c>
      <c r="AD27" s="35">
        <v>18</v>
      </c>
      <c r="AE27" s="32">
        <v>9.4736842105263168</v>
      </c>
      <c r="AF27" s="35">
        <v>0</v>
      </c>
      <c r="AG27" s="32"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5">
        <v>306</v>
      </c>
      <c r="D28" s="35">
        <v>303</v>
      </c>
      <c r="E28" s="32">
        <v>99.019607843137265</v>
      </c>
      <c r="F28" s="35">
        <v>81</v>
      </c>
      <c r="G28" s="32">
        <v>26.732673267326735</v>
      </c>
      <c r="H28" s="106">
        <v>261</v>
      </c>
      <c r="I28" s="32">
        <v>86.138613861386133</v>
      </c>
      <c r="J28" s="32">
        <v>85.294117647058826</v>
      </c>
      <c r="K28" s="35">
        <v>160</v>
      </c>
      <c r="L28" s="32">
        <v>52.805280528052798</v>
      </c>
      <c r="M28" s="35">
        <v>101</v>
      </c>
      <c r="N28" s="32">
        <v>33.333333333333329</v>
      </c>
      <c r="O28" s="99">
        <v>42</v>
      </c>
      <c r="P28" s="32">
        <v>13.861386138613863</v>
      </c>
      <c r="Q28" s="35">
        <v>0</v>
      </c>
      <c r="R28" s="32">
        <v>0</v>
      </c>
      <c r="S28" s="35">
        <v>8</v>
      </c>
      <c r="T28" s="32">
        <v>2.6402640264026402</v>
      </c>
      <c r="U28" s="35">
        <v>53</v>
      </c>
      <c r="V28" s="32">
        <v>17.491749174917494</v>
      </c>
      <c r="W28" s="35">
        <v>4</v>
      </c>
      <c r="X28" s="32">
        <v>1.3201320132013201</v>
      </c>
      <c r="Y28" s="35">
        <v>16</v>
      </c>
      <c r="Z28" s="32">
        <v>5.2805280528052805</v>
      </c>
      <c r="AA28" s="35">
        <v>0</v>
      </c>
      <c r="AB28" s="32">
        <v>0</v>
      </c>
      <c r="AC28" s="32">
        <v>0</v>
      </c>
      <c r="AD28" s="35">
        <v>22</v>
      </c>
      <c r="AE28" s="32">
        <v>7.2607260726072615</v>
      </c>
      <c r="AF28" s="35">
        <v>0</v>
      </c>
      <c r="AG28" s="32"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5">
        <v>247</v>
      </c>
      <c r="D29" s="35">
        <v>246</v>
      </c>
      <c r="E29" s="32">
        <v>99.595141700404852</v>
      </c>
      <c r="F29" s="35">
        <v>37</v>
      </c>
      <c r="G29" s="32">
        <v>15.040650406504067</v>
      </c>
      <c r="H29" s="106">
        <v>240</v>
      </c>
      <c r="I29" s="32">
        <v>97.560975609756099</v>
      </c>
      <c r="J29" s="32">
        <v>97.165991902834008</v>
      </c>
      <c r="K29" s="35">
        <v>208</v>
      </c>
      <c r="L29" s="32">
        <v>84.552845528455293</v>
      </c>
      <c r="M29" s="35">
        <v>32</v>
      </c>
      <c r="N29" s="32">
        <v>13.008130081300814</v>
      </c>
      <c r="O29" s="99">
        <v>6</v>
      </c>
      <c r="P29" s="32">
        <v>2.4390243902439024</v>
      </c>
      <c r="Q29" s="35">
        <v>1</v>
      </c>
      <c r="R29" s="32">
        <v>16.666666666666664</v>
      </c>
      <c r="S29" s="35">
        <v>2</v>
      </c>
      <c r="T29" s="32">
        <v>0.81300813008130091</v>
      </c>
      <c r="U29" s="35">
        <v>35</v>
      </c>
      <c r="V29" s="32">
        <v>14.227642276422763</v>
      </c>
      <c r="W29" s="35">
        <v>9</v>
      </c>
      <c r="X29" s="32">
        <v>3.6585365853658534</v>
      </c>
      <c r="Y29" s="35">
        <v>18</v>
      </c>
      <c r="Z29" s="32">
        <v>7.3170731707317067</v>
      </c>
      <c r="AA29" s="35">
        <v>0</v>
      </c>
      <c r="AB29" s="32">
        <v>0</v>
      </c>
      <c r="AC29" s="32">
        <v>0</v>
      </c>
      <c r="AD29" s="35">
        <v>29</v>
      </c>
      <c r="AE29" s="32">
        <v>11.788617886178862</v>
      </c>
      <c r="AF29" s="35">
        <v>0</v>
      </c>
      <c r="AG29" s="32"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5">
        <v>230</v>
      </c>
      <c r="D30" s="35">
        <v>230</v>
      </c>
      <c r="E30" s="32">
        <v>100</v>
      </c>
      <c r="F30" s="35">
        <v>20</v>
      </c>
      <c r="G30" s="32">
        <v>8.695652173913043</v>
      </c>
      <c r="H30" s="106">
        <v>224</v>
      </c>
      <c r="I30" s="32">
        <v>97.391304347826093</v>
      </c>
      <c r="J30" s="32">
        <v>97.391304347826093</v>
      </c>
      <c r="K30" s="35">
        <v>196</v>
      </c>
      <c r="L30" s="32">
        <v>85.217391304347828</v>
      </c>
      <c r="M30" s="35">
        <v>28</v>
      </c>
      <c r="N30" s="32">
        <v>12.173913043478262</v>
      </c>
      <c r="O30" s="99">
        <v>6</v>
      </c>
      <c r="P30" s="32">
        <v>2.6086956521739131</v>
      </c>
      <c r="Q30" s="35">
        <v>0</v>
      </c>
      <c r="R30" s="32">
        <v>0</v>
      </c>
      <c r="S30" s="35">
        <v>3</v>
      </c>
      <c r="T30" s="32">
        <v>1.3043478260869565</v>
      </c>
      <c r="U30" s="35">
        <v>32</v>
      </c>
      <c r="V30" s="32">
        <v>13.913043478260869</v>
      </c>
      <c r="W30" s="35">
        <v>5</v>
      </c>
      <c r="X30" s="32">
        <v>2.1739130434782608</v>
      </c>
      <c r="Y30" s="35">
        <v>30</v>
      </c>
      <c r="Z30" s="32">
        <v>13.043478260869565</v>
      </c>
      <c r="AA30" s="35">
        <v>1</v>
      </c>
      <c r="AB30" s="32">
        <v>0.43478260869565216</v>
      </c>
      <c r="AC30" s="32">
        <v>3.3333333333333335</v>
      </c>
      <c r="AD30" s="35">
        <v>17</v>
      </c>
      <c r="AE30" s="32">
        <v>7.3913043478260869</v>
      </c>
      <c r="AF30" s="35">
        <v>0</v>
      </c>
      <c r="AG30" s="32"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5">
        <v>387</v>
      </c>
      <c r="D31" s="35">
        <v>371</v>
      </c>
      <c r="E31" s="32">
        <v>95.865633074935403</v>
      </c>
      <c r="F31" s="35">
        <v>62</v>
      </c>
      <c r="G31" s="32">
        <v>16.711590296495956</v>
      </c>
      <c r="H31" s="106">
        <v>345</v>
      </c>
      <c r="I31" s="32">
        <v>92.991913746630729</v>
      </c>
      <c r="J31" s="32">
        <v>89.147286821705436</v>
      </c>
      <c r="K31" s="35">
        <v>306</v>
      </c>
      <c r="L31" s="32">
        <v>82.479784366576823</v>
      </c>
      <c r="M31" s="35">
        <v>39</v>
      </c>
      <c r="N31" s="32">
        <v>10.512129380053908</v>
      </c>
      <c r="O31" s="99">
        <v>26</v>
      </c>
      <c r="P31" s="32">
        <v>7.0080862533692727</v>
      </c>
      <c r="Q31" s="35">
        <v>0</v>
      </c>
      <c r="R31" s="32">
        <v>0</v>
      </c>
      <c r="S31" s="35">
        <v>3</v>
      </c>
      <c r="T31" s="32">
        <v>0.80862533692722371</v>
      </c>
      <c r="U31" s="35">
        <v>61</v>
      </c>
      <c r="V31" s="32">
        <v>16.442048517520217</v>
      </c>
      <c r="W31" s="35">
        <v>7</v>
      </c>
      <c r="X31" s="32">
        <v>1.8867924528301887</v>
      </c>
      <c r="Y31" s="35">
        <v>45</v>
      </c>
      <c r="Z31" s="32">
        <v>12.129380053908356</v>
      </c>
      <c r="AA31" s="35">
        <v>0</v>
      </c>
      <c r="AB31" s="32">
        <v>0</v>
      </c>
      <c r="AC31" s="32">
        <v>0</v>
      </c>
      <c r="AD31" s="35">
        <v>34</v>
      </c>
      <c r="AE31" s="32">
        <v>9.1644204851752029</v>
      </c>
      <c r="AF31" s="35">
        <v>0</v>
      </c>
      <c r="AG31" s="32"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5">
        <v>7</v>
      </c>
      <c r="D32" s="35">
        <v>7</v>
      </c>
      <c r="E32" s="32">
        <v>100</v>
      </c>
      <c r="F32" s="35">
        <v>0</v>
      </c>
      <c r="G32" s="32">
        <v>0</v>
      </c>
      <c r="H32" s="106">
        <v>7</v>
      </c>
      <c r="I32" s="32">
        <v>100</v>
      </c>
      <c r="J32" s="32">
        <v>100</v>
      </c>
      <c r="K32" s="35">
        <v>7</v>
      </c>
      <c r="L32" s="32">
        <v>100</v>
      </c>
      <c r="M32" s="35">
        <v>0</v>
      </c>
      <c r="N32" s="32">
        <v>0</v>
      </c>
      <c r="O32" s="99">
        <v>0</v>
      </c>
      <c r="P32" s="32">
        <v>0</v>
      </c>
      <c r="Q32" s="35">
        <v>0</v>
      </c>
      <c r="R32" s="32">
        <v>0</v>
      </c>
      <c r="S32" s="35">
        <v>2</v>
      </c>
      <c r="T32" s="32">
        <v>28.571428571428569</v>
      </c>
      <c r="U32" s="35">
        <v>2</v>
      </c>
      <c r="V32" s="32">
        <v>28.571428571428569</v>
      </c>
      <c r="W32" s="35">
        <v>0</v>
      </c>
      <c r="X32" s="32">
        <v>0</v>
      </c>
      <c r="Y32" s="35">
        <v>1</v>
      </c>
      <c r="Z32" s="32">
        <v>14.285714285714285</v>
      </c>
      <c r="AA32" s="35">
        <v>0</v>
      </c>
      <c r="AB32" s="32">
        <v>0</v>
      </c>
      <c r="AC32" s="32">
        <v>0</v>
      </c>
      <c r="AD32" s="35">
        <v>0</v>
      </c>
      <c r="AE32" s="32">
        <v>0</v>
      </c>
      <c r="AF32" s="35">
        <v>0</v>
      </c>
      <c r="AG32" s="32"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5">
        <v>269</v>
      </c>
      <c r="D33" s="35">
        <v>312</v>
      </c>
      <c r="E33" s="118">
        <v>115.98513011152416</v>
      </c>
      <c r="F33" s="35">
        <v>44</v>
      </c>
      <c r="G33" s="32">
        <v>14.102564102564102</v>
      </c>
      <c r="H33" s="106">
        <v>302</v>
      </c>
      <c r="I33" s="32">
        <v>96.794871794871796</v>
      </c>
      <c r="J33" s="32">
        <v>112.26765799256506</v>
      </c>
      <c r="K33" s="35">
        <v>214</v>
      </c>
      <c r="L33" s="32">
        <v>68.589743589743591</v>
      </c>
      <c r="M33" s="35">
        <v>88</v>
      </c>
      <c r="N33" s="32">
        <v>28.205128205128204</v>
      </c>
      <c r="O33" s="99">
        <v>10</v>
      </c>
      <c r="P33" s="32">
        <v>3.2051282051282048</v>
      </c>
      <c r="Q33" s="35">
        <v>0</v>
      </c>
      <c r="R33" s="32">
        <v>0</v>
      </c>
      <c r="S33" s="35">
        <v>9</v>
      </c>
      <c r="T33" s="32">
        <v>2.8846153846153846</v>
      </c>
      <c r="U33" s="35">
        <v>51</v>
      </c>
      <c r="V33" s="32">
        <v>16.346153846153847</v>
      </c>
      <c r="W33" s="35">
        <v>4</v>
      </c>
      <c r="X33" s="32">
        <v>1.2820512820512819</v>
      </c>
      <c r="Y33" s="35">
        <v>16</v>
      </c>
      <c r="Z33" s="32">
        <v>5.1282051282051277</v>
      </c>
      <c r="AA33" s="35">
        <v>2</v>
      </c>
      <c r="AB33" s="32">
        <v>0.64102564102564097</v>
      </c>
      <c r="AC33" s="32">
        <v>12.5</v>
      </c>
      <c r="AD33" s="35">
        <v>9</v>
      </c>
      <c r="AE33" s="32">
        <v>2.8846153846153846</v>
      </c>
      <c r="AF33" s="35">
        <v>2</v>
      </c>
      <c r="AG33" s="32">
        <v>0.64102564102564097</v>
      </c>
      <c r="AH33" s="42"/>
      <c r="AI33" s="42"/>
    </row>
    <row r="34" spans="1:35" x14ac:dyDescent="0.25">
      <c r="A34" s="93">
        <v>24</v>
      </c>
      <c r="B34" s="94" t="s">
        <v>55</v>
      </c>
      <c r="C34" s="35">
        <v>315</v>
      </c>
      <c r="D34" s="35">
        <v>314</v>
      </c>
      <c r="E34" s="32">
        <v>99.682539682539684</v>
      </c>
      <c r="F34" s="35">
        <v>41</v>
      </c>
      <c r="G34" s="32">
        <v>13.057324840764331</v>
      </c>
      <c r="H34" s="106">
        <v>307</v>
      </c>
      <c r="I34" s="32">
        <v>97.770700636942678</v>
      </c>
      <c r="J34" s="32">
        <v>97.460317460317455</v>
      </c>
      <c r="K34" s="35">
        <v>243</v>
      </c>
      <c r="L34" s="32">
        <v>77.388535031847141</v>
      </c>
      <c r="M34" s="35">
        <v>64</v>
      </c>
      <c r="N34" s="32">
        <v>20.382165605095544</v>
      </c>
      <c r="O34" s="99">
        <v>7</v>
      </c>
      <c r="P34" s="32">
        <v>2.2292993630573248</v>
      </c>
      <c r="Q34" s="35">
        <v>0</v>
      </c>
      <c r="R34" s="32">
        <v>0</v>
      </c>
      <c r="S34" s="35">
        <v>12</v>
      </c>
      <c r="T34" s="32">
        <v>3.8216560509554141</v>
      </c>
      <c r="U34" s="35">
        <v>58</v>
      </c>
      <c r="V34" s="32">
        <v>18.471337579617835</v>
      </c>
      <c r="W34" s="35">
        <v>31</v>
      </c>
      <c r="X34" s="32">
        <v>9.8726114649681538</v>
      </c>
      <c r="Y34" s="35">
        <v>24</v>
      </c>
      <c r="Z34" s="32">
        <v>7.6433121019108281</v>
      </c>
      <c r="AA34" s="35">
        <v>0</v>
      </c>
      <c r="AB34" s="32">
        <v>0</v>
      </c>
      <c r="AC34" s="32">
        <v>0</v>
      </c>
      <c r="AD34" s="35">
        <v>19</v>
      </c>
      <c r="AE34" s="32">
        <v>6.0509554140127388</v>
      </c>
      <c r="AF34" s="35">
        <v>0</v>
      </c>
      <c r="AG34" s="32"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5">
        <v>258.75</v>
      </c>
      <c r="D35" s="35">
        <v>259</v>
      </c>
      <c r="E35" s="32">
        <v>100.09661835748793</v>
      </c>
      <c r="F35" s="35">
        <v>55</v>
      </c>
      <c r="G35" s="32">
        <v>21.235521235521233</v>
      </c>
      <c r="H35" s="106">
        <v>251</v>
      </c>
      <c r="I35" s="32">
        <v>96.91119691119691</v>
      </c>
      <c r="J35" s="32">
        <v>97.004830917874401</v>
      </c>
      <c r="K35" s="35">
        <v>165</v>
      </c>
      <c r="L35" s="32">
        <v>63.706563706563699</v>
      </c>
      <c r="M35" s="35">
        <v>86</v>
      </c>
      <c r="N35" s="32">
        <v>33.204633204633204</v>
      </c>
      <c r="O35" s="99">
        <v>8</v>
      </c>
      <c r="P35" s="32">
        <v>3.0888030888030888</v>
      </c>
      <c r="Q35" s="35">
        <v>0</v>
      </c>
      <c r="R35" s="32">
        <v>0</v>
      </c>
      <c r="S35" s="35">
        <v>9</v>
      </c>
      <c r="T35" s="32">
        <v>3.4749034749034751</v>
      </c>
      <c r="U35" s="35">
        <v>50</v>
      </c>
      <c r="V35" s="32">
        <v>19.305019305019304</v>
      </c>
      <c r="W35" s="35">
        <v>11</v>
      </c>
      <c r="X35" s="32">
        <v>4.2471042471042466</v>
      </c>
      <c r="Y35" s="35">
        <v>15</v>
      </c>
      <c r="Z35" s="32">
        <v>5.7915057915057915</v>
      </c>
      <c r="AA35" s="35">
        <v>0</v>
      </c>
      <c r="AB35" s="32">
        <v>0</v>
      </c>
      <c r="AC35" s="32">
        <v>0</v>
      </c>
      <c r="AD35" s="35">
        <v>13</v>
      </c>
      <c r="AE35" s="32">
        <v>5.019305019305019</v>
      </c>
      <c r="AF35" s="35">
        <v>0</v>
      </c>
      <c r="AG35" s="32"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5">
        <v>365</v>
      </c>
      <c r="D36" s="35">
        <v>365</v>
      </c>
      <c r="E36" s="32">
        <v>100</v>
      </c>
      <c r="F36" s="35">
        <v>38</v>
      </c>
      <c r="G36" s="32">
        <v>10.41095890410959</v>
      </c>
      <c r="H36" s="106">
        <v>365</v>
      </c>
      <c r="I36" s="32">
        <v>100</v>
      </c>
      <c r="J36" s="32">
        <v>100</v>
      </c>
      <c r="K36" s="35">
        <v>242</v>
      </c>
      <c r="L36" s="32">
        <v>66.301369863013704</v>
      </c>
      <c r="M36" s="35">
        <v>123</v>
      </c>
      <c r="N36" s="32">
        <v>33.698630136986303</v>
      </c>
      <c r="O36" s="99">
        <v>0</v>
      </c>
      <c r="P36" s="32">
        <v>0</v>
      </c>
      <c r="Q36" s="35">
        <v>0</v>
      </c>
      <c r="R36" s="32">
        <v>0</v>
      </c>
      <c r="S36" s="35">
        <v>10</v>
      </c>
      <c r="T36" s="32">
        <v>2.7397260273972601</v>
      </c>
      <c r="U36" s="35">
        <v>50</v>
      </c>
      <c r="V36" s="32">
        <v>13.698630136986301</v>
      </c>
      <c r="W36" s="35">
        <v>9</v>
      </c>
      <c r="X36" s="32">
        <v>2.4657534246575343</v>
      </c>
      <c r="Y36" s="35">
        <v>18</v>
      </c>
      <c r="Z36" s="32">
        <v>4.9315068493150687</v>
      </c>
      <c r="AA36" s="35">
        <v>0</v>
      </c>
      <c r="AB36" s="32">
        <v>0</v>
      </c>
      <c r="AC36" s="32">
        <v>0</v>
      </c>
      <c r="AD36" s="35">
        <v>14</v>
      </c>
      <c r="AE36" s="32">
        <v>3.8356164383561646</v>
      </c>
      <c r="AF36" s="35">
        <v>0</v>
      </c>
      <c r="AG36" s="32"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5">
        <v>482</v>
      </c>
      <c r="D37" s="35">
        <v>474</v>
      </c>
      <c r="E37" s="32">
        <v>98.340248962655593</v>
      </c>
      <c r="F37" s="35">
        <v>65</v>
      </c>
      <c r="G37" s="32">
        <v>13.71308016877637</v>
      </c>
      <c r="H37" s="106">
        <v>428</v>
      </c>
      <c r="I37" s="32">
        <v>90.295358649789023</v>
      </c>
      <c r="J37" s="32">
        <v>88.796680497925308</v>
      </c>
      <c r="K37" s="35">
        <v>298</v>
      </c>
      <c r="L37" s="32">
        <v>62.869198312236286</v>
      </c>
      <c r="M37" s="35">
        <v>130</v>
      </c>
      <c r="N37" s="32">
        <v>27.426160337552741</v>
      </c>
      <c r="O37" s="99">
        <v>46</v>
      </c>
      <c r="P37" s="32">
        <v>9.7046413502109701</v>
      </c>
      <c r="Q37" s="35">
        <v>1</v>
      </c>
      <c r="R37" s="32">
        <v>2.1739130434782608</v>
      </c>
      <c r="S37" s="35">
        <v>11</v>
      </c>
      <c r="T37" s="32">
        <v>2.3206751054852321</v>
      </c>
      <c r="U37" s="35">
        <v>94</v>
      </c>
      <c r="V37" s="32">
        <v>19.831223628691983</v>
      </c>
      <c r="W37" s="35">
        <v>22</v>
      </c>
      <c r="X37" s="32">
        <v>4.6413502109704643</v>
      </c>
      <c r="Y37" s="35">
        <v>37</v>
      </c>
      <c r="Z37" s="32">
        <v>7.8059071729957807</v>
      </c>
      <c r="AA37" s="35">
        <v>2</v>
      </c>
      <c r="AB37" s="32">
        <v>0.42194092827004215</v>
      </c>
      <c r="AC37" s="32">
        <v>5.4054054054054053</v>
      </c>
      <c r="AD37" s="35">
        <v>34</v>
      </c>
      <c r="AE37" s="32">
        <v>7.1729957805907167</v>
      </c>
      <c r="AF37" s="35">
        <v>2</v>
      </c>
      <c r="AG37" s="32">
        <v>0.42194092827004215</v>
      </c>
      <c r="AH37" s="42"/>
      <c r="AI37" s="42"/>
    </row>
    <row r="38" spans="1:35" x14ac:dyDescent="0.25">
      <c r="A38" s="93">
        <v>28</v>
      </c>
      <c r="B38" s="94" t="s">
        <v>59</v>
      </c>
      <c r="C38" s="35">
        <v>403</v>
      </c>
      <c r="D38" s="35">
        <v>305</v>
      </c>
      <c r="E38" s="32">
        <v>75.682382133995034</v>
      </c>
      <c r="F38" s="35">
        <v>51</v>
      </c>
      <c r="G38" s="32">
        <v>16.721311475409838</v>
      </c>
      <c r="H38" s="106">
        <v>292</v>
      </c>
      <c r="I38" s="32">
        <v>95.73770491803279</v>
      </c>
      <c r="J38" s="32">
        <v>72.456575682382123</v>
      </c>
      <c r="K38" s="35">
        <v>233</v>
      </c>
      <c r="L38" s="32">
        <v>76.393442622950829</v>
      </c>
      <c r="M38" s="35">
        <v>59</v>
      </c>
      <c r="N38" s="32">
        <v>19.344262295081968</v>
      </c>
      <c r="O38" s="99">
        <v>13</v>
      </c>
      <c r="P38" s="32">
        <v>4.2622950819672125</v>
      </c>
      <c r="Q38" s="35">
        <v>2</v>
      </c>
      <c r="R38" s="32">
        <v>15.384615384615385</v>
      </c>
      <c r="S38" s="35">
        <v>6</v>
      </c>
      <c r="T38" s="32">
        <v>1.9672131147540985</v>
      </c>
      <c r="U38" s="35">
        <v>70</v>
      </c>
      <c r="V38" s="32">
        <v>22.950819672131146</v>
      </c>
      <c r="W38" s="35">
        <v>5</v>
      </c>
      <c r="X38" s="32">
        <v>1.639344262295082</v>
      </c>
      <c r="Y38" s="35">
        <v>15</v>
      </c>
      <c r="Z38" s="32">
        <v>4.918032786885246</v>
      </c>
      <c r="AA38" s="35">
        <v>0</v>
      </c>
      <c r="AB38" s="32">
        <v>0</v>
      </c>
      <c r="AC38" s="32">
        <v>0</v>
      </c>
      <c r="AD38" s="35">
        <v>10</v>
      </c>
      <c r="AE38" s="32">
        <v>3.278688524590164</v>
      </c>
      <c r="AF38" s="35">
        <v>0</v>
      </c>
      <c r="AG38" s="32"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5">
        <v>160</v>
      </c>
      <c r="D39" s="35">
        <v>155</v>
      </c>
      <c r="E39" s="32">
        <v>96.875</v>
      </c>
      <c r="F39" s="35">
        <v>48</v>
      </c>
      <c r="G39" s="32">
        <v>30.967741935483872</v>
      </c>
      <c r="H39" s="106">
        <v>144</v>
      </c>
      <c r="I39" s="32">
        <v>92.903225806451616</v>
      </c>
      <c r="J39" s="32">
        <v>90</v>
      </c>
      <c r="K39" s="35">
        <v>119</v>
      </c>
      <c r="L39" s="32">
        <v>76.774193548387089</v>
      </c>
      <c r="M39" s="35">
        <v>25</v>
      </c>
      <c r="N39" s="32">
        <v>16.129032258064516</v>
      </c>
      <c r="O39" s="99">
        <v>11</v>
      </c>
      <c r="P39" s="32">
        <v>7.096774193548387</v>
      </c>
      <c r="Q39" s="35">
        <v>1</v>
      </c>
      <c r="R39" s="32">
        <v>9.0909090909090917</v>
      </c>
      <c r="S39" s="35">
        <v>1</v>
      </c>
      <c r="T39" s="32">
        <v>0.64516129032258063</v>
      </c>
      <c r="U39" s="35">
        <v>36</v>
      </c>
      <c r="V39" s="32">
        <v>23.225806451612904</v>
      </c>
      <c r="W39" s="35">
        <v>0</v>
      </c>
      <c r="X39" s="32">
        <v>0</v>
      </c>
      <c r="Y39" s="35">
        <v>12</v>
      </c>
      <c r="Z39" s="32">
        <v>7.741935483870968</v>
      </c>
      <c r="AA39" s="35">
        <v>0</v>
      </c>
      <c r="AB39" s="32">
        <v>0</v>
      </c>
      <c r="AC39" s="32">
        <v>0</v>
      </c>
      <c r="AD39" s="35">
        <v>9</v>
      </c>
      <c r="AE39" s="32">
        <v>5.806451612903226</v>
      </c>
      <c r="AF39" s="35">
        <v>0</v>
      </c>
      <c r="AG39" s="32"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17">
        <v>6681.5</v>
      </c>
      <c r="D40" s="117">
        <v>6643</v>
      </c>
      <c r="E40" s="43">
        <v>99.423782084861173</v>
      </c>
      <c r="F40" s="10">
        <v>739</v>
      </c>
      <c r="G40" s="43">
        <v>11.124491946409755</v>
      </c>
      <c r="H40" s="61">
        <v>6305</v>
      </c>
      <c r="I40" s="43">
        <v>94.911937377690805</v>
      </c>
      <c r="J40" s="43">
        <v>94.365037790915224</v>
      </c>
      <c r="K40" s="10">
        <v>4409</v>
      </c>
      <c r="L40" s="43">
        <v>66.370615685684172</v>
      </c>
      <c r="M40" s="10">
        <v>1896</v>
      </c>
      <c r="N40" s="43">
        <v>28.541321692006623</v>
      </c>
      <c r="O40" s="61">
        <v>338</v>
      </c>
      <c r="P40" s="43">
        <v>5.0880626223091969</v>
      </c>
      <c r="Q40" s="10">
        <v>18</v>
      </c>
      <c r="R40" s="43">
        <v>5.3254437869822491</v>
      </c>
      <c r="S40" s="10">
        <v>246</v>
      </c>
      <c r="T40" s="43">
        <v>3.7031461688995937</v>
      </c>
      <c r="U40" s="10">
        <v>1293</v>
      </c>
      <c r="V40" s="43">
        <v>19.464097546289327</v>
      </c>
      <c r="W40" s="10">
        <v>436</v>
      </c>
      <c r="X40" s="43">
        <v>6.5632997139846454</v>
      </c>
      <c r="Y40" s="10">
        <v>282</v>
      </c>
      <c r="Z40" s="43">
        <v>4.2450699984946567</v>
      </c>
      <c r="AA40" s="10">
        <v>50</v>
      </c>
      <c r="AB40" s="43">
        <v>0.75267198554869785</v>
      </c>
      <c r="AC40" s="43">
        <v>17.730496453900709</v>
      </c>
      <c r="AD40" s="10">
        <v>336</v>
      </c>
      <c r="AE40" s="43">
        <v>5.0579557428872501</v>
      </c>
      <c r="AF40" s="10">
        <v>3</v>
      </c>
      <c r="AG40" s="43">
        <v>4.5160319132921872E-2</v>
      </c>
      <c r="AH40" s="46"/>
      <c r="AI40" s="46"/>
    </row>
    <row r="41" spans="1:35" x14ac:dyDescent="0.25">
      <c r="A41" s="93">
        <v>30</v>
      </c>
      <c r="B41" s="96" t="s">
        <v>63</v>
      </c>
      <c r="C41" s="35">
        <v>1855.5</v>
      </c>
      <c r="D41" s="35">
        <v>1855</v>
      </c>
      <c r="E41" s="32">
        <v>99.973053085421711</v>
      </c>
      <c r="F41" s="35">
        <v>173</v>
      </c>
      <c r="G41" s="32">
        <v>9.3261455525606465</v>
      </c>
      <c r="H41" s="106">
        <v>1673</v>
      </c>
      <c r="I41" s="32">
        <v>90.188679245283026</v>
      </c>
      <c r="J41" s="32">
        <v>90.164376178927512</v>
      </c>
      <c r="K41" s="35">
        <v>971</v>
      </c>
      <c r="L41" s="32">
        <v>52.345013477088955</v>
      </c>
      <c r="M41" s="35">
        <v>702</v>
      </c>
      <c r="N41" s="32">
        <v>37.843665768194072</v>
      </c>
      <c r="O41" s="99">
        <v>182</v>
      </c>
      <c r="P41" s="32">
        <v>9.8113207547169825</v>
      </c>
      <c r="Q41" s="35">
        <v>8</v>
      </c>
      <c r="R41" s="32">
        <v>4.395604395604396</v>
      </c>
      <c r="S41" s="35">
        <v>77</v>
      </c>
      <c r="T41" s="32">
        <v>4.1509433962264151</v>
      </c>
      <c r="U41" s="35">
        <v>293</v>
      </c>
      <c r="V41" s="32">
        <v>15.795148247978435</v>
      </c>
      <c r="W41" s="35">
        <v>158</v>
      </c>
      <c r="X41" s="32">
        <v>8.5175202156334233</v>
      </c>
      <c r="Y41" s="35">
        <v>82</v>
      </c>
      <c r="Z41" s="32">
        <v>4.420485175202157</v>
      </c>
      <c r="AA41" s="35">
        <v>0</v>
      </c>
      <c r="AB41" s="32">
        <v>0</v>
      </c>
      <c r="AC41" s="32">
        <v>0</v>
      </c>
      <c r="AD41" s="35">
        <v>51</v>
      </c>
      <c r="AE41" s="32">
        <v>2.7493261455525606</v>
      </c>
      <c r="AF41" s="35">
        <v>2</v>
      </c>
      <c r="AG41" s="32">
        <v>0.1078167115902965</v>
      </c>
      <c r="AH41" s="42"/>
      <c r="AI41" s="42"/>
    </row>
    <row r="42" spans="1:35" x14ac:dyDescent="0.25">
      <c r="A42" s="93">
        <v>31</v>
      </c>
      <c r="B42" s="94" t="s">
        <v>64</v>
      </c>
      <c r="C42" s="35">
        <v>87</v>
      </c>
      <c r="D42" s="35">
        <v>87</v>
      </c>
      <c r="E42" s="32">
        <v>100</v>
      </c>
      <c r="F42" s="35">
        <v>17</v>
      </c>
      <c r="G42" s="32">
        <v>19.540229885057471</v>
      </c>
      <c r="H42" s="106">
        <v>85</v>
      </c>
      <c r="I42" s="32">
        <v>97.701149425287355</v>
      </c>
      <c r="J42" s="32">
        <v>97.701149425287355</v>
      </c>
      <c r="K42" s="35">
        <v>64</v>
      </c>
      <c r="L42" s="32">
        <v>73.563218390804593</v>
      </c>
      <c r="M42" s="35">
        <v>21</v>
      </c>
      <c r="N42" s="32">
        <v>24.137931034482758</v>
      </c>
      <c r="O42" s="99">
        <v>2</v>
      </c>
      <c r="P42" s="32">
        <v>2.2988505747126435</v>
      </c>
      <c r="Q42" s="35">
        <v>0</v>
      </c>
      <c r="R42" s="32">
        <v>0</v>
      </c>
      <c r="S42" s="35">
        <v>2</v>
      </c>
      <c r="T42" s="32">
        <v>2.2988505747126435</v>
      </c>
      <c r="U42" s="35">
        <v>25</v>
      </c>
      <c r="V42" s="32">
        <v>28.735632183908045</v>
      </c>
      <c r="W42" s="35">
        <v>5</v>
      </c>
      <c r="X42" s="32">
        <v>5.7471264367816088</v>
      </c>
      <c r="Y42" s="35">
        <v>3</v>
      </c>
      <c r="Z42" s="32">
        <v>3.4482758620689653</v>
      </c>
      <c r="AA42" s="35">
        <v>0</v>
      </c>
      <c r="AB42" s="32">
        <v>0</v>
      </c>
      <c r="AC42" s="32">
        <v>0</v>
      </c>
      <c r="AD42" s="35">
        <v>2</v>
      </c>
      <c r="AE42" s="32">
        <v>2.2988505747126435</v>
      </c>
      <c r="AF42" s="35">
        <v>0</v>
      </c>
      <c r="AG42" s="32"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5">
        <v>142</v>
      </c>
      <c r="D43" s="35">
        <v>141</v>
      </c>
      <c r="E43" s="32">
        <v>99.295774647887328</v>
      </c>
      <c r="F43" s="35">
        <v>8</v>
      </c>
      <c r="G43" s="32">
        <v>5.6737588652482271</v>
      </c>
      <c r="H43" s="106">
        <v>140</v>
      </c>
      <c r="I43" s="32">
        <v>99.290780141843967</v>
      </c>
      <c r="J43" s="32">
        <v>98.591549295774655</v>
      </c>
      <c r="K43" s="35">
        <v>126</v>
      </c>
      <c r="L43" s="32">
        <v>89.361702127659569</v>
      </c>
      <c r="M43" s="35">
        <v>14</v>
      </c>
      <c r="N43" s="32">
        <v>9.9290780141843982</v>
      </c>
      <c r="O43" s="99">
        <v>1</v>
      </c>
      <c r="P43" s="32">
        <v>0.70921985815602839</v>
      </c>
      <c r="Q43" s="35">
        <v>0</v>
      </c>
      <c r="R43" s="32">
        <v>0</v>
      </c>
      <c r="S43" s="35">
        <v>5</v>
      </c>
      <c r="T43" s="32">
        <v>3.5460992907801421</v>
      </c>
      <c r="U43" s="35">
        <v>30</v>
      </c>
      <c r="V43" s="32">
        <v>21.276595744680851</v>
      </c>
      <c r="W43" s="35">
        <v>83</v>
      </c>
      <c r="X43" s="32">
        <v>58.865248226950349</v>
      </c>
      <c r="Y43" s="35">
        <v>5</v>
      </c>
      <c r="Z43" s="32">
        <v>3.5460992907801421</v>
      </c>
      <c r="AA43" s="35">
        <v>0</v>
      </c>
      <c r="AB43" s="32">
        <v>0</v>
      </c>
      <c r="AC43" s="32">
        <v>0</v>
      </c>
      <c r="AD43" s="35">
        <v>4</v>
      </c>
      <c r="AE43" s="32">
        <v>2.8368794326241136</v>
      </c>
      <c r="AF43" s="35">
        <v>0</v>
      </c>
      <c r="AG43" s="32"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5">
        <v>500</v>
      </c>
      <c r="D44" s="35">
        <v>498</v>
      </c>
      <c r="E44" s="32">
        <v>99.6</v>
      </c>
      <c r="F44" s="35">
        <v>29</v>
      </c>
      <c r="G44" s="32">
        <v>5.8232931726907635</v>
      </c>
      <c r="H44" s="106">
        <v>489</v>
      </c>
      <c r="I44" s="32">
        <v>98.192771084337352</v>
      </c>
      <c r="J44" s="32">
        <v>97.8</v>
      </c>
      <c r="K44" s="35">
        <v>404</v>
      </c>
      <c r="L44" s="32">
        <v>81.124497991967871</v>
      </c>
      <c r="M44" s="35">
        <v>85</v>
      </c>
      <c r="N44" s="32">
        <v>17.068273092369481</v>
      </c>
      <c r="O44" s="99">
        <v>9</v>
      </c>
      <c r="P44" s="32">
        <v>1.8072289156626504</v>
      </c>
      <c r="Q44" s="35">
        <v>0</v>
      </c>
      <c r="R44" s="32">
        <v>0</v>
      </c>
      <c r="S44" s="35">
        <v>19</v>
      </c>
      <c r="T44" s="32">
        <v>3.8152610441767072</v>
      </c>
      <c r="U44" s="35">
        <v>90</v>
      </c>
      <c r="V44" s="32">
        <v>18.072289156626507</v>
      </c>
      <c r="W44" s="35">
        <v>45</v>
      </c>
      <c r="X44" s="32">
        <v>9.0361445783132535</v>
      </c>
      <c r="Y44" s="35">
        <v>38</v>
      </c>
      <c r="Z44" s="32">
        <v>7.6305220883534144</v>
      </c>
      <c r="AA44" s="35">
        <v>1</v>
      </c>
      <c r="AB44" s="32">
        <v>0.20080321285140559</v>
      </c>
      <c r="AC44" s="32">
        <v>2.6315789473684208</v>
      </c>
      <c r="AD44" s="35">
        <v>40</v>
      </c>
      <c r="AE44" s="32">
        <v>8.0321285140562253</v>
      </c>
      <c r="AF44" s="35">
        <v>1</v>
      </c>
      <c r="AG44" s="32">
        <v>0.20080321285140559</v>
      </c>
      <c r="AH44" s="42"/>
      <c r="AI44" s="42"/>
    </row>
    <row r="45" spans="1:35" x14ac:dyDescent="0.25">
      <c r="A45" s="93">
        <v>34</v>
      </c>
      <c r="B45" s="96" t="s">
        <v>67</v>
      </c>
      <c r="C45" s="35">
        <v>270</v>
      </c>
      <c r="D45" s="35">
        <v>271</v>
      </c>
      <c r="E45" s="32">
        <v>100.37037037037038</v>
      </c>
      <c r="F45" s="35">
        <v>41</v>
      </c>
      <c r="G45" s="32">
        <v>15.129151291512915</v>
      </c>
      <c r="H45" s="106">
        <v>257</v>
      </c>
      <c r="I45" s="32">
        <v>94.833948339483399</v>
      </c>
      <c r="J45" s="32">
        <v>95.18518518518519</v>
      </c>
      <c r="K45" s="35">
        <v>192</v>
      </c>
      <c r="L45" s="32">
        <v>70.848708487084863</v>
      </c>
      <c r="M45" s="35">
        <v>65</v>
      </c>
      <c r="N45" s="32">
        <v>23.985239852398525</v>
      </c>
      <c r="O45" s="99">
        <v>14</v>
      </c>
      <c r="P45" s="32">
        <v>5.1660516605166054</v>
      </c>
      <c r="Q45" s="35">
        <v>1</v>
      </c>
      <c r="R45" s="32">
        <v>7.1428571428571423</v>
      </c>
      <c r="S45" s="35">
        <v>9</v>
      </c>
      <c r="T45" s="32">
        <v>3.3210332103321036</v>
      </c>
      <c r="U45" s="35">
        <v>70</v>
      </c>
      <c r="V45" s="32">
        <v>25.830258302583026</v>
      </c>
      <c r="W45" s="35">
        <v>36</v>
      </c>
      <c r="X45" s="32">
        <v>13.284132841328415</v>
      </c>
      <c r="Y45" s="35">
        <v>21</v>
      </c>
      <c r="Z45" s="32">
        <v>7.7490774907749085</v>
      </c>
      <c r="AA45" s="35">
        <v>1</v>
      </c>
      <c r="AB45" s="32">
        <v>0.36900369003690037</v>
      </c>
      <c r="AC45" s="32">
        <v>4.7619047619047619</v>
      </c>
      <c r="AD45" s="35">
        <v>13</v>
      </c>
      <c r="AE45" s="32">
        <v>4.7970479704797047</v>
      </c>
      <c r="AF45" s="35">
        <v>0</v>
      </c>
      <c r="AG45" s="32"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5">
        <v>246</v>
      </c>
      <c r="D46" s="35">
        <v>244</v>
      </c>
      <c r="E46" s="32">
        <v>99.1869918699187</v>
      </c>
      <c r="F46" s="35">
        <v>51</v>
      </c>
      <c r="G46" s="32">
        <v>20.901639344262296</v>
      </c>
      <c r="H46" s="106">
        <v>240</v>
      </c>
      <c r="I46" s="32">
        <v>98.360655737704917</v>
      </c>
      <c r="J46" s="32">
        <v>97.560975609756099</v>
      </c>
      <c r="K46" s="35">
        <v>175</v>
      </c>
      <c r="L46" s="32">
        <v>71.721311475409834</v>
      </c>
      <c r="M46" s="35">
        <v>65</v>
      </c>
      <c r="N46" s="32">
        <v>26.639344262295083</v>
      </c>
      <c r="O46" s="99">
        <v>4</v>
      </c>
      <c r="P46" s="32">
        <v>1.639344262295082</v>
      </c>
      <c r="Q46" s="35">
        <v>0</v>
      </c>
      <c r="R46" s="32">
        <v>0</v>
      </c>
      <c r="S46" s="35">
        <v>4</v>
      </c>
      <c r="T46" s="32">
        <v>1.639344262295082</v>
      </c>
      <c r="U46" s="35">
        <v>39</v>
      </c>
      <c r="V46" s="32">
        <v>15.983606557377051</v>
      </c>
      <c r="W46" s="35">
        <v>1</v>
      </c>
      <c r="X46" s="32">
        <v>0.4098360655737705</v>
      </c>
      <c r="Y46" s="35">
        <v>7</v>
      </c>
      <c r="Z46" s="32">
        <v>2.8688524590163933</v>
      </c>
      <c r="AA46" s="35">
        <v>0</v>
      </c>
      <c r="AB46" s="32">
        <v>0</v>
      </c>
      <c r="AC46" s="32">
        <v>0</v>
      </c>
      <c r="AD46" s="35">
        <v>9</v>
      </c>
      <c r="AE46" s="32">
        <v>3.6885245901639343</v>
      </c>
      <c r="AF46" s="35">
        <v>0</v>
      </c>
      <c r="AG46" s="32"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5">
        <v>273</v>
      </c>
      <c r="D47" s="35">
        <v>269</v>
      </c>
      <c r="E47" s="32">
        <v>98.53479853479854</v>
      </c>
      <c r="F47" s="35">
        <v>46</v>
      </c>
      <c r="G47" s="32">
        <v>17.100371747211895</v>
      </c>
      <c r="H47" s="106">
        <v>243</v>
      </c>
      <c r="I47" s="32">
        <v>90.334572490706321</v>
      </c>
      <c r="J47" s="32">
        <v>89.010989010989007</v>
      </c>
      <c r="K47" s="35">
        <v>173</v>
      </c>
      <c r="L47" s="32">
        <v>64.312267657992564</v>
      </c>
      <c r="M47" s="35">
        <v>70</v>
      </c>
      <c r="N47" s="32">
        <v>26.022304832713754</v>
      </c>
      <c r="O47" s="99">
        <v>26</v>
      </c>
      <c r="P47" s="32">
        <v>9.6654275092936803</v>
      </c>
      <c r="Q47" s="35">
        <v>0</v>
      </c>
      <c r="R47" s="32">
        <v>0</v>
      </c>
      <c r="S47" s="35">
        <v>4</v>
      </c>
      <c r="T47" s="32">
        <v>1.486988847583643</v>
      </c>
      <c r="U47" s="35">
        <v>58</v>
      </c>
      <c r="V47" s="32">
        <v>21.561338289962826</v>
      </c>
      <c r="W47" s="35">
        <v>16</v>
      </c>
      <c r="X47" s="32">
        <v>5.9479553903345721</v>
      </c>
      <c r="Y47" s="35">
        <v>21</v>
      </c>
      <c r="Z47" s="32">
        <v>7.8066914498141262</v>
      </c>
      <c r="AA47" s="35">
        <v>0</v>
      </c>
      <c r="AB47" s="32">
        <v>0</v>
      </c>
      <c r="AC47" s="32">
        <v>0</v>
      </c>
      <c r="AD47" s="35">
        <v>16</v>
      </c>
      <c r="AE47" s="32">
        <v>5.9479553903345721</v>
      </c>
      <c r="AF47" s="35">
        <v>0</v>
      </c>
      <c r="AG47" s="32"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5">
        <v>529</v>
      </c>
      <c r="D48" s="35">
        <v>508</v>
      </c>
      <c r="E48" s="32">
        <v>96.030245746691861</v>
      </c>
      <c r="F48" s="35">
        <v>82</v>
      </c>
      <c r="G48" s="32">
        <v>16.141732283464567</v>
      </c>
      <c r="H48" s="106">
        <v>483</v>
      </c>
      <c r="I48" s="32">
        <v>95.078740157480311</v>
      </c>
      <c r="J48" s="32">
        <v>91.304347826086953</v>
      </c>
      <c r="K48" s="35">
        <v>368</v>
      </c>
      <c r="L48" s="32">
        <v>72.440944881889763</v>
      </c>
      <c r="M48" s="35">
        <v>115</v>
      </c>
      <c r="N48" s="32">
        <v>22.637795275590548</v>
      </c>
      <c r="O48" s="99">
        <v>25</v>
      </c>
      <c r="P48" s="32">
        <v>4.9212598425196852</v>
      </c>
      <c r="Q48" s="35">
        <v>4</v>
      </c>
      <c r="R48" s="32">
        <v>16</v>
      </c>
      <c r="S48" s="35">
        <v>18</v>
      </c>
      <c r="T48" s="32">
        <v>3.5433070866141732</v>
      </c>
      <c r="U48" s="35">
        <v>109</v>
      </c>
      <c r="V48" s="32">
        <v>21.456692913385826</v>
      </c>
      <c r="W48" s="35">
        <v>36</v>
      </c>
      <c r="X48" s="32">
        <v>7.0866141732283463</v>
      </c>
      <c r="Y48" s="35">
        <v>0</v>
      </c>
      <c r="Z48" s="32">
        <v>0</v>
      </c>
      <c r="AA48" s="35">
        <v>48</v>
      </c>
      <c r="AB48" s="32">
        <v>9.4488188976377945</v>
      </c>
      <c r="AC48" s="32">
        <v>0</v>
      </c>
      <c r="AD48" s="35">
        <v>34</v>
      </c>
      <c r="AE48" s="32">
        <v>6.6929133858267722</v>
      </c>
      <c r="AF48" s="35">
        <v>0</v>
      </c>
      <c r="AG48" s="32"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5">
        <v>487</v>
      </c>
      <c r="D49" s="35">
        <v>486</v>
      </c>
      <c r="E49" s="32">
        <v>99.794661190965101</v>
      </c>
      <c r="F49" s="35">
        <v>22</v>
      </c>
      <c r="G49" s="32">
        <v>4.5267489711934159</v>
      </c>
      <c r="H49" s="106">
        <v>479</v>
      </c>
      <c r="I49" s="32">
        <v>98.559670781893004</v>
      </c>
      <c r="J49" s="32">
        <v>98.357289527720738</v>
      </c>
      <c r="K49" s="35">
        <v>311</v>
      </c>
      <c r="L49" s="32">
        <v>63.991769547325106</v>
      </c>
      <c r="M49" s="35">
        <v>168</v>
      </c>
      <c r="N49" s="32">
        <v>34.567901234567898</v>
      </c>
      <c r="O49" s="99">
        <v>7</v>
      </c>
      <c r="P49" s="32">
        <v>1.440329218106996</v>
      </c>
      <c r="Q49" s="35">
        <v>1</v>
      </c>
      <c r="R49" s="32">
        <v>14.285714285714285</v>
      </c>
      <c r="S49" s="35">
        <v>25</v>
      </c>
      <c r="T49" s="32">
        <v>5.1440329218106999</v>
      </c>
      <c r="U49" s="35">
        <v>110</v>
      </c>
      <c r="V49" s="32">
        <v>22.633744855967077</v>
      </c>
      <c r="W49" s="35">
        <v>1</v>
      </c>
      <c r="X49" s="32">
        <v>0.20576131687242799</v>
      </c>
      <c r="Y49" s="35">
        <v>16</v>
      </c>
      <c r="Z49" s="32">
        <v>3.2921810699588478</v>
      </c>
      <c r="AA49" s="35">
        <v>0</v>
      </c>
      <c r="AB49" s="32">
        <v>0</v>
      </c>
      <c r="AC49" s="32">
        <v>0</v>
      </c>
      <c r="AD49" s="35">
        <v>54</v>
      </c>
      <c r="AE49" s="32">
        <v>11.111111111111111</v>
      </c>
      <c r="AF49" s="35">
        <v>0</v>
      </c>
      <c r="AG49" s="32"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5">
        <v>399</v>
      </c>
      <c r="D50" s="35">
        <v>399</v>
      </c>
      <c r="E50" s="32">
        <v>100</v>
      </c>
      <c r="F50" s="35">
        <v>55</v>
      </c>
      <c r="G50" s="32">
        <v>13.784461152882205</v>
      </c>
      <c r="H50" s="106">
        <v>387</v>
      </c>
      <c r="I50" s="32">
        <v>96.992481203007515</v>
      </c>
      <c r="J50" s="32">
        <v>96.992481203007515</v>
      </c>
      <c r="K50" s="35">
        <v>273</v>
      </c>
      <c r="L50" s="32">
        <v>68.421052631578945</v>
      </c>
      <c r="M50" s="35">
        <v>114</v>
      </c>
      <c r="N50" s="32">
        <v>28.571428571428569</v>
      </c>
      <c r="O50" s="99">
        <v>12</v>
      </c>
      <c r="P50" s="32">
        <v>3.007518796992481</v>
      </c>
      <c r="Q50" s="35">
        <v>0</v>
      </c>
      <c r="R50" s="32">
        <v>0</v>
      </c>
      <c r="S50" s="35">
        <v>9</v>
      </c>
      <c r="T50" s="32">
        <v>2.2556390977443606</v>
      </c>
      <c r="U50" s="35">
        <v>51</v>
      </c>
      <c r="V50" s="32">
        <v>12.781954887218044</v>
      </c>
      <c r="W50" s="35">
        <v>4</v>
      </c>
      <c r="X50" s="32">
        <v>1.0025062656641603</v>
      </c>
      <c r="Y50" s="35">
        <v>19</v>
      </c>
      <c r="Z50" s="32">
        <v>4.7619047619047619</v>
      </c>
      <c r="AA50" s="35">
        <v>0</v>
      </c>
      <c r="AB50" s="32">
        <v>0</v>
      </c>
      <c r="AC50" s="32">
        <v>0</v>
      </c>
      <c r="AD50" s="35">
        <v>17</v>
      </c>
      <c r="AE50" s="32">
        <v>4.2606516290726812</v>
      </c>
      <c r="AF50" s="35">
        <v>0</v>
      </c>
      <c r="AG50" s="32"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5">
        <v>247</v>
      </c>
      <c r="D51" s="35">
        <v>248</v>
      </c>
      <c r="E51" s="32">
        <v>100.40485829959513</v>
      </c>
      <c r="F51" s="35">
        <v>67</v>
      </c>
      <c r="G51" s="32">
        <v>27.016129032258064</v>
      </c>
      <c r="H51" s="106">
        <v>235</v>
      </c>
      <c r="I51" s="32">
        <v>94.758064516129039</v>
      </c>
      <c r="J51" s="32">
        <v>95.141700404858298</v>
      </c>
      <c r="K51" s="35">
        <v>140</v>
      </c>
      <c r="L51" s="32">
        <v>56.451612903225815</v>
      </c>
      <c r="M51" s="35">
        <v>95</v>
      </c>
      <c r="N51" s="32">
        <v>38.306451612903224</v>
      </c>
      <c r="O51" s="99">
        <v>13</v>
      </c>
      <c r="P51" s="32">
        <v>5.241935483870968</v>
      </c>
      <c r="Q51" s="35">
        <v>2</v>
      </c>
      <c r="R51" s="32">
        <v>15.384615384615385</v>
      </c>
      <c r="S51" s="35">
        <v>7</v>
      </c>
      <c r="T51" s="32">
        <v>2.82258064516129</v>
      </c>
      <c r="U51" s="35">
        <v>25</v>
      </c>
      <c r="V51" s="32">
        <v>10.080645161290322</v>
      </c>
      <c r="W51" s="35">
        <v>9</v>
      </c>
      <c r="X51" s="32">
        <v>3.6290322580645165</v>
      </c>
      <c r="Y51" s="35">
        <v>12</v>
      </c>
      <c r="Z51" s="32">
        <v>4.838709677419355</v>
      </c>
      <c r="AA51" s="35">
        <v>0</v>
      </c>
      <c r="AB51" s="32">
        <v>0</v>
      </c>
      <c r="AC51" s="32">
        <v>0</v>
      </c>
      <c r="AD51" s="35">
        <v>9</v>
      </c>
      <c r="AE51" s="32">
        <v>3.6290322580645165</v>
      </c>
      <c r="AF51" s="35">
        <v>0</v>
      </c>
      <c r="AG51" s="32"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5">
        <v>491</v>
      </c>
      <c r="D52" s="35">
        <v>492</v>
      </c>
      <c r="E52" s="32">
        <v>100.20366598778003</v>
      </c>
      <c r="F52" s="35">
        <v>41</v>
      </c>
      <c r="G52" s="32">
        <v>8.3333333333333321</v>
      </c>
      <c r="H52" s="106">
        <v>454</v>
      </c>
      <c r="I52" s="32">
        <v>92.276422764227632</v>
      </c>
      <c r="J52" s="32">
        <v>92.464358452138498</v>
      </c>
      <c r="K52" s="35">
        <v>358</v>
      </c>
      <c r="L52" s="32">
        <v>72.764227642276424</v>
      </c>
      <c r="M52" s="35">
        <v>96</v>
      </c>
      <c r="N52" s="32">
        <v>19.512195121951219</v>
      </c>
      <c r="O52" s="99">
        <v>38</v>
      </c>
      <c r="P52" s="32">
        <v>7.7235772357723578</v>
      </c>
      <c r="Q52" s="35">
        <v>2</v>
      </c>
      <c r="R52" s="32">
        <v>5.2631578947368416</v>
      </c>
      <c r="S52" s="35">
        <v>8</v>
      </c>
      <c r="T52" s="32">
        <v>1.6260162601626018</v>
      </c>
      <c r="U52" s="35">
        <v>128</v>
      </c>
      <c r="V52" s="32">
        <v>26.016260162601629</v>
      </c>
      <c r="W52" s="35">
        <v>22</v>
      </c>
      <c r="X52" s="32">
        <v>4.4715447154471546</v>
      </c>
      <c r="Y52" s="35">
        <v>18</v>
      </c>
      <c r="Z52" s="32">
        <v>3.6585365853658534</v>
      </c>
      <c r="AA52" s="35">
        <v>0</v>
      </c>
      <c r="AB52" s="32">
        <v>0</v>
      </c>
      <c r="AC52" s="32">
        <v>0</v>
      </c>
      <c r="AD52" s="35">
        <v>73</v>
      </c>
      <c r="AE52" s="32">
        <v>14.83739837398374</v>
      </c>
      <c r="AF52" s="35">
        <v>0</v>
      </c>
      <c r="AG52" s="32"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5">
        <v>740</v>
      </c>
      <c r="D53" s="35">
        <v>730</v>
      </c>
      <c r="E53" s="32">
        <v>98.648648648648646</v>
      </c>
      <c r="F53" s="35">
        <v>74</v>
      </c>
      <c r="G53" s="32">
        <v>10.136986301369863</v>
      </c>
      <c r="H53" s="106">
        <v>730</v>
      </c>
      <c r="I53" s="32">
        <v>100</v>
      </c>
      <c r="J53" s="32">
        <v>98.648648648648646</v>
      </c>
      <c r="K53" s="35">
        <v>558</v>
      </c>
      <c r="L53" s="32">
        <v>76.438356164383563</v>
      </c>
      <c r="M53" s="35">
        <v>172</v>
      </c>
      <c r="N53" s="32">
        <v>23.56164383561644</v>
      </c>
      <c r="O53" s="99">
        <v>0</v>
      </c>
      <c r="P53" s="32">
        <v>0</v>
      </c>
      <c r="Q53" s="35">
        <v>0</v>
      </c>
      <c r="R53" s="32">
        <v>0</v>
      </c>
      <c r="S53" s="35">
        <v>36</v>
      </c>
      <c r="T53" s="32">
        <v>4.9315068493150687</v>
      </c>
      <c r="U53" s="35">
        <v>157</v>
      </c>
      <c r="V53" s="32">
        <v>21.506849315068493</v>
      </c>
      <c r="W53" s="35">
        <v>20</v>
      </c>
      <c r="X53" s="32">
        <v>2.7397260273972601</v>
      </c>
      <c r="Y53" s="35">
        <v>25</v>
      </c>
      <c r="Z53" s="32">
        <v>3.4246575342465753</v>
      </c>
      <c r="AA53" s="35">
        <v>0</v>
      </c>
      <c r="AB53" s="32">
        <v>0</v>
      </c>
      <c r="AC53" s="32">
        <v>0</v>
      </c>
      <c r="AD53" s="35">
        <v>6</v>
      </c>
      <c r="AE53" s="32">
        <v>0.82191780821917804</v>
      </c>
      <c r="AF53" s="35">
        <v>0</v>
      </c>
      <c r="AG53" s="32"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5">
        <v>415</v>
      </c>
      <c r="D54" s="35">
        <v>415</v>
      </c>
      <c r="E54" s="32">
        <v>100</v>
      </c>
      <c r="F54" s="35">
        <v>33</v>
      </c>
      <c r="G54" s="32">
        <v>7.9518072289156621</v>
      </c>
      <c r="H54" s="106">
        <v>410</v>
      </c>
      <c r="I54" s="32">
        <v>98.795180722891558</v>
      </c>
      <c r="J54" s="32">
        <v>98.795180722891558</v>
      </c>
      <c r="K54" s="35">
        <v>296</v>
      </c>
      <c r="L54" s="32">
        <v>71.325301204819283</v>
      </c>
      <c r="M54" s="35">
        <v>114</v>
      </c>
      <c r="N54" s="32">
        <v>27.469879518072286</v>
      </c>
      <c r="O54" s="99">
        <v>5</v>
      </c>
      <c r="P54" s="32">
        <v>1.2048192771084338</v>
      </c>
      <c r="Q54" s="35">
        <v>0</v>
      </c>
      <c r="R54" s="32">
        <v>0</v>
      </c>
      <c r="S54" s="35">
        <v>23</v>
      </c>
      <c r="T54" s="32">
        <v>5.5421686746987948</v>
      </c>
      <c r="U54" s="35">
        <v>108</v>
      </c>
      <c r="V54" s="32">
        <v>26.024096385542165</v>
      </c>
      <c r="W54" s="35">
        <v>0</v>
      </c>
      <c r="X54" s="32">
        <v>0</v>
      </c>
      <c r="Y54" s="35">
        <v>15</v>
      </c>
      <c r="Z54" s="32">
        <v>3.6144578313253009</v>
      </c>
      <c r="AA54" s="35">
        <v>0</v>
      </c>
      <c r="AB54" s="32">
        <v>0</v>
      </c>
      <c r="AC54" s="32">
        <v>0</v>
      </c>
      <c r="AD54" s="35">
        <v>8</v>
      </c>
      <c r="AE54" s="32">
        <v>1.9277108433734942</v>
      </c>
      <c r="AF54" s="35">
        <v>0</v>
      </c>
      <c r="AG54" s="32"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17">
        <v>5093</v>
      </c>
      <c r="D55" s="117">
        <v>4994</v>
      </c>
      <c r="E55" s="43">
        <v>98.056155507559396</v>
      </c>
      <c r="F55" s="10">
        <v>527</v>
      </c>
      <c r="G55" s="43">
        <v>10.552663195835002</v>
      </c>
      <c r="H55" s="61">
        <v>4746</v>
      </c>
      <c r="I55" s="43">
        <v>95.034040849018822</v>
      </c>
      <c r="J55" s="43">
        <v>93.186726880031415</v>
      </c>
      <c r="K55" s="10">
        <v>3284</v>
      </c>
      <c r="L55" s="43">
        <v>65.758910692831392</v>
      </c>
      <c r="M55" s="10">
        <v>1462</v>
      </c>
      <c r="N55" s="43">
        <v>29.275130156187423</v>
      </c>
      <c r="O55" s="61">
        <v>248</v>
      </c>
      <c r="P55" s="43">
        <v>4.9659591509811776</v>
      </c>
      <c r="Q55" s="10">
        <v>16</v>
      </c>
      <c r="R55" s="43">
        <v>6.4516129032258061</v>
      </c>
      <c r="S55" s="10">
        <v>95</v>
      </c>
      <c r="T55" s="43">
        <v>1.9022827392871446</v>
      </c>
      <c r="U55" s="10">
        <v>736</v>
      </c>
      <c r="V55" s="43">
        <v>14.73768522226672</v>
      </c>
      <c r="W55" s="10">
        <v>88</v>
      </c>
      <c r="X55" s="43">
        <v>1.7621145374449341</v>
      </c>
      <c r="Y55" s="10">
        <v>329</v>
      </c>
      <c r="Z55" s="43">
        <v>6.5879054865839004</v>
      </c>
      <c r="AA55" s="10">
        <v>7</v>
      </c>
      <c r="AB55" s="43">
        <v>0.14016820184221065</v>
      </c>
      <c r="AC55" s="43">
        <v>2.1276595744680851</v>
      </c>
      <c r="AD55" s="10">
        <v>119</v>
      </c>
      <c r="AE55" s="43">
        <v>2.382859431317581</v>
      </c>
      <c r="AF55" s="10">
        <v>0</v>
      </c>
      <c r="AG55" s="43"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5">
        <v>116</v>
      </c>
      <c r="D56" s="35">
        <v>115</v>
      </c>
      <c r="E56" s="32">
        <v>99.137931034482762</v>
      </c>
      <c r="F56" s="35">
        <v>7</v>
      </c>
      <c r="G56" s="32">
        <v>6.0869565217391308</v>
      </c>
      <c r="H56" s="106">
        <v>115</v>
      </c>
      <c r="I56" s="32">
        <v>100</v>
      </c>
      <c r="J56" s="32">
        <v>99.137931034482762</v>
      </c>
      <c r="K56" s="35">
        <v>103</v>
      </c>
      <c r="L56" s="32">
        <v>89.565217391304358</v>
      </c>
      <c r="M56" s="35">
        <v>12</v>
      </c>
      <c r="N56" s="32">
        <v>10.434782608695652</v>
      </c>
      <c r="O56" s="99">
        <v>0</v>
      </c>
      <c r="P56" s="32">
        <v>0</v>
      </c>
      <c r="Q56" s="35">
        <v>0</v>
      </c>
      <c r="R56" s="32">
        <v>0</v>
      </c>
      <c r="S56" s="35">
        <v>2</v>
      </c>
      <c r="T56" s="32">
        <v>1.7391304347826086</v>
      </c>
      <c r="U56" s="35">
        <v>53</v>
      </c>
      <c r="V56" s="32">
        <v>46.086956521739133</v>
      </c>
      <c r="W56" s="35">
        <v>0</v>
      </c>
      <c r="X56" s="32">
        <v>0</v>
      </c>
      <c r="Y56" s="35">
        <v>8</v>
      </c>
      <c r="Z56" s="32">
        <v>6.9565217391304346</v>
      </c>
      <c r="AA56" s="35">
        <v>0</v>
      </c>
      <c r="AB56" s="32">
        <v>0</v>
      </c>
      <c r="AC56" s="32">
        <v>0</v>
      </c>
      <c r="AD56" s="35">
        <v>6</v>
      </c>
      <c r="AE56" s="32">
        <v>5.2173913043478262</v>
      </c>
      <c r="AF56" s="35">
        <v>0</v>
      </c>
      <c r="AG56" s="32"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5">
        <v>69</v>
      </c>
      <c r="D57" s="35">
        <v>69</v>
      </c>
      <c r="E57" s="32">
        <v>100</v>
      </c>
      <c r="F57" s="35">
        <v>34</v>
      </c>
      <c r="G57" s="32">
        <v>49.275362318840585</v>
      </c>
      <c r="H57" s="106">
        <v>64</v>
      </c>
      <c r="I57" s="32">
        <v>92.753623188405797</v>
      </c>
      <c r="J57" s="32">
        <v>92.753623188405797</v>
      </c>
      <c r="K57" s="35">
        <v>63</v>
      </c>
      <c r="L57" s="32">
        <v>91.304347826086953</v>
      </c>
      <c r="M57" s="35">
        <v>1</v>
      </c>
      <c r="N57" s="32">
        <v>1.4492753623188406</v>
      </c>
      <c r="O57" s="99">
        <v>5</v>
      </c>
      <c r="P57" s="32">
        <v>7.2463768115942031</v>
      </c>
      <c r="Q57" s="35">
        <v>1</v>
      </c>
      <c r="R57" s="32">
        <v>20</v>
      </c>
      <c r="S57" s="35">
        <v>1</v>
      </c>
      <c r="T57" s="32">
        <v>1.4492753623188406</v>
      </c>
      <c r="U57" s="35">
        <v>20</v>
      </c>
      <c r="V57" s="32">
        <v>28.985507246376812</v>
      </c>
      <c r="W57" s="35">
        <v>0</v>
      </c>
      <c r="X57" s="32">
        <v>0</v>
      </c>
      <c r="Y57" s="35">
        <v>5</v>
      </c>
      <c r="Z57" s="32">
        <v>7.2463768115942031</v>
      </c>
      <c r="AA57" s="35">
        <v>0</v>
      </c>
      <c r="AB57" s="32">
        <v>0</v>
      </c>
      <c r="AC57" s="32">
        <v>0</v>
      </c>
      <c r="AD57" s="35">
        <v>4</v>
      </c>
      <c r="AE57" s="32">
        <v>5.7971014492753623</v>
      </c>
      <c r="AF57" s="35">
        <v>0</v>
      </c>
      <c r="AG57" s="32"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5">
        <v>1017</v>
      </c>
      <c r="D58" s="35">
        <v>928</v>
      </c>
      <c r="E58" s="32">
        <v>91.248770894788592</v>
      </c>
      <c r="F58" s="35">
        <v>117</v>
      </c>
      <c r="G58" s="32">
        <v>12.607758620689655</v>
      </c>
      <c r="H58" s="106">
        <v>845</v>
      </c>
      <c r="I58" s="32">
        <v>91.056034482758619</v>
      </c>
      <c r="J58" s="32">
        <v>83.087512291052107</v>
      </c>
      <c r="K58" s="35">
        <v>184</v>
      </c>
      <c r="L58" s="32">
        <v>19.827586206896552</v>
      </c>
      <c r="M58" s="35">
        <v>661</v>
      </c>
      <c r="N58" s="32">
        <v>71.228448275862064</v>
      </c>
      <c r="O58" s="99">
        <v>83</v>
      </c>
      <c r="P58" s="32">
        <v>8.943965517241379</v>
      </c>
      <c r="Q58" s="35">
        <v>5</v>
      </c>
      <c r="R58" s="32">
        <v>6.024096385542169</v>
      </c>
      <c r="S58" s="35">
        <v>31</v>
      </c>
      <c r="T58" s="32">
        <v>3.3405172413793101</v>
      </c>
      <c r="U58" s="35">
        <v>35</v>
      </c>
      <c r="V58" s="32">
        <v>3.771551724137931</v>
      </c>
      <c r="W58" s="35">
        <v>21</v>
      </c>
      <c r="X58" s="32">
        <v>2.2629310344827585</v>
      </c>
      <c r="Y58" s="35">
        <v>18</v>
      </c>
      <c r="Z58" s="32">
        <v>1.9396551724137931</v>
      </c>
      <c r="AA58" s="35">
        <v>6</v>
      </c>
      <c r="AB58" s="32">
        <v>0.64655172413793105</v>
      </c>
      <c r="AC58" s="32">
        <v>33.333333333333329</v>
      </c>
      <c r="AD58" s="35">
        <v>1</v>
      </c>
      <c r="AE58" s="32">
        <v>0.10775862068965517</v>
      </c>
      <c r="AF58" s="35">
        <v>0</v>
      </c>
      <c r="AG58" s="32"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5">
        <v>7.5</v>
      </c>
      <c r="D59" s="35">
        <v>10</v>
      </c>
      <c r="E59" s="32">
        <v>133.33333333333331</v>
      </c>
      <c r="F59" s="35">
        <v>4</v>
      </c>
      <c r="G59" s="32">
        <v>40</v>
      </c>
      <c r="H59" s="106">
        <v>10</v>
      </c>
      <c r="I59" s="32">
        <v>100</v>
      </c>
      <c r="J59" s="32">
        <v>133.33333333333331</v>
      </c>
      <c r="K59" s="35">
        <v>10</v>
      </c>
      <c r="L59" s="32">
        <v>100</v>
      </c>
      <c r="M59" s="35">
        <v>0</v>
      </c>
      <c r="N59" s="32">
        <v>0</v>
      </c>
      <c r="O59" s="99">
        <v>0</v>
      </c>
      <c r="P59" s="32">
        <v>0</v>
      </c>
      <c r="Q59" s="35">
        <v>0</v>
      </c>
      <c r="R59" s="32">
        <v>0</v>
      </c>
      <c r="S59" s="35">
        <v>0</v>
      </c>
      <c r="T59" s="32">
        <v>0</v>
      </c>
      <c r="U59" s="35">
        <v>3</v>
      </c>
      <c r="V59" s="32">
        <v>30</v>
      </c>
      <c r="W59" s="35">
        <v>2</v>
      </c>
      <c r="X59" s="32">
        <v>20</v>
      </c>
      <c r="Y59" s="35">
        <v>4</v>
      </c>
      <c r="Z59" s="32">
        <v>40</v>
      </c>
      <c r="AA59" s="35">
        <v>0</v>
      </c>
      <c r="AB59" s="32">
        <v>0</v>
      </c>
      <c r="AC59" s="32">
        <v>0</v>
      </c>
      <c r="AD59" s="35">
        <v>5</v>
      </c>
      <c r="AE59" s="32">
        <v>50</v>
      </c>
      <c r="AF59" s="35">
        <v>0</v>
      </c>
      <c r="AG59" s="32"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5">
        <v>1672</v>
      </c>
      <c r="D60" s="35">
        <v>1662</v>
      </c>
      <c r="E60" s="32">
        <v>99.401913875598098</v>
      </c>
      <c r="F60" s="35">
        <v>192</v>
      </c>
      <c r="G60" s="32">
        <v>11.552346570397113</v>
      </c>
      <c r="H60" s="106">
        <v>1649</v>
      </c>
      <c r="I60" s="32">
        <v>99.217809867629356</v>
      </c>
      <c r="J60" s="32">
        <v>98.624401913875602</v>
      </c>
      <c r="K60" s="35">
        <v>1469</v>
      </c>
      <c r="L60" s="32">
        <v>88.387484957882066</v>
      </c>
      <c r="M60" s="35">
        <v>180</v>
      </c>
      <c r="N60" s="32">
        <v>10.830324909747292</v>
      </c>
      <c r="O60" s="99">
        <v>13</v>
      </c>
      <c r="P60" s="32">
        <v>0.78219013237063784</v>
      </c>
      <c r="Q60" s="35">
        <v>0</v>
      </c>
      <c r="R60" s="32">
        <v>0</v>
      </c>
      <c r="S60" s="35">
        <v>11</v>
      </c>
      <c r="T60" s="32">
        <v>0.66185318892900113</v>
      </c>
      <c r="U60" s="35">
        <v>162</v>
      </c>
      <c r="V60" s="32">
        <v>9.7472924187725631</v>
      </c>
      <c r="W60" s="35">
        <v>17</v>
      </c>
      <c r="X60" s="32">
        <v>1.0228640192539111</v>
      </c>
      <c r="Y60" s="35">
        <v>43</v>
      </c>
      <c r="Z60" s="32">
        <v>2.5872442839951866</v>
      </c>
      <c r="AA60" s="35">
        <v>0</v>
      </c>
      <c r="AB60" s="32">
        <v>0</v>
      </c>
      <c r="AC60" s="32">
        <v>0</v>
      </c>
      <c r="AD60" s="35">
        <v>42</v>
      </c>
      <c r="AE60" s="32">
        <v>2.5270758122743682</v>
      </c>
      <c r="AF60" s="35">
        <v>0</v>
      </c>
      <c r="AG60" s="32"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5">
        <v>190</v>
      </c>
      <c r="D61" s="35">
        <v>190</v>
      </c>
      <c r="E61" s="32">
        <v>100</v>
      </c>
      <c r="F61" s="35">
        <v>25</v>
      </c>
      <c r="G61" s="32">
        <v>13.157894736842104</v>
      </c>
      <c r="H61" s="106">
        <v>184</v>
      </c>
      <c r="I61" s="32">
        <v>96.84210526315789</v>
      </c>
      <c r="J61" s="32">
        <v>96.84210526315789</v>
      </c>
      <c r="K61" s="35">
        <v>158</v>
      </c>
      <c r="L61" s="32">
        <v>83.15789473684211</v>
      </c>
      <c r="M61" s="35">
        <v>26</v>
      </c>
      <c r="N61" s="32">
        <v>13.684210526315791</v>
      </c>
      <c r="O61" s="99">
        <v>6</v>
      </c>
      <c r="P61" s="32">
        <v>3.1578947368421053</v>
      </c>
      <c r="Q61" s="35">
        <v>0</v>
      </c>
      <c r="R61" s="32">
        <v>0</v>
      </c>
      <c r="S61" s="35">
        <v>4</v>
      </c>
      <c r="T61" s="32">
        <v>2.1052631578947367</v>
      </c>
      <c r="U61" s="35">
        <v>35</v>
      </c>
      <c r="V61" s="32">
        <v>18.421052631578945</v>
      </c>
      <c r="W61" s="35">
        <v>7</v>
      </c>
      <c r="X61" s="32">
        <v>3.6842105263157889</v>
      </c>
      <c r="Y61" s="35">
        <v>19</v>
      </c>
      <c r="Z61" s="32">
        <v>10</v>
      </c>
      <c r="AA61" s="35">
        <v>0</v>
      </c>
      <c r="AB61" s="32">
        <v>0</v>
      </c>
      <c r="AC61" s="32">
        <v>0</v>
      </c>
      <c r="AD61" s="35">
        <v>5</v>
      </c>
      <c r="AE61" s="32">
        <v>2.6315789473684208</v>
      </c>
      <c r="AF61" s="35">
        <v>0</v>
      </c>
      <c r="AG61" s="32"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5">
        <v>1304.5</v>
      </c>
      <c r="D62" s="35">
        <v>1303</v>
      </c>
      <c r="E62" s="32">
        <v>99.885013415101582</v>
      </c>
      <c r="F62" s="35">
        <v>82</v>
      </c>
      <c r="G62" s="32">
        <v>6.2931696085955489</v>
      </c>
      <c r="H62" s="106">
        <v>1188</v>
      </c>
      <c r="I62" s="32">
        <v>91.174213353798933</v>
      </c>
      <c r="J62" s="32">
        <v>91.069375239555384</v>
      </c>
      <c r="K62" s="35">
        <v>715</v>
      </c>
      <c r="L62" s="32">
        <v>54.873369148119721</v>
      </c>
      <c r="M62" s="35">
        <v>473</v>
      </c>
      <c r="N62" s="32">
        <v>36.300844205679198</v>
      </c>
      <c r="O62" s="99">
        <v>115</v>
      </c>
      <c r="P62" s="32">
        <v>8.8257866462010739</v>
      </c>
      <c r="Q62" s="35">
        <v>9</v>
      </c>
      <c r="R62" s="32">
        <v>7.8260869565217401</v>
      </c>
      <c r="S62" s="35">
        <v>37</v>
      </c>
      <c r="T62" s="32">
        <v>2.83960092095165</v>
      </c>
      <c r="U62" s="35">
        <v>217</v>
      </c>
      <c r="V62" s="32">
        <v>16.653875671527242</v>
      </c>
      <c r="W62" s="35">
        <v>3</v>
      </c>
      <c r="X62" s="32">
        <v>0.23023791250959325</v>
      </c>
      <c r="Y62" s="35">
        <v>38</v>
      </c>
      <c r="Z62" s="32">
        <v>2.916346891788181</v>
      </c>
      <c r="AA62" s="35">
        <v>0</v>
      </c>
      <c r="AB62" s="32">
        <v>0</v>
      </c>
      <c r="AC62" s="32">
        <v>0</v>
      </c>
      <c r="AD62" s="35">
        <v>27</v>
      </c>
      <c r="AE62" s="32">
        <v>2.072141212586339</v>
      </c>
      <c r="AF62" s="35">
        <v>0</v>
      </c>
      <c r="AG62" s="32"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5">
        <v>717</v>
      </c>
      <c r="D63" s="35">
        <v>717</v>
      </c>
      <c r="E63" s="32">
        <v>100</v>
      </c>
      <c r="F63" s="35">
        <v>66</v>
      </c>
      <c r="G63" s="32">
        <v>9.2050209205020916</v>
      </c>
      <c r="H63" s="106">
        <v>691</v>
      </c>
      <c r="I63" s="32">
        <v>96.373779637377964</v>
      </c>
      <c r="J63" s="32">
        <v>96.373779637377964</v>
      </c>
      <c r="K63" s="35">
        <v>582</v>
      </c>
      <c r="L63" s="32">
        <v>81.171548117154813</v>
      </c>
      <c r="M63" s="35">
        <v>109</v>
      </c>
      <c r="N63" s="32">
        <v>15.202231520223153</v>
      </c>
      <c r="O63" s="99">
        <v>26</v>
      </c>
      <c r="P63" s="32">
        <v>3.626220362622036</v>
      </c>
      <c r="Q63" s="35">
        <v>1</v>
      </c>
      <c r="R63" s="32">
        <v>3.8461538461538463</v>
      </c>
      <c r="S63" s="35">
        <v>9</v>
      </c>
      <c r="T63" s="32">
        <v>1.2552301255230125</v>
      </c>
      <c r="U63" s="35">
        <v>211</v>
      </c>
      <c r="V63" s="32">
        <v>29.428172942817294</v>
      </c>
      <c r="W63" s="35">
        <v>38</v>
      </c>
      <c r="X63" s="32">
        <v>5.2998605299860531</v>
      </c>
      <c r="Y63" s="35">
        <v>194</v>
      </c>
      <c r="Z63" s="32">
        <v>27.057182705718269</v>
      </c>
      <c r="AA63" s="35">
        <v>1</v>
      </c>
      <c r="AB63" s="32">
        <v>0.1394700139470014</v>
      </c>
      <c r="AC63" s="32">
        <v>0.51546391752577314</v>
      </c>
      <c r="AD63" s="35">
        <v>29</v>
      </c>
      <c r="AE63" s="32">
        <v>4.0446304044630406</v>
      </c>
      <c r="AF63" s="35">
        <v>0</v>
      </c>
      <c r="AG63" s="32"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17">
        <v>3631</v>
      </c>
      <c r="D64" s="117">
        <v>3327</v>
      </c>
      <c r="E64" s="43">
        <v>91.627650784907743</v>
      </c>
      <c r="F64" s="10">
        <v>359</v>
      </c>
      <c r="G64" s="43">
        <v>10.790501953712054</v>
      </c>
      <c r="H64" s="61">
        <v>3239</v>
      </c>
      <c r="I64" s="43">
        <v>97.354974451457764</v>
      </c>
      <c r="J64" s="43">
        <v>89.204076012117866</v>
      </c>
      <c r="K64" s="10">
        <v>2251</v>
      </c>
      <c r="L64" s="43">
        <v>67.658551247369999</v>
      </c>
      <c r="M64" s="10">
        <v>988</v>
      </c>
      <c r="N64" s="43">
        <v>29.696423204087768</v>
      </c>
      <c r="O64" s="61">
        <v>88</v>
      </c>
      <c r="P64" s="43">
        <v>2.6450255485422303</v>
      </c>
      <c r="Q64" s="10">
        <v>3</v>
      </c>
      <c r="R64" s="43">
        <v>3.4090909090909087</v>
      </c>
      <c r="S64" s="10">
        <v>291</v>
      </c>
      <c r="T64" s="43">
        <v>8.7466185752930574</v>
      </c>
      <c r="U64" s="10">
        <v>1037</v>
      </c>
      <c r="V64" s="43">
        <v>31.169221520889689</v>
      </c>
      <c r="W64" s="10">
        <v>28</v>
      </c>
      <c r="X64" s="43">
        <v>0.84159903817252779</v>
      </c>
      <c r="Y64" s="10">
        <v>94</v>
      </c>
      <c r="Z64" s="43">
        <v>2.8253681995792004</v>
      </c>
      <c r="AA64" s="10">
        <v>2</v>
      </c>
      <c r="AB64" s="43">
        <v>6.0114217012323411E-2</v>
      </c>
      <c r="AC64" s="43">
        <v>2.1276595744680851</v>
      </c>
      <c r="AD64" s="10">
        <v>83</v>
      </c>
      <c r="AE64" s="43">
        <v>2.4947400060114218</v>
      </c>
      <c r="AF64" s="10">
        <v>0</v>
      </c>
      <c r="AG64" s="43"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5">
        <v>1092</v>
      </c>
      <c r="D65" s="35">
        <v>1092</v>
      </c>
      <c r="E65" s="32">
        <v>100</v>
      </c>
      <c r="F65" s="35">
        <v>141</v>
      </c>
      <c r="G65" s="32">
        <v>12.912087912087914</v>
      </c>
      <c r="H65" s="106">
        <v>1027</v>
      </c>
      <c r="I65" s="32">
        <v>94.047619047619051</v>
      </c>
      <c r="J65" s="32">
        <v>94.047619047619051</v>
      </c>
      <c r="K65" s="35">
        <v>538</v>
      </c>
      <c r="L65" s="32">
        <v>49.26739926739927</v>
      </c>
      <c r="M65" s="35">
        <v>489</v>
      </c>
      <c r="N65" s="32">
        <v>44.780219780219781</v>
      </c>
      <c r="O65" s="99">
        <v>65</v>
      </c>
      <c r="P65" s="32">
        <v>5.9523809523809517</v>
      </c>
      <c r="Q65" s="35">
        <v>3</v>
      </c>
      <c r="R65" s="32">
        <v>4.6153846153846159</v>
      </c>
      <c r="S65" s="35">
        <v>83</v>
      </c>
      <c r="T65" s="32">
        <v>7.6007326007326004</v>
      </c>
      <c r="U65" s="35">
        <v>298</v>
      </c>
      <c r="V65" s="32">
        <v>27.289377289377288</v>
      </c>
      <c r="W65" s="35">
        <v>1</v>
      </c>
      <c r="X65" s="32">
        <v>9.1575091575091569E-2</v>
      </c>
      <c r="Y65" s="35">
        <v>10</v>
      </c>
      <c r="Z65" s="32">
        <v>0.91575091575091583</v>
      </c>
      <c r="AA65" s="35">
        <v>1</v>
      </c>
      <c r="AB65" s="32">
        <v>9.1575091575091569E-2</v>
      </c>
      <c r="AC65" s="32">
        <v>10</v>
      </c>
      <c r="AD65" s="35">
        <v>27</v>
      </c>
      <c r="AE65" s="32">
        <v>2.4725274725274726</v>
      </c>
      <c r="AF65" s="35">
        <v>0</v>
      </c>
      <c r="AG65" s="32"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5">
        <v>62</v>
      </c>
      <c r="D66" s="35">
        <v>62</v>
      </c>
      <c r="E66" s="32">
        <v>100</v>
      </c>
      <c r="F66" s="35">
        <v>0</v>
      </c>
      <c r="G66" s="32">
        <v>0</v>
      </c>
      <c r="H66" s="106">
        <v>62</v>
      </c>
      <c r="I66" s="32">
        <v>100</v>
      </c>
      <c r="J66" s="32">
        <v>100</v>
      </c>
      <c r="K66" s="35">
        <v>54</v>
      </c>
      <c r="L66" s="32">
        <v>87.096774193548384</v>
      </c>
      <c r="M66" s="35">
        <v>8</v>
      </c>
      <c r="N66" s="32">
        <v>12.903225806451612</v>
      </c>
      <c r="O66" s="99">
        <v>0</v>
      </c>
      <c r="P66" s="32">
        <v>0</v>
      </c>
      <c r="Q66" s="35">
        <v>0</v>
      </c>
      <c r="R66" s="32">
        <v>0</v>
      </c>
      <c r="S66" s="35">
        <v>15</v>
      </c>
      <c r="T66" s="32">
        <v>24.193548387096776</v>
      </c>
      <c r="U66" s="35">
        <v>0</v>
      </c>
      <c r="V66" s="32">
        <v>0</v>
      </c>
      <c r="W66" s="35">
        <v>7</v>
      </c>
      <c r="X66" s="32">
        <v>11.29032258064516</v>
      </c>
      <c r="Y66" s="35">
        <v>6</v>
      </c>
      <c r="Z66" s="32">
        <v>9.67741935483871</v>
      </c>
      <c r="AA66" s="35">
        <v>1</v>
      </c>
      <c r="AB66" s="32">
        <v>1.6129032258064515</v>
      </c>
      <c r="AC66" s="32">
        <v>16.666666666666664</v>
      </c>
      <c r="AD66" s="35">
        <v>6</v>
      </c>
      <c r="AE66" s="32">
        <v>9.67741935483871</v>
      </c>
      <c r="AF66" s="35">
        <v>0</v>
      </c>
      <c r="AG66" s="32"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5">
        <v>209</v>
      </c>
      <c r="D67" s="35">
        <v>201</v>
      </c>
      <c r="E67" s="32">
        <v>96.172248803827756</v>
      </c>
      <c r="F67" s="35">
        <v>8</v>
      </c>
      <c r="G67" s="32">
        <v>3.9800995024875623</v>
      </c>
      <c r="H67" s="106">
        <v>200</v>
      </c>
      <c r="I67" s="32">
        <v>99.50248756218906</v>
      </c>
      <c r="J67" s="32">
        <v>95.693779904306226</v>
      </c>
      <c r="K67" s="35">
        <v>185</v>
      </c>
      <c r="L67" s="32">
        <v>92.039800995024876</v>
      </c>
      <c r="M67" s="35">
        <v>15</v>
      </c>
      <c r="N67" s="32">
        <v>7.4626865671641784</v>
      </c>
      <c r="O67" s="99">
        <v>1</v>
      </c>
      <c r="P67" s="32">
        <v>0.49751243781094528</v>
      </c>
      <c r="Q67" s="35">
        <v>0</v>
      </c>
      <c r="R67" s="32">
        <v>0</v>
      </c>
      <c r="S67" s="35">
        <v>20</v>
      </c>
      <c r="T67" s="32">
        <v>9.9502487562189064</v>
      </c>
      <c r="U67" s="35">
        <v>52</v>
      </c>
      <c r="V67" s="32">
        <v>25.870646766169152</v>
      </c>
      <c r="W67" s="35">
        <v>0</v>
      </c>
      <c r="X67" s="32">
        <v>0</v>
      </c>
      <c r="Y67" s="35">
        <v>5</v>
      </c>
      <c r="Z67" s="32">
        <v>2.4875621890547266</v>
      </c>
      <c r="AA67" s="35">
        <v>0</v>
      </c>
      <c r="AB67" s="32">
        <v>0</v>
      </c>
      <c r="AC67" s="32">
        <v>0</v>
      </c>
      <c r="AD67" s="35">
        <v>2</v>
      </c>
      <c r="AE67" s="32">
        <v>0.99502487562189057</v>
      </c>
      <c r="AF67" s="35">
        <v>0</v>
      </c>
      <c r="AG67" s="32"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5">
        <v>532</v>
      </c>
      <c r="D68" s="35">
        <v>532</v>
      </c>
      <c r="E68" s="32">
        <v>100</v>
      </c>
      <c r="F68" s="35">
        <v>46</v>
      </c>
      <c r="G68" s="32">
        <v>8.6466165413533833</v>
      </c>
      <c r="H68" s="106">
        <v>531</v>
      </c>
      <c r="I68" s="32">
        <v>99.812030075187977</v>
      </c>
      <c r="J68" s="32">
        <v>99.812030075187977</v>
      </c>
      <c r="K68" s="35">
        <v>397</v>
      </c>
      <c r="L68" s="32">
        <v>74.624060150375939</v>
      </c>
      <c r="M68" s="35">
        <v>134</v>
      </c>
      <c r="N68" s="32">
        <v>25.18796992481203</v>
      </c>
      <c r="O68" s="99">
        <v>1</v>
      </c>
      <c r="P68" s="32">
        <v>0.18796992481203006</v>
      </c>
      <c r="Q68" s="35">
        <v>0</v>
      </c>
      <c r="R68" s="32">
        <v>0</v>
      </c>
      <c r="S68" s="35">
        <v>49</v>
      </c>
      <c r="T68" s="32">
        <v>9.2105263157894726</v>
      </c>
      <c r="U68" s="35">
        <v>209</v>
      </c>
      <c r="V68" s="32">
        <v>39.285714285714285</v>
      </c>
      <c r="W68" s="35">
        <v>3</v>
      </c>
      <c r="X68" s="32">
        <v>0.56390977443609014</v>
      </c>
      <c r="Y68" s="35">
        <v>10</v>
      </c>
      <c r="Z68" s="32">
        <v>1.8796992481203008</v>
      </c>
      <c r="AA68" s="35">
        <v>0</v>
      </c>
      <c r="AB68" s="32">
        <v>0</v>
      </c>
      <c r="AC68" s="32">
        <v>0</v>
      </c>
      <c r="AD68" s="35">
        <v>3</v>
      </c>
      <c r="AE68" s="32">
        <v>0.56390977443609014</v>
      </c>
      <c r="AF68" s="35">
        <v>0</v>
      </c>
      <c r="AG68" s="32"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5">
        <v>767</v>
      </c>
      <c r="D69" s="35">
        <v>755</v>
      </c>
      <c r="E69" s="32">
        <v>98.435462842242501</v>
      </c>
      <c r="F69" s="35">
        <v>104</v>
      </c>
      <c r="G69" s="32">
        <v>13.774834437086092</v>
      </c>
      <c r="H69" s="106">
        <v>755</v>
      </c>
      <c r="I69" s="32">
        <v>100</v>
      </c>
      <c r="J69" s="32">
        <v>98.435462842242501</v>
      </c>
      <c r="K69" s="35">
        <v>535</v>
      </c>
      <c r="L69" s="32">
        <v>70.860927152317871</v>
      </c>
      <c r="M69" s="35">
        <v>220</v>
      </c>
      <c r="N69" s="32">
        <v>29.139072847682119</v>
      </c>
      <c r="O69" s="99">
        <v>0</v>
      </c>
      <c r="P69" s="32">
        <v>0</v>
      </c>
      <c r="Q69" s="35">
        <v>0</v>
      </c>
      <c r="R69" s="32">
        <v>0</v>
      </c>
      <c r="S69" s="35">
        <v>40</v>
      </c>
      <c r="T69" s="32">
        <v>5.298013245033113</v>
      </c>
      <c r="U69" s="35">
        <v>346</v>
      </c>
      <c r="V69" s="32">
        <v>45.827814569536422</v>
      </c>
      <c r="W69" s="35">
        <v>0</v>
      </c>
      <c r="X69" s="32">
        <v>0</v>
      </c>
      <c r="Y69" s="35">
        <v>20</v>
      </c>
      <c r="Z69" s="32">
        <v>2.6490066225165565</v>
      </c>
      <c r="AA69" s="35">
        <v>0</v>
      </c>
      <c r="AB69" s="32">
        <v>0</v>
      </c>
      <c r="AC69" s="32">
        <v>0</v>
      </c>
      <c r="AD69" s="35">
        <v>0</v>
      </c>
      <c r="AE69" s="32">
        <v>0</v>
      </c>
      <c r="AF69" s="35">
        <v>0</v>
      </c>
      <c r="AG69" s="32"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5">
        <v>38</v>
      </c>
      <c r="D70" s="35">
        <v>40</v>
      </c>
      <c r="E70" s="32">
        <v>105.26315789473684</v>
      </c>
      <c r="F70" s="35">
        <v>1</v>
      </c>
      <c r="G70" s="32">
        <v>2.5</v>
      </c>
      <c r="H70" s="106">
        <v>37</v>
      </c>
      <c r="I70" s="32">
        <v>92.5</v>
      </c>
      <c r="J70" s="32">
        <v>97.368421052631575</v>
      </c>
      <c r="K70" s="35">
        <v>28</v>
      </c>
      <c r="L70" s="32">
        <v>70</v>
      </c>
      <c r="M70" s="35">
        <v>9</v>
      </c>
      <c r="N70" s="32">
        <v>22.5</v>
      </c>
      <c r="O70" s="99">
        <v>3</v>
      </c>
      <c r="P70" s="32">
        <v>7.5</v>
      </c>
      <c r="Q70" s="35">
        <v>0</v>
      </c>
      <c r="R70" s="32">
        <v>0</v>
      </c>
      <c r="S70" s="35">
        <v>9</v>
      </c>
      <c r="T70" s="32">
        <v>22.5</v>
      </c>
      <c r="U70" s="35">
        <v>2</v>
      </c>
      <c r="V70" s="32">
        <v>5</v>
      </c>
      <c r="W70" s="35">
        <v>0</v>
      </c>
      <c r="X70" s="32">
        <v>0</v>
      </c>
      <c r="Y70" s="35">
        <v>13</v>
      </c>
      <c r="Z70" s="32">
        <v>32.5</v>
      </c>
      <c r="AA70" s="35">
        <v>0</v>
      </c>
      <c r="AB70" s="32">
        <v>0</v>
      </c>
      <c r="AC70" s="32">
        <v>0</v>
      </c>
      <c r="AD70" s="35">
        <v>4</v>
      </c>
      <c r="AE70" s="32">
        <v>10</v>
      </c>
      <c r="AF70" s="35">
        <v>0</v>
      </c>
      <c r="AG70" s="32"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5">
        <v>931</v>
      </c>
      <c r="D71" s="35">
        <v>645</v>
      </c>
      <c r="E71" s="32">
        <v>69.280343716433947</v>
      </c>
      <c r="F71" s="35">
        <v>59</v>
      </c>
      <c r="G71" s="32">
        <v>9.1472868217054266</v>
      </c>
      <c r="H71" s="106">
        <v>627</v>
      </c>
      <c r="I71" s="32">
        <v>97.20930232558139</v>
      </c>
      <c r="J71" s="32">
        <v>67.346938775510196</v>
      </c>
      <c r="K71" s="35">
        <v>514</v>
      </c>
      <c r="L71" s="32">
        <v>79.689922480620154</v>
      </c>
      <c r="M71" s="35">
        <v>113</v>
      </c>
      <c r="N71" s="32">
        <v>17.519379844961243</v>
      </c>
      <c r="O71" s="99">
        <v>18</v>
      </c>
      <c r="P71" s="32">
        <v>2.7906976744186047</v>
      </c>
      <c r="Q71" s="35">
        <v>0</v>
      </c>
      <c r="R71" s="32">
        <v>0</v>
      </c>
      <c r="S71" s="35">
        <v>75</v>
      </c>
      <c r="T71" s="32">
        <v>11.627906976744185</v>
      </c>
      <c r="U71" s="35">
        <v>130</v>
      </c>
      <c r="V71" s="32">
        <v>20.155038759689923</v>
      </c>
      <c r="W71" s="35">
        <v>17</v>
      </c>
      <c r="X71" s="32">
        <v>2.635658914728682</v>
      </c>
      <c r="Y71" s="35">
        <v>30</v>
      </c>
      <c r="Z71" s="32">
        <v>4.6511627906976747</v>
      </c>
      <c r="AA71" s="35">
        <v>0</v>
      </c>
      <c r="AB71" s="32">
        <v>0</v>
      </c>
      <c r="AC71" s="32">
        <v>0</v>
      </c>
      <c r="AD71" s="35">
        <v>41</v>
      </c>
      <c r="AE71" s="32">
        <v>6.3565891472868215</v>
      </c>
      <c r="AF71" s="35">
        <v>0</v>
      </c>
      <c r="AG71" s="32"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17">
        <v>1594</v>
      </c>
      <c r="D72" s="117">
        <v>1562</v>
      </c>
      <c r="E72" s="43">
        <v>97.992471769134255</v>
      </c>
      <c r="F72" s="10">
        <v>182</v>
      </c>
      <c r="G72" s="43">
        <v>11.651728553137005</v>
      </c>
      <c r="H72" s="61">
        <v>1391</v>
      </c>
      <c r="I72" s="43">
        <v>89.052496798975682</v>
      </c>
      <c r="J72" s="43">
        <v>87.264742785445421</v>
      </c>
      <c r="K72" s="10">
        <v>895</v>
      </c>
      <c r="L72" s="43">
        <v>57.298335467349546</v>
      </c>
      <c r="M72" s="10">
        <v>496</v>
      </c>
      <c r="N72" s="43">
        <v>31.754161331626118</v>
      </c>
      <c r="O72" s="61">
        <v>171</v>
      </c>
      <c r="P72" s="43">
        <v>10.947503201024327</v>
      </c>
      <c r="Q72" s="10">
        <v>7</v>
      </c>
      <c r="R72" s="43">
        <v>4.0935672514619883</v>
      </c>
      <c r="S72" s="10">
        <v>40</v>
      </c>
      <c r="T72" s="43">
        <v>2.5608194622279128</v>
      </c>
      <c r="U72" s="10">
        <v>277</v>
      </c>
      <c r="V72" s="43">
        <v>17.733674775928296</v>
      </c>
      <c r="W72" s="10">
        <v>104</v>
      </c>
      <c r="X72" s="43">
        <v>6.6581306017925739</v>
      </c>
      <c r="Y72" s="10">
        <v>93</v>
      </c>
      <c r="Z72" s="43">
        <v>5.9539052496798979</v>
      </c>
      <c r="AA72" s="10">
        <v>0</v>
      </c>
      <c r="AB72" s="43">
        <v>0</v>
      </c>
      <c r="AC72" s="43">
        <v>0</v>
      </c>
      <c r="AD72" s="10">
        <v>63</v>
      </c>
      <c r="AE72" s="43">
        <v>4.0332906530089625</v>
      </c>
      <c r="AF72" s="10">
        <v>1</v>
      </c>
      <c r="AG72" s="43">
        <v>6.4020486555697823E-2</v>
      </c>
      <c r="AH72" s="46"/>
      <c r="AI72" s="46"/>
    </row>
    <row r="73" spans="1:35" x14ac:dyDescent="0.25">
      <c r="A73" s="93">
        <v>59</v>
      </c>
      <c r="B73" s="96" t="s">
        <v>96</v>
      </c>
      <c r="C73" s="35">
        <v>761</v>
      </c>
      <c r="D73" s="35">
        <v>800</v>
      </c>
      <c r="E73" s="32">
        <v>105.12483574244416</v>
      </c>
      <c r="F73" s="35">
        <v>92</v>
      </c>
      <c r="G73" s="32">
        <v>11.5</v>
      </c>
      <c r="H73" s="106">
        <v>683</v>
      </c>
      <c r="I73" s="32">
        <v>85.375</v>
      </c>
      <c r="J73" s="32">
        <v>89.750328515111704</v>
      </c>
      <c r="K73" s="35">
        <v>326</v>
      </c>
      <c r="L73" s="32">
        <v>40.75</v>
      </c>
      <c r="M73" s="35">
        <v>357</v>
      </c>
      <c r="N73" s="32">
        <v>44.625</v>
      </c>
      <c r="O73" s="99">
        <v>117</v>
      </c>
      <c r="P73" s="32">
        <v>14.625</v>
      </c>
      <c r="Q73" s="35">
        <v>6</v>
      </c>
      <c r="R73" s="32">
        <v>5.1282051282051277</v>
      </c>
      <c r="S73" s="35">
        <v>27</v>
      </c>
      <c r="T73" s="32">
        <v>3.375</v>
      </c>
      <c r="U73" s="35">
        <v>115</v>
      </c>
      <c r="V73" s="32">
        <v>14.374999999999998</v>
      </c>
      <c r="W73" s="35">
        <v>2</v>
      </c>
      <c r="X73" s="32">
        <v>0.25</v>
      </c>
      <c r="Y73" s="35">
        <v>36</v>
      </c>
      <c r="Z73" s="32">
        <v>4.5</v>
      </c>
      <c r="AA73" s="35">
        <v>0</v>
      </c>
      <c r="AB73" s="32">
        <v>0</v>
      </c>
      <c r="AC73" s="32">
        <v>0</v>
      </c>
      <c r="AD73" s="35">
        <v>17</v>
      </c>
      <c r="AE73" s="32">
        <v>2.125</v>
      </c>
      <c r="AF73" s="35">
        <v>0</v>
      </c>
      <c r="AG73" s="32"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5">
        <v>227</v>
      </c>
      <c r="D74" s="35">
        <v>225</v>
      </c>
      <c r="E74" s="32">
        <v>99.118942731277542</v>
      </c>
      <c r="F74" s="35">
        <v>23</v>
      </c>
      <c r="G74" s="32">
        <v>10.222222222222223</v>
      </c>
      <c r="H74" s="106">
        <v>207</v>
      </c>
      <c r="I74" s="32">
        <v>92</v>
      </c>
      <c r="J74" s="32">
        <v>91.189427312775322</v>
      </c>
      <c r="K74" s="35">
        <v>178</v>
      </c>
      <c r="L74" s="32">
        <v>79.111111111111114</v>
      </c>
      <c r="M74" s="35">
        <v>29</v>
      </c>
      <c r="N74" s="32">
        <v>12.888888888888889</v>
      </c>
      <c r="O74" s="99">
        <v>18</v>
      </c>
      <c r="P74" s="32">
        <v>8</v>
      </c>
      <c r="Q74" s="35">
        <v>0</v>
      </c>
      <c r="R74" s="32">
        <v>0</v>
      </c>
      <c r="S74" s="35">
        <v>7</v>
      </c>
      <c r="T74" s="32">
        <v>3.1111111111111112</v>
      </c>
      <c r="U74" s="35">
        <v>45</v>
      </c>
      <c r="V74" s="32">
        <v>20</v>
      </c>
      <c r="W74" s="35">
        <v>27</v>
      </c>
      <c r="X74" s="32">
        <v>12</v>
      </c>
      <c r="Y74" s="35">
        <v>22</v>
      </c>
      <c r="Z74" s="32">
        <v>9.7777777777777786</v>
      </c>
      <c r="AA74" s="35">
        <v>0</v>
      </c>
      <c r="AB74" s="32">
        <v>0</v>
      </c>
      <c r="AC74" s="32">
        <v>0</v>
      </c>
      <c r="AD74" s="35">
        <v>17</v>
      </c>
      <c r="AE74" s="32">
        <v>7.5555555555555554</v>
      </c>
      <c r="AF74" s="35">
        <v>1</v>
      </c>
      <c r="AG74" s="32">
        <v>0.44444444444444442</v>
      </c>
      <c r="AH74" s="42"/>
      <c r="AI74" s="42"/>
    </row>
    <row r="75" spans="1:35" x14ac:dyDescent="0.25">
      <c r="A75" s="93">
        <v>61</v>
      </c>
      <c r="B75" s="96" t="s">
        <v>98</v>
      </c>
      <c r="C75" s="35">
        <v>307</v>
      </c>
      <c r="D75" s="35">
        <v>304</v>
      </c>
      <c r="E75" s="32">
        <v>99.022801302931597</v>
      </c>
      <c r="F75" s="35">
        <v>33</v>
      </c>
      <c r="G75" s="32">
        <v>10.855263157894738</v>
      </c>
      <c r="H75" s="106">
        <v>280</v>
      </c>
      <c r="I75" s="32">
        <v>92.10526315789474</v>
      </c>
      <c r="J75" s="32">
        <v>91.205211726384363</v>
      </c>
      <c r="K75" s="35">
        <v>213</v>
      </c>
      <c r="L75" s="32">
        <v>70.06578947368422</v>
      </c>
      <c r="M75" s="35">
        <v>67</v>
      </c>
      <c r="N75" s="32">
        <v>22.039473684210524</v>
      </c>
      <c r="O75" s="99">
        <v>24</v>
      </c>
      <c r="P75" s="32">
        <v>7.8947368421052628</v>
      </c>
      <c r="Q75" s="35">
        <v>0</v>
      </c>
      <c r="R75" s="32">
        <v>0</v>
      </c>
      <c r="S75" s="35">
        <v>4</v>
      </c>
      <c r="T75" s="32">
        <v>1.3157894736842104</v>
      </c>
      <c r="U75" s="35">
        <v>74</v>
      </c>
      <c r="V75" s="32">
        <v>24.342105263157894</v>
      </c>
      <c r="W75" s="35">
        <v>45</v>
      </c>
      <c r="X75" s="32">
        <v>14.802631578947366</v>
      </c>
      <c r="Y75" s="35">
        <v>20</v>
      </c>
      <c r="Z75" s="32">
        <v>6.5789473684210522</v>
      </c>
      <c r="AA75" s="35">
        <v>0</v>
      </c>
      <c r="AB75" s="32">
        <v>0</v>
      </c>
      <c r="AC75" s="32">
        <v>0</v>
      </c>
      <c r="AD75" s="35">
        <v>17</v>
      </c>
      <c r="AE75" s="32">
        <v>5.5921052631578947</v>
      </c>
      <c r="AF75" s="35">
        <v>0</v>
      </c>
      <c r="AG75" s="32"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5">
        <v>248</v>
      </c>
      <c r="D76" s="35">
        <v>182</v>
      </c>
      <c r="E76" s="32">
        <v>73.387096774193552</v>
      </c>
      <c r="F76" s="35">
        <v>26</v>
      </c>
      <c r="G76" s="32">
        <v>14.285714285714285</v>
      </c>
      <c r="H76" s="106">
        <v>170</v>
      </c>
      <c r="I76" s="32">
        <v>93.406593406593402</v>
      </c>
      <c r="J76" s="32">
        <v>68.548387096774192</v>
      </c>
      <c r="K76" s="35">
        <v>132</v>
      </c>
      <c r="L76" s="32">
        <v>72.527472527472526</v>
      </c>
      <c r="M76" s="35">
        <v>38</v>
      </c>
      <c r="N76" s="32">
        <v>20.87912087912088</v>
      </c>
      <c r="O76" s="99">
        <v>12</v>
      </c>
      <c r="P76" s="32">
        <v>6.593406593406594</v>
      </c>
      <c r="Q76" s="35">
        <v>1</v>
      </c>
      <c r="R76" s="32">
        <v>8.3333333333333321</v>
      </c>
      <c r="S76" s="35">
        <v>1</v>
      </c>
      <c r="T76" s="32">
        <v>0.5494505494505495</v>
      </c>
      <c r="U76" s="35">
        <v>32</v>
      </c>
      <c r="V76" s="32">
        <v>17.582417582417584</v>
      </c>
      <c r="W76" s="35">
        <v>30</v>
      </c>
      <c r="X76" s="32">
        <v>16.483516483516482</v>
      </c>
      <c r="Y76" s="35">
        <v>5</v>
      </c>
      <c r="Z76" s="32">
        <v>2.7472527472527473</v>
      </c>
      <c r="AA76" s="35">
        <v>0</v>
      </c>
      <c r="AB76" s="32">
        <v>0</v>
      </c>
      <c r="AC76" s="32">
        <v>0</v>
      </c>
      <c r="AD76" s="35">
        <v>3</v>
      </c>
      <c r="AE76" s="32">
        <v>1.6483516483516485</v>
      </c>
      <c r="AF76" s="35">
        <v>0</v>
      </c>
      <c r="AG76" s="32"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5">
        <v>19</v>
      </c>
      <c r="D77" s="35">
        <v>19</v>
      </c>
      <c r="E77" s="32">
        <v>100</v>
      </c>
      <c r="F77" s="35">
        <v>5</v>
      </c>
      <c r="G77" s="32">
        <v>26.315789473684209</v>
      </c>
      <c r="H77" s="106">
        <v>19</v>
      </c>
      <c r="I77" s="32">
        <v>100</v>
      </c>
      <c r="J77" s="32">
        <v>100</v>
      </c>
      <c r="K77" s="35">
        <v>17</v>
      </c>
      <c r="L77" s="32">
        <v>89.473684210526315</v>
      </c>
      <c r="M77" s="35">
        <v>2</v>
      </c>
      <c r="N77" s="32">
        <v>10.526315789473683</v>
      </c>
      <c r="O77" s="99">
        <v>0</v>
      </c>
      <c r="P77" s="32">
        <v>0</v>
      </c>
      <c r="Q77" s="35">
        <v>0</v>
      </c>
      <c r="R77" s="32">
        <v>0</v>
      </c>
      <c r="S77" s="35">
        <v>0</v>
      </c>
      <c r="T77" s="32">
        <v>0</v>
      </c>
      <c r="U77" s="35">
        <v>4</v>
      </c>
      <c r="V77" s="32">
        <v>21.052631578947366</v>
      </c>
      <c r="W77" s="35">
        <v>0</v>
      </c>
      <c r="X77" s="32">
        <v>0</v>
      </c>
      <c r="Y77" s="35">
        <v>5</v>
      </c>
      <c r="Z77" s="32">
        <v>26.315789473684209</v>
      </c>
      <c r="AA77" s="35">
        <v>0</v>
      </c>
      <c r="AB77" s="32">
        <v>0</v>
      </c>
      <c r="AC77" s="32">
        <v>0</v>
      </c>
      <c r="AD77" s="35">
        <v>5</v>
      </c>
      <c r="AE77" s="32">
        <v>26.315789473684209</v>
      </c>
      <c r="AF77" s="35">
        <v>0</v>
      </c>
      <c r="AG77" s="32"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5">
        <v>32</v>
      </c>
      <c r="D78" s="35">
        <v>32</v>
      </c>
      <c r="E78" s="32">
        <v>100</v>
      </c>
      <c r="F78" s="35">
        <v>3</v>
      </c>
      <c r="G78" s="32">
        <v>9.375</v>
      </c>
      <c r="H78" s="106">
        <v>32</v>
      </c>
      <c r="I78" s="32">
        <v>100</v>
      </c>
      <c r="J78" s="32">
        <v>100</v>
      </c>
      <c r="K78" s="35">
        <v>29</v>
      </c>
      <c r="L78" s="32">
        <v>90.625</v>
      </c>
      <c r="M78" s="35">
        <v>3</v>
      </c>
      <c r="N78" s="32">
        <v>9.375</v>
      </c>
      <c r="O78" s="99">
        <v>0</v>
      </c>
      <c r="P78" s="32">
        <v>0</v>
      </c>
      <c r="Q78" s="35">
        <v>0</v>
      </c>
      <c r="R78" s="32">
        <v>0</v>
      </c>
      <c r="S78" s="35">
        <v>1</v>
      </c>
      <c r="T78" s="32">
        <v>3.125</v>
      </c>
      <c r="U78" s="35">
        <v>7</v>
      </c>
      <c r="V78" s="32">
        <v>21.875</v>
      </c>
      <c r="W78" s="35">
        <v>0</v>
      </c>
      <c r="X78" s="32">
        <v>0</v>
      </c>
      <c r="Y78" s="35">
        <v>5</v>
      </c>
      <c r="Z78" s="32">
        <v>15.625</v>
      </c>
      <c r="AA78" s="35">
        <v>0</v>
      </c>
      <c r="AB78" s="32">
        <v>0</v>
      </c>
      <c r="AC78" s="32">
        <v>0</v>
      </c>
      <c r="AD78" s="35">
        <v>4</v>
      </c>
      <c r="AE78" s="32">
        <v>12.5</v>
      </c>
      <c r="AF78" s="35">
        <v>0</v>
      </c>
      <c r="AG78" s="32"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17">
        <v>2957.25</v>
      </c>
      <c r="D79" s="117">
        <v>2951</v>
      </c>
      <c r="E79" s="43">
        <v>99.788655000422693</v>
      </c>
      <c r="F79" s="10">
        <v>429</v>
      </c>
      <c r="G79" s="43">
        <v>14.537444933920703</v>
      </c>
      <c r="H79" s="61">
        <v>2730</v>
      </c>
      <c r="I79" s="43">
        <v>92.511013215859023</v>
      </c>
      <c r="J79" s="43">
        <v>92.315495815369005</v>
      </c>
      <c r="K79" s="10">
        <v>1847</v>
      </c>
      <c r="L79" s="43">
        <v>62.588952897322933</v>
      </c>
      <c r="M79" s="10">
        <v>883</v>
      </c>
      <c r="N79" s="43">
        <v>29.922060318536086</v>
      </c>
      <c r="O79" s="61">
        <v>221</v>
      </c>
      <c r="P79" s="43">
        <v>7.4889867841409687</v>
      </c>
      <c r="Q79" s="10">
        <v>2</v>
      </c>
      <c r="R79" s="43">
        <v>0.90497737556561098</v>
      </c>
      <c r="S79" s="10">
        <v>78</v>
      </c>
      <c r="T79" s="43">
        <v>2.643171806167401</v>
      </c>
      <c r="U79" s="10">
        <v>629</v>
      </c>
      <c r="V79" s="43">
        <v>21.314808539478143</v>
      </c>
      <c r="W79" s="10">
        <v>117</v>
      </c>
      <c r="X79" s="43">
        <v>3.9647577092511015</v>
      </c>
      <c r="Y79" s="10">
        <v>133</v>
      </c>
      <c r="Z79" s="43">
        <v>4.5069467976956963</v>
      </c>
      <c r="AA79" s="10">
        <v>1</v>
      </c>
      <c r="AB79" s="43">
        <v>3.3886818027787195E-2</v>
      </c>
      <c r="AC79" s="43">
        <v>0.75187969924812026</v>
      </c>
      <c r="AD79" s="10">
        <v>157</v>
      </c>
      <c r="AE79" s="43">
        <v>5.3202304303625887</v>
      </c>
      <c r="AF79" s="10">
        <v>2</v>
      </c>
      <c r="AG79" s="43">
        <v>6.7773636055574391E-2</v>
      </c>
      <c r="AH79" s="46"/>
      <c r="AI79" s="46"/>
    </row>
    <row r="80" spans="1:35" x14ac:dyDescent="0.25">
      <c r="A80" s="93">
        <v>65</v>
      </c>
      <c r="B80" s="96" t="s">
        <v>104</v>
      </c>
      <c r="C80" s="35">
        <v>618</v>
      </c>
      <c r="D80" s="35">
        <v>618</v>
      </c>
      <c r="E80" s="32">
        <v>100</v>
      </c>
      <c r="F80" s="35">
        <v>186</v>
      </c>
      <c r="G80" s="32">
        <v>30.097087378640776</v>
      </c>
      <c r="H80" s="106">
        <v>578</v>
      </c>
      <c r="I80" s="32">
        <v>93.527508090614887</v>
      </c>
      <c r="J80" s="32">
        <v>93.527508090614887</v>
      </c>
      <c r="K80" s="35">
        <v>265</v>
      </c>
      <c r="L80" s="32">
        <v>42.880258899676377</v>
      </c>
      <c r="M80" s="35">
        <v>313</v>
      </c>
      <c r="N80" s="32">
        <v>50.647249190938517</v>
      </c>
      <c r="O80" s="99">
        <v>40</v>
      </c>
      <c r="P80" s="32">
        <v>6.4724919093851128</v>
      </c>
      <c r="Q80" s="35">
        <v>0</v>
      </c>
      <c r="R80" s="32">
        <v>0</v>
      </c>
      <c r="S80" s="35">
        <v>36</v>
      </c>
      <c r="T80" s="32">
        <v>5.825242718446602</v>
      </c>
      <c r="U80" s="35">
        <v>48</v>
      </c>
      <c r="V80" s="32">
        <v>7.7669902912621351</v>
      </c>
      <c r="W80" s="35">
        <v>0</v>
      </c>
      <c r="X80" s="32">
        <v>0</v>
      </c>
      <c r="Y80" s="35">
        <v>1</v>
      </c>
      <c r="Z80" s="32">
        <v>0.16181229773462785</v>
      </c>
      <c r="AA80" s="35">
        <v>0</v>
      </c>
      <c r="AB80" s="32">
        <v>0</v>
      </c>
      <c r="AC80" s="32">
        <v>0</v>
      </c>
      <c r="AD80" s="35">
        <v>1</v>
      </c>
      <c r="AE80" s="32">
        <v>0.16181229773462785</v>
      </c>
      <c r="AF80" s="35">
        <v>0</v>
      </c>
      <c r="AG80" s="32"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5">
        <v>175</v>
      </c>
      <c r="D81" s="35">
        <v>175</v>
      </c>
      <c r="E81" s="32">
        <v>100</v>
      </c>
      <c r="F81" s="35">
        <v>12</v>
      </c>
      <c r="G81" s="32">
        <v>6.8571428571428577</v>
      </c>
      <c r="H81" s="106">
        <v>175</v>
      </c>
      <c r="I81" s="32">
        <v>100</v>
      </c>
      <c r="J81" s="32">
        <v>100</v>
      </c>
      <c r="K81" s="35">
        <v>61</v>
      </c>
      <c r="L81" s="32">
        <v>34.857142857142861</v>
      </c>
      <c r="M81" s="35">
        <v>114</v>
      </c>
      <c r="N81" s="32">
        <v>65.142857142857153</v>
      </c>
      <c r="O81" s="99">
        <v>0</v>
      </c>
      <c r="P81" s="32">
        <v>0</v>
      </c>
      <c r="Q81" s="35">
        <v>0</v>
      </c>
      <c r="R81" s="32">
        <v>0</v>
      </c>
      <c r="S81" s="35">
        <v>0</v>
      </c>
      <c r="T81" s="32">
        <v>0</v>
      </c>
      <c r="U81" s="35">
        <v>3</v>
      </c>
      <c r="V81" s="32">
        <v>1.7142857142857144</v>
      </c>
      <c r="W81" s="35">
        <v>0</v>
      </c>
      <c r="X81" s="32">
        <v>0</v>
      </c>
      <c r="Y81" s="35">
        <v>0</v>
      </c>
      <c r="Z81" s="32">
        <v>0</v>
      </c>
      <c r="AA81" s="35">
        <v>0</v>
      </c>
      <c r="AB81" s="32">
        <v>0</v>
      </c>
      <c r="AC81" s="32">
        <v>0</v>
      </c>
      <c r="AD81" s="35">
        <v>1</v>
      </c>
      <c r="AE81" s="32">
        <v>0.5714285714285714</v>
      </c>
      <c r="AF81" s="35">
        <v>0</v>
      </c>
      <c r="AG81" s="32">
        <v>0</v>
      </c>
      <c r="AH81" s="42"/>
      <c r="AI81" s="42"/>
    </row>
    <row r="82" spans="1:35" x14ac:dyDescent="0.25">
      <c r="A82" s="93">
        <f t="shared" ref="A82:A89" si="0">A81+1</f>
        <v>67</v>
      </c>
      <c r="B82" s="96" t="s">
        <v>107</v>
      </c>
      <c r="C82" s="35">
        <v>72</v>
      </c>
      <c r="D82" s="35">
        <v>76</v>
      </c>
      <c r="E82" s="32">
        <v>105.55555555555556</v>
      </c>
      <c r="F82" s="35">
        <v>20</v>
      </c>
      <c r="G82" s="32">
        <v>26.315789473684209</v>
      </c>
      <c r="H82" s="106">
        <v>70</v>
      </c>
      <c r="I82" s="32">
        <v>92.10526315789474</v>
      </c>
      <c r="J82" s="32">
        <v>97.222222222222214</v>
      </c>
      <c r="K82" s="35">
        <v>41</v>
      </c>
      <c r="L82" s="32">
        <v>53.94736842105263</v>
      </c>
      <c r="M82" s="35">
        <v>29</v>
      </c>
      <c r="N82" s="32">
        <v>38.15789473684211</v>
      </c>
      <c r="O82" s="99">
        <v>6</v>
      </c>
      <c r="P82" s="32">
        <v>7.8947368421052628</v>
      </c>
      <c r="Q82" s="35">
        <v>0</v>
      </c>
      <c r="R82" s="32">
        <v>0</v>
      </c>
      <c r="S82" s="35">
        <v>1</v>
      </c>
      <c r="T82" s="32">
        <v>1.3157894736842104</v>
      </c>
      <c r="U82" s="35">
        <v>7</v>
      </c>
      <c r="V82" s="32">
        <v>9.2105263157894726</v>
      </c>
      <c r="W82" s="35">
        <v>0</v>
      </c>
      <c r="X82" s="32">
        <v>0</v>
      </c>
      <c r="Y82" s="35">
        <v>2</v>
      </c>
      <c r="Z82" s="32">
        <v>2.6315789473684208</v>
      </c>
      <c r="AA82" s="35">
        <v>0</v>
      </c>
      <c r="AB82" s="32">
        <v>0</v>
      </c>
      <c r="AC82" s="32">
        <v>0</v>
      </c>
      <c r="AD82" s="35">
        <v>1</v>
      </c>
      <c r="AE82" s="32">
        <v>1.3157894736842104</v>
      </c>
      <c r="AF82" s="35">
        <v>0</v>
      </c>
      <c r="AG82" s="32">
        <v>0</v>
      </c>
      <c r="AH82" s="42"/>
      <c r="AI82" s="42"/>
    </row>
    <row r="83" spans="1:35" x14ac:dyDescent="0.25">
      <c r="A83" s="93">
        <f t="shared" si="0"/>
        <v>68</v>
      </c>
      <c r="B83" s="96" t="s">
        <v>108</v>
      </c>
      <c r="C83" s="35">
        <v>636</v>
      </c>
      <c r="D83" s="35">
        <v>636</v>
      </c>
      <c r="E83" s="32">
        <v>100</v>
      </c>
      <c r="F83" s="35">
        <v>54</v>
      </c>
      <c r="G83" s="32">
        <v>8.4905660377358494</v>
      </c>
      <c r="H83" s="106">
        <v>551</v>
      </c>
      <c r="I83" s="32">
        <v>86.635220125786162</v>
      </c>
      <c r="J83" s="32">
        <v>86.635220125786162</v>
      </c>
      <c r="K83" s="35">
        <v>448</v>
      </c>
      <c r="L83" s="32">
        <v>70.440251572327043</v>
      </c>
      <c r="M83" s="35">
        <v>103</v>
      </c>
      <c r="N83" s="32">
        <v>16.19496855345912</v>
      </c>
      <c r="O83" s="99">
        <v>85</v>
      </c>
      <c r="P83" s="32">
        <v>13.364779874213836</v>
      </c>
      <c r="Q83" s="35">
        <v>0</v>
      </c>
      <c r="R83" s="32">
        <v>0</v>
      </c>
      <c r="S83" s="35">
        <v>15</v>
      </c>
      <c r="T83" s="32">
        <v>2.358490566037736</v>
      </c>
      <c r="U83" s="35">
        <v>195</v>
      </c>
      <c r="V83" s="32">
        <v>30.660377358490564</v>
      </c>
      <c r="W83" s="35">
        <v>57</v>
      </c>
      <c r="X83" s="32">
        <v>8.9622641509433958</v>
      </c>
      <c r="Y83" s="35">
        <v>46</v>
      </c>
      <c r="Z83" s="32">
        <v>7.232704402515723</v>
      </c>
      <c r="AA83" s="35">
        <v>0</v>
      </c>
      <c r="AB83" s="32">
        <v>0</v>
      </c>
      <c r="AC83" s="32">
        <v>0</v>
      </c>
      <c r="AD83" s="35">
        <v>54</v>
      </c>
      <c r="AE83" s="32">
        <v>8.4905660377358494</v>
      </c>
      <c r="AF83" s="35">
        <v>0</v>
      </c>
      <c r="AG83" s="32">
        <v>0</v>
      </c>
      <c r="AH83" s="42"/>
      <c r="AI83" s="42"/>
    </row>
    <row r="84" spans="1:35" x14ac:dyDescent="0.25">
      <c r="A84" s="93">
        <f t="shared" si="0"/>
        <v>69</v>
      </c>
      <c r="B84" s="96" t="s">
        <v>110</v>
      </c>
      <c r="C84" s="35">
        <v>243</v>
      </c>
      <c r="D84" s="35">
        <v>242</v>
      </c>
      <c r="E84" s="32">
        <v>99.588477366255148</v>
      </c>
      <c r="F84" s="35">
        <v>29</v>
      </c>
      <c r="G84" s="32">
        <v>11.983471074380166</v>
      </c>
      <c r="H84" s="106">
        <v>215</v>
      </c>
      <c r="I84" s="32">
        <v>88.84297520661157</v>
      </c>
      <c r="J84" s="32">
        <v>88.477366255144034</v>
      </c>
      <c r="K84" s="35">
        <v>180</v>
      </c>
      <c r="L84" s="32">
        <v>74.380165289256198</v>
      </c>
      <c r="M84" s="35">
        <v>35</v>
      </c>
      <c r="N84" s="32">
        <v>14.46280991735537</v>
      </c>
      <c r="O84" s="99">
        <v>27</v>
      </c>
      <c r="P84" s="32">
        <v>11.15702479338843</v>
      </c>
      <c r="Q84" s="35">
        <v>0</v>
      </c>
      <c r="R84" s="32">
        <v>0</v>
      </c>
      <c r="S84" s="35">
        <v>4</v>
      </c>
      <c r="T84" s="32">
        <v>1.6528925619834711</v>
      </c>
      <c r="U84" s="35">
        <v>70</v>
      </c>
      <c r="V84" s="32">
        <v>28.925619834710741</v>
      </c>
      <c r="W84" s="35">
        <v>9</v>
      </c>
      <c r="X84" s="32">
        <v>3.71900826446281</v>
      </c>
      <c r="Y84" s="35">
        <v>12</v>
      </c>
      <c r="Z84" s="32">
        <v>4.9586776859504136</v>
      </c>
      <c r="AA84" s="35">
        <v>0</v>
      </c>
      <c r="AB84" s="32">
        <v>0</v>
      </c>
      <c r="AC84" s="32">
        <v>0</v>
      </c>
      <c r="AD84" s="35">
        <v>13</v>
      </c>
      <c r="AE84" s="32">
        <v>5.3719008264462813</v>
      </c>
      <c r="AF84" s="35">
        <v>1</v>
      </c>
      <c r="AG84" s="32">
        <v>0.41322314049586778</v>
      </c>
      <c r="AH84" s="42"/>
      <c r="AI84" s="42"/>
    </row>
    <row r="85" spans="1:35" x14ac:dyDescent="0.25">
      <c r="A85" s="93">
        <f t="shared" si="0"/>
        <v>70</v>
      </c>
      <c r="B85" s="96" t="s">
        <v>111</v>
      </c>
      <c r="C85" s="35">
        <v>107</v>
      </c>
      <c r="D85" s="35">
        <v>107</v>
      </c>
      <c r="E85" s="32">
        <v>100</v>
      </c>
      <c r="F85" s="35">
        <v>12</v>
      </c>
      <c r="G85" s="32">
        <v>11.214953271028037</v>
      </c>
      <c r="H85" s="106">
        <v>102</v>
      </c>
      <c r="I85" s="32">
        <v>95.327102803738313</v>
      </c>
      <c r="J85" s="32">
        <v>95.327102803738313</v>
      </c>
      <c r="K85" s="35">
        <v>76</v>
      </c>
      <c r="L85" s="32">
        <v>71.028037383177562</v>
      </c>
      <c r="M85" s="35">
        <v>26</v>
      </c>
      <c r="N85" s="32">
        <v>24.299065420560748</v>
      </c>
      <c r="O85" s="99">
        <v>5</v>
      </c>
      <c r="P85" s="32">
        <v>4.6728971962616823</v>
      </c>
      <c r="Q85" s="35">
        <v>0</v>
      </c>
      <c r="R85" s="32">
        <v>0</v>
      </c>
      <c r="S85" s="35">
        <v>4</v>
      </c>
      <c r="T85" s="32">
        <v>3.7383177570093453</v>
      </c>
      <c r="U85" s="35">
        <v>33</v>
      </c>
      <c r="V85" s="32">
        <v>30.841121495327101</v>
      </c>
      <c r="W85" s="35">
        <v>3</v>
      </c>
      <c r="X85" s="32">
        <v>2.8037383177570092</v>
      </c>
      <c r="Y85" s="35">
        <v>5</v>
      </c>
      <c r="Z85" s="32">
        <v>4.6728971962616823</v>
      </c>
      <c r="AA85" s="35">
        <v>0</v>
      </c>
      <c r="AB85" s="32">
        <v>0</v>
      </c>
      <c r="AC85" s="32">
        <v>0</v>
      </c>
      <c r="AD85" s="35">
        <v>5</v>
      </c>
      <c r="AE85" s="32">
        <v>4.6728971962616823</v>
      </c>
      <c r="AF85" s="35">
        <v>0</v>
      </c>
      <c r="AG85" s="32">
        <v>0</v>
      </c>
      <c r="AH85" s="42"/>
      <c r="AI85" s="42"/>
    </row>
    <row r="86" spans="1:35" x14ac:dyDescent="0.25">
      <c r="A86" s="93">
        <f t="shared" si="0"/>
        <v>71</v>
      </c>
      <c r="B86" s="96" t="s">
        <v>112</v>
      </c>
      <c r="C86" s="35">
        <v>315</v>
      </c>
      <c r="D86" s="35">
        <v>313</v>
      </c>
      <c r="E86" s="32">
        <v>99.365079365079367</v>
      </c>
      <c r="F86" s="35">
        <v>36</v>
      </c>
      <c r="G86" s="32">
        <v>11.501597444089457</v>
      </c>
      <c r="H86" s="106">
        <v>307</v>
      </c>
      <c r="I86" s="32">
        <v>98.08306709265176</v>
      </c>
      <c r="J86" s="32">
        <v>97.460317460317455</v>
      </c>
      <c r="K86" s="35">
        <v>202</v>
      </c>
      <c r="L86" s="32">
        <v>64.5367412140575</v>
      </c>
      <c r="M86" s="35">
        <v>105</v>
      </c>
      <c r="N86" s="32">
        <v>33.546325878594253</v>
      </c>
      <c r="O86" s="99">
        <v>6</v>
      </c>
      <c r="P86" s="32">
        <v>1.9169329073482428</v>
      </c>
      <c r="Q86" s="35">
        <v>1</v>
      </c>
      <c r="R86" s="32">
        <v>16.666666666666664</v>
      </c>
      <c r="S86" s="35">
        <v>6</v>
      </c>
      <c r="T86" s="32">
        <v>1.9169329073482428</v>
      </c>
      <c r="U86" s="35">
        <v>85</v>
      </c>
      <c r="V86" s="32">
        <v>27.15654952076677</v>
      </c>
      <c r="W86" s="35">
        <v>2</v>
      </c>
      <c r="X86" s="32">
        <v>0.63897763578274758</v>
      </c>
      <c r="Y86" s="35">
        <v>9</v>
      </c>
      <c r="Z86" s="32">
        <v>2.8753993610223643</v>
      </c>
      <c r="AA86" s="35">
        <v>0</v>
      </c>
      <c r="AB86" s="32">
        <v>0</v>
      </c>
      <c r="AC86" s="32">
        <v>0</v>
      </c>
      <c r="AD86" s="35">
        <v>7</v>
      </c>
      <c r="AE86" s="32">
        <v>2.2364217252396164</v>
      </c>
      <c r="AF86" s="35">
        <v>1</v>
      </c>
      <c r="AG86" s="32">
        <v>0.31948881789137379</v>
      </c>
      <c r="AH86" s="42"/>
      <c r="AI86" s="42"/>
    </row>
    <row r="87" spans="1:35" x14ac:dyDescent="0.25">
      <c r="A87" s="93">
        <f t="shared" si="0"/>
        <v>72</v>
      </c>
      <c r="B87" s="96" t="s">
        <v>113</v>
      </c>
      <c r="C87" s="35">
        <v>405</v>
      </c>
      <c r="D87" s="35">
        <v>402</v>
      </c>
      <c r="E87" s="32">
        <v>99.259259259259252</v>
      </c>
      <c r="F87" s="35">
        <v>32</v>
      </c>
      <c r="G87" s="32">
        <v>7.9601990049751246</v>
      </c>
      <c r="H87" s="106">
        <v>388</v>
      </c>
      <c r="I87" s="32">
        <v>96.517412935323392</v>
      </c>
      <c r="J87" s="32">
        <v>95.802469135802468</v>
      </c>
      <c r="K87" s="35">
        <v>305</v>
      </c>
      <c r="L87" s="32">
        <v>75.870646766169159</v>
      </c>
      <c r="M87" s="35">
        <v>83</v>
      </c>
      <c r="N87" s="32">
        <v>20.64676616915423</v>
      </c>
      <c r="O87" s="99">
        <v>14</v>
      </c>
      <c r="P87" s="32">
        <v>3.4825870646766171</v>
      </c>
      <c r="Q87" s="35">
        <v>1</v>
      </c>
      <c r="R87" s="32">
        <v>7.1428571428571423</v>
      </c>
      <c r="S87" s="35">
        <v>5</v>
      </c>
      <c r="T87" s="32">
        <v>1.2437810945273633</v>
      </c>
      <c r="U87" s="35">
        <v>86</v>
      </c>
      <c r="V87" s="32">
        <v>21.393034825870647</v>
      </c>
      <c r="W87" s="35">
        <v>25</v>
      </c>
      <c r="X87" s="32">
        <v>6.2189054726368163</v>
      </c>
      <c r="Y87" s="35">
        <v>31</v>
      </c>
      <c r="Z87" s="32">
        <v>7.7114427860696511</v>
      </c>
      <c r="AA87" s="35">
        <v>0</v>
      </c>
      <c r="AB87" s="32">
        <v>0</v>
      </c>
      <c r="AC87" s="32">
        <v>0</v>
      </c>
      <c r="AD87" s="35">
        <v>59</v>
      </c>
      <c r="AE87" s="32">
        <v>14.676616915422885</v>
      </c>
      <c r="AF87" s="35">
        <v>0</v>
      </c>
      <c r="AG87" s="32">
        <v>0</v>
      </c>
      <c r="AH87" s="42"/>
      <c r="AI87" s="42"/>
    </row>
    <row r="88" spans="1:35" x14ac:dyDescent="0.25">
      <c r="A88" s="93">
        <f t="shared" si="0"/>
        <v>73</v>
      </c>
      <c r="B88" s="96" t="s">
        <v>114</v>
      </c>
      <c r="C88" s="35">
        <v>259</v>
      </c>
      <c r="D88" s="35">
        <v>256</v>
      </c>
      <c r="E88" s="32">
        <v>98.841698841698843</v>
      </c>
      <c r="F88" s="35">
        <v>22</v>
      </c>
      <c r="G88" s="32">
        <v>8.59375</v>
      </c>
      <c r="H88" s="106">
        <v>229</v>
      </c>
      <c r="I88" s="32">
        <v>89.453125</v>
      </c>
      <c r="J88" s="32">
        <v>88.416988416988417</v>
      </c>
      <c r="K88" s="35">
        <v>194</v>
      </c>
      <c r="L88" s="32">
        <v>75.78125</v>
      </c>
      <c r="M88" s="35">
        <v>35</v>
      </c>
      <c r="N88" s="32">
        <v>13.671875</v>
      </c>
      <c r="O88" s="99">
        <v>27</v>
      </c>
      <c r="P88" s="32">
        <v>10.546875</v>
      </c>
      <c r="Q88" s="35">
        <v>0</v>
      </c>
      <c r="R88" s="32">
        <v>0</v>
      </c>
      <c r="S88" s="35">
        <v>3</v>
      </c>
      <c r="T88" s="32">
        <v>1.171875</v>
      </c>
      <c r="U88" s="35">
        <v>74</v>
      </c>
      <c r="V88" s="32">
        <v>28.90625</v>
      </c>
      <c r="W88" s="35">
        <v>15</v>
      </c>
      <c r="X88" s="32">
        <v>5.859375</v>
      </c>
      <c r="Y88" s="35">
        <v>15</v>
      </c>
      <c r="Z88" s="32">
        <v>5.859375</v>
      </c>
      <c r="AA88" s="35">
        <v>0</v>
      </c>
      <c r="AB88" s="32">
        <v>0</v>
      </c>
      <c r="AC88" s="32">
        <v>0</v>
      </c>
      <c r="AD88" s="35">
        <v>12</v>
      </c>
      <c r="AE88" s="32">
        <v>4.6875</v>
      </c>
      <c r="AF88" s="35">
        <v>0</v>
      </c>
      <c r="AG88" s="32">
        <v>0</v>
      </c>
      <c r="AH88" s="42"/>
      <c r="AI88" s="42"/>
    </row>
    <row r="89" spans="1:35" x14ac:dyDescent="0.25">
      <c r="A89" s="93">
        <f t="shared" si="0"/>
        <v>74</v>
      </c>
      <c r="B89" s="96" t="s">
        <v>115</v>
      </c>
      <c r="C89" s="35">
        <v>127.25</v>
      </c>
      <c r="D89" s="35">
        <v>126</v>
      </c>
      <c r="E89" s="32">
        <v>99.017681728880163</v>
      </c>
      <c r="F89" s="35">
        <v>26</v>
      </c>
      <c r="G89" s="32">
        <v>20.634920634920633</v>
      </c>
      <c r="H89" s="106">
        <v>115</v>
      </c>
      <c r="I89" s="32">
        <v>91.269841269841265</v>
      </c>
      <c r="J89" s="32">
        <v>90.373280943025534</v>
      </c>
      <c r="K89" s="35">
        <v>75</v>
      </c>
      <c r="L89" s="32">
        <v>59.523809523809526</v>
      </c>
      <c r="M89" s="35">
        <v>40</v>
      </c>
      <c r="N89" s="32">
        <v>31.746031746031743</v>
      </c>
      <c r="O89" s="99">
        <v>11</v>
      </c>
      <c r="P89" s="32">
        <v>8.7301587301587293</v>
      </c>
      <c r="Q89" s="35">
        <v>0</v>
      </c>
      <c r="R89" s="32">
        <v>0</v>
      </c>
      <c r="S89" s="35">
        <v>4</v>
      </c>
      <c r="T89" s="32">
        <v>3.1746031746031744</v>
      </c>
      <c r="U89" s="35">
        <v>28</v>
      </c>
      <c r="V89" s="32">
        <v>22.222222222222221</v>
      </c>
      <c r="W89" s="35">
        <v>6</v>
      </c>
      <c r="X89" s="32">
        <v>4.7619047619047619</v>
      </c>
      <c r="Y89" s="35">
        <v>12</v>
      </c>
      <c r="Z89" s="32">
        <v>9.5238095238095237</v>
      </c>
      <c r="AA89" s="35">
        <v>1</v>
      </c>
      <c r="AB89" s="32">
        <v>0.79365079365079361</v>
      </c>
      <c r="AC89" s="32">
        <v>8.3333333333333321</v>
      </c>
      <c r="AD89" s="35">
        <v>4</v>
      </c>
      <c r="AE89" s="32">
        <v>3.1746031746031744</v>
      </c>
      <c r="AF89" s="35">
        <v>0</v>
      </c>
      <c r="AG89" s="32"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17">
        <v>1880</v>
      </c>
      <c r="D90" s="117">
        <v>1808</v>
      </c>
      <c r="E90" s="43">
        <v>96.170212765957444</v>
      </c>
      <c r="F90" s="10">
        <v>338</v>
      </c>
      <c r="G90" s="43">
        <v>18.694690265486727</v>
      </c>
      <c r="H90" s="61">
        <v>1416</v>
      </c>
      <c r="I90" s="43">
        <v>78.318584070796462</v>
      </c>
      <c r="J90" s="43">
        <v>75.319148936170208</v>
      </c>
      <c r="K90" s="10">
        <v>882</v>
      </c>
      <c r="L90" s="43">
        <v>48.783185840707965</v>
      </c>
      <c r="M90" s="10">
        <v>534</v>
      </c>
      <c r="N90" s="43">
        <v>29.535398230088493</v>
      </c>
      <c r="O90" s="61">
        <v>392</v>
      </c>
      <c r="P90" s="43">
        <v>21.681415929203538</v>
      </c>
      <c r="Q90" s="10">
        <v>8</v>
      </c>
      <c r="R90" s="43">
        <v>2.0408163265306123</v>
      </c>
      <c r="S90" s="10">
        <v>60</v>
      </c>
      <c r="T90" s="43">
        <v>3.3185840707964607</v>
      </c>
      <c r="U90" s="10">
        <v>308</v>
      </c>
      <c r="V90" s="43">
        <v>17.035398230088493</v>
      </c>
      <c r="W90" s="10">
        <v>12</v>
      </c>
      <c r="X90" s="43">
        <v>0.66371681415929207</v>
      </c>
      <c r="Y90" s="10">
        <v>112</v>
      </c>
      <c r="Z90" s="43">
        <v>6.1946902654867255</v>
      </c>
      <c r="AA90" s="10">
        <v>0</v>
      </c>
      <c r="AB90" s="43">
        <v>0</v>
      </c>
      <c r="AC90" s="43">
        <v>0</v>
      </c>
      <c r="AD90" s="10">
        <v>75</v>
      </c>
      <c r="AE90" s="43">
        <v>4.1482300884955752</v>
      </c>
      <c r="AF90" s="10">
        <v>0</v>
      </c>
      <c r="AG90" s="43"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5">
        <v>223</v>
      </c>
      <c r="D91" s="35">
        <v>224</v>
      </c>
      <c r="E91" s="32">
        <v>100.44843049327355</v>
      </c>
      <c r="F91" s="35">
        <v>62</v>
      </c>
      <c r="G91" s="32">
        <v>27.678571428571431</v>
      </c>
      <c r="H91" s="106">
        <v>128</v>
      </c>
      <c r="I91" s="32">
        <v>57.142857142857139</v>
      </c>
      <c r="J91" s="32">
        <v>57.399103139013455</v>
      </c>
      <c r="K91" s="35">
        <v>98</v>
      </c>
      <c r="L91" s="32">
        <v>43.75</v>
      </c>
      <c r="M91" s="35">
        <v>30</v>
      </c>
      <c r="N91" s="32">
        <v>13.392857142857142</v>
      </c>
      <c r="O91" s="99">
        <v>96</v>
      </c>
      <c r="P91" s="32">
        <v>42.857142857142854</v>
      </c>
      <c r="Q91" s="35">
        <v>2</v>
      </c>
      <c r="R91" s="32">
        <v>2.083333333333333</v>
      </c>
      <c r="S91" s="35">
        <v>22</v>
      </c>
      <c r="T91" s="32">
        <v>9.8214285714285712</v>
      </c>
      <c r="U91" s="35">
        <v>22</v>
      </c>
      <c r="V91" s="32">
        <v>9.8214285714285712</v>
      </c>
      <c r="W91" s="35">
        <v>6</v>
      </c>
      <c r="X91" s="32">
        <v>2.6785714285714284</v>
      </c>
      <c r="Y91" s="35">
        <v>21</v>
      </c>
      <c r="Z91" s="32">
        <v>9.375</v>
      </c>
      <c r="AA91" s="35">
        <v>0</v>
      </c>
      <c r="AB91" s="32">
        <v>0</v>
      </c>
      <c r="AC91" s="32">
        <v>0</v>
      </c>
      <c r="AD91" s="35">
        <v>6</v>
      </c>
      <c r="AE91" s="32">
        <v>2.6785714285714284</v>
      </c>
      <c r="AF91" s="35">
        <v>0</v>
      </c>
      <c r="AG91" s="32"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5">
        <v>556</v>
      </c>
      <c r="D92" s="35">
        <v>551</v>
      </c>
      <c r="E92" s="32">
        <v>99.100719424460422</v>
      </c>
      <c r="F92" s="35">
        <v>122</v>
      </c>
      <c r="G92" s="32">
        <v>22.141560798548092</v>
      </c>
      <c r="H92" s="106">
        <v>485</v>
      </c>
      <c r="I92" s="32">
        <v>88.021778584392024</v>
      </c>
      <c r="J92" s="32">
        <v>87.230215827338128</v>
      </c>
      <c r="K92" s="35">
        <v>286</v>
      </c>
      <c r="L92" s="32">
        <v>51.905626134301272</v>
      </c>
      <c r="M92" s="35">
        <v>199</v>
      </c>
      <c r="N92" s="32">
        <v>36.116152450090745</v>
      </c>
      <c r="O92" s="99">
        <v>66</v>
      </c>
      <c r="P92" s="32">
        <v>11.978221415607985</v>
      </c>
      <c r="Q92" s="35">
        <v>6</v>
      </c>
      <c r="R92" s="32">
        <v>9.0909090909090917</v>
      </c>
      <c r="S92" s="35">
        <v>11</v>
      </c>
      <c r="T92" s="32">
        <v>1.9963702359346642</v>
      </c>
      <c r="U92" s="35">
        <v>98</v>
      </c>
      <c r="V92" s="32">
        <v>17.78584392014519</v>
      </c>
      <c r="W92" s="35">
        <v>3</v>
      </c>
      <c r="X92" s="32">
        <v>0.54446460980036293</v>
      </c>
      <c r="Y92" s="35">
        <v>34</v>
      </c>
      <c r="Z92" s="32">
        <v>6.1705989110707806</v>
      </c>
      <c r="AA92" s="35">
        <v>0</v>
      </c>
      <c r="AB92" s="32">
        <v>0</v>
      </c>
      <c r="AC92" s="32">
        <v>0</v>
      </c>
      <c r="AD92" s="35">
        <v>12</v>
      </c>
      <c r="AE92" s="32">
        <v>2.1778584392014517</v>
      </c>
      <c r="AF92" s="35">
        <v>0</v>
      </c>
      <c r="AG92" s="32">
        <v>0</v>
      </c>
      <c r="AH92" s="42"/>
      <c r="AI92" s="42"/>
    </row>
    <row r="93" spans="1:35" x14ac:dyDescent="0.25">
      <c r="A93" s="93">
        <f t="shared" ref="A93:A101" si="1">A92+1</f>
        <v>77</v>
      </c>
      <c r="B93" s="96" t="s">
        <v>109</v>
      </c>
      <c r="C93" s="35">
        <v>193</v>
      </c>
      <c r="D93" s="35">
        <v>189</v>
      </c>
      <c r="E93" s="32">
        <v>97.92746113989638</v>
      </c>
      <c r="F93" s="35">
        <v>25</v>
      </c>
      <c r="G93" s="32">
        <v>13.227513227513226</v>
      </c>
      <c r="H93" s="106">
        <v>167</v>
      </c>
      <c r="I93" s="32">
        <v>88.359788359788354</v>
      </c>
      <c r="J93" s="32">
        <v>86.52849740932642</v>
      </c>
      <c r="K93" s="35">
        <v>125</v>
      </c>
      <c r="L93" s="32">
        <v>66.137566137566139</v>
      </c>
      <c r="M93" s="35">
        <v>42</v>
      </c>
      <c r="N93" s="32">
        <v>22.222222222222221</v>
      </c>
      <c r="O93" s="99">
        <v>22</v>
      </c>
      <c r="P93" s="32">
        <v>11.640211640211639</v>
      </c>
      <c r="Q93" s="35">
        <v>0</v>
      </c>
      <c r="R93" s="32">
        <v>0</v>
      </c>
      <c r="S93" s="35">
        <v>6</v>
      </c>
      <c r="T93" s="32">
        <v>3.1746031746031744</v>
      </c>
      <c r="U93" s="35">
        <v>42</v>
      </c>
      <c r="V93" s="32">
        <v>22.222222222222221</v>
      </c>
      <c r="W93" s="35">
        <v>0</v>
      </c>
      <c r="X93" s="32">
        <v>0</v>
      </c>
      <c r="Y93" s="35">
        <v>1</v>
      </c>
      <c r="Z93" s="32">
        <v>0.52910052910052907</v>
      </c>
      <c r="AA93" s="35">
        <v>0</v>
      </c>
      <c r="AB93" s="32">
        <v>0</v>
      </c>
      <c r="AC93" s="32">
        <v>0</v>
      </c>
      <c r="AD93" s="35">
        <v>3</v>
      </c>
      <c r="AE93" s="32">
        <v>1.5873015873015872</v>
      </c>
      <c r="AF93" s="35">
        <v>0</v>
      </c>
      <c r="AG93" s="32">
        <v>0</v>
      </c>
      <c r="AH93" s="42"/>
      <c r="AI93" s="42"/>
    </row>
    <row r="94" spans="1:35" x14ac:dyDescent="0.25">
      <c r="A94" s="93">
        <f t="shared" si="1"/>
        <v>78</v>
      </c>
      <c r="B94" s="96" t="s">
        <v>119</v>
      </c>
      <c r="C94" s="35">
        <v>11</v>
      </c>
      <c r="D94" s="35">
        <v>11</v>
      </c>
      <c r="E94" s="32">
        <v>100</v>
      </c>
      <c r="F94" s="35">
        <v>0</v>
      </c>
      <c r="G94" s="32">
        <v>0</v>
      </c>
      <c r="H94" s="106">
        <v>11</v>
      </c>
      <c r="I94" s="32">
        <v>100</v>
      </c>
      <c r="J94" s="32">
        <v>100</v>
      </c>
      <c r="K94" s="35">
        <v>11</v>
      </c>
      <c r="L94" s="32">
        <v>100</v>
      </c>
      <c r="M94" s="35">
        <v>0</v>
      </c>
      <c r="N94" s="32">
        <v>0</v>
      </c>
      <c r="O94" s="99">
        <v>0</v>
      </c>
      <c r="P94" s="32">
        <v>0</v>
      </c>
      <c r="Q94" s="35">
        <v>0</v>
      </c>
      <c r="R94" s="32">
        <v>0</v>
      </c>
      <c r="S94" s="35">
        <v>0</v>
      </c>
      <c r="T94" s="32">
        <v>0</v>
      </c>
      <c r="U94" s="35">
        <v>1</v>
      </c>
      <c r="V94" s="32">
        <v>9.0909090909090917</v>
      </c>
      <c r="W94" s="35">
        <v>0</v>
      </c>
      <c r="X94" s="32">
        <v>0</v>
      </c>
      <c r="Y94" s="35">
        <v>4</v>
      </c>
      <c r="Z94" s="32">
        <v>36.363636363636367</v>
      </c>
      <c r="AA94" s="35">
        <v>0</v>
      </c>
      <c r="AB94" s="32">
        <v>0</v>
      </c>
      <c r="AC94" s="32">
        <v>0</v>
      </c>
      <c r="AD94" s="35">
        <v>2</v>
      </c>
      <c r="AE94" s="32">
        <v>18.181818181818183</v>
      </c>
      <c r="AF94" s="35">
        <v>0</v>
      </c>
      <c r="AG94" s="32">
        <v>0</v>
      </c>
      <c r="AH94" s="42"/>
      <c r="AI94" s="42"/>
    </row>
    <row r="95" spans="1:35" x14ac:dyDescent="0.25">
      <c r="A95" s="93">
        <f t="shared" si="1"/>
        <v>79</v>
      </c>
      <c r="B95" s="96" t="s">
        <v>120</v>
      </c>
      <c r="C95" s="35">
        <v>200</v>
      </c>
      <c r="D95" s="35">
        <v>206</v>
      </c>
      <c r="E95" s="32">
        <v>103</v>
      </c>
      <c r="F95" s="35">
        <v>36</v>
      </c>
      <c r="G95" s="32">
        <v>17.475728155339805</v>
      </c>
      <c r="H95" s="106">
        <v>155</v>
      </c>
      <c r="I95" s="32">
        <v>75.242718446601941</v>
      </c>
      <c r="J95" s="32">
        <v>77.5</v>
      </c>
      <c r="K95" s="35">
        <v>99</v>
      </c>
      <c r="L95" s="32">
        <v>48.05825242718447</v>
      </c>
      <c r="M95" s="35">
        <v>56</v>
      </c>
      <c r="N95" s="32">
        <v>27.184466019417474</v>
      </c>
      <c r="O95" s="99">
        <v>51</v>
      </c>
      <c r="P95" s="32">
        <v>24.757281553398059</v>
      </c>
      <c r="Q95" s="35">
        <v>0</v>
      </c>
      <c r="R95" s="32">
        <v>0</v>
      </c>
      <c r="S95" s="35">
        <v>11</v>
      </c>
      <c r="T95" s="32">
        <v>5.3398058252427179</v>
      </c>
      <c r="U95" s="35">
        <v>44</v>
      </c>
      <c r="V95" s="32">
        <v>21.359223300970871</v>
      </c>
      <c r="W95" s="35">
        <v>0</v>
      </c>
      <c r="X95" s="32">
        <v>0</v>
      </c>
      <c r="Y95" s="35">
        <v>8</v>
      </c>
      <c r="Z95" s="32">
        <v>3.8834951456310676</v>
      </c>
      <c r="AA95" s="35">
        <v>0</v>
      </c>
      <c r="AB95" s="32">
        <v>0</v>
      </c>
      <c r="AC95" s="32">
        <v>0</v>
      </c>
      <c r="AD95" s="35">
        <v>7</v>
      </c>
      <c r="AE95" s="32">
        <v>3.3980582524271843</v>
      </c>
      <c r="AF95" s="35">
        <v>0</v>
      </c>
      <c r="AG95" s="32">
        <v>0</v>
      </c>
      <c r="AH95" s="42"/>
      <c r="AI95" s="42"/>
    </row>
    <row r="96" spans="1:35" x14ac:dyDescent="0.25">
      <c r="A96" s="93">
        <f t="shared" si="1"/>
        <v>80</v>
      </c>
      <c r="B96" s="96" t="s">
        <v>121</v>
      </c>
      <c r="C96" s="35">
        <v>79</v>
      </c>
      <c r="D96" s="35">
        <v>80</v>
      </c>
      <c r="E96" s="32">
        <v>101.26582278481013</v>
      </c>
      <c r="F96" s="35">
        <v>2</v>
      </c>
      <c r="G96" s="32">
        <v>2.5</v>
      </c>
      <c r="H96" s="106">
        <v>42</v>
      </c>
      <c r="I96" s="32">
        <v>52.5</v>
      </c>
      <c r="J96" s="32">
        <v>53.164556962025308</v>
      </c>
      <c r="K96" s="35">
        <v>21</v>
      </c>
      <c r="L96" s="32">
        <v>26.25</v>
      </c>
      <c r="M96" s="35">
        <v>21</v>
      </c>
      <c r="N96" s="32">
        <v>26.25</v>
      </c>
      <c r="O96" s="99">
        <v>38</v>
      </c>
      <c r="P96" s="32">
        <v>47.5</v>
      </c>
      <c r="Q96" s="35">
        <v>0</v>
      </c>
      <c r="R96" s="32">
        <v>0</v>
      </c>
      <c r="S96" s="35">
        <v>0</v>
      </c>
      <c r="T96" s="32">
        <v>0</v>
      </c>
      <c r="U96" s="35">
        <v>3</v>
      </c>
      <c r="V96" s="32">
        <v>3.75</v>
      </c>
      <c r="W96" s="35">
        <v>1</v>
      </c>
      <c r="X96" s="32">
        <v>1.25</v>
      </c>
      <c r="Y96" s="35">
        <v>12</v>
      </c>
      <c r="Z96" s="32">
        <v>15</v>
      </c>
      <c r="AA96" s="35">
        <v>0</v>
      </c>
      <c r="AB96" s="32">
        <v>0</v>
      </c>
      <c r="AC96" s="32">
        <v>0</v>
      </c>
      <c r="AD96" s="35">
        <v>7</v>
      </c>
      <c r="AE96" s="32">
        <v>8.75</v>
      </c>
      <c r="AF96" s="35">
        <v>0</v>
      </c>
      <c r="AG96" s="32">
        <v>0</v>
      </c>
      <c r="AH96" s="42"/>
      <c r="AI96" s="42"/>
    </row>
    <row r="97" spans="1:35" x14ac:dyDescent="0.25">
      <c r="A97" s="93">
        <f t="shared" si="1"/>
        <v>81</v>
      </c>
      <c r="B97" s="96" t="s">
        <v>122</v>
      </c>
      <c r="C97" s="35">
        <v>374</v>
      </c>
      <c r="D97" s="35">
        <v>310</v>
      </c>
      <c r="E97" s="32">
        <v>82.887700534759361</v>
      </c>
      <c r="F97" s="35">
        <v>31</v>
      </c>
      <c r="G97" s="32">
        <v>10</v>
      </c>
      <c r="H97" s="106">
        <v>251</v>
      </c>
      <c r="I97" s="32">
        <v>80.967741935483872</v>
      </c>
      <c r="J97" s="32">
        <v>67.112299465240639</v>
      </c>
      <c r="K97" s="35">
        <v>136</v>
      </c>
      <c r="L97" s="32">
        <v>43.870967741935488</v>
      </c>
      <c r="M97" s="35">
        <v>115</v>
      </c>
      <c r="N97" s="32">
        <v>37.096774193548384</v>
      </c>
      <c r="O97" s="99">
        <v>59</v>
      </c>
      <c r="P97" s="32">
        <v>19.032258064516128</v>
      </c>
      <c r="Q97" s="35">
        <v>0</v>
      </c>
      <c r="R97" s="32">
        <v>0</v>
      </c>
      <c r="S97" s="35">
        <v>8</v>
      </c>
      <c r="T97" s="32">
        <v>2.5806451612903225</v>
      </c>
      <c r="U97" s="35">
        <v>55</v>
      </c>
      <c r="V97" s="32">
        <v>17.741935483870968</v>
      </c>
      <c r="W97" s="35">
        <v>1</v>
      </c>
      <c r="X97" s="32">
        <v>0.32258064516129031</v>
      </c>
      <c r="Y97" s="35">
        <v>15</v>
      </c>
      <c r="Z97" s="32">
        <v>4.838709677419355</v>
      </c>
      <c r="AA97" s="35">
        <v>0</v>
      </c>
      <c r="AB97" s="32">
        <v>0</v>
      </c>
      <c r="AC97" s="32">
        <v>0</v>
      </c>
      <c r="AD97" s="35">
        <v>7</v>
      </c>
      <c r="AE97" s="32">
        <v>2.258064516129032</v>
      </c>
      <c r="AF97" s="35">
        <v>0</v>
      </c>
      <c r="AG97" s="32">
        <v>0</v>
      </c>
      <c r="AH97" s="42"/>
      <c r="AI97" s="42"/>
    </row>
    <row r="98" spans="1:35" x14ac:dyDescent="0.25">
      <c r="A98" s="93">
        <f t="shared" si="1"/>
        <v>82</v>
      </c>
      <c r="B98" s="96" t="s">
        <v>123</v>
      </c>
      <c r="C98" s="35">
        <v>9</v>
      </c>
      <c r="D98" s="35">
        <v>9</v>
      </c>
      <c r="E98" s="32">
        <v>100</v>
      </c>
      <c r="F98" s="35">
        <v>3</v>
      </c>
      <c r="G98" s="32">
        <v>33.333333333333329</v>
      </c>
      <c r="H98" s="106">
        <v>9</v>
      </c>
      <c r="I98" s="32">
        <v>100</v>
      </c>
      <c r="J98" s="32">
        <v>100</v>
      </c>
      <c r="K98" s="35">
        <v>9</v>
      </c>
      <c r="L98" s="32">
        <v>100</v>
      </c>
      <c r="M98" s="35">
        <v>0</v>
      </c>
      <c r="N98" s="32">
        <v>0</v>
      </c>
      <c r="O98" s="99">
        <v>0</v>
      </c>
      <c r="P98" s="32">
        <v>0</v>
      </c>
      <c r="Q98" s="35">
        <v>0</v>
      </c>
      <c r="R98" s="32">
        <v>0</v>
      </c>
      <c r="S98" s="35">
        <v>0</v>
      </c>
      <c r="T98" s="32">
        <v>0</v>
      </c>
      <c r="U98" s="35">
        <v>3</v>
      </c>
      <c r="V98" s="32">
        <v>33.333333333333329</v>
      </c>
      <c r="W98" s="35">
        <v>0</v>
      </c>
      <c r="X98" s="32">
        <v>0</v>
      </c>
      <c r="Y98" s="35">
        <v>0</v>
      </c>
      <c r="Z98" s="32">
        <v>0</v>
      </c>
      <c r="AA98" s="35">
        <v>0</v>
      </c>
      <c r="AB98" s="32">
        <v>0</v>
      </c>
      <c r="AC98" s="32">
        <v>0</v>
      </c>
      <c r="AD98" s="35">
        <v>0</v>
      </c>
      <c r="AE98" s="32">
        <v>0</v>
      </c>
      <c r="AF98" s="35">
        <v>0</v>
      </c>
      <c r="AG98" s="32">
        <v>0</v>
      </c>
      <c r="AH98" s="42"/>
      <c r="AI98" s="42"/>
    </row>
    <row r="99" spans="1:35" x14ac:dyDescent="0.25">
      <c r="A99" s="93">
        <f t="shared" si="1"/>
        <v>83</v>
      </c>
      <c r="B99" s="96" t="s">
        <v>124</v>
      </c>
      <c r="C99" s="35">
        <v>11</v>
      </c>
      <c r="D99" s="35">
        <v>11</v>
      </c>
      <c r="E99" s="32">
        <v>100</v>
      </c>
      <c r="F99" s="35">
        <v>2</v>
      </c>
      <c r="G99" s="32">
        <v>18.181818181818183</v>
      </c>
      <c r="H99" s="106">
        <v>11</v>
      </c>
      <c r="I99" s="32">
        <v>100</v>
      </c>
      <c r="J99" s="32">
        <v>100</v>
      </c>
      <c r="K99" s="35">
        <v>11</v>
      </c>
      <c r="L99" s="32">
        <v>100</v>
      </c>
      <c r="M99" s="35">
        <v>0</v>
      </c>
      <c r="N99" s="32">
        <v>0</v>
      </c>
      <c r="O99" s="99">
        <v>0</v>
      </c>
      <c r="P99" s="32">
        <v>0</v>
      </c>
      <c r="Q99" s="35">
        <v>0</v>
      </c>
      <c r="R99" s="32">
        <v>0</v>
      </c>
      <c r="S99" s="35">
        <v>0</v>
      </c>
      <c r="T99" s="32">
        <v>0</v>
      </c>
      <c r="U99" s="35">
        <v>1</v>
      </c>
      <c r="V99" s="32">
        <v>9.0909090909090917</v>
      </c>
      <c r="W99" s="35">
        <v>0</v>
      </c>
      <c r="X99" s="32">
        <v>0</v>
      </c>
      <c r="Y99" s="35">
        <v>3</v>
      </c>
      <c r="Z99" s="32">
        <v>27.27272727272727</v>
      </c>
      <c r="AA99" s="35">
        <v>0</v>
      </c>
      <c r="AB99" s="32">
        <v>0</v>
      </c>
      <c r="AC99" s="32">
        <v>0</v>
      </c>
      <c r="AD99" s="35">
        <v>7</v>
      </c>
      <c r="AE99" s="32">
        <v>63.636363636363633</v>
      </c>
      <c r="AF99" s="35">
        <v>0</v>
      </c>
      <c r="AG99" s="32">
        <v>0</v>
      </c>
      <c r="AH99" s="42"/>
      <c r="AI99" s="42"/>
    </row>
    <row r="100" spans="1:35" x14ac:dyDescent="0.25">
      <c r="A100" s="93">
        <f t="shared" si="1"/>
        <v>84</v>
      </c>
      <c r="B100" s="96" t="s">
        <v>125</v>
      </c>
      <c r="C100" s="35">
        <v>203</v>
      </c>
      <c r="D100" s="35">
        <v>198</v>
      </c>
      <c r="E100" s="32">
        <v>97.536945812807886</v>
      </c>
      <c r="F100" s="35">
        <v>51</v>
      </c>
      <c r="G100" s="32">
        <v>25.757575757575758</v>
      </c>
      <c r="H100" s="106">
        <v>139</v>
      </c>
      <c r="I100" s="32">
        <v>70.202020202020194</v>
      </c>
      <c r="J100" s="32">
        <v>68.472906403940897</v>
      </c>
      <c r="K100" s="35">
        <v>74</v>
      </c>
      <c r="L100" s="32">
        <v>37.373737373737377</v>
      </c>
      <c r="M100" s="35">
        <v>65</v>
      </c>
      <c r="N100" s="32">
        <v>32.828282828282831</v>
      </c>
      <c r="O100" s="99">
        <v>59</v>
      </c>
      <c r="P100" s="32">
        <v>29.797979797979796</v>
      </c>
      <c r="Q100" s="35">
        <v>0</v>
      </c>
      <c r="R100" s="32">
        <v>0</v>
      </c>
      <c r="S100" s="35">
        <v>2</v>
      </c>
      <c r="T100" s="32">
        <v>1.0101010101010102</v>
      </c>
      <c r="U100" s="35">
        <v>31</v>
      </c>
      <c r="V100" s="32">
        <v>15.656565656565657</v>
      </c>
      <c r="W100" s="35">
        <v>0</v>
      </c>
      <c r="X100" s="32">
        <v>0</v>
      </c>
      <c r="Y100" s="35">
        <v>10</v>
      </c>
      <c r="Z100" s="32">
        <v>5.0505050505050502</v>
      </c>
      <c r="AA100" s="35">
        <v>0</v>
      </c>
      <c r="AB100" s="32">
        <v>0</v>
      </c>
      <c r="AC100" s="32">
        <v>0</v>
      </c>
      <c r="AD100" s="35">
        <v>22</v>
      </c>
      <c r="AE100" s="32">
        <v>11.111111111111111</v>
      </c>
      <c r="AF100" s="35">
        <v>0</v>
      </c>
      <c r="AG100" s="32">
        <v>0</v>
      </c>
      <c r="AH100" s="42"/>
      <c r="AI100" s="42"/>
    </row>
    <row r="101" spans="1:35" x14ac:dyDescent="0.25">
      <c r="A101" s="93">
        <f t="shared" si="1"/>
        <v>85</v>
      </c>
      <c r="B101" s="96" t="s">
        <v>126</v>
      </c>
      <c r="C101" s="35">
        <v>21</v>
      </c>
      <c r="D101" s="35">
        <v>19</v>
      </c>
      <c r="E101" s="32">
        <v>90.476190476190482</v>
      </c>
      <c r="F101" s="35">
        <v>4</v>
      </c>
      <c r="G101" s="32">
        <v>21.052631578947366</v>
      </c>
      <c r="H101" s="106">
        <v>18</v>
      </c>
      <c r="I101" s="32">
        <v>94.73684210526315</v>
      </c>
      <c r="J101" s="32">
        <v>85.714285714285708</v>
      </c>
      <c r="K101" s="35">
        <v>12</v>
      </c>
      <c r="L101" s="32">
        <v>63.157894736842103</v>
      </c>
      <c r="M101" s="35">
        <v>6</v>
      </c>
      <c r="N101" s="32">
        <v>31.578947368421051</v>
      </c>
      <c r="O101" s="99">
        <v>1</v>
      </c>
      <c r="P101" s="32">
        <v>5.2631578947368416</v>
      </c>
      <c r="Q101" s="35">
        <v>0</v>
      </c>
      <c r="R101" s="32">
        <v>0</v>
      </c>
      <c r="S101" s="35">
        <v>0</v>
      </c>
      <c r="T101" s="32">
        <v>0</v>
      </c>
      <c r="U101" s="35">
        <v>8</v>
      </c>
      <c r="V101" s="32">
        <v>42.105263157894733</v>
      </c>
      <c r="W101" s="35">
        <v>1</v>
      </c>
      <c r="X101" s="32">
        <v>5.2631578947368416</v>
      </c>
      <c r="Y101" s="35">
        <v>4</v>
      </c>
      <c r="Z101" s="32">
        <v>21.052631578947366</v>
      </c>
      <c r="AA101" s="35">
        <v>0</v>
      </c>
      <c r="AB101" s="32">
        <v>0</v>
      </c>
      <c r="AC101" s="32">
        <v>0</v>
      </c>
      <c r="AD101" s="35">
        <v>2</v>
      </c>
      <c r="AE101" s="32">
        <v>10.526315789473683</v>
      </c>
      <c r="AF101" s="35">
        <v>0</v>
      </c>
      <c r="AG101" s="32"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43" firstPageNumber="36" fitToHeight="2" orientation="landscape" r:id="rId1"/>
  <headerFooter scaleWithDoc="0">
    <oddHeader>&amp;R&amp;P</oddHead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5" zoomScaleNormal="95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B2" sqref="B2:B6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128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5168.5</v>
      </c>
      <c r="D8" s="65">
        <f>D9+D21+D40+D55+D72+D79+D90+D64+D102</f>
        <v>4795.8</v>
      </c>
      <c r="E8" s="62">
        <f>IF(C8=0,0,D8/C8*100)</f>
        <v>92.789010351165729</v>
      </c>
      <c r="F8" s="65">
        <f>F9+F21+F40+F55+F72+F79+F90+F64+F102</f>
        <v>980.8</v>
      </c>
      <c r="G8" s="62">
        <f>IF(D8=0,0,F8/D8*100)</f>
        <v>20.451228157971556</v>
      </c>
      <c r="H8" s="65">
        <f>H9+H21+H40+H55+H72+H79+H90+H64+H102</f>
        <v>4596.8</v>
      </c>
      <c r="I8" s="62">
        <f>IF(D8=0,0,H8/D8*100)</f>
        <v>95.850535885566529</v>
      </c>
      <c r="J8" s="62">
        <f>IF(C8=0,0,H8/C8*100)</f>
        <v>88.938763664506155</v>
      </c>
      <c r="K8" s="65">
        <f>K9+K21+K40+K55+K72+K79+K90+K64+K102</f>
        <v>3894.8</v>
      </c>
      <c r="L8" s="62">
        <f>IF(D8=0,0,K8/D8*100)</f>
        <v>81.212727803494715</v>
      </c>
      <c r="M8" s="65">
        <f>M9+M21+M40+M55+M72+M79+M90+M64+M102</f>
        <v>702</v>
      </c>
      <c r="N8" s="62">
        <f>IF(D8=0,0,M8/D8*100)</f>
        <v>14.637808082071812</v>
      </c>
      <c r="O8" s="65">
        <f>O9+O21+O40+O55+O72+O79+O90+O64+O102</f>
        <v>199</v>
      </c>
      <c r="P8" s="62">
        <f>IF(D8=0,0,O8/D8*100)</f>
        <v>4.1494641144334627</v>
      </c>
      <c r="Q8" s="65">
        <f>Q9+Q21+Q40+Q55+Q72+Q79+Q90+Q64+Q102</f>
        <v>15</v>
      </c>
      <c r="R8" s="62">
        <f>IF(O8=0,0,Q8/O8*100)</f>
        <v>7.5376884422110546</v>
      </c>
      <c r="S8" s="65">
        <f>S9+S21+S40+S55+S72+S79+S90+S64+S102</f>
        <v>201</v>
      </c>
      <c r="T8" s="62">
        <f>IF(D8=0,0,S8/D8*100)</f>
        <v>4.1911672713624419</v>
      </c>
      <c r="U8" s="65">
        <f>U9+U21+U40+U55+U72+U79+U90+U64+U102</f>
        <v>800</v>
      </c>
      <c r="V8" s="62">
        <f>IF(D8=0,0,U8/D8*100)</f>
        <v>16.681262771591811</v>
      </c>
      <c r="W8" s="65">
        <f>W9+W21+W40+W55+W72+W79+W90+W64+W102</f>
        <v>219</v>
      </c>
      <c r="X8" s="62">
        <f>IF(D8=0,0,W8/D8*100)</f>
        <v>4.5664956837232573</v>
      </c>
      <c r="Y8" s="65">
        <f>Y9+Y21+Y40+Y55+Y72+Y79+Y90+Y64+Y102</f>
        <v>632.5</v>
      </c>
      <c r="Z8" s="62">
        <f>IF(D8=0,0,Y8/D8*100)</f>
        <v>13.188623378789774</v>
      </c>
      <c r="AA8" s="65">
        <f>AA9+AA21+AA40+AA55+AA72+AA79+AA90+AA64+AA102</f>
        <v>28</v>
      </c>
      <c r="AB8" s="62">
        <f>IF(D8=0,0,AA8/D8*100)</f>
        <v>0.58384419700571333</v>
      </c>
      <c r="AC8" s="62">
        <f>IF(Y8=0,0,AA8/Y8*100)</f>
        <v>4.4268774703557314</v>
      </c>
      <c r="AD8" s="65">
        <f>AD9+AD21+AD40+AD55+AD72+AD79+AD90+AD64+AD102</f>
        <v>523</v>
      </c>
      <c r="AE8" s="62">
        <f>IF(D8=0,0,AD8/D8*100)</f>
        <v>10.905375536928146</v>
      </c>
      <c r="AF8" s="65">
        <f>AF9+AF21+AF40+AF55+AF72+AF79+AF90+AF64+AF102</f>
        <v>5</v>
      </c>
      <c r="AG8" s="60">
        <f>IF(D8=0,0,AF8/D8*100)</f>
        <v>0.10425789232244881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279</v>
      </c>
      <c r="D9" s="10">
        <f>SUM(D10:D20)</f>
        <v>253</v>
      </c>
      <c r="E9" s="43">
        <f>IF(C9=0,0,D9/C9*100)</f>
        <v>90.681003584229387</v>
      </c>
      <c r="F9" s="10">
        <f>SUM(F10:F20)</f>
        <v>87</v>
      </c>
      <c r="G9" s="43">
        <f>IF(D9=0,0,F9/D9*100)</f>
        <v>34.387351778656125</v>
      </c>
      <c r="H9" s="61">
        <f>SUM(H10:H20)</f>
        <v>238</v>
      </c>
      <c r="I9" s="43">
        <f>IF(D9=0,0,H9/D9*100)</f>
        <v>94.071146245059296</v>
      </c>
      <c r="J9" s="43">
        <f>IF(C9=0,0,H9/C9*100)</f>
        <v>85.304659498207883</v>
      </c>
      <c r="K9" s="10">
        <f>SUM(K10:K20)</f>
        <v>207</v>
      </c>
      <c r="L9" s="43">
        <f>IF(D9=0,0,K9/D9*100)</f>
        <v>81.818181818181827</v>
      </c>
      <c r="M9" s="10">
        <f>SUM(M10:M20)</f>
        <v>31</v>
      </c>
      <c r="N9" s="43">
        <f>IF(D9=0,0,M9/D9*100)</f>
        <v>12.252964426877471</v>
      </c>
      <c r="O9" s="61">
        <f>SUM(O10:O20)</f>
        <v>15</v>
      </c>
      <c r="P9" s="43">
        <f>IF(D9=0,0,O9/D9*100)</f>
        <v>5.928853754940711</v>
      </c>
      <c r="Q9" s="10">
        <f>SUM(Q10:Q20)</f>
        <v>4</v>
      </c>
      <c r="R9" s="43">
        <f>IF(O9=0,0,Q9/O9*100)</f>
        <v>26.666666666666668</v>
      </c>
      <c r="S9" s="10">
        <f>SUM(S10:S20)</f>
        <v>11</v>
      </c>
      <c r="T9" s="43">
        <f>IF(D9=0,0,S9/D9*100)</f>
        <v>4.3478260869565215</v>
      </c>
      <c r="U9" s="10">
        <f>SUM(U10:U20)</f>
        <v>50</v>
      </c>
      <c r="V9" s="43">
        <f>IF(D9=0,0,U9/D9*100)</f>
        <v>19.762845849802371</v>
      </c>
      <c r="W9" s="10">
        <f>SUM(W10:W20)</f>
        <v>16</v>
      </c>
      <c r="X9" s="43">
        <f>IF(D9=0,0,W9/D9*100)</f>
        <v>6.3241106719367588</v>
      </c>
      <c r="Y9" s="10">
        <f>SUM(Y10:Y20)</f>
        <v>42</v>
      </c>
      <c r="Z9" s="43">
        <f>IF(D9=0,0,Y9/D9*100)</f>
        <v>16.600790513833992</v>
      </c>
      <c r="AA9" s="10">
        <f>SUM(AA10:AA20)</f>
        <v>1</v>
      </c>
      <c r="AB9" s="43">
        <f>IF(D9=0,0,AA9/D9*100)</f>
        <v>0.39525691699604742</v>
      </c>
      <c r="AC9" s="43">
        <f>IF(Y9=0,0,AA9/Y9*100)</f>
        <v>2.3809523809523809</v>
      </c>
      <c r="AD9" s="10">
        <f>SUM(AD10:AD20)</f>
        <v>32</v>
      </c>
      <c r="AE9" s="43">
        <f>IF(D9=0,0,AD9/D9*100)</f>
        <v>12.648221343873518</v>
      </c>
      <c r="AF9" s="10">
        <f>SUM(AF10:AF20)</f>
        <v>2</v>
      </c>
      <c r="AG9" s="43">
        <f>IF(D9=0,0,AF9/D9*100)</f>
        <v>0.79051383399209485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8</v>
      </c>
      <c r="D10" s="35">
        <v>6</v>
      </c>
      <c r="E10" s="32">
        <f>IF(C10=0,0,D10/C10*100)</f>
        <v>75</v>
      </c>
      <c r="F10" s="35">
        <v>1</v>
      </c>
      <c r="G10" s="32">
        <f>IF(D10=0,0,F10/D10*100)</f>
        <v>16.666666666666664</v>
      </c>
      <c r="H10" s="106">
        <f>K10+M10</f>
        <v>6</v>
      </c>
      <c r="I10" s="32">
        <f>IF(D10=0,0,H10/D10*100)</f>
        <v>100</v>
      </c>
      <c r="J10" s="32">
        <f>IF(C10=0,0,H10/C10*100)</f>
        <v>75</v>
      </c>
      <c r="K10" s="35">
        <v>6</v>
      </c>
      <c r="L10" s="32">
        <f>IF(D10=0,0,K10/D10*100)</f>
        <v>100</v>
      </c>
      <c r="M10" s="35">
        <v>0</v>
      </c>
      <c r="N10" s="32">
        <f>IF(D10=0,0,M10/D10*100)</f>
        <v>0</v>
      </c>
      <c r="O10" s="99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2</v>
      </c>
      <c r="V10" s="32">
        <f>IF(D10=0,0,U10/D10*100)</f>
        <v>33.333333333333329</v>
      </c>
      <c r="W10" s="35">
        <v>2</v>
      </c>
      <c r="X10" s="32">
        <f>IF(D10=0,0,W10/D10*100)</f>
        <v>33.333333333333329</v>
      </c>
      <c r="Y10" s="35">
        <v>1</v>
      </c>
      <c r="Z10" s="32">
        <f>IF(D10=0,0,Y10/D10*100)</f>
        <v>16.666666666666664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14</v>
      </c>
      <c r="D11" s="35">
        <v>11</v>
      </c>
      <c r="E11" s="32">
        <f>IF(C11=0,0,D11/C11*100)</f>
        <v>78.571428571428569</v>
      </c>
      <c r="F11" s="35">
        <v>4</v>
      </c>
      <c r="G11" s="32">
        <f>IF(D11=0,0,F11/D11*100)</f>
        <v>36.363636363636367</v>
      </c>
      <c r="H11" s="106">
        <f t="shared" ref="H11:H80" si="0">K11+M11</f>
        <v>10</v>
      </c>
      <c r="I11" s="32">
        <f>IF(D11=0,0,H11/D11*100)</f>
        <v>90.909090909090907</v>
      </c>
      <c r="J11" s="32">
        <f>IF(C11=0,0,H11/C11*100)</f>
        <v>71.428571428571431</v>
      </c>
      <c r="K11" s="35">
        <v>9</v>
      </c>
      <c r="L11" s="32">
        <f>IF(D11=0,0,K11/D11*100)</f>
        <v>81.818181818181827</v>
      </c>
      <c r="M11" s="35">
        <v>1</v>
      </c>
      <c r="N11" s="32">
        <f>IF(D11=0,0,M11/D11*100)</f>
        <v>9.0909090909090917</v>
      </c>
      <c r="O11" s="99">
        <f t="shared" ref="O11:O20" si="1">D11-H11</f>
        <v>1</v>
      </c>
      <c r="P11" s="32">
        <f>IF(D11=0,0,O11/D11*100)</f>
        <v>9.0909090909090917</v>
      </c>
      <c r="Q11" s="35">
        <v>0</v>
      </c>
      <c r="R11" s="32">
        <f>IF(O11=0,0,Q11/O11*100)</f>
        <v>0</v>
      </c>
      <c r="S11" s="35">
        <v>1</v>
      </c>
      <c r="T11" s="32">
        <f>IF(D11=0,0,S11/D11*100)</f>
        <v>9.0909090909090917</v>
      </c>
      <c r="U11" s="35">
        <v>2</v>
      </c>
      <c r="V11" s="32">
        <f>IF(D11=0,0,U11/D11*100)</f>
        <v>18.181818181818183</v>
      </c>
      <c r="W11" s="35">
        <v>2</v>
      </c>
      <c r="X11" s="32">
        <f>IF(D11=0,0,W11/D11*100)</f>
        <v>18.181818181818183</v>
      </c>
      <c r="Y11" s="35">
        <v>1</v>
      </c>
      <c r="Z11" s="32">
        <f>IF(D11=0,0,Y11/D11*100)</f>
        <v>9.0909090909090917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2</v>
      </c>
      <c r="AE11" s="32">
        <f>IF(D11=0,0,AD11/D11*100)</f>
        <v>18.181818181818183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14</v>
      </c>
      <c r="D12" s="35">
        <v>14</v>
      </c>
      <c r="E12" s="32">
        <f t="shared" ref="E12:E78" si="2">IF(C12=0,0,D12/C12*100)</f>
        <v>100</v>
      </c>
      <c r="F12" s="35">
        <v>3</v>
      </c>
      <c r="G12" s="32">
        <f t="shared" ref="G12:G78" si="3">IF(D12=0,0,F12/D12*100)</f>
        <v>21.428571428571427</v>
      </c>
      <c r="H12" s="106">
        <f t="shared" si="0"/>
        <v>12</v>
      </c>
      <c r="I12" s="32">
        <f t="shared" ref="I12:I78" si="4">IF(D12=0,0,H12/D12*100)</f>
        <v>85.714285714285708</v>
      </c>
      <c r="J12" s="32">
        <f t="shared" ref="J12:J78" si="5">IF(C12=0,0,H12/C12*100)</f>
        <v>85.714285714285708</v>
      </c>
      <c r="K12" s="35">
        <v>12</v>
      </c>
      <c r="L12" s="32">
        <f t="shared" ref="L12:L79" si="6">IF(D12=0,0,K12/D12*100)</f>
        <v>85.714285714285708</v>
      </c>
      <c r="M12" s="35">
        <v>0</v>
      </c>
      <c r="N12" s="32">
        <f t="shared" ref="N12:N78" si="7">IF(D12=0,0,M12/D12*100)</f>
        <v>0</v>
      </c>
      <c r="O12" s="99">
        <f t="shared" si="1"/>
        <v>2</v>
      </c>
      <c r="P12" s="32">
        <f t="shared" ref="P12:P78" si="8">IF(D12=0,0,O12/D12*100)</f>
        <v>14.285714285714285</v>
      </c>
      <c r="Q12" s="35">
        <v>0</v>
      </c>
      <c r="R12" s="32">
        <f t="shared" ref="R12:R79" si="9">IF(O12=0,0,Q12/O12*100)</f>
        <v>0</v>
      </c>
      <c r="S12" s="35">
        <v>0</v>
      </c>
      <c r="T12" s="32">
        <f t="shared" ref="T12:T78" si="10">IF(D12=0,0,S12/D12*100)</f>
        <v>0</v>
      </c>
      <c r="U12" s="35">
        <v>2</v>
      </c>
      <c r="V12" s="32">
        <f t="shared" ref="V12:V79" si="11">IF(D12=0,0,U12/D12*100)</f>
        <v>14.285714285714285</v>
      </c>
      <c r="W12" s="35">
        <v>2</v>
      </c>
      <c r="X12" s="32">
        <f t="shared" ref="X12:X78" si="12">IF(D12=0,0,W12/D12*100)</f>
        <v>14.285714285714285</v>
      </c>
      <c r="Y12" s="35">
        <v>0</v>
      </c>
      <c r="Z12" s="32">
        <f t="shared" ref="Z12:Z78" si="13">IF(D12=0,0,Y12/D12*100)</f>
        <v>0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1</v>
      </c>
      <c r="AE12" s="32">
        <f t="shared" ref="AE12:AE79" si="16">IF(D12=0,0,AD12/D12*100)</f>
        <v>7.1428571428571423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62</v>
      </c>
      <c r="D13" s="35">
        <v>57</v>
      </c>
      <c r="E13" s="32">
        <f t="shared" si="2"/>
        <v>91.935483870967744</v>
      </c>
      <c r="F13" s="35">
        <v>19</v>
      </c>
      <c r="G13" s="32">
        <f t="shared" si="3"/>
        <v>33.333333333333329</v>
      </c>
      <c r="H13" s="106">
        <f t="shared" si="0"/>
        <v>51</v>
      </c>
      <c r="I13" s="32">
        <f t="shared" si="4"/>
        <v>89.473684210526315</v>
      </c>
      <c r="J13" s="32">
        <f t="shared" si="5"/>
        <v>82.258064516129039</v>
      </c>
      <c r="K13" s="35">
        <v>45</v>
      </c>
      <c r="L13" s="32">
        <f t="shared" si="6"/>
        <v>78.94736842105263</v>
      </c>
      <c r="M13" s="35">
        <v>6</v>
      </c>
      <c r="N13" s="32">
        <f t="shared" si="7"/>
        <v>10.526315789473683</v>
      </c>
      <c r="O13" s="99">
        <f t="shared" si="1"/>
        <v>6</v>
      </c>
      <c r="P13" s="32">
        <f t="shared" si="8"/>
        <v>10.526315789473683</v>
      </c>
      <c r="Q13" s="35">
        <v>1</v>
      </c>
      <c r="R13" s="32">
        <f t="shared" si="9"/>
        <v>16.666666666666664</v>
      </c>
      <c r="S13" s="35">
        <v>4</v>
      </c>
      <c r="T13" s="32">
        <f t="shared" si="10"/>
        <v>7.0175438596491224</v>
      </c>
      <c r="U13" s="35">
        <v>13</v>
      </c>
      <c r="V13" s="32">
        <f t="shared" si="11"/>
        <v>22.807017543859647</v>
      </c>
      <c r="W13" s="35">
        <v>1</v>
      </c>
      <c r="X13" s="32">
        <f t="shared" si="12"/>
        <v>1.7543859649122806</v>
      </c>
      <c r="Y13" s="35">
        <v>5</v>
      </c>
      <c r="Z13" s="32">
        <f t="shared" si="13"/>
        <v>8.7719298245614024</v>
      </c>
      <c r="AA13" s="35">
        <v>0</v>
      </c>
      <c r="AB13" s="32">
        <f t="shared" si="14"/>
        <v>0</v>
      </c>
      <c r="AC13" s="32">
        <f t="shared" si="15"/>
        <v>0</v>
      </c>
      <c r="AD13" s="35">
        <v>1</v>
      </c>
      <c r="AE13" s="32">
        <f t="shared" si="16"/>
        <v>1.7543859649122806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17</v>
      </c>
      <c r="D14" s="35">
        <v>18</v>
      </c>
      <c r="E14" s="32">
        <f t="shared" si="2"/>
        <v>105.88235294117648</v>
      </c>
      <c r="F14" s="35">
        <v>8</v>
      </c>
      <c r="G14" s="32">
        <f t="shared" si="3"/>
        <v>44.444444444444443</v>
      </c>
      <c r="H14" s="106">
        <f t="shared" si="0"/>
        <v>18</v>
      </c>
      <c r="I14" s="32">
        <f t="shared" si="4"/>
        <v>100</v>
      </c>
      <c r="J14" s="32">
        <f t="shared" si="5"/>
        <v>105.88235294117648</v>
      </c>
      <c r="K14" s="35">
        <v>16</v>
      </c>
      <c r="L14" s="32">
        <f t="shared" si="6"/>
        <v>88.888888888888886</v>
      </c>
      <c r="M14" s="35">
        <v>2</v>
      </c>
      <c r="N14" s="32">
        <f t="shared" si="7"/>
        <v>11.111111111111111</v>
      </c>
      <c r="O14" s="99">
        <f t="shared" si="1"/>
        <v>0</v>
      </c>
      <c r="P14" s="32">
        <f t="shared" si="8"/>
        <v>0</v>
      </c>
      <c r="Q14" s="35">
        <v>0</v>
      </c>
      <c r="R14" s="32">
        <f t="shared" si="9"/>
        <v>0</v>
      </c>
      <c r="S14" s="35">
        <v>2</v>
      </c>
      <c r="T14" s="32">
        <f t="shared" si="10"/>
        <v>11.111111111111111</v>
      </c>
      <c r="U14" s="35">
        <v>5</v>
      </c>
      <c r="V14" s="32">
        <f t="shared" si="11"/>
        <v>27.777777777777779</v>
      </c>
      <c r="W14" s="35">
        <v>3</v>
      </c>
      <c r="X14" s="32">
        <f t="shared" si="12"/>
        <v>16.666666666666664</v>
      </c>
      <c r="Y14" s="35">
        <v>5</v>
      </c>
      <c r="Z14" s="32">
        <f t="shared" si="13"/>
        <v>27.777777777777779</v>
      </c>
      <c r="AA14" s="35">
        <v>0</v>
      </c>
      <c r="AB14" s="32">
        <f t="shared" si="14"/>
        <v>0</v>
      </c>
      <c r="AC14" s="32">
        <f t="shared" si="15"/>
        <v>0</v>
      </c>
      <c r="AD14" s="35">
        <v>3</v>
      </c>
      <c r="AE14" s="32">
        <f t="shared" si="16"/>
        <v>16.666666666666664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80</v>
      </c>
      <c r="D15" s="35">
        <v>67</v>
      </c>
      <c r="E15" s="32">
        <f t="shared" si="2"/>
        <v>83.75</v>
      </c>
      <c r="F15" s="35">
        <v>18</v>
      </c>
      <c r="G15" s="32">
        <f t="shared" si="3"/>
        <v>26.865671641791046</v>
      </c>
      <c r="H15" s="106">
        <f t="shared" si="0"/>
        <v>66</v>
      </c>
      <c r="I15" s="32">
        <f t="shared" si="4"/>
        <v>98.507462686567166</v>
      </c>
      <c r="J15" s="32">
        <f t="shared" si="5"/>
        <v>82.5</v>
      </c>
      <c r="K15" s="35">
        <v>57</v>
      </c>
      <c r="L15" s="32">
        <f t="shared" si="6"/>
        <v>85.074626865671647</v>
      </c>
      <c r="M15" s="35">
        <v>9</v>
      </c>
      <c r="N15" s="32">
        <f t="shared" si="7"/>
        <v>13.432835820895523</v>
      </c>
      <c r="O15" s="99">
        <f t="shared" si="1"/>
        <v>1</v>
      </c>
      <c r="P15" s="32">
        <f t="shared" si="8"/>
        <v>1.4925373134328357</v>
      </c>
      <c r="Q15" s="35">
        <v>0</v>
      </c>
      <c r="R15" s="32">
        <f t="shared" si="9"/>
        <v>0</v>
      </c>
      <c r="S15" s="35">
        <v>2</v>
      </c>
      <c r="T15" s="32">
        <f t="shared" si="10"/>
        <v>2.9850746268656714</v>
      </c>
      <c r="U15" s="35">
        <v>14</v>
      </c>
      <c r="V15" s="32">
        <f t="shared" si="11"/>
        <v>20.8955223880597</v>
      </c>
      <c r="W15" s="35">
        <v>2</v>
      </c>
      <c r="X15" s="32">
        <f t="shared" si="12"/>
        <v>2.9850746268656714</v>
      </c>
      <c r="Y15" s="35">
        <v>12</v>
      </c>
      <c r="Z15" s="32">
        <f t="shared" si="13"/>
        <v>17.910447761194028</v>
      </c>
      <c r="AA15" s="35">
        <v>0</v>
      </c>
      <c r="AB15" s="32">
        <f t="shared" si="14"/>
        <v>0</v>
      </c>
      <c r="AC15" s="32">
        <f t="shared" si="15"/>
        <v>0</v>
      </c>
      <c r="AD15" s="35">
        <v>11</v>
      </c>
      <c r="AE15" s="32">
        <f t="shared" si="16"/>
        <v>16.417910447761194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6</v>
      </c>
      <c r="D16" s="35">
        <v>4</v>
      </c>
      <c r="E16" s="32">
        <f t="shared" si="2"/>
        <v>66.666666666666657</v>
      </c>
      <c r="F16" s="35">
        <v>3</v>
      </c>
      <c r="G16" s="32">
        <f t="shared" si="3"/>
        <v>75</v>
      </c>
      <c r="H16" s="106">
        <f t="shared" si="0"/>
        <v>3</v>
      </c>
      <c r="I16" s="32">
        <f t="shared" si="4"/>
        <v>75</v>
      </c>
      <c r="J16" s="32">
        <f t="shared" si="5"/>
        <v>50</v>
      </c>
      <c r="K16" s="35">
        <v>0</v>
      </c>
      <c r="L16" s="32">
        <f t="shared" si="6"/>
        <v>0</v>
      </c>
      <c r="M16" s="35">
        <v>3</v>
      </c>
      <c r="N16" s="32">
        <f t="shared" si="7"/>
        <v>75</v>
      </c>
      <c r="O16" s="99">
        <f t="shared" si="1"/>
        <v>1</v>
      </c>
      <c r="P16" s="32">
        <f t="shared" si="8"/>
        <v>25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1</v>
      </c>
      <c r="V16" s="32">
        <f t="shared" si="11"/>
        <v>25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1</v>
      </c>
      <c r="AE16" s="32">
        <f t="shared" si="16"/>
        <v>25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10</v>
      </c>
      <c r="D17" s="35">
        <v>8</v>
      </c>
      <c r="E17" s="32">
        <f t="shared" si="2"/>
        <v>80</v>
      </c>
      <c r="F17" s="35">
        <v>6</v>
      </c>
      <c r="G17" s="32">
        <f t="shared" si="3"/>
        <v>75</v>
      </c>
      <c r="H17" s="106">
        <f t="shared" si="0"/>
        <v>7</v>
      </c>
      <c r="I17" s="32">
        <f t="shared" si="4"/>
        <v>87.5</v>
      </c>
      <c r="J17" s="32">
        <f t="shared" si="5"/>
        <v>70</v>
      </c>
      <c r="K17" s="35">
        <v>5</v>
      </c>
      <c r="L17" s="32">
        <f t="shared" si="6"/>
        <v>62.5</v>
      </c>
      <c r="M17" s="35">
        <v>2</v>
      </c>
      <c r="N17" s="32">
        <f t="shared" si="7"/>
        <v>25</v>
      </c>
      <c r="O17" s="99">
        <f t="shared" si="1"/>
        <v>1</v>
      </c>
      <c r="P17" s="32">
        <f t="shared" si="8"/>
        <v>12.5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2</v>
      </c>
      <c r="V17" s="32">
        <f t="shared" si="11"/>
        <v>25</v>
      </c>
      <c r="W17" s="35">
        <v>0</v>
      </c>
      <c r="X17" s="32">
        <f t="shared" si="12"/>
        <v>0</v>
      </c>
      <c r="Y17" s="35">
        <v>3</v>
      </c>
      <c r="Z17" s="32">
        <f t="shared" si="13"/>
        <v>37.5</v>
      </c>
      <c r="AA17" s="35">
        <v>1</v>
      </c>
      <c r="AB17" s="32">
        <f t="shared" si="14"/>
        <v>12.5</v>
      </c>
      <c r="AC17" s="32">
        <f t="shared" si="15"/>
        <v>33.333333333333329</v>
      </c>
      <c r="AD17" s="35">
        <v>2</v>
      </c>
      <c r="AE17" s="32">
        <f t="shared" si="16"/>
        <v>25</v>
      </c>
      <c r="AF17" s="35">
        <v>2</v>
      </c>
      <c r="AG17" s="32">
        <f t="shared" si="17"/>
        <v>25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36</v>
      </c>
      <c r="D18" s="35">
        <v>34</v>
      </c>
      <c r="E18" s="32">
        <f t="shared" si="2"/>
        <v>94.444444444444443</v>
      </c>
      <c r="F18" s="35">
        <v>14</v>
      </c>
      <c r="G18" s="32">
        <f t="shared" si="3"/>
        <v>41.17647058823529</v>
      </c>
      <c r="H18" s="106">
        <f t="shared" si="0"/>
        <v>32</v>
      </c>
      <c r="I18" s="32">
        <f t="shared" si="4"/>
        <v>94.117647058823522</v>
      </c>
      <c r="J18" s="32">
        <f t="shared" si="5"/>
        <v>88.888888888888886</v>
      </c>
      <c r="K18" s="35">
        <v>29</v>
      </c>
      <c r="L18" s="32">
        <f t="shared" si="6"/>
        <v>85.294117647058826</v>
      </c>
      <c r="M18" s="35">
        <v>3</v>
      </c>
      <c r="N18" s="32">
        <f t="shared" si="7"/>
        <v>8.8235294117647065</v>
      </c>
      <c r="O18" s="99">
        <f t="shared" si="1"/>
        <v>2</v>
      </c>
      <c r="P18" s="32">
        <f t="shared" si="8"/>
        <v>5.8823529411764701</v>
      </c>
      <c r="Q18" s="35">
        <v>2</v>
      </c>
      <c r="R18" s="32">
        <f t="shared" si="9"/>
        <v>100</v>
      </c>
      <c r="S18" s="35">
        <v>2</v>
      </c>
      <c r="T18" s="32">
        <f t="shared" si="10"/>
        <v>5.8823529411764701</v>
      </c>
      <c r="U18" s="35">
        <v>6</v>
      </c>
      <c r="V18" s="32">
        <f t="shared" si="11"/>
        <v>17.647058823529413</v>
      </c>
      <c r="W18" s="35">
        <v>3</v>
      </c>
      <c r="X18" s="32">
        <f t="shared" si="12"/>
        <v>8.8235294117647065</v>
      </c>
      <c r="Y18" s="35">
        <v>8</v>
      </c>
      <c r="Z18" s="32">
        <f t="shared" si="13"/>
        <v>23.52941176470588</v>
      </c>
      <c r="AA18" s="35">
        <v>0</v>
      </c>
      <c r="AB18" s="32">
        <f t="shared" si="14"/>
        <v>0</v>
      </c>
      <c r="AC18" s="32">
        <f t="shared" si="15"/>
        <v>0</v>
      </c>
      <c r="AD18" s="35">
        <v>8</v>
      </c>
      <c r="AE18" s="32">
        <f t="shared" si="16"/>
        <v>23.52941176470588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25</v>
      </c>
      <c r="D19" s="35">
        <v>27</v>
      </c>
      <c r="E19" s="32">
        <f t="shared" si="2"/>
        <v>108</v>
      </c>
      <c r="F19" s="35">
        <v>11</v>
      </c>
      <c r="G19" s="32">
        <f t="shared" si="3"/>
        <v>40.74074074074074</v>
      </c>
      <c r="H19" s="106">
        <f t="shared" si="0"/>
        <v>27</v>
      </c>
      <c r="I19" s="32">
        <f t="shared" si="4"/>
        <v>100</v>
      </c>
      <c r="J19" s="32">
        <f t="shared" si="5"/>
        <v>108</v>
      </c>
      <c r="K19" s="35">
        <v>24</v>
      </c>
      <c r="L19" s="32">
        <f t="shared" si="6"/>
        <v>88.888888888888886</v>
      </c>
      <c r="M19" s="35">
        <v>3</v>
      </c>
      <c r="N19" s="32">
        <f t="shared" si="7"/>
        <v>11.111111111111111</v>
      </c>
      <c r="O19" s="99">
        <f t="shared" si="1"/>
        <v>0</v>
      </c>
      <c r="P19" s="32">
        <f t="shared" si="8"/>
        <v>0</v>
      </c>
      <c r="Q19" s="35">
        <v>1</v>
      </c>
      <c r="R19" s="32">
        <f t="shared" si="9"/>
        <v>0</v>
      </c>
      <c r="S19" s="35">
        <v>0</v>
      </c>
      <c r="T19" s="32">
        <f t="shared" si="10"/>
        <v>0</v>
      </c>
      <c r="U19" s="35">
        <v>1</v>
      </c>
      <c r="V19" s="32">
        <f t="shared" si="11"/>
        <v>3.7037037037037033</v>
      </c>
      <c r="W19" s="35">
        <v>1</v>
      </c>
      <c r="X19" s="32">
        <f t="shared" si="12"/>
        <v>3.7037037037037033</v>
      </c>
      <c r="Y19" s="35">
        <v>7</v>
      </c>
      <c r="Z19" s="32">
        <f t="shared" si="13"/>
        <v>25.925925925925924</v>
      </c>
      <c r="AA19" s="35">
        <v>0</v>
      </c>
      <c r="AB19" s="32">
        <f t="shared" si="14"/>
        <v>0</v>
      </c>
      <c r="AC19" s="32">
        <f t="shared" si="15"/>
        <v>0</v>
      </c>
      <c r="AD19" s="35">
        <v>3</v>
      </c>
      <c r="AE19" s="32">
        <f t="shared" si="16"/>
        <v>11.111111111111111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7</v>
      </c>
      <c r="D20" s="35">
        <v>7</v>
      </c>
      <c r="E20" s="32">
        <f t="shared" si="2"/>
        <v>100</v>
      </c>
      <c r="F20" s="35">
        <v>0</v>
      </c>
      <c r="G20" s="32">
        <f t="shared" si="3"/>
        <v>0</v>
      </c>
      <c r="H20" s="106">
        <f t="shared" si="0"/>
        <v>6</v>
      </c>
      <c r="I20" s="32">
        <f t="shared" si="4"/>
        <v>85.714285714285708</v>
      </c>
      <c r="J20" s="32">
        <f t="shared" si="5"/>
        <v>85.714285714285708</v>
      </c>
      <c r="K20" s="35">
        <v>4</v>
      </c>
      <c r="L20" s="32">
        <f t="shared" si="6"/>
        <v>57.142857142857139</v>
      </c>
      <c r="M20" s="35">
        <v>2</v>
      </c>
      <c r="N20" s="32">
        <f t="shared" si="7"/>
        <v>28.571428571428569</v>
      </c>
      <c r="O20" s="99">
        <f t="shared" si="1"/>
        <v>1</v>
      </c>
      <c r="P20" s="32">
        <f t="shared" si="8"/>
        <v>14.285714285714285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2</v>
      </c>
      <c r="V20" s="32">
        <f t="shared" si="11"/>
        <v>28.571428571428569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1542.6</v>
      </c>
      <c r="D21" s="10">
        <f>SUM(D22:D39)</f>
        <v>1476</v>
      </c>
      <c r="E21" s="43">
        <f>IF(C21=0,0,D21/C21*100)</f>
        <v>95.682613768961502</v>
      </c>
      <c r="F21" s="10">
        <f>SUM(F22:F39)</f>
        <v>315</v>
      </c>
      <c r="G21" s="43">
        <f>IF(D21=0,0,F21/D21*100)</f>
        <v>21.341463414634145</v>
      </c>
      <c r="H21" s="61">
        <f>SUM(H22:H39)</f>
        <v>1438</v>
      </c>
      <c r="I21" s="43">
        <f>IF(D21=0,0,H21/D21*100)</f>
        <v>97.425474254742554</v>
      </c>
      <c r="J21" s="43">
        <f>IF(C21=0,0,H21/C21*100)</f>
        <v>93.219240243744323</v>
      </c>
      <c r="K21" s="10">
        <f>SUM(K22:K39)</f>
        <v>1249</v>
      </c>
      <c r="L21" s="43">
        <f>IF(D21=0,0,K21/D21*100)</f>
        <v>84.620596205962059</v>
      </c>
      <c r="M21" s="10">
        <f>SUM(M22:M39)</f>
        <v>189</v>
      </c>
      <c r="N21" s="43">
        <f>IF(D21=0,0,M21/D21*100)</f>
        <v>12.804878048780488</v>
      </c>
      <c r="O21" s="61">
        <f>SUM(O22:O39)</f>
        <v>38</v>
      </c>
      <c r="P21" s="43">
        <f>IF(D21=0,0,O21/D21*100)</f>
        <v>2.5745257452574526</v>
      </c>
      <c r="Q21" s="10">
        <f>SUM(Q22:Q39)</f>
        <v>1</v>
      </c>
      <c r="R21" s="43">
        <f t="shared" si="9"/>
        <v>2.6315789473684208</v>
      </c>
      <c r="S21" s="10">
        <f>SUM(S22:S39)</f>
        <v>41</v>
      </c>
      <c r="T21" s="43">
        <f>IF(D21=0,0,S21/D21*100)</f>
        <v>2.7777777777777777</v>
      </c>
      <c r="U21" s="10">
        <f>SUM(U22:U39)</f>
        <v>243</v>
      </c>
      <c r="V21" s="43">
        <f t="shared" si="11"/>
        <v>16.463414634146343</v>
      </c>
      <c r="W21" s="10">
        <f>SUM(W22:W39)</f>
        <v>46</v>
      </c>
      <c r="X21" s="43">
        <f>IF(D21=0,0,W21/D21*100)</f>
        <v>3.116531165311653</v>
      </c>
      <c r="Y21" s="10">
        <f>SUM(Y22:Y39)</f>
        <v>192</v>
      </c>
      <c r="Z21" s="43">
        <f>IF(D21=0,0,Y21/D21*100)</f>
        <v>13.008130081300814</v>
      </c>
      <c r="AA21" s="10">
        <f>SUM(AA22:AA39)</f>
        <v>1</v>
      </c>
      <c r="AB21" s="43">
        <f>IF(D21=0,0,AA21/D21*100)</f>
        <v>6.7750677506775062E-2</v>
      </c>
      <c r="AC21" s="43">
        <f>IF(Y21=0,0,AA21/Y21*100)</f>
        <v>0.52083333333333326</v>
      </c>
      <c r="AD21" s="10">
        <f>SUM(AD22:AD39)</f>
        <v>153</v>
      </c>
      <c r="AE21" s="43">
        <f t="shared" si="16"/>
        <v>10.365853658536585</v>
      </c>
      <c r="AF21" s="10">
        <f>SUM(AF22:AF39)</f>
        <v>1</v>
      </c>
      <c r="AG21" s="43">
        <f>IF(D21=0,0,AF21/D21*100)</f>
        <v>6.7750677506775062E-2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147</v>
      </c>
      <c r="D22" s="35">
        <v>140</v>
      </c>
      <c r="E22" s="32">
        <f t="shared" si="2"/>
        <v>95.238095238095227</v>
      </c>
      <c r="F22" s="35">
        <v>22</v>
      </c>
      <c r="G22" s="32">
        <f t="shared" si="3"/>
        <v>15.714285714285714</v>
      </c>
      <c r="H22" s="106">
        <f t="shared" si="0"/>
        <v>139</v>
      </c>
      <c r="I22" s="32">
        <f t="shared" si="4"/>
        <v>99.285714285714292</v>
      </c>
      <c r="J22" s="32">
        <f t="shared" si="5"/>
        <v>94.557823129251702</v>
      </c>
      <c r="K22" s="35">
        <v>123</v>
      </c>
      <c r="L22" s="32">
        <f t="shared" si="6"/>
        <v>87.857142857142861</v>
      </c>
      <c r="M22" s="35">
        <v>16</v>
      </c>
      <c r="N22" s="32">
        <f t="shared" si="7"/>
        <v>11.428571428571429</v>
      </c>
      <c r="O22" s="99">
        <f t="shared" ref="O22:O39" si="18">D22-H22</f>
        <v>1</v>
      </c>
      <c r="P22" s="32">
        <f t="shared" si="8"/>
        <v>0.7142857142857143</v>
      </c>
      <c r="Q22" s="35">
        <v>0</v>
      </c>
      <c r="R22" s="32">
        <f t="shared" si="9"/>
        <v>0</v>
      </c>
      <c r="S22" s="35">
        <v>2</v>
      </c>
      <c r="T22" s="32">
        <f t="shared" si="10"/>
        <v>1.4285714285714286</v>
      </c>
      <c r="U22" s="35">
        <v>25</v>
      </c>
      <c r="V22" s="32">
        <f t="shared" si="11"/>
        <v>17.857142857142858</v>
      </c>
      <c r="W22" s="35">
        <v>11</v>
      </c>
      <c r="X22" s="32">
        <f t="shared" si="12"/>
        <v>7.8571428571428568</v>
      </c>
      <c r="Y22" s="35">
        <v>10</v>
      </c>
      <c r="Z22" s="32">
        <f t="shared" si="13"/>
        <v>7.1428571428571423</v>
      </c>
      <c r="AA22" s="35">
        <v>0</v>
      </c>
      <c r="AB22" s="32">
        <f t="shared" si="14"/>
        <v>0</v>
      </c>
      <c r="AC22" s="32">
        <f t="shared" si="15"/>
        <v>0</v>
      </c>
      <c r="AD22" s="35">
        <v>7</v>
      </c>
      <c r="AE22" s="32">
        <f t="shared" si="16"/>
        <v>5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77</v>
      </c>
      <c r="D23" s="35">
        <v>73</v>
      </c>
      <c r="E23" s="32">
        <f t="shared" si="2"/>
        <v>94.805194805194802</v>
      </c>
      <c r="F23" s="35">
        <v>17</v>
      </c>
      <c r="G23" s="32">
        <f t="shared" si="3"/>
        <v>23.287671232876711</v>
      </c>
      <c r="H23" s="106">
        <f t="shared" si="0"/>
        <v>72</v>
      </c>
      <c r="I23" s="32">
        <f t="shared" si="4"/>
        <v>98.630136986301366</v>
      </c>
      <c r="J23" s="32">
        <f t="shared" si="5"/>
        <v>93.506493506493499</v>
      </c>
      <c r="K23" s="35">
        <v>59</v>
      </c>
      <c r="L23" s="32">
        <f t="shared" si="6"/>
        <v>80.821917808219183</v>
      </c>
      <c r="M23" s="35">
        <v>13</v>
      </c>
      <c r="N23" s="32">
        <f t="shared" si="7"/>
        <v>17.80821917808219</v>
      </c>
      <c r="O23" s="99">
        <f t="shared" si="18"/>
        <v>1</v>
      </c>
      <c r="P23" s="32">
        <f t="shared" si="8"/>
        <v>1.3698630136986301</v>
      </c>
      <c r="Q23" s="35">
        <v>0</v>
      </c>
      <c r="R23" s="32">
        <f t="shared" si="9"/>
        <v>0</v>
      </c>
      <c r="S23" s="35">
        <v>7</v>
      </c>
      <c r="T23" s="32">
        <f t="shared" si="10"/>
        <v>9.5890410958904102</v>
      </c>
      <c r="U23" s="35">
        <v>8</v>
      </c>
      <c r="V23" s="32">
        <f t="shared" si="11"/>
        <v>10.95890410958904</v>
      </c>
      <c r="W23" s="35">
        <v>0</v>
      </c>
      <c r="X23" s="32">
        <f t="shared" si="12"/>
        <v>0</v>
      </c>
      <c r="Y23" s="35">
        <v>7</v>
      </c>
      <c r="Z23" s="32">
        <f t="shared" si="13"/>
        <v>9.5890410958904102</v>
      </c>
      <c r="AA23" s="35">
        <v>0</v>
      </c>
      <c r="AB23" s="32">
        <f t="shared" si="14"/>
        <v>0</v>
      </c>
      <c r="AC23" s="32">
        <f t="shared" si="15"/>
        <v>0</v>
      </c>
      <c r="AD23" s="35">
        <v>5</v>
      </c>
      <c r="AE23" s="32">
        <f t="shared" si="16"/>
        <v>6.8493150684931505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88</v>
      </c>
      <c r="D24" s="35">
        <v>80</v>
      </c>
      <c r="E24" s="32">
        <f t="shared" si="2"/>
        <v>90.909090909090907</v>
      </c>
      <c r="F24" s="35">
        <v>28</v>
      </c>
      <c r="G24" s="32">
        <f t="shared" si="3"/>
        <v>35</v>
      </c>
      <c r="H24" s="106">
        <f t="shared" si="0"/>
        <v>78</v>
      </c>
      <c r="I24" s="32">
        <f t="shared" si="4"/>
        <v>97.5</v>
      </c>
      <c r="J24" s="32">
        <f t="shared" si="5"/>
        <v>88.63636363636364</v>
      </c>
      <c r="K24" s="35">
        <v>69</v>
      </c>
      <c r="L24" s="32">
        <f t="shared" si="6"/>
        <v>86.25</v>
      </c>
      <c r="M24" s="35">
        <v>9</v>
      </c>
      <c r="N24" s="32">
        <f t="shared" si="7"/>
        <v>11.25</v>
      </c>
      <c r="O24" s="99">
        <f t="shared" si="18"/>
        <v>2</v>
      </c>
      <c r="P24" s="32">
        <f t="shared" si="8"/>
        <v>2.5</v>
      </c>
      <c r="Q24" s="35">
        <v>0</v>
      </c>
      <c r="R24" s="32">
        <f t="shared" si="9"/>
        <v>0</v>
      </c>
      <c r="S24" s="35">
        <v>2</v>
      </c>
      <c r="T24" s="32">
        <f t="shared" si="10"/>
        <v>2.5</v>
      </c>
      <c r="U24" s="35">
        <v>21</v>
      </c>
      <c r="V24" s="32">
        <f t="shared" si="11"/>
        <v>26.25</v>
      </c>
      <c r="W24" s="35">
        <v>1</v>
      </c>
      <c r="X24" s="32">
        <f t="shared" si="12"/>
        <v>1.25</v>
      </c>
      <c r="Y24" s="35">
        <v>12</v>
      </c>
      <c r="Z24" s="32">
        <f t="shared" si="13"/>
        <v>15</v>
      </c>
      <c r="AA24" s="35">
        <v>0</v>
      </c>
      <c r="AB24" s="32">
        <f t="shared" si="14"/>
        <v>0</v>
      </c>
      <c r="AC24" s="32">
        <f t="shared" si="15"/>
        <v>0</v>
      </c>
      <c r="AD24" s="35">
        <v>15</v>
      </c>
      <c r="AE24" s="32">
        <f t="shared" si="16"/>
        <v>18.75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225.6</v>
      </c>
      <c r="D25" s="35">
        <v>225</v>
      </c>
      <c r="E25" s="32">
        <f t="shared" si="2"/>
        <v>99.7340425531915</v>
      </c>
      <c r="F25" s="35">
        <v>35</v>
      </c>
      <c r="G25" s="32">
        <f t="shared" si="3"/>
        <v>15.555555555555555</v>
      </c>
      <c r="H25" s="106">
        <f t="shared" si="0"/>
        <v>219</v>
      </c>
      <c r="I25" s="32">
        <f t="shared" si="4"/>
        <v>97.333333333333343</v>
      </c>
      <c r="J25" s="32">
        <f t="shared" si="5"/>
        <v>97.074468085106375</v>
      </c>
      <c r="K25" s="35">
        <v>179</v>
      </c>
      <c r="L25" s="32">
        <f t="shared" si="6"/>
        <v>79.555555555555557</v>
      </c>
      <c r="M25" s="35">
        <v>40</v>
      </c>
      <c r="N25" s="32">
        <f t="shared" si="7"/>
        <v>17.777777777777779</v>
      </c>
      <c r="O25" s="99">
        <f t="shared" si="18"/>
        <v>6</v>
      </c>
      <c r="P25" s="32">
        <f t="shared" si="8"/>
        <v>2.666666666666667</v>
      </c>
      <c r="Q25" s="35">
        <v>0</v>
      </c>
      <c r="R25" s="32">
        <f t="shared" si="9"/>
        <v>0</v>
      </c>
      <c r="S25" s="35">
        <v>7</v>
      </c>
      <c r="T25" s="32">
        <f t="shared" si="10"/>
        <v>3.1111111111111112</v>
      </c>
      <c r="U25" s="35">
        <v>35</v>
      </c>
      <c r="V25" s="32">
        <f t="shared" si="11"/>
        <v>15.555555555555555</v>
      </c>
      <c r="W25" s="35">
        <v>0</v>
      </c>
      <c r="X25" s="32">
        <f t="shared" si="12"/>
        <v>0</v>
      </c>
      <c r="Y25" s="35">
        <v>23</v>
      </c>
      <c r="Z25" s="32">
        <f t="shared" si="13"/>
        <v>10.222222222222223</v>
      </c>
      <c r="AA25" s="35">
        <v>0</v>
      </c>
      <c r="AB25" s="32">
        <f t="shared" si="14"/>
        <v>0</v>
      </c>
      <c r="AC25" s="32">
        <f t="shared" si="15"/>
        <v>0</v>
      </c>
      <c r="AD25" s="35">
        <v>12</v>
      </c>
      <c r="AE25" s="32">
        <f t="shared" si="16"/>
        <v>5.3333333333333339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29</v>
      </c>
      <c r="D26" s="35">
        <v>27</v>
      </c>
      <c r="E26" s="32">
        <f t="shared" si="2"/>
        <v>93.103448275862064</v>
      </c>
      <c r="F26" s="35">
        <v>4</v>
      </c>
      <c r="G26" s="32">
        <f t="shared" si="3"/>
        <v>14.814814814814813</v>
      </c>
      <c r="H26" s="106">
        <f t="shared" si="0"/>
        <v>26</v>
      </c>
      <c r="I26" s="32">
        <f t="shared" si="4"/>
        <v>96.296296296296291</v>
      </c>
      <c r="J26" s="32">
        <f t="shared" si="5"/>
        <v>89.65517241379311</v>
      </c>
      <c r="K26" s="35">
        <v>23</v>
      </c>
      <c r="L26" s="32">
        <f t="shared" si="6"/>
        <v>85.18518518518519</v>
      </c>
      <c r="M26" s="35">
        <v>3</v>
      </c>
      <c r="N26" s="32">
        <f t="shared" si="7"/>
        <v>11.111111111111111</v>
      </c>
      <c r="O26" s="99">
        <f t="shared" si="18"/>
        <v>1</v>
      </c>
      <c r="P26" s="32">
        <f t="shared" si="8"/>
        <v>3.7037037037037033</v>
      </c>
      <c r="Q26" s="35">
        <v>0</v>
      </c>
      <c r="R26" s="32">
        <f t="shared" si="9"/>
        <v>0</v>
      </c>
      <c r="S26" s="35">
        <v>1</v>
      </c>
      <c r="T26" s="32">
        <f t="shared" si="10"/>
        <v>3.7037037037037033</v>
      </c>
      <c r="U26" s="35">
        <v>7</v>
      </c>
      <c r="V26" s="32">
        <f t="shared" si="11"/>
        <v>25.925925925925924</v>
      </c>
      <c r="W26" s="35">
        <v>1</v>
      </c>
      <c r="X26" s="32">
        <f t="shared" si="12"/>
        <v>3.7037037037037033</v>
      </c>
      <c r="Y26" s="35">
        <v>2</v>
      </c>
      <c r="Z26" s="32">
        <f t="shared" si="13"/>
        <v>7.4074074074074066</v>
      </c>
      <c r="AA26" s="35">
        <v>0</v>
      </c>
      <c r="AB26" s="32">
        <f t="shared" si="14"/>
        <v>0</v>
      </c>
      <c r="AC26" s="32">
        <f t="shared" si="15"/>
        <v>0</v>
      </c>
      <c r="AD26" s="35">
        <v>3</v>
      </c>
      <c r="AE26" s="32">
        <f t="shared" si="16"/>
        <v>11.111111111111111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58</v>
      </c>
      <c r="D27" s="35">
        <v>57</v>
      </c>
      <c r="E27" s="32">
        <f t="shared" si="2"/>
        <v>98.275862068965509</v>
      </c>
      <c r="F27" s="35">
        <v>13</v>
      </c>
      <c r="G27" s="32">
        <f t="shared" si="3"/>
        <v>22.807017543859647</v>
      </c>
      <c r="H27" s="106">
        <f t="shared" si="0"/>
        <v>55</v>
      </c>
      <c r="I27" s="32">
        <f t="shared" si="4"/>
        <v>96.491228070175438</v>
      </c>
      <c r="J27" s="32">
        <f t="shared" si="5"/>
        <v>94.827586206896555</v>
      </c>
      <c r="K27" s="35">
        <v>50</v>
      </c>
      <c r="L27" s="32">
        <f t="shared" si="6"/>
        <v>87.719298245614027</v>
      </c>
      <c r="M27" s="35">
        <v>5</v>
      </c>
      <c r="N27" s="32">
        <f t="shared" si="7"/>
        <v>8.7719298245614024</v>
      </c>
      <c r="O27" s="99">
        <f t="shared" si="18"/>
        <v>2</v>
      </c>
      <c r="P27" s="32">
        <f t="shared" si="8"/>
        <v>3.5087719298245612</v>
      </c>
      <c r="Q27" s="35">
        <v>0</v>
      </c>
      <c r="R27" s="32">
        <f t="shared" si="9"/>
        <v>0</v>
      </c>
      <c r="S27" s="35">
        <v>4</v>
      </c>
      <c r="T27" s="32">
        <f t="shared" si="10"/>
        <v>7.0175438596491224</v>
      </c>
      <c r="U27" s="35">
        <v>7</v>
      </c>
      <c r="V27" s="32">
        <f t="shared" si="11"/>
        <v>12.280701754385964</v>
      </c>
      <c r="W27" s="35">
        <v>2</v>
      </c>
      <c r="X27" s="32">
        <f t="shared" si="12"/>
        <v>3.5087719298245612</v>
      </c>
      <c r="Y27" s="35">
        <v>6</v>
      </c>
      <c r="Z27" s="32">
        <f t="shared" si="13"/>
        <v>10.526315789473683</v>
      </c>
      <c r="AA27" s="35">
        <v>0</v>
      </c>
      <c r="AB27" s="32">
        <f t="shared" si="14"/>
        <v>0</v>
      </c>
      <c r="AC27" s="32">
        <f t="shared" si="15"/>
        <v>0</v>
      </c>
      <c r="AD27" s="35">
        <v>10</v>
      </c>
      <c r="AE27" s="32">
        <f t="shared" si="16"/>
        <v>17.543859649122805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45</v>
      </c>
      <c r="D28" s="35">
        <v>44</v>
      </c>
      <c r="E28" s="32">
        <f t="shared" si="2"/>
        <v>97.777777777777771</v>
      </c>
      <c r="F28" s="35">
        <v>11</v>
      </c>
      <c r="G28" s="32">
        <f t="shared" si="3"/>
        <v>25</v>
      </c>
      <c r="H28" s="106">
        <f t="shared" si="0"/>
        <v>40</v>
      </c>
      <c r="I28" s="32">
        <f t="shared" si="4"/>
        <v>90.909090909090907</v>
      </c>
      <c r="J28" s="32">
        <f t="shared" si="5"/>
        <v>88.888888888888886</v>
      </c>
      <c r="K28" s="35">
        <v>35</v>
      </c>
      <c r="L28" s="32">
        <f t="shared" si="6"/>
        <v>79.545454545454547</v>
      </c>
      <c r="M28" s="35">
        <v>5</v>
      </c>
      <c r="N28" s="32">
        <f t="shared" si="7"/>
        <v>11.363636363636363</v>
      </c>
      <c r="O28" s="99">
        <f t="shared" si="18"/>
        <v>4</v>
      </c>
      <c r="P28" s="32">
        <f t="shared" si="8"/>
        <v>9.0909090909090917</v>
      </c>
      <c r="Q28" s="35">
        <v>0</v>
      </c>
      <c r="R28" s="32">
        <f t="shared" si="9"/>
        <v>0</v>
      </c>
      <c r="S28" s="35">
        <v>1</v>
      </c>
      <c r="T28" s="32">
        <f t="shared" si="10"/>
        <v>2.2727272727272729</v>
      </c>
      <c r="U28" s="35">
        <v>2</v>
      </c>
      <c r="V28" s="32">
        <f t="shared" si="11"/>
        <v>4.5454545454545459</v>
      </c>
      <c r="W28" s="35">
        <v>1</v>
      </c>
      <c r="X28" s="32">
        <f t="shared" si="12"/>
        <v>2.2727272727272729</v>
      </c>
      <c r="Y28" s="35">
        <v>4</v>
      </c>
      <c r="Z28" s="32">
        <f t="shared" si="13"/>
        <v>9.0909090909090917</v>
      </c>
      <c r="AA28" s="35">
        <v>0</v>
      </c>
      <c r="AB28" s="32">
        <f t="shared" si="14"/>
        <v>0</v>
      </c>
      <c r="AC28" s="32">
        <f t="shared" si="15"/>
        <v>0</v>
      </c>
      <c r="AD28" s="35">
        <v>1</v>
      </c>
      <c r="AE28" s="32">
        <f t="shared" si="16"/>
        <v>2.2727272727272729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110</v>
      </c>
      <c r="D29" s="35">
        <v>108</v>
      </c>
      <c r="E29" s="32">
        <f t="shared" si="2"/>
        <v>98.181818181818187</v>
      </c>
      <c r="F29" s="35">
        <v>15</v>
      </c>
      <c r="G29" s="32">
        <f t="shared" si="3"/>
        <v>13.888888888888889</v>
      </c>
      <c r="H29" s="106">
        <f t="shared" si="0"/>
        <v>108</v>
      </c>
      <c r="I29" s="32">
        <f t="shared" si="4"/>
        <v>100</v>
      </c>
      <c r="J29" s="32">
        <f t="shared" si="5"/>
        <v>98.181818181818187</v>
      </c>
      <c r="K29" s="35">
        <v>97</v>
      </c>
      <c r="L29" s="32">
        <f t="shared" si="6"/>
        <v>89.81481481481481</v>
      </c>
      <c r="M29" s="35">
        <v>11</v>
      </c>
      <c r="N29" s="32">
        <f t="shared" si="7"/>
        <v>10.185185185185185</v>
      </c>
      <c r="O29" s="99">
        <f t="shared" si="18"/>
        <v>0</v>
      </c>
      <c r="P29" s="32">
        <f t="shared" si="8"/>
        <v>0</v>
      </c>
      <c r="Q29" s="35">
        <v>0</v>
      </c>
      <c r="R29" s="32">
        <f t="shared" si="9"/>
        <v>0</v>
      </c>
      <c r="S29" s="35">
        <v>7</v>
      </c>
      <c r="T29" s="32">
        <f t="shared" si="10"/>
        <v>6.481481481481481</v>
      </c>
      <c r="U29" s="35">
        <v>9</v>
      </c>
      <c r="V29" s="32">
        <f t="shared" si="11"/>
        <v>8.3333333333333321</v>
      </c>
      <c r="W29" s="35">
        <v>6</v>
      </c>
      <c r="X29" s="32">
        <f t="shared" si="12"/>
        <v>5.5555555555555554</v>
      </c>
      <c r="Y29" s="35">
        <v>21</v>
      </c>
      <c r="Z29" s="32">
        <f t="shared" si="13"/>
        <v>19.444444444444446</v>
      </c>
      <c r="AA29" s="35">
        <v>0</v>
      </c>
      <c r="AB29" s="32">
        <f t="shared" si="14"/>
        <v>0</v>
      </c>
      <c r="AC29" s="32">
        <f t="shared" si="15"/>
        <v>0</v>
      </c>
      <c r="AD29" s="35">
        <v>24</v>
      </c>
      <c r="AE29" s="32">
        <f t="shared" si="16"/>
        <v>22.222222222222221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104</v>
      </c>
      <c r="D30" s="35">
        <v>98</v>
      </c>
      <c r="E30" s="32">
        <f t="shared" si="2"/>
        <v>94.230769230769226</v>
      </c>
      <c r="F30" s="35">
        <v>21</v>
      </c>
      <c r="G30" s="32">
        <f t="shared" si="3"/>
        <v>21.428571428571427</v>
      </c>
      <c r="H30" s="106">
        <f t="shared" si="0"/>
        <v>96</v>
      </c>
      <c r="I30" s="32">
        <f t="shared" si="4"/>
        <v>97.959183673469383</v>
      </c>
      <c r="J30" s="32">
        <f t="shared" si="5"/>
        <v>92.307692307692307</v>
      </c>
      <c r="K30" s="35">
        <v>83</v>
      </c>
      <c r="L30" s="32">
        <f t="shared" si="6"/>
        <v>84.693877551020407</v>
      </c>
      <c r="M30" s="35">
        <v>13</v>
      </c>
      <c r="N30" s="32">
        <f t="shared" si="7"/>
        <v>13.26530612244898</v>
      </c>
      <c r="O30" s="99">
        <f t="shared" si="18"/>
        <v>2</v>
      </c>
      <c r="P30" s="32">
        <f t="shared" si="8"/>
        <v>2.0408163265306123</v>
      </c>
      <c r="Q30" s="35">
        <v>0</v>
      </c>
      <c r="R30" s="32">
        <f t="shared" si="9"/>
        <v>0</v>
      </c>
      <c r="S30" s="35">
        <v>1</v>
      </c>
      <c r="T30" s="32">
        <f t="shared" si="10"/>
        <v>1.0204081632653061</v>
      </c>
      <c r="U30" s="35">
        <v>12</v>
      </c>
      <c r="V30" s="32">
        <f t="shared" si="11"/>
        <v>12.244897959183673</v>
      </c>
      <c r="W30" s="35">
        <v>3</v>
      </c>
      <c r="X30" s="32">
        <f t="shared" si="12"/>
        <v>3.0612244897959182</v>
      </c>
      <c r="Y30" s="35">
        <v>28</v>
      </c>
      <c r="Z30" s="32">
        <f t="shared" si="13"/>
        <v>28.571428571428569</v>
      </c>
      <c r="AA30" s="35">
        <v>0</v>
      </c>
      <c r="AB30" s="32">
        <f t="shared" si="14"/>
        <v>0</v>
      </c>
      <c r="AC30" s="32">
        <f t="shared" si="15"/>
        <v>0</v>
      </c>
      <c r="AD30" s="35">
        <v>19</v>
      </c>
      <c r="AE30" s="32">
        <f t="shared" si="16"/>
        <v>19.387755102040817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133</v>
      </c>
      <c r="D31" s="35">
        <v>120</v>
      </c>
      <c r="E31" s="32">
        <f t="shared" si="2"/>
        <v>90.225563909774436</v>
      </c>
      <c r="F31" s="35">
        <v>28</v>
      </c>
      <c r="G31" s="32">
        <f t="shared" si="3"/>
        <v>23.333333333333332</v>
      </c>
      <c r="H31" s="106">
        <f t="shared" si="0"/>
        <v>118</v>
      </c>
      <c r="I31" s="32">
        <f t="shared" si="4"/>
        <v>98.333333333333329</v>
      </c>
      <c r="J31" s="32">
        <f t="shared" si="5"/>
        <v>88.721804511278194</v>
      </c>
      <c r="K31" s="35">
        <v>111</v>
      </c>
      <c r="L31" s="32">
        <f t="shared" si="6"/>
        <v>92.5</v>
      </c>
      <c r="M31" s="35">
        <v>7</v>
      </c>
      <c r="N31" s="32">
        <f t="shared" si="7"/>
        <v>5.833333333333333</v>
      </c>
      <c r="O31" s="99">
        <f t="shared" si="18"/>
        <v>2</v>
      </c>
      <c r="P31" s="32">
        <f t="shared" si="8"/>
        <v>1.6666666666666667</v>
      </c>
      <c r="Q31" s="35">
        <v>0</v>
      </c>
      <c r="R31" s="32">
        <f t="shared" si="9"/>
        <v>0</v>
      </c>
      <c r="S31" s="35">
        <v>0</v>
      </c>
      <c r="T31" s="32">
        <f t="shared" si="10"/>
        <v>0</v>
      </c>
      <c r="U31" s="35">
        <v>19</v>
      </c>
      <c r="V31" s="32">
        <f t="shared" si="11"/>
        <v>15.833333333333332</v>
      </c>
      <c r="W31" s="35">
        <v>4</v>
      </c>
      <c r="X31" s="32">
        <f t="shared" si="12"/>
        <v>3.3333333333333335</v>
      </c>
      <c r="Y31" s="35">
        <v>15</v>
      </c>
      <c r="Z31" s="32">
        <f t="shared" si="13"/>
        <v>12.5</v>
      </c>
      <c r="AA31" s="35">
        <v>0</v>
      </c>
      <c r="AB31" s="32">
        <f t="shared" si="14"/>
        <v>0</v>
      </c>
      <c r="AC31" s="32">
        <f t="shared" si="15"/>
        <v>0</v>
      </c>
      <c r="AD31" s="35">
        <v>12</v>
      </c>
      <c r="AE31" s="32">
        <f t="shared" si="16"/>
        <v>10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0</v>
      </c>
      <c r="D32" s="35">
        <v>0</v>
      </c>
      <c r="E32" s="32">
        <f t="shared" si="2"/>
        <v>0</v>
      </c>
      <c r="F32" s="35">
        <v>0</v>
      </c>
      <c r="G32" s="32">
        <f t="shared" si="3"/>
        <v>0</v>
      </c>
      <c r="H32" s="106">
        <f t="shared" si="0"/>
        <v>0</v>
      </c>
      <c r="I32" s="32">
        <f t="shared" si="4"/>
        <v>0</v>
      </c>
      <c r="J32" s="32">
        <f t="shared" si="5"/>
        <v>0</v>
      </c>
      <c r="K32" s="35">
        <v>0</v>
      </c>
      <c r="L32" s="32">
        <f t="shared" si="6"/>
        <v>0</v>
      </c>
      <c r="M32" s="35">
        <v>0</v>
      </c>
      <c r="N32" s="32">
        <f t="shared" si="7"/>
        <v>0</v>
      </c>
      <c r="O32" s="99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39</v>
      </c>
      <c r="D33" s="35">
        <v>39</v>
      </c>
      <c r="E33" s="32">
        <f t="shared" si="2"/>
        <v>100</v>
      </c>
      <c r="F33" s="35">
        <v>12</v>
      </c>
      <c r="G33" s="32">
        <f t="shared" si="3"/>
        <v>30.76923076923077</v>
      </c>
      <c r="H33" s="106">
        <f t="shared" si="0"/>
        <v>39</v>
      </c>
      <c r="I33" s="32">
        <f t="shared" si="4"/>
        <v>100</v>
      </c>
      <c r="J33" s="32">
        <f t="shared" si="5"/>
        <v>100</v>
      </c>
      <c r="K33" s="35">
        <v>31</v>
      </c>
      <c r="L33" s="32">
        <f t="shared" si="6"/>
        <v>79.487179487179489</v>
      </c>
      <c r="M33" s="35">
        <v>8</v>
      </c>
      <c r="N33" s="32">
        <f t="shared" si="7"/>
        <v>20.512820512820511</v>
      </c>
      <c r="O33" s="99">
        <f t="shared" si="18"/>
        <v>0</v>
      </c>
      <c r="P33" s="32">
        <f t="shared" si="8"/>
        <v>0</v>
      </c>
      <c r="Q33" s="35">
        <v>0</v>
      </c>
      <c r="R33" s="32">
        <f t="shared" si="9"/>
        <v>0</v>
      </c>
      <c r="S33" s="35">
        <v>0</v>
      </c>
      <c r="T33" s="32">
        <f t="shared" si="10"/>
        <v>0</v>
      </c>
      <c r="U33" s="35">
        <v>10</v>
      </c>
      <c r="V33" s="32">
        <f t="shared" si="11"/>
        <v>25.641025641025639</v>
      </c>
      <c r="W33" s="35">
        <v>2</v>
      </c>
      <c r="X33" s="32">
        <f t="shared" si="12"/>
        <v>5.1282051282051277</v>
      </c>
      <c r="Y33" s="35">
        <v>2</v>
      </c>
      <c r="Z33" s="32">
        <f t="shared" si="13"/>
        <v>5.1282051282051277</v>
      </c>
      <c r="AA33" s="35">
        <v>1</v>
      </c>
      <c r="AB33" s="32">
        <f t="shared" si="14"/>
        <v>2.5641025641025639</v>
      </c>
      <c r="AC33" s="32">
        <f t="shared" si="15"/>
        <v>50</v>
      </c>
      <c r="AD33" s="35">
        <v>1</v>
      </c>
      <c r="AE33" s="32">
        <f t="shared" si="16"/>
        <v>2.5641025641025639</v>
      </c>
      <c r="AF33" s="35">
        <v>1</v>
      </c>
      <c r="AG33" s="32">
        <f t="shared" si="17"/>
        <v>2.5641025641025639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123</v>
      </c>
      <c r="D34" s="35">
        <v>114</v>
      </c>
      <c r="E34" s="32">
        <f t="shared" si="2"/>
        <v>92.682926829268297</v>
      </c>
      <c r="F34" s="35">
        <v>16</v>
      </c>
      <c r="G34" s="32">
        <f t="shared" si="3"/>
        <v>14.035087719298245</v>
      </c>
      <c r="H34" s="106">
        <f t="shared" si="0"/>
        <v>109</v>
      </c>
      <c r="I34" s="32">
        <f t="shared" si="4"/>
        <v>95.614035087719301</v>
      </c>
      <c r="J34" s="32">
        <f t="shared" si="5"/>
        <v>88.617886178861795</v>
      </c>
      <c r="K34" s="35">
        <v>92</v>
      </c>
      <c r="L34" s="32">
        <f t="shared" si="6"/>
        <v>80.701754385964904</v>
      </c>
      <c r="M34" s="35">
        <v>17</v>
      </c>
      <c r="N34" s="32">
        <f t="shared" si="7"/>
        <v>14.912280701754385</v>
      </c>
      <c r="O34" s="99">
        <f t="shared" si="18"/>
        <v>5</v>
      </c>
      <c r="P34" s="32">
        <f t="shared" si="8"/>
        <v>4.3859649122807012</v>
      </c>
      <c r="Q34" s="35">
        <v>0</v>
      </c>
      <c r="R34" s="32">
        <f t="shared" si="9"/>
        <v>0</v>
      </c>
      <c r="S34" s="35">
        <v>4</v>
      </c>
      <c r="T34" s="32">
        <f t="shared" si="10"/>
        <v>3.5087719298245612</v>
      </c>
      <c r="U34" s="35">
        <v>17</v>
      </c>
      <c r="V34" s="32">
        <f t="shared" si="11"/>
        <v>14.912280701754385</v>
      </c>
      <c r="W34" s="35">
        <v>9</v>
      </c>
      <c r="X34" s="32">
        <f t="shared" si="12"/>
        <v>7.8947368421052628</v>
      </c>
      <c r="Y34" s="35">
        <v>16</v>
      </c>
      <c r="Z34" s="32">
        <f t="shared" si="13"/>
        <v>14.035087719298245</v>
      </c>
      <c r="AA34" s="35">
        <v>0</v>
      </c>
      <c r="AB34" s="32">
        <f t="shared" si="14"/>
        <v>0</v>
      </c>
      <c r="AC34" s="32">
        <f t="shared" si="15"/>
        <v>0</v>
      </c>
      <c r="AD34" s="35">
        <v>11</v>
      </c>
      <c r="AE34" s="32">
        <f t="shared" si="16"/>
        <v>9.6491228070175428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31</v>
      </c>
      <c r="D35" s="35">
        <v>31</v>
      </c>
      <c r="E35" s="32">
        <f t="shared" si="2"/>
        <v>100</v>
      </c>
      <c r="F35" s="35">
        <v>5</v>
      </c>
      <c r="G35" s="32">
        <f t="shared" si="3"/>
        <v>16.129032258064516</v>
      </c>
      <c r="H35" s="106">
        <f t="shared" si="0"/>
        <v>31</v>
      </c>
      <c r="I35" s="32">
        <f t="shared" si="4"/>
        <v>100</v>
      </c>
      <c r="J35" s="32">
        <f t="shared" si="5"/>
        <v>100</v>
      </c>
      <c r="K35" s="35">
        <v>23</v>
      </c>
      <c r="L35" s="32">
        <f t="shared" si="6"/>
        <v>74.193548387096769</v>
      </c>
      <c r="M35" s="35">
        <v>8</v>
      </c>
      <c r="N35" s="32">
        <f t="shared" si="7"/>
        <v>25.806451612903224</v>
      </c>
      <c r="O35" s="99">
        <f t="shared" si="18"/>
        <v>0</v>
      </c>
      <c r="P35" s="32">
        <f t="shared" si="8"/>
        <v>0</v>
      </c>
      <c r="Q35" s="35">
        <v>0</v>
      </c>
      <c r="R35" s="32">
        <f t="shared" si="9"/>
        <v>0</v>
      </c>
      <c r="S35" s="35">
        <v>0</v>
      </c>
      <c r="T35" s="32">
        <f t="shared" si="10"/>
        <v>0</v>
      </c>
      <c r="U35" s="35">
        <v>6</v>
      </c>
      <c r="V35" s="32">
        <f t="shared" si="11"/>
        <v>19.35483870967742</v>
      </c>
      <c r="W35" s="35">
        <v>0</v>
      </c>
      <c r="X35" s="32">
        <f t="shared" si="12"/>
        <v>0</v>
      </c>
      <c r="Y35" s="35">
        <v>6</v>
      </c>
      <c r="Z35" s="32">
        <f t="shared" si="13"/>
        <v>19.35483870967742</v>
      </c>
      <c r="AA35" s="35">
        <v>0</v>
      </c>
      <c r="AB35" s="32">
        <f t="shared" si="14"/>
        <v>0</v>
      </c>
      <c r="AC35" s="32">
        <f t="shared" si="15"/>
        <v>0</v>
      </c>
      <c r="AD35" s="35">
        <v>1</v>
      </c>
      <c r="AE35" s="32">
        <f t="shared" si="16"/>
        <v>3.225806451612903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93</v>
      </c>
      <c r="D36" s="35">
        <v>93</v>
      </c>
      <c r="E36" s="32">
        <f t="shared" si="2"/>
        <v>100</v>
      </c>
      <c r="F36" s="35">
        <v>14</v>
      </c>
      <c r="G36" s="32">
        <f t="shared" si="3"/>
        <v>15.053763440860216</v>
      </c>
      <c r="H36" s="106">
        <f t="shared" si="0"/>
        <v>93</v>
      </c>
      <c r="I36" s="32">
        <f t="shared" si="4"/>
        <v>100</v>
      </c>
      <c r="J36" s="32">
        <f t="shared" si="5"/>
        <v>100</v>
      </c>
      <c r="K36" s="35">
        <v>76</v>
      </c>
      <c r="L36" s="32">
        <f t="shared" si="6"/>
        <v>81.72043010752688</v>
      </c>
      <c r="M36" s="35">
        <v>17</v>
      </c>
      <c r="N36" s="32">
        <f t="shared" si="7"/>
        <v>18.27956989247312</v>
      </c>
      <c r="O36" s="99">
        <f t="shared" si="18"/>
        <v>0</v>
      </c>
      <c r="P36" s="32">
        <f t="shared" si="8"/>
        <v>0</v>
      </c>
      <c r="Q36" s="35">
        <v>0</v>
      </c>
      <c r="R36" s="32">
        <f t="shared" si="9"/>
        <v>0</v>
      </c>
      <c r="S36" s="35">
        <v>2</v>
      </c>
      <c r="T36" s="32">
        <f t="shared" si="10"/>
        <v>2.1505376344086025</v>
      </c>
      <c r="U36" s="35">
        <v>18</v>
      </c>
      <c r="V36" s="32">
        <f t="shared" si="11"/>
        <v>19.35483870967742</v>
      </c>
      <c r="W36" s="35">
        <v>1</v>
      </c>
      <c r="X36" s="32">
        <f t="shared" si="12"/>
        <v>1.0752688172043012</v>
      </c>
      <c r="Y36" s="35">
        <v>8</v>
      </c>
      <c r="Z36" s="32">
        <f t="shared" si="13"/>
        <v>8.6021505376344098</v>
      </c>
      <c r="AA36" s="35">
        <v>0</v>
      </c>
      <c r="AB36" s="32">
        <f t="shared" si="14"/>
        <v>0</v>
      </c>
      <c r="AC36" s="32">
        <f t="shared" si="15"/>
        <v>0</v>
      </c>
      <c r="AD36" s="35">
        <v>7</v>
      </c>
      <c r="AE36" s="32">
        <f t="shared" si="16"/>
        <v>7.5268817204301079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80</v>
      </c>
      <c r="D37" s="35">
        <v>75</v>
      </c>
      <c r="E37" s="32">
        <f t="shared" si="2"/>
        <v>93.75</v>
      </c>
      <c r="F37" s="35">
        <v>28</v>
      </c>
      <c r="G37" s="32">
        <f t="shared" si="3"/>
        <v>37.333333333333336</v>
      </c>
      <c r="H37" s="106">
        <f t="shared" si="0"/>
        <v>75</v>
      </c>
      <c r="I37" s="32">
        <f t="shared" si="4"/>
        <v>100</v>
      </c>
      <c r="J37" s="32">
        <f t="shared" si="5"/>
        <v>93.75</v>
      </c>
      <c r="K37" s="35">
        <v>67</v>
      </c>
      <c r="L37" s="32">
        <f t="shared" si="6"/>
        <v>89.333333333333329</v>
      </c>
      <c r="M37" s="35">
        <v>8</v>
      </c>
      <c r="N37" s="32">
        <f t="shared" si="7"/>
        <v>10.666666666666668</v>
      </c>
      <c r="O37" s="99">
        <f t="shared" si="18"/>
        <v>0</v>
      </c>
      <c r="P37" s="32">
        <f t="shared" si="8"/>
        <v>0</v>
      </c>
      <c r="Q37" s="35">
        <v>0</v>
      </c>
      <c r="R37" s="32">
        <f t="shared" si="9"/>
        <v>0</v>
      </c>
      <c r="S37" s="35">
        <v>0</v>
      </c>
      <c r="T37" s="32">
        <f t="shared" si="10"/>
        <v>0</v>
      </c>
      <c r="U37" s="35">
        <v>4</v>
      </c>
      <c r="V37" s="32">
        <f t="shared" si="11"/>
        <v>5.3333333333333339</v>
      </c>
      <c r="W37" s="35">
        <v>2</v>
      </c>
      <c r="X37" s="32">
        <f t="shared" si="12"/>
        <v>2.666666666666667</v>
      </c>
      <c r="Y37" s="35">
        <v>5</v>
      </c>
      <c r="Z37" s="32">
        <f t="shared" si="13"/>
        <v>6.666666666666667</v>
      </c>
      <c r="AA37" s="35">
        <v>0</v>
      </c>
      <c r="AB37" s="32">
        <f t="shared" si="14"/>
        <v>0</v>
      </c>
      <c r="AC37" s="32">
        <f t="shared" si="15"/>
        <v>0</v>
      </c>
      <c r="AD37" s="35">
        <v>4</v>
      </c>
      <c r="AE37" s="32">
        <f t="shared" si="16"/>
        <v>5.3333333333333339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77</v>
      </c>
      <c r="D38" s="35">
        <v>74</v>
      </c>
      <c r="E38" s="32">
        <f t="shared" si="2"/>
        <v>96.103896103896105</v>
      </c>
      <c r="F38" s="35">
        <v>20</v>
      </c>
      <c r="G38" s="32">
        <f t="shared" si="3"/>
        <v>27.027027027027028</v>
      </c>
      <c r="H38" s="106">
        <f t="shared" si="0"/>
        <v>68</v>
      </c>
      <c r="I38" s="32">
        <f t="shared" si="4"/>
        <v>91.891891891891902</v>
      </c>
      <c r="J38" s="32">
        <f t="shared" si="5"/>
        <v>88.311688311688314</v>
      </c>
      <c r="K38" s="35">
        <v>63</v>
      </c>
      <c r="L38" s="32">
        <f t="shared" si="6"/>
        <v>85.13513513513513</v>
      </c>
      <c r="M38" s="35">
        <v>5</v>
      </c>
      <c r="N38" s="32">
        <f t="shared" si="7"/>
        <v>6.756756756756757</v>
      </c>
      <c r="O38" s="99">
        <f t="shared" si="18"/>
        <v>6</v>
      </c>
      <c r="P38" s="32">
        <f t="shared" si="8"/>
        <v>8.1081081081081088</v>
      </c>
      <c r="Q38" s="35">
        <v>1</v>
      </c>
      <c r="R38" s="32">
        <f t="shared" si="9"/>
        <v>16.666666666666664</v>
      </c>
      <c r="S38" s="35">
        <v>3</v>
      </c>
      <c r="T38" s="32">
        <f t="shared" si="10"/>
        <v>4.0540540540540544</v>
      </c>
      <c r="U38" s="35">
        <v>11</v>
      </c>
      <c r="V38" s="32">
        <f t="shared" si="11"/>
        <v>14.864864864864865</v>
      </c>
      <c r="W38" s="35">
        <v>3</v>
      </c>
      <c r="X38" s="32">
        <f t="shared" si="12"/>
        <v>4.0540540540540544</v>
      </c>
      <c r="Y38" s="35">
        <v>6</v>
      </c>
      <c r="Z38" s="32">
        <f t="shared" si="13"/>
        <v>8.1081081081081088</v>
      </c>
      <c r="AA38" s="35">
        <v>0</v>
      </c>
      <c r="AB38" s="32">
        <f t="shared" si="14"/>
        <v>0</v>
      </c>
      <c r="AC38" s="32">
        <f t="shared" si="15"/>
        <v>0</v>
      </c>
      <c r="AD38" s="35">
        <v>8</v>
      </c>
      <c r="AE38" s="32">
        <f t="shared" si="16"/>
        <v>10.810810810810811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83</v>
      </c>
      <c r="D39" s="35">
        <v>78</v>
      </c>
      <c r="E39" s="32">
        <f t="shared" si="2"/>
        <v>93.975903614457835</v>
      </c>
      <c r="F39" s="35">
        <v>26</v>
      </c>
      <c r="G39" s="32">
        <f t="shared" si="3"/>
        <v>33.333333333333329</v>
      </c>
      <c r="H39" s="106">
        <f t="shared" si="0"/>
        <v>72</v>
      </c>
      <c r="I39" s="32">
        <f t="shared" si="4"/>
        <v>92.307692307692307</v>
      </c>
      <c r="J39" s="32">
        <f t="shared" si="5"/>
        <v>86.746987951807228</v>
      </c>
      <c r="K39" s="35">
        <v>68</v>
      </c>
      <c r="L39" s="32">
        <f t="shared" si="6"/>
        <v>87.179487179487182</v>
      </c>
      <c r="M39" s="35">
        <v>4</v>
      </c>
      <c r="N39" s="32">
        <f t="shared" si="7"/>
        <v>5.1282051282051277</v>
      </c>
      <c r="O39" s="99">
        <f t="shared" si="18"/>
        <v>6</v>
      </c>
      <c r="P39" s="32">
        <f t="shared" si="8"/>
        <v>7.6923076923076925</v>
      </c>
      <c r="Q39" s="35">
        <v>0</v>
      </c>
      <c r="R39" s="32">
        <f t="shared" si="9"/>
        <v>0</v>
      </c>
      <c r="S39" s="35">
        <v>0</v>
      </c>
      <c r="T39" s="32">
        <f t="shared" si="10"/>
        <v>0</v>
      </c>
      <c r="U39" s="35">
        <v>32</v>
      </c>
      <c r="V39" s="32">
        <f t="shared" si="11"/>
        <v>41.025641025641022</v>
      </c>
      <c r="W39" s="35">
        <v>0</v>
      </c>
      <c r="X39" s="32">
        <f t="shared" si="12"/>
        <v>0</v>
      </c>
      <c r="Y39" s="35">
        <v>21</v>
      </c>
      <c r="Z39" s="32">
        <f t="shared" si="13"/>
        <v>26.923076923076923</v>
      </c>
      <c r="AA39" s="35">
        <v>0</v>
      </c>
      <c r="AB39" s="32">
        <f t="shared" si="14"/>
        <v>0</v>
      </c>
      <c r="AC39" s="32">
        <f t="shared" si="15"/>
        <v>0</v>
      </c>
      <c r="AD39" s="35">
        <v>13</v>
      </c>
      <c r="AE39" s="32">
        <f t="shared" si="16"/>
        <v>16.666666666666664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1174</v>
      </c>
      <c r="D40" s="10">
        <f>SUM(D41:D54)</f>
        <v>1111</v>
      </c>
      <c r="E40" s="43">
        <f>IF(C40=0,0,D40/C40*100)</f>
        <v>94.633730834752981</v>
      </c>
      <c r="F40" s="10">
        <f>SUM(F41:F54)</f>
        <v>214</v>
      </c>
      <c r="G40" s="43">
        <f>IF(D40=0,0,F40/D40*100)</f>
        <v>19.26192619261926</v>
      </c>
      <c r="H40" s="61">
        <f>SUM(H41:H54)</f>
        <v>1081</v>
      </c>
      <c r="I40" s="43">
        <f>IF(D40=0,0,H40/D40*100)</f>
        <v>97.299729972997298</v>
      </c>
      <c r="J40" s="43">
        <f>IF(C40=0,0,H40/C40*100)</f>
        <v>92.078364565587734</v>
      </c>
      <c r="K40" s="10">
        <f>SUM(K41:K54)</f>
        <v>881</v>
      </c>
      <c r="L40" s="43">
        <f>IF(D40=0,0,K40/D40*100)</f>
        <v>79.297929792979289</v>
      </c>
      <c r="M40" s="10">
        <f>SUM(M41:M54)</f>
        <v>200</v>
      </c>
      <c r="N40" s="43">
        <f>IF(D40=0,0,M40/D40*100)</f>
        <v>18.001800180018002</v>
      </c>
      <c r="O40" s="61">
        <f>SUM(O41:O54)</f>
        <v>30</v>
      </c>
      <c r="P40" s="43">
        <f>IF(D40=0,0,O40/D40*100)</f>
        <v>2.7002700270027002</v>
      </c>
      <c r="Q40" s="10">
        <f>SUM(Q41:Q54)</f>
        <v>2</v>
      </c>
      <c r="R40" s="43">
        <f t="shared" si="9"/>
        <v>6.666666666666667</v>
      </c>
      <c r="S40" s="10">
        <f>SUM(S41:S54)</f>
        <v>67</v>
      </c>
      <c r="T40" s="43">
        <f>IF(D40=0,0,S40/D40*100)</f>
        <v>6.0306030603060305</v>
      </c>
      <c r="U40" s="10">
        <f>SUM(U41:U54)</f>
        <v>142</v>
      </c>
      <c r="V40" s="43">
        <f t="shared" si="11"/>
        <v>12.781278127812781</v>
      </c>
      <c r="W40" s="10">
        <f>SUM(W41:W54)</f>
        <v>68</v>
      </c>
      <c r="X40" s="43">
        <f>IF(D40=0,0,W40/D40*100)</f>
        <v>6.1206120612061206</v>
      </c>
      <c r="Y40" s="10">
        <f>SUM(Y41:Y54)</f>
        <v>135</v>
      </c>
      <c r="Z40" s="43">
        <f>IF(D40=0,0,Y40/D40*100)</f>
        <v>12.151215121512152</v>
      </c>
      <c r="AA40" s="10">
        <f>SUM(AA41:AA54)</f>
        <v>18</v>
      </c>
      <c r="AB40" s="43">
        <f>IF(D40=0,0,AA40/D40*100)</f>
        <v>1.6201620162016201</v>
      </c>
      <c r="AC40" s="43">
        <f>IF(Y40=0,0,AA40/Y40*100)</f>
        <v>13.333333333333334</v>
      </c>
      <c r="AD40" s="10">
        <f>SUM(AD41:AD54)</f>
        <v>135</v>
      </c>
      <c r="AE40" s="43">
        <f t="shared" si="16"/>
        <v>12.151215121512152</v>
      </c>
      <c r="AF40" s="10">
        <f>SUM(AF41:AF54)</f>
        <v>1</v>
      </c>
      <c r="AG40" s="43">
        <f>IF(D40=0,0,AF40/D40*100)</f>
        <v>9.0009000900090008E-2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135</v>
      </c>
      <c r="D41" s="35">
        <v>132</v>
      </c>
      <c r="E41" s="32">
        <f t="shared" si="2"/>
        <v>97.777777777777771</v>
      </c>
      <c r="F41" s="35">
        <v>19</v>
      </c>
      <c r="G41" s="32">
        <f t="shared" si="3"/>
        <v>14.393939393939394</v>
      </c>
      <c r="H41" s="106">
        <f t="shared" si="0"/>
        <v>128</v>
      </c>
      <c r="I41" s="32">
        <f t="shared" si="4"/>
        <v>96.969696969696969</v>
      </c>
      <c r="J41" s="32">
        <f t="shared" si="5"/>
        <v>94.814814814814824</v>
      </c>
      <c r="K41" s="35">
        <v>109</v>
      </c>
      <c r="L41" s="32">
        <f t="shared" si="6"/>
        <v>82.575757575757578</v>
      </c>
      <c r="M41" s="35">
        <v>19</v>
      </c>
      <c r="N41" s="32">
        <f t="shared" si="7"/>
        <v>14.393939393939394</v>
      </c>
      <c r="O41" s="99">
        <f t="shared" ref="O41:O54" si="19">D41-H41</f>
        <v>4</v>
      </c>
      <c r="P41" s="32">
        <f t="shared" si="8"/>
        <v>3.0303030303030303</v>
      </c>
      <c r="Q41" s="35">
        <v>0</v>
      </c>
      <c r="R41" s="32">
        <f t="shared" si="9"/>
        <v>0</v>
      </c>
      <c r="S41" s="35">
        <v>7</v>
      </c>
      <c r="T41" s="32">
        <f t="shared" si="10"/>
        <v>5.3030303030303028</v>
      </c>
      <c r="U41" s="35">
        <v>13</v>
      </c>
      <c r="V41" s="32">
        <f t="shared" si="11"/>
        <v>9.8484848484848477</v>
      </c>
      <c r="W41" s="35">
        <v>20</v>
      </c>
      <c r="X41" s="32">
        <f t="shared" si="12"/>
        <v>15.151515151515152</v>
      </c>
      <c r="Y41" s="35">
        <v>17</v>
      </c>
      <c r="Z41" s="32">
        <f t="shared" si="13"/>
        <v>12.878787878787879</v>
      </c>
      <c r="AA41" s="35">
        <v>0</v>
      </c>
      <c r="AB41" s="32">
        <f t="shared" si="14"/>
        <v>0</v>
      </c>
      <c r="AC41" s="32">
        <f t="shared" si="15"/>
        <v>0</v>
      </c>
      <c r="AD41" s="35">
        <v>18</v>
      </c>
      <c r="AE41" s="32">
        <f t="shared" si="16"/>
        <v>13.636363636363635</v>
      </c>
      <c r="AF41" s="35">
        <v>1</v>
      </c>
      <c r="AG41" s="32">
        <f t="shared" si="17"/>
        <v>0.75757575757575757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71</v>
      </c>
      <c r="D42" s="35">
        <v>66</v>
      </c>
      <c r="E42" s="32">
        <f t="shared" si="2"/>
        <v>92.957746478873233</v>
      </c>
      <c r="F42" s="35">
        <v>16</v>
      </c>
      <c r="G42" s="32">
        <f t="shared" si="3"/>
        <v>24.242424242424242</v>
      </c>
      <c r="H42" s="106">
        <f t="shared" si="0"/>
        <v>66</v>
      </c>
      <c r="I42" s="32">
        <f t="shared" si="4"/>
        <v>100</v>
      </c>
      <c r="J42" s="32">
        <f t="shared" si="5"/>
        <v>92.957746478873233</v>
      </c>
      <c r="K42" s="35">
        <v>58</v>
      </c>
      <c r="L42" s="32">
        <f t="shared" si="6"/>
        <v>87.878787878787875</v>
      </c>
      <c r="M42" s="35">
        <v>8</v>
      </c>
      <c r="N42" s="32">
        <f t="shared" si="7"/>
        <v>12.121212121212121</v>
      </c>
      <c r="O42" s="99">
        <f t="shared" si="19"/>
        <v>0</v>
      </c>
      <c r="P42" s="32">
        <f t="shared" si="8"/>
        <v>0</v>
      </c>
      <c r="Q42" s="35">
        <v>0</v>
      </c>
      <c r="R42" s="32">
        <f t="shared" si="9"/>
        <v>0</v>
      </c>
      <c r="S42" s="35">
        <v>2</v>
      </c>
      <c r="T42" s="32">
        <f t="shared" si="10"/>
        <v>3.0303030303030303</v>
      </c>
      <c r="U42" s="35">
        <v>3</v>
      </c>
      <c r="V42" s="32">
        <f t="shared" si="11"/>
        <v>4.5454545454545459</v>
      </c>
      <c r="W42" s="35">
        <v>13</v>
      </c>
      <c r="X42" s="32">
        <f t="shared" si="12"/>
        <v>19.696969696969695</v>
      </c>
      <c r="Y42" s="35">
        <v>2</v>
      </c>
      <c r="Z42" s="32">
        <f t="shared" si="13"/>
        <v>3.0303030303030303</v>
      </c>
      <c r="AA42" s="35">
        <v>0</v>
      </c>
      <c r="AB42" s="32">
        <f t="shared" si="14"/>
        <v>0</v>
      </c>
      <c r="AC42" s="32">
        <f t="shared" si="15"/>
        <v>0</v>
      </c>
      <c r="AD42" s="35">
        <v>5</v>
      </c>
      <c r="AE42" s="32">
        <f t="shared" si="16"/>
        <v>7.5757575757575761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109</v>
      </c>
      <c r="D43" s="35">
        <v>100</v>
      </c>
      <c r="E43" s="32">
        <f t="shared" si="2"/>
        <v>91.743119266055047</v>
      </c>
      <c r="F43" s="35">
        <v>21</v>
      </c>
      <c r="G43" s="32">
        <f t="shared" si="3"/>
        <v>21</v>
      </c>
      <c r="H43" s="106">
        <f t="shared" si="0"/>
        <v>99</v>
      </c>
      <c r="I43" s="32">
        <f t="shared" si="4"/>
        <v>99</v>
      </c>
      <c r="J43" s="32">
        <f t="shared" si="5"/>
        <v>90.825688073394488</v>
      </c>
      <c r="K43" s="35">
        <v>89</v>
      </c>
      <c r="L43" s="32">
        <f t="shared" si="6"/>
        <v>89</v>
      </c>
      <c r="M43" s="35">
        <v>10</v>
      </c>
      <c r="N43" s="32">
        <f t="shared" si="7"/>
        <v>10</v>
      </c>
      <c r="O43" s="99">
        <f t="shared" si="19"/>
        <v>1</v>
      </c>
      <c r="P43" s="32">
        <f t="shared" si="8"/>
        <v>1</v>
      </c>
      <c r="Q43" s="35">
        <v>0</v>
      </c>
      <c r="R43" s="32">
        <f t="shared" si="9"/>
        <v>0</v>
      </c>
      <c r="S43" s="35">
        <v>4</v>
      </c>
      <c r="T43" s="32">
        <f t="shared" si="10"/>
        <v>4</v>
      </c>
      <c r="U43" s="35">
        <v>10</v>
      </c>
      <c r="V43" s="32">
        <f t="shared" si="11"/>
        <v>10</v>
      </c>
      <c r="W43" s="35">
        <v>0</v>
      </c>
      <c r="X43" s="32">
        <f t="shared" si="12"/>
        <v>0</v>
      </c>
      <c r="Y43" s="35">
        <v>13</v>
      </c>
      <c r="Z43" s="32">
        <f t="shared" si="13"/>
        <v>13</v>
      </c>
      <c r="AA43" s="35">
        <v>0</v>
      </c>
      <c r="AB43" s="32">
        <f t="shared" si="14"/>
        <v>0</v>
      </c>
      <c r="AC43" s="32">
        <f t="shared" si="15"/>
        <v>0</v>
      </c>
      <c r="AD43" s="35">
        <v>8</v>
      </c>
      <c r="AE43" s="32">
        <f t="shared" si="16"/>
        <v>8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169</v>
      </c>
      <c r="D44" s="35">
        <v>158</v>
      </c>
      <c r="E44" s="32">
        <f t="shared" si="2"/>
        <v>93.491124260355036</v>
      </c>
      <c r="F44" s="35">
        <v>19</v>
      </c>
      <c r="G44" s="32">
        <f t="shared" si="3"/>
        <v>12.025316455696203</v>
      </c>
      <c r="H44" s="106">
        <f t="shared" si="0"/>
        <v>153</v>
      </c>
      <c r="I44" s="32">
        <f t="shared" si="4"/>
        <v>96.835443037974684</v>
      </c>
      <c r="J44" s="32">
        <f t="shared" si="5"/>
        <v>90.532544378698219</v>
      </c>
      <c r="K44" s="35">
        <v>127</v>
      </c>
      <c r="L44" s="32">
        <f t="shared" si="6"/>
        <v>80.379746835443029</v>
      </c>
      <c r="M44" s="35">
        <v>26</v>
      </c>
      <c r="N44" s="32">
        <f t="shared" si="7"/>
        <v>16.455696202531644</v>
      </c>
      <c r="O44" s="99">
        <f t="shared" si="19"/>
        <v>5</v>
      </c>
      <c r="P44" s="32">
        <f t="shared" si="8"/>
        <v>3.1645569620253164</v>
      </c>
      <c r="Q44" s="35">
        <v>1</v>
      </c>
      <c r="R44" s="32">
        <f t="shared" si="9"/>
        <v>20</v>
      </c>
      <c r="S44" s="35">
        <v>7</v>
      </c>
      <c r="T44" s="32">
        <f t="shared" si="10"/>
        <v>4.4303797468354427</v>
      </c>
      <c r="U44" s="35">
        <v>19</v>
      </c>
      <c r="V44" s="32">
        <f t="shared" si="11"/>
        <v>12.025316455696203</v>
      </c>
      <c r="W44" s="35">
        <v>6</v>
      </c>
      <c r="X44" s="32">
        <f t="shared" si="12"/>
        <v>3.79746835443038</v>
      </c>
      <c r="Y44" s="35">
        <v>35</v>
      </c>
      <c r="Z44" s="32">
        <f t="shared" si="13"/>
        <v>22.151898734177212</v>
      </c>
      <c r="AA44" s="35">
        <v>0</v>
      </c>
      <c r="AB44" s="32">
        <f t="shared" si="14"/>
        <v>0</v>
      </c>
      <c r="AC44" s="32">
        <f t="shared" si="15"/>
        <v>0</v>
      </c>
      <c r="AD44" s="35">
        <v>41</v>
      </c>
      <c r="AE44" s="32">
        <f t="shared" si="16"/>
        <v>25.949367088607595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58</v>
      </c>
      <c r="D45" s="35">
        <v>55</v>
      </c>
      <c r="E45" s="32">
        <f t="shared" si="2"/>
        <v>94.827586206896555</v>
      </c>
      <c r="F45" s="35">
        <v>16</v>
      </c>
      <c r="G45" s="32">
        <f t="shared" si="3"/>
        <v>29.09090909090909</v>
      </c>
      <c r="H45" s="106">
        <f t="shared" si="0"/>
        <v>54</v>
      </c>
      <c r="I45" s="32">
        <f t="shared" si="4"/>
        <v>98.181818181818187</v>
      </c>
      <c r="J45" s="32">
        <f t="shared" si="5"/>
        <v>93.103448275862064</v>
      </c>
      <c r="K45" s="35">
        <v>46</v>
      </c>
      <c r="L45" s="32">
        <f t="shared" si="6"/>
        <v>83.636363636363626</v>
      </c>
      <c r="M45" s="35">
        <v>8</v>
      </c>
      <c r="N45" s="32">
        <f t="shared" si="7"/>
        <v>14.545454545454545</v>
      </c>
      <c r="O45" s="99">
        <f t="shared" si="19"/>
        <v>1</v>
      </c>
      <c r="P45" s="32">
        <f t="shared" si="8"/>
        <v>1.8181818181818181</v>
      </c>
      <c r="Q45" s="35">
        <v>0</v>
      </c>
      <c r="R45" s="32">
        <f t="shared" si="9"/>
        <v>0</v>
      </c>
      <c r="S45" s="35">
        <v>1</v>
      </c>
      <c r="T45" s="32">
        <f t="shared" si="10"/>
        <v>1.8181818181818181</v>
      </c>
      <c r="U45" s="35">
        <v>9</v>
      </c>
      <c r="V45" s="32">
        <f t="shared" si="11"/>
        <v>16.363636363636363</v>
      </c>
      <c r="W45" s="35">
        <v>6</v>
      </c>
      <c r="X45" s="32">
        <f t="shared" si="12"/>
        <v>10.909090909090908</v>
      </c>
      <c r="Y45" s="35">
        <v>8</v>
      </c>
      <c r="Z45" s="32">
        <f t="shared" si="13"/>
        <v>14.545454545454545</v>
      </c>
      <c r="AA45" s="35">
        <v>0</v>
      </c>
      <c r="AB45" s="32">
        <f t="shared" si="14"/>
        <v>0</v>
      </c>
      <c r="AC45" s="32">
        <f t="shared" si="15"/>
        <v>0</v>
      </c>
      <c r="AD45" s="35">
        <v>4</v>
      </c>
      <c r="AE45" s="32">
        <f t="shared" si="16"/>
        <v>7.2727272727272725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57</v>
      </c>
      <c r="D46" s="35">
        <v>49</v>
      </c>
      <c r="E46" s="32">
        <f t="shared" si="2"/>
        <v>85.964912280701753</v>
      </c>
      <c r="F46" s="35">
        <v>14</v>
      </c>
      <c r="G46" s="32">
        <f t="shared" si="3"/>
        <v>28.571428571428569</v>
      </c>
      <c r="H46" s="106">
        <f t="shared" si="0"/>
        <v>46</v>
      </c>
      <c r="I46" s="32">
        <f t="shared" si="4"/>
        <v>93.877551020408163</v>
      </c>
      <c r="J46" s="32">
        <f t="shared" si="5"/>
        <v>80.701754385964904</v>
      </c>
      <c r="K46" s="35">
        <v>38</v>
      </c>
      <c r="L46" s="32">
        <f t="shared" si="6"/>
        <v>77.551020408163268</v>
      </c>
      <c r="M46" s="35">
        <v>8</v>
      </c>
      <c r="N46" s="32">
        <f t="shared" si="7"/>
        <v>16.326530612244898</v>
      </c>
      <c r="O46" s="99">
        <f t="shared" si="19"/>
        <v>3</v>
      </c>
      <c r="P46" s="32">
        <f t="shared" si="8"/>
        <v>6.1224489795918364</v>
      </c>
      <c r="Q46" s="35">
        <v>1</v>
      </c>
      <c r="R46" s="32">
        <f t="shared" si="9"/>
        <v>33.333333333333329</v>
      </c>
      <c r="S46" s="35">
        <v>6</v>
      </c>
      <c r="T46" s="32">
        <f t="shared" si="10"/>
        <v>12.244897959183673</v>
      </c>
      <c r="U46" s="35">
        <v>6</v>
      </c>
      <c r="V46" s="32">
        <f t="shared" si="11"/>
        <v>12.244897959183673</v>
      </c>
      <c r="W46" s="35">
        <v>1</v>
      </c>
      <c r="X46" s="32">
        <f t="shared" si="12"/>
        <v>2.0408163265306123</v>
      </c>
      <c r="Y46" s="35">
        <v>6</v>
      </c>
      <c r="Z46" s="32">
        <f t="shared" si="13"/>
        <v>12.244897959183673</v>
      </c>
      <c r="AA46" s="35">
        <v>0</v>
      </c>
      <c r="AB46" s="32">
        <f t="shared" si="14"/>
        <v>0</v>
      </c>
      <c r="AC46" s="32">
        <f t="shared" si="15"/>
        <v>0</v>
      </c>
      <c r="AD46" s="35">
        <v>7</v>
      </c>
      <c r="AE46" s="32">
        <f t="shared" si="16"/>
        <v>14.285714285714285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54</v>
      </c>
      <c r="D47" s="35">
        <v>52</v>
      </c>
      <c r="E47" s="32">
        <f t="shared" si="2"/>
        <v>96.296296296296291</v>
      </c>
      <c r="F47" s="35">
        <v>23</v>
      </c>
      <c r="G47" s="32">
        <f t="shared" si="3"/>
        <v>44.230769230769226</v>
      </c>
      <c r="H47" s="106">
        <f t="shared" si="0"/>
        <v>46</v>
      </c>
      <c r="I47" s="32">
        <f t="shared" si="4"/>
        <v>88.461538461538453</v>
      </c>
      <c r="J47" s="32">
        <f t="shared" si="5"/>
        <v>85.18518518518519</v>
      </c>
      <c r="K47" s="35">
        <v>35</v>
      </c>
      <c r="L47" s="32">
        <f t="shared" si="6"/>
        <v>67.307692307692307</v>
      </c>
      <c r="M47" s="35">
        <v>11</v>
      </c>
      <c r="N47" s="32">
        <f t="shared" si="7"/>
        <v>21.153846153846153</v>
      </c>
      <c r="O47" s="99">
        <f t="shared" si="19"/>
        <v>6</v>
      </c>
      <c r="P47" s="32">
        <f t="shared" si="8"/>
        <v>11.538461538461538</v>
      </c>
      <c r="Q47" s="35">
        <v>0</v>
      </c>
      <c r="R47" s="32">
        <f t="shared" si="9"/>
        <v>0</v>
      </c>
      <c r="S47" s="35">
        <v>1</v>
      </c>
      <c r="T47" s="32">
        <f t="shared" si="10"/>
        <v>1.9230769230769231</v>
      </c>
      <c r="U47" s="35">
        <v>15</v>
      </c>
      <c r="V47" s="32">
        <f t="shared" si="11"/>
        <v>28.846153846153843</v>
      </c>
      <c r="W47" s="35">
        <v>1</v>
      </c>
      <c r="X47" s="32">
        <f t="shared" si="12"/>
        <v>1.9230769230769231</v>
      </c>
      <c r="Y47" s="35">
        <v>8</v>
      </c>
      <c r="Z47" s="32">
        <f t="shared" si="13"/>
        <v>15.384615384615385</v>
      </c>
      <c r="AA47" s="35">
        <v>0</v>
      </c>
      <c r="AB47" s="32">
        <f t="shared" si="14"/>
        <v>0</v>
      </c>
      <c r="AC47" s="32">
        <f t="shared" si="15"/>
        <v>0</v>
      </c>
      <c r="AD47" s="35">
        <v>4</v>
      </c>
      <c r="AE47" s="32">
        <f t="shared" si="16"/>
        <v>7.6923076923076925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89</v>
      </c>
      <c r="D48" s="35">
        <v>85</v>
      </c>
      <c r="E48" s="32">
        <f t="shared" si="2"/>
        <v>95.50561797752809</v>
      </c>
      <c r="F48" s="35">
        <v>18</v>
      </c>
      <c r="G48" s="32">
        <f t="shared" si="3"/>
        <v>21.176470588235293</v>
      </c>
      <c r="H48" s="106">
        <f t="shared" si="0"/>
        <v>84</v>
      </c>
      <c r="I48" s="32">
        <f t="shared" si="4"/>
        <v>98.82352941176471</v>
      </c>
      <c r="J48" s="32">
        <f t="shared" si="5"/>
        <v>94.382022471910105</v>
      </c>
      <c r="K48" s="35">
        <v>69</v>
      </c>
      <c r="L48" s="32">
        <f t="shared" si="6"/>
        <v>81.17647058823529</v>
      </c>
      <c r="M48" s="35">
        <v>15</v>
      </c>
      <c r="N48" s="32">
        <f t="shared" si="7"/>
        <v>17.647058823529413</v>
      </c>
      <c r="O48" s="99">
        <f t="shared" si="19"/>
        <v>1</v>
      </c>
      <c r="P48" s="32">
        <f t="shared" si="8"/>
        <v>1.1764705882352942</v>
      </c>
      <c r="Q48" s="35">
        <v>0</v>
      </c>
      <c r="R48" s="32">
        <f t="shared" si="9"/>
        <v>0</v>
      </c>
      <c r="S48" s="35">
        <v>6</v>
      </c>
      <c r="T48" s="32">
        <f t="shared" si="10"/>
        <v>7.0588235294117645</v>
      </c>
      <c r="U48" s="35">
        <v>10</v>
      </c>
      <c r="V48" s="32">
        <f t="shared" si="11"/>
        <v>11.76470588235294</v>
      </c>
      <c r="W48" s="35">
        <v>6</v>
      </c>
      <c r="X48" s="32">
        <f t="shared" si="12"/>
        <v>7.0588235294117645</v>
      </c>
      <c r="Y48" s="35">
        <v>0</v>
      </c>
      <c r="Z48" s="32">
        <f t="shared" si="13"/>
        <v>0</v>
      </c>
      <c r="AA48" s="35">
        <v>15</v>
      </c>
      <c r="AB48" s="32">
        <f t="shared" si="14"/>
        <v>17.647058823529413</v>
      </c>
      <c r="AC48" s="32">
        <f t="shared" si="15"/>
        <v>0</v>
      </c>
      <c r="AD48" s="35">
        <v>12</v>
      </c>
      <c r="AE48" s="32">
        <f t="shared" si="16"/>
        <v>14.117647058823529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78</v>
      </c>
      <c r="D49" s="35">
        <v>77</v>
      </c>
      <c r="E49" s="32">
        <f t="shared" si="2"/>
        <v>98.71794871794873</v>
      </c>
      <c r="F49" s="35">
        <v>8</v>
      </c>
      <c r="G49" s="32">
        <f t="shared" si="3"/>
        <v>10.38961038961039</v>
      </c>
      <c r="H49" s="106">
        <f t="shared" si="0"/>
        <v>75</v>
      </c>
      <c r="I49" s="32">
        <f t="shared" si="4"/>
        <v>97.402597402597408</v>
      </c>
      <c r="J49" s="32">
        <f t="shared" si="5"/>
        <v>96.15384615384616</v>
      </c>
      <c r="K49" s="35">
        <v>59</v>
      </c>
      <c r="L49" s="32">
        <f t="shared" si="6"/>
        <v>76.623376623376629</v>
      </c>
      <c r="M49" s="35">
        <v>16</v>
      </c>
      <c r="N49" s="32">
        <f t="shared" si="7"/>
        <v>20.779220779220779</v>
      </c>
      <c r="O49" s="99">
        <f t="shared" si="19"/>
        <v>2</v>
      </c>
      <c r="P49" s="32">
        <f t="shared" si="8"/>
        <v>2.5974025974025974</v>
      </c>
      <c r="Q49" s="35">
        <v>0</v>
      </c>
      <c r="R49" s="32">
        <f t="shared" si="9"/>
        <v>0</v>
      </c>
      <c r="S49" s="35">
        <v>4</v>
      </c>
      <c r="T49" s="32">
        <f t="shared" si="10"/>
        <v>5.1948051948051948</v>
      </c>
      <c r="U49" s="35">
        <v>6</v>
      </c>
      <c r="V49" s="32">
        <f t="shared" si="11"/>
        <v>7.7922077922077921</v>
      </c>
      <c r="W49" s="35">
        <v>0</v>
      </c>
      <c r="X49" s="32">
        <f t="shared" si="12"/>
        <v>0</v>
      </c>
      <c r="Y49" s="35">
        <v>6</v>
      </c>
      <c r="Z49" s="32">
        <f t="shared" si="13"/>
        <v>7.7922077922077921</v>
      </c>
      <c r="AA49" s="35">
        <v>1</v>
      </c>
      <c r="AB49" s="32">
        <f t="shared" si="14"/>
        <v>1.2987012987012987</v>
      </c>
      <c r="AC49" s="32">
        <f t="shared" si="15"/>
        <v>16.666666666666664</v>
      </c>
      <c r="AD49" s="35">
        <v>14</v>
      </c>
      <c r="AE49" s="32">
        <f t="shared" si="16"/>
        <v>18.181818181818183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48</v>
      </c>
      <c r="D50" s="35">
        <v>46</v>
      </c>
      <c r="E50" s="32">
        <f t="shared" si="2"/>
        <v>95.833333333333343</v>
      </c>
      <c r="F50" s="35">
        <v>4</v>
      </c>
      <c r="G50" s="32">
        <f t="shared" si="3"/>
        <v>8.695652173913043</v>
      </c>
      <c r="H50" s="106">
        <f t="shared" si="0"/>
        <v>46</v>
      </c>
      <c r="I50" s="32">
        <f t="shared" si="4"/>
        <v>100</v>
      </c>
      <c r="J50" s="32">
        <f t="shared" si="5"/>
        <v>95.833333333333343</v>
      </c>
      <c r="K50" s="35">
        <v>37</v>
      </c>
      <c r="L50" s="32">
        <f t="shared" si="6"/>
        <v>80.434782608695656</v>
      </c>
      <c r="M50" s="35">
        <v>9</v>
      </c>
      <c r="N50" s="32">
        <f t="shared" si="7"/>
        <v>19.565217391304348</v>
      </c>
      <c r="O50" s="99">
        <f t="shared" si="19"/>
        <v>0</v>
      </c>
      <c r="P50" s="32">
        <f t="shared" si="8"/>
        <v>0</v>
      </c>
      <c r="Q50" s="35">
        <v>0</v>
      </c>
      <c r="R50" s="32">
        <f t="shared" si="9"/>
        <v>0</v>
      </c>
      <c r="S50" s="35">
        <v>1</v>
      </c>
      <c r="T50" s="32">
        <f t="shared" si="10"/>
        <v>2.1739130434782608</v>
      </c>
      <c r="U50" s="35">
        <v>11</v>
      </c>
      <c r="V50" s="32">
        <f t="shared" si="11"/>
        <v>23.913043478260871</v>
      </c>
      <c r="W50" s="35">
        <v>2</v>
      </c>
      <c r="X50" s="32">
        <f t="shared" si="12"/>
        <v>4.3478260869565215</v>
      </c>
      <c r="Y50" s="35">
        <v>3</v>
      </c>
      <c r="Z50" s="32">
        <f t="shared" si="13"/>
        <v>6.5217391304347823</v>
      </c>
      <c r="AA50" s="35">
        <v>0</v>
      </c>
      <c r="AB50" s="32">
        <f t="shared" si="14"/>
        <v>0</v>
      </c>
      <c r="AC50" s="32">
        <f t="shared" si="15"/>
        <v>0</v>
      </c>
      <c r="AD50" s="35">
        <v>2</v>
      </c>
      <c r="AE50" s="32">
        <f t="shared" si="16"/>
        <v>4.3478260869565215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42</v>
      </c>
      <c r="D51" s="35">
        <v>41</v>
      </c>
      <c r="E51" s="32">
        <f t="shared" si="2"/>
        <v>97.61904761904762</v>
      </c>
      <c r="F51" s="35">
        <v>10</v>
      </c>
      <c r="G51" s="32">
        <f t="shared" si="3"/>
        <v>24.390243902439025</v>
      </c>
      <c r="H51" s="106">
        <f t="shared" si="0"/>
        <v>39</v>
      </c>
      <c r="I51" s="32">
        <f t="shared" si="4"/>
        <v>95.121951219512198</v>
      </c>
      <c r="J51" s="32">
        <f t="shared" si="5"/>
        <v>92.857142857142861</v>
      </c>
      <c r="K51" s="35">
        <v>29</v>
      </c>
      <c r="L51" s="32">
        <f t="shared" si="6"/>
        <v>70.731707317073173</v>
      </c>
      <c r="M51" s="35">
        <v>10</v>
      </c>
      <c r="N51" s="32">
        <f t="shared" si="7"/>
        <v>24.390243902439025</v>
      </c>
      <c r="O51" s="99">
        <f t="shared" si="19"/>
        <v>2</v>
      </c>
      <c r="P51" s="32">
        <f t="shared" si="8"/>
        <v>4.8780487804878048</v>
      </c>
      <c r="Q51" s="35">
        <v>0</v>
      </c>
      <c r="R51" s="32">
        <f t="shared" si="9"/>
        <v>0</v>
      </c>
      <c r="S51" s="35">
        <v>3</v>
      </c>
      <c r="T51" s="32">
        <f t="shared" si="10"/>
        <v>7.3170731707317067</v>
      </c>
      <c r="U51" s="35">
        <v>8</v>
      </c>
      <c r="V51" s="32">
        <f t="shared" si="11"/>
        <v>19.512195121951219</v>
      </c>
      <c r="W51" s="35">
        <v>2</v>
      </c>
      <c r="X51" s="32">
        <f t="shared" si="12"/>
        <v>4.8780487804878048</v>
      </c>
      <c r="Y51" s="35">
        <v>6</v>
      </c>
      <c r="Z51" s="32">
        <f t="shared" si="13"/>
        <v>14.634146341463413</v>
      </c>
      <c r="AA51" s="35">
        <v>0</v>
      </c>
      <c r="AB51" s="32">
        <f t="shared" si="14"/>
        <v>0</v>
      </c>
      <c r="AC51" s="32">
        <f t="shared" si="15"/>
        <v>0</v>
      </c>
      <c r="AD51" s="35">
        <v>5</v>
      </c>
      <c r="AE51" s="32">
        <f t="shared" si="16"/>
        <v>12.195121951219512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154</v>
      </c>
      <c r="D52" s="35">
        <v>145</v>
      </c>
      <c r="E52" s="32">
        <f t="shared" si="2"/>
        <v>94.155844155844164</v>
      </c>
      <c r="F52" s="35">
        <v>26</v>
      </c>
      <c r="G52" s="32">
        <f t="shared" si="3"/>
        <v>17.931034482758619</v>
      </c>
      <c r="H52" s="106">
        <f t="shared" si="0"/>
        <v>141</v>
      </c>
      <c r="I52" s="32">
        <f t="shared" si="4"/>
        <v>97.241379310344826</v>
      </c>
      <c r="J52" s="32">
        <f t="shared" si="5"/>
        <v>91.558441558441558</v>
      </c>
      <c r="K52" s="35">
        <v>113</v>
      </c>
      <c r="L52" s="32">
        <f t="shared" si="6"/>
        <v>77.931034482758619</v>
      </c>
      <c r="M52" s="35">
        <v>28</v>
      </c>
      <c r="N52" s="32">
        <f t="shared" si="7"/>
        <v>19.310344827586206</v>
      </c>
      <c r="O52" s="99">
        <f t="shared" si="19"/>
        <v>4</v>
      </c>
      <c r="P52" s="32">
        <f t="shared" si="8"/>
        <v>2.7586206896551726</v>
      </c>
      <c r="Q52" s="35">
        <v>0</v>
      </c>
      <c r="R52" s="32">
        <f t="shared" si="9"/>
        <v>0</v>
      </c>
      <c r="S52" s="35">
        <v>15</v>
      </c>
      <c r="T52" s="32">
        <f t="shared" si="10"/>
        <v>10.344827586206897</v>
      </c>
      <c r="U52" s="35">
        <v>17</v>
      </c>
      <c r="V52" s="32">
        <f t="shared" si="11"/>
        <v>11.724137931034482</v>
      </c>
      <c r="W52" s="35">
        <v>6</v>
      </c>
      <c r="X52" s="32">
        <f t="shared" si="12"/>
        <v>4.1379310344827589</v>
      </c>
      <c r="Y52" s="35">
        <v>19</v>
      </c>
      <c r="Z52" s="32">
        <f t="shared" si="13"/>
        <v>13.103448275862069</v>
      </c>
      <c r="AA52" s="35">
        <v>2</v>
      </c>
      <c r="AB52" s="32">
        <f t="shared" si="14"/>
        <v>1.3793103448275863</v>
      </c>
      <c r="AC52" s="32">
        <f t="shared" si="15"/>
        <v>10.526315789473683</v>
      </c>
      <c r="AD52" s="35">
        <v>7</v>
      </c>
      <c r="AE52" s="32">
        <f t="shared" si="16"/>
        <v>4.8275862068965516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90</v>
      </c>
      <c r="D53" s="35">
        <v>85</v>
      </c>
      <c r="E53" s="32">
        <f t="shared" si="2"/>
        <v>94.444444444444443</v>
      </c>
      <c r="F53" s="35">
        <v>17</v>
      </c>
      <c r="G53" s="32">
        <f t="shared" si="3"/>
        <v>20</v>
      </c>
      <c r="H53" s="106">
        <f t="shared" si="0"/>
        <v>85</v>
      </c>
      <c r="I53" s="32">
        <f t="shared" si="4"/>
        <v>100</v>
      </c>
      <c r="J53" s="32">
        <f t="shared" si="5"/>
        <v>94.444444444444443</v>
      </c>
      <c r="K53" s="35">
        <v>55</v>
      </c>
      <c r="L53" s="32">
        <f t="shared" si="6"/>
        <v>64.705882352941174</v>
      </c>
      <c r="M53" s="35">
        <v>30</v>
      </c>
      <c r="N53" s="32">
        <f t="shared" si="7"/>
        <v>35.294117647058826</v>
      </c>
      <c r="O53" s="99">
        <f t="shared" si="19"/>
        <v>0</v>
      </c>
      <c r="P53" s="32">
        <f t="shared" si="8"/>
        <v>0</v>
      </c>
      <c r="Q53" s="35">
        <v>0</v>
      </c>
      <c r="R53" s="32">
        <f t="shared" si="9"/>
        <v>0</v>
      </c>
      <c r="S53" s="35">
        <v>9</v>
      </c>
      <c r="T53" s="32">
        <f t="shared" si="10"/>
        <v>10.588235294117647</v>
      </c>
      <c r="U53" s="35">
        <v>11</v>
      </c>
      <c r="V53" s="32">
        <f t="shared" si="11"/>
        <v>12.941176470588237</v>
      </c>
      <c r="W53" s="35">
        <v>5</v>
      </c>
      <c r="X53" s="32">
        <f t="shared" si="12"/>
        <v>5.8823529411764701</v>
      </c>
      <c r="Y53" s="35">
        <v>10</v>
      </c>
      <c r="Z53" s="32">
        <f t="shared" si="13"/>
        <v>11.76470588235294</v>
      </c>
      <c r="AA53" s="35">
        <v>0</v>
      </c>
      <c r="AB53" s="32">
        <f t="shared" si="14"/>
        <v>0</v>
      </c>
      <c r="AC53" s="32">
        <f t="shared" si="15"/>
        <v>0</v>
      </c>
      <c r="AD53" s="35">
        <v>8</v>
      </c>
      <c r="AE53" s="32">
        <f t="shared" si="16"/>
        <v>9.4117647058823533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20</v>
      </c>
      <c r="D54" s="35">
        <v>20</v>
      </c>
      <c r="E54" s="32">
        <f t="shared" si="2"/>
        <v>100</v>
      </c>
      <c r="F54" s="35">
        <v>3</v>
      </c>
      <c r="G54" s="32">
        <f t="shared" si="3"/>
        <v>15</v>
      </c>
      <c r="H54" s="106">
        <f t="shared" si="0"/>
        <v>19</v>
      </c>
      <c r="I54" s="32">
        <f t="shared" si="4"/>
        <v>95</v>
      </c>
      <c r="J54" s="32">
        <f t="shared" si="5"/>
        <v>95</v>
      </c>
      <c r="K54" s="35">
        <v>17</v>
      </c>
      <c r="L54" s="32">
        <f t="shared" si="6"/>
        <v>85</v>
      </c>
      <c r="M54" s="35">
        <v>2</v>
      </c>
      <c r="N54" s="32">
        <f t="shared" si="7"/>
        <v>10</v>
      </c>
      <c r="O54" s="99">
        <f t="shared" si="19"/>
        <v>1</v>
      </c>
      <c r="P54" s="32">
        <f t="shared" si="8"/>
        <v>5</v>
      </c>
      <c r="Q54" s="35">
        <v>0</v>
      </c>
      <c r="R54" s="32">
        <f t="shared" si="9"/>
        <v>0</v>
      </c>
      <c r="S54" s="35">
        <v>1</v>
      </c>
      <c r="T54" s="32">
        <f t="shared" si="10"/>
        <v>5</v>
      </c>
      <c r="U54" s="35">
        <v>4</v>
      </c>
      <c r="V54" s="32">
        <f t="shared" si="11"/>
        <v>20</v>
      </c>
      <c r="W54" s="35">
        <v>0</v>
      </c>
      <c r="X54" s="32">
        <f t="shared" si="12"/>
        <v>0</v>
      </c>
      <c r="Y54" s="35">
        <v>2</v>
      </c>
      <c r="Z54" s="32">
        <f t="shared" si="13"/>
        <v>10</v>
      </c>
      <c r="AA54" s="35">
        <v>0</v>
      </c>
      <c r="AB54" s="32">
        <f t="shared" si="14"/>
        <v>0</v>
      </c>
      <c r="AC54" s="32">
        <f t="shared" si="15"/>
        <v>0</v>
      </c>
      <c r="AD54" s="35">
        <v>0</v>
      </c>
      <c r="AE54" s="32">
        <f t="shared" si="16"/>
        <v>0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681.3</v>
      </c>
      <c r="D55" s="10">
        <f>SUM(D56:D63)</f>
        <v>668.8</v>
      </c>
      <c r="E55" s="43">
        <f>IF(C55=0,0,D55/C55*100)</f>
        <v>98.165272273594596</v>
      </c>
      <c r="F55" s="10">
        <f>SUM(F56:F63)</f>
        <v>149.80000000000001</v>
      </c>
      <c r="G55" s="43">
        <f>IF(D55=0,0,F55/D55*100)</f>
        <v>22.398325358851679</v>
      </c>
      <c r="H55" s="61">
        <f>SUM(H56:H63)</f>
        <v>639.79999999999995</v>
      </c>
      <c r="I55" s="43">
        <f>IF(D55=0,0,H55/D55*100)</f>
        <v>95.663875598086122</v>
      </c>
      <c r="J55" s="43">
        <f>IF(C55=0,0,H55/C55*100)</f>
        <v>93.908703948334065</v>
      </c>
      <c r="K55" s="10">
        <f>SUM(K56:K63)</f>
        <v>555.79999999999995</v>
      </c>
      <c r="L55" s="43">
        <f>IF(D55=0,0,K55/D55*100)</f>
        <v>83.104066985645929</v>
      </c>
      <c r="M55" s="10">
        <f>SUM(M56:M63)</f>
        <v>84</v>
      </c>
      <c r="N55" s="43">
        <f>IF(D55=0,0,M55/D55*100)</f>
        <v>12.559808612440193</v>
      </c>
      <c r="O55" s="61">
        <f>SUM(O56:O63)</f>
        <v>29</v>
      </c>
      <c r="P55" s="43">
        <f>IF(D55=0,0,O55/D55*100)</f>
        <v>4.3361244019138763</v>
      </c>
      <c r="Q55" s="10">
        <f>SUM(Q56:Q63)</f>
        <v>4</v>
      </c>
      <c r="R55" s="43">
        <f t="shared" si="9"/>
        <v>13.793103448275861</v>
      </c>
      <c r="S55" s="10">
        <f>SUM(S56:S63)</f>
        <v>40</v>
      </c>
      <c r="T55" s="43">
        <f>IF(D55=0,0,S55/D55*100)</f>
        <v>5.9808612440191391</v>
      </c>
      <c r="U55" s="10">
        <f>SUM(U56:U63)</f>
        <v>104</v>
      </c>
      <c r="V55" s="43">
        <f t="shared" si="11"/>
        <v>15.550239234449762</v>
      </c>
      <c r="W55" s="10">
        <f>SUM(W56:W63)</f>
        <v>34</v>
      </c>
      <c r="X55" s="43">
        <f>IF(D55=0,0,W55/D55*100)</f>
        <v>5.0837320574162685</v>
      </c>
      <c r="Y55" s="10">
        <f>SUM(Y56:Y63)</f>
        <v>83</v>
      </c>
      <c r="Z55" s="43">
        <f>IF(D55=0,0,Y55/D55*100)</f>
        <v>12.410287081339714</v>
      </c>
      <c r="AA55" s="10">
        <f>SUM(AA56:AA63)</f>
        <v>6</v>
      </c>
      <c r="AB55" s="43">
        <f>IF(D55=0,0,AA55/D55*100)</f>
        <v>0.89712918660287078</v>
      </c>
      <c r="AC55" s="43">
        <f>IF(Y55=0,0,AA55/Y55*100)</f>
        <v>7.2289156626506017</v>
      </c>
      <c r="AD55" s="10">
        <f>SUM(AD56:AD63)</f>
        <v>63</v>
      </c>
      <c r="AE55" s="43">
        <f t="shared" si="16"/>
        <v>9.4198564593301448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17</v>
      </c>
      <c r="D56" s="35">
        <v>16</v>
      </c>
      <c r="E56" s="32">
        <f t="shared" si="2"/>
        <v>94.117647058823522</v>
      </c>
      <c r="F56" s="35">
        <v>5</v>
      </c>
      <c r="G56" s="32">
        <f t="shared" si="3"/>
        <v>31.25</v>
      </c>
      <c r="H56" s="106">
        <f t="shared" si="0"/>
        <v>15</v>
      </c>
      <c r="I56" s="32">
        <f t="shared" si="4"/>
        <v>93.75</v>
      </c>
      <c r="J56" s="32">
        <f t="shared" si="5"/>
        <v>88.235294117647058</v>
      </c>
      <c r="K56" s="35">
        <v>15</v>
      </c>
      <c r="L56" s="32">
        <f t="shared" si="6"/>
        <v>93.75</v>
      </c>
      <c r="M56" s="35">
        <v>0</v>
      </c>
      <c r="N56" s="32">
        <f t="shared" si="7"/>
        <v>0</v>
      </c>
      <c r="O56" s="99">
        <f t="shared" ref="O56:O63" si="20">D56-H56</f>
        <v>1</v>
      </c>
      <c r="P56" s="32">
        <f t="shared" si="8"/>
        <v>6.25</v>
      </c>
      <c r="Q56" s="35">
        <v>0</v>
      </c>
      <c r="R56" s="32">
        <f t="shared" si="9"/>
        <v>0</v>
      </c>
      <c r="S56" s="35">
        <v>1</v>
      </c>
      <c r="T56" s="32">
        <f t="shared" si="10"/>
        <v>6.25</v>
      </c>
      <c r="U56" s="35">
        <v>1</v>
      </c>
      <c r="V56" s="32">
        <f t="shared" si="11"/>
        <v>6.25</v>
      </c>
      <c r="W56" s="35">
        <v>0</v>
      </c>
      <c r="X56" s="32">
        <f t="shared" si="12"/>
        <v>0</v>
      </c>
      <c r="Y56" s="35">
        <v>3</v>
      </c>
      <c r="Z56" s="32">
        <f t="shared" si="13"/>
        <v>18.75</v>
      </c>
      <c r="AA56" s="35">
        <v>0</v>
      </c>
      <c r="AB56" s="32">
        <f t="shared" si="14"/>
        <v>0</v>
      </c>
      <c r="AC56" s="32">
        <f t="shared" si="15"/>
        <v>0</v>
      </c>
      <c r="AD56" s="35">
        <v>3</v>
      </c>
      <c r="AE56" s="32">
        <f t="shared" si="16"/>
        <v>18.75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5</v>
      </c>
      <c r="D57" s="35">
        <v>5</v>
      </c>
      <c r="E57" s="32">
        <f t="shared" si="2"/>
        <v>100</v>
      </c>
      <c r="F57" s="35">
        <v>1</v>
      </c>
      <c r="G57" s="32">
        <f t="shared" si="3"/>
        <v>20</v>
      </c>
      <c r="H57" s="106">
        <f t="shared" si="0"/>
        <v>5</v>
      </c>
      <c r="I57" s="32">
        <f t="shared" si="4"/>
        <v>100</v>
      </c>
      <c r="J57" s="32">
        <f t="shared" si="5"/>
        <v>100</v>
      </c>
      <c r="K57" s="35">
        <v>4</v>
      </c>
      <c r="L57" s="32">
        <f t="shared" si="6"/>
        <v>80</v>
      </c>
      <c r="M57" s="35">
        <v>1</v>
      </c>
      <c r="N57" s="32">
        <f t="shared" si="7"/>
        <v>20</v>
      </c>
      <c r="O57" s="99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0</v>
      </c>
      <c r="V57" s="32">
        <f t="shared" si="11"/>
        <v>0</v>
      </c>
      <c r="W57" s="35">
        <v>0</v>
      </c>
      <c r="X57" s="32">
        <f t="shared" si="12"/>
        <v>0</v>
      </c>
      <c r="Y57" s="35">
        <v>5</v>
      </c>
      <c r="Z57" s="32">
        <f t="shared" si="13"/>
        <v>100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4</v>
      </c>
      <c r="AE57" s="32">
        <f t="shared" si="16"/>
        <v>80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22</v>
      </c>
      <c r="D58" s="35">
        <v>22</v>
      </c>
      <c r="E58" s="32">
        <f t="shared" si="2"/>
        <v>100</v>
      </c>
      <c r="F58" s="35">
        <v>12</v>
      </c>
      <c r="G58" s="32">
        <f t="shared" si="3"/>
        <v>54.54545454545454</v>
      </c>
      <c r="H58" s="106">
        <f t="shared" si="0"/>
        <v>9</v>
      </c>
      <c r="I58" s="32">
        <f t="shared" si="4"/>
        <v>40.909090909090914</v>
      </c>
      <c r="J58" s="32">
        <f t="shared" si="5"/>
        <v>40.909090909090914</v>
      </c>
      <c r="K58" s="35">
        <v>6</v>
      </c>
      <c r="L58" s="32">
        <f t="shared" si="6"/>
        <v>27.27272727272727</v>
      </c>
      <c r="M58" s="35">
        <v>3</v>
      </c>
      <c r="N58" s="32">
        <f t="shared" si="7"/>
        <v>13.636363636363635</v>
      </c>
      <c r="O58" s="99">
        <f t="shared" si="20"/>
        <v>13</v>
      </c>
      <c r="P58" s="32">
        <f t="shared" si="8"/>
        <v>59.090909090909093</v>
      </c>
      <c r="Q58" s="35">
        <v>3</v>
      </c>
      <c r="R58" s="32">
        <f t="shared" si="9"/>
        <v>23.076923076923077</v>
      </c>
      <c r="S58" s="35">
        <v>2</v>
      </c>
      <c r="T58" s="32">
        <f t="shared" si="10"/>
        <v>9.0909090909090917</v>
      </c>
      <c r="U58" s="35">
        <v>8</v>
      </c>
      <c r="V58" s="32">
        <f t="shared" si="11"/>
        <v>36.363636363636367</v>
      </c>
      <c r="W58" s="35">
        <v>5</v>
      </c>
      <c r="X58" s="32">
        <f t="shared" si="12"/>
        <v>22.727272727272727</v>
      </c>
      <c r="Y58" s="35">
        <v>8</v>
      </c>
      <c r="Z58" s="32">
        <f t="shared" si="13"/>
        <v>36.363636363636367</v>
      </c>
      <c r="AA58" s="35">
        <v>4</v>
      </c>
      <c r="AB58" s="32">
        <f t="shared" si="14"/>
        <v>18.181818181818183</v>
      </c>
      <c r="AC58" s="32">
        <f t="shared" si="15"/>
        <v>50</v>
      </c>
      <c r="AD58" s="35">
        <v>1</v>
      </c>
      <c r="AE58" s="32">
        <f t="shared" si="16"/>
        <v>4.5454545454545459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1</v>
      </c>
      <c r="D59" s="35">
        <v>1</v>
      </c>
      <c r="E59" s="32">
        <f t="shared" si="2"/>
        <v>100</v>
      </c>
      <c r="F59" s="35">
        <v>0</v>
      </c>
      <c r="G59" s="32">
        <f t="shared" si="3"/>
        <v>0</v>
      </c>
      <c r="H59" s="106">
        <f t="shared" si="0"/>
        <v>1</v>
      </c>
      <c r="I59" s="32">
        <f t="shared" si="4"/>
        <v>100</v>
      </c>
      <c r="J59" s="32">
        <f t="shared" si="5"/>
        <v>100</v>
      </c>
      <c r="K59" s="35">
        <v>1</v>
      </c>
      <c r="L59" s="32">
        <f t="shared" si="6"/>
        <v>100</v>
      </c>
      <c r="M59" s="35">
        <v>0</v>
      </c>
      <c r="N59" s="32">
        <f t="shared" si="7"/>
        <v>0</v>
      </c>
      <c r="O59" s="99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0</v>
      </c>
      <c r="T59" s="32">
        <f t="shared" si="10"/>
        <v>0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2</v>
      </c>
      <c r="Z59" s="32">
        <f t="shared" si="13"/>
        <v>200</v>
      </c>
      <c r="AA59" s="35">
        <v>0</v>
      </c>
      <c r="AB59" s="32">
        <f t="shared" si="14"/>
        <v>0</v>
      </c>
      <c r="AC59" s="32">
        <f t="shared" si="15"/>
        <v>0</v>
      </c>
      <c r="AD59" s="35">
        <v>3</v>
      </c>
      <c r="AE59" s="32">
        <f t="shared" si="16"/>
        <v>300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328.5</v>
      </c>
      <c r="D60" s="35">
        <v>323</v>
      </c>
      <c r="E60" s="32">
        <f t="shared" si="2"/>
        <v>98.325722983257222</v>
      </c>
      <c r="F60" s="35">
        <v>76</v>
      </c>
      <c r="G60" s="32">
        <f t="shared" si="3"/>
        <v>23.52941176470588</v>
      </c>
      <c r="H60" s="106">
        <f t="shared" si="0"/>
        <v>317</v>
      </c>
      <c r="I60" s="32">
        <f t="shared" si="4"/>
        <v>98.142414860681114</v>
      </c>
      <c r="J60" s="32">
        <f t="shared" si="5"/>
        <v>96.499238964992387</v>
      </c>
      <c r="K60" s="35">
        <v>281</v>
      </c>
      <c r="L60" s="32">
        <f t="shared" si="6"/>
        <v>86.996904024767801</v>
      </c>
      <c r="M60" s="35">
        <v>36</v>
      </c>
      <c r="N60" s="32">
        <f t="shared" si="7"/>
        <v>11.145510835913312</v>
      </c>
      <c r="O60" s="99">
        <f t="shared" si="20"/>
        <v>6</v>
      </c>
      <c r="P60" s="32">
        <f t="shared" si="8"/>
        <v>1.8575851393188854</v>
      </c>
      <c r="Q60" s="35">
        <v>1</v>
      </c>
      <c r="R60" s="32">
        <f t="shared" si="9"/>
        <v>16.666666666666664</v>
      </c>
      <c r="S60" s="35">
        <v>22</v>
      </c>
      <c r="T60" s="32">
        <f t="shared" si="10"/>
        <v>6.8111455108359129</v>
      </c>
      <c r="U60" s="35">
        <v>48</v>
      </c>
      <c r="V60" s="32">
        <f t="shared" si="11"/>
        <v>14.860681114551083</v>
      </c>
      <c r="W60" s="35">
        <v>14</v>
      </c>
      <c r="X60" s="32">
        <f t="shared" si="12"/>
        <v>4.3343653250773997</v>
      </c>
      <c r="Y60" s="35">
        <v>28</v>
      </c>
      <c r="Z60" s="32">
        <f t="shared" si="13"/>
        <v>8.6687306501547994</v>
      </c>
      <c r="AA60" s="35">
        <v>0</v>
      </c>
      <c r="AB60" s="32">
        <f t="shared" si="14"/>
        <v>0</v>
      </c>
      <c r="AC60" s="32">
        <f t="shared" si="15"/>
        <v>0</v>
      </c>
      <c r="AD60" s="35">
        <v>28</v>
      </c>
      <c r="AE60" s="32">
        <f t="shared" si="16"/>
        <v>8.6687306501547994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18</v>
      </c>
      <c r="D61" s="35">
        <v>16</v>
      </c>
      <c r="E61" s="32">
        <f t="shared" si="2"/>
        <v>88.888888888888886</v>
      </c>
      <c r="F61" s="35">
        <v>6</v>
      </c>
      <c r="G61" s="32">
        <f t="shared" si="3"/>
        <v>37.5</v>
      </c>
      <c r="H61" s="106">
        <f t="shared" si="0"/>
        <v>15</v>
      </c>
      <c r="I61" s="32">
        <f t="shared" si="4"/>
        <v>93.75</v>
      </c>
      <c r="J61" s="32">
        <f t="shared" si="5"/>
        <v>83.333333333333343</v>
      </c>
      <c r="K61" s="35">
        <v>13</v>
      </c>
      <c r="L61" s="32">
        <f t="shared" si="6"/>
        <v>81.25</v>
      </c>
      <c r="M61" s="35">
        <v>2</v>
      </c>
      <c r="N61" s="32">
        <f t="shared" si="7"/>
        <v>12.5</v>
      </c>
      <c r="O61" s="99">
        <f t="shared" si="20"/>
        <v>1</v>
      </c>
      <c r="P61" s="32">
        <f t="shared" si="8"/>
        <v>6.25</v>
      </c>
      <c r="Q61" s="35">
        <v>0</v>
      </c>
      <c r="R61" s="32">
        <f t="shared" si="9"/>
        <v>0</v>
      </c>
      <c r="S61" s="35">
        <v>0</v>
      </c>
      <c r="T61" s="32">
        <f t="shared" si="10"/>
        <v>0</v>
      </c>
      <c r="U61" s="35">
        <v>3</v>
      </c>
      <c r="V61" s="32">
        <f t="shared" si="11"/>
        <v>18.75</v>
      </c>
      <c r="W61" s="35">
        <v>3</v>
      </c>
      <c r="X61" s="32">
        <f t="shared" si="12"/>
        <v>18.75</v>
      </c>
      <c r="Y61" s="35">
        <v>3</v>
      </c>
      <c r="Z61" s="32">
        <f t="shared" si="13"/>
        <v>18.75</v>
      </c>
      <c r="AA61" s="35">
        <v>0</v>
      </c>
      <c r="AB61" s="32">
        <f t="shared" si="14"/>
        <v>0</v>
      </c>
      <c r="AC61" s="32">
        <f t="shared" si="15"/>
        <v>0</v>
      </c>
      <c r="AD61" s="35">
        <v>2</v>
      </c>
      <c r="AE61" s="32">
        <f t="shared" si="16"/>
        <v>12.5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120.8</v>
      </c>
      <c r="D62" s="35">
        <v>116.8</v>
      </c>
      <c r="E62" s="32">
        <f t="shared" si="2"/>
        <v>96.688741721854313</v>
      </c>
      <c r="F62" s="35">
        <v>15.8</v>
      </c>
      <c r="G62" s="32">
        <f t="shared" si="3"/>
        <v>13.527397260273974</v>
      </c>
      <c r="H62" s="106">
        <f t="shared" si="0"/>
        <v>114.8</v>
      </c>
      <c r="I62" s="32">
        <f t="shared" si="4"/>
        <v>98.287671232876718</v>
      </c>
      <c r="J62" s="32">
        <f t="shared" si="5"/>
        <v>95.033112582781456</v>
      </c>
      <c r="K62" s="35">
        <v>91.8</v>
      </c>
      <c r="L62" s="32">
        <f t="shared" si="6"/>
        <v>78.595890410958901</v>
      </c>
      <c r="M62" s="35">
        <v>23</v>
      </c>
      <c r="N62" s="32">
        <f t="shared" si="7"/>
        <v>19.69178082191781</v>
      </c>
      <c r="O62" s="99">
        <f t="shared" si="20"/>
        <v>2</v>
      </c>
      <c r="P62" s="32">
        <f t="shared" si="8"/>
        <v>1.7123287671232876</v>
      </c>
      <c r="Q62" s="35">
        <v>0</v>
      </c>
      <c r="R62" s="32">
        <f t="shared" si="9"/>
        <v>0</v>
      </c>
      <c r="S62" s="35">
        <v>3</v>
      </c>
      <c r="T62" s="32">
        <f t="shared" si="10"/>
        <v>2.5684931506849318</v>
      </c>
      <c r="U62" s="35">
        <v>20</v>
      </c>
      <c r="V62" s="32">
        <f t="shared" si="11"/>
        <v>17.123287671232877</v>
      </c>
      <c r="W62" s="35">
        <v>1</v>
      </c>
      <c r="X62" s="32">
        <f t="shared" si="12"/>
        <v>0.85616438356164382</v>
      </c>
      <c r="Y62" s="35">
        <v>13</v>
      </c>
      <c r="Z62" s="32">
        <f t="shared" si="13"/>
        <v>11.13013698630137</v>
      </c>
      <c r="AA62" s="35">
        <v>0</v>
      </c>
      <c r="AB62" s="32">
        <f t="shared" si="14"/>
        <v>0</v>
      </c>
      <c r="AC62" s="32">
        <f t="shared" si="15"/>
        <v>0</v>
      </c>
      <c r="AD62" s="35">
        <v>8</v>
      </c>
      <c r="AE62" s="32">
        <f t="shared" si="16"/>
        <v>6.8493150684931505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169</v>
      </c>
      <c r="D63" s="35">
        <v>169</v>
      </c>
      <c r="E63" s="32">
        <f t="shared" si="2"/>
        <v>100</v>
      </c>
      <c r="F63" s="35">
        <v>34</v>
      </c>
      <c r="G63" s="32">
        <f t="shared" si="3"/>
        <v>20.118343195266274</v>
      </c>
      <c r="H63" s="106">
        <f t="shared" si="0"/>
        <v>163</v>
      </c>
      <c r="I63" s="32">
        <f t="shared" si="4"/>
        <v>96.449704142011839</v>
      </c>
      <c r="J63" s="32">
        <f t="shared" si="5"/>
        <v>96.449704142011839</v>
      </c>
      <c r="K63" s="35">
        <v>144</v>
      </c>
      <c r="L63" s="32">
        <f t="shared" si="6"/>
        <v>85.207100591715985</v>
      </c>
      <c r="M63" s="35">
        <v>19</v>
      </c>
      <c r="N63" s="32">
        <f t="shared" si="7"/>
        <v>11.242603550295858</v>
      </c>
      <c r="O63" s="99">
        <f t="shared" si="20"/>
        <v>6</v>
      </c>
      <c r="P63" s="32">
        <f t="shared" si="8"/>
        <v>3.5502958579881656</v>
      </c>
      <c r="Q63" s="35">
        <v>0</v>
      </c>
      <c r="R63" s="32">
        <f t="shared" si="9"/>
        <v>0</v>
      </c>
      <c r="S63" s="35">
        <v>12</v>
      </c>
      <c r="T63" s="32">
        <f t="shared" si="10"/>
        <v>7.1005917159763312</v>
      </c>
      <c r="U63" s="35">
        <v>24</v>
      </c>
      <c r="V63" s="32">
        <f t="shared" si="11"/>
        <v>14.201183431952662</v>
      </c>
      <c r="W63" s="35">
        <v>11</v>
      </c>
      <c r="X63" s="32">
        <f t="shared" si="12"/>
        <v>6.5088757396449708</v>
      </c>
      <c r="Y63" s="35">
        <v>21</v>
      </c>
      <c r="Z63" s="32">
        <f t="shared" si="13"/>
        <v>12.42603550295858</v>
      </c>
      <c r="AA63" s="35">
        <v>2</v>
      </c>
      <c r="AB63" s="32">
        <f t="shared" si="14"/>
        <v>1.1834319526627219</v>
      </c>
      <c r="AC63" s="32">
        <f t="shared" si="15"/>
        <v>9.5238095238095237</v>
      </c>
      <c r="AD63" s="35">
        <v>14</v>
      </c>
      <c r="AE63" s="32">
        <f t="shared" si="16"/>
        <v>8.2840236686390547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344</v>
      </c>
      <c r="D64" s="10">
        <f>SUM(D65:D71)</f>
        <v>330</v>
      </c>
      <c r="E64" s="43">
        <f>IF(C64=0,0,D64/C64*100)</f>
        <v>95.930232558139537</v>
      </c>
      <c r="F64" s="10">
        <f>SUM(F65:F71)</f>
        <v>33</v>
      </c>
      <c r="G64" s="43">
        <f>IF(D64=0,0,F64/D64*100)</f>
        <v>10</v>
      </c>
      <c r="H64" s="61">
        <f>SUM(H65:H71)</f>
        <v>321</v>
      </c>
      <c r="I64" s="43">
        <f>IF(D64=0,0,H64/D64*100)</f>
        <v>97.27272727272728</v>
      </c>
      <c r="J64" s="43">
        <f>IF(C64=0,0,H64/C64*100)</f>
        <v>93.313953488372093</v>
      </c>
      <c r="K64" s="10">
        <f>SUM(K65:K71)</f>
        <v>274</v>
      </c>
      <c r="L64" s="43">
        <f>IF(D64=0,0,K64/D64*100)</f>
        <v>83.030303030303031</v>
      </c>
      <c r="M64" s="10">
        <f>SUM(M65:M71)</f>
        <v>47</v>
      </c>
      <c r="N64" s="43">
        <f>IF(D64=0,0,M64/D64*100)</f>
        <v>14.242424242424242</v>
      </c>
      <c r="O64" s="61">
        <f>SUM(O65:O71)</f>
        <v>9</v>
      </c>
      <c r="P64" s="43">
        <f>IF(D64=0,0,O64/D64*100)</f>
        <v>2.7272727272727271</v>
      </c>
      <c r="Q64" s="10">
        <f>SUM(Q65:Q71)</f>
        <v>1</v>
      </c>
      <c r="R64" s="43">
        <f t="shared" si="9"/>
        <v>11.111111111111111</v>
      </c>
      <c r="S64" s="10">
        <f>SUM(S65:S71)</f>
        <v>10</v>
      </c>
      <c r="T64" s="43">
        <f>IF(D64=0,0,S64/D64*100)</f>
        <v>3.0303030303030303</v>
      </c>
      <c r="U64" s="10">
        <f>SUM(U65:U71)</f>
        <v>94</v>
      </c>
      <c r="V64" s="43">
        <f t="shared" si="11"/>
        <v>28.484848484848484</v>
      </c>
      <c r="W64" s="10">
        <f>SUM(W65:W71)</f>
        <v>9</v>
      </c>
      <c r="X64" s="43">
        <f>IF(D64=0,0,W64/D64*100)</f>
        <v>2.7272727272727271</v>
      </c>
      <c r="Y64" s="10">
        <f>SUM(Y65:Y71)</f>
        <v>20</v>
      </c>
      <c r="Z64" s="43">
        <f>IF(D64=0,0,Y64/D64*100)</f>
        <v>6.0606060606060606</v>
      </c>
      <c r="AA64" s="10">
        <f>SUM(AA65:AA71)</f>
        <v>1</v>
      </c>
      <c r="AB64" s="43">
        <f>IF(D64=0,0,AA64/D64*100)</f>
        <v>0.30303030303030304</v>
      </c>
      <c r="AC64" s="43">
        <f>IF(Y64=0,0,AA64/Y64*100)</f>
        <v>5</v>
      </c>
      <c r="AD64" s="10">
        <f>SUM(AD65:AD71)</f>
        <v>18</v>
      </c>
      <c r="AE64" s="43">
        <f t="shared" si="16"/>
        <v>5.4545454545454541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21</v>
      </c>
      <c r="D65" s="35">
        <v>21</v>
      </c>
      <c r="E65" s="32">
        <f t="shared" si="2"/>
        <v>100</v>
      </c>
      <c r="F65" s="35">
        <v>0</v>
      </c>
      <c r="G65" s="32">
        <f t="shared" si="3"/>
        <v>0</v>
      </c>
      <c r="H65" s="106">
        <f t="shared" si="0"/>
        <v>19</v>
      </c>
      <c r="I65" s="32">
        <f t="shared" si="4"/>
        <v>90.476190476190482</v>
      </c>
      <c r="J65" s="32">
        <f t="shared" si="5"/>
        <v>90.476190476190482</v>
      </c>
      <c r="K65" s="35">
        <v>11</v>
      </c>
      <c r="L65" s="32">
        <f t="shared" si="6"/>
        <v>52.380952380952387</v>
      </c>
      <c r="M65" s="35">
        <v>8</v>
      </c>
      <c r="N65" s="32">
        <f t="shared" si="7"/>
        <v>38.095238095238095</v>
      </c>
      <c r="O65" s="99">
        <f t="shared" ref="O65:O71" si="21">D65-H65</f>
        <v>2</v>
      </c>
      <c r="P65" s="32">
        <f t="shared" si="8"/>
        <v>9.5238095238095237</v>
      </c>
      <c r="Q65" s="35">
        <v>0</v>
      </c>
      <c r="R65" s="32">
        <f t="shared" si="9"/>
        <v>0</v>
      </c>
      <c r="S65" s="35">
        <v>2</v>
      </c>
      <c r="T65" s="32">
        <f t="shared" si="10"/>
        <v>9.5238095238095237</v>
      </c>
      <c r="U65" s="35">
        <v>12</v>
      </c>
      <c r="V65" s="32">
        <f t="shared" si="11"/>
        <v>57.142857142857139</v>
      </c>
      <c r="W65" s="35">
        <v>0</v>
      </c>
      <c r="X65" s="32">
        <f t="shared" si="12"/>
        <v>0</v>
      </c>
      <c r="Y65" s="35">
        <v>1</v>
      </c>
      <c r="Z65" s="32">
        <f t="shared" si="13"/>
        <v>4.7619047619047619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19</v>
      </c>
      <c r="D66" s="35">
        <v>19</v>
      </c>
      <c r="E66" s="32">
        <f t="shared" si="2"/>
        <v>100</v>
      </c>
      <c r="F66" s="35">
        <v>0</v>
      </c>
      <c r="G66" s="32">
        <f t="shared" si="3"/>
        <v>0</v>
      </c>
      <c r="H66" s="106">
        <f t="shared" si="0"/>
        <v>19</v>
      </c>
      <c r="I66" s="32">
        <f t="shared" si="4"/>
        <v>100</v>
      </c>
      <c r="J66" s="32">
        <f t="shared" si="5"/>
        <v>100</v>
      </c>
      <c r="K66" s="35">
        <v>19</v>
      </c>
      <c r="L66" s="32">
        <f t="shared" si="6"/>
        <v>100</v>
      </c>
      <c r="M66" s="35">
        <v>0</v>
      </c>
      <c r="N66" s="32">
        <f t="shared" si="7"/>
        <v>0</v>
      </c>
      <c r="O66" s="99">
        <f t="shared" si="21"/>
        <v>0</v>
      </c>
      <c r="P66" s="32">
        <f t="shared" si="8"/>
        <v>0</v>
      </c>
      <c r="Q66" s="35"/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14</v>
      </c>
      <c r="D67" s="35">
        <v>3</v>
      </c>
      <c r="E67" s="32">
        <f t="shared" si="2"/>
        <v>21.428571428571427</v>
      </c>
      <c r="F67" s="35">
        <v>0</v>
      </c>
      <c r="G67" s="32">
        <f t="shared" si="3"/>
        <v>0</v>
      </c>
      <c r="H67" s="106">
        <f t="shared" si="0"/>
        <v>3</v>
      </c>
      <c r="I67" s="32">
        <f t="shared" si="4"/>
        <v>100</v>
      </c>
      <c r="J67" s="32">
        <f t="shared" si="5"/>
        <v>21.428571428571427</v>
      </c>
      <c r="K67" s="35">
        <v>2</v>
      </c>
      <c r="L67" s="32">
        <f t="shared" si="6"/>
        <v>66.666666666666657</v>
      </c>
      <c r="M67" s="35">
        <v>1</v>
      </c>
      <c r="N67" s="32">
        <f t="shared" si="7"/>
        <v>33.333333333333329</v>
      </c>
      <c r="O67" s="99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1</v>
      </c>
      <c r="T67" s="32">
        <f t="shared" si="10"/>
        <v>33.333333333333329</v>
      </c>
      <c r="U67" s="35">
        <v>2</v>
      </c>
      <c r="V67" s="32">
        <f t="shared" si="11"/>
        <v>66.666666666666657</v>
      </c>
      <c r="W67" s="35">
        <v>0</v>
      </c>
      <c r="X67" s="32">
        <f t="shared" si="12"/>
        <v>0</v>
      </c>
      <c r="Y67" s="35">
        <v>1</v>
      </c>
      <c r="Z67" s="32">
        <f t="shared" si="13"/>
        <v>33.333333333333329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29</v>
      </c>
      <c r="D68" s="35">
        <v>28</v>
      </c>
      <c r="E68" s="32">
        <f t="shared" si="2"/>
        <v>96.551724137931032</v>
      </c>
      <c r="F68" s="35">
        <v>4</v>
      </c>
      <c r="G68" s="32">
        <f t="shared" si="3"/>
        <v>14.285714285714285</v>
      </c>
      <c r="H68" s="106">
        <f t="shared" si="0"/>
        <v>27</v>
      </c>
      <c r="I68" s="32">
        <f t="shared" si="4"/>
        <v>96.428571428571431</v>
      </c>
      <c r="J68" s="32">
        <f t="shared" si="5"/>
        <v>93.103448275862064</v>
      </c>
      <c r="K68" s="35">
        <v>25</v>
      </c>
      <c r="L68" s="32">
        <f t="shared" si="6"/>
        <v>89.285714285714292</v>
      </c>
      <c r="M68" s="35">
        <v>2</v>
      </c>
      <c r="N68" s="32">
        <f t="shared" si="7"/>
        <v>7.1428571428571423</v>
      </c>
      <c r="O68" s="99">
        <f t="shared" si="21"/>
        <v>1</v>
      </c>
      <c r="P68" s="32">
        <f t="shared" si="8"/>
        <v>3.5714285714285712</v>
      </c>
      <c r="Q68" s="35">
        <v>0</v>
      </c>
      <c r="R68" s="32">
        <f t="shared" si="9"/>
        <v>0</v>
      </c>
      <c r="S68" s="35">
        <v>2</v>
      </c>
      <c r="T68" s="32">
        <f t="shared" si="10"/>
        <v>7.1428571428571423</v>
      </c>
      <c r="U68" s="35">
        <v>17</v>
      </c>
      <c r="V68" s="32">
        <f t="shared" si="11"/>
        <v>60.714285714285708</v>
      </c>
      <c r="W68" s="35">
        <v>2</v>
      </c>
      <c r="X68" s="32">
        <f t="shared" si="12"/>
        <v>7.1428571428571423</v>
      </c>
      <c r="Y68" s="35">
        <v>5</v>
      </c>
      <c r="Z68" s="32">
        <f t="shared" si="13"/>
        <v>17.857142857142858</v>
      </c>
      <c r="AA68" s="35">
        <v>0</v>
      </c>
      <c r="AB68" s="32">
        <f t="shared" si="14"/>
        <v>0</v>
      </c>
      <c r="AC68" s="32">
        <f t="shared" si="15"/>
        <v>0</v>
      </c>
      <c r="AD68" s="35">
        <v>4</v>
      </c>
      <c r="AE68" s="32">
        <f t="shared" si="16"/>
        <v>14.285714285714285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68</v>
      </c>
      <c r="D69" s="35">
        <v>68</v>
      </c>
      <c r="E69" s="32">
        <f t="shared" si="2"/>
        <v>100</v>
      </c>
      <c r="F69" s="35">
        <v>1</v>
      </c>
      <c r="G69" s="32">
        <f t="shared" si="3"/>
        <v>1.4705882352941175</v>
      </c>
      <c r="H69" s="106">
        <f t="shared" si="0"/>
        <v>68</v>
      </c>
      <c r="I69" s="32">
        <f t="shared" si="4"/>
        <v>100</v>
      </c>
      <c r="J69" s="32">
        <f t="shared" si="5"/>
        <v>100</v>
      </c>
      <c r="K69" s="35">
        <v>68</v>
      </c>
      <c r="L69" s="32">
        <f t="shared" si="6"/>
        <v>100</v>
      </c>
      <c r="M69" s="35">
        <v>0</v>
      </c>
      <c r="N69" s="32">
        <f t="shared" si="7"/>
        <v>0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0</v>
      </c>
      <c r="T69" s="32">
        <f t="shared" si="10"/>
        <v>0</v>
      </c>
      <c r="U69" s="35">
        <v>21</v>
      </c>
      <c r="V69" s="32">
        <f t="shared" si="11"/>
        <v>30.882352941176471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1</v>
      </c>
      <c r="D70" s="35">
        <v>1</v>
      </c>
      <c r="E70" s="32">
        <f t="shared" si="2"/>
        <v>100</v>
      </c>
      <c r="F70" s="35">
        <v>0</v>
      </c>
      <c r="G70" s="32">
        <f t="shared" si="3"/>
        <v>0</v>
      </c>
      <c r="H70" s="106">
        <f t="shared" si="0"/>
        <v>1</v>
      </c>
      <c r="I70" s="32">
        <f t="shared" si="4"/>
        <v>100</v>
      </c>
      <c r="J70" s="32">
        <f t="shared" si="5"/>
        <v>100</v>
      </c>
      <c r="K70" s="35">
        <v>0</v>
      </c>
      <c r="L70" s="32">
        <f t="shared" si="6"/>
        <v>0</v>
      </c>
      <c r="M70" s="35">
        <v>1</v>
      </c>
      <c r="N70" s="32">
        <f t="shared" si="7"/>
        <v>100</v>
      </c>
      <c r="O70" s="99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1</v>
      </c>
      <c r="T70" s="32">
        <f t="shared" si="10"/>
        <v>100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192</v>
      </c>
      <c r="D71" s="35">
        <v>190</v>
      </c>
      <c r="E71" s="32">
        <f t="shared" si="2"/>
        <v>98.958333333333343</v>
      </c>
      <c r="F71" s="35">
        <v>28</v>
      </c>
      <c r="G71" s="32">
        <f t="shared" si="3"/>
        <v>14.736842105263156</v>
      </c>
      <c r="H71" s="106">
        <f t="shared" si="0"/>
        <v>184</v>
      </c>
      <c r="I71" s="32">
        <f t="shared" si="4"/>
        <v>96.84210526315789</v>
      </c>
      <c r="J71" s="32">
        <f t="shared" si="5"/>
        <v>95.833333333333343</v>
      </c>
      <c r="K71" s="35">
        <v>149</v>
      </c>
      <c r="L71" s="32">
        <f t="shared" si="6"/>
        <v>78.421052631578945</v>
      </c>
      <c r="M71" s="35">
        <v>35</v>
      </c>
      <c r="N71" s="32">
        <f t="shared" si="7"/>
        <v>18.421052631578945</v>
      </c>
      <c r="O71" s="99">
        <f t="shared" si="21"/>
        <v>6</v>
      </c>
      <c r="P71" s="32">
        <f t="shared" si="8"/>
        <v>3.1578947368421053</v>
      </c>
      <c r="Q71" s="35">
        <v>1</v>
      </c>
      <c r="R71" s="32">
        <f t="shared" si="9"/>
        <v>16.666666666666664</v>
      </c>
      <c r="S71" s="35">
        <v>4</v>
      </c>
      <c r="T71" s="32">
        <f t="shared" si="10"/>
        <v>2.1052631578947367</v>
      </c>
      <c r="U71" s="35">
        <v>42</v>
      </c>
      <c r="V71" s="32">
        <f t="shared" si="11"/>
        <v>22.105263157894736</v>
      </c>
      <c r="W71" s="35">
        <v>7</v>
      </c>
      <c r="X71" s="32">
        <f t="shared" si="12"/>
        <v>3.6842105263157889</v>
      </c>
      <c r="Y71" s="35">
        <v>13</v>
      </c>
      <c r="Z71" s="32">
        <f t="shared" si="13"/>
        <v>6.8421052631578956</v>
      </c>
      <c r="AA71" s="35">
        <v>1</v>
      </c>
      <c r="AB71" s="32">
        <f t="shared" si="14"/>
        <v>0.52631578947368418</v>
      </c>
      <c r="AC71" s="32">
        <f t="shared" si="15"/>
        <v>7.6923076923076925</v>
      </c>
      <c r="AD71" s="35">
        <v>14</v>
      </c>
      <c r="AE71" s="32">
        <f t="shared" si="16"/>
        <v>7.3684210526315779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439.1</v>
      </c>
      <c r="D72" s="10">
        <f>SUM(D73:D78)</f>
        <v>279</v>
      </c>
      <c r="E72" s="43">
        <f t="shared" si="2"/>
        <v>63.539057162377588</v>
      </c>
      <c r="F72" s="10">
        <f>SUM(F73:F78)</f>
        <v>50</v>
      </c>
      <c r="G72" s="43">
        <f t="shared" si="3"/>
        <v>17.921146953405017</v>
      </c>
      <c r="H72" s="61">
        <f>SUM(H73:H78)</f>
        <v>260</v>
      </c>
      <c r="I72" s="43">
        <f>IF(D72=0,0,H72/D72*100)</f>
        <v>93.1899641577061</v>
      </c>
      <c r="J72" s="43">
        <f>IF(C72=0,0,H72/C72*100)</f>
        <v>59.212024595764056</v>
      </c>
      <c r="K72" s="10">
        <f>SUM(K73:K78)</f>
        <v>214</v>
      </c>
      <c r="L72" s="43">
        <f t="shared" si="6"/>
        <v>76.702508960573482</v>
      </c>
      <c r="M72" s="10">
        <f>SUM(M73:M78)</f>
        <v>46</v>
      </c>
      <c r="N72" s="43">
        <f>IF(D72=0,0,M72/D72*100)</f>
        <v>16.487455197132618</v>
      </c>
      <c r="O72" s="61">
        <f>SUM(O73:O78)</f>
        <v>19</v>
      </c>
      <c r="P72" s="43">
        <f>IF(D72=0,0,O72/D72*100)</f>
        <v>6.8100358422939076</v>
      </c>
      <c r="Q72" s="10">
        <f>SUM(Q73:Q78)</f>
        <v>1</v>
      </c>
      <c r="R72" s="43">
        <f t="shared" si="9"/>
        <v>5.2631578947368416</v>
      </c>
      <c r="S72" s="10">
        <f>SUM(S73:S78)</f>
        <v>10</v>
      </c>
      <c r="T72" s="43">
        <f>IF(D72=0,0,S72/D72*100)</f>
        <v>3.5842293906810032</v>
      </c>
      <c r="U72" s="10">
        <f>SUM(U73:U78)</f>
        <v>39</v>
      </c>
      <c r="V72" s="43">
        <f t="shared" si="11"/>
        <v>13.978494623655912</v>
      </c>
      <c r="W72" s="10">
        <f>SUM(W73:W78)</f>
        <v>12</v>
      </c>
      <c r="X72" s="43">
        <f>IF(D72=0,0,W72/D72*100)</f>
        <v>4.3010752688172049</v>
      </c>
      <c r="Y72" s="10">
        <f>SUM(Y73:Y78)</f>
        <v>49.5</v>
      </c>
      <c r="Z72" s="43">
        <f>IF(D72=0,0,Y72/D72*100)</f>
        <v>17.741935483870968</v>
      </c>
      <c r="AA72" s="10">
        <f>SUM(AA73:AA78)</f>
        <v>1</v>
      </c>
      <c r="AB72" s="43">
        <f>IF(D72=0,0,AA72/D72*100)</f>
        <v>0.35842293906810035</v>
      </c>
      <c r="AC72" s="43">
        <f>IF(Y72=0,0,AA72/Y72*100)</f>
        <v>2.0202020202020203</v>
      </c>
      <c r="AD72" s="10">
        <f>SUM(AD73:AD78)</f>
        <v>36</v>
      </c>
      <c r="AE72" s="43">
        <f t="shared" si="16"/>
        <v>12.903225806451612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215</v>
      </c>
      <c r="D73" s="35">
        <v>64</v>
      </c>
      <c r="E73" s="32">
        <f t="shared" si="2"/>
        <v>29.767441860465116</v>
      </c>
      <c r="F73" s="35">
        <v>3</v>
      </c>
      <c r="G73" s="32">
        <f t="shared" si="3"/>
        <v>4.6875</v>
      </c>
      <c r="H73" s="106">
        <f t="shared" si="0"/>
        <v>58</v>
      </c>
      <c r="I73" s="32">
        <f t="shared" si="4"/>
        <v>90.625</v>
      </c>
      <c r="J73" s="32">
        <f t="shared" si="5"/>
        <v>26.976744186046513</v>
      </c>
      <c r="K73" s="35">
        <v>43</v>
      </c>
      <c r="L73" s="32">
        <f t="shared" si="6"/>
        <v>67.1875</v>
      </c>
      <c r="M73" s="35">
        <v>15</v>
      </c>
      <c r="N73" s="32">
        <f t="shared" si="7"/>
        <v>23.4375</v>
      </c>
      <c r="O73" s="99">
        <f t="shared" ref="O73:O78" si="22">D73-H73</f>
        <v>6</v>
      </c>
      <c r="P73" s="32">
        <f t="shared" si="8"/>
        <v>9.375</v>
      </c>
      <c r="Q73" s="35">
        <v>0</v>
      </c>
      <c r="R73" s="32">
        <f t="shared" si="9"/>
        <v>0</v>
      </c>
      <c r="S73" s="35">
        <v>5</v>
      </c>
      <c r="T73" s="32">
        <f t="shared" si="10"/>
        <v>7.8125</v>
      </c>
      <c r="U73" s="35">
        <v>11</v>
      </c>
      <c r="V73" s="32">
        <f t="shared" si="11"/>
        <v>17.1875</v>
      </c>
      <c r="W73" s="35">
        <v>1</v>
      </c>
      <c r="X73" s="32">
        <f t="shared" si="12"/>
        <v>1.5625</v>
      </c>
      <c r="Y73" s="35">
        <v>9</v>
      </c>
      <c r="Z73" s="32">
        <f t="shared" si="13"/>
        <v>14.0625</v>
      </c>
      <c r="AA73" s="35">
        <v>0</v>
      </c>
      <c r="AB73" s="32">
        <f t="shared" si="14"/>
        <v>0</v>
      </c>
      <c r="AC73" s="32">
        <f t="shared" si="15"/>
        <v>0</v>
      </c>
      <c r="AD73" s="35">
        <v>6</v>
      </c>
      <c r="AE73" s="32">
        <f t="shared" si="16"/>
        <v>9.375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90.1</v>
      </c>
      <c r="D74" s="35">
        <v>89</v>
      </c>
      <c r="E74" s="32">
        <f t="shared" si="2"/>
        <v>98.779134295227536</v>
      </c>
      <c r="F74" s="35">
        <v>22</v>
      </c>
      <c r="G74" s="32">
        <f t="shared" si="3"/>
        <v>24.719101123595504</v>
      </c>
      <c r="H74" s="106">
        <f t="shared" si="0"/>
        <v>83</v>
      </c>
      <c r="I74" s="32">
        <f t="shared" si="4"/>
        <v>93.258426966292134</v>
      </c>
      <c r="J74" s="32">
        <f t="shared" si="5"/>
        <v>92.119866814650393</v>
      </c>
      <c r="K74" s="35">
        <v>72</v>
      </c>
      <c r="L74" s="32">
        <f t="shared" si="6"/>
        <v>80.898876404494374</v>
      </c>
      <c r="M74" s="35">
        <v>11</v>
      </c>
      <c r="N74" s="32">
        <f t="shared" si="7"/>
        <v>12.359550561797752</v>
      </c>
      <c r="O74" s="99">
        <f t="shared" si="22"/>
        <v>6</v>
      </c>
      <c r="P74" s="32">
        <f t="shared" si="8"/>
        <v>6.7415730337078648</v>
      </c>
      <c r="Q74" s="35">
        <v>0</v>
      </c>
      <c r="R74" s="32">
        <f t="shared" si="9"/>
        <v>0</v>
      </c>
      <c r="S74" s="35">
        <v>3</v>
      </c>
      <c r="T74" s="32">
        <f t="shared" si="10"/>
        <v>3.3707865168539324</v>
      </c>
      <c r="U74" s="35">
        <v>14</v>
      </c>
      <c r="V74" s="32">
        <f t="shared" si="11"/>
        <v>15.730337078651685</v>
      </c>
      <c r="W74" s="35">
        <v>6</v>
      </c>
      <c r="X74" s="32">
        <f t="shared" si="12"/>
        <v>6.7415730337078648</v>
      </c>
      <c r="Y74" s="35">
        <v>12.5</v>
      </c>
      <c r="Z74" s="32">
        <f t="shared" si="13"/>
        <v>14.04494382022472</v>
      </c>
      <c r="AA74" s="35">
        <v>1</v>
      </c>
      <c r="AB74" s="32">
        <f t="shared" si="14"/>
        <v>1.1235955056179776</v>
      </c>
      <c r="AC74" s="32">
        <f t="shared" si="15"/>
        <v>8</v>
      </c>
      <c r="AD74" s="35">
        <v>9</v>
      </c>
      <c r="AE74" s="32">
        <f t="shared" si="16"/>
        <v>10.112359550561797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80</v>
      </c>
      <c r="D75" s="35">
        <v>76</v>
      </c>
      <c r="E75" s="32">
        <f t="shared" si="2"/>
        <v>95</v>
      </c>
      <c r="F75" s="35">
        <v>15</v>
      </c>
      <c r="G75" s="32">
        <f t="shared" si="3"/>
        <v>19.736842105263158</v>
      </c>
      <c r="H75" s="106">
        <f t="shared" si="0"/>
        <v>72</v>
      </c>
      <c r="I75" s="32">
        <f t="shared" si="4"/>
        <v>94.73684210526315</v>
      </c>
      <c r="J75" s="32">
        <f t="shared" si="5"/>
        <v>90</v>
      </c>
      <c r="K75" s="35">
        <v>59</v>
      </c>
      <c r="L75" s="32">
        <f t="shared" si="6"/>
        <v>77.631578947368425</v>
      </c>
      <c r="M75" s="35">
        <v>13</v>
      </c>
      <c r="N75" s="32">
        <f t="shared" si="7"/>
        <v>17.105263157894736</v>
      </c>
      <c r="O75" s="99">
        <f t="shared" si="22"/>
        <v>4</v>
      </c>
      <c r="P75" s="32">
        <f t="shared" si="8"/>
        <v>5.2631578947368416</v>
      </c>
      <c r="Q75" s="35">
        <v>1</v>
      </c>
      <c r="R75" s="32">
        <f t="shared" si="9"/>
        <v>25</v>
      </c>
      <c r="S75" s="35">
        <v>1</v>
      </c>
      <c r="T75" s="32">
        <f t="shared" si="10"/>
        <v>1.3157894736842104</v>
      </c>
      <c r="U75" s="35">
        <v>7</v>
      </c>
      <c r="V75" s="32">
        <f t="shared" si="11"/>
        <v>9.2105263157894726</v>
      </c>
      <c r="W75" s="35">
        <v>5</v>
      </c>
      <c r="X75" s="32">
        <f t="shared" si="12"/>
        <v>6.5789473684210522</v>
      </c>
      <c r="Y75" s="35">
        <v>5</v>
      </c>
      <c r="Z75" s="32">
        <f t="shared" si="13"/>
        <v>6.5789473684210522</v>
      </c>
      <c r="AA75" s="35">
        <v>0</v>
      </c>
      <c r="AB75" s="32">
        <f t="shared" si="14"/>
        <v>0</v>
      </c>
      <c r="AC75" s="32">
        <f t="shared" si="15"/>
        <v>0</v>
      </c>
      <c r="AD75" s="35">
        <v>7</v>
      </c>
      <c r="AE75" s="32">
        <f t="shared" si="16"/>
        <v>9.2105263157894726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33</v>
      </c>
      <c r="D76" s="35">
        <v>33</v>
      </c>
      <c r="E76" s="32">
        <f t="shared" si="2"/>
        <v>100</v>
      </c>
      <c r="F76" s="35">
        <v>3</v>
      </c>
      <c r="G76" s="32">
        <f t="shared" si="3"/>
        <v>9.0909090909090917</v>
      </c>
      <c r="H76" s="106">
        <f t="shared" si="0"/>
        <v>30</v>
      </c>
      <c r="I76" s="32">
        <f t="shared" si="4"/>
        <v>90.909090909090907</v>
      </c>
      <c r="J76" s="32">
        <f t="shared" si="5"/>
        <v>90.909090909090907</v>
      </c>
      <c r="K76" s="35">
        <v>25</v>
      </c>
      <c r="L76" s="32">
        <f t="shared" si="6"/>
        <v>75.757575757575751</v>
      </c>
      <c r="M76" s="35">
        <v>5</v>
      </c>
      <c r="N76" s="32">
        <f t="shared" si="7"/>
        <v>15.151515151515152</v>
      </c>
      <c r="O76" s="99">
        <f t="shared" si="22"/>
        <v>3</v>
      </c>
      <c r="P76" s="32">
        <f t="shared" si="8"/>
        <v>9.0909090909090917</v>
      </c>
      <c r="Q76" s="35">
        <v>0</v>
      </c>
      <c r="R76" s="32">
        <f t="shared" si="9"/>
        <v>0</v>
      </c>
      <c r="S76" s="35">
        <v>1</v>
      </c>
      <c r="T76" s="32">
        <f t="shared" si="10"/>
        <v>3.0303030303030303</v>
      </c>
      <c r="U76" s="35">
        <v>4</v>
      </c>
      <c r="V76" s="32">
        <f t="shared" si="11"/>
        <v>12.121212121212121</v>
      </c>
      <c r="W76" s="35">
        <v>0</v>
      </c>
      <c r="X76" s="32">
        <f t="shared" si="12"/>
        <v>0</v>
      </c>
      <c r="Y76" s="35">
        <v>15</v>
      </c>
      <c r="Z76" s="32">
        <f t="shared" si="13"/>
        <v>45.454545454545453</v>
      </c>
      <c r="AA76" s="35">
        <v>0</v>
      </c>
      <c r="AB76" s="32">
        <f t="shared" si="14"/>
        <v>0</v>
      </c>
      <c r="AC76" s="32">
        <f t="shared" si="15"/>
        <v>0</v>
      </c>
      <c r="AD76" s="35">
        <v>7</v>
      </c>
      <c r="AE76" s="32">
        <f t="shared" si="16"/>
        <v>21.212121212121211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5</v>
      </c>
      <c r="D77" s="35">
        <v>5</v>
      </c>
      <c r="E77" s="32">
        <f t="shared" si="2"/>
        <v>100</v>
      </c>
      <c r="F77" s="35">
        <v>2</v>
      </c>
      <c r="G77" s="32">
        <f t="shared" si="3"/>
        <v>40</v>
      </c>
      <c r="H77" s="106">
        <f t="shared" si="0"/>
        <v>5</v>
      </c>
      <c r="I77" s="32">
        <f t="shared" si="4"/>
        <v>100</v>
      </c>
      <c r="J77" s="32">
        <f t="shared" si="5"/>
        <v>100</v>
      </c>
      <c r="K77" s="35">
        <v>5</v>
      </c>
      <c r="L77" s="32">
        <f t="shared" si="6"/>
        <v>100</v>
      </c>
      <c r="M77" s="35">
        <v>0</v>
      </c>
      <c r="N77" s="32">
        <f t="shared" si="7"/>
        <v>0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1</v>
      </c>
      <c r="V77" s="32">
        <f t="shared" si="11"/>
        <v>20</v>
      </c>
      <c r="W77" s="35">
        <v>0</v>
      </c>
      <c r="X77" s="32">
        <f t="shared" si="12"/>
        <v>0</v>
      </c>
      <c r="Y77" s="35">
        <v>2</v>
      </c>
      <c r="Z77" s="32">
        <f t="shared" si="13"/>
        <v>40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2</v>
      </c>
      <c r="AE77" s="32">
        <f t="shared" si="16"/>
        <v>40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16</v>
      </c>
      <c r="D78" s="35">
        <v>12</v>
      </c>
      <c r="E78" s="32">
        <f t="shared" si="2"/>
        <v>75</v>
      </c>
      <c r="F78" s="35">
        <v>5</v>
      </c>
      <c r="G78" s="32">
        <f t="shared" si="3"/>
        <v>41.666666666666671</v>
      </c>
      <c r="H78" s="106">
        <f t="shared" si="0"/>
        <v>12</v>
      </c>
      <c r="I78" s="32">
        <f t="shared" si="4"/>
        <v>100</v>
      </c>
      <c r="J78" s="32">
        <f t="shared" si="5"/>
        <v>75</v>
      </c>
      <c r="K78" s="35">
        <v>10</v>
      </c>
      <c r="L78" s="32">
        <f t="shared" si="6"/>
        <v>83.333333333333343</v>
      </c>
      <c r="M78" s="35">
        <v>2</v>
      </c>
      <c r="N78" s="32">
        <f t="shared" si="7"/>
        <v>16.666666666666664</v>
      </c>
      <c r="O78" s="99">
        <f t="shared" si="22"/>
        <v>0</v>
      </c>
      <c r="P78" s="32">
        <f t="shared" si="8"/>
        <v>0</v>
      </c>
      <c r="Q78" s="35">
        <v>0</v>
      </c>
      <c r="R78" s="32">
        <f t="shared" si="9"/>
        <v>0</v>
      </c>
      <c r="S78" s="35">
        <v>0</v>
      </c>
      <c r="T78" s="32">
        <f t="shared" si="10"/>
        <v>0</v>
      </c>
      <c r="U78" s="35">
        <v>2</v>
      </c>
      <c r="V78" s="32">
        <f t="shared" si="11"/>
        <v>16.666666666666664</v>
      </c>
      <c r="W78" s="35">
        <v>0</v>
      </c>
      <c r="X78" s="32">
        <f t="shared" si="12"/>
        <v>0</v>
      </c>
      <c r="Y78" s="35">
        <v>6</v>
      </c>
      <c r="Z78" s="32">
        <f t="shared" si="13"/>
        <v>50</v>
      </c>
      <c r="AA78" s="35">
        <v>0</v>
      </c>
      <c r="AB78" s="32">
        <f t="shared" si="14"/>
        <v>0</v>
      </c>
      <c r="AC78" s="32">
        <f t="shared" si="15"/>
        <v>0</v>
      </c>
      <c r="AD78" s="35">
        <v>5</v>
      </c>
      <c r="AE78" s="32">
        <f t="shared" si="16"/>
        <v>41.666666666666671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588</v>
      </c>
      <c r="D79" s="10">
        <f>SUM(D80:D89)</f>
        <v>568</v>
      </c>
      <c r="E79" s="43">
        <f>IF(C79=0,0,D79/C79*100)</f>
        <v>96.598639455782305</v>
      </c>
      <c r="F79" s="10">
        <f>SUM(F80:F89)</f>
        <v>110</v>
      </c>
      <c r="G79" s="43">
        <f>IF(D79=0,0,F79/D79*100)</f>
        <v>19.366197183098592</v>
      </c>
      <c r="H79" s="61">
        <f>SUM(H80:H89)</f>
        <v>521</v>
      </c>
      <c r="I79" s="43">
        <f>IF(D79=0,0,H79/D79*100)</f>
        <v>91.725352112676063</v>
      </c>
      <c r="J79" s="43">
        <f>IF(C79=0,0,H79/C79*100)</f>
        <v>88.605442176870753</v>
      </c>
      <c r="K79" s="10">
        <f>SUM(K80:K89)</f>
        <v>434</v>
      </c>
      <c r="L79" s="43">
        <f t="shared" si="6"/>
        <v>76.408450704225345</v>
      </c>
      <c r="M79" s="10">
        <f>SUM(M80:M89)</f>
        <v>87</v>
      </c>
      <c r="N79" s="43">
        <f>IF(D79=0,0,M79/D79*100)</f>
        <v>15.316901408450704</v>
      </c>
      <c r="O79" s="61">
        <f>SUM(O80:O89)</f>
        <v>47</v>
      </c>
      <c r="P79" s="43">
        <f>IF(D79=0,0,O79/D79*100)</f>
        <v>8.274647887323944</v>
      </c>
      <c r="Q79" s="10">
        <f>SUM(Q80:Q89)</f>
        <v>2</v>
      </c>
      <c r="R79" s="43">
        <f t="shared" si="9"/>
        <v>4.2553191489361701</v>
      </c>
      <c r="S79" s="10">
        <f>SUM(S80:S89)</f>
        <v>18</v>
      </c>
      <c r="T79" s="43">
        <f>IF(D79=0,0,S79/D79*100)</f>
        <v>3.169014084507042</v>
      </c>
      <c r="U79" s="10">
        <f>SUM(U80:U89)</f>
        <v>103</v>
      </c>
      <c r="V79" s="43">
        <f t="shared" si="11"/>
        <v>18.133802816901408</v>
      </c>
      <c r="W79" s="10">
        <f>SUM(W80:W89)</f>
        <v>33</v>
      </c>
      <c r="X79" s="43">
        <f>IF(D79=0,0,W79/D79*100)</f>
        <v>5.8098591549295771</v>
      </c>
      <c r="Y79" s="10">
        <f>SUM(Y80:Y89)</f>
        <v>99</v>
      </c>
      <c r="Z79" s="43">
        <f>IF(D79=0,0,Y79/D79*100)</f>
        <v>17.429577464788732</v>
      </c>
      <c r="AA79" s="10">
        <f>SUM(AA80:AA89)</f>
        <v>0</v>
      </c>
      <c r="AB79" s="43">
        <f>IF(D79=0,0,AA79/D79*100)</f>
        <v>0</v>
      </c>
      <c r="AC79" s="43">
        <f>IF(Y79=0,0,AA79/Y79*100)</f>
        <v>0</v>
      </c>
      <c r="AD79" s="10">
        <f>SUM(AD80:AD89)</f>
        <v>76</v>
      </c>
      <c r="AE79" s="43">
        <f t="shared" si="16"/>
        <v>13.380281690140844</v>
      </c>
      <c r="AF79" s="10">
        <f>SUM(AF80:AF89)</f>
        <v>1</v>
      </c>
      <c r="AG79" s="43">
        <f>IF(D79=0,0,AF79/D79*100)</f>
        <v>0.17605633802816903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18</v>
      </c>
      <c r="D80" s="35">
        <v>17</v>
      </c>
      <c r="E80" s="32">
        <f t="shared" ref="E80:E101" si="23">IF(C80=0,0,D80/C80*100)</f>
        <v>94.444444444444443</v>
      </c>
      <c r="F80" s="35">
        <v>3</v>
      </c>
      <c r="G80" s="32">
        <f t="shared" ref="G80:G101" si="24">IF(D80=0,0,F80/D80*100)</f>
        <v>17.647058823529413</v>
      </c>
      <c r="H80" s="106">
        <f t="shared" si="0"/>
        <v>16</v>
      </c>
      <c r="I80" s="32">
        <f t="shared" ref="I80:I101" si="25">IF(D80=0,0,H80/D80*100)</f>
        <v>94.117647058823522</v>
      </c>
      <c r="J80" s="32">
        <f t="shared" ref="J80:J101" si="26">IF(C80=0,0,H80/C80*100)</f>
        <v>88.888888888888886</v>
      </c>
      <c r="K80" s="35">
        <v>12</v>
      </c>
      <c r="L80" s="32">
        <f t="shared" ref="L80:L101" si="27">IF(D80=0,0,K80/D80*100)</f>
        <v>70.588235294117652</v>
      </c>
      <c r="M80" s="35">
        <v>4</v>
      </c>
      <c r="N80" s="32">
        <f t="shared" ref="N80:N101" si="28">IF(D80=0,0,M80/D80*100)</f>
        <v>23.52941176470588</v>
      </c>
      <c r="O80" s="99">
        <f t="shared" ref="O80:O89" si="29">D80-H80</f>
        <v>1</v>
      </c>
      <c r="P80" s="32">
        <f t="shared" ref="P80:P101" si="30">IF(D80=0,0,O80/D80*100)</f>
        <v>5.8823529411764701</v>
      </c>
      <c r="Q80" s="35">
        <v>1</v>
      </c>
      <c r="R80" s="32">
        <f t="shared" ref="R80:R101" si="31">IF(O80=0,0,Q80/O80*100)</f>
        <v>100</v>
      </c>
      <c r="S80" s="35">
        <v>1</v>
      </c>
      <c r="T80" s="32">
        <f t="shared" ref="T80:T101" si="32">IF(D80=0,0,S80/D80*100)</f>
        <v>5.8823529411764701</v>
      </c>
      <c r="U80" s="35">
        <v>4</v>
      </c>
      <c r="V80" s="32">
        <f t="shared" ref="V80:V101" si="33">IF(D80=0,0,U80/D80*100)</f>
        <v>23.52941176470588</v>
      </c>
      <c r="W80" s="35">
        <v>0</v>
      </c>
      <c r="X80" s="32">
        <f t="shared" ref="X80:X101" si="34">IF(D80=0,0,W80/D80*100)</f>
        <v>0</v>
      </c>
      <c r="Y80" s="35">
        <v>2</v>
      </c>
      <c r="Z80" s="32">
        <f t="shared" ref="Z80:Z101" si="35">IF(D80=0,0,Y80/D80*100)</f>
        <v>11.76470588235294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0</v>
      </c>
      <c r="AE80" s="32">
        <f t="shared" ref="AE80:AE101" si="38">IF(D80=0,0,AD80/D80*100)</f>
        <v>0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0</v>
      </c>
      <c r="D81" s="35">
        <v>0</v>
      </c>
      <c r="E81" s="32">
        <f t="shared" si="23"/>
        <v>0</v>
      </c>
      <c r="F81" s="35">
        <v>0</v>
      </c>
      <c r="G81" s="32">
        <f t="shared" si="24"/>
        <v>0</v>
      </c>
      <c r="H81" s="106">
        <f t="shared" ref="H81:H89" si="40">K81+M81</f>
        <v>0</v>
      </c>
      <c r="I81" s="32">
        <f t="shared" si="25"/>
        <v>0</v>
      </c>
      <c r="J81" s="32">
        <f t="shared" si="26"/>
        <v>0</v>
      </c>
      <c r="K81" s="35">
        <v>0</v>
      </c>
      <c r="L81" s="32">
        <f t="shared" si="27"/>
        <v>0</v>
      </c>
      <c r="M81" s="35">
        <v>0</v>
      </c>
      <c r="N81" s="32">
        <f t="shared" si="28"/>
        <v>0</v>
      </c>
      <c r="O81" s="99">
        <f t="shared" si="29"/>
        <v>0</v>
      </c>
      <c r="P81" s="32">
        <f t="shared" si="30"/>
        <v>0</v>
      </c>
      <c r="Q81" s="35">
        <v>0</v>
      </c>
      <c r="R81" s="32">
        <f t="shared" si="31"/>
        <v>0</v>
      </c>
      <c r="S81" s="35">
        <v>0</v>
      </c>
      <c r="T81" s="32">
        <f t="shared" si="32"/>
        <v>0</v>
      </c>
      <c r="U81" s="35">
        <v>0</v>
      </c>
      <c r="V81" s="32">
        <f t="shared" si="33"/>
        <v>0</v>
      </c>
      <c r="W81" s="35">
        <v>0</v>
      </c>
      <c r="X81" s="32">
        <f t="shared" si="34"/>
        <v>0</v>
      </c>
      <c r="Y81" s="35">
        <v>0</v>
      </c>
      <c r="Z81" s="32">
        <f t="shared" si="35"/>
        <v>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16</v>
      </c>
      <c r="D82" s="35">
        <v>16</v>
      </c>
      <c r="E82" s="32">
        <f t="shared" si="23"/>
        <v>100</v>
      </c>
      <c r="F82" s="35">
        <v>1</v>
      </c>
      <c r="G82" s="32">
        <f t="shared" si="24"/>
        <v>6.25</v>
      </c>
      <c r="H82" s="106">
        <f t="shared" si="40"/>
        <v>15</v>
      </c>
      <c r="I82" s="32">
        <f t="shared" si="25"/>
        <v>93.75</v>
      </c>
      <c r="J82" s="32">
        <f t="shared" si="26"/>
        <v>93.75</v>
      </c>
      <c r="K82" s="35">
        <v>8</v>
      </c>
      <c r="L82" s="32">
        <f t="shared" si="27"/>
        <v>50</v>
      </c>
      <c r="M82" s="35">
        <v>7</v>
      </c>
      <c r="N82" s="32">
        <f t="shared" si="28"/>
        <v>43.75</v>
      </c>
      <c r="O82" s="99">
        <f t="shared" si="29"/>
        <v>1</v>
      </c>
      <c r="P82" s="32">
        <f t="shared" si="30"/>
        <v>6.25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1</v>
      </c>
      <c r="V82" s="32">
        <f t="shared" si="33"/>
        <v>6.25</v>
      </c>
      <c r="W82" s="35">
        <v>0</v>
      </c>
      <c r="X82" s="32">
        <f t="shared" si="34"/>
        <v>0</v>
      </c>
      <c r="Y82" s="35">
        <v>2</v>
      </c>
      <c r="Z82" s="32">
        <f t="shared" si="35"/>
        <v>12.5</v>
      </c>
      <c r="AA82" s="35">
        <v>0</v>
      </c>
      <c r="AB82" s="32">
        <f t="shared" si="36"/>
        <v>0</v>
      </c>
      <c r="AC82" s="32">
        <f t="shared" si="37"/>
        <v>0</v>
      </c>
      <c r="AD82" s="35">
        <v>0</v>
      </c>
      <c r="AE82" s="32">
        <f t="shared" si="38"/>
        <v>0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158</v>
      </c>
      <c r="D83" s="35">
        <v>152</v>
      </c>
      <c r="E83" s="32">
        <f t="shared" si="23"/>
        <v>96.202531645569621</v>
      </c>
      <c r="F83" s="35">
        <v>18</v>
      </c>
      <c r="G83" s="32">
        <f t="shared" si="24"/>
        <v>11.842105263157894</v>
      </c>
      <c r="H83" s="106">
        <f t="shared" si="40"/>
        <v>135</v>
      </c>
      <c r="I83" s="32">
        <f t="shared" si="25"/>
        <v>88.81578947368422</v>
      </c>
      <c r="J83" s="32">
        <f t="shared" si="26"/>
        <v>85.443037974683548</v>
      </c>
      <c r="K83" s="35">
        <v>105</v>
      </c>
      <c r="L83" s="32">
        <f t="shared" si="27"/>
        <v>69.078947368421055</v>
      </c>
      <c r="M83" s="35">
        <v>30</v>
      </c>
      <c r="N83" s="32">
        <f t="shared" si="28"/>
        <v>19.736842105263158</v>
      </c>
      <c r="O83" s="99">
        <f t="shared" si="29"/>
        <v>17</v>
      </c>
      <c r="P83" s="32">
        <f t="shared" si="30"/>
        <v>11.184210526315789</v>
      </c>
      <c r="Q83" s="35">
        <v>0</v>
      </c>
      <c r="R83" s="32">
        <f t="shared" si="31"/>
        <v>0</v>
      </c>
      <c r="S83" s="35">
        <v>5</v>
      </c>
      <c r="T83" s="32">
        <f t="shared" si="32"/>
        <v>3.2894736842105261</v>
      </c>
      <c r="U83" s="35">
        <v>25</v>
      </c>
      <c r="V83" s="32">
        <f t="shared" si="33"/>
        <v>16.447368421052634</v>
      </c>
      <c r="W83" s="35">
        <v>7</v>
      </c>
      <c r="X83" s="32">
        <f t="shared" si="34"/>
        <v>4.6052631578947363</v>
      </c>
      <c r="Y83" s="35">
        <v>28</v>
      </c>
      <c r="Z83" s="32">
        <f t="shared" si="35"/>
        <v>18.421052631578945</v>
      </c>
      <c r="AA83" s="35">
        <v>0</v>
      </c>
      <c r="AB83" s="32">
        <f t="shared" si="36"/>
        <v>0</v>
      </c>
      <c r="AC83" s="32">
        <f t="shared" si="37"/>
        <v>0</v>
      </c>
      <c r="AD83" s="35">
        <v>22</v>
      </c>
      <c r="AE83" s="32">
        <f t="shared" si="38"/>
        <v>14.473684210526317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138</v>
      </c>
      <c r="D84" s="35">
        <v>128</v>
      </c>
      <c r="E84" s="32">
        <f t="shared" si="23"/>
        <v>92.753623188405797</v>
      </c>
      <c r="F84" s="35">
        <v>33</v>
      </c>
      <c r="G84" s="32">
        <f t="shared" si="24"/>
        <v>25.78125</v>
      </c>
      <c r="H84" s="106">
        <f t="shared" si="40"/>
        <v>118</v>
      </c>
      <c r="I84" s="32">
        <f t="shared" si="25"/>
        <v>92.1875</v>
      </c>
      <c r="J84" s="32">
        <f t="shared" si="26"/>
        <v>85.507246376811594</v>
      </c>
      <c r="K84" s="35">
        <v>94</v>
      </c>
      <c r="L84" s="32">
        <f t="shared" si="27"/>
        <v>73.4375</v>
      </c>
      <c r="M84" s="35">
        <v>24</v>
      </c>
      <c r="N84" s="32">
        <f t="shared" si="28"/>
        <v>18.75</v>
      </c>
      <c r="O84" s="99">
        <f t="shared" si="29"/>
        <v>10</v>
      </c>
      <c r="P84" s="32">
        <f t="shared" si="30"/>
        <v>7.8125</v>
      </c>
      <c r="Q84" s="35">
        <v>0</v>
      </c>
      <c r="R84" s="32">
        <f t="shared" si="31"/>
        <v>0</v>
      </c>
      <c r="S84" s="35">
        <v>6</v>
      </c>
      <c r="T84" s="32">
        <f t="shared" si="32"/>
        <v>4.6875</v>
      </c>
      <c r="U84" s="35">
        <v>16</v>
      </c>
      <c r="V84" s="32">
        <f t="shared" si="33"/>
        <v>12.5</v>
      </c>
      <c r="W84" s="35">
        <v>7</v>
      </c>
      <c r="X84" s="32">
        <f t="shared" si="34"/>
        <v>5.46875</v>
      </c>
      <c r="Y84" s="35">
        <v>26</v>
      </c>
      <c r="Z84" s="32">
        <f t="shared" si="35"/>
        <v>20.3125</v>
      </c>
      <c r="AA84" s="35">
        <v>0</v>
      </c>
      <c r="AB84" s="32">
        <f t="shared" si="36"/>
        <v>0</v>
      </c>
      <c r="AC84" s="32">
        <f t="shared" si="37"/>
        <v>0</v>
      </c>
      <c r="AD84" s="35">
        <v>21</v>
      </c>
      <c r="AE84" s="32">
        <f t="shared" si="38"/>
        <v>16.40625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40</v>
      </c>
      <c r="D85" s="35">
        <v>49</v>
      </c>
      <c r="E85" s="32">
        <f t="shared" si="23"/>
        <v>122.50000000000001</v>
      </c>
      <c r="F85" s="35">
        <v>12</v>
      </c>
      <c r="G85" s="32">
        <f t="shared" si="24"/>
        <v>24.489795918367346</v>
      </c>
      <c r="H85" s="106">
        <f t="shared" si="40"/>
        <v>49</v>
      </c>
      <c r="I85" s="32">
        <f t="shared" si="25"/>
        <v>100</v>
      </c>
      <c r="J85" s="32">
        <f t="shared" si="26"/>
        <v>122.50000000000001</v>
      </c>
      <c r="K85" s="35">
        <v>48</v>
      </c>
      <c r="L85" s="32">
        <f t="shared" si="27"/>
        <v>97.959183673469383</v>
      </c>
      <c r="M85" s="35">
        <v>1</v>
      </c>
      <c r="N85" s="32">
        <f t="shared" si="28"/>
        <v>2.0408163265306123</v>
      </c>
      <c r="O85" s="99">
        <f t="shared" si="29"/>
        <v>0</v>
      </c>
      <c r="P85" s="32">
        <f t="shared" si="30"/>
        <v>0</v>
      </c>
      <c r="Q85" s="35">
        <v>0</v>
      </c>
      <c r="R85" s="32">
        <f t="shared" si="31"/>
        <v>0</v>
      </c>
      <c r="S85" s="35">
        <v>1</v>
      </c>
      <c r="T85" s="32">
        <f t="shared" si="32"/>
        <v>2.0408163265306123</v>
      </c>
      <c r="U85" s="35">
        <v>14</v>
      </c>
      <c r="V85" s="32">
        <f t="shared" si="33"/>
        <v>28.571428571428569</v>
      </c>
      <c r="W85" s="35">
        <v>1</v>
      </c>
      <c r="X85" s="32">
        <f t="shared" si="34"/>
        <v>2.0408163265306123</v>
      </c>
      <c r="Y85" s="35">
        <v>2</v>
      </c>
      <c r="Z85" s="32">
        <f t="shared" si="35"/>
        <v>4.0816326530612246</v>
      </c>
      <c r="AA85" s="35">
        <v>0</v>
      </c>
      <c r="AB85" s="32">
        <f t="shared" si="36"/>
        <v>0</v>
      </c>
      <c r="AC85" s="32">
        <f t="shared" si="37"/>
        <v>0</v>
      </c>
      <c r="AD85" s="35">
        <v>4</v>
      </c>
      <c r="AE85" s="32">
        <f t="shared" si="38"/>
        <v>8.1632653061224492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44</v>
      </c>
      <c r="D86" s="35">
        <v>41</v>
      </c>
      <c r="E86" s="32">
        <f t="shared" si="23"/>
        <v>93.181818181818173</v>
      </c>
      <c r="F86" s="35">
        <v>6</v>
      </c>
      <c r="G86" s="32">
        <f t="shared" si="24"/>
        <v>14.634146341463413</v>
      </c>
      <c r="H86" s="106">
        <f t="shared" si="40"/>
        <v>40</v>
      </c>
      <c r="I86" s="32">
        <f t="shared" si="25"/>
        <v>97.560975609756099</v>
      </c>
      <c r="J86" s="32">
        <f t="shared" si="26"/>
        <v>90.909090909090907</v>
      </c>
      <c r="K86" s="35">
        <v>35</v>
      </c>
      <c r="L86" s="32">
        <f t="shared" si="27"/>
        <v>85.365853658536579</v>
      </c>
      <c r="M86" s="35">
        <v>5</v>
      </c>
      <c r="N86" s="32">
        <f t="shared" si="28"/>
        <v>12.195121951219512</v>
      </c>
      <c r="O86" s="99">
        <f t="shared" si="29"/>
        <v>1</v>
      </c>
      <c r="P86" s="32">
        <f t="shared" si="30"/>
        <v>2.4390243902439024</v>
      </c>
      <c r="Q86" s="35">
        <v>0</v>
      </c>
      <c r="R86" s="32">
        <f t="shared" si="31"/>
        <v>0</v>
      </c>
      <c r="S86" s="35">
        <v>0</v>
      </c>
      <c r="T86" s="32">
        <f t="shared" si="32"/>
        <v>0</v>
      </c>
      <c r="U86" s="35">
        <v>1</v>
      </c>
      <c r="V86" s="32">
        <f t="shared" si="33"/>
        <v>2.4390243902439024</v>
      </c>
      <c r="W86" s="35">
        <v>0</v>
      </c>
      <c r="X86" s="32">
        <f t="shared" si="34"/>
        <v>0</v>
      </c>
      <c r="Y86" s="35">
        <v>11</v>
      </c>
      <c r="Z86" s="32">
        <f t="shared" si="35"/>
        <v>26.829268292682929</v>
      </c>
      <c r="AA86" s="35">
        <v>0</v>
      </c>
      <c r="AB86" s="32">
        <f t="shared" si="36"/>
        <v>0</v>
      </c>
      <c r="AC86" s="32">
        <f t="shared" si="37"/>
        <v>0</v>
      </c>
      <c r="AD86" s="35">
        <v>4</v>
      </c>
      <c r="AE86" s="32">
        <f t="shared" si="38"/>
        <v>9.7560975609756095</v>
      </c>
      <c r="AF86" s="35">
        <v>1</v>
      </c>
      <c r="AG86" s="32">
        <f t="shared" si="39"/>
        <v>2.4390243902439024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61</v>
      </c>
      <c r="D87" s="35">
        <v>52</v>
      </c>
      <c r="E87" s="32">
        <f t="shared" si="23"/>
        <v>85.245901639344254</v>
      </c>
      <c r="F87" s="35">
        <v>8</v>
      </c>
      <c r="G87" s="32">
        <f t="shared" si="24"/>
        <v>15.384615384615385</v>
      </c>
      <c r="H87" s="106">
        <f t="shared" si="40"/>
        <v>50</v>
      </c>
      <c r="I87" s="32">
        <f t="shared" si="25"/>
        <v>96.15384615384616</v>
      </c>
      <c r="J87" s="32">
        <f t="shared" si="26"/>
        <v>81.967213114754102</v>
      </c>
      <c r="K87" s="35">
        <v>46</v>
      </c>
      <c r="L87" s="32">
        <f t="shared" si="27"/>
        <v>88.461538461538453</v>
      </c>
      <c r="M87" s="35">
        <v>4</v>
      </c>
      <c r="N87" s="32">
        <f t="shared" si="28"/>
        <v>7.6923076923076925</v>
      </c>
      <c r="O87" s="99">
        <f t="shared" si="29"/>
        <v>2</v>
      </c>
      <c r="P87" s="32">
        <f t="shared" si="30"/>
        <v>3.8461538461538463</v>
      </c>
      <c r="Q87" s="35">
        <v>0</v>
      </c>
      <c r="R87" s="32">
        <f t="shared" si="31"/>
        <v>0</v>
      </c>
      <c r="S87" s="35">
        <v>3</v>
      </c>
      <c r="T87" s="32">
        <f t="shared" si="32"/>
        <v>5.7692307692307692</v>
      </c>
      <c r="U87" s="35">
        <v>11</v>
      </c>
      <c r="V87" s="32">
        <f t="shared" si="33"/>
        <v>21.153846153846153</v>
      </c>
      <c r="W87" s="35">
        <v>3</v>
      </c>
      <c r="X87" s="32">
        <f t="shared" si="34"/>
        <v>5.7692307692307692</v>
      </c>
      <c r="Y87" s="35">
        <v>11</v>
      </c>
      <c r="Z87" s="32">
        <f t="shared" si="35"/>
        <v>21.153846153846153</v>
      </c>
      <c r="AA87" s="35">
        <v>0</v>
      </c>
      <c r="AB87" s="32">
        <f t="shared" si="36"/>
        <v>0</v>
      </c>
      <c r="AC87" s="32">
        <f t="shared" si="37"/>
        <v>0</v>
      </c>
      <c r="AD87" s="35">
        <v>11</v>
      </c>
      <c r="AE87" s="32">
        <f t="shared" si="38"/>
        <v>21.153846153846153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52</v>
      </c>
      <c r="D88" s="35">
        <v>52</v>
      </c>
      <c r="E88" s="32">
        <f t="shared" si="23"/>
        <v>100</v>
      </c>
      <c r="F88" s="35">
        <v>11</v>
      </c>
      <c r="G88" s="32">
        <f t="shared" si="24"/>
        <v>21.153846153846153</v>
      </c>
      <c r="H88" s="106">
        <f t="shared" si="40"/>
        <v>49</v>
      </c>
      <c r="I88" s="32">
        <f t="shared" si="25"/>
        <v>94.230769230769226</v>
      </c>
      <c r="J88" s="32">
        <f t="shared" si="26"/>
        <v>94.230769230769226</v>
      </c>
      <c r="K88" s="35">
        <v>42</v>
      </c>
      <c r="L88" s="32">
        <f t="shared" si="27"/>
        <v>80.769230769230774</v>
      </c>
      <c r="M88" s="35">
        <v>7</v>
      </c>
      <c r="N88" s="32">
        <f t="shared" si="28"/>
        <v>13.461538461538462</v>
      </c>
      <c r="O88" s="99">
        <f t="shared" si="29"/>
        <v>3</v>
      </c>
      <c r="P88" s="32">
        <f t="shared" si="30"/>
        <v>5.7692307692307692</v>
      </c>
      <c r="Q88" s="35">
        <v>0</v>
      </c>
      <c r="R88" s="32">
        <f t="shared" si="31"/>
        <v>0</v>
      </c>
      <c r="S88" s="35">
        <v>0</v>
      </c>
      <c r="T88" s="32">
        <f t="shared" si="32"/>
        <v>0</v>
      </c>
      <c r="U88" s="35">
        <v>21</v>
      </c>
      <c r="V88" s="32">
        <f t="shared" si="33"/>
        <v>40.384615384615387</v>
      </c>
      <c r="W88" s="35">
        <v>3</v>
      </c>
      <c r="X88" s="32">
        <f t="shared" si="34"/>
        <v>5.7692307692307692</v>
      </c>
      <c r="Y88" s="35">
        <v>1</v>
      </c>
      <c r="Z88" s="32">
        <f t="shared" si="35"/>
        <v>1.9230769230769231</v>
      </c>
      <c r="AA88" s="35">
        <v>0</v>
      </c>
      <c r="AB88" s="32">
        <f t="shared" si="36"/>
        <v>0</v>
      </c>
      <c r="AC88" s="32">
        <f t="shared" si="37"/>
        <v>0</v>
      </c>
      <c r="AD88" s="35">
        <v>4</v>
      </c>
      <c r="AE88" s="32">
        <f t="shared" si="38"/>
        <v>7.6923076923076925</v>
      </c>
      <c r="AF88" s="35">
        <v>0</v>
      </c>
      <c r="AG88" s="32">
        <f t="shared" si="39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61</v>
      </c>
      <c r="D89" s="35">
        <v>61</v>
      </c>
      <c r="E89" s="32">
        <f t="shared" si="23"/>
        <v>100</v>
      </c>
      <c r="F89" s="35">
        <v>18</v>
      </c>
      <c r="G89" s="32">
        <f t="shared" si="24"/>
        <v>29.508196721311474</v>
      </c>
      <c r="H89" s="106">
        <f t="shared" si="40"/>
        <v>49</v>
      </c>
      <c r="I89" s="32">
        <f t="shared" si="25"/>
        <v>80.327868852459019</v>
      </c>
      <c r="J89" s="32">
        <f t="shared" si="26"/>
        <v>80.327868852459019</v>
      </c>
      <c r="K89" s="35">
        <v>44</v>
      </c>
      <c r="L89" s="32">
        <f t="shared" si="27"/>
        <v>72.131147540983605</v>
      </c>
      <c r="M89" s="35">
        <v>5</v>
      </c>
      <c r="N89" s="32">
        <f t="shared" si="28"/>
        <v>8.1967213114754092</v>
      </c>
      <c r="O89" s="99">
        <f t="shared" si="29"/>
        <v>12</v>
      </c>
      <c r="P89" s="32">
        <f t="shared" si="30"/>
        <v>19.672131147540984</v>
      </c>
      <c r="Q89" s="35">
        <v>1</v>
      </c>
      <c r="R89" s="32">
        <f t="shared" si="31"/>
        <v>8.3333333333333321</v>
      </c>
      <c r="S89" s="35">
        <v>2</v>
      </c>
      <c r="T89" s="32">
        <f t="shared" si="32"/>
        <v>3.278688524590164</v>
      </c>
      <c r="U89" s="35">
        <v>10</v>
      </c>
      <c r="V89" s="32">
        <f t="shared" si="33"/>
        <v>16.393442622950818</v>
      </c>
      <c r="W89" s="35">
        <v>12</v>
      </c>
      <c r="X89" s="32">
        <f t="shared" si="34"/>
        <v>19.672131147540984</v>
      </c>
      <c r="Y89" s="35">
        <v>16</v>
      </c>
      <c r="Z89" s="32">
        <f t="shared" si="35"/>
        <v>26.229508196721312</v>
      </c>
      <c r="AA89" s="35">
        <v>0</v>
      </c>
      <c r="AB89" s="32">
        <f t="shared" si="36"/>
        <v>0</v>
      </c>
      <c r="AC89" s="32">
        <f t="shared" si="37"/>
        <v>0</v>
      </c>
      <c r="AD89" s="35">
        <v>10</v>
      </c>
      <c r="AE89" s="32">
        <f t="shared" si="38"/>
        <v>16.393442622950818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120.5</v>
      </c>
      <c r="D90" s="10">
        <f>SUM(D91:D101)</f>
        <v>110</v>
      </c>
      <c r="E90" s="43">
        <f>IF(C90=0,0,D90/C90*100)</f>
        <v>91.286307053941911</v>
      </c>
      <c r="F90" s="10">
        <f>SUM(F91:F101)</f>
        <v>22</v>
      </c>
      <c r="G90" s="43">
        <f>IF(D90=0,0,F90/D90*100)</f>
        <v>20</v>
      </c>
      <c r="H90" s="61">
        <f>SUM(H91:H101)</f>
        <v>98</v>
      </c>
      <c r="I90" s="43">
        <f>IF(D90=0,0,H90/D90*100)</f>
        <v>89.090909090909093</v>
      </c>
      <c r="J90" s="43">
        <f>IF(C90=0,0,H90/C90*100)</f>
        <v>81.327800829875514</v>
      </c>
      <c r="K90" s="10">
        <f>SUM(K91:K101)</f>
        <v>80</v>
      </c>
      <c r="L90" s="43">
        <f t="shared" si="27"/>
        <v>72.727272727272734</v>
      </c>
      <c r="M90" s="10">
        <f>SUM(M91:M101)</f>
        <v>18</v>
      </c>
      <c r="N90" s="43">
        <f>IF(D90=0,0,M90/D90*100)</f>
        <v>16.363636363636363</v>
      </c>
      <c r="O90" s="61">
        <f>SUM(O91:O101)</f>
        <v>12</v>
      </c>
      <c r="P90" s="43">
        <f>IF(D90=0,0,O90/D90*100)</f>
        <v>10.909090909090908</v>
      </c>
      <c r="Q90" s="10">
        <f>SUM(Q91:Q101)</f>
        <v>0</v>
      </c>
      <c r="R90" s="43">
        <f t="shared" si="31"/>
        <v>0</v>
      </c>
      <c r="S90" s="10">
        <f>SUM(S91:S101)</f>
        <v>4</v>
      </c>
      <c r="T90" s="43">
        <f>IF(D90=0,0,S90/D90*100)</f>
        <v>3.6363636363636362</v>
      </c>
      <c r="U90" s="10">
        <f>SUM(U91:U101)</f>
        <v>25</v>
      </c>
      <c r="V90" s="43">
        <f t="shared" si="33"/>
        <v>22.727272727272727</v>
      </c>
      <c r="W90" s="10">
        <f>SUM(W91:W101)</f>
        <v>1</v>
      </c>
      <c r="X90" s="43">
        <f>IF(D90=0,0,W90/D90*100)</f>
        <v>0.90909090909090906</v>
      </c>
      <c r="Y90" s="10">
        <f>SUM(Y91:Y101)</f>
        <v>12</v>
      </c>
      <c r="Z90" s="43">
        <f>IF(D90=0,0,Y90/D90*100)</f>
        <v>10.909090909090908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10</v>
      </c>
      <c r="AE90" s="43">
        <f t="shared" si="38"/>
        <v>9.0909090909090917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8</v>
      </c>
      <c r="D91" s="35">
        <v>7</v>
      </c>
      <c r="E91" s="32">
        <f t="shared" ref="E91:E93" si="42">IF(C91=0,0,D91/C91*100)</f>
        <v>87.5</v>
      </c>
      <c r="F91" s="35">
        <v>3</v>
      </c>
      <c r="G91" s="32">
        <f t="shared" ref="G91:G93" si="43">IF(D91=0,0,F91/D91*100)</f>
        <v>42.857142857142854</v>
      </c>
      <c r="H91" s="106">
        <f t="shared" ref="H91:H101" si="44">K91+M91</f>
        <v>6</v>
      </c>
      <c r="I91" s="32">
        <f t="shared" ref="I91:I93" si="45">IF(D91=0,0,H91/D91*100)</f>
        <v>85.714285714285708</v>
      </c>
      <c r="J91" s="32">
        <f t="shared" ref="J91:J93" si="46">IF(C91=0,0,H91/C91*100)</f>
        <v>75</v>
      </c>
      <c r="K91" s="35">
        <v>4</v>
      </c>
      <c r="L91" s="32">
        <f t="shared" si="27"/>
        <v>57.142857142857139</v>
      </c>
      <c r="M91" s="35">
        <v>2</v>
      </c>
      <c r="N91" s="32">
        <f t="shared" ref="N91:N93" si="47">IF(D91=0,0,M91/D91*100)</f>
        <v>28.571428571428569</v>
      </c>
      <c r="O91" s="99">
        <f t="shared" ref="O91:O101" si="48">D91-H91</f>
        <v>1</v>
      </c>
      <c r="P91" s="32">
        <f t="shared" ref="P91:P93" si="49">IF(D91=0,0,O91/D91*100)</f>
        <v>14.285714285714285</v>
      </c>
      <c r="Q91" s="35">
        <v>0</v>
      </c>
      <c r="R91" s="32">
        <f t="shared" si="31"/>
        <v>0</v>
      </c>
      <c r="S91" s="35">
        <v>0</v>
      </c>
      <c r="T91" s="32">
        <f t="shared" ref="T91:T93" si="50">IF(D91=0,0,S91/D91*100)</f>
        <v>0</v>
      </c>
      <c r="U91" s="35">
        <v>0</v>
      </c>
      <c r="V91" s="32">
        <f t="shared" si="33"/>
        <v>0</v>
      </c>
      <c r="W91" s="35">
        <v>0</v>
      </c>
      <c r="X91" s="32">
        <f t="shared" ref="X91:X93" si="51">IF(D91=0,0,W91/D91*100)</f>
        <v>0</v>
      </c>
      <c r="Y91" s="35">
        <v>0</v>
      </c>
      <c r="Z91" s="32">
        <f t="shared" ref="Z91:Z93" si="52">IF(D91=0,0,Y91/D91*100)</f>
        <v>0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0</v>
      </c>
      <c r="AE91" s="32">
        <f t="shared" si="38"/>
        <v>0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20</v>
      </c>
      <c r="D92" s="35">
        <v>17</v>
      </c>
      <c r="E92" s="32">
        <f t="shared" si="42"/>
        <v>85</v>
      </c>
      <c r="F92" s="35">
        <v>1</v>
      </c>
      <c r="G92" s="32">
        <f t="shared" si="43"/>
        <v>5.8823529411764701</v>
      </c>
      <c r="H92" s="106">
        <f t="shared" si="44"/>
        <v>17</v>
      </c>
      <c r="I92" s="32">
        <f t="shared" si="45"/>
        <v>100</v>
      </c>
      <c r="J92" s="32">
        <f t="shared" si="46"/>
        <v>85</v>
      </c>
      <c r="K92" s="35">
        <v>13</v>
      </c>
      <c r="L92" s="32">
        <f t="shared" si="27"/>
        <v>76.470588235294116</v>
      </c>
      <c r="M92" s="35">
        <v>4</v>
      </c>
      <c r="N92" s="32">
        <f t="shared" si="47"/>
        <v>23.52941176470588</v>
      </c>
      <c r="O92" s="99">
        <f t="shared" si="48"/>
        <v>0</v>
      </c>
      <c r="P92" s="32">
        <f t="shared" si="49"/>
        <v>0</v>
      </c>
      <c r="Q92" s="35">
        <v>0</v>
      </c>
      <c r="R92" s="32">
        <f t="shared" si="31"/>
        <v>0</v>
      </c>
      <c r="S92" s="35">
        <v>0</v>
      </c>
      <c r="T92" s="32">
        <f t="shared" si="50"/>
        <v>0</v>
      </c>
      <c r="U92" s="35">
        <v>4</v>
      </c>
      <c r="V92" s="32">
        <f t="shared" si="33"/>
        <v>23.52941176470588</v>
      </c>
      <c r="W92" s="35">
        <v>1</v>
      </c>
      <c r="X92" s="32">
        <f t="shared" si="51"/>
        <v>5.8823529411764701</v>
      </c>
      <c r="Y92" s="35">
        <v>3</v>
      </c>
      <c r="Z92" s="32">
        <f t="shared" si="52"/>
        <v>17.647058823529413</v>
      </c>
      <c r="AA92" s="35">
        <v>0</v>
      </c>
      <c r="AB92" s="32">
        <f t="shared" si="53"/>
        <v>0</v>
      </c>
      <c r="AC92" s="32">
        <f t="shared" si="54"/>
        <v>0</v>
      </c>
      <c r="AD92" s="35">
        <v>1</v>
      </c>
      <c r="AE92" s="32">
        <f t="shared" si="38"/>
        <v>5.8823529411764701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2</v>
      </c>
      <c r="D93" s="35">
        <v>1</v>
      </c>
      <c r="E93" s="32">
        <f t="shared" si="42"/>
        <v>50</v>
      </c>
      <c r="F93" s="35">
        <v>0</v>
      </c>
      <c r="G93" s="32">
        <f t="shared" si="43"/>
        <v>0</v>
      </c>
      <c r="H93" s="106">
        <f t="shared" si="44"/>
        <v>1</v>
      </c>
      <c r="I93" s="32">
        <f t="shared" si="45"/>
        <v>100</v>
      </c>
      <c r="J93" s="32">
        <f t="shared" si="46"/>
        <v>50</v>
      </c>
      <c r="K93" s="35">
        <v>1</v>
      </c>
      <c r="L93" s="32">
        <f t="shared" si="27"/>
        <v>100</v>
      </c>
      <c r="M93" s="35">
        <v>0</v>
      </c>
      <c r="N93" s="32">
        <f t="shared" si="47"/>
        <v>0</v>
      </c>
      <c r="O93" s="99">
        <f t="shared" si="48"/>
        <v>0</v>
      </c>
      <c r="P93" s="32">
        <f t="shared" si="49"/>
        <v>0</v>
      </c>
      <c r="Q93" s="35">
        <v>0</v>
      </c>
      <c r="R93" s="32">
        <f t="shared" si="31"/>
        <v>0</v>
      </c>
      <c r="S93" s="35">
        <v>0</v>
      </c>
      <c r="T93" s="32">
        <f t="shared" si="50"/>
        <v>0</v>
      </c>
      <c r="U93" s="35">
        <v>0</v>
      </c>
      <c r="V93" s="32">
        <f t="shared" si="33"/>
        <v>0</v>
      </c>
      <c r="W93" s="35">
        <v>0</v>
      </c>
      <c r="X93" s="32">
        <f t="shared" si="51"/>
        <v>0</v>
      </c>
      <c r="Y93" s="35">
        <v>0</v>
      </c>
      <c r="Z93" s="32">
        <f t="shared" si="52"/>
        <v>0</v>
      </c>
      <c r="AA93" s="35">
        <v>0</v>
      </c>
      <c r="AB93" s="32">
        <f t="shared" si="53"/>
        <v>0</v>
      </c>
      <c r="AC93" s="32">
        <f t="shared" si="54"/>
        <v>0</v>
      </c>
      <c r="AD93" s="35">
        <v>1</v>
      </c>
      <c r="AE93" s="32">
        <f t="shared" si="38"/>
        <v>100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8</v>
      </c>
      <c r="D94" s="35">
        <v>7</v>
      </c>
      <c r="E94" s="32">
        <f t="shared" si="23"/>
        <v>87.5</v>
      </c>
      <c r="F94" s="35">
        <v>1</v>
      </c>
      <c r="G94" s="32">
        <f t="shared" si="24"/>
        <v>14.285714285714285</v>
      </c>
      <c r="H94" s="106">
        <f t="shared" si="44"/>
        <v>7</v>
      </c>
      <c r="I94" s="32">
        <f t="shared" si="25"/>
        <v>100</v>
      </c>
      <c r="J94" s="32">
        <f t="shared" si="26"/>
        <v>87.5</v>
      </c>
      <c r="K94" s="35">
        <v>7</v>
      </c>
      <c r="L94" s="32">
        <f t="shared" si="27"/>
        <v>100</v>
      </c>
      <c r="M94" s="35">
        <v>0</v>
      </c>
      <c r="N94" s="32">
        <f t="shared" si="28"/>
        <v>0</v>
      </c>
      <c r="O94" s="99">
        <f t="shared" si="48"/>
        <v>0</v>
      </c>
      <c r="P94" s="32">
        <f t="shared" si="30"/>
        <v>0</v>
      </c>
      <c r="Q94" s="35">
        <v>0</v>
      </c>
      <c r="R94" s="32">
        <f t="shared" si="31"/>
        <v>0</v>
      </c>
      <c r="S94" s="35">
        <v>0</v>
      </c>
      <c r="T94" s="32">
        <f t="shared" si="32"/>
        <v>0</v>
      </c>
      <c r="U94" s="35">
        <v>1</v>
      </c>
      <c r="V94" s="32">
        <f t="shared" si="33"/>
        <v>14.285714285714285</v>
      </c>
      <c r="W94" s="35">
        <v>0</v>
      </c>
      <c r="X94" s="32">
        <f t="shared" si="34"/>
        <v>0</v>
      </c>
      <c r="Y94" s="35">
        <v>2</v>
      </c>
      <c r="Z94" s="32">
        <f t="shared" si="35"/>
        <v>28.571428571428569</v>
      </c>
      <c r="AA94" s="35">
        <v>0</v>
      </c>
      <c r="AB94" s="32">
        <f t="shared" si="36"/>
        <v>0</v>
      </c>
      <c r="AC94" s="32">
        <f t="shared" si="37"/>
        <v>0</v>
      </c>
      <c r="AD94" s="35">
        <v>1</v>
      </c>
      <c r="AE94" s="32">
        <f t="shared" si="38"/>
        <v>14.285714285714285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18.5</v>
      </c>
      <c r="D95" s="35">
        <v>22</v>
      </c>
      <c r="E95" s="32">
        <f t="shared" si="23"/>
        <v>118.91891891891892</v>
      </c>
      <c r="F95" s="35">
        <v>5</v>
      </c>
      <c r="G95" s="32">
        <f t="shared" si="24"/>
        <v>22.727272727272727</v>
      </c>
      <c r="H95" s="106">
        <f t="shared" si="44"/>
        <v>21</v>
      </c>
      <c r="I95" s="32">
        <f t="shared" si="25"/>
        <v>95.454545454545453</v>
      </c>
      <c r="J95" s="32">
        <f t="shared" si="26"/>
        <v>113.51351351351352</v>
      </c>
      <c r="K95" s="35">
        <v>18</v>
      </c>
      <c r="L95" s="32">
        <f t="shared" si="27"/>
        <v>81.818181818181827</v>
      </c>
      <c r="M95" s="35">
        <v>3</v>
      </c>
      <c r="N95" s="32">
        <f t="shared" si="28"/>
        <v>13.636363636363635</v>
      </c>
      <c r="O95" s="99">
        <f t="shared" si="48"/>
        <v>1</v>
      </c>
      <c r="P95" s="32">
        <f t="shared" si="30"/>
        <v>4.5454545454545459</v>
      </c>
      <c r="Q95" s="35">
        <v>0</v>
      </c>
      <c r="R95" s="32">
        <f t="shared" si="31"/>
        <v>0</v>
      </c>
      <c r="S95" s="35">
        <v>0</v>
      </c>
      <c r="T95" s="32">
        <f t="shared" si="32"/>
        <v>0</v>
      </c>
      <c r="U95" s="35">
        <v>8</v>
      </c>
      <c r="V95" s="32">
        <f t="shared" si="33"/>
        <v>36.363636363636367</v>
      </c>
      <c r="W95" s="35">
        <v>0</v>
      </c>
      <c r="X95" s="32">
        <f t="shared" si="34"/>
        <v>0</v>
      </c>
      <c r="Y95" s="35">
        <v>3</v>
      </c>
      <c r="Z95" s="32">
        <f t="shared" si="35"/>
        <v>13.636363636363635</v>
      </c>
      <c r="AA95" s="35">
        <v>0</v>
      </c>
      <c r="AB95" s="32">
        <f t="shared" si="36"/>
        <v>0</v>
      </c>
      <c r="AC95" s="32">
        <f t="shared" si="37"/>
        <v>0</v>
      </c>
      <c r="AD95" s="35">
        <v>1</v>
      </c>
      <c r="AE95" s="32">
        <f t="shared" si="38"/>
        <v>4.5454545454545459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4</v>
      </c>
      <c r="D96" s="35">
        <v>5</v>
      </c>
      <c r="E96" s="32">
        <f t="shared" si="23"/>
        <v>125</v>
      </c>
      <c r="F96" s="35">
        <v>0</v>
      </c>
      <c r="G96" s="32">
        <f t="shared" si="24"/>
        <v>0</v>
      </c>
      <c r="H96" s="106">
        <f t="shared" si="44"/>
        <v>4</v>
      </c>
      <c r="I96" s="32">
        <f t="shared" si="25"/>
        <v>80</v>
      </c>
      <c r="J96" s="32">
        <f t="shared" si="26"/>
        <v>100</v>
      </c>
      <c r="K96" s="35">
        <v>4</v>
      </c>
      <c r="L96" s="32">
        <f t="shared" si="27"/>
        <v>80</v>
      </c>
      <c r="M96" s="35">
        <v>0</v>
      </c>
      <c r="N96" s="32">
        <f t="shared" si="28"/>
        <v>0</v>
      </c>
      <c r="O96" s="99">
        <f t="shared" si="48"/>
        <v>1</v>
      </c>
      <c r="P96" s="32">
        <f t="shared" si="30"/>
        <v>20</v>
      </c>
      <c r="Q96" s="35">
        <v>0</v>
      </c>
      <c r="R96" s="32">
        <f t="shared" si="31"/>
        <v>0</v>
      </c>
      <c r="S96" s="35">
        <v>0</v>
      </c>
      <c r="T96" s="32">
        <f t="shared" si="32"/>
        <v>0</v>
      </c>
      <c r="U96" s="35">
        <v>0</v>
      </c>
      <c r="V96" s="32">
        <f t="shared" si="33"/>
        <v>0</v>
      </c>
      <c r="W96" s="35">
        <v>0</v>
      </c>
      <c r="X96" s="32">
        <f t="shared" si="34"/>
        <v>0</v>
      </c>
      <c r="Y96" s="35">
        <v>1</v>
      </c>
      <c r="Z96" s="32">
        <f t="shared" si="35"/>
        <v>20</v>
      </c>
      <c r="AA96" s="35">
        <v>0</v>
      </c>
      <c r="AB96" s="32">
        <f t="shared" si="36"/>
        <v>0</v>
      </c>
      <c r="AC96" s="32">
        <f t="shared" si="37"/>
        <v>0</v>
      </c>
      <c r="AD96" s="35">
        <v>0</v>
      </c>
      <c r="AE96" s="32">
        <f t="shared" si="38"/>
        <v>0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33</v>
      </c>
      <c r="D97" s="35">
        <v>31</v>
      </c>
      <c r="E97" s="32">
        <f t="shared" si="23"/>
        <v>93.939393939393938</v>
      </c>
      <c r="F97" s="35">
        <v>4</v>
      </c>
      <c r="G97" s="32">
        <f t="shared" si="24"/>
        <v>12.903225806451612</v>
      </c>
      <c r="H97" s="106">
        <f t="shared" si="44"/>
        <v>26</v>
      </c>
      <c r="I97" s="32">
        <f t="shared" si="25"/>
        <v>83.870967741935488</v>
      </c>
      <c r="J97" s="32">
        <f t="shared" si="26"/>
        <v>78.787878787878782</v>
      </c>
      <c r="K97" s="35">
        <v>18</v>
      </c>
      <c r="L97" s="32">
        <f t="shared" si="27"/>
        <v>58.064516129032263</v>
      </c>
      <c r="M97" s="35">
        <v>8</v>
      </c>
      <c r="N97" s="32">
        <f t="shared" si="28"/>
        <v>25.806451612903224</v>
      </c>
      <c r="O97" s="99">
        <f t="shared" si="48"/>
        <v>5</v>
      </c>
      <c r="P97" s="32">
        <f t="shared" si="30"/>
        <v>16.129032258064516</v>
      </c>
      <c r="Q97" s="35">
        <v>0</v>
      </c>
      <c r="R97" s="32">
        <f t="shared" si="31"/>
        <v>0</v>
      </c>
      <c r="S97" s="35">
        <v>2</v>
      </c>
      <c r="T97" s="32">
        <f t="shared" si="32"/>
        <v>6.4516129032258061</v>
      </c>
      <c r="U97" s="35">
        <v>5</v>
      </c>
      <c r="V97" s="32">
        <f t="shared" si="33"/>
        <v>16.129032258064516</v>
      </c>
      <c r="W97" s="35">
        <v>0</v>
      </c>
      <c r="X97" s="32">
        <f t="shared" si="34"/>
        <v>0</v>
      </c>
      <c r="Y97" s="35">
        <v>0</v>
      </c>
      <c r="Z97" s="32">
        <f t="shared" si="35"/>
        <v>0</v>
      </c>
      <c r="AA97" s="35">
        <v>0</v>
      </c>
      <c r="AB97" s="32">
        <f t="shared" si="36"/>
        <v>0</v>
      </c>
      <c r="AC97" s="32">
        <f t="shared" si="37"/>
        <v>0</v>
      </c>
      <c r="AD97" s="35">
        <v>1</v>
      </c>
      <c r="AE97" s="32">
        <f t="shared" si="38"/>
        <v>3.225806451612903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4</v>
      </c>
      <c r="D98" s="35">
        <v>3</v>
      </c>
      <c r="E98" s="32">
        <f t="shared" si="23"/>
        <v>75</v>
      </c>
      <c r="F98" s="35">
        <v>2</v>
      </c>
      <c r="G98" s="32">
        <f t="shared" si="24"/>
        <v>66.666666666666657</v>
      </c>
      <c r="H98" s="106">
        <f t="shared" si="44"/>
        <v>2</v>
      </c>
      <c r="I98" s="32">
        <f t="shared" si="25"/>
        <v>66.666666666666657</v>
      </c>
      <c r="J98" s="32">
        <f t="shared" si="26"/>
        <v>50</v>
      </c>
      <c r="K98" s="35">
        <v>2</v>
      </c>
      <c r="L98" s="32">
        <f t="shared" si="27"/>
        <v>66.666666666666657</v>
      </c>
      <c r="M98" s="35">
        <v>0</v>
      </c>
      <c r="N98" s="32">
        <f t="shared" si="28"/>
        <v>0</v>
      </c>
      <c r="O98" s="99">
        <f t="shared" si="48"/>
        <v>1</v>
      </c>
      <c r="P98" s="32">
        <f t="shared" si="30"/>
        <v>33.333333333333329</v>
      </c>
      <c r="Q98" s="35">
        <v>0</v>
      </c>
      <c r="R98" s="32">
        <f t="shared" si="31"/>
        <v>0</v>
      </c>
      <c r="S98" s="35">
        <v>1</v>
      </c>
      <c r="T98" s="32">
        <f t="shared" si="32"/>
        <v>33.333333333333329</v>
      </c>
      <c r="U98" s="35">
        <v>1</v>
      </c>
      <c r="V98" s="32">
        <f t="shared" si="33"/>
        <v>33.333333333333329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2</v>
      </c>
      <c r="D99" s="35">
        <v>2</v>
      </c>
      <c r="E99" s="32">
        <f t="shared" si="23"/>
        <v>100</v>
      </c>
      <c r="F99" s="35">
        <v>1</v>
      </c>
      <c r="G99" s="32">
        <f t="shared" si="24"/>
        <v>50</v>
      </c>
      <c r="H99" s="106">
        <f t="shared" si="44"/>
        <v>2</v>
      </c>
      <c r="I99" s="32">
        <f t="shared" si="25"/>
        <v>100</v>
      </c>
      <c r="J99" s="32">
        <f t="shared" si="26"/>
        <v>100</v>
      </c>
      <c r="K99" s="35">
        <v>2</v>
      </c>
      <c r="L99" s="32">
        <f t="shared" si="27"/>
        <v>100</v>
      </c>
      <c r="M99" s="35">
        <v>0</v>
      </c>
      <c r="N99" s="32">
        <f t="shared" si="28"/>
        <v>0</v>
      </c>
      <c r="O99" s="99">
        <f t="shared" si="48"/>
        <v>0</v>
      </c>
      <c r="P99" s="32">
        <f t="shared" si="30"/>
        <v>0</v>
      </c>
      <c r="Q99" s="35">
        <v>0</v>
      </c>
      <c r="R99" s="32">
        <f t="shared" si="31"/>
        <v>0</v>
      </c>
      <c r="S99" s="35">
        <v>0</v>
      </c>
      <c r="T99" s="32">
        <f t="shared" si="32"/>
        <v>0</v>
      </c>
      <c r="U99" s="35">
        <v>1</v>
      </c>
      <c r="V99" s="32">
        <f t="shared" si="33"/>
        <v>50</v>
      </c>
      <c r="W99" s="35">
        <v>0</v>
      </c>
      <c r="X99" s="32">
        <f t="shared" si="34"/>
        <v>0</v>
      </c>
      <c r="Y99" s="35">
        <v>0</v>
      </c>
      <c r="Z99" s="32">
        <f t="shared" si="35"/>
        <v>0</v>
      </c>
      <c r="AA99" s="35">
        <v>0</v>
      </c>
      <c r="AB99" s="32">
        <f t="shared" si="36"/>
        <v>0</v>
      </c>
      <c r="AC99" s="32">
        <f t="shared" si="37"/>
        <v>0</v>
      </c>
      <c r="AD99" s="35">
        <v>0</v>
      </c>
      <c r="AE99" s="32">
        <f t="shared" si="38"/>
        <v>0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8</v>
      </c>
      <c r="D100" s="35">
        <v>6</v>
      </c>
      <c r="E100" s="32">
        <f t="shared" si="23"/>
        <v>75</v>
      </c>
      <c r="F100" s="35">
        <v>3</v>
      </c>
      <c r="G100" s="32">
        <f t="shared" si="24"/>
        <v>50</v>
      </c>
      <c r="H100" s="106">
        <f t="shared" si="44"/>
        <v>6</v>
      </c>
      <c r="I100" s="32">
        <f t="shared" si="25"/>
        <v>100</v>
      </c>
      <c r="J100" s="32">
        <f t="shared" si="26"/>
        <v>75</v>
      </c>
      <c r="K100" s="35">
        <v>6</v>
      </c>
      <c r="L100" s="32">
        <f t="shared" si="27"/>
        <v>100</v>
      </c>
      <c r="M100" s="35">
        <v>0</v>
      </c>
      <c r="N100" s="32">
        <f t="shared" si="28"/>
        <v>0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1</v>
      </c>
      <c r="V100" s="32">
        <f t="shared" si="33"/>
        <v>16.666666666666664</v>
      </c>
      <c r="W100" s="35">
        <v>0</v>
      </c>
      <c r="X100" s="32">
        <f t="shared" si="34"/>
        <v>0</v>
      </c>
      <c r="Y100" s="35">
        <v>1</v>
      </c>
      <c r="Z100" s="32">
        <f t="shared" si="35"/>
        <v>16.666666666666664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2</v>
      </c>
      <c r="AE100" s="32">
        <f t="shared" si="38"/>
        <v>33.333333333333329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13</v>
      </c>
      <c r="D101" s="35">
        <v>9</v>
      </c>
      <c r="E101" s="32">
        <f t="shared" si="23"/>
        <v>69.230769230769226</v>
      </c>
      <c r="F101" s="35">
        <v>2</v>
      </c>
      <c r="G101" s="32">
        <f t="shared" si="24"/>
        <v>22.222222222222221</v>
      </c>
      <c r="H101" s="106">
        <f t="shared" si="44"/>
        <v>6</v>
      </c>
      <c r="I101" s="32">
        <f t="shared" si="25"/>
        <v>66.666666666666657</v>
      </c>
      <c r="J101" s="32">
        <f t="shared" si="26"/>
        <v>46.153846153846153</v>
      </c>
      <c r="K101" s="35">
        <v>5</v>
      </c>
      <c r="L101" s="32">
        <f t="shared" si="27"/>
        <v>55.555555555555557</v>
      </c>
      <c r="M101" s="35">
        <v>1</v>
      </c>
      <c r="N101" s="32">
        <f t="shared" si="28"/>
        <v>11.111111111111111</v>
      </c>
      <c r="O101" s="99">
        <f t="shared" si="48"/>
        <v>3</v>
      </c>
      <c r="P101" s="32">
        <f t="shared" si="30"/>
        <v>33.333333333333329</v>
      </c>
      <c r="Q101" s="35">
        <v>0</v>
      </c>
      <c r="R101" s="32">
        <f t="shared" si="31"/>
        <v>0</v>
      </c>
      <c r="S101" s="35">
        <v>1</v>
      </c>
      <c r="T101" s="32">
        <f t="shared" si="32"/>
        <v>11.111111111111111</v>
      </c>
      <c r="U101" s="35">
        <v>4</v>
      </c>
      <c r="V101" s="32">
        <f t="shared" si="33"/>
        <v>44.444444444444443</v>
      </c>
      <c r="W101" s="35">
        <v>0</v>
      </c>
      <c r="X101" s="32">
        <f t="shared" si="34"/>
        <v>0</v>
      </c>
      <c r="Y101" s="35">
        <v>2</v>
      </c>
      <c r="Z101" s="32">
        <f t="shared" si="35"/>
        <v>22.222222222222221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3</v>
      </c>
      <c r="AE101" s="32">
        <f t="shared" si="38"/>
        <v>33.333333333333329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38" fitToHeight="2" orientation="landscape" r:id="rId1"/>
  <headerFooter scaleWithDoc="0">
    <oddHeader>&amp;R&amp;P</oddHead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5" zoomScaleNormal="8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15" sqref="B15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129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46307.59</v>
      </c>
      <c r="D8" s="65">
        <f>D9+D21+D40+D55+D72+D79+D90+D64+D102</f>
        <v>42461.740000000005</v>
      </c>
      <c r="E8" s="62">
        <f>IF(C8=0,0,D8/C8*100)</f>
        <v>91.694989957369856</v>
      </c>
      <c r="F8" s="65">
        <f>F9+F21+F40+F55+F72+F79+F90+F64+F102</f>
        <v>18789.3</v>
      </c>
      <c r="G8" s="62">
        <f>IF(D8=0,0,F8/D8*100)</f>
        <v>44.249953016527343</v>
      </c>
      <c r="H8" s="65">
        <f>H9+H21+H40+H55+H72+H79+H90+H64+H102</f>
        <v>41321.300000000003</v>
      </c>
      <c r="I8" s="62">
        <f>IF(D8=0,0,H8/D8*100)</f>
        <v>97.314193907268049</v>
      </c>
      <c r="J8" s="62">
        <f>IF(C8=0,0,H8/C8*100)</f>
        <v>89.23224033036486</v>
      </c>
      <c r="K8" s="65">
        <f>K9+K21+K40+K55+K72+K79+K90+K64+K102</f>
        <v>30515.3</v>
      </c>
      <c r="L8" s="62">
        <f>IF(D8=0,0,K8/D8*100)</f>
        <v>71.86540165334722</v>
      </c>
      <c r="M8" s="65">
        <f>M9+M21+M40+M55+M72+M79+M90+M64+M102</f>
        <v>10806</v>
      </c>
      <c r="N8" s="62">
        <f>IF(D8=0,0,M8/D8*100)</f>
        <v>25.448792253920821</v>
      </c>
      <c r="O8" s="65">
        <f>O9+O21+O40+O55+O72+O79+O90+O64+O102</f>
        <v>1140.44</v>
      </c>
      <c r="P8" s="62">
        <f>IF(D8=0,0,O8/D8*100)</f>
        <v>2.6858060927319509</v>
      </c>
      <c r="Q8" s="65">
        <f>Q9+Q21+Q40+Q55+Q72+Q79+Q90+Q64+Q102</f>
        <v>157</v>
      </c>
      <c r="R8" s="62">
        <f>IF(O8=0,0,Q8/O8*100)</f>
        <v>13.766616393672617</v>
      </c>
      <c r="S8" s="65">
        <f>S9+S21+S40+S55+S72+S79+S90+S64+S102</f>
        <v>2465</v>
      </c>
      <c r="T8" s="62">
        <f>IF(D8=0,0,S8/D8*100)</f>
        <v>5.8052260693980031</v>
      </c>
      <c r="U8" s="65">
        <f>U9+U21+U40+U55+U72+U79+U90+U64+U102</f>
        <v>7209</v>
      </c>
      <c r="V8" s="62">
        <f>IF(D8=0,0,U8/D8*100)</f>
        <v>16.977636809042679</v>
      </c>
      <c r="W8" s="65">
        <f>W9+W21+W40+W55+W72+W79+W90+W64+W102</f>
        <v>2575</v>
      </c>
      <c r="X8" s="62">
        <f>IF(D8=0,0,W8/D8*100)</f>
        <v>6.0642828108315854</v>
      </c>
      <c r="Y8" s="65">
        <f>Y9+Y21+Y40+Y55+Y72+Y79+Y90+Y64+Y102</f>
        <v>4291.5</v>
      </c>
      <c r="Z8" s="62">
        <f>IF(D8=0,0,Y8/D8*100)</f>
        <v>10.106745507838349</v>
      </c>
      <c r="AA8" s="65">
        <f>AA9+AA21+AA40+AA55+AA72+AA79+AA90+AA64+AA102</f>
        <v>309</v>
      </c>
      <c r="AB8" s="62">
        <f>IF(D8=0,0,AA8/D8*100)</f>
        <v>0.72771393729979028</v>
      </c>
      <c r="AC8" s="62">
        <f>IF(Y8=0,0,AA8/Y8*100)</f>
        <v>7.200279622509612</v>
      </c>
      <c r="AD8" s="65">
        <f>AD9+AD21+AD40+AD55+AD72+AD79+AD90+AD64+AD102</f>
        <v>3950.5</v>
      </c>
      <c r="AE8" s="62">
        <f>IF(D8=0,0,AD8/D8*100)</f>
        <v>9.3036696093942446</v>
      </c>
      <c r="AF8" s="65">
        <f>AF9+AF21+AF40+AF55+AF72+AF79+AF90+AF64+AF102</f>
        <v>69</v>
      </c>
      <c r="AG8" s="60">
        <f>IF(D8=0,0,AF8/D8*100)</f>
        <v>0.16249922871742889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63">
        <f>SUM(C10:C20)</f>
        <v>2494</v>
      </c>
      <c r="D9" s="63">
        <f>SUM(D10:D20)</f>
        <v>2294</v>
      </c>
      <c r="E9" s="62">
        <f>IF(C9=0,0,D9/C9*100)</f>
        <v>91.98075380914193</v>
      </c>
      <c r="F9" s="63">
        <f>SUM(F10:F20)</f>
        <v>1348</v>
      </c>
      <c r="G9" s="62">
        <f>IF(D9=0,0,F9/D9*100)</f>
        <v>58.761987794245861</v>
      </c>
      <c r="H9" s="63">
        <f>SUM(H10:H20)</f>
        <v>2235</v>
      </c>
      <c r="I9" s="62">
        <f>IF(D9=0,0,H9/D9*100)</f>
        <v>97.428073234524845</v>
      </c>
      <c r="J9" s="62">
        <f>IF(C9=0,0,H9/C9*100)</f>
        <v>89.61507618283882</v>
      </c>
      <c r="K9" s="63">
        <f>SUM(K10:K20)</f>
        <v>1648</v>
      </c>
      <c r="L9" s="62">
        <f>IF(D9=0,0,K9/D9*100)</f>
        <v>71.839581517000866</v>
      </c>
      <c r="M9" s="63">
        <f>SUM(M10:M20)</f>
        <v>587</v>
      </c>
      <c r="N9" s="62">
        <f>IF(D9=0,0,M9/D9*100)</f>
        <v>25.588491717523976</v>
      </c>
      <c r="O9" s="63">
        <f>SUM(O10:O20)</f>
        <v>59</v>
      </c>
      <c r="P9" s="62">
        <f>IF(D9=0,0,O9/D9*100)</f>
        <v>2.5719267654751525</v>
      </c>
      <c r="Q9" s="63">
        <f>SUM(Q10:Q20)</f>
        <v>12</v>
      </c>
      <c r="R9" s="62">
        <f>IF(O9=0,0,Q9/O9*100)</f>
        <v>20.33898305084746</v>
      </c>
      <c r="S9" s="63">
        <f>SUM(S10:S20)</f>
        <v>115</v>
      </c>
      <c r="T9" s="62">
        <f>IF(D9=0,0,S9/D9*100)</f>
        <v>5.0130775937227545</v>
      </c>
      <c r="U9" s="63">
        <f>SUM(U10:U20)</f>
        <v>477</v>
      </c>
      <c r="V9" s="62">
        <f>IF(D9=0,0,U9/D9*100)</f>
        <v>20.793374019180472</v>
      </c>
      <c r="W9" s="63">
        <f>SUM(W10:W20)</f>
        <v>111</v>
      </c>
      <c r="X9" s="62">
        <f>IF(D9=0,0,W9/D9*100)</f>
        <v>4.838709677419355</v>
      </c>
      <c r="Y9" s="63">
        <f>SUM(Y10:Y20)</f>
        <v>287</v>
      </c>
      <c r="Z9" s="62">
        <f>IF(D9=0,0,Y9/D9*100)</f>
        <v>12.510897994768962</v>
      </c>
      <c r="AA9" s="63">
        <f>SUM(AA10:AA20)</f>
        <v>10</v>
      </c>
      <c r="AB9" s="62">
        <f>IF(D9=0,0,AA9/D9*100)</f>
        <v>0.4359197907585004</v>
      </c>
      <c r="AC9" s="62">
        <f>IF(Y9=0,0,AA9/Y9*100)</f>
        <v>3.484320557491289</v>
      </c>
      <c r="AD9" s="63">
        <f>SUM(AD10:AD20)</f>
        <v>257</v>
      </c>
      <c r="AE9" s="62">
        <f>IF(D9=0,0,AD9/D9*100)</f>
        <v>11.20313862249346</v>
      </c>
      <c r="AF9" s="63">
        <f>SUM(AF10:AF20)</f>
        <v>4</v>
      </c>
      <c r="AG9" s="60">
        <f>IF(D9=0,0,AF9/D9*100)</f>
        <v>0.17436791630340018</v>
      </c>
      <c r="AH9" s="44"/>
      <c r="AI9" s="44"/>
    </row>
    <row r="10" spans="1:35" x14ac:dyDescent="0.25">
      <c r="A10" s="93">
        <v>1</v>
      </c>
      <c r="B10" s="94" t="s">
        <v>32</v>
      </c>
      <c r="C10" s="58">
        <f>Гл.агрон.!C10+'Гл. зоот.'!C10+Гл.ветвр.!C10+'Гл. инж.'!C10+'Гл. энерг.'!C10+Гл.мелиор!C10+'Гл. экон.'!C10+Гл.бухг.!C10+'Др. гл.спец.'!C10</f>
        <v>43</v>
      </c>
      <c r="D10" s="58">
        <f>Гл.агрон.!D10+'Гл. зоот.'!D10+Гл.ветвр.!D10+'Гл. инж.'!D10+'Гл. энерг.'!D10+Гл.мелиор!D10+'Гл. экон.'!D10+Гл.бухг.!D10+'Др. гл.спец.'!D10</f>
        <v>41</v>
      </c>
      <c r="E10" s="57">
        <f>IF(C10=0,0,D10/C10*100)</f>
        <v>95.348837209302332</v>
      </c>
      <c r="F10" s="58">
        <f>Гл.агрон.!F10+'Гл. зоот.'!F10+Гл.ветвр.!F10+'Гл. инж.'!F10+'Гл. энерг.'!F10+Гл.мелиор!F10+'Гл. экон.'!F10+Гл.бухг.!F10+'Др. гл.спец.'!F10</f>
        <v>24</v>
      </c>
      <c r="G10" s="57">
        <f>IF(D10=0,0,F10/D10*100)</f>
        <v>58.536585365853654</v>
      </c>
      <c r="H10" s="58">
        <f>Гл.агрон.!H10+'Гл. зоот.'!H10+Гл.ветвр.!H10+'Гл. инж.'!H10+'Гл. энерг.'!H10+Гл.мелиор!H10+'Гл. экон.'!H10+Гл.бухг.!H10+'Др. гл.спец.'!H10</f>
        <v>39</v>
      </c>
      <c r="I10" s="57">
        <f>IF(D10=0,0,H10/D10*100)</f>
        <v>95.121951219512198</v>
      </c>
      <c r="J10" s="57">
        <f>IF(C10=0,0,H10/C10*100)</f>
        <v>90.697674418604649</v>
      </c>
      <c r="K10" s="58">
        <f>Гл.агрон.!K10+'Гл. зоот.'!K10+Гл.ветвр.!K10+'Гл. инж.'!K10+'Гл. энерг.'!K10+Гл.мелиор!K10+'Гл. экон.'!K10+Гл.бухг.!K10+'Др. гл.спец.'!K10</f>
        <v>33</v>
      </c>
      <c r="L10" s="57">
        <f>IF(D10=0,0,K10/D10*100)</f>
        <v>80.487804878048792</v>
      </c>
      <c r="M10" s="58">
        <f>Гл.агрон.!M10+'Гл. зоот.'!M10+Гл.ветвр.!M10+'Гл. инж.'!M10+'Гл. энерг.'!M10+Гл.мелиор!M10+'Гл. экон.'!M10+Гл.бухг.!M10+'Др. гл.спец.'!M10</f>
        <v>6</v>
      </c>
      <c r="N10" s="57">
        <f>IF(D10=0,0,M10/D10*100)</f>
        <v>14.634146341463413</v>
      </c>
      <c r="O10" s="58">
        <f>Гл.агрон.!O10+'Гл. зоот.'!O10+Гл.ветвр.!O10+'Гл. инж.'!O10+'Гл. энерг.'!O10+Гл.мелиор!O10+'Гл. экон.'!O10+Гл.бухг.!O10+'Др. гл.спец.'!O10</f>
        <v>2</v>
      </c>
      <c r="P10" s="57">
        <f>IF(D10=0,0,O10/D10*100)</f>
        <v>4.8780487804878048</v>
      </c>
      <c r="Q10" s="58">
        <f>Гл.агрон.!Q10+'Гл. зоот.'!Q10+Гл.ветвр.!Q10+'Гл. инж.'!Q10+'Гл. энерг.'!Q10+Гл.мелиор!Q10+'Гл. экон.'!Q10+Гл.бухг.!Q10+'Др. гл.спец.'!Q10</f>
        <v>0</v>
      </c>
      <c r="R10" s="57">
        <f>IF(O10=0,0,Q10/O10*100)</f>
        <v>0</v>
      </c>
      <c r="S10" s="58">
        <f>Гл.агрон.!S10+'Гл. зоот.'!S10+Гл.ветвр.!S10+'Гл. инж.'!S10+'Гл. энерг.'!S10+Гл.мелиор!S10+'Гл. экон.'!S10+Гл.бухг.!S10+'Др. гл.спец.'!S10</f>
        <v>2</v>
      </c>
      <c r="T10" s="57">
        <f>IF(D10=0,0,S10/D10*100)</f>
        <v>4.8780487804878048</v>
      </c>
      <c r="U10" s="58">
        <f>Гл.агрон.!U10+'Гл. зоот.'!U10+Гл.ветвр.!U10+'Гл. инж.'!U10+'Гл. энерг.'!U10+Гл.мелиор!U10+'Гл. экон.'!U10+Гл.бухг.!U10+'Др. гл.спец.'!U10</f>
        <v>11</v>
      </c>
      <c r="V10" s="57">
        <f>IF(D10=0,0,U10/D10*100)</f>
        <v>26.829268292682929</v>
      </c>
      <c r="W10" s="58">
        <f>Гл.агрон.!W10+'Гл. зоот.'!W10+Гл.ветвр.!W10+'Гл. инж.'!W10+'Гл. энерг.'!W10+Гл.мелиор!W10+'Гл. экон.'!W10+Гл.бухг.!W10+'Др. гл.спец.'!W10</f>
        <v>12</v>
      </c>
      <c r="X10" s="57">
        <f>IF(D10=0,0,W10/D10*100)</f>
        <v>29.268292682926827</v>
      </c>
      <c r="Y10" s="58">
        <f>Гл.агрон.!Y10+'Гл. зоот.'!Y10+Гл.ветвр.!Y10+'Гл. инж.'!Y10+'Гл. энерг.'!Y10+Гл.мелиор!Y10+'Гл. экон.'!Y10+Гл.бухг.!Y10+'Др. гл.спец.'!Y10</f>
        <v>3</v>
      </c>
      <c r="Z10" s="57">
        <f>IF(D10=0,0,Y10/D10*100)</f>
        <v>7.3170731707317067</v>
      </c>
      <c r="AA10" s="58">
        <f>Гл.агрон.!AA10+'Гл. зоот.'!AA10+Гл.ветвр.!AA10+'Гл. инж.'!AA10+'Гл. энерг.'!AA10+Гл.мелиор!AA10+'Гл. экон.'!AA10+Гл.бухг.!AA10+'Др. гл.спец.'!AA10</f>
        <v>0</v>
      </c>
      <c r="AB10" s="57">
        <f>IF(D10=0,0,AA10/D10*100)</f>
        <v>0</v>
      </c>
      <c r="AC10" s="57">
        <f>IF(Y10=0,0,AA10/Y10*100)</f>
        <v>0</v>
      </c>
      <c r="AD10" s="58">
        <f>Гл.агрон.!AD10+'Гл. зоот.'!AD10+Гл.ветвр.!AD10+'Гл. инж.'!AD10+'Гл. энерг.'!AD10+Гл.мелиор!AD10+'Гл. экон.'!AD10+Гл.бухг.!AD10+'Др. гл.спец.'!AD10</f>
        <v>5</v>
      </c>
      <c r="AE10" s="57">
        <f>IF(D10=0,0,AD10/D10*100)</f>
        <v>12.195121951219512</v>
      </c>
      <c r="AF10" s="58">
        <f>Гл.агрон.!AF10+'Гл. зоот.'!AF10+Гл.ветвр.!AF10+'Гл. инж.'!AF10+'Гл. энерг.'!AF10+Гл.мелиор!AF10+'Гл. экон.'!AF10+Гл.бухг.!AF10+'Др. гл.спец.'!AF10</f>
        <v>0</v>
      </c>
      <c r="AG10" s="55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58">
        <f>Гл.агрон.!C11+'Гл. зоот.'!C11+Гл.ветвр.!C11+'Гл. инж.'!C11+'Гл. энерг.'!C11+Гл.мелиор!C11+'Гл. экон.'!C11+Гл.бухг.!C11+'Др. гл.спец.'!C11</f>
        <v>180</v>
      </c>
      <c r="D11" s="58">
        <f>Гл.агрон.!D11+'Гл. зоот.'!D11+Гл.ветвр.!D11+'Гл. инж.'!D11+'Гл. энерг.'!D11+Гл.мелиор!D11+'Гл. экон.'!D11+Гл.бухг.!D11+'Др. гл.спец.'!D11</f>
        <v>154</v>
      </c>
      <c r="E11" s="57">
        <f>IF(C11=0,0,D11/C11*100)</f>
        <v>85.555555555555557</v>
      </c>
      <c r="F11" s="58">
        <f>Гл.агрон.!F11+'Гл. зоот.'!F11+Гл.ветвр.!F11+'Гл. инж.'!F11+'Гл. энерг.'!F11+Гл.мелиор!F11+'Гл. экон.'!F11+Гл.бухг.!F11+'Др. гл.спец.'!F11</f>
        <v>107</v>
      </c>
      <c r="G11" s="57">
        <f>IF(D11=0,0,F11/D11*100)</f>
        <v>69.480519480519476</v>
      </c>
      <c r="H11" s="58">
        <f>Гл.агрон.!H11+'Гл. зоот.'!H11+Гл.ветвр.!H11+'Гл. инж.'!H11+'Гл. энерг.'!H11+Гл.мелиор!H11+'Гл. экон.'!H11+Гл.бухг.!H11+'Др. гл.спец.'!H11</f>
        <v>152</v>
      </c>
      <c r="I11" s="57">
        <f>IF(D11=0,0,H11/D11*100)</f>
        <v>98.701298701298697</v>
      </c>
      <c r="J11" s="57">
        <f>IF(C11=0,0,H11/C11*100)</f>
        <v>84.444444444444443</v>
      </c>
      <c r="K11" s="58">
        <f>Гл.агрон.!K11+'Гл. зоот.'!K11+Гл.ветвр.!K11+'Гл. инж.'!K11+'Гл. энерг.'!K11+Гл.мелиор!K11+'Гл. экон.'!K11+Гл.бухг.!K11+'Др. гл.спец.'!K11</f>
        <v>107</v>
      </c>
      <c r="L11" s="57">
        <f>IF(D11=0,0,K11/D11*100)</f>
        <v>69.480519480519476</v>
      </c>
      <c r="M11" s="58">
        <f>Гл.агрон.!M11+'Гл. зоот.'!M11+Гл.ветвр.!M11+'Гл. инж.'!M11+'Гл. энерг.'!M11+Гл.мелиор!M11+'Гл. экон.'!M11+Гл.бухг.!M11+'Др. гл.спец.'!M11</f>
        <v>45</v>
      </c>
      <c r="N11" s="57">
        <f>IF(D11=0,0,M11/D11*100)</f>
        <v>29.220779220779221</v>
      </c>
      <c r="O11" s="58">
        <f>Гл.агрон.!O11+'Гл. зоот.'!O11+Гл.ветвр.!O11+'Гл. инж.'!O11+'Гл. энерг.'!O11+Гл.мелиор!O11+'Гл. экон.'!O11+Гл.бухг.!O11+'Др. гл.спец.'!O11</f>
        <v>2</v>
      </c>
      <c r="P11" s="57">
        <f>IF(D11=0,0,O11/D11*100)</f>
        <v>1.2987012987012987</v>
      </c>
      <c r="Q11" s="58">
        <f>Гл.агрон.!Q11+'Гл. зоот.'!Q11+Гл.ветвр.!Q11+'Гл. инж.'!Q11+'Гл. энерг.'!Q11+Гл.мелиор!Q11+'Гл. экон.'!Q11+Гл.бухг.!Q11+'Др. гл.спец.'!Q11</f>
        <v>0</v>
      </c>
      <c r="R11" s="57">
        <f>IF(O11=0,0,Q11/O11*100)</f>
        <v>0</v>
      </c>
      <c r="S11" s="58">
        <f>Гл.агрон.!S11+'Гл. зоот.'!S11+Гл.ветвр.!S11+'Гл. инж.'!S11+'Гл. энерг.'!S11+Гл.мелиор!S11+'Гл. экон.'!S11+Гл.бухг.!S11+'Др. гл.спец.'!S11</f>
        <v>6</v>
      </c>
      <c r="T11" s="57">
        <f>IF(D11=0,0,S11/D11*100)</f>
        <v>3.8961038961038961</v>
      </c>
      <c r="U11" s="58">
        <f>Гл.агрон.!U11+'Гл. зоот.'!U11+Гл.ветвр.!U11+'Гл. инж.'!U11+'Гл. энерг.'!U11+Гл.мелиор!U11+'Гл. экон.'!U11+Гл.бухг.!U11+'Др. гл.спец.'!U11</f>
        <v>31</v>
      </c>
      <c r="V11" s="57">
        <f>IF(D11=0,0,U11/D11*100)</f>
        <v>20.129870129870131</v>
      </c>
      <c r="W11" s="58">
        <f>Гл.агрон.!W11+'Гл. зоот.'!W11+Гл.ветвр.!W11+'Гл. инж.'!W11+'Гл. энерг.'!W11+Гл.мелиор!W11+'Гл. экон.'!W11+Гл.бухг.!W11+'Др. гл.спец.'!W11</f>
        <v>15</v>
      </c>
      <c r="X11" s="57">
        <f>IF(D11=0,0,W11/D11*100)</f>
        <v>9.7402597402597415</v>
      </c>
      <c r="Y11" s="58">
        <f>Гл.агрон.!Y11+'Гл. зоот.'!Y11+Гл.ветвр.!Y11+'Гл. инж.'!Y11+'Гл. энерг.'!Y11+Гл.мелиор!Y11+'Гл. экон.'!Y11+Гл.бухг.!Y11+'Др. гл.спец.'!Y11</f>
        <v>12</v>
      </c>
      <c r="Z11" s="57">
        <f>IF(D11=0,0,Y11/D11*100)</f>
        <v>7.7922077922077921</v>
      </c>
      <c r="AA11" s="58">
        <f>Гл.агрон.!AA11+'Гл. зоот.'!AA11+Гл.ветвр.!AA11+'Гл. инж.'!AA11+'Гл. энерг.'!AA11+Гл.мелиор!AA11+'Гл. экон.'!AA11+Гл.бухг.!AA11+'Др. гл.спец.'!AA11</f>
        <v>4</v>
      </c>
      <c r="AB11" s="57">
        <f>IF(D11=0,0,AA11/D11*100)</f>
        <v>2.5974025974025974</v>
      </c>
      <c r="AC11" s="57">
        <f>IF(Y11=0,0,AA11/Y11*100)</f>
        <v>33.333333333333329</v>
      </c>
      <c r="AD11" s="58">
        <f>Гл.агрон.!AD11+'Гл. зоот.'!AD11+Гл.ветвр.!AD11+'Гл. инж.'!AD11+'Гл. энерг.'!AD11+Гл.мелиор!AD11+'Гл. экон.'!AD11+Гл.бухг.!AD11+'Др. гл.спец.'!AD11</f>
        <v>17</v>
      </c>
      <c r="AE11" s="57">
        <f>IF(D11=0,0,AD11/D11*100)</f>
        <v>11.038961038961039</v>
      </c>
      <c r="AF11" s="58">
        <f>Гл.агрон.!AF11+'Гл. зоот.'!AF11+Гл.ветвр.!AF11+'Гл. инж.'!AF11+'Гл. энерг.'!AF11+Гл.мелиор!AF11+'Гл. экон.'!AF11+Гл.бухг.!AF11+'Др. гл.спец.'!AF11</f>
        <v>1</v>
      </c>
      <c r="AG11" s="55">
        <f>IF(D11=0,0,AF11/D11*100)</f>
        <v>0.64935064935064934</v>
      </c>
      <c r="AH11" s="45"/>
      <c r="AI11" s="45"/>
    </row>
    <row r="12" spans="1:35" x14ac:dyDescent="0.25">
      <c r="A12" s="93">
        <v>3</v>
      </c>
      <c r="B12" s="94" t="s">
        <v>34</v>
      </c>
      <c r="C12" s="58">
        <f>Гл.агрон.!C12+'Гл. зоот.'!C12+Гл.ветвр.!C12+'Гл. инж.'!C12+'Гл. энерг.'!C12+Гл.мелиор!C12+'Гл. экон.'!C12+Гл.бухг.!C12+'Др. гл.спец.'!C12</f>
        <v>132</v>
      </c>
      <c r="D12" s="58">
        <f>Гл.агрон.!D12+'Гл. зоот.'!D12+Гл.ветвр.!D12+'Гл. инж.'!D12+'Гл. энерг.'!D12+Гл.мелиор!D12+'Гл. экон.'!D12+Гл.бухг.!D12+'Др. гл.спец.'!D12</f>
        <v>121</v>
      </c>
      <c r="E12" s="57">
        <f t="shared" ref="E12:E78" si="0">IF(C12=0,0,D12/C12*100)</f>
        <v>91.666666666666657</v>
      </c>
      <c r="F12" s="58">
        <f>Гл.агрон.!F12+'Гл. зоот.'!F12+Гл.ветвр.!F12+'Гл. инж.'!F12+'Гл. энерг.'!F12+Гл.мелиор!F12+'Гл. экон.'!F12+Гл.бухг.!F12+'Др. гл.спец.'!F12</f>
        <v>86</v>
      </c>
      <c r="G12" s="57">
        <f t="shared" ref="G12:G78" si="1">IF(D12=0,0,F12/D12*100)</f>
        <v>71.074380165289256</v>
      </c>
      <c r="H12" s="58">
        <f>Гл.агрон.!H12+'Гл. зоот.'!H12+Гл.ветвр.!H12+'Гл. инж.'!H12+'Гл. энерг.'!H12+Гл.мелиор!H12+'Гл. экон.'!H12+Гл.бухг.!H12+'Др. гл.спец.'!H12</f>
        <v>116</v>
      </c>
      <c r="I12" s="57">
        <f t="shared" ref="I12:I78" si="2">IF(D12=0,0,H12/D12*100)</f>
        <v>95.867768595041326</v>
      </c>
      <c r="J12" s="57">
        <f t="shared" ref="J12:J78" si="3">IF(C12=0,0,H12/C12*100)</f>
        <v>87.878787878787875</v>
      </c>
      <c r="K12" s="58">
        <f>Гл.агрон.!K12+'Гл. зоот.'!K12+Гл.ветвр.!K12+'Гл. инж.'!K12+'Гл. энерг.'!K12+Гл.мелиор!K12+'Гл. экон.'!K12+Гл.бухг.!K12+'Др. гл.спец.'!K12</f>
        <v>73</v>
      </c>
      <c r="L12" s="57">
        <f t="shared" ref="L12:L79" si="4">IF(D12=0,0,K12/D12*100)</f>
        <v>60.330578512396691</v>
      </c>
      <c r="M12" s="58">
        <f>Гл.агрон.!M12+'Гл. зоот.'!M12+Гл.ветвр.!M12+'Гл. инж.'!M12+'Гл. энерг.'!M12+Гл.мелиор!M12+'Гл. экон.'!M12+Гл.бухг.!M12+'Др. гл.спец.'!M12</f>
        <v>43</v>
      </c>
      <c r="N12" s="57">
        <f t="shared" ref="N12:N78" si="5">IF(D12=0,0,M12/D12*100)</f>
        <v>35.537190082644628</v>
      </c>
      <c r="O12" s="58">
        <f>Гл.агрон.!O12+'Гл. зоот.'!O12+Гл.ветвр.!O12+'Гл. инж.'!O12+'Гл. энерг.'!O12+Гл.мелиор!O12+'Гл. экон.'!O12+Гл.бухг.!O12+'Др. гл.спец.'!O12</f>
        <v>5</v>
      </c>
      <c r="P12" s="57">
        <f t="shared" ref="P12:P78" si="6">IF(D12=0,0,O12/D12*100)</f>
        <v>4.1322314049586781</v>
      </c>
      <c r="Q12" s="58">
        <f>Гл.агрон.!Q12+'Гл. зоот.'!Q12+Гл.ветвр.!Q12+'Гл. инж.'!Q12+'Гл. энерг.'!Q12+Гл.мелиор!Q12+'Гл. экон.'!Q12+Гл.бухг.!Q12+'Др. гл.спец.'!Q12</f>
        <v>0</v>
      </c>
      <c r="R12" s="57">
        <f t="shared" ref="R12:R79" si="7">IF(O12=0,0,Q12/O12*100)</f>
        <v>0</v>
      </c>
      <c r="S12" s="58">
        <f>Гл.агрон.!S12+'Гл. зоот.'!S12+Гл.ветвр.!S12+'Гл. инж.'!S12+'Гл. энерг.'!S12+Гл.мелиор!S12+'Гл. экон.'!S12+Гл.бухг.!S12+'Др. гл.спец.'!S12</f>
        <v>6</v>
      </c>
      <c r="T12" s="57">
        <f t="shared" ref="T12:T78" si="8">IF(D12=0,0,S12/D12*100)</f>
        <v>4.9586776859504136</v>
      </c>
      <c r="U12" s="58">
        <f>Гл.агрон.!U12+'Гл. зоот.'!U12+Гл.ветвр.!U12+'Гл. инж.'!U12+'Гл. энерг.'!U12+Гл.мелиор!U12+'Гл. экон.'!U12+Гл.бухг.!U12+'Др. гл.спец.'!U12</f>
        <v>20</v>
      </c>
      <c r="V12" s="57">
        <f t="shared" ref="V12:V79" si="9">IF(D12=0,0,U12/D12*100)</f>
        <v>16.528925619834713</v>
      </c>
      <c r="W12" s="58">
        <f>Гл.агрон.!W12+'Гл. зоот.'!W12+Гл.ветвр.!W12+'Гл. инж.'!W12+'Гл. энерг.'!W12+Гл.мелиор!W12+'Гл. экон.'!W12+Гл.бухг.!W12+'Др. гл.спец.'!W12</f>
        <v>5</v>
      </c>
      <c r="X12" s="57">
        <f t="shared" ref="X12:X78" si="10">IF(D12=0,0,W12/D12*100)</f>
        <v>4.1322314049586781</v>
      </c>
      <c r="Y12" s="58">
        <f>Гл.агрон.!Y12+'Гл. зоот.'!Y12+Гл.ветвр.!Y12+'Гл. инж.'!Y12+'Гл. энерг.'!Y12+Гл.мелиор!Y12+'Гл. экон.'!Y12+Гл.бухг.!Y12+'Др. гл.спец.'!Y12</f>
        <v>23</v>
      </c>
      <c r="Z12" s="57">
        <f t="shared" ref="Z12:Z78" si="11">IF(D12=0,0,Y12/D12*100)</f>
        <v>19.008264462809919</v>
      </c>
      <c r="AA12" s="58">
        <f>Гл.агрон.!AA12+'Гл. зоот.'!AA12+Гл.ветвр.!AA12+'Гл. инж.'!AA12+'Гл. энерг.'!AA12+Гл.мелиор!AA12+'Гл. экон.'!AA12+Гл.бухг.!AA12+'Др. гл.спец.'!AA12</f>
        <v>0</v>
      </c>
      <c r="AB12" s="57">
        <f t="shared" ref="AB12:AB78" si="12">IF(D12=0,0,AA12/D12*100)</f>
        <v>0</v>
      </c>
      <c r="AC12" s="57">
        <f t="shared" ref="AC12:AC78" si="13">IF(Y12=0,0,AA12/Y12*100)</f>
        <v>0</v>
      </c>
      <c r="AD12" s="58">
        <f>Гл.агрон.!AD12+'Гл. зоот.'!AD12+Гл.ветвр.!AD12+'Гл. инж.'!AD12+'Гл. энерг.'!AD12+Гл.мелиор!AD12+'Гл. экон.'!AD12+Гл.бухг.!AD12+'Др. гл.спец.'!AD12</f>
        <v>14</v>
      </c>
      <c r="AE12" s="57">
        <f t="shared" ref="AE12:AE79" si="14">IF(D12=0,0,AD12/D12*100)</f>
        <v>11.570247933884298</v>
      </c>
      <c r="AF12" s="58">
        <f>Гл.агрон.!AF12+'Гл. зоот.'!AF12+Гл.ветвр.!AF12+'Гл. инж.'!AF12+'Гл. энерг.'!AF12+Гл.мелиор!AF12+'Гл. экон.'!AF12+Гл.бухг.!AF12+'Др. гл.спец.'!AF12</f>
        <v>0</v>
      </c>
      <c r="AG12" s="55">
        <f t="shared" ref="AG12:AG78" si="15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58">
        <f>Гл.агрон.!C13+'Гл. зоот.'!C13+Гл.ветвр.!C13+'Гл. инж.'!C13+'Гл. энерг.'!C13+Гл.мелиор!C13+'Гл. экон.'!C13+Гл.бухг.!C13+'Др. гл.спец.'!C13</f>
        <v>604</v>
      </c>
      <c r="D13" s="58">
        <f>Гл.агрон.!D13+'Гл. зоот.'!D13+Гл.ветвр.!D13+'Гл. инж.'!D13+'Гл. энерг.'!D13+Гл.мелиор!D13+'Гл. экон.'!D13+Гл.бухг.!D13+'Др. гл.спец.'!D13</f>
        <v>572</v>
      </c>
      <c r="E13" s="57">
        <f t="shared" si="0"/>
        <v>94.701986754966882</v>
      </c>
      <c r="F13" s="58">
        <f>Гл.агрон.!F13+'Гл. зоот.'!F13+Гл.ветвр.!F13+'Гл. инж.'!F13+'Гл. энерг.'!F13+Гл.мелиор!F13+'Гл. экон.'!F13+Гл.бухг.!F13+'Др. гл.спец.'!F13</f>
        <v>374</v>
      </c>
      <c r="G13" s="57">
        <f t="shared" si="1"/>
        <v>65.384615384615387</v>
      </c>
      <c r="H13" s="58">
        <f>Гл.агрон.!H13+'Гл. зоот.'!H13+Гл.ветвр.!H13+'Гл. инж.'!H13+'Гл. энерг.'!H13+Гл.мелиор!H13+'Гл. экон.'!H13+Гл.бухг.!H13+'Др. гл.спец.'!H13</f>
        <v>546</v>
      </c>
      <c r="I13" s="57">
        <f t="shared" si="2"/>
        <v>95.454545454545453</v>
      </c>
      <c r="J13" s="57">
        <f t="shared" si="3"/>
        <v>90.397350993377472</v>
      </c>
      <c r="K13" s="58">
        <f>Гл.агрон.!K13+'Гл. зоот.'!K13+Гл.ветвр.!K13+'Гл. инж.'!K13+'Гл. энерг.'!K13+Гл.мелиор!K13+'Гл. экон.'!K13+Гл.бухг.!K13+'Др. гл.спец.'!K13</f>
        <v>365</v>
      </c>
      <c r="L13" s="57">
        <f t="shared" si="4"/>
        <v>63.811188811188813</v>
      </c>
      <c r="M13" s="58">
        <f>Гл.агрон.!M13+'Гл. зоот.'!M13+Гл.ветвр.!M13+'Гл. инж.'!M13+'Гл. энерг.'!M13+Гл.мелиор!M13+'Гл. экон.'!M13+Гл.бухг.!M13+'Др. гл.спец.'!M13</f>
        <v>181</v>
      </c>
      <c r="N13" s="57">
        <f t="shared" si="5"/>
        <v>31.643356643356647</v>
      </c>
      <c r="O13" s="58">
        <f>Гл.агрон.!O13+'Гл. зоот.'!O13+Гл.ветвр.!O13+'Гл. инж.'!O13+'Гл. энерг.'!O13+Гл.мелиор!O13+'Гл. экон.'!O13+Гл.бухг.!O13+'Др. гл.спец.'!O13</f>
        <v>26</v>
      </c>
      <c r="P13" s="57">
        <f t="shared" si="6"/>
        <v>4.5454545454545459</v>
      </c>
      <c r="Q13" s="58">
        <f>Гл.агрон.!Q13+'Гл. зоот.'!Q13+Гл.ветвр.!Q13+'Гл. инж.'!Q13+'Гл. энерг.'!Q13+Гл.мелиор!Q13+'Гл. экон.'!Q13+Гл.бухг.!Q13+'Др. гл.спец.'!Q13</f>
        <v>3</v>
      </c>
      <c r="R13" s="57">
        <f t="shared" si="7"/>
        <v>11.538461538461538</v>
      </c>
      <c r="S13" s="58">
        <f>Гл.агрон.!S13+'Гл. зоот.'!S13+Гл.ветвр.!S13+'Гл. инж.'!S13+'Гл. энерг.'!S13+Гл.мелиор!S13+'Гл. экон.'!S13+Гл.бухг.!S13+'Др. гл.спец.'!S13</f>
        <v>44</v>
      </c>
      <c r="T13" s="57">
        <f t="shared" si="8"/>
        <v>7.6923076923076925</v>
      </c>
      <c r="U13" s="58">
        <f>Гл.агрон.!U13+'Гл. зоот.'!U13+Гл.ветвр.!U13+'Гл. инж.'!U13+'Гл. энерг.'!U13+Гл.мелиор!U13+'Гл. экон.'!U13+Гл.бухг.!U13+'Др. гл.спец.'!U13</f>
        <v>102</v>
      </c>
      <c r="V13" s="57">
        <f t="shared" si="9"/>
        <v>17.832167832167833</v>
      </c>
      <c r="W13" s="58">
        <f>Гл.агрон.!W13+'Гл. зоот.'!W13+Гл.ветвр.!W13+'Гл. инж.'!W13+'Гл. энерг.'!W13+Гл.мелиор!W13+'Гл. экон.'!W13+Гл.бухг.!W13+'Др. гл.спец.'!W13</f>
        <v>26</v>
      </c>
      <c r="X13" s="57">
        <f t="shared" si="10"/>
        <v>4.5454545454545459</v>
      </c>
      <c r="Y13" s="58">
        <f>Гл.агрон.!Y13+'Гл. зоот.'!Y13+Гл.ветвр.!Y13+'Гл. инж.'!Y13+'Гл. энерг.'!Y13+Гл.мелиор!Y13+'Гл. экон.'!Y13+Гл.бухг.!Y13+'Др. гл.спец.'!Y13</f>
        <v>46</v>
      </c>
      <c r="Z13" s="57">
        <f t="shared" si="11"/>
        <v>8.0419580419580416</v>
      </c>
      <c r="AA13" s="58">
        <f>Гл.агрон.!AA13+'Гл. зоот.'!AA13+Гл.ветвр.!AA13+'Гл. инж.'!AA13+'Гл. энерг.'!AA13+Гл.мелиор!AA13+'Гл. экон.'!AA13+Гл.бухг.!AA13+'Др. гл.спец.'!AA13</f>
        <v>1</v>
      </c>
      <c r="AB13" s="57">
        <f t="shared" si="12"/>
        <v>0.17482517482517482</v>
      </c>
      <c r="AC13" s="57">
        <f t="shared" si="13"/>
        <v>2.1739130434782608</v>
      </c>
      <c r="AD13" s="58">
        <f>Гл.агрон.!AD13+'Гл. зоот.'!AD13+Гл.ветвр.!AD13+'Гл. инж.'!AD13+'Гл. энерг.'!AD13+Гл.мелиор!AD13+'Гл. экон.'!AD13+Гл.бухг.!AD13+'Др. гл.спец.'!AD13</f>
        <v>42</v>
      </c>
      <c r="AE13" s="57">
        <f t="shared" si="14"/>
        <v>7.3426573426573425</v>
      </c>
      <c r="AF13" s="58">
        <f>Гл.агрон.!AF13+'Гл. зоот.'!AF13+Гл.ветвр.!AF13+'Гл. инж.'!AF13+'Гл. энерг.'!AF13+Гл.мелиор!AF13+'Гл. экон.'!AF13+Гл.бухг.!AF13+'Др. гл.спец.'!AF13</f>
        <v>0</v>
      </c>
      <c r="AG13" s="55">
        <f t="shared" si="15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58">
        <f>Гл.агрон.!C14+'Гл. зоот.'!C14+Гл.ветвр.!C14+'Гл. инж.'!C14+'Гл. энерг.'!C14+Гл.мелиор!C14+'Гл. экон.'!C14+Гл.бухг.!C14+'Др. гл.спец.'!C14</f>
        <v>322</v>
      </c>
      <c r="D14" s="58">
        <f>Гл.агрон.!D14+'Гл. зоот.'!D14+Гл.ветвр.!D14+'Гл. инж.'!D14+'Гл. энерг.'!D14+Гл.мелиор!D14+'Гл. экон.'!D14+Гл.бухг.!D14+'Др. гл.спец.'!D14</f>
        <v>291</v>
      </c>
      <c r="E14" s="57">
        <f t="shared" si="0"/>
        <v>90.372670807453417</v>
      </c>
      <c r="F14" s="58">
        <f>Гл.агрон.!F14+'Гл. зоот.'!F14+Гл.ветвр.!F14+'Гл. инж.'!F14+'Гл. энерг.'!F14+Гл.мелиор!F14+'Гл. экон.'!F14+Гл.бухг.!F14+'Др. гл.спец.'!F14</f>
        <v>147</v>
      </c>
      <c r="G14" s="57">
        <f t="shared" si="1"/>
        <v>50.515463917525771</v>
      </c>
      <c r="H14" s="58">
        <f>Гл.агрон.!H14+'Гл. зоот.'!H14+Гл.ветвр.!H14+'Гл. инж.'!H14+'Гл. энерг.'!H14+Гл.мелиор!H14+'Гл. экон.'!H14+Гл.бухг.!H14+'Др. гл.спец.'!H14</f>
        <v>289</v>
      </c>
      <c r="I14" s="57">
        <f t="shared" si="2"/>
        <v>99.312714776632305</v>
      </c>
      <c r="J14" s="57">
        <f t="shared" si="3"/>
        <v>89.75155279503106</v>
      </c>
      <c r="K14" s="58">
        <f>Гл.агрон.!K14+'Гл. зоот.'!K14+Гл.ветвр.!K14+'Гл. инж.'!K14+'Гл. энерг.'!K14+Гл.мелиор!K14+'Гл. экон.'!K14+Гл.бухг.!K14+'Др. гл.спец.'!K14</f>
        <v>234</v>
      </c>
      <c r="L14" s="57">
        <f t="shared" si="4"/>
        <v>80.412371134020617</v>
      </c>
      <c r="M14" s="58">
        <f>Гл.агрон.!M14+'Гл. зоот.'!M14+Гл.ветвр.!M14+'Гл. инж.'!M14+'Гл. энерг.'!M14+Гл.мелиор!M14+'Гл. экон.'!M14+Гл.бухг.!M14+'Др. гл.спец.'!M14</f>
        <v>55</v>
      </c>
      <c r="N14" s="57">
        <f t="shared" si="5"/>
        <v>18.900343642611684</v>
      </c>
      <c r="O14" s="58">
        <f>Гл.агрон.!O14+'Гл. зоот.'!O14+Гл.ветвр.!O14+'Гл. инж.'!O14+'Гл. энерг.'!O14+Гл.мелиор!O14+'Гл. экон.'!O14+Гл.бухг.!O14+'Др. гл.спец.'!O14</f>
        <v>2</v>
      </c>
      <c r="P14" s="57">
        <f t="shared" si="6"/>
        <v>0.6872852233676976</v>
      </c>
      <c r="Q14" s="58">
        <f>Гл.агрон.!Q14+'Гл. зоот.'!Q14+Гл.ветвр.!Q14+'Гл. инж.'!Q14+'Гл. энерг.'!Q14+Гл.мелиор!Q14+'Гл. экон.'!Q14+Гл.бухг.!Q14+'Др. гл.спец.'!Q14</f>
        <v>0</v>
      </c>
      <c r="R14" s="57">
        <f t="shared" si="7"/>
        <v>0</v>
      </c>
      <c r="S14" s="58">
        <f>Гл.агрон.!S14+'Гл. зоот.'!S14+Гл.ветвр.!S14+'Гл. инж.'!S14+'Гл. энерг.'!S14+Гл.мелиор!S14+'Гл. экон.'!S14+Гл.бухг.!S14+'Др. гл.спец.'!S14</f>
        <v>12</v>
      </c>
      <c r="T14" s="57">
        <f t="shared" si="8"/>
        <v>4.1237113402061851</v>
      </c>
      <c r="U14" s="58">
        <f>Гл.агрон.!U14+'Гл. зоот.'!U14+Гл.ветвр.!U14+'Гл. инж.'!U14+'Гл. энерг.'!U14+Гл.мелиор!U14+'Гл. экон.'!U14+Гл.бухг.!U14+'Др. гл.спец.'!U14</f>
        <v>41</v>
      </c>
      <c r="V14" s="57">
        <f t="shared" si="9"/>
        <v>14.0893470790378</v>
      </c>
      <c r="W14" s="58">
        <f>Гл.агрон.!W14+'Гл. зоот.'!W14+Гл.ветвр.!W14+'Гл. инж.'!W14+'Гл. энерг.'!W14+Гл.мелиор!W14+'Гл. экон.'!W14+Гл.бухг.!W14+'Др. гл.спец.'!W14</f>
        <v>8</v>
      </c>
      <c r="X14" s="57">
        <f t="shared" si="10"/>
        <v>2.7491408934707904</v>
      </c>
      <c r="Y14" s="58">
        <f>Гл.агрон.!Y14+'Гл. зоот.'!Y14+Гл.ветвр.!Y14+'Гл. инж.'!Y14+'Гл. энерг.'!Y14+Гл.мелиор!Y14+'Гл. экон.'!Y14+Гл.бухг.!Y14+'Др. гл.спец.'!Y14</f>
        <v>42</v>
      </c>
      <c r="Z14" s="57">
        <f t="shared" si="11"/>
        <v>14.432989690721648</v>
      </c>
      <c r="AA14" s="58">
        <f>Гл.агрон.!AA14+'Гл. зоот.'!AA14+Гл.ветвр.!AA14+'Гл. инж.'!AA14+'Гл. энерг.'!AA14+Гл.мелиор!AA14+'Гл. экон.'!AA14+Гл.бухг.!AA14+'Др. гл.спец.'!AA14</f>
        <v>0</v>
      </c>
      <c r="AB14" s="57">
        <f t="shared" si="12"/>
        <v>0</v>
      </c>
      <c r="AC14" s="57">
        <f t="shared" si="13"/>
        <v>0</v>
      </c>
      <c r="AD14" s="58">
        <f>Гл.агрон.!AD14+'Гл. зоот.'!AD14+Гл.ветвр.!AD14+'Гл. инж.'!AD14+'Гл. энерг.'!AD14+Гл.мелиор!AD14+'Гл. экон.'!AD14+Гл.бухг.!AD14+'Др. гл.спец.'!AD14</f>
        <v>42</v>
      </c>
      <c r="AE14" s="57">
        <f t="shared" si="14"/>
        <v>14.432989690721648</v>
      </c>
      <c r="AF14" s="58">
        <f>Гл.агрон.!AF14+'Гл. зоот.'!AF14+Гл.ветвр.!AF14+'Гл. инж.'!AF14+'Гл. энерг.'!AF14+Гл.мелиор!AF14+'Гл. экон.'!AF14+Гл.бухг.!AF14+'Др. гл.спец.'!AF14</f>
        <v>0</v>
      </c>
      <c r="AG14" s="55">
        <f t="shared" si="15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58">
        <f>Гл.агрон.!C15+'Гл. зоот.'!C15+Гл.ветвр.!C15+'Гл. инж.'!C15+'Гл. энерг.'!C15+Гл.мелиор!C15+'Гл. экон.'!C15+Гл.бухг.!C15+'Др. гл.спец.'!C15</f>
        <v>712</v>
      </c>
      <c r="D15" s="58">
        <f>Гл.агрон.!D15+'Гл. зоот.'!D15+Гл.ветвр.!D15+'Гл. инж.'!D15+'Гл. энерг.'!D15+Гл.мелиор!D15+'Гл. экон.'!D15+Гл.бухг.!D15+'Др. гл.спец.'!D15</f>
        <v>648</v>
      </c>
      <c r="E15" s="57">
        <f t="shared" si="0"/>
        <v>91.011235955056179</v>
      </c>
      <c r="F15" s="58">
        <f>Гл.агрон.!F15+'Гл. зоот.'!F15+Гл.ветвр.!F15+'Гл. инж.'!F15+'Гл. энерг.'!F15+Гл.мелиор!F15+'Гл. экон.'!F15+Гл.бухг.!F15+'Др. гл.спец.'!F15</f>
        <v>327</v>
      </c>
      <c r="G15" s="57">
        <f t="shared" si="1"/>
        <v>50.462962962962962</v>
      </c>
      <c r="H15" s="58">
        <f>Гл.агрон.!H15+'Гл. зоот.'!H15+Гл.ветвр.!H15+'Гл. инж.'!H15+'Гл. энерг.'!H15+Гл.мелиор!H15+'Гл. экон.'!H15+Гл.бухг.!H15+'Др. гл.спец.'!H15</f>
        <v>646</v>
      </c>
      <c r="I15" s="57">
        <f t="shared" si="2"/>
        <v>99.691358024691354</v>
      </c>
      <c r="J15" s="57">
        <f t="shared" si="3"/>
        <v>90.730337078651687</v>
      </c>
      <c r="K15" s="58">
        <f>Гл.агрон.!K15+'Гл. зоот.'!K15+Гл.ветвр.!K15+'Гл. инж.'!K15+'Гл. энерг.'!K15+Гл.мелиор!K15+'Гл. экон.'!K15+Гл.бухг.!K15+'Др. гл.спец.'!K15</f>
        <v>542</v>
      </c>
      <c r="L15" s="57">
        <f t="shared" si="4"/>
        <v>83.641975308641975</v>
      </c>
      <c r="M15" s="58">
        <f>Гл.агрон.!M15+'Гл. зоот.'!M15+Гл.ветвр.!M15+'Гл. инж.'!M15+'Гл. энерг.'!M15+Гл.мелиор!M15+'Гл. экон.'!M15+Гл.бухг.!M15+'Др. гл.спец.'!M15</f>
        <v>104</v>
      </c>
      <c r="N15" s="57">
        <f t="shared" si="5"/>
        <v>16.049382716049383</v>
      </c>
      <c r="O15" s="58">
        <f>Гл.агрон.!O15+'Гл. зоот.'!O15+Гл.ветвр.!O15+'Гл. инж.'!O15+'Гл. энерг.'!O15+Гл.мелиор!O15+'Гл. экон.'!O15+Гл.бухг.!O15+'Др. гл.спец.'!O15</f>
        <v>2</v>
      </c>
      <c r="P15" s="57">
        <f t="shared" si="6"/>
        <v>0.30864197530864196</v>
      </c>
      <c r="Q15" s="58">
        <f>Гл.агрон.!Q15+'Гл. зоот.'!Q15+Гл.ветвр.!Q15+'Гл. инж.'!Q15+'Гл. энерг.'!Q15+Гл.мелиор!Q15+'Гл. экон.'!Q15+Гл.бухг.!Q15+'Др. гл.спец.'!Q15</f>
        <v>1</v>
      </c>
      <c r="R15" s="57">
        <f t="shared" si="7"/>
        <v>50</v>
      </c>
      <c r="S15" s="58">
        <f>Гл.агрон.!S15+'Гл. зоот.'!S15+Гл.ветвр.!S15+'Гл. инж.'!S15+'Гл. энерг.'!S15+Гл.мелиор!S15+'Гл. экон.'!S15+Гл.бухг.!S15+'Др. гл.спец.'!S15</f>
        <v>21</v>
      </c>
      <c r="T15" s="57">
        <f t="shared" si="8"/>
        <v>3.2407407407407405</v>
      </c>
      <c r="U15" s="58">
        <f>Гл.агрон.!U15+'Гл. зоот.'!U15+Гл.ветвр.!U15+'Гл. инж.'!U15+'Гл. энерг.'!U15+Гл.мелиор!U15+'Гл. экон.'!U15+Гл.бухг.!U15+'Др. гл.спец.'!U15</f>
        <v>155</v>
      </c>
      <c r="V15" s="57">
        <f t="shared" si="9"/>
        <v>23.919753086419753</v>
      </c>
      <c r="W15" s="58">
        <f>Гл.агрон.!W15+'Гл. зоот.'!W15+Гл.ветвр.!W15+'Гл. инж.'!W15+'Гл. энерг.'!W15+Гл.мелиор!W15+'Гл. экон.'!W15+Гл.бухг.!W15+'Др. гл.спец.'!W15</f>
        <v>30</v>
      </c>
      <c r="X15" s="57">
        <f t="shared" si="10"/>
        <v>4.6296296296296298</v>
      </c>
      <c r="Y15" s="58">
        <f>Гл.агрон.!Y15+'Гл. зоот.'!Y15+Гл.ветвр.!Y15+'Гл. инж.'!Y15+'Гл. энерг.'!Y15+Гл.мелиор!Y15+'Гл. экон.'!Y15+Гл.бухг.!Y15+'Др. гл.спец.'!Y15</f>
        <v>112</v>
      </c>
      <c r="Z15" s="57">
        <f t="shared" si="11"/>
        <v>17.283950617283949</v>
      </c>
      <c r="AA15" s="58">
        <f>Гл.агрон.!AA15+'Гл. зоот.'!AA15+Гл.ветвр.!AA15+'Гл. инж.'!AA15+'Гл. энерг.'!AA15+Гл.мелиор!AA15+'Гл. экон.'!AA15+Гл.бухг.!AA15+'Др. гл.спец.'!AA15</f>
        <v>3</v>
      </c>
      <c r="AB15" s="57">
        <f t="shared" si="12"/>
        <v>0.46296296296296291</v>
      </c>
      <c r="AC15" s="57">
        <f t="shared" si="13"/>
        <v>2.6785714285714284</v>
      </c>
      <c r="AD15" s="58">
        <f>Гл.агрон.!AD15+'Гл. зоот.'!AD15+Гл.ветвр.!AD15+'Гл. инж.'!AD15+'Гл. энерг.'!AD15+Гл.мелиор!AD15+'Гл. экон.'!AD15+Гл.бухг.!AD15+'Др. гл.спец.'!AD15</f>
        <v>97</v>
      </c>
      <c r="AE15" s="57">
        <f t="shared" si="14"/>
        <v>14.969135802469136</v>
      </c>
      <c r="AF15" s="58">
        <f>Гл.агрон.!AF15+'Гл. зоот.'!AF15+Гл.ветвр.!AF15+'Гл. инж.'!AF15+'Гл. энерг.'!AF15+Гл.мелиор!AF15+'Гл. экон.'!AF15+Гл.бухг.!AF15+'Др. гл.спец.'!AF15</f>
        <v>1</v>
      </c>
      <c r="AG15" s="55">
        <f t="shared" si="15"/>
        <v>0.15432098765432098</v>
      </c>
      <c r="AH15" s="42"/>
      <c r="AI15" s="42"/>
    </row>
    <row r="16" spans="1:35" x14ac:dyDescent="0.25">
      <c r="A16" s="93">
        <v>7</v>
      </c>
      <c r="B16" s="94" t="s">
        <v>38</v>
      </c>
      <c r="C16" s="58">
        <f>Гл.агрон.!C16+'Гл. зоот.'!C16+Гл.ветвр.!C16+'Гл. инж.'!C16+'Гл. энерг.'!C16+Гл.мелиор!C16+'Гл. экон.'!C16+Гл.бухг.!C16+'Др. гл.спец.'!C16</f>
        <v>17</v>
      </c>
      <c r="D16" s="58">
        <f>Гл.агрон.!D16+'Гл. зоот.'!D16+Гл.ветвр.!D16+'Гл. инж.'!D16+'Гл. энерг.'!D16+Гл.мелиор!D16+'Гл. экон.'!D16+Гл.бухг.!D16+'Др. гл.спец.'!D16</f>
        <v>17</v>
      </c>
      <c r="E16" s="57">
        <f t="shared" si="0"/>
        <v>100</v>
      </c>
      <c r="F16" s="58">
        <f>Гл.агрон.!F16+'Гл. зоот.'!F16+Гл.ветвр.!F16+'Гл. инж.'!F16+'Гл. энерг.'!F16+Гл.мелиор!F16+'Гл. экон.'!F16+Гл.бухг.!F16+'Др. гл.спец.'!F16</f>
        <v>14</v>
      </c>
      <c r="G16" s="57">
        <f t="shared" si="1"/>
        <v>82.35294117647058</v>
      </c>
      <c r="H16" s="58">
        <f>Гл.агрон.!H16+'Гл. зоот.'!H16+Гл.ветвр.!H16+'Гл. инж.'!H16+'Гл. энерг.'!H16+Гл.мелиор!H16+'Гл. экон.'!H16+Гл.бухг.!H16+'Др. гл.спец.'!H16</f>
        <v>16</v>
      </c>
      <c r="I16" s="57">
        <f t="shared" si="2"/>
        <v>94.117647058823522</v>
      </c>
      <c r="J16" s="57">
        <f t="shared" si="3"/>
        <v>94.117647058823522</v>
      </c>
      <c r="K16" s="58">
        <f>Гл.агрон.!K16+'Гл. зоот.'!K16+Гл.ветвр.!K16+'Гл. инж.'!K16+'Гл. энерг.'!K16+Гл.мелиор!K16+'Гл. экон.'!K16+Гл.бухг.!K16+'Др. гл.спец.'!K16</f>
        <v>8</v>
      </c>
      <c r="L16" s="57">
        <f t="shared" si="4"/>
        <v>47.058823529411761</v>
      </c>
      <c r="M16" s="58">
        <f>Гл.агрон.!M16+'Гл. зоот.'!M16+Гл.ветвр.!M16+'Гл. инж.'!M16+'Гл. энерг.'!M16+Гл.мелиор!M16+'Гл. экон.'!M16+Гл.бухг.!M16+'Др. гл.спец.'!M16</f>
        <v>8</v>
      </c>
      <c r="N16" s="57">
        <f t="shared" si="5"/>
        <v>47.058823529411761</v>
      </c>
      <c r="O16" s="58">
        <f>Гл.агрон.!O16+'Гл. зоот.'!O16+Гл.ветвр.!O16+'Гл. инж.'!O16+'Гл. энерг.'!O16+Гл.мелиор!O16+'Гл. экон.'!O16+Гл.бухг.!O16+'Др. гл.спец.'!O16</f>
        <v>1</v>
      </c>
      <c r="P16" s="57">
        <f t="shared" si="6"/>
        <v>5.8823529411764701</v>
      </c>
      <c r="Q16" s="58">
        <f>Гл.агрон.!Q16+'Гл. зоот.'!Q16+Гл.ветвр.!Q16+'Гл. инж.'!Q16+'Гл. энерг.'!Q16+Гл.мелиор!Q16+'Гл. экон.'!Q16+Гл.бухг.!Q16+'Др. гл.спец.'!Q16</f>
        <v>1</v>
      </c>
      <c r="R16" s="57">
        <f t="shared" si="7"/>
        <v>100</v>
      </c>
      <c r="S16" s="58">
        <f>Гл.агрон.!S16+'Гл. зоот.'!S16+Гл.ветвр.!S16+'Гл. инж.'!S16+'Гл. энерг.'!S16+Гл.мелиор!S16+'Гл. экон.'!S16+Гл.бухг.!S16+'Др. гл.спец.'!S16</f>
        <v>0</v>
      </c>
      <c r="T16" s="57">
        <f t="shared" si="8"/>
        <v>0</v>
      </c>
      <c r="U16" s="58">
        <f>Гл.агрон.!U16+'Гл. зоот.'!U16+Гл.ветвр.!U16+'Гл. инж.'!U16+'Гл. энерг.'!U16+Гл.мелиор!U16+'Гл. экон.'!U16+Гл.бухг.!U16+'Др. гл.спец.'!U16</f>
        <v>2</v>
      </c>
      <c r="V16" s="57">
        <f t="shared" si="9"/>
        <v>11.76470588235294</v>
      </c>
      <c r="W16" s="58">
        <f>Гл.агрон.!W16+'Гл. зоот.'!W16+Гл.ветвр.!W16+'Гл. инж.'!W16+'Гл. энерг.'!W16+Гл.мелиор!W16+'Гл. экон.'!W16+Гл.бухг.!W16+'Др. гл.спец.'!W16</f>
        <v>0</v>
      </c>
      <c r="X16" s="57">
        <f t="shared" si="10"/>
        <v>0</v>
      </c>
      <c r="Y16" s="58">
        <f>Гл.агрон.!Y16+'Гл. зоот.'!Y16+Гл.ветвр.!Y16+'Гл. инж.'!Y16+'Гл. энерг.'!Y16+Гл.мелиор!Y16+'Гл. экон.'!Y16+Гл.бухг.!Y16+'Др. гл.спец.'!Y16</f>
        <v>0</v>
      </c>
      <c r="Z16" s="57">
        <f t="shared" si="11"/>
        <v>0</v>
      </c>
      <c r="AA16" s="58">
        <f>Гл.агрон.!AA16+'Гл. зоот.'!AA16+Гл.ветвр.!AA16+'Гл. инж.'!AA16+'Гл. энерг.'!AA16+Гл.мелиор!AA16+'Гл. экон.'!AA16+Гл.бухг.!AA16+'Др. гл.спец.'!AA16</f>
        <v>0</v>
      </c>
      <c r="AB16" s="57">
        <f t="shared" si="12"/>
        <v>0</v>
      </c>
      <c r="AC16" s="57">
        <f t="shared" si="13"/>
        <v>0</v>
      </c>
      <c r="AD16" s="58">
        <f>Гл.агрон.!AD16+'Гл. зоот.'!AD16+Гл.ветвр.!AD16+'Гл. инж.'!AD16+'Гл. энерг.'!AD16+Гл.мелиор!AD16+'Гл. экон.'!AD16+Гл.бухг.!AD16+'Др. гл.спец.'!AD16</f>
        <v>0</v>
      </c>
      <c r="AE16" s="57">
        <f t="shared" si="14"/>
        <v>0</v>
      </c>
      <c r="AF16" s="58">
        <f>Гл.агрон.!AF16+'Гл. зоот.'!AF16+Гл.ветвр.!AF16+'Гл. инж.'!AF16+'Гл. энерг.'!AF16+Гл.мелиор!AF16+'Гл. экон.'!AF16+Гл.бухг.!AF16+'Др. гл.спец.'!AF16</f>
        <v>0</v>
      </c>
      <c r="AG16" s="55">
        <f t="shared" si="15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58">
        <f>Гл.агрон.!C17+'Гл. зоот.'!C17+Гл.ветвр.!C17+'Гл. инж.'!C17+'Гл. энерг.'!C17+Гл.мелиор!C17+'Гл. экон.'!C17+Гл.бухг.!C17+'Др. гл.спец.'!C17</f>
        <v>76</v>
      </c>
      <c r="D17" s="58">
        <f>Гл.агрон.!D17+'Гл. зоот.'!D17+Гл.ветвр.!D17+'Гл. инж.'!D17+'Гл. энерг.'!D17+Гл.мелиор!D17+'Гл. экон.'!D17+Гл.бухг.!D17+'Др. гл.спец.'!D17</f>
        <v>66</v>
      </c>
      <c r="E17" s="57">
        <f t="shared" si="0"/>
        <v>86.842105263157904</v>
      </c>
      <c r="F17" s="58">
        <f>Гл.агрон.!F17+'Гл. зоот.'!F17+Гл.ветвр.!F17+'Гл. инж.'!F17+'Гл. энерг.'!F17+Гл.мелиор!F17+'Гл. экон.'!F17+Гл.бухг.!F17+'Др. гл.спец.'!F17</f>
        <v>36</v>
      </c>
      <c r="G17" s="57">
        <f t="shared" si="1"/>
        <v>54.54545454545454</v>
      </c>
      <c r="H17" s="58">
        <f>Гл.агрон.!H17+'Гл. зоот.'!H17+Гл.ветвр.!H17+'Гл. инж.'!H17+'Гл. энерг.'!H17+Гл.мелиор!H17+'Гл. экон.'!H17+Гл.бухг.!H17+'Др. гл.спец.'!H17</f>
        <v>64</v>
      </c>
      <c r="I17" s="57">
        <f t="shared" si="2"/>
        <v>96.969696969696969</v>
      </c>
      <c r="J17" s="57">
        <f t="shared" si="3"/>
        <v>84.210526315789465</v>
      </c>
      <c r="K17" s="58">
        <f>Гл.агрон.!K17+'Гл. зоот.'!K17+Гл.ветвр.!K17+'Гл. инж.'!K17+'Гл. энерг.'!K17+Гл.мелиор!K17+'Гл. экон.'!K17+Гл.бухг.!K17+'Др. гл.спец.'!K17</f>
        <v>54</v>
      </c>
      <c r="L17" s="57">
        <f t="shared" si="4"/>
        <v>81.818181818181827</v>
      </c>
      <c r="M17" s="58">
        <f>Гл.агрон.!M17+'Гл. зоот.'!M17+Гл.ветвр.!M17+'Гл. инж.'!M17+'Гл. энерг.'!M17+Гл.мелиор!M17+'Гл. экон.'!M17+Гл.бухг.!M17+'Др. гл.спец.'!M17</f>
        <v>10</v>
      </c>
      <c r="N17" s="57">
        <f t="shared" si="5"/>
        <v>15.151515151515152</v>
      </c>
      <c r="O17" s="58">
        <f>Гл.агрон.!O17+'Гл. зоот.'!O17+Гл.ветвр.!O17+'Гл. инж.'!O17+'Гл. энерг.'!O17+Гл.мелиор!O17+'Гл. экон.'!O17+Гл.бухг.!O17+'Др. гл.спец.'!O17</f>
        <v>2</v>
      </c>
      <c r="P17" s="57">
        <f t="shared" si="6"/>
        <v>3.0303030303030303</v>
      </c>
      <c r="Q17" s="58">
        <f>Гл.агрон.!Q17+'Гл. зоот.'!Q17+Гл.ветвр.!Q17+'Гл. инж.'!Q17+'Гл. энерг.'!Q17+Гл.мелиор!Q17+'Гл. экон.'!Q17+Гл.бухг.!Q17+'Др. гл.спец.'!Q17</f>
        <v>1</v>
      </c>
      <c r="R17" s="57">
        <f t="shared" si="7"/>
        <v>50</v>
      </c>
      <c r="S17" s="58">
        <f>Гл.агрон.!S17+'Гл. зоот.'!S17+Гл.ветвр.!S17+'Гл. инж.'!S17+'Гл. энерг.'!S17+Гл.мелиор!S17+'Гл. экон.'!S17+Гл.бухг.!S17+'Др. гл.спец.'!S17</f>
        <v>0</v>
      </c>
      <c r="T17" s="57">
        <f t="shared" si="8"/>
        <v>0</v>
      </c>
      <c r="U17" s="58">
        <f>Гл.агрон.!U17+'Гл. зоот.'!U17+Гл.ветвр.!U17+'Гл. инж.'!U17+'Гл. энерг.'!U17+Гл.мелиор!U17+'Гл. экон.'!U17+Гл.бухг.!U17+'Др. гл.спец.'!U17</f>
        <v>7</v>
      </c>
      <c r="V17" s="57">
        <f t="shared" si="9"/>
        <v>10.606060606060606</v>
      </c>
      <c r="W17" s="58">
        <f>Гл.агрон.!W17+'Гл. зоот.'!W17+Гл.ветвр.!W17+'Гл. инж.'!W17+'Гл. энерг.'!W17+Гл.мелиор!W17+'Гл. экон.'!W17+Гл.бухг.!W17+'Др. гл.спец.'!W17</f>
        <v>4</v>
      </c>
      <c r="X17" s="57">
        <f t="shared" si="10"/>
        <v>6.0606060606060606</v>
      </c>
      <c r="Y17" s="58">
        <f>Гл.агрон.!Y17+'Гл. зоот.'!Y17+Гл.ветвр.!Y17+'Гл. инж.'!Y17+'Гл. энерг.'!Y17+Гл.мелиор!Y17+'Гл. экон.'!Y17+Гл.бухг.!Y17+'Др. гл.спец.'!Y17</f>
        <v>3</v>
      </c>
      <c r="Z17" s="57">
        <f t="shared" si="11"/>
        <v>4.5454545454545459</v>
      </c>
      <c r="AA17" s="58">
        <f>Гл.агрон.!AA17+'Гл. зоот.'!AA17+Гл.ветвр.!AA17+'Гл. инж.'!AA17+'Гл. энерг.'!AA17+Гл.мелиор!AA17+'Гл. экон.'!AA17+Гл.бухг.!AA17+'Др. гл.спец.'!AA17</f>
        <v>0</v>
      </c>
      <c r="AB17" s="57">
        <f t="shared" si="12"/>
        <v>0</v>
      </c>
      <c r="AC17" s="57">
        <f t="shared" si="13"/>
        <v>0</v>
      </c>
      <c r="AD17" s="58">
        <f>Гл.агрон.!AD17+'Гл. зоот.'!AD17+Гл.ветвр.!AD17+'Гл. инж.'!AD17+'Гл. энерг.'!AD17+Гл.мелиор!AD17+'Гл. экон.'!AD17+Гл.бухг.!AD17+'Др. гл.спец.'!AD17</f>
        <v>3</v>
      </c>
      <c r="AE17" s="57">
        <f t="shared" si="14"/>
        <v>4.5454545454545459</v>
      </c>
      <c r="AF17" s="58">
        <f>Гл.агрон.!AF17+'Гл. зоот.'!AF17+Гл.ветвр.!AF17+'Гл. инж.'!AF17+'Гл. энерг.'!AF17+Гл.мелиор!AF17+'Гл. экон.'!AF17+Гл.бухг.!AF17+'Др. гл.спец.'!AF17</f>
        <v>0</v>
      </c>
      <c r="AG17" s="55">
        <f t="shared" si="15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58">
        <f>Гл.агрон.!C18+'Гл. зоот.'!C18+Гл.ветвр.!C18+'Гл. инж.'!C18+'Гл. энерг.'!C18+Гл.мелиор!C18+'Гл. экон.'!C18+Гл.бухг.!C18+'Др. гл.спец.'!C18</f>
        <v>165</v>
      </c>
      <c r="D18" s="58">
        <f>Гл.агрон.!D18+'Гл. зоот.'!D18+Гл.ветвр.!D18+'Гл. инж.'!D18+'Гл. энерг.'!D18+Гл.мелиор!D18+'Гл. экон.'!D18+Гл.бухг.!D18+'Др. гл.спец.'!D18</f>
        <v>151</v>
      </c>
      <c r="E18" s="57">
        <f t="shared" si="0"/>
        <v>91.515151515151516</v>
      </c>
      <c r="F18" s="58">
        <f>Гл.агрон.!F18+'Гл. зоот.'!F18+Гл.ветвр.!F18+'Гл. инж.'!F18+'Гл. энерг.'!F18+Гл.мелиор!F18+'Гл. экон.'!F18+Гл.бухг.!F18+'Др. гл.спец.'!F18</f>
        <v>88</v>
      </c>
      <c r="G18" s="57">
        <f t="shared" si="1"/>
        <v>58.278145695364238</v>
      </c>
      <c r="H18" s="58">
        <f>Гл.агрон.!H18+'Гл. зоот.'!H18+Гл.ветвр.!H18+'Гл. инж.'!H18+'Гл. энерг.'!H18+Гл.мелиор!H18+'Гл. экон.'!H18+Гл.бухг.!H18+'Др. гл.спец.'!H18</f>
        <v>146</v>
      </c>
      <c r="I18" s="57">
        <f t="shared" si="2"/>
        <v>96.688741721854313</v>
      </c>
      <c r="J18" s="57">
        <f t="shared" si="3"/>
        <v>88.484848484848484</v>
      </c>
      <c r="K18" s="58">
        <f>Гл.агрон.!K18+'Гл. зоот.'!K18+Гл.ветвр.!K18+'Гл. инж.'!K18+'Гл. энерг.'!K18+Гл.мелиор!K18+'Гл. экон.'!K18+Гл.бухг.!K18+'Др. гл.спец.'!K18</f>
        <v>109</v>
      </c>
      <c r="L18" s="57">
        <f t="shared" si="4"/>
        <v>72.185430463576168</v>
      </c>
      <c r="M18" s="58">
        <f>Гл.агрон.!M18+'Гл. зоот.'!M18+Гл.ветвр.!M18+'Гл. инж.'!M18+'Гл. энерг.'!M18+Гл.мелиор!M18+'Гл. экон.'!M18+Гл.бухг.!M18+'Др. гл.спец.'!M18</f>
        <v>37</v>
      </c>
      <c r="N18" s="57">
        <f t="shared" si="5"/>
        <v>24.503311258278146</v>
      </c>
      <c r="O18" s="58">
        <f>Гл.агрон.!O18+'Гл. зоот.'!O18+Гл.ветвр.!O18+'Гл. инж.'!O18+'Гл. энерг.'!O18+Гл.мелиор!O18+'Гл. экон.'!O18+Гл.бухг.!O18+'Др. гл.спец.'!O18</f>
        <v>5</v>
      </c>
      <c r="P18" s="57">
        <f t="shared" si="6"/>
        <v>3.3112582781456954</v>
      </c>
      <c r="Q18" s="58">
        <f>Гл.агрон.!Q18+'Гл. зоот.'!Q18+Гл.ветвр.!Q18+'Гл. инж.'!Q18+'Гл. энерг.'!Q18+Гл.мелиор!Q18+'Гл. экон.'!Q18+Гл.бухг.!Q18+'Др. гл.спец.'!Q18</f>
        <v>2</v>
      </c>
      <c r="R18" s="57">
        <f t="shared" si="7"/>
        <v>40</v>
      </c>
      <c r="S18" s="58">
        <f>Гл.агрон.!S18+'Гл. зоот.'!S18+Гл.ветвр.!S18+'Гл. инж.'!S18+'Гл. энерг.'!S18+Гл.мелиор!S18+'Гл. экон.'!S18+Гл.бухг.!S18+'Др. гл.спец.'!S18</f>
        <v>10</v>
      </c>
      <c r="T18" s="57">
        <f t="shared" si="8"/>
        <v>6.6225165562913908</v>
      </c>
      <c r="U18" s="58">
        <f>Гл.агрон.!U18+'Гл. зоот.'!U18+Гл.ветвр.!U18+'Гл. инж.'!U18+'Гл. энерг.'!U18+Гл.мелиор!U18+'Гл. экон.'!U18+Гл.бухг.!U18+'Др. гл.спец.'!U18</f>
        <v>25</v>
      </c>
      <c r="V18" s="57">
        <f t="shared" si="9"/>
        <v>16.556291390728479</v>
      </c>
      <c r="W18" s="58">
        <f>Гл.агрон.!W18+'Гл. зоот.'!W18+Гл.ветвр.!W18+'Гл. инж.'!W18+'Гл. энерг.'!W18+Гл.мелиор!W18+'Гл. экон.'!W18+Гл.бухг.!W18+'Др. гл.спец.'!W18</f>
        <v>6</v>
      </c>
      <c r="X18" s="57">
        <f t="shared" si="10"/>
        <v>3.9735099337748347</v>
      </c>
      <c r="Y18" s="58">
        <f>Гл.агрон.!Y18+'Гл. зоот.'!Y18+Гл.ветвр.!Y18+'Гл. инж.'!Y18+'Гл. энерг.'!Y18+Гл.мелиор!Y18+'Гл. экон.'!Y18+Гл.бухг.!Y18+'Др. гл.спец.'!Y18</f>
        <v>18</v>
      </c>
      <c r="Z18" s="57">
        <f t="shared" si="11"/>
        <v>11.920529801324504</v>
      </c>
      <c r="AA18" s="58">
        <f>Гл.агрон.!AA18+'Гл. зоот.'!AA18+Гл.ветвр.!AA18+'Гл. инж.'!AA18+'Гл. энерг.'!AA18+Гл.мелиор!AA18+'Гл. экон.'!AA18+Гл.бухг.!AA18+'Др. гл.спец.'!AA18</f>
        <v>0</v>
      </c>
      <c r="AB18" s="57">
        <f t="shared" si="12"/>
        <v>0</v>
      </c>
      <c r="AC18" s="57">
        <f t="shared" si="13"/>
        <v>0</v>
      </c>
      <c r="AD18" s="58">
        <f>Гл.агрон.!AD18+'Гл. зоот.'!AD18+Гл.ветвр.!AD18+'Гл. инж.'!AD18+'Гл. энерг.'!AD18+Гл.мелиор!AD18+'Гл. экон.'!AD18+Гл.бухг.!AD18+'Др. гл.спец.'!AD18</f>
        <v>15</v>
      </c>
      <c r="AE18" s="57">
        <f t="shared" si="14"/>
        <v>9.9337748344370862</v>
      </c>
      <c r="AF18" s="58">
        <f>Гл.агрон.!AF18+'Гл. зоот.'!AF18+Гл.ветвр.!AF18+'Гл. инж.'!AF18+'Гл. энерг.'!AF18+Гл.мелиор!AF18+'Гл. экон.'!AF18+Гл.бухг.!AF18+'Др. гл.спец.'!AF18</f>
        <v>0</v>
      </c>
      <c r="AG18" s="55">
        <f t="shared" si="15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58">
        <f>Гл.агрон.!C19+'Гл. зоот.'!C19+Гл.ветвр.!C19+'Гл. инж.'!C19+'Гл. энерг.'!C19+Гл.мелиор!C19+'Гл. экон.'!C19+Гл.бухг.!C19+'Др. гл.спец.'!C19</f>
        <v>218</v>
      </c>
      <c r="D19" s="58">
        <f>Гл.агрон.!D19+'Гл. зоот.'!D19+Гл.ветвр.!D19+'Гл. инж.'!D19+'Гл. энерг.'!D19+Гл.мелиор!D19+'Гл. экон.'!D19+Гл.бухг.!D19+'Др. гл.спец.'!D19</f>
        <v>208</v>
      </c>
      <c r="E19" s="57">
        <f t="shared" ref="E19" si="16">IF(C19=0,0,D19/C19*100)</f>
        <v>95.412844036697251</v>
      </c>
      <c r="F19" s="58">
        <f>Гл.агрон.!F19+'Гл. зоот.'!F19+Гл.ветвр.!F19+'Гл. инж.'!F19+'Гл. энерг.'!F19+Гл.мелиор!F19+'Гл. экон.'!F19+Гл.бухг.!F19+'Др. гл.спец.'!F19</f>
        <v>127</v>
      </c>
      <c r="G19" s="57">
        <f t="shared" ref="G19" si="17">IF(D19=0,0,F19/D19*100)</f>
        <v>61.057692307692314</v>
      </c>
      <c r="H19" s="58">
        <f>Гл.агрон.!H19+'Гл. зоот.'!H19+Гл.ветвр.!H19+'Гл. инж.'!H19+'Гл. энерг.'!H19+Гл.мелиор!H19+'Гл. экон.'!H19+Гл.бухг.!H19+'Др. гл.спец.'!H19</f>
        <v>196</v>
      </c>
      <c r="I19" s="57">
        <f t="shared" ref="I19" si="18">IF(D19=0,0,H19/D19*100)</f>
        <v>94.230769230769226</v>
      </c>
      <c r="J19" s="57">
        <f t="shared" ref="J19" si="19">IF(C19=0,0,H19/C19*100)</f>
        <v>89.908256880733944</v>
      </c>
      <c r="K19" s="58">
        <f>Гл.агрон.!K19+'Гл. зоот.'!K19+Гл.ветвр.!K19+'Гл. инж.'!K19+'Гл. энерг.'!K19+Гл.мелиор!K19+'Гл. экон.'!K19+Гл.бухг.!K19+'Др. гл.спец.'!K19</f>
        <v>109</v>
      </c>
      <c r="L19" s="57">
        <f t="shared" ref="L19" si="20">IF(D19=0,0,K19/D19*100)</f>
        <v>52.403846153846153</v>
      </c>
      <c r="M19" s="58">
        <f>Гл.агрон.!M19+'Гл. зоот.'!M19+Гл.ветвр.!M19+'Гл. инж.'!M19+'Гл. энерг.'!M19+Гл.мелиор!M19+'Гл. экон.'!M19+Гл.бухг.!M19+'Др. гл.спец.'!M19</f>
        <v>87</v>
      </c>
      <c r="N19" s="57">
        <f t="shared" ref="N19" si="21">IF(D19=0,0,M19/D19*100)</f>
        <v>41.82692307692308</v>
      </c>
      <c r="O19" s="58">
        <f>Гл.агрон.!O19+'Гл. зоот.'!O19+Гл.ветвр.!O19+'Гл. инж.'!O19+'Гл. энерг.'!O19+Гл.мелиор!O19+'Гл. экон.'!O19+Гл.бухг.!O19+'Др. гл.спец.'!O19</f>
        <v>12</v>
      </c>
      <c r="P19" s="57">
        <f t="shared" ref="P19" si="22">IF(D19=0,0,O19/D19*100)</f>
        <v>5.7692307692307692</v>
      </c>
      <c r="Q19" s="58">
        <f>Гл.агрон.!Q19+'Гл. зоот.'!Q19+Гл.ветвр.!Q19+'Гл. инж.'!Q19+'Гл. энерг.'!Q19+Гл.мелиор!Q19+'Гл. экон.'!Q19+Гл.бухг.!Q19+'Др. гл.спец.'!Q19</f>
        <v>4</v>
      </c>
      <c r="R19" s="57">
        <f t="shared" ref="R19" si="23">IF(O19=0,0,Q19/O19*100)</f>
        <v>33.333333333333329</v>
      </c>
      <c r="S19" s="58">
        <f>Гл.агрон.!S19+'Гл. зоот.'!S19+Гл.ветвр.!S19+'Гл. инж.'!S19+'Гл. энерг.'!S19+Гл.мелиор!S19+'Гл. экон.'!S19+Гл.бухг.!S19+'Др. гл.спец.'!S19</f>
        <v>12</v>
      </c>
      <c r="T19" s="57">
        <f t="shared" ref="T19" si="24">IF(D19=0,0,S19/D19*100)</f>
        <v>5.7692307692307692</v>
      </c>
      <c r="U19" s="58">
        <f>Гл.агрон.!U19+'Гл. зоот.'!U19+Гл.ветвр.!U19+'Гл. инж.'!U19+'Гл. энерг.'!U19+Гл.мелиор!U19+'Гл. экон.'!U19+Гл.бухг.!U19+'Др. гл.спец.'!U19</f>
        <v>77</v>
      </c>
      <c r="V19" s="57">
        <f t="shared" ref="V19" si="25">IF(D19=0,0,U19/D19*100)</f>
        <v>37.019230769230774</v>
      </c>
      <c r="W19" s="58">
        <f>Гл.агрон.!W19+'Гл. зоот.'!W19+Гл.ветвр.!W19+'Гл. инж.'!W19+'Гл. энерг.'!W19+Гл.мелиор!W19+'Гл. экон.'!W19+Гл.бухг.!W19+'Др. гл.спец.'!W19</f>
        <v>4</v>
      </c>
      <c r="X19" s="57">
        <f t="shared" ref="X19" si="26">IF(D19=0,0,W19/D19*100)</f>
        <v>1.9230769230769231</v>
      </c>
      <c r="Y19" s="58">
        <f>Гл.агрон.!Y19+'Гл. зоот.'!Y19+Гл.ветвр.!Y19+'Гл. инж.'!Y19+'Гл. энерг.'!Y19+Гл.мелиор!Y19+'Гл. экон.'!Y19+Гл.бухг.!Y19+'Др. гл.спец.'!Y19</f>
        <v>27</v>
      </c>
      <c r="Z19" s="57">
        <f t="shared" ref="Z19" si="27">IF(D19=0,0,Y19/D19*100)</f>
        <v>12.980769230769232</v>
      </c>
      <c r="AA19" s="58">
        <f>Гл.агрон.!AA19+'Гл. зоот.'!AA19+Гл.ветвр.!AA19+'Гл. инж.'!AA19+'Гл. энерг.'!AA19+Гл.мелиор!AA19+'Гл. экон.'!AA19+Гл.бухг.!AA19+'Др. гл.спец.'!AA19</f>
        <v>2</v>
      </c>
      <c r="AB19" s="57">
        <f t="shared" ref="AB19" si="28">IF(D19=0,0,AA19/D19*100)</f>
        <v>0.96153846153846156</v>
      </c>
      <c r="AC19" s="57">
        <f t="shared" ref="AC19" si="29">IF(Y19=0,0,AA19/Y19*100)</f>
        <v>7.4074074074074066</v>
      </c>
      <c r="AD19" s="58">
        <f>Гл.агрон.!AD19+'Гл. зоот.'!AD19+Гл.ветвр.!AD19+'Гл. инж.'!AD19+'Гл. энерг.'!AD19+Гл.мелиор!AD19+'Гл. экон.'!AD19+Гл.бухг.!AD19+'Др. гл.спец.'!AD19</f>
        <v>21</v>
      </c>
      <c r="AE19" s="57">
        <f t="shared" ref="AE19" si="30">IF(D19=0,0,AD19/D19*100)</f>
        <v>10.096153846153847</v>
      </c>
      <c r="AF19" s="58">
        <f>Гл.агрон.!AF19+'Гл. зоот.'!AF19+Гл.ветвр.!AF19+'Гл. инж.'!AF19+'Гл. энерг.'!AF19+Гл.мелиор!AF19+'Гл. экон.'!AF19+Гл.бухг.!AF19+'Др. гл.спец.'!AF19</f>
        <v>2</v>
      </c>
      <c r="AG19" s="55">
        <f t="shared" ref="AG19" si="31">IF(D19=0,0,AF19/D19*100)</f>
        <v>0.96153846153846156</v>
      </c>
      <c r="AH19" s="42"/>
      <c r="AI19" s="42"/>
    </row>
    <row r="20" spans="1:35" x14ac:dyDescent="0.25">
      <c r="A20" s="93">
        <v>11</v>
      </c>
      <c r="B20" s="94" t="s">
        <v>258</v>
      </c>
      <c r="C20" s="58">
        <f>Гл.агрон.!C20+'Гл. зоот.'!C20+Гл.ветвр.!C20+'Гл. инж.'!C20+'Гл. энерг.'!C20+Гл.мелиор!C20+'Гл. экон.'!C20+Гл.бухг.!C20+'Др. гл.спец.'!C20</f>
        <v>25</v>
      </c>
      <c r="D20" s="58">
        <f>Гл.агрон.!D20+'Гл. зоот.'!D20+Гл.ветвр.!D20+'Гл. инж.'!D20+'Гл. энерг.'!D20+Гл.мелиор!D20+'Гл. экон.'!D20+Гл.бухг.!D20+'Др. гл.спец.'!D20</f>
        <v>25</v>
      </c>
      <c r="E20" s="57">
        <f t="shared" si="0"/>
        <v>100</v>
      </c>
      <c r="F20" s="58">
        <f>Гл.агрон.!F20+'Гл. зоот.'!F20+Гл.ветвр.!F20+'Гл. инж.'!F20+'Гл. энерг.'!F20+Гл.мелиор!F20+'Гл. экон.'!F20+Гл.бухг.!F20+'Др. гл.спец.'!F20</f>
        <v>18</v>
      </c>
      <c r="G20" s="57">
        <f t="shared" si="1"/>
        <v>72</v>
      </c>
      <c r="H20" s="58">
        <f>Гл.агрон.!H20+'Гл. зоот.'!H20+Гл.ветвр.!H20+'Гл. инж.'!H20+'Гл. энерг.'!H20+Гл.мелиор!H20+'Гл. экон.'!H20+Гл.бухг.!H20+'Др. гл.спец.'!H20</f>
        <v>25</v>
      </c>
      <c r="I20" s="57">
        <f t="shared" si="2"/>
        <v>100</v>
      </c>
      <c r="J20" s="57">
        <f t="shared" si="3"/>
        <v>100</v>
      </c>
      <c r="K20" s="58">
        <f>Гл.агрон.!K20+'Гл. зоот.'!K20+Гл.ветвр.!K20+'Гл. инж.'!K20+'Гл. энерг.'!K20+Гл.мелиор!K20+'Гл. экон.'!K20+Гл.бухг.!K20+'Др. гл.спец.'!K20</f>
        <v>14</v>
      </c>
      <c r="L20" s="57">
        <f t="shared" si="4"/>
        <v>56.000000000000007</v>
      </c>
      <c r="M20" s="58">
        <f>Гл.агрон.!M20+'Гл. зоот.'!M20+Гл.ветвр.!M20+'Гл. инж.'!M20+'Гл. энерг.'!M20+Гл.мелиор!M20+'Гл. экон.'!M20+Гл.бухг.!M20+'Др. гл.спец.'!M20</f>
        <v>11</v>
      </c>
      <c r="N20" s="57">
        <f t="shared" si="5"/>
        <v>44</v>
      </c>
      <c r="O20" s="58">
        <f>Гл.агрон.!O20+'Гл. зоот.'!O20+Гл.ветвр.!O20+'Гл. инж.'!O20+'Гл. энерг.'!O20+Гл.мелиор!O20+'Гл. экон.'!O20+Гл.бухг.!O20+'Др. гл.спец.'!O20</f>
        <v>0</v>
      </c>
      <c r="P20" s="57">
        <f t="shared" si="6"/>
        <v>0</v>
      </c>
      <c r="Q20" s="58">
        <f>Гл.агрон.!Q20+'Гл. зоот.'!Q20+Гл.ветвр.!Q20+'Гл. инж.'!Q20+'Гл. энерг.'!Q20+Гл.мелиор!Q20+'Гл. экон.'!Q20+Гл.бухг.!Q20+'Др. гл.спец.'!Q20</f>
        <v>0</v>
      </c>
      <c r="R20" s="57">
        <f t="shared" si="7"/>
        <v>0</v>
      </c>
      <c r="S20" s="58">
        <f>Гл.агрон.!S20+'Гл. зоот.'!S20+Гл.ветвр.!S20+'Гл. инж.'!S20+'Гл. энерг.'!S20+Гл.мелиор!S20+'Гл. экон.'!S20+Гл.бухг.!S20+'Др. гл.спец.'!S20</f>
        <v>2</v>
      </c>
      <c r="T20" s="57">
        <f t="shared" si="8"/>
        <v>8</v>
      </c>
      <c r="U20" s="58">
        <f>Гл.агрон.!U20+'Гл. зоот.'!U20+Гл.ветвр.!U20+'Гл. инж.'!U20+'Гл. энерг.'!U20+Гл.мелиор!U20+'Гл. экон.'!U20+Гл.бухг.!U20+'Др. гл.спец.'!U20</f>
        <v>6</v>
      </c>
      <c r="V20" s="57">
        <f t="shared" si="9"/>
        <v>24</v>
      </c>
      <c r="W20" s="58">
        <f>Гл.агрон.!W20+'Гл. зоот.'!W20+Гл.ветвр.!W20+'Гл. инж.'!W20+'Гл. энерг.'!W20+Гл.мелиор!W20+'Гл. экон.'!W20+Гл.бухг.!W20+'Др. гл.спец.'!W20</f>
        <v>1</v>
      </c>
      <c r="X20" s="57">
        <f t="shared" si="10"/>
        <v>4</v>
      </c>
      <c r="Y20" s="58">
        <f>Гл.агрон.!Y20+'Гл. зоот.'!Y20+Гл.ветвр.!Y20+'Гл. инж.'!Y20+'Гл. энерг.'!Y20+Гл.мелиор!Y20+'Гл. экон.'!Y20+Гл.бухг.!Y20+'Др. гл.спец.'!Y20</f>
        <v>1</v>
      </c>
      <c r="Z20" s="57">
        <f t="shared" si="11"/>
        <v>4</v>
      </c>
      <c r="AA20" s="58">
        <f>Гл.агрон.!AA20+'Гл. зоот.'!AA20+Гл.ветвр.!AA20+'Гл. инж.'!AA20+'Гл. энерг.'!AA20+Гл.мелиор!AA20+'Гл. экон.'!AA20+Гл.бухг.!AA20+'Др. гл.спец.'!AA20</f>
        <v>0</v>
      </c>
      <c r="AB20" s="57">
        <f t="shared" si="12"/>
        <v>0</v>
      </c>
      <c r="AC20" s="57">
        <f t="shared" si="13"/>
        <v>0</v>
      </c>
      <c r="AD20" s="58">
        <f>Гл.агрон.!AD20+'Гл. зоот.'!AD20+Гл.ветвр.!AD20+'Гл. инж.'!AD20+'Гл. энерг.'!AD20+Гл.мелиор!AD20+'Гл. экон.'!AD20+Гл.бухг.!AD20+'Др. гл.спец.'!AD20</f>
        <v>1</v>
      </c>
      <c r="AE20" s="57">
        <f t="shared" si="14"/>
        <v>4</v>
      </c>
      <c r="AF20" s="58">
        <f>Гл.агрон.!AF20+'Гл. зоот.'!AF20+Гл.ветвр.!AF20+'Гл. инж.'!AF20+'Гл. энерг.'!AF20+Гл.мелиор!AF20+'Гл. экон.'!AF20+Гл.бухг.!AF20+'Др. гл.спец.'!AF20</f>
        <v>0</v>
      </c>
      <c r="AG20" s="55">
        <f t="shared" si="15"/>
        <v>0</v>
      </c>
      <c r="AH20" s="42"/>
      <c r="AI20" s="42"/>
    </row>
    <row r="21" spans="1:35" s="30" customFormat="1" x14ac:dyDescent="0.25">
      <c r="A21" s="91" t="s">
        <v>42</v>
      </c>
      <c r="B21" s="92" t="s">
        <v>43</v>
      </c>
      <c r="C21" s="63">
        <f>SUM(C22:C39)</f>
        <v>12425.75</v>
      </c>
      <c r="D21" s="63">
        <f>SUM(D22:D39)</f>
        <v>11435</v>
      </c>
      <c r="E21" s="62">
        <f>IF(C21=0,0,D21/C21*100)</f>
        <v>92.02663823109269</v>
      </c>
      <c r="F21" s="63">
        <f>SUM(F22:F39)</f>
        <v>5103</v>
      </c>
      <c r="G21" s="62">
        <f>IF(D21=0,0,F21/D21*100)</f>
        <v>44.626147791867076</v>
      </c>
      <c r="H21" s="63">
        <f>SUM(H22:H39)</f>
        <v>11199</v>
      </c>
      <c r="I21" s="62">
        <f>IF(D21=0,0,H21/D21*100)</f>
        <v>97.936160909488407</v>
      </c>
      <c r="J21" s="62">
        <f>IF(C21=0,0,H21/C21*100)</f>
        <v>90.127356497595727</v>
      </c>
      <c r="K21" s="63">
        <f>SUM(K22:K39)</f>
        <v>8393</v>
      </c>
      <c r="L21" s="62">
        <f>IF(D21=0,0,K21/D21*100)</f>
        <v>73.39746392654132</v>
      </c>
      <c r="M21" s="63">
        <f>SUM(M22:M39)</f>
        <v>2806</v>
      </c>
      <c r="N21" s="62">
        <f>IF(D21=0,0,M21/D21*100)</f>
        <v>24.538696982947091</v>
      </c>
      <c r="O21" s="63">
        <f>SUM(O22:O39)</f>
        <v>236</v>
      </c>
      <c r="P21" s="62">
        <f>IF(D21=0,0,O21/D21*100)</f>
        <v>2.0638390905115869</v>
      </c>
      <c r="Q21" s="63">
        <f>SUM(Q22:Q39)</f>
        <v>42</v>
      </c>
      <c r="R21" s="62">
        <f t="shared" si="7"/>
        <v>17.796610169491526</v>
      </c>
      <c r="S21" s="63">
        <f>SUM(S22:S39)</f>
        <v>623</v>
      </c>
      <c r="T21" s="62">
        <f>IF(D21=0,0,S21/D21*100)</f>
        <v>5.4481853957149102</v>
      </c>
      <c r="U21" s="63">
        <f>SUM(U22:U39)</f>
        <v>1974</v>
      </c>
      <c r="V21" s="62">
        <f t="shared" si="9"/>
        <v>17.262789680804545</v>
      </c>
      <c r="W21" s="63">
        <f>SUM(W22:W39)</f>
        <v>430</v>
      </c>
      <c r="X21" s="62">
        <f>IF(D21=0,0,W21/D21*100)</f>
        <v>3.7603847835592479</v>
      </c>
      <c r="Y21" s="63">
        <f>SUM(Y22:Y39)</f>
        <v>1386</v>
      </c>
      <c r="Z21" s="62">
        <f>IF(D21=0,0,Y21/D21*100)</f>
        <v>12.120682116309576</v>
      </c>
      <c r="AA21" s="63">
        <f>SUM(AA22:AA39)</f>
        <v>59</v>
      </c>
      <c r="AB21" s="62">
        <f>IF(D21=0,0,AA21/D21*100)</f>
        <v>0.51595977262789672</v>
      </c>
      <c r="AC21" s="62">
        <f>IF(Y21=0,0,AA21/Y21*100)</f>
        <v>4.2568542568542567</v>
      </c>
      <c r="AD21" s="63">
        <f>SUM(AD22:AD39)</f>
        <v>1271</v>
      </c>
      <c r="AE21" s="62">
        <f t="shared" si="14"/>
        <v>11.114997813729776</v>
      </c>
      <c r="AF21" s="63">
        <f>SUM(AF22:AF39)</f>
        <v>23</v>
      </c>
      <c r="AG21" s="60">
        <f>IF(D21=0,0,AF21/D21*100)</f>
        <v>0.20113686051595978</v>
      </c>
      <c r="AH21" s="44"/>
      <c r="AI21" s="44"/>
    </row>
    <row r="22" spans="1:35" x14ac:dyDescent="0.25">
      <c r="A22" s="93">
        <v>12</v>
      </c>
      <c r="B22" s="94" t="s">
        <v>44</v>
      </c>
      <c r="C22" s="58">
        <f>Гл.агрон.!C22+'Гл. зоот.'!C22+Гл.ветвр.!C22+'Гл. инж.'!C22+'Гл. энерг.'!C22+Гл.мелиор!C22+'Гл. экон.'!C22+Гл.бухг.!C22+'Др. гл.спец.'!C22</f>
        <v>1164</v>
      </c>
      <c r="D22" s="58">
        <f>Гл.агрон.!D22+'Гл. зоот.'!D22+Гл.ветвр.!D22+'Гл. инж.'!D22+'Гл. энерг.'!D22+Гл.мелиор!D22+'Гл. экон.'!D22+Гл.бухг.!D22+'Др. гл.спец.'!D22</f>
        <v>1137</v>
      </c>
      <c r="E22" s="57">
        <f t="shared" si="0"/>
        <v>97.680412371134011</v>
      </c>
      <c r="F22" s="58">
        <f>Гл.агрон.!F22+'Гл. зоот.'!F22+Гл.ветвр.!F22+'Гл. инж.'!F22+'Гл. энерг.'!F22+Гл.мелиор!F22+'Гл. экон.'!F22+Гл.бухг.!F22+'Др. гл.спец.'!F22</f>
        <v>429</v>
      </c>
      <c r="G22" s="57">
        <f t="shared" si="1"/>
        <v>37.730870712401057</v>
      </c>
      <c r="H22" s="58">
        <f>Гл.агрон.!H22+'Гл. зоот.'!H22+Гл.ветвр.!H22+'Гл. инж.'!H22+'Гл. энерг.'!H22+Гл.мелиор!H22+'Гл. экон.'!H22+Гл.бухг.!H22+'Др. гл.спец.'!H22</f>
        <v>1132</v>
      </c>
      <c r="I22" s="57">
        <f t="shared" si="2"/>
        <v>99.56024626209323</v>
      </c>
      <c r="J22" s="57">
        <f t="shared" si="3"/>
        <v>97.250859106529205</v>
      </c>
      <c r="K22" s="58">
        <f>Гл.агрон.!K22+'Гл. зоот.'!K22+Гл.ветвр.!K22+'Гл. инж.'!K22+'Гл. энерг.'!K22+Гл.мелиор!K22+'Гл. экон.'!K22+Гл.бухг.!K22+'Др. гл.спец.'!K22</f>
        <v>995</v>
      </c>
      <c r="L22" s="57">
        <f t="shared" si="4"/>
        <v>87.510993843447665</v>
      </c>
      <c r="M22" s="58">
        <f>Гл.агрон.!M22+'Гл. зоот.'!M22+Гл.ветвр.!M22+'Гл. инж.'!M22+'Гл. энерг.'!M22+Гл.мелиор!M22+'Гл. экон.'!M22+Гл.бухг.!M22+'Др. гл.спец.'!M22</f>
        <v>137</v>
      </c>
      <c r="N22" s="57">
        <f t="shared" si="5"/>
        <v>12.049252418645558</v>
      </c>
      <c r="O22" s="58">
        <f>Гл.агрон.!O22+'Гл. зоот.'!O22+Гл.ветвр.!O22+'Гл. инж.'!O22+'Гл. энерг.'!O22+Гл.мелиор!O22+'Гл. экон.'!O22+Гл.бухг.!O22+'Др. гл.спец.'!O22</f>
        <v>5</v>
      </c>
      <c r="P22" s="57">
        <f t="shared" si="6"/>
        <v>0.43975373790677225</v>
      </c>
      <c r="Q22" s="58">
        <f>Гл.агрон.!Q22+'Гл. зоот.'!Q22+Гл.ветвр.!Q22+'Гл. инж.'!Q22+'Гл. энерг.'!Q22+Гл.мелиор!Q22+'Гл. экон.'!Q22+Гл.бухг.!Q22+'Др. гл.спец.'!Q22</f>
        <v>10</v>
      </c>
      <c r="R22" s="57">
        <f t="shared" si="7"/>
        <v>200</v>
      </c>
      <c r="S22" s="58">
        <f>Гл.агрон.!S22+'Гл. зоот.'!S22+Гл.ветвр.!S22+'Гл. инж.'!S22+'Гл. энерг.'!S22+Гл.мелиор!S22+'Гл. экон.'!S22+Гл.бухг.!S22+'Др. гл.спец.'!S22</f>
        <v>101</v>
      </c>
      <c r="T22" s="57">
        <f t="shared" si="8"/>
        <v>8.8830255057167982</v>
      </c>
      <c r="U22" s="58">
        <f>Гл.агрон.!U22+'Гл. зоот.'!U22+Гл.ветвр.!U22+'Гл. инж.'!U22+'Гл. энерг.'!U22+Гл.мелиор!U22+'Гл. экон.'!U22+Гл.бухг.!U22+'Др. гл.спец.'!U22</f>
        <v>167</v>
      </c>
      <c r="V22" s="57">
        <f t="shared" si="9"/>
        <v>14.687774846086191</v>
      </c>
      <c r="W22" s="58">
        <f>Гл.агрон.!W22+'Гл. зоот.'!W22+Гл.ветвр.!W22+'Гл. инж.'!W22+'Гл. энерг.'!W22+Гл.мелиор!W22+'Гл. экон.'!W22+Гл.бухг.!W22+'Др. гл.спец.'!W22</f>
        <v>58</v>
      </c>
      <c r="X22" s="57">
        <f t="shared" si="10"/>
        <v>5.1011433597185576</v>
      </c>
      <c r="Y22" s="58">
        <f>Гл.агрон.!Y22+'Гл. зоот.'!Y22+Гл.ветвр.!Y22+'Гл. инж.'!Y22+'Гл. энерг.'!Y22+Гл.мелиор!Y22+'Гл. экон.'!Y22+Гл.бухг.!Y22+'Др. гл.спец.'!Y22</f>
        <v>116</v>
      </c>
      <c r="Z22" s="57">
        <f t="shared" si="11"/>
        <v>10.202286719437115</v>
      </c>
      <c r="AA22" s="58">
        <f>Гл.агрон.!AA22+'Гл. зоот.'!AA22+Гл.ветвр.!AA22+'Гл. инж.'!AA22+'Гл. энерг.'!AA22+Гл.мелиор!AA22+'Гл. экон.'!AA22+Гл.бухг.!AA22+'Др. гл.спец.'!AA22</f>
        <v>3</v>
      </c>
      <c r="AB22" s="57">
        <f t="shared" si="12"/>
        <v>0.26385224274406333</v>
      </c>
      <c r="AC22" s="57">
        <f t="shared" si="13"/>
        <v>2.5862068965517242</v>
      </c>
      <c r="AD22" s="58">
        <f>Гл.агрон.!AD22+'Гл. зоот.'!AD22+Гл.ветвр.!AD22+'Гл. инж.'!AD22+'Гл. энерг.'!AD22+Гл.мелиор!AD22+'Гл. экон.'!AD22+Гл.бухг.!AD22+'Др. гл.спец.'!AD22</f>
        <v>122</v>
      </c>
      <c r="AE22" s="57">
        <f t="shared" si="14"/>
        <v>10.729991204925241</v>
      </c>
      <c r="AF22" s="58">
        <f>Гл.агрон.!AF22+'Гл. зоот.'!AF22+Гл.ветвр.!AF22+'Гл. инж.'!AF22+'Гл. энерг.'!AF22+Гл.мелиор!AF22+'Гл. экон.'!AF22+Гл.бухг.!AF22+'Др. гл.спец.'!AF22</f>
        <v>1</v>
      </c>
      <c r="AG22" s="55">
        <f t="shared" si="15"/>
        <v>8.7950747581354446E-2</v>
      </c>
      <c r="AH22" s="42"/>
      <c r="AI22" s="42"/>
    </row>
    <row r="23" spans="1:35" x14ac:dyDescent="0.25">
      <c r="A23" s="93">
        <v>13</v>
      </c>
      <c r="B23" s="94" t="s">
        <v>45</v>
      </c>
      <c r="C23" s="58">
        <f>Гл.агрон.!C23+'Гл. зоот.'!C23+Гл.ветвр.!C23+'Гл. инж.'!C23+'Гл. энерг.'!C23+Гл.мелиор!C23+'Гл. экон.'!C23+Гл.бухг.!C23+'Др. гл.спец.'!C23</f>
        <v>567.25</v>
      </c>
      <c r="D23" s="58">
        <f>Гл.агрон.!D23+'Гл. зоот.'!D23+Гл.ветвр.!D23+'Гл. инж.'!D23+'Гл. энерг.'!D23+Гл.мелиор!D23+'Гл. экон.'!D23+Гл.бухг.!D23+'Др. гл.спец.'!D23</f>
        <v>474</v>
      </c>
      <c r="E23" s="57">
        <f t="shared" si="0"/>
        <v>83.561040105773472</v>
      </c>
      <c r="F23" s="58">
        <f>Гл.агрон.!F23+'Гл. зоот.'!F23+Гл.ветвр.!F23+'Гл. инж.'!F23+'Гл. энерг.'!F23+Гл.мелиор!F23+'Гл. экон.'!F23+Гл.бухг.!F23+'Др. гл.спец.'!F23</f>
        <v>244</v>
      </c>
      <c r="G23" s="57">
        <f t="shared" si="1"/>
        <v>51.47679324894515</v>
      </c>
      <c r="H23" s="58">
        <f>Гл.агрон.!H23+'Гл. зоот.'!H23+Гл.ветвр.!H23+'Гл. инж.'!H23+'Гл. энерг.'!H23+Гл.мелиор!H23+'Гл. экон.'!H23+Гл.бухг.!H23+'Др. гл.спец.'!H23</f>
        <v>468</v>
      </c>
      <c r="I23" s="57">
        <f t="shared" si="2"/>
        <v>98.734177215189874</v>
      </c>
      <c r="J23" s="57">
        <f t="shared" si="3"/>
        <v>82.503305420890257</v>
      </c>
      <c r="K23" s="58">
        <f>Гл.агрон.!K23+'Гл. зоот.'!K23+Гл.ветвр.!K23+'Гл. инж.'!K23+'Гл. энерг.'!K23+Гл.мелиор!K23+'Гл. экон.'!K23+Гл.бухг.!K23+'Др. гл.спец.'!K23</f>
        <v>306</v>
      </c>
      <c r="L23" s="57">
        <f t="shared" si="4"/>
        <v>64.556962025316452</v>
      </c>
      <c r="M23" s="58">
        <f>Гл.агрон.!M23+'Гл. зоот.'!M23+Гл.ветвр.!M23+'Гл. инж.'!M23+'Гл. энерг.'!M23+Гл.мелиор!M23+'Гл. экон.'!M23+Гл.бухг.!M23+'Др. гл.спец.'!M23</f>
        <v>162</v>
      </c>
      <c r="N23" s="57">
        <f t="shared" si="5"/>
        <v>34.177215189873415</v>
      </c>
      <c r="O23" s="58">
        <f>Гл.агрон.!O23+'Гл. зоот.'!O23+Гл.ветвр.!O23+'Гл. инж.'!O23+'Гл. энерг.'!O23+Гл.мелиор!O23+'Гл. экон.'!O23+Гл.бухг.!O23+'Др. гл.спец.'!O23</f>
        <v>6</v>
      </c>
      <c r="P23" s="57">
        <f t="shared" si="6"/>
        <v>1.2658227848101267</v>
      </c>
      <c r="Q23" s="58">
        <f>Гл.агрон.!Q23+'Гл. зоот.'!Q23+Гл.ветвр.!Q23+'Гл. инж.'!Q23+'Гл. энерг.'!Q23+Гл.мелиор!Q23+'Гл. экон.'!Q23+Гл.бухг.!Q23+'Др. гл.спец.'!Q23</f>
        <v>0</v>
      </c>
      <c r="R23" s="57">
        <f t="shared" si="7"/>
        <v>0</v>
      </c>
      <c r="S23" s="58">
        <f>Гл.агрон.!S23+'Гл. зоот.'!S23+Гл.ветвр.!S23+'Гл. инж.'!S23+'Гл. энерг.'!S23+Гл.мелиор!S23+'Гл. экон.'!S23+Гл.бухг.!S23+'Др. гл.спец.'!S23</f>
        <v>44</v>
      </c>
      <c r="T23" s="57">
        <f t="shared" si="8"/>
        <v>9.2827004219409286</v>
      </c>
      <c r="U23" s="58">
        <f>Гл.агрон.!U23+'Гл. зоот.'!U23+Гл.ветвр.!U23+'Гл. инж.'!U23+'Гл. энерг.'!U23+Гл.мелиор!U23+'Гл. экон.'!U23+Гл.бухг.!U23+'Др. гл.спец.'!U23</f>
        <v>83</v>
      </c>
      <c r="V23" s="57">
        <f t="shared" si="9"/>
        <v>17.510548523206751</v>
      </c>
      <c r="W23" s="58">
        <f>Гл.агрон.!W23+'Гл. зоот.'!W23+Гл.ветвр.!W23+'Гл. инж.'!W23+'Гл. энерг.'!W23+Гл.мелиор!W23+'Гл. экон.'!W23+Гл.бухг.!W23+'Др. гл.спец.'!W23</f>
        <v>4</v>
      </c>
      <c r="X23" s="57">
        <f t="shared" si="10"/>
        <v>0.8438818565400843</v>
      </c>
      <c r="Y23" s="58">
        <f>Гл.агрон.!Y23+'Гл. зоот.'!Y23+Гл.ветвр.!Y23+'Гл. инж.'!Y23+'Гл. энерг.'!Y23+Гл.мелиор!Y23+'Гл. экон.'!Y23+Гл.бухг.!Y23+'Др. гл.спец.'!Y23</f>
        <v>58</v>
      </c>
      <c r="Z23" s="57">
        <f t="shared" si="11"/>
        <v>12.236286919831224</v>
      </c>
      <c r="AA23" s="58">
        <f>Гл.агрон.!AA23+'Гл. зоот.'!AA23+Гл.ветвр.!AA23+'Гл. инж.'!AA23+'Гл. энерг.'!AA23+Гл.мелиор!AA23+'Гл. экон.'!AA23+Гл.бухг.!AA23+'Др. гл.спец.'!AA23</f>
        <v>3</v>
      </c>
      <c r="AB23" s="57">
        <f t="shared" si="12"/>
        <v>0.63291139240506333</v>
      </c>
      <c r="AC23" s="57">
        <f t="shared" si="13"/>
        <v>5.1724137931034484</v>
      </c>
      <c r="AD23" s="58">
        <f>Гл.агрон.!AD23+'Гл. зоот.'!AD23+Гл.ветвр.!AD23+'Гл. инж.'!AD23+'Гл. энерг.'!AD23+Гл.мелиор!AD23+'Гл. экон.'!AD23+Гл.бухг.!AD23+'Др. гл.спец.'!AD23</f>
        <v>75</v>
      </c>
      <c r="AE23" s="57">
        <f t="shared" si="14"/>
        <v>15.822784810126583</v>
      </c>
      <c r="AF23" s="58">
        <f>Гл.агрон.!AF23+'Гл. зоот.'!AF23+Гл.ветвр.!AF23+'Гл. инж.'!AF23+'Гл. энерг.'!AF23+Гл.мелиор!AF23+'Гл. экон.'!AF23+Гл.бухг.!AF23+'Др. гл.спец.'!AF23</f>
        <v>0</v>
      </c>
      <c r="AG23" s="55">
        <f t="shared" si="15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58">
        <f>Гл.агрон.!C24+'Гл. зоот.'!C24+Гл.ветвр.!C24+'Гл. инж.'!C24+'Гл. энерг.'!C24+Гл.мелиор!C24+'Гл. экон.'!C24+Гл.бухг.!C24+'Др. гл.спец.'!C24</f>
        <v>451</v>
      </c>
      <c r="D24" s="58">
        <f>Гл.агрон.!D24+'Гл. зоот.'!D24+Гл.ветвр.!D24+'Гл. инж.'!D24+'Гл. энерг.'!D24+Гл.мелиор!D24+'Гл. экон.'!D24+Гл.бухг.!D24+'Др. гл.спец.'!D24</f>
        <v>393</v>
      </c>
      <c r="E24" s="57">
        <f t="shared" si="0"/>
        <v>87.13968957871397</v>
      </c>
      <c r="F24" s="58">
        <f>Гл.агрон.!F24+'Гл. зоот.'!F24+Гл.ветвр.!F24+'Гл. инж.'!F24+'Гл. энерг.'!F24+Гл.мелиор!F24+'Гл. экон.'!F24+Гл.бухг.!F24+'Др. гл.спец.'!F24</f>
        <v>232</v>
      </c>
      <c r="G24" s="57">
        <f t="shared" si="1"/>
        <v>59.033078880407118</v>
      </c>
      <c r="H24" s="58">
        <f>Гл.агрон.!H24+'Гл. зоот.'!H24+Гл.ветвр.!H24+'Гл. инж.'!H24+'Гл. энерг.'!H24+Гл.мелиор!H24+'Гл. экон.'!H24+Гл.бухг.!H24+'Др. гл.спец.'!H24</f>
        <v>384</v>
      </c>
      <c r="I24" s="57">
        <f t="shared" si="2"/>
        <v>97.70992366412213</v>
      </c>
      <c r="J24" s="57">
        <f t="shared" si="3"/>
        <v>85.144124168514409</v>
      </c>
      <c r="K24" s="58">
        <f>Гл.агрон.!K24+'Гл. зоот.'!K24+Гл.ветвр.!K24+'Гл. инж.'!K24+'Гл. энерг.'!K24+Гл.мелиор!K24+'Гл. экон.'!K24+Гл.бухг.!K24+'Др. гл.спец.'!K24</f>
        <v>286</v>
      </c>
      <c r="L24" s="57">
        <f t="shared" si="4"/>
        <v>72.773536895674297</v>
      </c>
      <c r="M24" s="58">
        <f>Гл.агрон.!M24+'Гл. зоот.'!M24+Гл.ветвр.!M24+'Гл. инж.'!M24+'Гл. энерг.'!M24+Гл.мелиор!M24+'Гл. экон.'!M24+Гл.бухг.!M24+'Др. гл.спец.'!M24</f>
        <v>98</v>
      </c>
      <c r="N24" s="57">
        <f t="shared" si="5"/>
        <v>24.936386768447839</v>
      </c>
      <c r="O24" s="58">
        <f>Гл.агрон.!O24+'Гл. зоот.'!O24+Гл.ветвр.!O24+'Гл. инж.'!O24+'Гл. энерг.'!O24+Гл.мелиор!O24+'Гл. экон.'!O24+Гл.бухг.!O24+'Др. гл.спец.'!O24</f>
        <v>9</v>
      </c>
      <c r="P24" s="57">
        <f t="shared" si="6"/>
        <v>2.2900763358778624</v>
      </c>
      <c r="Q24" s="58">
        <f>Гл.агрон.!Q24+'Гл. зоот.'!Q24+Гл.ветвр.!Q24+'Гл. инж.'!Q24+'Гл. энерг.'!Q24+Гл.мелиор!Q24+'Гл. экон.'!Q24+Гл.бухг.!Q24+'Др. гл.спец.'!Q24</f>
        <v>1</v>
      </c>
      <c r="R24" s="57">
        <f t="shared" si="7"/>
        <v>11.111111111111111</v>
      </c>
      <c r="S24" s="58">
        <f>Гл.агрон.!S24+'Гл. зоот.'!S24+Гл.ветвр.!S24+'Гл. инж.'!S24+'Гл. энерг.'!S24+Гл.мелиор!S24+'Гл. экон.'!S24+Гл.бухг.!S24+'Др. гл.спец.'!S24</f>
        <v>11</v>
      </c>
      <c r="T24" s="57">
        <f t="shared" si="8"/>
        <v>2.7989821882951653</v>
      </c>
      <c r="U24" s="58">
        <f>Гл.агрон.!U24+'Гл. зоот.'!U24+Гл.ветвр.!U24+'Гл. инж.'!U24+'Гл. энерг.'!U24+Гл.мелиор!U24+'Гл. экон.'!U24+Гл.бухг.!U24+'Др. гл.спец.'!U24</f>
        <v>101</v>
      </c>
      <c r="V24" s="57">
        <f t="shared" si="9"/>
        <v>25.699745547073793</v>
      </c>
      <c r="W24" s="58">
        <f>Гл.агрон.!W24+'Гл. зоот.'!W24+Гл.ветвр.!W24+'Гл. инж.'!W24+'Гл. энерг.'!W24+Гл.мелиор!W24+'Гл. экон.'!W24+Гл.бухг.!W24+'Др. гл.спец.'!W24</f>
        <v>7</v>
      </c>
      <c r="X24" s="57">
        <f t="shared" si="10"/>
        <v>1.7811704834605597</v>
      </c>
      <c r="Y24" s="58">
        <f>Гл.агрон.!Y24+'Гл. зоот.'!Y24+Гл.ветвр.!Y24+'Гл. инж.'!Y24+'Гл. энерг.'!Y24+Гл.мелиор!Y24+'Гл. экон.'!Y24+Гл.бухг.!Y24+'Др. гл.спец.'!Y24</f>
        <v>45</v>
      </c>
      <c r="Z24" s="57">
        <f t="shared" si="11"/>
        <v>11.450381679389313</v>
      </c>
      <c r="AA24" s="58">
        <f>Гл.агрон.!AA24+'Гл. зоот.'!AA24+Гл.ветвр.!AA24+'Гл. инж.'!AA24+'Гл. энерг.'!AA24+Гл.мелиор!AA24+'Гл. экон.'!AA24+Гл.бухг.!AA24+'Др. гл.спец.'!AA24</f>
        <v>0</v>
      </c>
      <c r="AB24" s="57">
        <f t="shared" si="12"/>
        <v>0</v>
      </c>
      <c r="AC24" s="57">
        <f t="shared" si="13"/>
        <v>0</v>
      </c>
      <c r="AD24" s="58">
        <f>Гл.агрон.!AD24+'Гл. зоот.'!AD24+Гл.ветвр.!AD24+'Гл. инж.'!AD24+'Гл. энерг.'!AD24+Гл.мелиор!AD24+'Гл. экон.'!AD24+Гл.бухг.!AD24+'Др. гл.спец.'!AD24</f>
        <v>48</v>
      </c>
      <c r="AE24" s="57">
        <f t="shared" si="14"/>
        <v>12.213740458015266</v>
      </c>
      <c r="AF24" s="58">
        <f>Гл.агрон.!AF24+'Гл. зоот.'!AF24+Гл.ветвр.!AF24+'Гл. инж.'!AF24+'Гл. энерг.'!AF24+Гл.мелиор!AF24+'Гл. экон.'!AF24+Гл.бухг.!AF24+'Др. гл.спец.'!AF24</f>
        <v>0</v>
      </c>
      <c r="AG24" s="55">
        <f t="shared" si="15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58">
        <f>Гл.агрон.!C25+'Гл. зоот.'!C25+Гл.ветвр.!C25+'Гл. инж.'!C25+'Гл. энерг.'!C25+Гл.мелиор!C25+'Гл. экон.'!C25+Гл.бухг.!C25+'Др. гл.спец.'!C25</f>
        <v>1844</v>
      </c>
      <c r="D25" s="58">
        <f>Гл.агрон.!D25+'Гл. зоот.'!D25+Гл.ветвр.!D25+'Гл. инж.'!D25+'Гл. энерг.'!D25+Гл.мелиор!D25+'Гл. экон.'!D25+Гл.бухг.!D25+'Др. гл.спец.'!D25</f>
        <v>1739</v>
      </c>
      <c r="E25" s="57">
        <f t="shared" si="0"/>
        <v>94.305856832971799</v>
      </c>
      <c r="F25" s="58">
        <f>Гл.агрон.!F25+'Гл. зоот.'!F25+Гл.ветвр.!F25+'Гл. инж.'!F25+'Гл. энерг.'!F25+Гл.мелиор!F25+'Гл. экон.'!F25+Гл.бухг.!F25+'Др. гл.спец.'!F25</f>
        <v>650</v>
      </c>
      <c r="G25" s="57">
        <f t="shared" si="1"/>
        <v>37.377803335250142</v>
      </c>
      <c r="H25" s="58">
        <f>Гл.агрон.!H25+'Гл. зоот.'!H25+Гл.ветвр.!H25+'Гл. инж.'!H25+'Гл. энерг.'!H25+Гл.мелиор!H25+'Гл. экон.'!H25+Гл.бухг.!H25+'Др. гл.спец.'!H25</f>
        <v>1709</v>
      </c>
      <c r="I25" s="57">
        <f t="shared" si="2"/>
        <v>98.274870615296152</v>
      </c>
      <c r="J25" s="57">
        <f t="shared" si="3"/>
        <v>92.678958785249449</v>
      </c>
      <c r="K25" s="58">
        <f>Гл.агрон.!K25+'Гл. зоот.'!K25+Гл.ветвр.!K25+'Гл. инж.'!K25+'Гл. энерг.'!K25+Гл.мелиор!K25+'Гл. экон.'!K25+Гл.бухг.!K25+'Др. гл.спец.'!K25</f>
        <v>1295</v>
      </c>
      <c r="L25" s="57">
        <f t="shared" si="4"/>
        <v>74.468085106382972</v>
      </c>
      <c r="M25" s="58">
        <f>Гл.агрон.!M25+'Гл. зоот.'!M25+Гл.ветвр.!M25+'Гл. инж.'!M25+'Гл. энерг.'!M25+Гл.мелиор!M25+'Гл. экон.'!M25+Гл.бухг.!M25+'Др. гл.спец.'!M25</f>
        <v>414</v>
      </c>
      <c r="N25" s="57">
        <f t="shared" si="5"/>
        <v>23.806785508913169</v>
      </c>
      <c r="O25" s="58">
        <f>Гл.агрон.!O25+'Гл. зоот.'!O25+Гл.ветвр.!O25+'Гл. инж.'!O25+'Гл. энерг.'!O25+Гл.мелиор!O25+'Гл. экон.'!O25+Гл.бухг.!O25+'Др. гл.спец.'!O25</f>
        <v>30</v>
      </c>
      <c r="P25" s="57">
        <f t="shared" si="6"/>
        <v>1.7251293847038527</v>
      </c>
      <c r="Q25" s="58">
        <f>Гл.агрон.!Q25+'Гл. зоот.'!Q25+Гл.ветвр.!Q25+'Гл. инж.'!Q25+'Гл. энерг.'!Q25+Гл.мелиор!Q25+'Гл. экон.'!Q25+Гл.бухг.!Q25+'Др. гл.спец.'!Q25</f>
        <v>10</v>
      </c>
      <c r="R25" s="57">
        <f t="shared" si="7"/>
        <v>33.333333333333329</v>
      </c>
      <c r="S25" s="58">
        <f>Гл.агрон.!S25+'Гл. зоот.'!S25+Гл.ветвр.!S25+'Гл. инж.'!S25+'Гл. энерг.'!S25+Гл.мелиор!S25+'Гл. экон.'!S25+Гл.бухг.!S25+'Др. гл.спец.'!S25</f>
        <v>105</v>
      </c>
      <c r="T25" s="57">
        <f t="shared" si="8"/>
        <v>6.0379528464634848</v>
      </c>
      <c r="U25" s="58">
        <f>Гл.агрон.!U25+'Гл. зоот.'!U25+Гл.ветвр.!U25+'Гл. инж.'!U25+'Гл. энерг.'!U25+Гл.мелиор!U25+'Гл. экон.'!U25+Гл.бухг.!U25+'Др. гл.спец.'!U25</f>
        <v>286</v>
      </c>
      <c r="V25" s="57">
        <f t="shared" si="9"/>
        <v>16.446233467510062</v>
      </c>
      <c r="W25" s="58">
        <f>Гл.агрон.!W25+'Гл. зоот.'!W25+Гл.ветвр.!W25+'Гл. инж.'!W25+'Гл. энерг.'!W25+Гл.мелиор!W25+'Гл. экон.'!W25+Гл.бухг.!W25+'Др. гл.спец.'!W25</f>
        <v>44</v>
      </c>
      <c r="X25" s="57">
        <f t="shared" si="10"/>
        <v>2.5301897642323175</v>
      </c>
      <c r="Y25" s="58">
        <f>Гл.агрон.!Y25+'Гл. зоот.'!Y25+Гл.ветвр.!Y25+'Гл. инж.'!Y25+'Гл. энерг.'!Y25+Гл.мелиор!Y25+'Гл. экон.'!Y25+Гл.бухг.!Y25+'Др. гл.спец.'!Y25</f>
        <v>176</v>
      </c>
      <c r="Z25" s="57">
        <f t="shared" si="11"/>
        <v>10.12075905692927</v>
      </c>
      <c r="AA25" s="58">
        <f>Гл.агрон.!AA25+'Гл. зоот.'!AA25+Гл.ветвр.!AA25+'Гл. инж.'!AA25+'Гл. энерг.'!AA25+Гл.мелиор!AA25+'Гл. экон.'!AA25+Гл.бухг.!AA25+'Др. гл.спец.'!AA25</f>
        <v>7</v>
      </c>
      <c r="AB25" s="57">
        <f t="shared" si="12"/>
        <v>0.40253018976423238</v>
      </c>
      <c r="AC25" s="57">
        <f t="shared" si="13"/>
        <v>3.9772727272727271</v>
      </c>
      <c r="AD25" s="58">
        <f>Гл.агрон.!AD25+'Гл. зоот.'!AD25+Гл.ветвр.!AD25+'Гл. инж.'!AD25+'Гл. энерг.'!AD25+Гл.мелиор!AD25+'Гл. экон.'!AD25+Гл.бухг.!AD25+'Др. гл.спец.'!AD25</f>
        <v>135</v>
      </c>
      <c r="AE25" s="57">
        <f t="shared" si="14"/>
        <v>7.7630822311673366</v>
      </c>
      <c r="AF25" s="58">
        <f>Гл.агрон.!AF25+'Гл. зоот.'!AF25+Гл.ветвр.!AF25+'Гл. инж.'!AF25+'Гл. энерг.'!AF25+Гл.мелиор!AF25+'Гл. экон.'!AF25+Гл.бухг.!AF25+'Др. гл.спец.'!AF25</f>
        <v>5</v>
      </c>
      <c r="AG25" s="55">
        <f t="shared" si="15"/>
        <v>0.28752156411730884</v>
      </c>
      <c r="AH25" s="42"/>
      <c r="AI25" s="42"/>
    </row>
    <row r="26" spans="1:35" x14ac:dyDescent="0.25">
      <c r="A26" s="93">
        <v>16</v>
      </c>
      <c r="B26" s="94" t="s">
        <v>48</v>
      </c>
      <c r="C26" s="58">
        <f>Гл.агрон.!C26+'Гл. зоот.'!C26+Гл.ветвр.!C26+'Гл. инж.'!C26+'Гл. энерг.'!C26+Гл.мелиор!C26+'Гл. экон.'!C26+Гл.бухг.!C26+'Др. гл.спец.'!C26</f>
        <v>301</v>
      </c>
      <c r="D26" s="58">
        <f>Гл.агрон.!D26+'Гл. зоот.'!D26+Гл.ветвр.!D26+'Гл. инж.'!D26+'Гл. энерг.'!D26+Гл.мелиор!D26+'Гл. экон.'!D26+Гл.бухг.!D26+'Др. гл.спец.'!D26</f>
        <v>265</v>
      </c>
      <c r="E26" s="57">
        <f t="shared" si="0"/>
        <v>88.039867109634557</v>
      </c>
      <c r="F26" s="58">
        <f>Гл.агрон.!F26+'Гл. зоот.'!F26+Гл.ветвр.!F26+'Гл. инж.'!F26+'Гл. энерг.'!F26+Гл.мелиор!F26+'Гл. экон.'!F26+Гл.бухг.!F26+'Др. гл.спец.'!F26</f>
        <v>163</v>
      </c>
      <c r="G26" s="57">
        <f t="shared" si="1"/>
        <v>61.509433962264147</v>
      </c>
      <c r="H26" s="58">
        <f>Гл.агрон.!H26+'Гл. зоот.'!H26+Гл.ветвр.!H26+'Гл. инж.'!H26+'Гл. энерг.'!H26+Гл.мелиор!H26+'Гл. экон.'!H26+Гл.бухг.!H26+'Др. гл.спец.'!H26</f>
        <v>261</v>
      </c>
      <c r="I26" s="57">
        <f t="shared" si="2"/>
        <v>98.490566037735846</v>
      </c>
      <c r="J26" s="57">
        <f t="shared" si="3"/>
        <v>86.710963455149511</v>
      </c>
      <c r="K26" s="58">
        <f>Гл.агрон.!K26+'Гл. зоот.'!K26+Гл.ветвр.!K26+'Гл. инж.'!K26+'Гл. энерг.'!K26+Гл.мелиор!K26+'Гл. экон.'!K26+Гл.бухг.!K26+'Др. гл.спец.'!K26</f>
        <v>173</v>
      </c>
      <c r="L26" s="57">
        <f t="shared" si="4"/>
        <v>65.283018867924525</v>
      </c>
      <c r="M26" s="58">
        <f>Гл.агрон.!M26+'Гл. зоот.'!M26+Гл.ветвр.!M26+'Гл. инж.'!M26+'Гл. энерг.'!M26+Гл.мелиор!M26+'Гл. экон.'!M26+Гл.бухг.!M26+'Др. гл.спец.'!M26</f>
        <v>88</v>
      </c>
      <c r="N26" s="57">
        <f t="shared" si="5"/>
        <v>33.20754716981132</v>
      </c>
      <c r="O26" s="58">
        <f>Гл.агрон.!O26+'Гл. зоот.'!O26+Гл.ветвр.!O26+'Гл. инж.'!O26+'Гл. энерг.'!O26+Гл.мелиор!O26+'Гл. экон.'!O26+Гл.бухг.!O26+'Др. гл.спец.'!O26</f>
        <v>4</v>
      </c>
      <c r="P26" s="57">
        <f t="shared" si="6"/>
        <v>1.5094339622641511</v>
      </c>
      <c r="Q26" s="58">
        <f>Гл.агрон.!Q26+'Гл. зоот.'!Q26+Гл.ветвр.!Q26+'Гл. инж.'!Q26+'Гл. энерг.'!Q26+Гл.мелиор!Q26+'Гл. экон.'!Q26+Гл.бухг.!Q26+'Др. гл.спец.'!Q26</f>
        <v>2</v>
      </c>
      <c r="R26" s="57">
        <f t="shared" si="7"/>
        <v>50</v>
      </c>
      <c r="S26" s="58">
        <f>Гл.агрон.!S26+'Гл. зоот.'!S26+Гл.ветвр.!S26+'Гл. инж.'!S26+'Гл. энерг.'!S26+Гл.мелиор!S26+'Гл. экон.'!S26+Гл.бухг.!S26+'Др. гл.спец.'!S26</f>
        <v>17</v>
      </c>
      <c r="T26" s="57">
        <f t="shared" si="8"/>
        <v>6.4150943396226419</v>
      </c>
      <c r="U26" s="58">
        <f>Гл.агрон.!U26+'Гл. зоот.'!U26+Гл.ветвр.!U26+'Гл. инж.'!U26+'Гл. энерг.'!U26+Гл.мелиор!U26+'Гл. экон.'!U26+Гл.бухг.!U26+'Др. гл.спец.'!U26</f>
        <v>68</v>
      </c>
      <c r="V26" s="57">
        <f t="shared" si="9"/>
        <v>25.660377358490567</v>
      </c>
      <c r="W26" s="58">
        <f>Гл.агрон.!W26+'Гл. зоот.'!W26+Гл.ветвр.!W26+'Гл. инж.'!W26+'Гл. энерг.'!W26+Гл.мелиор!W26+'Гл. экон.'!W26+Гл.бухг.!W26+'Др. гл.спец.'!W26</f>
        <v>10</v>
      </c>
      <c r="X26" s="57">
        <f t="shared" si="10"/>
        <v>3.7735849056603774</v>
      </c>
      <c r="Y26" s="58">
        <f>Гл.агрон.!Y26+'Гл. зоот.'!Y26+Гл.ветвр.!Y26+'Гл. инж.'!Y26+'Гл. энерг.'!Y26+Гл.мелиор!Y26+'Гл. экон.'!Y26+Гл.бухг.!Y26+'Др. гл.спец.'!Y26</f>
        <v>27</v>
      </c>
      <c r="Z26" s="57">
        <f t="shared" si="11"/>
        <v>10.188679245283019</v>
      </c>
      <c r="AA26" s="58">
        <f>Гл.агрон.!AA26+'Гл. зоот.'!AA26+Гл.ветвр.!AA26+'Гл. инж.'!AA26+'Гл. энерг.'!AA26+Гл.мелиор!AA26+'Гл. экон.'!AA26+Гл.бухг.!AA26+'Др. гл.спец.'!AA26</f>
        <v>0</v>
      </c>
      <c r="AB26" s="57">
        <f t="shared" si="12"/>
        <v>0</v>
      </c>
      <c r="AC26" s="57">
        <f t="shared" si="13"/>
        <v>0</v>
      </c>
      <c r="AD26" s="58">
        <f>Гл.агрон.!AD26+'Гл. зоот.'!AD26+Гл.ветвр.!AD26+'Гл. инж.'!AD26+'Гл. энерг.'!AD26+Гл.мелиор!AD26+'Гл. экон.'!AD26+Гл.бухг.!AD26+'Др. гл.спец.'!AD26</f>
        <v>33</v>
      </c>
      <c r="AE26" s="57">
        <f t="shared" si="14"/>
        <v>12.452830188679245</v>
      </c>
      <c r="AF26" s="58">
        <f>Гл.агрон.!AF26+'Гл. зоот.'!AF26+Гл.ветвр.!AF26+'Гл. инж.'!AF26+'Гл. энерг.'!AF26+Гл.мелиор!AF26+'Гл. экон.'!AF26+Гл.бухг.!AF26+'Др. гл.спец.'!AF26</f>
        <v>0</v>
      </c>
      <c r="AG26" s="55">
        <f t="shared" si="15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58">
        <f>Гл.агрон.!C27+'Гл. зоот.'!C27+Гл.ветвр.!C27+'Гл. инж.'!C27+'Гл. энерг.'!C27+Гл.мелиор!C27+'Гл. экон.'!C27+Гл.бухг.!C27+'Др. гл.спец.'!C27</f>
        <v>523</v>
      </c>
      <c r="D27" s="58">
        <f>Гл.агрон.!D27+'Гл. зоот.'!D27+Гл.ветвр.!D27+'Гл. инж.'!D27+'Гл. энерг.'!D27+Гл.мелиор!D27+'Гл. экон.'!D27+Гл.бухг.!D27+'Др. гл.спец.'!D27</f>
        <v>482</v>
      </c>
      <c r="E27" s="57">
        <f t="shared" si="0"/>
        <v>92.160611854684518</v>
      </c>
      <c r="F27" s="58">
        <f>Гл.агрон.!F27+'Гл. зоот.'!F27+Гл.ветвр.!F27+'Гл. инж.'!F27+'Гл. энерг.'!F27+Гл.мелиор!F27+'Гл. экон.'!F27+Гл.бухг.!F27+'Др. гл.спец.'!F27</f>
        <v>217</v>
      </c>
      <c r="G27" s="57">
        <f t="shared" si="1"/>
        <v>45.020746887966808</v>
      </c>
      <c r="H27" s="58">
        <f>Гл.агрон.!H27+'Гл. зоот.'!H27+Гл.ветвр.!H27+'Гл. инж.'!H27+'Гл. энерг.'!H27+Гл.мелиор!H27+'Гл. экон.'!H27+Гл.бухг.!H27+'Др. гл.спец.'!H27</f>
        <v>473</v>
      </c>
      <c r="I27" s="57">
        <f t="shared" si="2"/>
        <v>98.132780082987551</v>
      </c>
      <c r="J27" s="57">
        <f t="shared" si="3"/>
        <v>90.439770554493307</v>
      </c>
      <c r="K27" s="58">
        <f>Гл.агрон.!K27+'Гл. зоот.'!K27+Гл.ветвр.!K27+'Гл. инж.'!K27+'Гл. энерг.'!K27+Гл.мелиор!K27+'Гл. экон.'!K27+Гл.бухг.!K27+'Др. гл.спец.'!K27</f>
        <v>378</v>
      </c>
      <c r="L27" s="57">
        <f t="shared" si="4"/>
        <v>78.423236514522827</v>
      </c>
      <c r="M27" s="58">
        <f>Гл.агрон.!M27+'Гл. зоот.'!M27+Гл.ветвр.!M27+'Гл. инж.'!M27+'Гл. энерг.'!M27+Гл.мелиор!M27+'Гл. экон.'!M27+Гл.бухг.!M27+'Др. гл.спец.'!M27</f>
        <v>95</v>
      </c>
      <c r="N27" s="57">
        <f t="shared" si="5"/>
        <v>19.709543568464731</v>
      </c>
      <c r="O27" s="58">
        <f>Гл.агрон.!O27+'Гл. зоот.'!O27+Гл.ветвр.!O27+'Гл. инж.'!O27+'Гл. энерг.'!O27+Гл.мелиор!O27+'Гл. экон.'!O27+Гл.бухг.!O27+'Др. гл.спец.'!O27</f>
        <v>9</v>
      </c>
      <c r="P27" s="57">
        <f t="shared" si="6"/>
        <v>1.8672199170124482</v>
      </c>
      <c r="Q27" s="58">
        <f>Гл.агрон.!Q27+'Гл. зоот.'!Q27+Гл.ветвр.!Q27+'Гл. инж.'!Q27+'Гл. энерг.'!Q27+Гл.мелиор!Q27+'Гл. экон.'!Q27+Гл.бухг.!Q27+'Др. гл.спец.'!Q27</f>
        <v>1</v>
      </c>
      <c r="R27" s="57">
        <f t="shared" si="7"/>
        <v>11.111111111111111</v>
      </c>
      <c r="S27" s="58">
        <f>Гл.агрон.!S27+'Гл. зоот.'!S27+Гл.ветвр.!S27+'Гл. инж.'!S27+'Гл. энерг.'!S27+Гл.мелиор!S27+'Гл. экон.'!S27+Гл.бухг.!S27+'Др. гл.спец.'!S27</f>
        <v>33</v>
      </c>
      <c r="T27" s="57">
        <f t="shared" si="8"/>
        <v>6.8464730290456437</v>
      </c>
      <c r="U27" s="58">
        <f>Гл.агрон.!U27+'Гл. зоот.'!U27+Гл.ветвр.!U27+'Гл. инж.'!U27+'Гл. энерг.'!U27+Гл.мелиор!U27+'Гл. экон.'!U27+Гл.бухг.!U27+'Др. гл.спец.'!U27</f>
        <v>72</v>
      </c>
      <c r="V27" s="57">
        <f t="shared" si="9"/>
        <v>14.937759336099585</v>
      </c>
      <c r="W27" s="58">
        <f>Гл.агрон.!W27+'Гл. зоот.'!W27+Гл.ветвр.!W27+'Гл. инж.'!W27+'Гл. энерг.'!W27+Гл.мелиор!W27+'Гл. экон.'!W27+Гл.бухг.!W27+'Др. гл.спец.'!W27</f>
        <v>10</v>
      </c>
      <c r="X27" s="57">
        <f t="shared" si="10"/>
        <v>2.0746887966804977</v>
      </c>
      <c r="Y27" s="58">
        <f>Гл.агрон.!Y27+'Гл. зоот.'!Y27+Гл.ветвр.!Y27+'Гл. инж.'!Y27+'Гл. энерг.'!Y27+Гл.мелиор!Y27+'Гл. экон.'!Y27+Гл.бухг.!Y27+'Др. гл.спец.'!Y27</f>
        <v>62</v>
      </c>
      <c r="Z27" s="57">
        <f t="shared" si="11"/>
        <v>12.863070539419086</v>
      </c>
      <c r="AA27" s="58">
        <f>Гл.агрон.!AA27+'Гл. зоот.'!AA27+Гл.ветвр.!AA27+'Гл. инж.'!AA27+'Гл. энерг.'!AA27+Гл.мелиор!AA27+'Гл. экон.'!AA27+Гл.бухг.!AA27+'Др. гл.спец.'!AA27</f>
        <v>0</v>
      </c>
      <c r="AB27" s="57">
        <f t="shared" si="12"/>
        <v>0</v>
      </c>
      <c r="AC27" s="57">
        <f t="shared" si="13"/>
        <v>0</v>
      </c>
      <c r="AD27" s="58">
        <f>Гл.агрон.!AD27+'Гл. зоот.'!AD27+Гл.ветвр.!AD27+'Гл. инж.'!AD27+'Гл. энерг.'!AD27+Гл.мелиор!AD27+'Гл. экон.'!AD27+Гл.бухг.!AD27+'Др. гл.спец.'!AD27</f>
        <v>45</v>
      </c>
      <c r="AE27" s="57">
        <f t="shared" si="14"/>
        <v>9.3360995850622412</v>
      </c>
      <c r="AF27" s="58">
        <f>Гл.агрон.!AF27+'Гл. зоот.'!AF27+Гл.ветвр.!AF27+'Гл. инж.'!AF27+'Гл. энерг.'!AF27+Гл.мелиор!AF27+'Гл. экон.'!AF27+Гл.бухг.!AF27+'Др. гл.спец.'!AF27</f>
        <v>0</v>
      </c>
      <c r="AG27" s="55">
        <f t="shared" si="15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58">
        <f>Гл.агрон.!C28+'Гл. зоот.'!C28+Гл.ветвр.!C28+'Гл. инж.'!C28+'Гл. энерг.'!C28+Гл.мелиор!C28+'Гл. экон.'!C28+Гл.бухг.!C28+'Др. гл.спец.'!C28</f>
        <v>257</v>
      </c>
      <c r="D28" s="58">
        <f>Гл.агрон.!D28+'Гл. зоот.'!D28+Гл.ветвр.!D28+'Гл. инж.'!D28+'Гл. энерг.'!D28+Гл.мелиор!D28+'Гл. экон.'!D28+Гл.бухг.!D28+'Др. гл.спец.'!D28</f>
        <v>245</v>
      </c>
      <c r="E28" s="57">
        <f t="shared" si="0"/>
        <v>95.330739299610897</v>
      </c>
      <c r="F28" s="58">
        <f>Гл.агрон.!F28+'Гл. зоот.'!F28+Гл.ветвр.!F28+'Гл. инж.'!F28+'Гл. энерг.'!F28+Гл.мелиор!F28+'Гл. экон.'!F28+Гл.бухг.!F28+'Др. гл.спец.'!F28</f>
        <v>159</v>
      </c>
      <c r="G28" s="57">
        <f t="shared" si="1"/>
        <v>64.897959183673464</v>
      </c>
      <c r="H28" s="58">
        <f>Гл.агрон.!H28+'Гл. зоот.'!H28+Гл.ветвр.!H28+'Гл. инж.'!H28+'Гл. энерг.'!H28+Гл.мелиор!H28+'Гл. экон.'!H28+Гл.бухг.!H28+'Др. гл.спец.'!H28</f>
        <v>242</v>
      </c>
      <c r="I28" s="57">
        <f t="shared" si="2"/>
        <v>98.775510204081627</v>
      </c>
      <c r="J28" s="57">
        <f t="shared" si="3"/>
        <v>94.163424124513611</v>
      </c>
      <c r="K28" s="58">
        <f>Гл.агрон.!K28+'Гл. зоот.'!K28+Гл.ветвр.!K28+'Гл. инж.'!K28+'Гл. энерг.'!K28+Гл.мелиор!K28+'Гл. экон.'!K28+Гл.бухг.!K28+'Др. гл.спец.'!K28</f>
        <v>155</v>
      </c>
      <c r="L28" s="57">
        <f t="shared" si="4"/>
        <v>63.265306122448983</v>
      </c>
      <c r="M28" s="58">
        <f>Гл.агрон.!M28+'Гл. зоот.'!M28+Гл.ветвр.!M28+'Гл. инж.'!M28+'Гл. энерг.'!M28+Гл.мелиор!M28+'Гл. экон.'!M28+Гл.бухг.!M28+'Др. гл.спец.'!M28</f>
        <v>87</v>
      </c>
      <c r="N28" s="57">
        <f t="shared" si="5"/>
        <v>35.510204081632651</v>
      </c>
      <c r="O28" s="58">
        <f>Гл.агрон.!O28+'Гл. зоот.'!O28+Гл.ветвр.!O28+'Гл. инж.'!O28+'Гл. энерг.'!O28+Гл.мелиор!O28+'Гл. экон.'!O28+Гл.бухг.!O28+'Др. гл.спец.'!O28</f>
        <v>3</v>
      </c>
      <c r="P28" s="57">
        <f t="shared" si="6"/>
        <v>1.2244897959183674</v>
      </c>
      <c r="Q28" s="58">
        <f>Гл.агрон.!Q28+'Гл. зоот.'!Q28+Гл.ветвр.!Q28+'Гл. инж.'!Q28+'Гл. энерг.'!Q28+Гл.мелиор!Q28+'Гл. экон.'!Q28+Гл.бухг.!Q28+'Др. гл.спец.'!Q28</f>
        <v>1</v>
      </c>
      <c r="R28" s="57">
        <f t="shared" si="7"/>
        <v>33.333333333333329</v>
      </c>
      <c r="S28" s="58">
        <f>Гл.агрон.!S28+'Гл. зоот.'!S28+Гл.ветвр.!S28+'Гл. инж.'!S28+'Гл. энерг.'!S28+Гл.мелиор!S28+'Гл. экон.'!S28+Гл.бухг.!S28+'Др. гл.спец.'!S28</f>
        <v>12</v>
      </c>
      <c r="T28" s="57">
        <f t="shared" si="8"/>
        <v>4.8979591836734695</v>
      </c>
      <c r="U28" s="58">
        <f>Гл.агрон.!U28+'Гл. зоот.'!U28+Гл.ветвр.!U28+'Гл. инж.'!U28+'Гл. энерг.'!U28+Гл.мелиор!U28+'Гл. экон.'!U28+Гл.бухг.!U28+'Др. гл.спец.'!U28</f>
        <v>63</v>
      </c>
      <c r="V28" s="57">
        <f t="shared" si="9"/>
        <v>25.714285714285712</v>
      </c>
      <c r="W28" s="58">
        <f>Гл.агрон.!W28+'Гл. зоот.'!W28+Гл.ветвр.!W28+'Гл. инж.'!W28+'Гл. энерг.'!W28+Гл.мелиор!W28+'Гл. экон.'!W28+Гл.бухг.!W28+'Др. гл.спец.'!W28</f>
        <v>5</v>
      </c>
      <c r="X28" s="57">
        <f t="shared" si="10"/>
        <v>2.0408163265306123</v>
      </c>
      <c r="Y28" s="58">
        <f>Гл.агрон.!Y28+'Гл. зоот.'!Y28+Гл.ветвр.!Y28+'Гл. инж.'!Y28+'Гл. энерг.'!Y28+Гл.мелиор!Y28+'Гл. экон.'!Y28+Гл.бухг.!Y28+'Др. гл.спец.'!Y28</f>
        <v>29</v>
      </c>
      <c r="Z28" s="57">
        <f t="shared" si="11"/>
        <v>11.836734693877551</v>
      </c>
      <c r="AA28" s="58">
        <f>Гл.агрон.!AA28+'Гл. зоот.'!AA28+Гл.ветвр.!AA28+'Гл. инж.'!AA28+'Гл. энерг.'!AA28+Гл.мелиор!AA28+'Гл. экон.'!AA28+Гл.бухг.!AA28+'Др. гл.спец.'!AA28</f>
        <v>3</v>
      </c>
      <c r="AB28" s="57">
        <f t="shared" si="12"/>
        <v>1.2244897959183674</v>
      </c>
      <c r="AC28" s="57">
        <f t="shared" si="13"/>
        <v>10.344827586206897</v>
      </c>
      <c r="AD28" s="58">
        <f>Гл.агрон.!AD28+'Гл. зоот.'!AD28+Гл.ветвр.!AD28+'Гл. инж.'!AD28+'Гл. энерг.'!AD28+Гл.мелиор!AD28+'Гл. экон.'!AD28+Гл.бухг.!AD28+'Др. гл.спец.'!AD28</f>
        <v>32</v>
      </c>
      <c r="AE28" s="57">
        <f t="shared" si="14"/>
        <v>13.061224489795919</v>
      </c>
      <c r="AF28" s="58">
        <f>Гл.агрон.!AF28+'Гл. зоот.'!AF28+Гл.ветвр.!AF28+'Гл. инж.'!AF28+'Гл. энерг.'!AF28+Гл.мелиор!AF28+'Гл. экон.'!AF28+Гл.бухг.!AF28+'Др. гл.спец.'!AF28</f>
        <v>0</v>
      </c>
      <c r="AG28" s="55">
        <f t="shared" si="15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58">
        <f>Гл.агрон.!C29+'Гл. зоот.'!C29+Гл.ветвр.!C29+'Гл. инж.'!C29+'Гл. энерг.'!C29+Гл.мелиор!C29+'Гл. экон.'!C29+Гл.бухг.!C29+'Др. гл.спец.'!C29</f>
        <v>867</v>
      </c>
      <c r="D29" s="58">
        <f>Гл.агрон.!D29+'Гл. зоот.'!D29+Гл.ветвр.!D29+'Гл. инж.'!D29+'Гл. энерг.'!D29+Гл.мелиор!D29+'Гл. экон.'!D29+Гл.бухг.!D29+'Др. гл.спец.'!D29</f>
        <v>844</v>
      </c>
      <c r="E29" s="57">
        <f t="shared" si="0"/>
        <v>97.347174163783151</v>
      </c>
      <c r="F29" s="58">
        <f>Гл.агрон.!F29+'Гл. зоот.'!F29+Гл.ветвр.!F29+'Гл. инж.'!F29+'Гл. энерг.'!F29+Гл.мелиор!F29+'Гл. экон.'!F29+Гл.бухг.!F29+'Др. гл.спец.'!F29</f>
        <v>336</v>
      </c>
      <c r="G29" s="57">
        <f t="shared" si="1"/>
        <v>39.810426540284361</v>
      </c>
      <c r="H29" s="58">
        <f>Гл.агрон.!H29+'Гл. зоот.'!H29+Гл.ветвр.!H29+'Гл. инж.'!H29+'Гл. энерг.'!H29+Гл.мелиор!H29+'Гл. экон.'!H29+Гл.бухг.!H29+'Др. гл.спец.'!H29</f>
        <v>830</v>
      </c>
      <c r="I29" s="57">
        <f t="shared" si="2"/>
        <v>98.341232227488149</v>
      </c>
      <c r="J29" s="57">
        <f t="shared" si="3"/>
        <v>95.732410611303337</v>
      </c>
      <c r="K29" s="58">
        <f>Гл.агрон.!K29+'Гл. зоот.'!K29+Гл.ветвр.!K29+'Гл. инж.'!K29+'Гл. энерг.'!K29+Гл.мелиор!K29+'Гл. экон.'!K29+Гл.бухг.!K29+'Др. гл.спец.'!K29</f>
        <v>665</v>
      </c>
      <c r="L29" s="57">
        <f t="shared" si="4"/>
        <v>78.791469194312796</v>
      </c>
      <c r="M29" s="58">
        <f>Гл.агрон.!M29+'Гл. зоот.'!M29+Гл.ветвр.!M29+'Гл. инж.'!M29+'Гл. энерг.'!M29+Гл.мелиор!M29+'Гл. экон.'!M29+Гл.бухг.!M29+'Др. гл.спец.'!M29</f>
        <v>165</v>
      </c>
      <c r="N29" s="57">
        <f t="shared" si="5"/>
        <v>19.549763033175356</v>
      </c>
      <c r="O29" s="58">
        <f>Гл.агрон.!O29+'Гл. зоот.'!O29+Гл.ветвр.!O29+'Гл. инж.'!O29+'Гл. энерг.'!O29+Гл.мелиор!O29+'Гл. экон.'!O29+Гл.бухг.!O29+'Др. гл.спец.'!O29</f>
        <v>14</v>
      </c>
      <c r="P29" s="57">
        <f t="shared" si="6"/>
        <v>1.6587677725118484</v>
      </c>
      <c r="Q29" s="58">
        <f>Гл.агрон.!Q29+'Гл. зоот.'!Q29+Гл.ветвр.!Q29+'Гл. инж.'!Q29+'Гл. энерг.'!Q29+Гл.мелиор!Q29+'Гл. экон.'!Q29+Гл.бухг.!Q29+'Др. гл.спец.'!Q29</f>
        <v>0</v>
      </c>
      <c r="R29" s="57">
        <f t="shared" si="7"/>
        <v>0</v>
      </c>
      <c r="S29" s="58">
        <f>Гл.агрон.!S29+'Гл. зоот.'!S29+Гл.ветвр.!S29+'Гл. инж.'!S29+'Гл. энерг.'!S29+Гл.мелиор!S29+'Гл. экон.'!S29+Гл.бухг.!S29+'Др. гл.спец.'!S29</f>
        <v>38</v>
      </c>
      <c r="T29" s="57">
        <f t="shared" si="8"/>
        <v>4.5023696682464456</v>
      </c>
      <c r="U29" s="58">
        <f>Гл.агрон.!U29+'Гл. зоот.'!U29+Гл.ветвр.!U29+'Гл. инж.'!U29+'Гл. энерг.'!U29+Гл.мелиор!U29+'Гл. экон.'!U29+Гл.бухг.!U29+'Др. гл.спец.'!U29</f>
        <v>95</v>
      </c>
      <c r="V29" s="57">
        <f t="shared" si="9"/>
        <v>11.255924170616113</v>
      </c>
      <c r="W29" s="58">
        <f>Гл.агрон.!W29+'Гл. зоот.'!W29+Гл.ветвр.!W29+'Гл. инж.'!W29+'Гл. энерг.'!W29+Гл.мелиор!W29+'Гл. экон.'!W29+Гл.бухг.!W29+'Др. гл.спец.'!W29</f>
        <v>30</v>
      </c>
      <c r="X29" s="57">
        <f t="shared" si="10"/>
        <v>3.5545023696682465</v>
      </c>
      <c r="Y29" s="58">
        <f>Гл.агрон.!Y29+'Гл. зоот.'!Y29+Гл.ветвр.!Y29+'Гл. инж.'!Y29+'Гл. энерг.'!Y29+Гл.мелиор!Y29+'Гл. экон.'!Y29+Гл.бухг.!Y29+'Др. гл.спец.'!Y29</f>
        <v>119</v>
      </c>
      <c r="Z29" s="57">
        <f t="shared" si="11"/>
        <v>14.099526066350712</v>
      </c>
      <c r="AA29" s="58">
        <f>Гл.агрон.!AA29+'Гл. зоот.'!AA29+Гл.ветвр.!AA29+'Гл. инж.'!AA29+'Гл. энерг.'!AA29+Гл.мелиор!AA29+'Гл. экон.'!AA29+Гл.бухг.!AA29+'Др. гл.спец.'!AA29</f>
        <v>2</v>
      </c>
      <c r="AB29" s="57">
        <f t="shared" si="12"/>
        <v>0.23696682464454977</v>
      </c>
      <c r="AC29" s="57">
        <f t="shared" si="13"/>
        <v>1.680672268907563</v>
      </c>
      <c r="AD29" s="58">
        <f>Гл.агрон.!AD29+'Гл. зоот.'!AD29+Гл.ветвр.!AD29+'Гл. инж.'!AD29+'Гл. энерг.'!AD29+Гл.мелиор!AD29+'Гл. экон.'!AD29+Гл.бухг.!AD29+'Др. гл.спец.'!AD29</f>
        <v>122</v>
      </c>
      <c r="AE29" s="57">
        <f t="shared" si="14"/>
        <v>14.454976303317535</v>
      </c>
      <c r="AF29" s="58">
        <f>Гл.агрон.!AF29+'Гл. зоот.'!AF29+Гл.ветвр.!AF29+'Гл. инж.'!AF29+'Гл. энерг.'!AF29+Гл.мелиор!AF29+'Гл. экон.'!AF29+Гл.бухг.!AF29+'Др. гл.спец.'!AF29</f>
        <v>0</v>
      </c>
      <c r="AG29" s="55">
        <f t="shared" si="15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58">
        <f>Гл.агрон.!C30+'Гл. зоот.'!C30+Гл.ветвр.!C30+'Гл. инж.'!C30+'Гл. энерг.'!C30+Гл.мелиор!C30+'Гл. экон.'!C30+Гл.бухг.!C30+'Др. гл.спец.'!C30</f>
        <v>747</v>
      </c>
      <c r="D30" s="58">
        <f>Гл.агрон.!D30+'Гл. зоот.'!D30+Гл.ветвр.!D30+'Гл. инж.'!D30+'Гл. энерг.'!D30+Гл.мелиор!D30+'Гл. экон.'!D30+Гл.бухг.!D30+'Др. гл.спец.'!D30</f>
        <v>717</v>
      </c>
      <c r="E30" s="57">
        <f t="shared" si="0"/>
        <v>95.98393574297188</v>
      </c>
      <c r="F30" s="58">
        <f>Гл.агрон.!F30+'Гл. зоот.'!F30+Гл.ветвр.!F30+'Гл. инж.'!F30+'Гл. энерг.'!F30+Гл.мелиор!F30+'Гл. экон.'!F30+Гл.бухг.!F30+'Др. гл.спец.'!F30</f>
        <v>242</v>
      </c>
      <c r="G30" s="57">
        <f t="shared" si="1"/>
        <v>33.751743375174335</v>
      </c>
      <c r="H30" s="58">
        <f>Гл.агрон.!H30+'Гл. зоот.'!H30+Гл.ветвр.!H30+'Гл. инж.'!H30+'Гл. энерг.'!H30+Гл.мелиор!H30+'Гл. экон.'!H30+Гл.бухг.!H30+'Др. гл.спец.'!H30</f>
        <v>706</v>
      </c>
      <c r="I30" s="57">
        <f t="shared" si="2"/>
        <v>98.465829846582992</v>
      </c>
      <c r="J30" s="57">
        <f t="shared" si="3"/>
        <v>94.511378848728242</v>
      </c>
      <c r="K30" s="58">
        <f>Гл.агрон.!K30+'Гл. зоот.'!K30+Гл.ветвр.!K30+'Гл. инж.'!K30+'Гл. энерг.'!K30+Гл.мелиор!K30+'Гл. экон.'!K30+Гл.бухг.!K30+'Др. гл.спец.'!K30</f>
        <v>526</v>
      </c>
      <c r="L30" s="57">
        <f t="shared" si="4"/>
        <v>73.361227336122738</v>
      </c>
      <c r="M30" s="58">
        <f>Гл.агрон.!M30+'Гл. зоот.'!M30+Гл.ветвр.!M30+'Гл. инж.'!M30+'Гл. энерг.'!M30+Гл.мелиор!M30+'Гл. экон.'!M30+Гл.бухг.!M30+'Др. гл.спец.'!M30</f>
        <v>180</v>
      </c>
      <c r="N30" s="57">
        <f t="shared" si="5"/>
        <v>25.10460251046025</v>
      </c>
      <c r="O30" s="58">
        <f>Гл.агрон.!O30+'Гл. зоот.'!O30+Гл.ветвр.!O30+'Гл. инж.'!O30+'Гл. энерг.'!O30+Гл.мелиор!O30+'Гл. экон.'!O30+Гл.бухг.!O30+'Др. гл.спец.'!O30</f>
        <v>11</v>
      </c>
      <c r="P30" s="57">
        <f t="shared" si="6"/>
        <v>1.5341701534170153</v>
      </c>
      <c r="Q30" s="58">
        <f>Гл.агрон.!Q30+'Гл. зоот.'!Q30+Гл.ветвр.!Q30+'Гл. инж.'!Q30+'Гл. энерг.'!Q30+Гл.мелиор!Q30+'Гл. экон.'!Q30+Гл.бухг.!Q30+'Др. гл.спец.'!Q30</f>
        <v>3</v>
      </c>
      <c r="R30" s="57">
        <f t="shared" si="7"/>
        <v>27.27272727272727</v>
      </c>
      <c r="S30" s="58">
        <f>Гл.агрон.!S30+'Гл. зоот.'!S30+Гл.ветвр.!S30+'Гл. инж.'!S30+'Гл. энерг.'!S30+Гл.мелиор!S30+'Гл. экон.'!S30+Гл.бухг.!S30+'Др. гл.спец.'!S30</f>
        <v>26</v>
      </c>
      <c r="T30" s="57">
        <f t="shared" si="8"/>
        <v>3.626220362622036</v>
      </c>
      <c r="U30" s="58">
        <f>Гл.агрон.!U30+'Гл. зоот.'!U30+Гл.ветвр.!U30+'Гл. инж.'!U30+'Гл. энерг.'!U30+Гл.мелиор!U30+'Гл. экон.'!U30+Гл.бухг.!U30+'Др. гл.спец.'!U30</f>
        <v>99</v>
      </c>
      <c r="V30" s="57">
        <f t="shared" si="9"/>
        <v>13.807531380753138</v>
      </c>
      <c r="W30" s="58">
        <f>Гл.агрон.!W30+'Гл. зоот.'!W30+Гл.ветвр.!W30+'Гл. инж.'!W30+'Гл. энерг.'!W30+Гл.мелиор!W30+'Гл. экон.'!W30+Гл.бухг.!W30+'Др. гл.спец.'!W30</f>
        <v>19</v>
      </c>
      <c r="X30" s="57">
        <f t="shared" si="10"/>
        <v>2.6499302649930265</v>
      </c>
      <c r="Y30" s="58">
        <f>Гл.агрон.!Y30+'Гл. зоот.'!Y30+Гл.ветвр.!Y30+'Гл. инж.'!Y30+'Гл. энерг.'!Y30+Гл.мелиор!Y30+'Гл. экон.'!Y30+Гл.бухг.!Y30+'Др. гл.спец.'!Y30</f>
        <v>85</v>
      </c>
      <c r="Z30" s="57">
        <f t="shared" si="11"/>
        <v>11.85495118549512</v>
      </c>
      <c r="AA30" s="58">
        <f>Гл.агрон.!AA30+'Гл. зоот.'!AA30+Гл.ветвр.!AA30+'Гл. инж.'!AA30+'Гл. энерг.'!AA30+Гл.мелиор!AA30+'Гл. экон.'!AA30+Гл.бухг.!AA30+'Др. гл.спец.'!AA30</f>
        <v>0</v>
      </c>
      <c r="AB30" s="57">
        <f t="shared" si="12"/>
        <v>0</v>
      </c>
      <c r="AC30" s="57">
        <f t="shared" si="13"/>
        <v>0</v>
      </c>
      <c r="AD30" s="58">
        <f>Гл.агрон.!AD30+'Гл. зоот.'!AD30+Гл.ветвр.!AD30+'Гл. инж.'!AD30+'Гл. энерг.'!AD30+Гл.мелиор!AD30+'Гл. экон.'!AD30+Гл.бухг.!AD30+'Др. гл.спец.'!AD30</f>
        <v>47</v>
      </c>
      <c r="AE30" s="57">
        <f t="shared" si="14"/>
        <v>6.5550906555090656</v>
      </c>
      <c r="AF30" s="58">
        <f>Гл.агрон.!AF30+'Гл. зоот.'!AF30+Гл.ветвр.!AF30+'Гл. инж.'!AF30+'Гл. энерг.'!AF30+Гл.мелиор!AF30+'Гл. экон.'!AF30+Гл.бухг.!AF30+'Др. гл.спец.'!AF30</f>
        <v>3</v>
      </c>
      <c r="AG30" s="55">
        <f t="shared" si="15"/>
        <v>0.41841004184100417</v>
      </c>
      <c r="AH30" s="42"/>
      <c r="AI30" s="42"/>
    </row>
    <row r="31" spans="1:35" x14ac:dyDescent="0.25">
      <c r="A31" s="93">
        <v>21</v>
      </c>
      <c r="B31" s="95" t="s">
        <v>53</v>
      </c>
      <c r="C31" s="58">
        <f>Гл.агрон.!C31+'Гл. зоот.'!C31+Гл.ветвр.!C31+'Гл. инж.'!C31+'Гл. энерг.'!C31+Гл.мелиор!C31+'Гл. экон.'!C31+Гл.бухг.!C31+'Др. гл.спец.'!C31</f>
        <v>1139</v>
      </c>
      <c r="D31" s="58">
        <f>Гл.агрон.!D31+'Гл. зоот.'!D31+Гл.ветвр.!D31+'Гл. инж.'!D31+'Гл. энерг.'!D31+Гл.мелиор!D31+'Гл. экон.'!D31+Гл.бухг.!D31+'Др. гл.спец.'!D31</f>
        <v>1033</v>
      </c>
      <c r="E31" s="57">
        <f t="shared" si="0"/>
        <v>90.693590869183495</v>
      </c>
      <c r="F31" s="58">
        <f>Гл.агрон.!F31+'Гл. зоот.'!F31+Гл.ветвр.!F31+'Гл. инж.'!F31+'Гл. энерг.'!F31+Гл.мелиор!F31+'Гл. экон.'!F31+Гл.бухг.!F31+'Др. гл.спец.'!F31</f>
        <v>491</v>
      </c>
      <c r="G31" s="57">
        <f t="shared" si="1"/>
        <v>47.531461761858665</v>
      </c>
      <c r="H31" s="58">
        <f>Гл.агрон.!H31+'Гл. зоот.'!H31+Гл.ветвр.!H31+'Гл. инж.'!H31+'Гл. энерг.'!H31+Гл.мелиор!H31+'Гл. экон.'!H31+Гл.бухг.!H31+'Др. гл.спец.'!H31</f>
        <v>1014</v>
      </c>
      <c r="I31" s="57">
        <f t="shared" si="2"/>
        <v>98.160696999031956</v>
      </c>
      <c r="J31" s="57">
        <f t="shared" si="3"/>
        <v>89.025460930640904</v>
      </c>
      <c r="K31" s="58">
        <f>Гл.агрон.!K31+'Гл. зоот.'!K31+Гл.ветвр.!K31+'Гл. инж.'!K31+'Гл. энерг.'!K31+Гл.мелиор!K31+'Гл. экон.'!K31+Гл.бухг.!K31+'Др. гл.спец.'!K31</f>
        <v>860</v>
      </c>
      <c r="L31" s="57">
        <f t="shared" si="4"/>
        <v>83.252662149080351</v>
      </c>
      <c r="M31" s="58">
        <f>Гл.агрон.!M31+'Гл. зоот.'!M31+Гл.ветвр.!M31+'Гл. инж.'!M31+'Гл. энерг.'!M31+Гл.мелиор!M31+'Гл. экон.'!M31+Гл.бухг.!M31+'Др. гл.спец.'!M31</f>
        <v>154</v>
      </c>
      <c r="N31" s="57">
        <f t="shared" si="5"/>
        <v>14.908034849951598</v>
      </c>
      <c r="O31" s="58">
        <f>Гл.агрон.!O31+'Гл. зоот.'!O31+Гл.ветвр.!O31+'Гл. инж.'!O31+'Гл. энерг.'!O31+Гл.мелиор!O31+'Гл. экон.'!O31+Гл.бухг.!O31+'Др. гл.спец.'!O31</f>
        <v>19</v>
      </c>
      <c r="P31" s="57">
        <f t="shared" si="6"/>
        <v>1.8393030009680542</v>
      </c>
      <c r="Q31" s="58">
        <f>Гл.агрон.!Q31+'Гл. зоот.'!Q31+Гл.ветвр.!Q31+'Гл. инж.'!Q31+'Гл. энерг.'!Q31+Гл.мелиор!Q31+'Гл. экон.'!Q31+Гл.бухг.!Q31+'Др. гл.спец.'!Q31</f>
        <v>2</v>
      </c>
      <c r="R31" s="57">
        <f t="shared" si="7"/>
        <v>10.526315789473683</v>
      </c>
      <c r="S31" s="58">
        <f>Гл.агрон.!S31+'Гл. зоот.'!S31+Гл.ветвр.!S31+'Гл. инж.'!S31+'Гл. энерг.'!S31+Гл.мелиор!S31+'Гл. экон.'!S31+Гл.бухг.!S31+'Др. гл.спец.'!S31</f>
        <v>40</v>
      </c>
      <c r="T31" s="57">
        <f t="shared" si="8"/>
        <v>3.8722168441432716</v>
      </c>
      <c r="U31" s="58">
        <f>Гл.агрон.!U31+'Гл. зоот.'!U31+Гл.ветвр.!U31+'Гл. инж.'!U31+'Гл. энерг.'!U31+Гл.мелиор!U31+'Гл. экон.'!U31+Гл.бухг.!U31+'Др. гл.спец.'!U31</f>
        <v>227</v>
      </c>
      <c r="V31" s="57">
        <f t="shared" si="9"/>
        <v>21.974830590513069</v>
      </c>
      <c r="W31" s="58">
        <f>Гл.агрон.!W31+'Гл. зоот.'!W31+Гл.ветвр.!W31+'Гл. инж.'!W31+'Гл. энерг.'!W31+Гл.мелиор!W31+'Гл. экон.'!W31+Гл.бухг.!W31+'Др. гл.спец.'!W31</f>
        <v>29</v>
      </c>
      <c r="X31" s="57">
        <f t="shared" si="10"/>
        <v>2.8073572120038723</v>
      </c>
      <c r="Y31" s="58">
        <f>Гл.агрон.!Y31+'Гл. зоот.'!Y31+Гл.ветвр.!Y31+'Гл. инж.'!Y31+'Гл. энерг.'!Y31+Гл.мелиор!Y31+'Гл. экон.'!Y31+Гл.бухг.!Y31+'Др. гл.спец.'!Y31</f>
        <v>163</v>
      </c>
      <c r="Z31" s="57">
        <f t="shared" si="11"/>
        <v>15.779283639883834</v>
      </c>
      <c r="AA31" s="58">
        <f>Гл.агрон.!AA31+'Гл. зоот.'!AA31+Гл.ветвр.!AA31+'Гл. инж.'!AA31+'Гл. энерг.'!AA31+Гл.мелиор!AA31+'Гл. экон.'!AA31+Гл.бухг.!AA31+'Др. гл.спец.'!AA31</f>
        <v>7</v>
      </c>
      <c r="AB31" s="57">
        <f t="shared" si="12"/>
        <v>0.67763794772507258</v>
      </c>
      <c r="AC31" s="57">
        <f t="shared" si="13"/>
        <v>4.294478527607362</v>
      </c>
      <c r="AD31" s="58">
        <f>Гл.агрон.!AD31+'Гл. зоот.'!AD31+Гл.ветвр.!AD31+'Гл. инж.'!AD31+'Гл. энерг.'!AD31+Гл.мелиор!AD31+'Гл. экон.'!AD31+Гл.бухг.!AD31+'Др. гл.спец.'!AD31</f>
        <v>135</v>
      </c>
      <c r="AE31" s="57">
        <f t="shared" si="14"/>
        <v>13.068731848983543</v>
      </c>
      <c r="AF31" s="58">
        <f>Гл.агрон.!AF31+'Гл. зоот.'!AF31+Гл.ветвр.!AF31+'Гл. инж.'!AF31+'Гл. энерг.'!AF31+Гл.мелиор!AF31+'Гл. экон.'!AF31+Гл.бухг.!AF31+'Др. гл.спец.'!AF31</f>
        <v>2</v>
      </c>
      <c r="AG31" s="55">
        <f t="shared" si="15"/>
        <v>0.1936108422071636</v>
      </c>
      <c r="AH31" s="42"/>
      <c r="AI31" s="42"/>
    </row>
    <row r="32" spans="1:35" x14ac:dyDescent="0.25">
      <c r="A32" s="93">
        <v>22</v>
      </c>
      <c r="B32" s="95" t="s">
        <v>259</v>
      </c>
      <c r="C32" s="58">
        <f>Гл.агрон.!C32+'Гл. зоот.'!C32+Гл.ветвр.!C32+'Гл. инж.'!C32+'Гл. энерг.'!C32+Гл.мелиор!C32+'Гл. экон.'!C32+Гл.бухг.!C32+'Др. гл.спец.'!C32</f>
        <v>17</v>
      </c>
      <c r="D32" s="58">
        <f>Гл.агрон.!D32+'Гл. зоот.'!D32+Гл.ветвр.!D32+'Гл. инж.'!D32+'Гл. энерг.'!D32+Гл.мелиор!D32+'Гл. экон.'!D32+Гл.бухг.!D32+'Др. гл.спец.'!D32</f>
        <v>17</v>
      </c>
      <c r="E32" s="57">
        <f t="shared" ref="E32" si="32">IF(C32=0,0,D32/C32*100)</f>
        <v>100</v>
      </c>
      <c r="F32" s="58">
        <f>Гл.агрон.!F32+'Гл. зоот.'!F32+Гл.ветвр.!F32+'Гл. инж.'!F32+'Гл. энерг.'!F32+Гл.мелиор!F32+'Гл. экон.'!F32+Гл.бухг.!F32+'Др. гл.спец.'!F32</f>
        <v>8</v>
      </c>
      <c r="G32" s="57">
        <f t="shared" ref="G32" si="33">IF(D32=0,0,F32/D32*100)</f>
        <v>47.058823529411761</v>
      </c>
      <c r="H32" s="58">
        <f>Гл.агрон.!H32+'Гл. зоот.'!H32+Гл.ветвр.!H32+'Гл. инж.'!H32+'Гл. энерг.'!H32+Гл.мелиор!H32+'Гл. экон.'!H32+Гл.бухг.!H32+'Др. гл.спец.'!H32</f>
        <v>17</v>
      </c>
      <c r="I32" s="57">
        <f t="shared" ref="I32" si="34">IF(D32=0,0,H32/D32*100)</f>
        <v>100</v>
      </c>
      <c r="J32" s="57">
        <f t="shared" ref="J32" si="35">IF(C32=0,0,H32/C32*100)</f>
        <v>100</v>
      </c>
      <c r="K32" s="58">
        <f>Гл.агрон.!K32+'Гл. зоот.'!K32+Гл.ветвр.!K32+'Гл. инж.'!K32+'Гл. энерг.'!K32+Гл.мелиор!K32+'Гл. экон.'!K32+Гл.бухг.!K32+'Др. гл.спец.'!K32</f>
        <v>15</v>
      </c>
      <c r="L32" s="57">
        <f t="shared" ref="L32" si="36">IF(D32=0,0,K32/D32*100)</f>
        <v>88.235294117647058</v>
      </c>
      <c r="M32" s="58">
        <f>Гл.агрон.!M32+'Гл. зоот.'!M32+Гл.ветвр.!M32+'Гл. инж.'!M32+'Гл. энерг.'!M32+Гл.мелиор!M32+'Гл. экон.'!M32+Гл.бухг.!M32+'Др. гл.спец.'!M32</f>
        <v>2</v>
      </c>
      <c r="N32" s="57">
        <f t="shared" ref="N32" si="37">IF(D32=0,0,M32/D32*100)</f>
        <v>11.76470588235294</v>
      </c>
      <c r="O32" s="58">
        <f>Гл.агрон.!O32+'Гл. зоот.'!O32+Гл.ветвр.!O32+'Гл. инж.'!O32+'Гл. энерг.'!O32+Гл.мелиор!O32+'Гл. экон.'!O32+Гл.бухг.!O32+'Др. гл.спец.'!O32</f>
        <v>0</v>
      </c>
      <c r="P32" s="57">
        <f t="shared" ref="P32" si="38">IF(D32=0,0,O32/D32*100)</f>
        <v>0</v>
      </c>
      <c r="Q32" s="58">
        <f>Гл.агрон.!Q32+'Гл. зоот.'!Q32+Гл.ветвр.!Q32+'Гл. инж.'!Q32+'Гл. энерг.'!Q32+Гл.мелиор!Q32+'Гл. экон.'!Q32+Гл.бухг.!Q32+'Др. гл.спец.'!Q32</f>
        <v>0</v>
      </c>
      <c r="R32" s="57">
        <f t="shared" ref="R32" si="39">IF(O32=0,0,Q32/O32*100)</f>
        <v>0</v>
      </c>
      <c r="S32" s="58">
        <f>Гл.агрон.!S32+'Гл. зоот.'!S32+Гл.ветвр.!S32+'Гл. инж.'!S32+'Гл. энерг.'!S32+Гл.мелиор!S32+'Гл. экон.'!S32+Гл.бухг.!S32+'Др. гл.спец.'!S32</f>
        <v>1</v>
      </c>
      <c r="T32" s="57">
        <f t="shared" ref="T32" si="40">IF(D32=0,0,S32/D32*100)</f>
        <v>5.8823529411764701</v>
      </c>
      <c r="U32" s="58">
        <f>Гл.агрон.!U32+'Гл. зоот.'!U32+Гл.ветвр.!U32+'Гл. инж.'!U32+'Гл. энерг.'!U32+Гл.мелиор!U32+'Гл. экон.'!U32+Гл.бухг.!U32+'Др. гл.спец.'!U32</f>
        <v>3</v>
      </c>
      <c r="V32" s="57">
        <f t="shared" ref="V32" si="41">IF(D32=0,0,U32/D32*100)</f>
        <v>17.647058823529413</v>
      </c>
      <c r="W32" s="58">
        <f>Гл.агрон.!W32+'Гл. зоот.'!W32+Гл.ветвр.!W32+'Гл. инж.'!W32+'Гл. энерг.'!W32+Гл.мелиор!W32+'Гл. экон.'!W32+Гл.бухг.!W32+'Др. гл.спец.'!W32</f>
        <v>0</v>
      </c>
      <c r="X32" s="57">
        <f t="shared" ref="X32" si="42">IF(D32=0,0,W32/D32*100)</f>
        <v>0</v>
      </c>
      <c r="Y32" s="58">
        <f>Гл.агрон.!Y32+'Гл. зоот.'!Y32+Гл.ветвр.!Y32+'Гл. инж.'!Y32+'Гл. энерг.'!Y32+Гл.мелиор!Y32+'Гл. экон.'!Y32+Гл.бухг.!Y32+'Др. гл.спец.'!Y32</f>
        <v>1</v>
      </c>
      <c r="Z32" s="57">
        <f t="shared" ref="Z32" si="43">IF(D32=0,0,Y32/D32*100)</f>
        <v>5.8823529411764701</v>
      </c>
      <c r="AA32" s="58">
        <f>Гл.агрон.!AA32+'Гл. зоот.'!AA32+Гл.ветвр.!AA32+'Гл. инж.'!AA32+'Гл. энерг.'!AA32+Гл.мелиор!AA32+'Гл. экон.'!AA32+Гл.бухг.!AA32+'Др. гл.спец.'!AA32</f>
        <v>0</v>
      </c>
      <c r="AB32" s="57">
        <f t="shared" ref="AB32" si="44">IF(D32=0,0,AA32/D32*100)</f>
        <v>0</v>
      </c>
      <c r="AC32" s="57">
        <f t="shared" ref="AC32" si="45">IF(Y32=0,0,AA32/Y32*100)</f>
        <v>0</v>
      </c>
      <c r="AD32" s="58">
        <f>Гл.агрон.!AD32+'Гл. зоот.'!AD32+Гл.ветвр.!AD32+'Гл. инж.'!AD32+'Гл. энерг.'!AD32+Гл.мелиор!AD32+'Гл. экон.'!AD32+Гл.бухг.!AD32+'Др. гл.спец.'!AD32</f>
        <v>1</v>
      </c>
      <c r="AE32" s="57">
        <f t="shared" ref="AE32" si="46">IF(D32=0,0,AD32/D32*100)</f>
        <v>5.8823529411764701</v>
      </c>
      <c r="AF32" s="58">
        <f>Гл.агрон.!AF32+'Гл. зоот.'!AF32+Гл.ветвр.!AF32+'Гл. инж.'!AF32+'Гл. энерг.'!AF32+Гл.мелиор!AF32+'Гл. экон.'!AF32+Гл.бухг.!AF32+'Др. гл.спец.'!AF32</f>
        <v>0</v>
      </c>
      <c r="AG32" s="55">
        <f t="shared" ref="AG32" si="47">IF(D32=0,0,AF32/D32*100)</f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58">
        <f>Гл.агрон.!C33+'Гл. зоот.'!C33+Гл.ветвр.!C33+'Гл. инж.'!C33+'Гл. энерг.'!C33+Гл.мелиор!C33+'Гл. экон.'!C33+Гл.бухг.!C33+'Др. гл.спец.'!C33</f>
        <v>812</v>
      </c>
      <c r="D33" s="58">
        <f>Гл.агрон.!D33+'Гл. зоот.'!D33+Гл.ветвр.!D33+'Гл. инж.'!D33+'Гл. энерг.'!D33+Гл.мелиор!D33+'Гл. экон.'!D33+Гл.бухг.!D33+'Др. гл.спец.'!D33</f>
        <v>802</v>
      </c>
      <c r="E33" s="57">
        <f t="shared" si="0"/>
        <v>98.768472906403943</v>
      </c>
      <c r="F33" s="58">
        <f>Гл.агрон.!F33+'Гл. зоот.'!F33+Гл.ветвр.!F33+'Гл. инж.'!F33+'Гл. энерг.'!F33+Гл.мелиор!F33+'Гл. экон.'!F33+Гл.бухг.!F33+'Др. гл.спец.'!F33</f>
        <v>331</v>
      </c>
      <c r="G33" s="57">
        <f t="shared" si="1"/>
        <v>41.271820448877804</v>
      </c>
      <c r="H33" s="58">
        <f>Гл.агрон.!H33+'Гл. зоот.'!H33+Гл.ветвр.!H33+'Гл. инж.'!H33+'Гл. энерг.'!H33+Гл.мелиор!H33+'Гл. экон.'!H33+Гл.бухг.!H33+'Др. гл.спец.'!H33</f>
        <v>752</v>
      </c>
      <c r="I33" s="57">
        <f t="shared" si="2"/>
        <v>93.765586034912715</v>
      </c>
      <c r="J33" s="57">
        <f t="shared" si="3"/>
        <v>92.610837438423644</v>
      </c>
      <c r="K33" s="58">
        <f>Гл.агрон.!K33+'Гл. зоот.'!K33+Гл.ветвр.!K33+'Гл. инж.'!K33+'Гл. энерг.'!K33+Гл.мелиор!K33+'Гл. экон.'!K33+Гл.бухг.!K33+'Др. гл.спец.'!K33</f>
        <v>490</v>
      </c>
      <c r="L33" s="57">
        <f t="shared" si="4"/>
        <v>61.097256857855363</v>
      </c>
      <c r="M33" s="58">
        <f>Гл.агрон.!M33+'Гл. зоот.'!M33+Гл.ветвр.!M33+'Гл. инж.'!M33+'Гл. энерг.'!M33+Гл.мелиор!M33+'Гл. экон.'!M33+Гл.бухг.!M33+'Др. гл.спец.'!M33</f>
        <v>262</v>
      </c>
      <c r="N33" s="57">
        <f t="shared" si="5"/>
        <v>32.668329177057359</v>
      </c>
      <c r="O33" s="58">
        <f>Гл.агрон.!O33+'Гл. зоот.'!O33+Гл.ветвр.!O33+'Гл. инж.'!O33+'Гл. энерг.'!O33+Гл.мелиор!O33+'Гл. экон.'!O33+Гл.бухг.!O33+'Др. гл.спец.'!O33</f>
        <v>50</v>
      </c>
      <c r="P33" s="57">
        <f t="shared" si="6"/>
        <v>6.2344139650872821</v>
      </c>
      <c r="Q33" s="58">
        <f>Гл.агрон.!Q33+'Гл. зоот.'!Q33+Гл.ветвр.!Q33+'Гл. инж.'!Q33+'Гл. энерг.'!Q33+Гл.мелиор!Q33+'Гл. экон.'!Q33+Гл.бухг.!Q33+'Др. гл.спец.'!Q33</f>
        <v>4</v>
      </c>
      <c r="R33" s="57">
        <f t="shared" si="7"/>
        <v>8</v>
      </c>
      <c r="S33" s="58">
        <f>Гл.агрон.!S33+'Гл. зоот.'!S33+Гл.ветвр.!S33+'Гл. инж.'!S33+'Гл. энерг.'!S33+Гл.мелиор!S33+'Гл. экон.'!S33+Гл.бухг.!S33+'Др. гл.спец.'!S33</f>
        <v>44</v>
      </c>
      <c r="T33" s="57">
        <f t="shared" si="8"/>
        <v>5.4862842892768073</v>
      </c>
      <c r="U33" s="58">
        <f>Гл.агрон.!U33+'Гл. зоот.'!U33+Гл.ветвр.!U33+'Гл. инж.'!U33+'Гл. энерг.'!U33+Гл.мелиор!U33+'Гл. экон.'!U33+Гл.бухг.!U33+'Др. гл.спец.'!U33</f>
        <v>139</v>
      </c>
      <c r="V33" s="57">
        <f t="shared" si="9"/>
        <v>17.331670822942645</v>
      </c>
      <c r="W33" s="58">
        <f>Гл.агрон.!W33+'Гл. зоот.'!W33+Гл.ветвр.!W33+'Гл. инж.'!W33+'Гл. энерг.'!W33+Гл.мелиор!W33+'Гл. экон.'!W33+Гл.бухг.!W33+'Др. гл.спец.'!W33</f>
        <v>33</v>
      </c>
      <c r="X33" s="57">
        <f t="shared" si="10"/>
        <v>4.1147132169576057</v>
      </c>
      <c r="Y33" s="58">
        <f>Гл.агрон.!Y33+'Гл. зоот.'!Y33+Гл.ветвр.!Y33+'Гл. инж.'!Y33+'Гл. энерг.'!Y33+Гл.мелиор!Y33+'Гл. экон.'!Y33+Гл.бухг.!Y33+'Др. гл.спец.'!Y33</f>
        <v>78</v>
      </c>
      <c r="Z33" s="57">
        <f t="shared" si="11"/>
        <v>9.7256857855361591</v>
      </c>
      <c r="AA33" s="58">
        <f>Гл.агрон.!AA33+'Гл. зоот.'!AA33+Гл.ветвр.!AA33+'Гл. инж.'!AA33+'Гл. энерг.'!AA33+Гл.мелиор!AA33+'Гл. экон.'!AA33+Гл.бухг.!AA33+'Др. гл.спец.'!AA33</f>
        <v>10</v>
      </c>
      <c r="AB33" s="57">
        <f t="shared" si="12"/>
        <v>1.2468827930174564</v>
      </c>
      <c r="AC33" s="57">
        <f t="shared" si="13"/>
        <v>12.820512820512819</v>
      </c>
      <c r="AD33" s="58">
        <f>Гл.агрон.!AD33+'Гл. зоот.'!AD33+Гл.ветвр.!AD33+'Гл. инж.'!AD33+'Гл. энерг.'!AD33+Гл.мелиор!AD33+'Гл. экон.'!AD33+Гл.бухг.!AD33+'Др. гл.спец.'!AD33</f>
        <v>38</v>
      </c>
      <c r="AE33" s="57">
        <f t="shared" si="14"/>
        <v>4.7381546134663344</v>
      </c>
      <c r="AF33" s="58">
        <f>Гл.агрон.!AF33+'Гл. зоот.'!AF33+Гл.ветвр.!AF33+'Гл. инж.'!AF33+'Гл. энерг.'!AF33+Гл.мелиор!AF33+'Гл. экон.'!AF33+Гл.бухг.!AF33+'Др. гл.спец.'!AF33</f>
        <v>9</v>
      </c>
      <c r="AG33" s="55">
        <f t="shared" si="15"/>
        <v>1.1221945137157108</v>
      </c>
      <c r="AH33" s="42"/>
      <c r="AI33" s="42"/>
    </row>
    <row r="34" spans="1:35" x14ac:dyDescent="0.25">
      <c r="A34" s="93">
        <v>24</v>
      </c>
      <c r="B34" s="94" t="s">
        <v>55</v>
      </c>
      <c r="C34" s="58">
        <f>Гл.агрон.!C34+'Гл. зоот.'!C34+Гл.ветвр.!C34+'Гл. инж.'!C34+'Гл. энерг.'!C34+Гл.мелиор!C34+'Гл. экон.'!C34+Гл.бухг.!C34+'Др. гл.спец.'!C34</f>
        <v>646</v>
      </c>
      <c r="D34" s="58">
        <f>Гл.агрон.!D34+'Гл. зоот.'!D34+Гл.ветвр.!D34+'Гл. инж.'!D34+'Гл. энерг.'!D34+Гл.мелиор!D34+'Гл. экон.'!D34+Гл.бухг.!D34+'Др. гл.спец.'!D34</f>
        <v>577</v>
      </c>
      <c r="E34" s="57">
        <f t="shared" si="0"/>
        <v>89.318885448916404</v>
      </c>
      <c r="F34" s="58">
        <f>Гл.агрон.!F34+'Гл. зоот.'!F34+Гл.ветвр.!F34+'Гл. инж.'!F34+'Гл. энерг.'!F34+Гл.мелиор!F34+'Гл. экон.'!F34+Гл.бухг.!F34+'Др. гл.спец.'!F34</f>
        <v>253</v>
      </c>
      <c r="G34" s="57">
        <f t="shared" si="1"/>
        <v>43.847487001733107</v>
      </c>
      <c r="H34" s="58">
        <f>Гл.агрон.!H34+'Гл. зоот.'!H34+Гл.ветвр.!H34+'Гл. инж.'!H34+'Гл. энерг.'!H34+Гл.мелиор!H34+'Гл. экон.'!H34+Гл.бухг.!H34+'Др. гл.спец.'!H34</f>
        <v>557</v>
      </c>
      <c r="I34" s="57">
        <f t="shared" si="2"/>
        <v>96.533795493934136</v>
      </c>
      <c r="J34" s="57">
        <f t="shared" si="3"/>
        <v>86.222910216718262</v>
      </c>
      <c r="K34" s="58">
        <f>Гл.агрон.!K34+'Гл. зоот.'!K34+Гл.ветвр.!K34+'Гл. инж.'!K34+'Гл. энерг.'!K34+Гл.мелиор!K34+'Гл. экон.'!K34+Гл.бухг.!K34+'Др. гл.спец.'!K34</f>
        <v>413</v>
      </c>
      <c r="L34" s="57">
        <f t="shared" si="4"/>
        <v>71.577123050259956</v>
      </c>
      <c r="M34" s="58">
        <f>Гл.агрон.!M34+'Гл. зоот.'!M34+Гл.ветвр.!M34+'Гл. инж.'!M34+'Гл. энерг.'!M34+Гл.мелиор!M34+'Гл. экон.'!M34+Гл.бухг.!M34+'Др. гл.спец.'!M34</f>
        <v>144</v>
      </c>
      <c r="N34" s="57">
        <f t="shared" si="5"/>
        <v>24.956672443674176</v>
      </c>
      <c r="O34" s="58">
        <f>Гл.агрон.!O34+'Гл. зоот.'!O34+Гл.ветвр.!O34+'Гл. инж.'!O34+'Гл. энерг.'!O34+Гл.мелиор!O34+'Гл. экон.'!O34+Гл.бухг.!O34+'Др. гл.спец.'!O34</f>
        <v>20</v>
      </c>
      <c r="P34" s="57">
        <f t="shared" si="6"/>
        <v>3.4662045060658579</v>
      </c>
      <c r="Q34" s="58">
        <f>Гл.агрон.!Q34+'Гл. зоот.'!Q34+Гл.ветвр.!Q34+'Гл. инж.'!Q34+'Гл. энерг.'!Q34+Гл.мелиор!Q34+'Гл. экон.'!Q34+Гл.бухг.!Q34+'Др. гл.спец.'!Q34</f>
        <v>1</v>
      </c>
      <c r="R34" s="57">
        <f t="shared" si="7"/>
        <v>5</v>
      </c>
      <c r="S34" s="58">
        <f>Гл.агрон.!S34+'Гл. зоот.'!S34+Гл.ветвр.!S34+'Гл. инж.'!S34+'Гл. энерг.'!S34+Гл.мелиор!S34+'Гл. экон.'!S34+Гл.бухг.!S34+'Др. гл.спец.'!S34</f>
        <v>28</v>
      </c>
      <c r="T34" s="57">
        <f t="shared" si="8"/>
        <v>4.852686308492201</v>
      </c>
      <c r="U34" s="58">
        <f>Гл.агрон.!U34+'Гл. зоот.'!U34+Гл.ветвр.!U34+'Гл. инж.'!U34+'Гл. энерг.'!U34+Гл.мелиор!U34+'Гл. экон.'!U34+Гл.бухг.!U34+'Др. гл.спец.'!U34</f>
        <v>97</v>
      </c>
      <c r="V34" s="57">
        <f t="shared" si="9"/>
        <v>16.811091854419409</v>
      </c>
      <c r="W34" s="58">
        <f>Гл.агрон.!W34+'Гл. зоот.'!W34+Гл.ветвр.!W34+'Гл. инж.'!W34+'Гл. энерг.'!W34+Гл.мелиор!W34+'Гл. экон.'!W34+Гл.бухг.!W34+'Др. гл.спец.'!W34</f>
        <v>39</v>
      </c>
      <c r="X34" s="57">
        <f t="shared" si="10"/>
        <v>6.7590987868284227</v>
      </c>
      <c r="Y34" s="58">
        <f>Гл.агрон.!Y34+'Гл. зоот.'!Y34+Гл.ветвр.!Y34+'Гл. инж.'!Y34+'Гл. энерг.'!Y34+Гл.мелиор!Y34+'Гл. экон.'!Y34+Гл.бухг.!Y34+'Др. гл.спец.'!Y34</f>
        <v>70</v>
      </c>
      <c r="Z34" s="57">
        <f t="shared" si="11"/>
        <v>12.131715771230503</v>
      </c>
      <c r="AA34" s="58">
        <f>Гл.агрон.!AA34+'Гл. зоот.'!AA34+Гл.ветвр.!AA34+'Гл. инж.'!AA34+'Гл. энерг.'!AA34+Гл.мелиор!AA34+'Гл. экон.'!AA34+Гл.бухг.!AA34+'Др. гл.спец.'!AA34</f>
        <v>1</v>
      </c>
      <c r="AB34" s="57">
        <f t="shared" si="12"/>
        <v>0.17331022530329288</v>
      </c>
      <c r="AC34" s="57">
        <f t="shared" si="13"/>
        <v>1.4285714285714286</v>
      </c>
      <c r="AD34" s="58">
        <f>Гл.агрон.!AD34+'Гл. зоот.'!AD34+Гл.ветвр.!AD34+'Гл. инж.'!AD34+'Гл. энерг.'!AD34+Гл.мелиор!AD34+'Гл. экон.'!AD34+Гл.бухг.!AD34+'Др. гл.спец.'!AD34</f>
        <v>80</v>
      </c>
      <c r="AE34" s="57">
        <f t="shared" si="14"/>
        <v>13.864818024263432</v>
      </c>
      <c r="AF34" s="58">
        <f>Гл.агрон.!AF34+'Гл. зоот.'!AF34+Гл.ветвр.!AF34+'Гл. инж.'!AF34+'Гл. энерг.'!AF34+Гл.мелиор!AF34+'Гл. экон.'!AF34+Гл.бухг.!AF34+'Др. гл.спец.'!AF34</f>
        <v>1</v>
      </c>
      <c r="AG34" s="55">
        <f t="shared" si="15"/>
        <v>0.17331022530329288</v>
      </c>
      <c r="AH34" s="42"/>
      <c r="AI34" s="42"/>
    </row>
    <row r="35" spans="1:35" x14ac:dyDescent="0.25">
      <c r="A35" s="93">
        <v>25</v>
      </c>
      <c r="B35" s="94" t="s">
        <v>56</v>
      </c>
      <c r="C35" s="58">
        <f>Гл.агрон.!C35+'Гл. зоот.'!C35+Гл.ветвр.!C35+'Гл. инж.'!C35+'Гл. энерг.'!C35+Гл.мелиор!C35+'Гл. экон.'!C35+Гл.бухг.!C35+'Др. гл.спец.'!C35</f>
        <v>455.5</v>
      </c>
      <c r="D35" s="58">
        <f>Гл.агрон.!D35+'Гл. зоот.'!D35+Гл.ветвр.!D35+'Гл. инж.'!D35+'Гл. энерг.'!D35+Гл.мелиор!D35+'Гл. экон.'!D35+Гл.бухг.!D35+'Др. гл.спец.'!D35</f>
        <v>358</v>
      </c>
      <c r="E35" s="57">
        <f t="shared" si="0"/>
        <v>78.594950603732158</v>
      </c>
      <c r="F35" s="58">
        <f>Гл.агрон.!F35+'Гл. зоот.'!F35+Гл.ветвр.!F35+'Гл. инж.'!F35+'Гл. энерг.'!F35+Гл.мелиор!F35+'Гл. экон.'!F35+Гл.бухг.!F35+'Др. гл.спец.'!F35</f>
        <v>216</v>
      </c>
      <c r="G35" s="57">
        <f t="shared" si="1"/>
        <v>60.33519553072626</v>
      </c>
      <c r="H35" s="58">
        <f>Гл.агрон.!H35+'Гл. зоот.'!H35+Гл.ветвр.!H35+'Гл. инж.'!H35+'Гл. энерг.'!H35+Гл.мелиор!H35+'Гл. экон.'!H35+Гл.бухг.!H35+'Др. гл.спец.'!H35</f>
        <v>346</v>
      </c>
      <c r="I35" s="57">
        <f t="shared" si="2"/>
        <v>96.648044692737429</v>
      </c>
      <c r="J35" s="57">
        <f t="shared" si="3"/>
        <v>75.960482985729968</v>
      </c>
      <c r="K35" s="58">
        <f>Гл.агрон.!K35+'Гл. зоот.'!K35+Гл.ветвр.!K35+'Гл. инж.'!K35+'Гл. энерг.'!K35+Гл.мелиор!K35+'Гл. экон.'!K35+Гл.бухг.!K35+'Др. гл.спец.'!K35</f>
        <v>200</v>
      </c>
      <c r="L35" s="57">
        <f t="shared" si="4"/>
        <v>55.865921787709496</v>
      </c>
      <c r="M35" s="58">
        <f>Гл.агрон.!M35+'Гл. зоот.'!M35+Гл.ветвр.!M35+'Гл. инж.'!M35+'Гл. энерг.'!M35+Гл.мелиор!M35+'Гл. экон.'!M35+Гл.бухг.!M35+'Др. гл.спец.'!M35</f>
        <v>146</v>
      </c>
      <c r="N35" s="57">
        <f t="shared" si="5"/>
        <v>40.782122905027933</v>
      </c>
      <c r="O35" s="58">
        <f>Гл.агрон.!O35+'Гл. зоот.'!O35+Гл.ветвр.!O35+'Гл. инж.'!O35+'Гл. энерг.'!O35+Гл.мелиор!O35+'Гл. экон.'!O35+Гл.бухг.!O35+'Др. гл.спец.'!O35</f>
        <v>12</v>
      </c>
      <c r="P35" s="57">
        <f t="shared" si="6"/>
        <v>3.3519553072625698</v>
      </c>
      <c r="Q35" s="58">
        <f>Гл.агрон.!Q35+'Гл. зоот.'!Q35+Гл.ветвр.!Q35+'Гл. инж.'!Q35+'Гл. энерг.'!Q35+Гл.мелиор!Q35+'Гл. экон.'!Q35+Гл.бухг.!Q35+'Др. гл.спец.'!Q35</f>
        <v>1</v>
      </c>
      <c r="R35" s="57">
        <f t="shared" si="7"/>
        <v>8.3333333333333321</v>
      </c>
      <c r="S35" s="58">
        <f>Гл.агрон.!S35+'Гл. зоот.'!S35+Гл.ветвр.!S35+'Гл. инж.'!S35+'Гл. энерг.'!S35+Гл.мелиор!S35+'Гл. экон.'!S35+Гл.бухг.!S35+'Др. гл.спец.'!S35</f>
        <v>20</v>
      </c>
      <c r="T35" s="57">
        <f t="shared" si="8"/>
        <v>5.5865921787709496</v>
      </c>
      <c r="U35" s="58">
        <f>Гл.агрон.!U35+'Гл. зоот.'!U35+Гл.ветвр.!U35+'Гл. инж.'!U35+'Гл. энерг.'!U35+Гл.мелиор!U35+'Гл. экон.'!U35+Гл.бухг.!U35+'Др. гл.спец.'!U35</f>
        <v>83</v>
      </c>
      <c r="V35" s="57">
        <f t="shared" si="9"/>
        <v>23.184357541899441</v>
      </c>
      <c r="W35" s="58">
        <f>Гл.агрон.!W35+'Гл. зоот.'!W35+Гл.ветвр.!W35+'Гл. инж.'!W35+'Гл. энерг.'!W35+Гл.мелиор!W35+'Гл. экон.'!W35+Гл.бухг.!W35+'Др. гл.спец.'!W35</f>
        <v>6</v>
      </c>
      <c r="X35" s="57">
        <f t="shared" si="10"/>
        <v>1.6759776536312849</v>
      </c>
      <c r="Y35" s="58">
        <f>Гл.агрон.!Y35+'Гл. зоот.'!Y35+Гл.ветвр.!Y35+'Гл. инж.'!Y35+'Гл. энерг.'!Y35+Гл.мелиор!Y35+'Гл. экон.'!Y35+Гл.бухг.!Y35+'Др. гл.спец.'!Y35</f>
        <v>31</v>
      </c>
      <c r="Z35" s="57">
        <f t="shared" si="11"/>
        <v>8.6592178770949726</v>
      </c>
      <c r="AA35" s="58">
        <f>Гл.агрон.!AA35+'Гл. зоот.'!AA35+Гл.ветвр.!AA35+'Гл. инж.'!AA35+'Гл. энерг.'!AA35+Гл.мелиор!AA35+'Гл. экон.'!AA35+Гл.бухг.!AA35+'Др. гл.спец.'!AA35</f>
        <v>0</v>
      </c>
      <c r="AB35" s="57">
        <f t="shared" si="12"/>
        <v>0</v>
      </c>
      <c r="AC35" s="57">
        <f t="shared" si="13"/>
        <v>0</v>
      </c>
      <c r="AD35" s="58">
        <f>Гл.агрон.!AD35+'Гл. зоот.'!AD35+Гл.ветвр.!AD35+'Гл. инж.'!AD35+'Гл. энерг.'!AD35+Гл.мелиор!AD35+'Гл. экон.'!AD35+Гл.бухг.!AD35+'Др. гл.спец.'!AD35</f>
        <v>37</v>
      </c>
      <c r="AE35" s="57">
        <f t="shared" si="14"/>
        <v>10.335195530726256</v>
      </c>
      <c r="AF35" s="58">
        <f>Гл.агрон.!AF35+'Гл. зоот.'!AF35+Гл.ветвр.!AF35+'Гл. инж.'!AF35+'Гл. энерг.'!AF35+Гл.мелиор!AF35+'Гл. экон.'!AF35+Гл.бухг.!AF35+'Др. гл.спец.'!AF35</f>
        <v>2</v>
      </c>
      <c r="AG35" s="55">
        <f t="shared" si="15"/>
        <v>0.55865921787709494</v>
      </c>
      <c r="AH35" s="42"/>
      <c r="AI35" s="42"/>
    </row>
    <row r="36" spans="1:35" x14ac:dyDescent="0.25">
      <c r="A36" s="93">
        <v>26</v>
      </c>
      <c r="B36" s="94" t="s">
        <v>57</v>
      </c>
      <c r="C36" s="58">
        <f>Гл.агрон.!C36+'Гл. зоот.'!C36+Гл.ветвр.!C36+'Гл. инж.'!C36+'Гл. энерг.'!C36+Гл.мелиор!C36+'Гл. экон.'!C36+Гл.бухг.!C36+'Др. гл.спец.'!C36</f>
        <v>973</v>
      </c>
      <c r="D36" s="58">
        <f>Гл.агрон.!D36+'Гл. зоот.'!D36+Гл.ветвр.!D36+'Гл. инж.'!D36+'Гл. энерг.'!D36+Гл.мелиор!D36+'Гл. экон.'!D36+Гл.бухг.!D36+'Др. гл.спец.'!D36</f>
        <v>958</v>
      </c>
      <c r="E36" s="57">
        <f t="shared" si="0"/>
        <v>98.458376156217881</v>
      </c>
      <c r="F36" s="58">
        <f>Гл.агрон.!F36+'Гл. зоот.'!F36+Гл.ветвр.!F36+'Гл. инж.'!F36+'Гл. энерг.'!F36+Гл.мелиор!F36+'Гл. экон.'!F36+Гл.бухг.!F36+'Др. гл.спец.'!F36</f>
        <v>362</v>
      </c>
      <c r="G36" s="57">
        <f t="shared" si="1"/>
        <v>37.78705636743215</v>
      </c>
      <c r="H36" s="58">
        <f>Гл.агрон.!H36+'Гл. зоот.'!H36+Гл.ветвр.!H36+'Гл. инж.'!H36+'Гл. энерг.'!H36+Гл.мелиор!H36+'Гл. экон.'!H36+Гл.бухг.!H36+'Др. гл.спец.'!H36</f>
        <v>951</v>
      </c>
      <c r="I36" s="57">
        <f t="shared" si="2"/>
        <v>99.269311064718153</v>
      </c>
      <c r="J36" s="57">
        <f t="shared" si="3"/>
        <v>97.738951695786227</v>
      </c>
      <c r="K36" s="58">
        <f>Гл.агрон.!K36+'Гл. зоот.'!K36+Гл.ветвр.!K36+'Гл. инж.'!K36+'Гл. энерг.'!K36+Гл.мелиор!K36+'Гл. экон.'!K36+Гл.бухг.!K36+'Др. гл.спец.'!K36</f>
        <v>721</v>
      </c>
      <c r="L36" s="57">
        <f t="shared" si="4"/>
        <v>75.260960334029221</v>
      </c>
      <c r="M36" s="58">
        <f>Гл.агрон.!M36+'Гл. зоот.'!M36+Гл.ветвр.!M36+'Гл. инж.'!M36+'Гл. энерг.'!M36+Гл.мелиор!M36+'Гл. экон.'!M36+Гл.бухг.!M36+'Др. гл.спец.'!M36</f>
        <v>230</v>
      </c>
      <c r="N36" s="57">
        <f t="shared" si="5"/>
        <v>24.008350730688935</v>
      </c>
      <c r="O36" s="58">
        <f>Гл.агрон.!O36+'Гл. зоот.'!O36+Гл.ветвр.!O36+'Гл. инж.'!O36+'Гл. энерг.'!O36+Гл.мелиор!O36+'Гл. экон.'!O36+Гл.бухг.!O36+'Др. гл.спец.'!O36</f>
        <v>7</v>
      </c>
      <c r="P36" s="57">
        <f t="shared" si="6"/>
        <v>0.73068893528183709</v>
      </c>
      <c r="Q36" s="58">
        <f>Гл.агрон.!Q36+'Гл. зоот.'!Q36+Гл.ветвр.!Q36+'Гл. инж.'!Q36+'Гл. энерг.'!Q36+Гл.мелиор!Q36+'Гл. экон.'!Q36+Гл.бухг.!Q36+'Др. гл.спец.'!Q36</f>
        <v>1</v>
      </c>
      <c r="R36" s="57">
        <f t="shared" si="7"/>
        <v>14.285714285714285</v>
      </c>
      <c r="S36" s="58">
        <f>Гл.агрон.!S36+'Гл. зоот.'!S36+Гл.ветвр.!S36+'Гл. инж.'!S36+'Гл. энерг.'!S36+Гл.мелиор!S36+'Гл. экон.'!S36+Гл.бухг.!S36+'Др. гл.спец.'!S36</f>
        <v>60</v>
      </c>
      <c r="T36" s="57">
        <f t="shared" si="8"/>
        <v>6.2630480167014611</v>
      </c>
      <c r="U36" s="58">
        <f>Гл.агрон.!U36+'Гл. зоот.'!U36+Гл.ветвр.!U36+'Гл. инж.'!U36+'Гл. энерг.'!U36+Гл.мелиор!U36+'Гл. экон.'!U36+Гл.бухг.!U36+'Др. гл.спец.'!U36</f>
        <v>129</v>
      </c>
      <c r="V36" s="57">
        <f t="shared" si="9"/>
        <v>13.465553235908143</v>
      </c>
      <c r="W36" s="58">
        <f>Гл.агрон.!W36+'Гл. зоот.'!W36+Гл.ветвр.!W36+'Гл. инж.'!W36+'Гл. энерг.'!W36+Гл.мелиор!W36+'Гл. экон.'!W36+Гл.бухг.!W36+'Др. гл.спец.'!W36</f>
        <v>106</v>
      </c>
      <c r="X36" s="57">
        <f t="shared" si="10"/>
        <v>11.064718162839249</v>
      </c>
      <c r="Y36" s="58">
        <f>Гл.агрон.!Y36+'Гл. зоот.'!Y36+Гл.ветвр.!Y36+'Гл. инж.'!Y36+'Гл. энерг.'!Y36+Гл.мелиор!Y36+'Гл. экон.'!Y36+Гл.бухг.!Y36+'Др. гл.спец.'!Y36</f>
        <v>137</v>
      </c>
      <c r="Z36" s="57">
        <f t="shared" si="11"/>
        <v>14.30062630480167</v>
      </c>
      <c r="AA36" s="58">
        <f>Гл.агрон.!AA36+'Гл. зоот.'!AA36+Гл.ветвр.!AA36+'Гл. инж.'!AA36+'Гл. энерг.'!AA36+Гл.мелиор!AA36+'Гл. экон.'!AA36+Гл.бухг.!AA36+'Др. гл.спец.'!AA36</f>
        <v>22</v>
      </c>
      <c r="AB36" s="57">
        <f t="shared" si="12"/>
        <v>2.2964509394572024</v>
      </c>
      <c r="AC36" s="57">
        <f t="shared" si="13"/>
        <v>16.058394160583941</v>
      </c>
      <c r="AD36" s="58">
        <f>Гл.агрон.!AD36+'Гл. зоот.'!AD36+Гл.ветвр.!AD36+'Гл. инж.'!AD36+'Гл. энерг.'!AD36+Гл.мелиор!AD36+'Гл. экон.'!AD36+Гл.бухг.!AD36+'Др. гл.спец.'!AD36</f>
        <v>135</v>
      </c>
      <c r="AE36" s="57">
        <f t="shared" si="14"/>
        <v>14.091858037578289</v>
      </c>
      <c r="AF36" s="58">
        <f>Гл.агрон.!AF36+'Гл. зоот.'!AF36+Гл.ветвр.!AF36+'Гл. инж.'!AF36+'Гл. энерг.'!AF36+Гл.мелиор!AF36+'Гл. экон.'!AF36+Гл.бухг.!AF36+'Др. гл.спец.'!AF36</f>
        <v>0</v>
      </c>
      <c r="AG36" s="55">
        <f t="shared" si="15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58">
        <f>Гл.агрон.!C37+'Гл. зоот.'!C37+Гл.ветвр.!C37+'Гл. инж.'!C37+'Гл. энерг.'!C37+Гл.мелиор!C37+'Гл. экон.'!C37+Гл.бухг.!C37+'Др. гл.спец.'!C37</f>
        <v>670</v>
      </c>
      <c r="D37" s="58">
        <f>Гл.агрон.!D37+'Гл. зоот.'!D37+Гл.ветвр.!D37+'Гл. инж.'!D37+'Гл. энерг.'!D37+Гл.мелиор!D37+'Гл. экон.'!D37+Гл.бухг.!D37+'Др. гл.спец.'!D37</f>
        <v>573</v>
      </c>
      <c r="E37" s="57">
        <f t="shared" si="0"/>
        <v>85.522388059701498</v>
      </c>
      <c r="F37" s="58">
        <f>Гл.агрон.!F37+'Гл. зоот.'!F37+Гл.ветвр.!F37+'Гл. инж.'!F37+'Гл. энерг.'!F37+Гл.мелиор!F37+'Гл. экон.'!F37+Гл.бухг.!F37+'Др. гл.спец.'!F37</f>
        <v>339</v>
      </c>
      <c r="G37" s="57">
        <f t="shared" si="1"/>
        <v>59.162303664921467</v>
      </c>
      <c r="H37" s="58">
        <f>Гл.агрон.!H37+'Гл. зоот.'!H37+Гл.ветвр.!H37+'Гл. инж.'!H37+'Гл. энерг.'!H37+Гл.мелиор!H37+'Гл. экон.'!H37+Гл.бухг.!H37+'Др. гл.спец.'!H37</f>
        <v>565</v>
      </c>
      <c r="I37" s="57">
        <f t="shared" si="2"/>
        <v>98.603839441535783</v>
      </c>
      <c r="J37" s="57">
        <f t="shared" si="3"/>
        <v>84.328358208955223</v>
      </c>
      <c r="K37" s="58">
        <f>Гл.агрон.!K37+'Гл. зоот.'!K37+Гл.ветвр.!K37+'Гл. инж.'!K37+'Гл. энерг.'!K37+Гл.мелиор!K37+'Гл. экон.'!K37+Гл.бухг.!K37+'Др. гл.спец.'!K37</f>
        <v>352</v>
      </c>
      <c r="L37" s="57">
        <f t="shared" si="4"/>
        <v>61.431064572425832</v>
      </c>
      <c r="M37" s="58">
        <f>Гл.агрон.!M37+'Гл. зоот.'!M37+Гл.ветвр.!M37+'Гл. инж.'!M37+'Гл. энерг.'!M37+Гл.мелиор!M37+'Гл. экон.'!M37+Гл.бухг.!M37+'Др. гл.спец.'!M37</f>
        <v>213</v>
      </c>
      <c r="N37" s="57">
        <f t="shared" si="5"/>
        <v>37.172774869109951</v>
      </c>
      <c r="O37" s="58">
        <f>Гл.агрон.!O37+'Гл. зоот.'!O37+Гл.ветвр.!O37+'Гл. инж.'!O37+'Гл. энерг.'!O37+Гл.мелиор!O37+'Гл. экон.'!O37+Гл.бухг.!O37+'Др. гл.спец.'!O37</f>
        <v>8</v>
      </c>
      <c r="P37" s="57">
        <f t="shared" si="6"/>
        <v>1.3961605584642234</v>
      </c>
      <c r="Q37" s="58">
        <f>Гл.агрон.!Q37+'Гл. зоот.'!Q37+Гл.ветвр.!Q37+'Гл. инж.'!Q37+'Гл. энерг.'!Q37+Гл.мелиор!Q37+'Гл. экон.'!Q37+Гл.бухг.!Q37+'Др. гл.спец.'!Q37</f>
        <v>1</v>
      </c>
      <c r="R37" s="57">
        <f t="shared" si="7"/>
        <v>12.5</v>
      </c>
      <c r="S37" s="58">
        <f>Гл.агрон.!S37+'Гл. зоот.'!S37+Гл.ветвр.!S37+'Гл. инж.'!S37+'Гл. энерг.'!S37+Гл.мелиор!S37+'Гл. экон.'!S37+Гл.бухг.!S37+'Др. гл.спец.'!S37</f>
        <v>20</v>
      </c>
      <c r="T37" s="57">
        <f t="shared" si="8"/>
        <v>3.4904013961605584</v>
      </c>
      <c r="U37" s="58">
        <f>Гл.агрон.!U37+'Гл. зоот.'!U37+Гл.ветвр.!U37+'Гл. инж.'!U37+'Гл. энерг.'!U37+Гл.мелиор!U37+'Гл. экон.'!U37+Гл.бухг.!U37+'Др. гл.спец.'!U37</f>
        <v>114</v>
      </c>
      <c r="V37" s="57">
        <f t="shared" si="9"/>
        <v>19.895287958115183</v>
      </c>
      <c r="W37" s="58">
        <f>Гл.агрон.!W37+'Гл. зоот.'!W37+Гл.ветвр.!W37+'Гл. инж.'!W37+'Гл. энерг.'!W37+Гл.мелиор!W37+'Гл. экон.'!W37+Гл.бухг.!W37+'Др. гл.спец.'!W37</f>
        <v>10</v>
      </c>
      <c r="X37" s="57">
        <f t="shared" si="10"/>
        <v>1.7452006980802792</v>
      </c>
      <c r="Y37" s="58">
        <f>Гл.агрон.!Y37+'Гл. зоот.'!Y37+Гл.ветвр.!Y37+'Гл. инж.'!Y37+'Гл. энерг.'!Y37+Гл.мелиор!Y37+'Гл. экон.'!Y37+Гл.бухг.!Y37+'Др. гл.спец.'!Y37</f>
        <v>65</v>
      </c>
      <c r="Z37" s="57">
        <f t="shared" si="11"/>
        <v>11.343804537521814</v>
      </c>
      <c r="AA37" s="58">
        <f>Гл.агрон.!AA37+'Гл. зоот.'!AA37+Гл.ветвр.!AA37+'Гл. инж.'!AA37+'Гл. энерг.'!AA37+Гл.мелиор!AA37+'Гл. экон.'!AA37+Гл.бухг.!AA37+'Др. гл.спец.'!AA37</f>
        <v>0</v>
      </c>
      <c r="AB37" s="57">
        <f t="shared" si="12"/>
        <v>0</v>
      </c>
      <c r="AC37" s="57">
        <f t="shared" si="13"/>
        <v>0</v>
      </c>
      <c r="AD37" s="58">
        <f>Гл.агрон.!AD37+'Гл. зоот.'!AD37+Гл.ветвр.!AD37+'Гл. инж.'!AD37+'Гл. энерг.'!AD37+Гл.мелиор!AD37+'Гл. экон.'!AD37+Гл.бухг.!AD37+'Др. гл.спец.'!AD37</f>
        <v>70</v>
      </c>
      <c r="AE37" s="57">
        <f t="shared" si="14"/>
        <v>12.216404886561955</v>
      </c>
      <c r="AF37" s="58">
        <f>Гл.агрон.!AF37+'Гл. зоот.'!AF37+Гл.ветвр.!AF37+'Гл. инж.'!AF37+'Гл. энерг.'!AF37+Гл.мелиор!AF37+'Гл. экон.'!AF37+Гл.бухг.!AF37+'Др. гл.спец.'!AF37</f>
        <v>0</v>
      </c>
      <c r="AG37" s="55">
        <f t="shared" si="15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58">
        <f>Гл.агрон.!C38+'Гл. зоот.'!C38+Гл.ветвр.!C38+'Гл. инж.'!C38+'Гл. энерг.'!C38+Гл.мелиор!C38+'Гл. экон.'!C38+Гл.бухг.!C38+'Др. гл.спец.'!C38</f>
        <v>531</v>
      </c>
      <c r="D38" s="58">
        <f>Гл.агрон.!D38+'Гл. зоот.'!D38+Гл.ветвр.!D38+'Гл. инж.'!D38+'Гл. энерг.'!D38+Гл.мелиор!D38+'Гл. экон.'!D38+Гл.бухг.!D38+'Др. гл.спец.'!D38</f>
        <v>488</v>
      </c>
      <c r="E38" s="57">
        <f t="shared" si="0"/>
        <v>91.902071563088512</v>
      </c>
      <c r="F38" s="58">
        <f>Гл.агрон.!F38+'Гл. зоот.'!F38+Гл.ветвр.!F38+'Гл. инж.'!F38+'Гл. энерг.'!F38+Гл.мелиор!F38+'Гл. экон.'!F38+Гл.бухг.!F38+'Др. гл.спец.'!F38</f>
        <v>232</v>
      </c>
      <c r="G38" s="57">
        <f t="shared" si="1"/>
        <v>47.540983606557376</v>
      </c>
      <c r="H38" s="58">
        <f>Гл.агрон.!H38+'Гл. зоот.'!H38+Гл.ветвр.!H38+'Гл. инж.'!H38+'Гл. энерг.'!H38+Гл.мелиор!H38+'Гл. экон.'!H38+Гл.бухг.!H38+'Др. гл.спец.'!H38</f>
        <v>476</v>
      </c>
      <c r="I38" s="57">
        <f t="shared" si="2"/>
        <v>97.540983606557376</v>
      </c>
      <c r="J38" s="57">
        <f t="shared" si="3"/>
        <v>89.642184557438796</v>
      </c>
      <c r="K38" s="58">
        <f>Гл.агрон.!K38+'Гл. зоот.'!K38+Гл.ветвр.!K38+'Гл. инж.'!K38+'Гл. энерг.'!K38+Гл.мелиор!K38+'Гл. экон.'!K38+Гл.бухг.!K38+'Др. гл.спец.'!K38</f>
        <v>334</v>
      </c>
      <c r="L38" s="57">
        <f t="shared" si="4"/>
        <v>68.442622950819683</v>
      </c>
      <c r="M38" s="58">
        <f>Гл.агрон.!M38+'Гл. зоот.'!M38+Гл.ветвр.!M38+'Гл. инж.'!M38+'Гл. энерг.'!M38+Гл.мелиор!M38+'Гл. экон.'!M38+Гл.бухг.!M38+'Др. гл.спец.'!M38</f>
        <v>142</v>
      </c>
      <c r="N38" s="57">
        <f t="shared" si="5"/>
        <v>29.098360655737704</v>
      </c>
      <c r="O38" s="58">
        <f>Гл.агрон.!O38+'Гл. зоот.'!O38+Гл.ветвр.!O38+'Гл. инж.'!O38+'Гл. энерг.'!O38+Гл.мелиор!O38+'Гл. экон.'!O38+Гл.бухг.!O38+'Др. гл.спец.'!O38</f>
        <v>12</v>
      </c>
      <c r="P38" s="57">
        <f t="shared" si="6"/>
        <v>2.459016393442623</v>
      </c>
      <c r="Q38" s="58">
        <f>Гл.агрон.!Q38+'Гл. зоот.'!Q38+Гл.ветвр.!Q38+'Гл. инж.'!Q38+'Гл. энерг.'!Q38+Гл.мелиор!Q38+'Гл. экон.'!Q38+Гл.бухг.!Q38+'Др. гл.спец.'!Q38</f>
        <v>3</v>
      </c>
      <c r="R38" s="57">
        <f t="shared" si="7"/>
        <v>25</v>
      </c>
      <c r="S38" s="58">
        <f>Гл.агрон.!S38+'Гл. зоот.'!S38+Гл.ветвр.!S38+'Гл. инж.'!S38+'Гл. энерг.'!S38+Гл.мелиор!S38+'Гл. экон.'!S38+Гл.бухг.!S38+'Др. гл.спец.'!S38</f>
        <v>10</v>
      </c>
      <c r="T38" s="57">
        <f t="shared" si="8"/>
        <v>2.0491803278688523</v>
      </c>
      <c r="U38" s="58">
        <f>Гл.агрон.!U38+'Гл. зоот.'!U38+Гл.ветвр.!U38+'Гл. инж.'!U38+'Гл. энерг.'!U38+Гл.мелиор!U38+'Гл. экон.'!U38+Гл.бухг.!U38+'Др. гл.спец.'!U38</f>
        <v>92</v>
      </c>
      <c r="V38" s="57">
        <f t="shared" si="9"/>
        <v>18.852459016393443</v>
      </c>
      <c r="W38" s="58">
        <f>Гл.агрон.!W38+'Гл. зоот.'!W38+Гл.ветвр.!W38+'Гл. инж.'!W38+'Гл. энерг.'!W38+Гл.мелиор!W38+'Гл. экон.'!W38+Гл.бухг.!W38+'Др. гл.спец.'!W38</f>
        <v>12</v>
      </c>
      <c r="X38" s="57">
        <f t="shared" si="10"/>
        <v>2.459016393442623</v>
      </c>
      <c r="Y38" s="58">
        <f>Гл.агрон.!Y38+'Гл. зоот.'!Y38+Гл.ветвр.!Y38+'Гл. инж.'!Y38+'Гл. энерг.'!Y38+Гл.мелиор!Y38+'Гл. экон.'!Y38+Гл.бухг.!Y38+'Др. гл.спец.'!Y38</f>
        <v>75</v>
      </c>
      <c r="Z38" s="57">
        <f t="shared" si="11"/>
        <v>15.368852459016393</v>
      </c>
      <c r="AA38" s="58">
        <f>Гл.агрон.!AA38+'Гл. зоот.'!AA38+Гл.ветвр.!AA38+'Гл. инж.'!AA38+'Гл. энерг.'!AA38+Гл.мелиор!AA38+'Гл. экон.'!AA38+Гл.бухг.!AA38+'Др. гл.спец.'!AA38</f>
        <v>0</v>
      </c>
      <c r="AB38" s="57">
        <f t="shared" si="12"/>
        <v>0</v>
      </c>
      <c r="AC38" s="57">
        <f t="shared" si="13"/>
        <v>0</v>
      </c>
      <c r="AD38" s="58">
        <f>Гл.агрон.!AD38+'Гл. зоот.'!AD38+Гл.ветвр.!AD38+'Гл. инж.'!AD38+'Гл. энерг.'!AD38+Гл.мелиор!AD38+'Гл. экон.'!AD38+Гл.бухг.!AD38+'Др. гл.спец.'!AD38</f>
        <v>45</v>
      </c>
      <c r="AE38" s="57">
        <f t="shared" si="14"/>
        <v>9.221311475409836</v>
      </c>
      <c r="AF38" s="58">
        <f>Гл.агрон.!AF38+'Гл. зоот.'!AF38+Гл.ветвр.!AF38+'Гл. инж.'!AF38+'Гл. энерг.'!AF38+Гл.мелиор!AF38+'Гл. экон.'!AF38+Гл.бухг.!AF38+'Др. гл.спец.'!AF38</f>
        <v>0</v>
      </c>
      <c r="AG38" s="55">
        <f t="shared" si="15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58">
        <f>Гл.агрон.!C39+'Гл. зоот.'!C39+Гл.ветвр.!C39+'Гл. инж.'!C39+'Гл. энерг.'!C39+Гл.мелиор!C39+'Гл. экон.'!C39+Гл.бухг.!C39+'Др. гл.спец.'!C39</f>
        <v>461</v>
      </c>
      <c r="D39" s="58">
        <f>Гл.агрон.!D39+'Гл. зоот.'!D39+Гл.ветвр.!D39+'Гл. инж.'!D39+'Гл. энерг.'!D39+Гл.мелиор!D39+'Гл. экон.'!D39+Гл.бухг.!D39+'Др. гл.спец.'!D39</f>
        <v>333</v>
      </c>
      <c r="E39" s="57">
        <f t="shared" si="0"/>
        <v>72.234273318872027</v>
      </c>
      <c r="F39" s="58">
        <f>Гл.агрон.!F39+'Гл. зоот.'!F39+Гл.ветвр.!F39+'Гл. инж.'!F39+'Гл. энерг.'!F39+Гл.мелиор!F39+'Гл. экон.'!F39+Гл.бухг.!F39+'Др. гл.спец.'!F39</f>
        <v>199</v>
      </c>
      <c r="G39" s="57">
        <f t="shared" si="1"/>
        <v>59.75975975975976</v>
      </c>
      <c r="H39" s="58">
        <f>Гл.агрон.!H39+'Гл. зоот.'!H39+Гл.ветвр.!H39+'Гл. инж.'!H39+'Гл. энерг.'!H39+Гл.мелиор!H39+'Гл. экон.'!H39+Гл.бухг.!H39+'Др. гл.спец.'!H39</f>
        <v>316</v>
      </c>
      <c r="I39" s="57">
        <f t="shared" si="2"/>
        <v>94.894894894894904</v>
      </c>
      <c r="J39" s="57">
        <f t="shared" si="3"/>
        <v>68.546637744034712</v>
      </c>
      <c r="K39" s="58">
        <f>Гл.агрон.!K39+'Гл. зоот.'!K39+Гл.ветвр.!K39+'Гл. инж.'!K39+'Гл. энерг.'!K39+Гл.мелиор!K39+'Гл. экон.'!K39+Гл.бухг.!K39+'Др. гл.спец.'!K39</f>
        <v>229</v>
      </c>
      <c r="L39" s="57">
        <f t="shared" si="4"/>
        <v>68.76876876876878</v>
      </c>
      <c r="M39" s="58">
        <f>Гл.агрон.!M39+'Гл. зоот.'!M39+Гл.ветвр.!M39+'Гл. инж.'!M39+'Гл. энерг.'!M39+Гл.мелиор!M39+'Гл. экон.'!M39+Гл.бухг.!M39+'Др. гл.спец.'!M39</f>
        <v>87</v>
      </c>
      <c r="N39" s="57">
        <f t="shared" si="5"/>
        <v>26.126126126126124</v>
      </c>
      <c r="O39" s="58">
        <f>Гл.агрон.!O39+'Гл. зоот.'!O39+Гл.ветвр.!O39+'Гл. инж.'!O39+'Гл. энерг.'!O39+Гл.мелиор!O39+'Гл. экон.'!O39+Гл.бухг.!O39+'Др. гл.спец.'!O39</f>
        <v>17</v>
      </c>
      <c r="P39" s="57">
        <f t="shared" si="6"/>
        <v>5.1051051051051051</v>
      </c>
      <c r="Q39" s="58">
        <f>Гл.агрон.!Q39+'Гл. зоот.'!Q39+Гл.ветвр.!Q39+'Гл. инж.'!Q39+'Гл. энерг.'!Q39+Гл.мелиор!Q39+'Гл. экон.'!Q39+Гл.бухг.!Q39+'Др. гл.спец.'!Q39</f>
        <v>1</v>
      </c>
      <c r="R39" s="57">
        <f t="shared" si="7"/>
        <v>5.8823529411764701</v>
      </c>
      <c r="S39" s="58">
        <f>Гл.агрон.!S39+'Гл. зоот.'!S39+Гл.ветвр.!S39+'Гл. инж.'!S39+'Гл. энерг.'!S39+Гл.мелиор!S39+'Гл. экон.'!S39+Гл.бухг.!S39+'Др. гл.спец.'!S39</f>
        <v>13</v>
      </c>
      <c r="T39" s="57">
        <f t="shared" si="8"/>
        <v>3.9039039039039038</v>
      </c>
      <c r="U39" s="58">
        <f>Гл.агрон.!U39+'Гл. зоот.'!U39+Гл.ветвр.!U39+'Гл. инж.'!U39+'Гл. энерг.'!U39+Гл.мелиор!U39+'Гл. экон.'!U39+Гл.бухг.!U39+'Др. гл.спец.'!U39</f>
        <v>56</v>
      </c>
      <c r="V39" s="57">
        <f t="shared" si="9"/>
        <v>16.816816816816818</v>
      </c>
      <c r="W39" s="58">
        <f>Гл.агрон.!W39+'Гл. зоот.'!W39+Гл.ветвр.!W39+'Гл. инж.'!W39+'Гл. энерг.'!W39+Гл.мелиор!W39+'Гл. экон.'!W39+Гл.бухг.!W39+'Др. гл.спец.'!W39</f>
        <v>8</v>
      </c>
      <c r="X39" s="57">
        <f t="shared" si="10"/>
        <v>2.4024024024024024</v>
      </c>
      <c r="Y39" s="58">
        <f>Гл.агрон.!Y39+'Гл. зоот.'!Y39+Гл.ветвр.!Y39+'Гл. инж.'!Y39+'Гл. энерг.'!Y39+Гл.мелиор!Y39+'Гл. экон.'!Y39+Гл.бухг.!Y39+'Др. гл.спец.'!Y39</f>
        <v>49</v>
      </c>
      <c r="Z39" s="57">
        <f t="shared" si="11"/>
        <v>14.714714714714713</v>
      </c>
      <c r="AA39" s="58">
        <f>Гл.агрон.!AA39+'Гл. зоот.'!AA39+Гл.ветвр.!AA39+'Гл. инж.'!AA39+'Гл. энерг.'!AA39+Гл.мелиор!AA39+'Гл. экон.'!AA39+Гл.бухг.!AA39+'Др. гл.спец.'!AA39</f>
        <v>1</v>
      </c>
      <c r="AB39" s="57">
        <f t="shared" si="12"/>
        <v>0.3003003003003003</v>
      </c>
      <c r="AC39" s="57">
        <f t="shared" si="13"/>
        <v>2.0408163265306123</v>
      </c>
      <c r="AD39" s="58">
        <f>Гл.агрон.!AD39+'Гл. зоот.'!AD39+Гл.ветвр.!AD39+'Гл. инж.'!AD39+'Гл. энерг.'!AD39+Гл.мелиор!AD39+'Гл. экон.'!AD39+Гл.бухг.!AD39+'Др. гл.спец.'!AD39</f>
        <v>71</v>
      </c>
      <c r="AE39" s="57">
        <f t="shared" si="14"/>
        <v>21.321321321321321</v>
      </c>
      <c r="AF39" s="58">
        <f>Гл.агрон.!AF39+'Гл. зоот.'!AF39+Гл.ветвр.!AF39+'Гл. инж.'!AF39+'Гл. энерг.'!AF39+Гл.мелиор!AF39+'Гл. экон.'!AF39+Гл.бухг.!AF39+'Др. гл.спец.'!AF39</f>
        <v>0</v>
      </c>
      <c r="AG39" s="55">
        <f t="shared" si="15"/>
        <v>0</v>
      </c>
      <c r="AH39" s="42"/>
      <c r="AI39" s="42"/>
    </row>
    <row r="40" spans="1:35" s="30" customFormat="1" x14ac:dyDescent="0.25">
      <c r="A40" s="91" t="s">
        <v>61</v>
      </c>
      <c r="B40" s="92" t="s">
        <v>62</v>
      </c>
      <c r="C40" s="63">
        <f>SUM(C41:C54)</f>
        <v>12742.7</v>
      </c>
      <c r="D40" s="63">
        <f>SUM(D41:D54)</f>
        <v>11661.5</v>
      </c>
      <c r="E40" s="62">
        <f>IF(C40=0,0,D40/C40*100)</f>
        <v>91.515142002872224</v>
      </c>
      <c r="F40" s="63">
        <f>SUM(F41:F54)</f>
        <v>5088</v>
      </c>
      <c r="G40" s="62">
        <f>IF(D40=0,0,F40/D40*100)</f>
        <v>43.630750761051324</v>
      </c>
      <c r="H40" s="63">
        <f>SUM(H41:H54)</f>
        <v>11365.5</v>
      </c>
      <c r="I40" s="62">
        <f>IF(D40=0,0,H40/D40*100)</f>
        <v>97.461733053209272</v>
      </c>
      <c r="J40" s="62">
        <f>IF(C40=0,0,H40/C40*100)</f>
        <v>89.192243402104737</v>
      </c>
      <c r="K40" s="63">
        <f>SUM(K41:K54)</f>
        <v>8148.5</v>
      </c>
      <c r="L40" s="62">
        <f>IF(D40=0,0,K40/D40*100)</f>
        <v>69.875230459203365</v>
      </c>
      <c r="M40" s="63">
        <f>SUM(M41:M54)</f>
        <v>3217</v>
      </c>
      <c r="N40" s="62">
        <f>IF(D40=0,0,M40/D40*100)</f>
        <v>27.586502594005918</v>
      </c>
      <c r="O40" s="63">
        <f>SUM(O41:O54)</f>
        <v>296</v>
      </c>
      <c r="P40" s="62">
        <f>IF(D40=0,0,O40/D40*100)</f>
        <v>2.5382669467907215</v>
      </c>
      <c r="Q40" s="63">
        <f>SUM(Q41:Q54)</f>
        <v>28</v>
      </c>
      <c r="R40" s="62">
        <f t="shared" si="7"/>
        <v>9.4594594594594597</v>
      </c>
      <c r="S40" s="63">
        <f>SUM(S41:S54)</f>
        <v>710</v>
      </c>
      <c r="T40" s="62">
        <f>IF(D40=0,0,S40/D40*100)</f>
        <v>6.0884105818290957</v>
      </c>
      <c r="U40" s="63">
        <f>SUM(U41:U54)</f>
        <v>1797.5</v>
      </c>
      <c r="V40" s="62">
        <f t="shared" si="9"/>
        <v>15.41396904343352</v>
      </c>
      <c r="W40" s="63">
        <f>SUM(W41:W54)</f>
        <v>953</v>
      </c>
      <c r="X40" s="62">
        <f>IF(D40=0,0,W40/D40*100)</f>
        <v>8.1721905415255325</v>
      </c>
      <c r="Y40" s="63">
        <f>SUM(Y41:Y54)</f>
        <v>882.5</v>
      </c>
      <c r="Z40" s="62">
        <f>IF(D40=0,0,Y40/D40*100)</f>
        <v>7.5676370964284185</v>
      </c>
      <c r="AA40" s="63">
        <f>SUM(AA41:AA54)</f>
        <v>196</v>
      </c>
      <c r="AB40" s="62">
        <f>IF(D40=0,0,AA40/D40*100)</f>
        <v>1.6807443296316942</v>
      </c>
      <c r="AC40" s="62">
        <f>IF(Y40=0,0,AA40/Y40*100)</f>
        <v>22.209631728045327</v>
      </c>
      <c r="AD40" s="63">
        <f>SUM(AD41:AD54)</f>
        <v>996.5</v>
      </c>
      <c r="AE40" s="62">
        <f t="shared" si="14"/>
        <v>8.5452128799897089</v>
      </c>
      <c r="AF40" s="63">
        <f>SUM(AF41:AF54)</f>
        <v>22</v>
      </c>
      <c r="AG40" s="60">
        <f>IF(D40=0,0,AF40/D40*100)</f>
        <v>0.18865497577498608</v>
      </c>
      <c r="AH40" s="44"/>
      <c r="AI40" s="44"/>
    </row>
    <row r="41" spans="1:35" x14ac:dyDescent="0.25">
      <c r="A41" s="93">
        <v>30</v>
      </c>
      <c r="B41" s="96" t="s">
        <v>63</v>
      </c>
      <c r="C41" s="58">
        <f>Гл.агрон.!C41+'Гл. зоот.'!C41+Гл.ветвр.!C41+'Гл. инж.'!C41+'Гл. энерг.'!C41+Гл.мелиор!C41+'Гл. экон.'!C41+Гл.бухг.!C41+'Др. гл.спец.'!C41</f>
        <v>1588.1999999999998</v>
      </c>
      <c r="D41" s="58">
        <f>Гл.агрон.!D41+'Гл. зоот.'!D41+Гл.ветвр.!D41+'Гл. инж.'!D41+'Гл. энерг.'!D41+Гл.мелиор!D41+'Гл. экон.'!D41+Гл.бухг.!D41+'Др. гл.спец.'!D41</f>
        <v>1436.5</v>
      </c>
      <c r="E41" s="57">
        <f t="shared" si="0"/>
        <v>90.44830625865761</v>
      </c>
      <c r="F41" s="58">
        <f>Гл.агрон.!F41+'Гл. зоот.'!F41+Гл.ветвр.!F41+'Гл. инж.'!F41+'Гл. энерг.'!F41+Гл.мелиор!F41+'Гл. экон.'!F41+Гл.бухг.!F41+'Др. гл.спец.'!F41</f>
        <v>446</v>
      </c>
      <c r="G41" s="57">
        <f t="shared" si="1"/>
        <v>31.047685346327881</v>
      </c>
      <c r="H41" s="58">
        <f>Гл.агрон.!H41+'Гл. зоот.'!H41+Гл.ветвр.!H41+'Гл. инж.'!H41+'Гл. энерг.'!H41+Гл.мелиор!H41+'Гл. экон.'!H41+Гл.бухг.!H41+'Др. гл.спец.'!H41</f>
        <v>1405.5</v>
      </c>
      <c r="I41" s="57">
        <f t="shared" si="2"/>
        <v>97.841977027497379</v>
      </c>
      <c r="J41" s="57">
        <f t="shared" si="3"/>
        <v>88.49641103135626</v>
      </c>
      <c r="K41" s="58">
        <f>Гл.агрон.!K41+'Гл. зоот.'!K41+Гл.ветвр.!K41+'Гл. инж.'!K41+'Гл. энерг.'!K41+Гл.мелиор!K41+'Гл. экон.'!K41+Гл.бухг.!K41+'Др. гл.спец.'!K41</f>
        <v>882.5</v>
      </c>
      <c r="L41" s="57">
        <f t="shared" si="4"/>
        <v>61.434041072050128</v>
      </c>
      <c r="M41" s="58">
        <f>Гл.агрон.!M41+'Гл. зоот.'!M41+Гл.ветвр.!M41+'Гл. инж.'!M41+'Гл. энерг.'!M41+Гл.мелиор!M41+'Гл. экон.'!M41+Гл.бухг.!M41+'Др. гл.спец.'!M41</f>
        <v>523</v>
      </c>
      <c r="N41" s="57">
        <f t="shared" si="5"/>
        <v>36.407935955447272</v>
      </c>
      <c r="O41" s="58">
        <f>Гл.агрон.!O41+'Гл. зоот.'!O41+Гл.ветвр.!O41+'Гл. инж.'!O41+'Гл. энерг.'!O41+Гл.мелиор!O41+'Гл. экон.'!O41+Гл.бухг.!O41+'Др. гл.спец.'!O41</f>
        <v>31</v>
      </c>
      <c r="P41" s="57">
        <f t="shared" si="6"/>
        <v>2.1580229725026103</v>
      </c>
      <c r="Q41" s="58">
        <f>Гл.агрон.!Q41+'Гл. зоот.'!Q41+Гл.ветвр.!Q41+'Гл. инж.'!Q41+'Гл. энерг.'!Q41+Гл.мелиор!Q41+'Гл. экон.'!Q41+Гл.бухг.!Q41+'Др. гл.спец.'!Q41</f>
        <v>1</v>
      </c>
      <c r="R41" s="57">
        <f t="shared" si="7"/>
        <v>3.225806451612903</v>
      </c>
      <c r="S41" s="58">
        <f>Гл.агрон.!S41+'Гл. зоот.'!S41+Гл.ветвр.!S41+'Гл. инж.'!S41+'Гл. энерг.'!S41+Гл.мелиор!S41+'Гл. экон.'!S41+Гл.бухг.!S41+'Др. гл.спец.'!S41</f>
        <v>77</v>
      </c>
      <c r="T41" s="57">
        <f t="shared" si="8"/>
        <v>5.3602506091193876</v>
      </c>
      <c r="U41" s="58">
        <f>Гл.агрон.!U41+'Гл. зоот.'!U41+Гл.ветвр.!U41+'Гл. инж.'!U41+'Гл. энерг.'!U41+Гл.мелиор!U41+'Гл. экон.'!U41+Гл.бухг.!U41+'Др. гл.спец.'!U41</f>
        <v>189.5</v>
      </c>
      <c r="V41" s="57">
        <f t="shared" si="9"/>
        <v>13.191785589975636</v>
      </c>
      <c r="W41" s="58">
        <f>Гл.агрон.!W41+'Гл. зоот.'!W41+Гл.ветвр.!W41+'Гл. инж.'!W41+'Гл. энерг.'!W41+Гл.мелиор!W41+'Гл. экон.'!W41+Гл.бухг.!W41+'Др. гл.спец.'!W41</f>
        <v>185</v>
      </c>
      <c r="X41" s="57">
        <f t="shared" si="10"/>
        <v>12.878524190741386</v>
      </c>
      <c r="Y41" s="58">
        <f>Гл.агрон.!Y41+'Гл. зоот.'!Y41+Гл.ветвр.!Y41+'Гл. инж.'!Y41+'Гл. энерг.'!Y41+Гл.мелиор!Y41+'Гл. экон.'!Y41+Гл.бухг.!Y41+'Др. гл.спец.'!Y41</f>
        <v>94.5</v>
      </c>
      <c r="Z41" s="57">
        <f t="shared" si="11"/>
        <v>6.5784893839192478</v>
      </c>
      <c r="AA41" s="58">
        <f>Гл.агрон.!AA41+'Гл. зоот.'!AA41+Гл.ветвр.!AA41+'Гл. инж.'!AA41+'Гл. энерг.'!AA41+Гл.мелиор!AA41+'Гл. экон.'!AA41+Гл.бухг.!AA41+'Др. гл.спец.'!AA41</f>
        <v>7</v>
      </c>
      <c r="AB41" s="57">
        <f t="shared" si="12"/>
        <v>0.4872955099199443</v>
      </c>
      <c r="AC41" s="57">
        <f t="shared" si="13"/>
        <v>7.4074074074074066</v>
      </c>
      <c r="AD41" s="58">
        <f>Гл.агрон.!AD41+'Гл. зоот.'!AD41+Гл.ветвр.!AD41+'Гл. инж.'!AD41+'Гл. энерг.'!AD41+Гл.мелиор!AD41+'Гл. экон.'!AD41+Гл.бухг.!AD41+'Др. гл.спец.'!AD41</f>
        <v>101.5</v>
      </c>
      <c r="AE41" s="57">
        <f t="shared" si="14"/>
        <v>7.0657848938391927</v>
      </c>
      <c r="AF41" s="58">
        <f>Гл.агрон.!AF41+'Гл. зоот.'!AF41+Гл.ветвр.!AF41+'Гл. инж.'!AF41+'Гл. энерг.'!AF41+Гл.мелиор!AF41+'Гл. экон.'!AF41+Гл.бухг.!AF41+'Др. гл.спец.'!AF41</f>
        <v>4</v>
      </c>
      <c r="AG41" s="55">
        <f t="shared" si="15"/>
        <v>0.27845457709711108</v>
      </c>
      <c r="AH41" s="42"/>
      <c r="AI41" s="42"/>
    </row>
    <row r="42" spans="1:35" x14ac:dyDescent="0.25">
      <c r="A42" s="93">
        <v>31</v>
      </c>
      <c r="B42" s="94" t="s">
        <v>64</v>
      </c>
      <c r="C42" s="58">
        <f>Гл.агрон.!C42+'Гл. зоот.'!C42+Гл.ветвр.!C42+'Гл. инж.'!C42+'Гл. энерг.'!C42+Гл.мелиор!C42+'Гл. экон.'!C42+Гл.бухг.!C42+'Др. гл.спец.'!C42</f>
        <v>220</v>
      </c>
      <c r="D42" s="58">
        <f>Гл.агрон.!D42+'Гл. зоот.'!D42+Гл.ветвр.!D42+'Гл. инж.'!D42+'Гл. энерг.'!D42+Гл.мелиор!D42+'Гл. экон.'!D42+Гл.бухг.!D42+'Др. гл.спец.'!D42</f>
        <v>201</v>
      </c>
      <c r="E42" s="57">
        <f t="shared" si="0"/>
        <v>91.363636363636374</v>
      </c>
      <c r="F42" s="58">
        <f>Гл.агрон.!F42+'Гл. зоот.'!F42+Гл.ветвр.!F42+'Гл. инж.'!F42+'Гл. энерг.'!F42+Гл.мелиор!F42+'Гл. экон.'!F42+Гл.бухг.!F42+'Др. гл.спец.'!F42</f>
        <v>108</v>
      </c>
      <c r="G42" s="57">
        <f t="shared" si="1"/>
        <v>53.731343283582092</v>
      </c>
      <c r="H42" s="58">
        <f>Гл.агрон.!H42+'Гл. зоот.'!H42+Гл.ветвр.!H42+'Гл. инж.'!H42+'Гл. энерг.'!H42+Гл.мелиор!H42+'Гл. экон.'!H42+Гл.бухг.!H42+'Др. гл.спец.'!H42</f>
        <v>194</v>
      </c>
      <c r="I42" s="57">
        <f t="shared" si="2"/>
        <v>96.517412935323392</v>
      </c>
      <c r="J42" s="57">
        <f t="shared" si="3"/>
        <v>88.181818181818187</v>
      </c>
      <c r="K42" s="58">
        <f>Гл.агрон.!K42+'Гл. зоот.'!K42+Гл.ветвр.!K42+'Гл. инж.'!K42+'Гл. энерг.'!K42+Гл.мелиор!K42+'Гл. экон.'!K42+Гл.бухг.!K42+'Др. гл.спец.'!K42</f>
        <v>139</v>
      </c>
      <c r="L42" s="57">
        <f t="shared" si="4"/>
        <v>69.154228855721385</v>
      </c>
      <c r="M42" s="58">
        <f>Гл.агрон.!M42+'Гл. зоот.'!M42+Гл.ветвр.!M42+'Гл. инж.'!M42+'Гл. энерг.'!M42+Гл.мелиор!M42+'Гл. экон.'!M42+Гл.бухг.!M42+'Др. гл.спец.'!M42</f>
        <v>55</v>
      </c>
      <c r="N42" s="57">
        <f t="shared" si="5"/>
        <v>27.363184079601986</v>
      </c>
      <c r="O42" s="58">
        <f>Гл.агрон.!O42+'Гл. зоот.'!O42+Гл.ветвр.!O42+'Гл. инж.'!O42+'Гл. энерг.'!O42+Гл.мелиор!O42+'Гл. экон.'!O42+Гл.бухг.!O42+'Др. гл.спец.'!O42</f>
        <v>7</v>
      </c>
      <c r="P42" s="57">
        <f t="shared" si="6"/>
        <v>3.4825870646766171</v>
      </c>
      <c r="Q42" s="58">
        <f>Гл.агрон.!Q42+'Гл. зоот.'!Q42+Гл.ветвр.!Q42+'Гл. инж.'!Q42+'Гл. энерг.'!Q42+Гл.мелиор!Q42+'Гл. экон.'!Q42+Гл.бухг.!Q42+'Др. гл.спец.'!Q42</f>
        <v>0</v>
      </c>
      <c r="R42" s="57">
        <f t="shared" si="7"/>
        <v>0</v>
      </c>
      <c r="S42" s="58">
        <f>Гл.агрон.!S42+'Гл. зоот.'!S42+Гл.ветвр.!S42+'Гл. инж.'!S42+'Гл. энерг.'!S42+Гл.мелиор!S42+'Гл. экон.'!S42+Гл.бухг.!S42+'Др. гл.спец.'!S42</f>
        <v>11</v>
      </c>
      <c r="T42" s="57">
        <f t="shared" si="8"/>
        <v>5.4726368159203984</v>
      </c>
      <c r="U42" s="58">
        <f>Гл.агрон.!U42+'Гл. зоот.'!U42+Гл.ветвр.!U42+'Гл. инж.'!U42+'Гл. энерг.'!U42+Гл.мелиор!U42+'Гл. экон.'!U42+Гл.бухг.!U42+'Др. гл.спец.'!U42</f>
        <v>40</v>
      </c>
      <c r="V42" s="57">
        <f t="shared" si="9"/>
        <v>19.900497512437813</v>
      </c>
      <c r="W42" s="58">
        <f>Гл.агрон.!W42+'Гл. зоот.'!W42+Гл.ветвр.!W42+'Гл. инж.'!W42+'Гл. энерг.'!W42+Гл.мелиор!W42+'Гл. экон.'!W42+Гл.бухг.!W42+'Др. гл.спец.'!W42</f>
        <v>12</v>
      </c>
      <c r="X42" s="57">
        <f t="shared" si="10"/>
        <v>5.9701492537313428</v>
      </c>
      <c r="Y42" s="58">
        <f>Гл.агрон.!Y42+'Гл. зоот.'!Y42+Гл.ветвр.!Y42+'Гл. инж.'!Y42+'Гл. энерг.'!Y42+Гл.мелиор!Y42+'Гл. экон.'!Y42+Гл.бухг.!Y42+'Др. гл.спец.'!Y42</f>
        <v>22</v>
      </c>
      <c r="Z42" s="57">
        <f t="shared" si="11"/>
        <v>10.945273631840797</v>
      </c>
      <c r="AA42" s="58">
        <f>Гл.агрон.!AA42+'Гл. зоот.'!AA42+Гл.ветвр.!AA42+'Гл. инж.'!AA42+'Гл. энерг.'!AA42+Гл.мелиор!AA42+'Гл. экон.'!AA42+Гл.бухг.!AA42+'Др. гл.спец.'!AA42</f>
        <v>0</v>
      </c>
      <c r="AB42" s="57">
        <f t="shared" si="12"/>
        <v>0</v>
      </c>
      <c r="AC42" s="57">
        <f t="shared" si="13"/>
        <v>0</v>
      </c>
      <c r="AD42" s="58">
        <f>Гл.агрон.!AD42+'Гл. зоот.'!AD42+Гл.ветвр.!AD42+'Гл. инж.'!AD42+'Гл. энерг.'!AD42+Гл.мелиор!AD42+'Гл. экон.'!AD42+Гл.бухг.!AD42+'Др. гл.спец.'!AD42</f>
        <v>19</v>
      </c>
      <c r="AE42" s="57">
        <f t="shared" si="14"/>
        <v>9.4527363184079594</v>
      </c>
      <c r="AF42" s="58">
        <f>Гл.агрон.!AF42+'Гл. зоот.'!AF42+Гл.ветвр.!AF42+'Гл. инж.'!AF42+'Гл. энерг.'!AF42+Гл.мелиор!AF42+'Гл. экон.'!AF42+Гл.бухг.!AF42+'Др. гл.спец.'!AF42</f>
        <v>0</v>
      </c>
      <c r="AG42" s="55">
        <f t="shared" si="15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58">
        <f>Гл.агрон.!C43+'Гл. зоот.'!C43+Гл.ветвр.!C43+'Гл. инж.'!C43+'Гл. энерг.'!C43+Гл.мелиор!C43+'Гл. экон.'!C43+Гл.бухг.!C43+'Др. гл.спец.'!C43</f>
        <v>544</v>
      </c>
      <c r="D43" s="58">
        <f>Гл.агрон.!D43+'Гл. зоот.'!D43+Гл.ветвр.!D43+'Гл. инж.'!D43+'Гл. энерг.'!D43+Гл.мелиор!D43+'Гл. экон.'!D43+Гл.бухг.!D43+'Др. гл.спец.'!D43</f>
        <v>521</v>
      </c>
      <c r="E43" s="57">
        <f t="shared" si="0"/>
        <v>95.77205882352942</v>
      </c>
      <c r="F43" s="58">
        <f>Гл.агрон.!F43+'Гл. зоот.'!F43+Гл.ветвр.!F43+'Гл. инж.'!F43+'Гл. энерг.'!F43+Гл.мелиор!F43+'Гл. экон.'!F43+Гл.бухг.!F43+'Др. гл.спец.'!F43</f>
        <v>200</v>
      </c>
      <c r="G43" s="57">
        <f t="shared" si="1"/>
        <v>38.387715930902111</v>
      </c>
      <c r="H43" s="58">
        <f>Гл.агрон.!H43+'Гл. зоот.'!H43+Гл.ветвр.!H43+'Гл. инж.'!H43+'Гл. энерг.'!H43+Гл.мелиор!H43+'Гл. экон.'!H43+Гл.бухг.!H43+'Др. гл.спец.'!H43</f>
        <v>516</v>
      </c>
      <c r="I43" s="57">
        <f t="shared" si="2"/>
        <v>99.04030710172745</v>
      </c>
      <c r="J43" s="57">
        <f t="shared" si="3"/>
        <v>94.85294117647058</v>
      </c>
      <c r="K43" s="58">
        <f>Гл.агрон.!K43+'Гл. зоот.'!K43+Гл.ветвр.!K43+'Гл. инж.'!K43+'Гл. энерг.'!K43+Гл.мелиор!K43+'Гл. экон.'!K43+Гл.бухг.!K43+'Др. гл.спец.'!K43</f>
        <v>431</v>
      </c>
      <c r="L43" s="57">
        <f t="shared" si="4"/>
        <v>82.725527831094041</v>
      </c>
      <c r="M43" s="58">
        <f>Гл.агрон.!M43+'Гл. зоот.'!M43+Гл.ветвр.!M43+'Гл. инж.'!M43+'Гл. энерг.'!M43+Гл.мелиор!M43+'Гл. экон.'!M43+Гл.бухг.!M43+'Др. гл.спец.'!M43</f>
        <v>85</v>
      </c>
      <c r="N43" s="57">
        <f t="shared" si="5"/>
        <v>16.314779270633398</v>
      </c>
      <c r="O43" s="58">
        <f>Гл.агрон.!O43+'Гл. зоот.'!O43+Гл.ветвр.!O43+'Гл. инж.'!O43+'Гл. энерг.'!O43+Гл.мелиор!O43+'Гл. экон.'!O43+Гл.бухг.!O43+'Др. гл.спец.'!O43</f>
        <v>5</v>
      </c>
      <c r="P43" s="57">
        <f t="shared" si="6"/>
        <v>0.95969289827255266</v>
      </c>
      <c r="Q43" s="58">
        <f>Гл.агрон.!Q43+'Гл. зоот.'!Q43+Гл.ветвр.!Q43+'Гл. инж.'!Q43+'Гл. энерг.'!Q43+Гл.мелиор!Q43+'Гл. экон.'!Q43+Гл.бухг.!Q43+'Др. гл.спец.'!Q43</f>
        <v>1</v>
      </c>
      <c r="R43" s="57">
        <f t="shared" si="7"/>
        <v>20</v>
      </c>
      <c r="S43" s="58">
        <f>Гл.агрон.!S43+'Гл. зоот.'!S43+Гл.ветвр.!S43+'Гл. инж.'!S43+'Гл. энерг.'!S43+Гл.мелиор!S43+'Гл. экон.'!S43+Гл.бухг.!S43+'Др. гл.спец.'!S43</f>
        <v>35</v>
      </c>
      <c r="T43" s="57">
        <f t="shared" si="8"/>
        <v>6.7178502879078703</v>
      </c>
      <c r="U43" s="58">
        <f>Гл.агрон.!U43+'Гл. зоот.'!U43+Гл.ветвр.!U43+'Гл. инж.'!U43+'Гл. энерг.'!U43+Гл.мелиор!U43+'Гл. экон.'!U43+Гл.бухг.!U43+'Др. гл.спец.'!U43</f>
        <v>70</v>
      </c>
      <c r="V43" s="57">
        <f t="shared" si="9"/>
        <v>13.435700575815741</v>
      </c>
      <c r="W43" s="58">
        <f>Гл.агрон.!W43+'Гл. зоот.'!W43+Гл.ветвр.!W43+'Гл. инж.'!W43+'Гл. энерг.'!W43+Гл.мелиор!W43+'Гл. экон.'!W43+Гл.бухг.!W43+'Др. гл.спец.'!W43</f>
        <v>93</v>
      </c>
      <c r="X43" s="57">
        <f t="shared" si="10"/>
        <v>17.850287907869479</v>
      </c>
      <c r="Y43" s="58">
        <f>Гл.агрон.!Y43+'Гл. зоот.'!Y43+Гл.ветвр.!Y43+'Гл. инж.'!Y43+'Гл. энерг.'!Y43+Гл.мелиор!Y43+'Гл. экон.'!Y43+Гл.бухг.!Y43+'Др. гл.спец.'!Y43</f>
        <v>55</v>
      </c>
      <c r="Z43" s="57">
        <f t="shared" si="11"/>
        <v>10.556621880998081</v>
      </c>
      <c r="AA43" s="58">
        <f>Гл.агрон.!AA43+'Гл. зоот.'!AA43+Гл.ветвр.!AA43+'Гл. инж.'!AA43+'Гл. энерг.'!AA43+Гл.мелиор!AA43+'Гл. экон.'!AA43+Гл.бухг.!AA43+'Др. гл.спец.'!AA43</f>
        <v>11</v>
      </c>
      <c r="AB43" s="57">
        <f t="shared" si="12"/>
        <v>2.1113243761996161</v>
      </c>
      <c r="AC43" s="57">
        <f t="shared" si="13"/>
        <v>20</v>
      </c>
      <c r="AD43" s="58">
        <f>Гл.агрон.!AD43+'Гл. зоот.'!AD43+Гл.ветвр.!AD43+'Гл. инж.'!AD43+'Гл. энерг.'!AD43+Гл.мелиор!AD43+'Гл. экон.'!AD43+Гл.бухг.!AD43+'Др. гл.спец.'!AD43</f>
        <v>53</v>
      </c>
      <c r="AE43" s="57">
        <f t="shared" si="14"/>
        <v>10.17274472168906</v>
      </c>
      <c r="AF43" s="58">
        <f>Гл.агрон.!AF43+'Гл. зоот.'!AF43+Гл.ветвр.!AF43+'Гл. инж.'!AF43+'Гл. энерг.'!AF43+Гл.мелиор!AF43+'Гл. экон.'!AF43+Гл.бухг.!AF43+'Др. гл.спец.'!AF43</f>
        <v>0</v>
      </c>
      <c r="AG43" s="55">
        <f t="shared" si="15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58">
        <f>Гл.агрон.!C44+'Гл. зоот.'!C44+Гл.ветвр.!C44+'Гл. инж.'!C44+'Гл. энерг.'!C44+Гл.мелиор!C44+'Гл. экон.'!C44+Гл.бухг.!C44+'Др. гл.спец.'!C44</f>
        <v>1738</v>
      </c>
      <c r="D44" s="58">
        <f>Гл.агрон.!D44+'Гл. зоот.'!D44+Гл.ветвр.!D44+'Гл. инж.'!D44+'Гл. энерг.'!D44+Гл.мелиор!D44+'Гл. экон.'!D44+Гл.бухг.!D44+'Др. гл.спец.'!D44</f>
        <v>1610</v>
      </c>
      <c r="E44" s="57">
        <f t="shared" si="0"/>
        <v>92.635212888377453</v>
      </c>
      <c r="F44" s="58">
        <f>Гл.агрон.!F44+'Гл. зоот.'!F44+Гл.ветвр.!F44+'Гл. инж.'!F44+'Гл. энерг.'!F44+Гл.мелиор!F44+'Гл. экон.'!F44+Гл.бухг.!F44+'Др. гл.спец.'!F44</f>
        <v>556</v>
      </c>
      <c r="G44" s="57">
        <f t="shared" si="1"/>
        <v>34.534161490683232</v>
      </c>
      <c r="H44" s="58">
        <f>Гл.агрон.!H44+'Гл. зоот.'!H44+Гл.ветвр.!H44+'Гл. инж.'!H44+'Гл. энерг.'!H44+Гл.мелиор!H44+'Гл. экон.'!H44+Гл.бухг.!H44+'Др. гл.спец.'!H44</f>
        <v>1574</v>
      </c>
      <c r="I44" s="57">
        <f t="shared" si="2"/>
        <v>97.763975155279496</v>
      </c>
      <c r="J44" s="57">
        <f t="shared" si="3"/>
        <v>90.563866513233606</v>
      </c>
      <c r="K44" s="58">
        <f>Гл.агрон.!K44+'Гл. зоот.'!K44+Гл.ветвр.!K44+'Гл. инж.'!K44+'Гл. энерг.'!K44+Гл.мелиор!K44+'Гл. экон.'!K44+Гл.бухг.!K44+'Др. гл.спец.'!K44</f>
        <v>1142</v>
      </c>
      <c r="L44" s="57">
        <f t="shared" si="4"/>
        <v>70.931677018633536</v>
      </c>
      <c r="M44" s="58">
        <f>Гл.агрон.!M44+'Гл. зоот.'!M44+Гл.ветвр.!M44+'Гл. инж.'!M44+'Гл. энерг.'!M44+Гл.мелиор!M44+'Гл. экон.'!M44+Гл.бухг.!M44+'Др. гл.спец.'!M44</f>
        <v>432</v>
      </c>
      <c r="N44" s="57">
        <f t="shared" si="5"/>
        <v>26.83229813664596</v>
      </c>
      <c r="O44" s="58">
        <f>Гл.агрон.!O44+'Гл. зоот.'!O44+Гл.ветвр.!O44+'Гл. инж.'!O44+'Гл. энерг.'!O44+Гл.мелиор!O44+'Гл. экон.'!O44+Гл.бухг.!O44+'Др. гл.спец.'!O44</f>
        <v>36</v>
      </c>
      <c r="P44" s="57">
        <f t="shared" si="6"/>
        <v>2.2360248447204971</v>
      </c>
      <c r="Q44" s="58">
        <f>Гл.агрон.!Q44+'Гл. зоот.'!Q44+Гл.ветвр.!Q44+'Гл. инж.'!Q44+'Гл. энерг.'!Q44+Гл.мелиор!Q44+'Гл. экон.'!Q44+Гл.бухг.!Q44+'Др. гл.спец.'!Q44</f>
        <v>1</v>
      </c>
      <c r="R44" s="57">
        <f t="shared" si="7"/>
        <v>2.7777777777777777</v>
      </c>
      <c r="S44" s="58">
        <f>Гл.агрон.!S44+'Гл. зоот.'!S44+Гл.ветвр.!S44+'Гл. инж.'!S44+'Гл. энерг.'!S44+Гл.мелиор!S44+'Гл. экон.'!S44+Гл.бухг.!S44+'Др. гл.спец.'!S44</f>
        <v>130</v>
      </c>
      <c r="T44" s="57">
        <f t="shared" si="8"/>
        <v>8.0745341614906838</v>
      </c>
      <c r="U44" s="58">
        <f>Гл.агрон.!U44+'Гл. зоот.'!U44+Гл.ветвр.!U44+'Гл. инж.'!U44+'Гл. энерг.'!U44+Гл.мелиор!U44+'Гл. экон.'!U44+Гл.бухг.!U44+'Др. гл.спец.'!U44</f>
        <v>192</v>
      </c>
      <c r="V44" s="57">
        <f t="shared" si="9"/>
        <v>11.925465838509316</v>
      </c>
      <c r="W44" s="58">
        <f>Гл.агрон.!W44+'Гл. зоот.'!W44+Гл.ветвр.!W44+'Гл. инж.'!W44+'Гл. энерг.'!W44+Гл.мелиор!W44+'Гл. экон.'!W44+Гл.бухг.!W44+'Др. гл.спец.'!W44</f>
        <v>158</v>
      </c>
      <c r="X44" s="57">
        <f t="shared" si="10"/>
        <v>9.8136645962732914</v>
      </c>
      <c r="Y44" s="58">
        <f>Гл.агрон.!Y44+'Гл. зоот.'!Y44+Гл.ветвр.!Y44+'Гл. инж.'!Y44+'Гл. энерг.'!Y44+Гл.мелиор!Y44+'Гл. экон.'!Y44+Гл.бухг.!Y44+'Др. гл.спец.'!Y44</f>
        <v>174</v>
      </c>
      <c r="Z44" s="57">
        <f t="shared" si="11"/>
        <v>10.807453416149068</v>
      </c>
      <c r="AA44" s="58">
        <f>Гл.агрон.!AA44+'Гл. зоот.'!AA44+Гл.ветвр.!AA44+'Гл. инж.'!AA44+'Гл. энерг.'!AA44+Гл.мелиор!AA44+'Гл. экон.'!AA44+Гл.бухг.!AA44+'Др. гл.спец.'!AA44</f>
        <v>7</v>
      </c>
      <c r="AB44" s="57">
        <f t="shared" si="12"/>
        <v>0.43478260869565216</v>
      </c>
      <c r="AC44" s="57">
        <f t="shared" si="13"/>
        <v>4.0229885057471266</v>
      </c>
      <c r="AD44" s="58">
        <f>Гл.агрон.!AD44+'Гл. зоот.'!AD44+Гл.ветвр.!AD44+'Гл. инж.'!AD44+'Гл. энерг.'!AD44+Гл.мелиор!AD44+'Гл. экон.'!AD44+Гл.бухг.!AD44+'Др. гл.спец.'!AD44</f>
        <v>173</v>
      </c>
      <c r="AE44" s="57">
        <f t="shared" si="14"/>
        <v>10.745341614906833</v>
      </c>
      <c r="AF44" s="58">
        <f>Гл.агрон.!AF44+'Гл. зоот.'!AF44+Гл.ветвр.!AF44+'Гл. инж.'!AF44+'Гл. энерг.'!AF44+Гл.мелиор!AF44+'Гл. экон.'!AF44+Гл.бухг.!AF44+'Др. гл.спец.'!AF44</f>
        <v>7</v>
      </c>
      <c r="AG44" s="55">
        <f t="shared" si="15"/>
        <v>0.43478260869565216</v>
      </c>
      <c r="AH44" s="42"/>
      <c r="AI44" s="42"/>
    </row>
    <row r="45" spans="1:35" x14ac:dyDescent="0.25">
      <c r="A45" s="93">
        <v>34</v>
      </c>
      <c r="B45" s="96" t="s">
        <v>67</v>
      </c>
      <c r="C45" s="58">
        <f>Гл.агрон.!C45+'Гл. зоот.'!C45+Гл.ветвр.!C45+'Гл. инж.'!C45+'Гл. энерг.'!C45+Гл.мелиор!C45+'Гл. экон.'!C45+Гл.бухг.!C45+'Др. гл.спец.'!C45</f>
        <v>992</v>
      </c>
      <c r="D45" s="58">
        <f>Гл.агрон.!D45+'Гл. зоот.'!D45+Гл.ветвр.!D45+'Гл. инж.'!D45+'Гл. энерг.'!D45+Гл.мелиор!D45+'Гл. экон.'!D45+Гл.бухг.!D45+'Др. гл.спец.'!D45</f>
        <v>901</v>
      </c>
      <c r="E45" s="57">
        <f t="shared" si="0"/>
        <v>90.826612903225808</v>
      </c>
      <c r="F45" s="58">
        <f>Гл.агрон.!F45+'Гл. зоот.'!F45+Гл.ветвр.!F45+'Гл. инж.'!F45+'Гл. энерг.'!F45+Гл.мелиор!F45+'Гл. экон.'!F45+Гл.бухг.!F45+'Др. гл.спец.'!F45</f>
        <v>468</v>
      </c>
      <c r="G45" s="57">
        <f t="shared" si="1"/>
        <v>51.942286348501668</v>
      </c>
      <c r="H45" s="58">
        <f>Гл.агрон.!H45+'Гл. зоот.'!H45+Гл.ветвр.!H45+'Гл. инж.'!H45+'Гл. энерг.'!H45+Гл.мелиор!H45+'Гл. экон.'!H45+Гл.бухг.!H45+'Др. гл.спец.'!H45</f>
        <v>860</v>
      </c>
      <c r="I45" s="57">
        <f t="shared" si="2"/>
        <v>95.449500554938965</v>
      </c>
      <c r="J45" s="57">
        <f t="shared" si="3"/>
        <v>86.693548387096769</v>
      </c>
      <c r="K45" s="58">
        <f>Гл.агрон.!K45+'Гл. зоот.'!K45+Гл.ветвр.!K45+'Гл. инж.'!K45+'Гл. энерг.'!K45+Гл.мелиор!K45+'Гл. экон.'!K45+Гл.бухг.!K45+'Др. гл.спец.'!K45</f>
        <v>587</v>
      </c>
      <c r="L45" s="57">
        <f t="shared" si="4"/>
        <v>65.149833518312988</v>
      </c>
      <c r="M45" s="58">
        <f>Гл.агрон.!M45+'Гл. зоот.'!M45+Гл.ветвр.!M45+'Гл. инж.'!M45+'Гл. энерг.'!M45+Гл.мелиор!M45+'Гл. экон.'!M45+Гл.бухг.!M45+'Др. гл.спец.'!M45</f>
        <v>273</v>
      </c>
      <c r="N45" s="57">
        <f t="shared" si="5"/>
        <v>30.299667036625973</v>
      </c>
      <c r="O45" s="58">
        <f>Гл.агрон.!O45+'Гл. зоот.'!O45+Гл.ветвр.!O45+'Гл. инж.'!O45+'Гл. энерг.'!O45+Гл.мелиор!O45+'Гл. экон.'!O45+Гл.бухг.!O45+'Др. гл.спец.'!O45</f>
        <v>41</v>
      </c>
      <c r="P45" s="57">
        <f t="shared" si="6"/>
        <v>4.5504994450610434</v>
      </c>
      <c r="Q45" s="58">
        <f>Гл.агрон.!Q45+'Гл. зоот.'!Q45+Гл.ветвр.!Q45+'Гл. инж.'!Q45+'Гл. энерг.'!Q45+Гл.мелиор!Q45+'Гл. экон.'!Q45+Гл.бухг.!Q45+'Др. гл.спец.'!Q45</f>
        <v>11</v>
      </c>
      <c r="R45" s="57">
        <f t="shared" si="7"/>
        <v>26.829268292682929</v>
      </c>
      <c r="S45" s="58">
        <f>Гл.агрон.!S45+'Гл. зоот.'!S45+Гл.ветвр.!S45+'Гл. инж.'!S45+'Гл. энерг.'!S45+Гл.мелиор!S45+'Гл. экон.'!S45+Гл.бухг.!S45+'Др. гл.спец.'!S45</f>
        <v>96</v>
      </c>
      <c r="T45" s="57">
        <f t="shared" si="8"/>
        <v>10.654827968923417</v>
      </c>
      <c r="U45" s="58">
        <f>Гл.агрон.!U45+'Гл. зоот.'!U45+Гл.ветвр.!U45+'Гл. инж.'!U45+'Гл. энерг.'!U45+Гл.мелиор!U45+'Гл. экон.'!U45+Гл.бухг.!U45+'Др. гл.спец.'!U45</f>
        <v>112</v>
      </c>
      <c r="V45" s="57">
        <f t="shared" si="9"/>
        <v>12.430632630410656</v>
      </c>
      <c r="W45" s="58">
        <f>Гл.агрон.!W45+'Гл. зоот.'!W45+Гл.ветвр.!W45+'Гл. инж.'!W45+'Гл. энерг.'!W45+Гл.мелиор!W45+'Гл. экон.'!W45+Гл.бухг.!W45+'Др. гл.спец.'!W45</f>
        <v>118</v>
      </c>
      <c r="X45" s="57">
        <f t="shared" si="10"/>
        <v>13.09655937846837</v>
      </c>
      <c r="Y45" s="58">
        <f>Гл.агрон.!Y45+'Гл. зоот.'!Y45+Гл.ветвр.!Y45+'Гл. инж.'!Y45+'Гл. энерг.'!Y45+Гл.мелиор!Y45+'Гл. экон.'!Y45+Гл.бухг.!Y45+'Др. гл.спец.'!Y45</f>
        <v>77</v>
      </c>
      <c r="Z45" s="57">
        <f t="shared" si="11"/>
        <v>8.5460599334073262</v>
      </c>
      <c r="AA45" s="58">
        <f>Гл.агрон.!AA45+'Гл. зоот.'!AA45+Гл.ветвр.!AA45+'Гл. инж.'!AA45+'Гл. энерг.'!AA45+Гл.мелиор!AA45+'Гл. экон.'!AA45+Гл.бухг.!AA45+'Др. гл.спец.'!AA45</f>
        <v>6</v>
      </c>
      <c r="AB45" s="57">
        <f t="shared" si="12"/>
        <v>0.66592674805771357</v>
      </c>
      <c r="AC45" s="57">
        <f t="shared" si="13"/>
        <v>7.7922077922077921</v>
      </c>
      <c r="AD45" s="58">
        <f>Гл.агрон.!AD45+'Гл. зоот.'!AD45+Гл.ветвр.!AD45+'Гл. инж.'!AD45+'Гл. энерг.'!AD45+Гл.мелиор!AD45+'Гл. экон.'!AD45+Гл.бухг.!AD45+'Др. гл.спец.'!AD45</f>
        <v>79</v>
      </c>
      <c r="AE45" s="57">
        <f t="shared" si="14"/>
        <v>8.7680355160932297</v>
      </c>
      <c r="AF45" s="58">
        <f>Гл.агрон.!AF45+'Гл. зоот.'!AF45+Гл.ветвр.!AF45+'Гл. инж.'!AF45+'Гл. энерг.'!AF45+Гл.мелиор!AF45+'Гл. экон.'!AF45+Гл.бухг.!AF45+'Др. гл.спец.'!AF45</f>
        <v>2</v>
      </c>
      <c r="AG45" s="55">
        <f t="shared" si="15"/>
        <v>0.22197558268590456</v>
      </c>
      <c r="AH45" s="42"/>
      <c r="AI45" s="42"/>
    </row>
    <row r="46" spans="1:35" x14ac:dyDescent="0.25">
      <c r="A46" s="93">
        <v>35</v>
      </c>
      <c r="B46" s="94" t="s">
        <v>68</v>
      </c>
      <c r="C46" s="58">
        <f>Гл.агрон.!C46+'Гл. зоот.'!C46+Гл.ветвр.!C46+'Гл. инж.'!C46+'Гл. энерг.'!C46+Гл.мелиор!C46+'Гл. экон.'!C46+Гл.бухг.!C46+'Др. гл.спец.'!C46</f>
        <v>560</v>
      </c>
      <c r="D46" s="58">
        <f>Гл.агрон.!D46+'Гл. зоот.'!D46+Гл.ветвр.!D46+'Гл. инж.'!D46+'Гл. энерг.'!D46+Гл.мелиор!D46+'Гл. экон.'!D46+Гл.бухг.!D46+'Др. гл.спец.'!D46</f>
        <v>487</v>
      </c>
      <c r="E46" s="57">
        <f t="shared" si="0"/>
        <v>86.964285714285722</v>
      </c>
      <c r="F46" s="58">
        <f>Гл.агрон.!F46+'Гл. зоот.'!F46+Гл.ветвр.!F46+'Гл. инж.'!F46+'Гл. энерг.'!F46+Гл.мелиор!F46+'Гл. экон.'!F46+Гл.бухг.!F46+'Др. гл.спец.'!F46</f>
        <v>258</v>
      </c>
      <c r="G46" s="57">
        <f t="shared" si="1"/>
        <v>52.977412731006154</v>
      </c>
      <c r="H46" s="58">
        <f>Гл.агрон.!H46+'Гл. зоот.'!H46+Гл.ветвр.!H46+'Гл. инж.'!H46+'Гл. энерг.'!H46+Гл.мелиор!H46+'Гл. экон.'!H46+Гл.бухг.!H46+'Др. гл.спец.'!H46</f>
        <v>474</v>
      </c>
      <c r="I46" s="57">
        <f t="shared" si="2"/>
        <v>97.330595482546201</v>
      </c>
      <c r="J46" s="57">
        <f t="shared" si="3"/>
        <v>84.642857142857139</v>
      </c>
      <c r="K46" s="58">
        <f>Гл.агрон.!K46+'Гл. зоот.'!K46+Гл.ветвр.!K46+'Гл. инж.'!K46+'Гл. энерг.'!K46+Гл.мелиор!K46+'Гл. экон.'!K46+Гл.бухг.!K46+'Др. гл.спец.'!K46</f>
        <v>351</v>
      </c>
      <c r="L46" s="57">
        <f t="shared" si="4"/>
        <v>72.07392197125256</v>
      </c>
      <c r="M46" s="58">
        <f>Гл.агрон.!M46+'Гл. зоот.'!M46+Гл.ветвр.!M46+'Гл. инж.'!M46+'Гл. энерг.'!M46+Гл.мелиор!M46+'Гл. экон.'!M46+Гл.бухг.!M46+'Др. гл.спец.'!M46</f>
        <v>123</v>
      </c>
      <c r="N46" s="57">
        <f t="shared" si="5"/>
        <v>25.256673511293638</v>
      </c>
      <c r="O46" s="58">
        <f>Гл.агрон.!O46+'Гл. зоот.'!O46+Гл.ветвр.!O46+'Гл. инж.'!O46+'Гл. энерг.'!O46+Гл.мелиор!O46+'Гл. экон.'!O46+Гл.бухг.!O46+'Др. гл.спец.'!O46</f>
        <v>13</v>
      </c>
      <c r="P46" s="57">
        <f t="shared" si="6"/>
        <v>2.6694045174537986</v>
      </c>
      <c r="Q46" s="58">
        <f>Гл.агрон.!Q46+'Гл. зоот.'!Q46+Гл.ветвр.!Q46+'Гл. инж.'!Q46+'Гл. энерг.'!Q46+Гл.мелиор!Q46+'Гл. экон.'!Q46+Гл.бухг.!Q46+'Др. гл.спец.'!Q46</f>
        <v>3</v>
      </c>
      <c r="R46" s="57">
        <f t="shared" si="7"/>
        <v>23.076923076923077</v>
      </c>
      <c r="S46" s="58">
        <f>Гл.агрон.!S46+'Гл. зоот.'!S46+Гл.ветвр.!S46+'Гл. инж.'!S46+'Гл. энерг.'!S46+Гл.мелиор!S46+'Гл. экон.'!S46+Гл.бухг.!S46+'Др. гл.спец.'!S46</f>
        <v>25</v>
      </c>
      <c r="T46" s="57">
        <f t="shared" si="8"/>
        <v>5.1334702258726894</v>
      </c>
      <c r="U46" s="58">
        <f>Гл.агрон.!U46+'Гл. зоот.'!U46+Гл.ветвр.!U46+'Гл. инж.'!U46+'Гл. энерг.'!U46+Гл.мелиор!U46+'Гл. экон.'!U46+Гл.бухг.!U46+'Др. гл.спец.'!U46</f>
        <v>76</v>
      </c>
      <c r="V46" s="57">
        <f t="shared" si="9"/>
        <v>15.605749486652979</v>
      </c>
      <c r="W46" s="58">
        <f>Гл.агрон.!W46+'Гл. зоот.'!W46+Гл.ветвр.!W46+'Гл. инж.'!W46+'Гл. энерг.'!W46+Гл.мелиор!W46+'Гл. экон.'!W46+Гл.бухг.!W46+'Др. гл.спец.'!W46</f>
        <v>4</v>
      </c>
      <c r="X46" s="57">
        <f t="shared" si="10"/>
        <v>0.82135523613963046</v>
      </c>
      <c r="Y46" s="58">
        <f>Гл.агрон.!Y46+'Гл. зоот.'!Y46+Гл.ветвр.!Y46+'Гл. инж.'!Y46+'Гл. энерг.'!Y46+Гл.мелиор!Y46+'Гл. экон.'!Y46+Гл.бухг.!Y46+'Др. гл.спец.'!Y46</f>
        <v>43</v>
      </c>
      <c r="Z46" s="57">
        <f t="shared" si="11"/>
        <v>8.8295687885010263</v>
      </c>
      <c r="AA46" s="58">
        <f>Гл.агрон.!AA46+'Гл. зоот.'!AA46+Гл.ветвр.!AA46+'Гл. инж.'!AA46+'Гл. энерг.'!AA46+Гл.мелиор!AA46+'Гл. экон.'!AA46+Гл.бухг.!AA46+'Др. гл.спец.'!AA46</f>
        <v>3</v>
      </c>
      <c r="AB46" s="57">
        <f t="shared" si="12"/>
        <v>0.61601642710472282</v>
      </c>
      <c r="AC46" s="57">
        <f t="shared" si="13"/>
        <v>6.9767441860465116</v>
      </c>
      <c r="AD46" s="58">
        <f>Гл.агрон.!AD46+'Гл. зоот.'!AD46+Гл.ветвр.!AD46+'Гл. инж.'!AD46+'Гл. энерг.'!AD46+Гл.мелиор!AD46+'Гл. экон.'!AD46+Гл.бухг.!AD46+'Др. гл.спец.'!AD46</f>
        <v>45</v>
      </c>
      <c r="AE46" s="57">
        <f t="shared" si="14"/>
        <v>9.2402464065708418</v>
      </c>
      <c r="AF46" s="58">
        <f>Гл.агрон.!AF46+'Гл. зоот.'!AF46+Гл.ветвр.!AF46+'Гл. инж.'!AF46+'Гл. энерг.'!AF46+Гл.мелиор!AF46+'Гл. экон.'!AF46+Гл.бухг.!AF46+'Др. гл.спец.'!AF46</f>
        <v>0</v>
      </c>
      <c r="AG46" s="55">
        <f t="shared" si="15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58">
        <f>Гл.агрон.!C47+'Гл. зоот.'!C47+Гл.ветвр.!C47+'Гл. инж.'!C47+'Гл. энерг.'!C47+Гл.мелиор!C47+'Гл. экон.'!C47+Гл.бухг.!C47+'Др. гл.спец.'!C47</f>
        <v>938.5</v>
      </c>
      <c r="D47" s="58">
        <f>Гл.агрон.!D47+'Гл. зоот.'!D47+Гл.ветвр.!D47+'Гл. инж.'!D47+'Гл. энерг.'!D47+Гл.мелиор!D47+'Гл. экон.'!D47+Гл.бухг.!D47+'Др. гл.спец.'!D47</f>
        <v>854</v>
      </c>
      <c r="E47" s="57">
        <f t="shared" si="0"/>
        <v>90.996270644645719</v>
      </c>
      <c r="F47" s="58">
        <f>Гл.агрон.!F47+'Гл. зоот.'!F47+Гл.ветвр.!F47+'Гл. инж.'!F47+'Гл. энерг.'!F47+Гл.мелиор!F47+'Гл. экон.'!F47+Гл.бухг.!F47+'Др. гл.спец.'!F47</f>
        <v>499</v>
      </c>
      <c r="G47" s="57">
        <f t="shared" si="1"/>
        <v>58.430913348946135</v>
      </c>
      <c r="H47" s="58">
        <f>Гл.агрон.!H47+'Гл. зоот.'!H47+Гл.ветвр.!H47+'Гл. инж.'!H47+'Гл. энерг.'!H47+Гл.мелиор!H47+'Гл. экон.'!H47+Гл.бухг.!H47+'Др. гл.спец.'!H47</f>
        <v>809</v>
      </c>
      <c r="I47" s="57">
        <f t="shared" si="2"/>
        <v>94.730679156908664</v>
      </c>
      <c r="J47" s="57">
        <f t="shared" si="3"/>
        <v>86.201385189131599</v>
      </c>
      <c r="K47" s="58">
        <f>Гл.агрон.!K47+'Гл. зоот.'!K47+Гл.ветвр.!K47+'Гл. инж.'!K47+'Гл. энерг.'!K47+Гл.мелиор!K47+'Гл. экон.'!K47+Гл.бухг.!K47+'Др. гл.спец.'!K47</f>
        <v>546</v>
      </c>
      <c r="L47" s="57">
        <f t="shared" si="4"/>
        <v>63.934426229508205</v>
      </c>
      <c r="M47" s="58">
        <f>Гл.агрон.!M47+'Гл. зоот.'!M47+Гл.ветвр.!M47+'Гл. инж.'!M47+'Гл. энерг.'!M47+Гл.мелиор!M47+'Гл. экон.'!M47+Гл.бухг.!M47+'Др. гл.спец.'!M47</f>
        <v>263</v>
      </c>
      <c r="N47" s="57">
        <f t="shared" si="5"/>
        <v>30.79625292740047</v>
      </c>
      <c r="O47" s="58">
        <f>Гл.агрон.!O47+'Гл. зоот.'!O47+Гл.ветвр.!O47+'Гл. инж.'!O47+'Гл. энерг.'!O47+Гл.мелиор!O47+'Гл. экон.'!O47+Гл.бухг.!O47+'Др. гл.спец.'!O47</f>
        <v>45</v>
      </c>
      <c r="P47" s="57">
        <f t="shared" si="6"/>
        <v>5.269320843091335</v>
      </c>
      <c r="Q47" s="58">
        <f>Гл.агрон.!Q47+'Гл. зоот.'!Q47+Гл.ветвр.!Q47+'Гл. инж.'!Q47+'Гл. энерг.'!Q47+Гл.мелиор!Q47+'Гл. экон.'!Q47+Гл.бухг.!Q47+'Др. гл.спец.'!Q47</f>
        <v>3</v>
      </c>
      <c r="R47" s="57">
        <f t="shared" si="7"/>
        <v>6.666666666666667</v>
      </c>
      <c r="S47" s="58">
        <f>Гл.агрон.!S47+'Гл. зоот.'!S47+Гл.ветвр.!S47+'Гл. инж.'!S47+'Гл. энерг.'!S47+Гл.мелиор!S47+'Гл. экон.'!S47+Гл.бухг.!S47+'Др. гл.спец.'!S47</f>
        <v>42</v>
      </c>
      <c r="T47" s="57">
        <f t="shared" si="8"/>
        <v>4.918032786885246</v>
      </c>
      <c r="U47" s="58">
        <f>Гл.агрон.!U47+'Гл. зоот.'!U47+Гл.ветвр.!U47+'Гл. инж.'!U47+'Гл. энерг.'!U47+Гл.мелиор!U47+'Гл. экон.'!U47+Гл.бухг.!U47+'Др. гл.спец.'!U47</f>
        <v>142</v>
      </c>
      <c r="V47" s="57">
        <f t="shared" si="9"/>
        <v>16.627634660421545</v>
      </c>
      <c r="W47" s="58">
        <f>Гл.агрон.!W47+'Гл. зоот.'!W47+Гл.ветвр.!W47+'Гл. инж.'!W47+'Гл. энерг.'!W47+Гл.мелиор!W47+'Гл. экон.'!W47+Гл.бухг.!W47+'Др. гл.спец.'!W47</f>
        <v>100</v>
      </c>
      <c r="X47" s="57">
        <f t="shared" si="10"/>
        <v>11.7096018735363</v>
      </c>
      <c r="Y47" s="58">
        <f>Гл.агрон.!Y47+'Гл. зоот.'!Y47+Гл.ветвр.!Y47+'Гл. инж.'!Y47+'Гл. энерг.'!Y47+Гл.мелиор!Y47+'Гл. экон.'!Y47+Гл.бухг.!Y47+'Др. гл.спец.'!Y47</f>
        <v>91</v>
      </c>
      <c r="Z47" s="57">
        <f t="shared" si="11"/>
        <v>10.655737704918032</v>
      </c>
      <c r="AA47" s="58">
        <f>Гл.агрон.!AA47+'Гл. зоот.'!AA47+Гл.ветвр.!AA47+'Гл. инж.'!AA47+'Гл. энерг.'!AA47+Гл.мелиор!AA47+'Гл. экон.'!AA47+Гл.бухг.!AA47+'Др. гл.спец.'!AA47</f>
        <v>1</v>
      </c>
      <c r="AB47" s="57">
        <f t="shared" si="12"/>
        <v>0.117096018735363</v>
      </c>
      <c r="AC47" s="57">
        <f t="shared" si="13"/>
        <v>1.098901098901099</v>
      </c>
      <c r="AD47" s="58">
        <f>Гл.агрон.!AD47+'Гл. зоот.'!AD47+Гл.ветвр.!AD47+'Гл. инж.'!AD47+'Гл. энерг.'!AD47+Гл.мелиор!AD47+'Гл. экон.'!AD47+Гл.бухг.!AD47+'Др. гл.спец.'!AD47</f>
        <v>94</v>
      </c>
      <c r="AE47" s="57">
        <f t="shared" si="14"/>
        <v>11.007025761124121</v>
      </c>
      <c r="AF47" s="58">
        <f>Гл.агрон.!AF47+'Гл. зоот.'!AF47+Гл.ветвр.!AF47+'Гл. инж.'!AF47+'Гл. энерг.'!AF47+Гл.мелиор!AF47+'Гл. экон.'!AF47+Гл.бухг.!AF47+'Др. гл.спец.'!AF47</f>
        <v>0</v>
      </c>
      <c r="AG47" s="55">
        <f t="shared" si="15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58">
        <f>Гл.агрон.!C48+'Гл. зоот.'!C48+Гл.ветвр.!C48+'Гл. инж.'!C48+'Гл. энерг.'!C48+Гл.мелиор!C48+'Гл. экон.'!C48+Гл.бухг.!C48+'Др. гл.спец.'!C48</f>
        <v>1210</v>
      </c>
      <c r="D48" s="58">
        <f>Гл.агрон.!D48+'Гл. зоот.'!D48+Гл.ветвр.!D48+'Гл. инж.'!D48+'Гл. энерг.'!D48+Гл.мелиор!D48+'Гл. экон.'!D48+Гл.бухг.!D48+'Др. гл.спец.'!D48</f>
        <v>1100</v>
      </c>
      <c r="E48" s="57">
        <f t="shared" si="0"/>
        <v>90.909090909090907</v>
      </c>
      <c r="F48" s="58">
        <f>Гл.агрон.!F48+'Гл. зоот.'!F48+Гл.ветвр.!F48+'Гл. инж.'!F48+'Гл. энерг.'!F48+Гл.мелиор!F48+'Гл. экон.'!F48+Гл.бухг.!F48+'Др. гл.спец.'!F48</f>
        <v>548</v>
      </c>
      <c r="G48" s="57">
        <f t="shared" si="1"/>
        <v>49.81818181818182</v>
      </c>
      <c r="H48" s="58">
        <f>Гл.агрон.!H48+'Гл. зоот.'!H48+Гл.ветвр.!H48+'Гл. инж.'!H48+'Гл. энерг.'!H48+Гл.мелиор!H48+'Гл. экон.'!H48+Гл.бухг.!H48+'Др. гл.спец.'!H48</f>
        <v>1062</v>
      </c>
      <c r="I48" s="57">
        <f t="shared" si="2"/>
        <v>96.545454545454547</v>
      </c>
      <c r="J48" s="57">
        <f t="shared" si="3"/>
        <v>87.768595041322314</v>
      </c>
      <c r="K48" s="58">
        <f>Гл.агрон.!K48+'Гл. зоот.'!K48+Гл.ветвр.!K48+'Гл. инж.'!K48+'Гл. энерг.'!K48+Гл.мелиор!K48+'Гл. экон.'!K48+Гл.бухг.!K48+'Др. гл.спец.'!K48</f>
        <v>745</v>
      </c>
      <c r="L48" s="57">
        <f t="shared" si="4"/>
        <v>67.72727272727272</v>
      </c>
      <c r="M48" s="58">
        <f>Гл.агрон.!M48+'Гл. зоот.'!M48+Гл.ветвр.!M48+'Гл. инж.'!M48+'Гл. энерг.'!M48+Гл.мелиор!M48+'Гл. экон.'!M48+Гл.бухг.!M48+'Др. гл.спец.'!M48</f>
        <v>317</v>
      </c>
      <c r="N48" s="57">
        <f t="shared" si="5"/>
        <v>28.81818181818182</v>
      </c>
      <c r="O48" s="58">
        <f>Гл.агрон.!O48+'Гл. зоот.'!O48+Гл.ветвр.!O48+'Гл. инж.'!O48+'Гл. энерг.'!O48+Гл.мелиор!O48+'Гл. экон.'!O48+Гл.бухг.!O48+'Др. гл.спец.'!O48</f>
        <v>38</v>
      </c>
      <c r="P48" s="57">
        <f t="shared" si="6"/>
        <v>3.4545454545454546</v>
      </c>
      <c r="Q48" s="58">
        <f>Гл.агрон.!Q48+'Гл. зоот.'!Q48+Гл.ветвр.!Q48+'Гл. инж.'!Q48+'Гл. энерг.'!Q48+Гл.мелиор!Q48+'Гл. экон.'!Q48+Гл.бухг.!Q48+'Др. гл.спец.'!Q48</f>
        <v>1</v>
      </c>
      <c r="R48" s="57">
        <f t="shared" si="7"/>
        <v>2.6315789473684208</v>
      </c>
      <c r="S48" s="58">
        <f>Гл.агрон.!S48+'Гл. зоот.'!S48+Гл.ветвр.!S48+'Гл. инж.'!S48+'Гл. энерг.'!S48+Гл.мелиор!S48+'Гл. экон.'!S48+Гл.бухг.!S48+'Др. гл.спец.'!S48</f>
        <v>65</v>
      </c>
      <c r="T48" s="57">
        <f t="shared" si="8"/>
        <v>5.9090909090909092</v>
      </c>
      <c r="U48" s="58">
        <f>Гл.агрон.!U48+'Гл. зоот.'!U48+Гл.ветвр.!U48+'Гл. инж.'!U48+'Гл. энерг.'!U48+Гл.мелиор!U48+'Гл. экон.'!U48+Гл.бухг.!U48+'Др. гл.спец.'!U48</f>
        <v>185</v>
      </c>
      <c r="V48" s="57">
        <f t="shared" si="9"/>
        <v>16.818181818181817</v>
      </c>
      <c r="W48" s="58">
        <f>Гл.агрон.!W48+'Гл. зоот.'!W48+Гл.ветвр.!W48+'Гл. инж.'!W48+'Гл. энерг.'!W48+Гл.мелиор!W48+'Гл. экон.'!W48+Гл.бухг.!W48+'Др. гл.спец.'!W48</f>
        <v>117</v>
      </c>
      <c r="X48" s="57">
        <f t="shared" si="10"/>
        <v>10.636363636363637</v>
      </c>
      <c r="Y48" s="58">
        <f>Гл.агрон.!Y48+'Гл. зоот.'!Y48+Гл.ветвр.!Y48+'Гл. инж.'!Y48+'Гл. энерг.'!Y48+Гл.мелиор!Y48+'Гл. экон.'!Y48+Гл.бухг.!Y48+'Др. гл.спец.'!Y48</f>
        <v>2</v>
      </c>
      <c r="Z48" s="57">
        <f t="shared" si="11"/>
        <v>0.18181818181818182</v>
      </c>
      <c r="AA48" s="58">
        <f>Гл.агрон.!AA48+'Гл. зоот.'!AA48+Гл.ветвр.!AA48+'Гл. инж.'!AA48+'Гл. энерг.'!AA48+Гл.мелиор!AA48+'Гл. экон.'!AA48+Гл.бухг.!AA48+'Др. гл.спец.'!AA48</f>
        <v>132</v>
      </c>
      <c r="AB48" s="57">
        <f t="shared" si="12"/>
        <v>12</v>
      </c>
      <c r="AC48" s="57">
        <f t="shared" si="13"/>
        <v>6600</v>
      </c>
      <c r="AD48" s="58">
        <f>Гл.агрон.!AD48+'Гл. зоот.'!AD48+Гл.ветвр.!AD48+'Гл. инж.'!AD48+'Гл. энерг.'!AD48+Гл.мелиор!AD48+'Гл. экон.'!AD48+Гл.бухг.!AD48+'Др. гл.спец.'!AD48</f>
        <v>139</v>
      </c>
      <c r="AE48" s="57">
        <f t="shared" si="14"/>
        <v>12.636363636363637</v>
      </c>
      <c r="AF48" s="58">
        <f>Гл.агрон.!AF48+'Гл. зоот.'!AF48+Гл.ветвр.!AF48+'Гл. инж.'!AF48+'Гл. энерг.'!AF48+Гл.мелиор!AF48+'Гл. экон.'!AF48+Гл.бухг.!AF48+'Др. гл.спец.'!AF48</f>
        <v>2</v>
      </c>
      <c r="AG48" s="55">
        <f t="shared" si="15"/>
        <v>0.18181818181818182</v>
      </c>
      <c r="AH48" s="42"/>
      <c r="AI48" s="42"/>
    </row>
    <row r="49" spans="1:35" x14ac:dyDescent="0.25">
      <c r="A49" s="93">
        <v>38</v>
      </c>
      <c r="B49" s="96" t="s">
        <v>71</v>
      </c>
      <c r="C49" s="58">
        <f>Гл.агрон.!C49+'Гл. зоот.'!C49+Гл.ветвр.!C49+'Гл. инж.'!C49+'Гл. энерг.'!C49+Гл.мелиор!C49+'Гл. экон.'!C49+Гл.бухг.!C49+'Др. гл.спец.'!C49</f>
        <v>1132</v>
      </c>
      <c r="D49" s="58">
        <f>Гл.агрон.!D49+'Гл. зоот.'!D49+Гл.ветвр.!D49+'Гл. инж.'!D49+'Гл. энерг.'!D49+Гл.мелиор!D49+'Гл. экон.'!D49+Гл.бухг.!D49+'Др. гл.спец.'!D49</f>
        <v>966</v>
      </c>
      <c r="E49" s="57">
        <f t="shared" si="0"/>
        <v>85.335689045936391</v>
      </c>
      <c r="F49" s="58">
        <f>Гл.агрон.!F49+'Гл. зоот.'!F49+Гл.ветвр.!F49+'Гл. инж.'!F49+'Гл. энерг.'!F49+Гл.мелиор!F49+'Гл. экон.'!F49+Гл.бухг.!F49+'Др. гл.спец.'!F49</f>
        <v>352</v>
      </c>
      <c r="G49" s="57">
        <f t="shared" si="1"/>
        <v>36.43892339544513</v>
      </c>
      <c r="H49" s="58">
        <f>Гл.агрон.!H49+'Гл. зоот.'!H49+Гл.ветвр.!H49+'Гл. инж.'!H49+'Гл. энерг.'!H49+Гл.мелиор!H49+'Гл. экон.'!H49+Гл.бухг.!H49+'Др. гл.спец.'!H49</f>
        <v>941</v>
      </c>
      <c r="I49" s="57">
        <f t="shared" si="2"/>
        <v>97.412008281573506</v>
      </c>
      <c r="J49" s="57">
        <f t="shared" si="3"/>
        <v>83.127208480565372</v>
      </c>
      <c r="K49" s="58">
        <f>Гл.агрон.!K49+'Гл. зоот.'!K49+Гл.ветвр.!K49+'Гл. инж.'!K49+'Гл. энерг.'!K49+Гл.мелиор!K49+'Гл. экон.'!K49+Гл.бухг.!K49+'Др. гл.спец.'!K49</f>
        <v>676</v>
      </c>
      <c r="L49" s="57">
        <f t="shared" si="4"/>
        <v>69.979296066252587</v>
      </c>
      <c r="M49" s="58">
        <f>Гл.агрон.!M49+'Гл. зоот.'!M49+Гл.ветвр.!M49+'Гл. инж.'!M49+'Гл. энерг.'!M49+Гл.мелиор!M49+'Гл. экон.'!M49+Гл.бухг.!M49+'Др. гл.спец.'!M49</f>
        <v>265</v>
      </c>
      <c r="N49" s="57">
        <f t="shared" si="5"/>
        <v>27.432712215320908</v>
      </c>
      <c r="O49" s="58">
        <f>Гл.агрон.!O49+'Гл. зоот.'!O49+Гл.ветвр.!O49+'Гл. инж.'!O49+'Гл. энерг.'!O49+Гл.мелиор!O49+'Гл. экон.'!O49+Гл.бухг.!O49+'Др. гл.спец.'!O49</f>
        <v>25</v>
      </c>
      <c r="P49" s="57">
        <f t="shared" si="6"/>
        <v>2.5879917184265011</v>
      </c>
      <c r="Q49" s="58">
        <f>Гл.агрон.!Q49+'Гл. зоот.'!Q49+Гл.ветвр.!Q49+'Гл. инж.'!Q49+'Гл. энерг.'!Q49+Гл.мелиор!Q49+'Гл. экон.'!Q49+Гл.бухг.!Q49+'Др. гл.спец.'!Q49</f>
        <v>2</v>
      </c>
      <c r="R49" s="57">
        <f t="shared" si="7"/>
        <v>8</v>
      </c>
      <c r="S49" s="58">
        <f>Гл.агрон.!S49+'Гл. зоот.'!S49+Гл.ветвр.!S49+'Гл. инж.'!S49+'Гл. энерг.'!S49+Гл.мелиор!S49+'Гл. экон.'!S49+Гл.бухг.!S49+'Др. гл.спец.'!S49</f>
        <v>38</v>
      </c>
      <c r="T49" s="57">
        <f t="shared" si="8"/>
        <v>3.9337474120082816</v>
      </c>
      <c r="U49" s="58">
        <f>Гл.агрон.!U49+'Гл. зоот.'!U49+Гл.ветвр.!U49+'Гл. инж.'!U49+'Гл. энерг.'!U49+Гл.мелиор!U49+'Гл. экон.'!U49+Гл.бухг.!U49+'Др. гл.спец.'!U49</f>
        <v>185</v>
      </c>
      <c r="V49" s="57">
        <f t="shared" si="9"/>
        <v>19.151138716356108</v>
      </c>
      <c r="W49" s="58">
        <f>Гл.агрон.!W49+'Гл. зоот.'!W49+Гл.ветвр.!W49+'Гл. инж.'!W49+'Гл. энерг.'!W49+Гл.мелиор!W49+'Гл. экон.'!W49+Гл.бухг.!W49+'Др. гл.спец.'!W49</f>
        <v>10</v>
      </c>
      <c r="X49" s="57">
        <f t="shared" si="10"/>
        <v>1.0351966873706004</v>
      </c>
      <c r="Y49" s="58">
        <f>Гл.агрон.!Y49+'Гл. зоот.'!Y49+Гл.ветвр.!Y49+'Гл. инж.'!Y49+'Гл. энерг.'!Y49+Гл.мелиор!Y49+'Гл. экон.'!Y49+Гл.бухг.!Y49+'Др. гл.спец.'!Y49</f>
        <v>46</v>
      </c>
      <c r="Z49" s="57">
        <f t="shared" si="11"/>
        <v>4.7619047619047619</v>
      </c>
      <c r="AA49" s="58">
        <f>Гл.агрон.!AA49+'Гл. зоот.'!AA49+Гл.ветвр.!AA49+'Гл. инж.'!AA49+'Гл. энерг.'!AA49+Гл.мелиор!AA49+'Гл. экон.'!AA49+Гл.бухг.!AA49+'Др. гл.спец.'!AA49</f>
        <v>11</v>
      </c>
      <c r="AB49" s="57">
        <f t="shared" si="12"/>
        <v>1.1387163561076603</v>
      </c>
      <c r="AC49" s="57">
        <f t="shared" si="13"/>
        <v>23.913043478260871</v>
      </c>
      <c r="AD49" s="58">
        <f>Гл.агрон.!AD49+'Гл. зоот.'!AD49+Гл.ветвр.!AD49+'Гл. инж.'!AD49+'Гл. энерг.'!AD49+Гл.мелиор!AD49+'Гл. экон.'!AD49+Гл.бухг.!AD49+'Др. гл.спец.'!AD49</f>
        <v>105</v>
      </c>
      <c r="AE49" s="57">
        <f t="shared" si="14"/>
        <v>10.869565217391305</v>
      </c>
      <c r="AF49" s="58">
        <f>Гл.агрон.!AF49+'Гл. зоот.'!AF49+Гл.ветвр.!AF49+'Гл. инж.'!AF49+'Гл. энерг.'!AF49+Гл.мелиор!AF49+'Гл. экон.'!AF49+Гл.бухг.!AF49+'Др. гл.спец.'!AF49</f>
        <v>2</v>
      </c>
      <c r="AG49" s="55">
        <f t="shared" si="15"/>
        <v>0.20703933747412009</v>
      </c>
      <c r="AH49" s="42"/>
      <c r="AI49" s="42"/>
    </row>
    <row r="50" spans="1:35" x14ac:dyDescent="0.25">
      <c r="A50" s="93">
        <v>39</v>
      </c>
      <c r="B50" s="94" t="s">
        <v>72</v>
      </c>
      <c r="C50" s="58">
        <f>Гл.агрон.!C50+'Гл. зоот.'!C50+Гл.ветвр.!C50+'Гл. инж.'!C50+'Гл. энерг.'!C50+Гл.мелиор!C50+'Гл. экон.'!C50+Гл.бухг.!C50+'Др. гл.спец.'!C50</f>
        <v>610</v>
      </c>
      <c r="D50" s="58">
        <f>Гл.агрон.!D50+'Гл. зоот.'!D50+Гл.ветвр.!D50+'Гл. инж.'!D50+'Гл. энерг.'!D50+Гл.мелиор!D50+'Гл. экон.'!D50+Гл.бухг.!D50+'Др. гл.спец.'!D50</f>
        <v>587</v>
      </c>
      <c r="E50" s="57">
        <f t="shared" si="0"/>
        <v>96.229508196721312</v>
      </c>
      <c r="F50" s="58">
        <f>Гл.агрон.!F50+'Гл. зоот.'!F50+Гл.ветвр.!F50+'Гл. инж.'!F50+'Гл. энерг.'!F50+Гл.мелиор!F50+'Гл. экон.'!F50+Гл.бухг.!F50+'Др. гл.спец.'!F50</f>
        <v>231</v>
      </c>
      <c r="G50" s="57">
        <f t="shared" si="1"/>
        <v>39.352640545144801</v>
      </c>
      <c r="H50" s="58">
        <f>Гл.агрон.!H50+'Гл. зоот.'!H50+Гл.ветвр.!H50+'Гл. инж.'!H50+'Гл. энерг.'!H50+Гл.мелиор!H50+'Гл. экон.'!H50+Гл.бухг.!H50+'Др. гл.спец.'!H50</f>
        <v>583</v>
      </c>
      <c r="I50" s="57">
        <f t="shared" si="2"/>
        <v>99.318568994889262</v>
      </c>
      <c r="J50" s="57">
        <f t="shared" si="3"/>
        <v>95.573770491803273</v>
      </c>
      <c r="K50" s="58">
        <f>Гл.агрон.!K50+'Гл. зоот.'!K50+Гл.ветвр.!K50+'Гл. инж.'!K50+'Гл. энерг.'!K50+Гл.мелиор!K50+'Гл. экон.'!K50+Гл.бухг.!K50+'Др. гл.спец.'!K50</f>
        <v>437</v>
      </c>
      <c r="L50" s="57">
        <f t="shared" si="4"/>
        <v>74.446337308347537</v>
      </c>
      <c r="M50" s="58">
        <f>Гл.агрон.!M50+'Гл. зоот.'!M50+Гл.ветвр.!M50+'Гл. инж.'!M50+'Гл. энерг.'!M50+Гл.мелиор!M50+'Гл. экон.'!M50+Гл.бухг.!M50+'Др. гл.спец.'!M50</f>
        <v>146</v>
      </c>
      <c r="N50" s="57">
        <f t="shared" si="5"/>
        <v>24.872231686541738</v>
      </c>
      <c r="O50" s="58">
        <f>Гл.агрон.!O50+'Гл. зоот.'!O50+Гл.ветвр.!O50+'Гл. инж.'!O50+'Гл. энерг.'!O50+Гл.мелиор!O50+'Гл. экон.'!O50+Гл.бухг.!O50+'Др. гл.спец.'!O50</f>
        <v>4</v>
      </c>
      <c r="P50" s="57">
        <f t="shared" si="6"/>
        <v>0.68143100511073251</v>
      </c>
      <c r="Q50" s="58">
        <f>Гл.агрон.!Q50+'Гл. зоот.'!Q50+Гл.ветвр.!Q50+'Гл. инж.'!Q50+'Гл. энерг.'!Q50+Гл.мелиор!Q50+'Гл. экон.'!Q50+Гл.бухг.!Q50+'Др. гл.спец.'!Q50</f>
        <v>1</v>
      </c>
      <c r="R50" s="57">
        <f t="shared" si="7"/>
        <v>25</v>
      </c>
      <c r="S50" s="58">
        <f>Гл.агрон.!S50+'Гл. зоот.'!S50+Гл.ветвр.!S50+'Гл. инж.'!S50+'Гл. энерг.'!S50+Гл.мелиор!S50+'Гл. экон.'!S50+Гл.бухг.!S50+'Др. гл.спец.'!S50</f>
        <v>16</v>
      </c>
      <c r="T50" s="57">
        <f t="shared" si="8"/>
        <v>2.7257240204429301</v>
      </c>
      <c r="U50" s="58">
        <f>Гл.агрон.!U50+'Гл. зоот.'!U50+Гл.ветвр.!U50+'Гл. инж.'!U50+'Гл. энерг.'!U50+Гл.мелиор!U50+'Гл. экон.'!U50+Гл.бухг.!U50+'Др. гл.спец.'!U50</f>
        <v>101</v>
      </c>
      <c r="V50" s="57">
        <f t="shared" si="9"/>
        <v>17.206132879045995</v>
      </c>
      <c r="W50" s="58">
        <f>Гл.агрон.!W50+'Гл. зоот.'!W50+Гл.ветвр.!W50+'Гл. инж.'!W50+'Гл. энерг.'!W50+Гл.мелиор!W50+'Гл. экон.'!W50+Гл.бухг.!W50+'Др. гл.спец.'!W50</f>
        <v>27</v>
      </c>
      <c r="X50" s="57">
        <f t="shared" si="10"/>
        <v>4.5996592844974451</v>
      </c>
      <c r="Y50" s="58">
        <f>Гл.агрон.!Y50+'Гл. зоот.'!Y50+Гл.ветвр.!Y50+'Гл. инж.'!Y50+'Гл. энерг.'!Y50+Гл.мелиор!Y50+'Гл. экон.'!Y50+Гл.бухг.!Y50+'Др. гл.спец.'!Y50</f>
        <v>39</v>
      </c>
      <c r="Z50" s="57">
        <f t="shared" si="11"/>
        <v>6.6439522998296416</v>
      </c>
      <c r="AA50" s="58">
        <f>Гл.агрон.!AA50+'Гл. зоот.'!AA50+Гл.ветвр.!AA50+'Гл. инж.'!AA50+'Гл. энерг.'!AA50+Гл.мелиор!AA50+'Гл. экон.'!AA50+Гл.бухг.!AA50+'Др. гл.спец.'!AA50</f>
        <v>1</v>
      </c>
      <c r="AB50" s="57">
        <f t="shared" si="12"/>
        <v>0.17035775127768313</v>
      </c>
      <c r="AC50" s="57">
        <f t="shared" si="13"/>
        <v>2.5641025641025639</v>
      </c>
      <c r="AD50" s="58">
        <f>Гл.агрон.!AD50+'Гл. зоот.'!AD50+Гл.ветвр.!AD50+'Гл. инж.'!AD50+'Гл. энерг.'!AD50+Гл.мелиор!AD50+'Гл. экон.'!AD50+Гл.бухг.!AD50+'Др. гл.спец.'!AD50</f>
        <v>18</v>
      </c>
      <c r="AE50" s="57">
        <f t="shared" si="14"/>
        <v>3.0664395229982966</v>
      </c>
      <c r="AF50" s="58">
        <f>Гл.агрон.!AF50+'Гл. зоот.'!AF50+Гл.ветвр.!AF50+'Гл. инж.'!AF50+'Гл. энерг.'!AF50+Гл.мелиор!AF50+'Гл. экон.'!AF50+Гл.бухг.!AF50+'Др. гл.спец.'!AF50</f>
        <v>0</v>
      </c>
      <c r="AG50" s="55">
        <f t="shared" si="15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58">
        <f>Гл.агрон.!C51+'Гл. зоот.'!C51+Гл.ветвр.!C51+'Гл. инж.'!C51+'Гл. энерг.'!C51+Гл.мелиор!C51+'Гл. экон.'!C51+Гл.бухг.!C51+'Др. гл.спец.'!C51</f>
        <v>598</v>
      </c>
      <c r="D51" s="58">
        <f>Гл.агрон.!D51+'Гл. зоот.'!D51+Гл.ветвр.!D51+'Гл. инж.'!D51+'Гл. энерг.'!D51+Гл.мелиор!D51+'Гл. экон.'!D51+Гл.бухг.!D51+'Др. гл.спец.'!D51</f>
        <v>563</v>
      </c>
      <c r="E51" s="57">
        <f t="shared" si="0"/>
        <v>94.147157190635454</v>
      </c>
      <c r="F51" s="58">
        <f>Гл.агрон.!F51+'Гл. зоот.'!F51+Гл.ветвр.!F51+'Гл. инж.'!F51+'Гл. энерг.'!F51+Гл.мелиор!F51+'Гл. экон.'!F51+Гл.бухг.!F51+'Др. гл.спец.'!F51</f>
        <v>330</v>
      </c>
      <c r="G51" s="57">
        <f t="shared" si="1"/>
        <v>58.614564831261106</v>
      </c>
      <c r="H51" s="58">
        <f>Гл.агрон.!H51+'Гл. зоот.'!H51+Гл.ветвр.!H51+'Гл. инж.'!H51+'Гл. энерг.'!H51+Гл.мелиор!H51+'Гл. экон.'!H51+Гл.бухг.!H51+'Др. гл.спец.'!H51</f>
        <v>545</v>
      </c>
      <c r="I51" s="57">
        <f t="shared" si="2"/>
        <v>96.802841918294845</v>
      </c>
      <c r="J51" s="57">
        <f t="shared" si="3"/>
        <v>91.137123745819395</v>
      </c>
      <c r="K51" s="58">
        <f>Гл.агрон.!K51+'Гл. зоот.'!K51+Гл.ветвр.!K51+'Гл. инж.'!K51+'Гл. энерг.'!K51+Гл.мелиор!K51+'Гл. экон.'!K51+Гл.бухг.!K51+'Др. гл.спец.'!K51</f>
        <v>363</v>
      </c>
      <c r="L51" s="57">
        <f t="shared" si="4"/>
        <v>64.476021314387211</v>
      </c>
      <c r="M51" s="58">
        <f>Гл.агрон.!M51+'Гл. зоот.'!M51+Гл.ветвр.!M51+'Гл. инж.'!M51+'Гл. энерг.'!M51+Гл.мелиор!M51+'Гл. экон.'!M51+Гл.бухг.!M51+'Др. гл.спец.'!M51</f>
        <v>182</v>
      </c>
      <c r="N51" s="57">
        <f t="shared" si="5"/>
        <v>32.326820603907635</v>
      </c>
      <c r="O51" s="58">
        <f>Гл.агрон.!O51+'Гл. зоот.'!O51+Гл.ветвр.!O51+'Гл. инж.'!O51+'Гл. энерг.'!O51+Гл.мелиор!O51+'Гл. экон.'!O51+Гл.бухг.!O51+'Др. гл.спец.'!O51</f>
        <v>18</v>
      </c>
      <c r="P51" s="57">
        <f t="shared" si="6"/>
        <v>3.197158081705151</v>
      </c>
      <c r="Q51" s="58">
        <f>Гл.агрон.!Q51+'Гл. зоот.'!Q51+Гл.ветвр.!Q51+'Гл. инж.'!Q51+'Гл. энерг.'!Q51+Гл.мелиор!Q51+'Гл. экон.'!Q51+Гл.бухг.!Q51+'Др. гл.спец.'!Q51</f>
        <v>2</v>
      </c>
      <c r="R51" s="57">
        <f t="shared" si="7"/>
        <v>11.111111111111111</v>
      </c>
      <c r="S51" s="58">
        <f>Гл.агрон.!S51+'Гл. зоот.'!S51+Гл.ветвр.!S51+'Гл. инж.'!S51+'Гл. энерг.'!S51+Гл.мелиор!S51+'Гл. экон.'!S51+Гл.бухг.!S51+'Др. гл.спец.'!S51</f>
        <v>30</v>
      </c>
      <c r="T51" s="57">
        <f t="shared" si="8"/>
        <v>5.3285968028419184</v>
      </c>
      <c r="U51" s="58">
        <f>Гл.агрон.!U51+'Гл. зоот.'!U51+Гл.ветвр.!U51+'Гл. инж.'!U51+'Гл. энерг.'!U51+Гл.мелиор!U51+'Гл. экон.'!U51+Гл.бухг.!U51+'Др. гл.спец.'!U51</f>
        <v>101</v>
      </c>
      <c r="V51" s="57">
        <f t="shared" si="9"/>
        <v>17.939609236234457</v>
      </c>
      <c r="W51" s="58">
        <f>Гл.агрон.!W51+'Гл. зоот.'!W51+Гл.ветвр.!W51+'Гл. инж.'!W51+'Гл. энерг.'!W51+Гл.мелиор!W51+'Гл. экон.'!W51+Гл.бухг.!W51+'Др. гл.спец.'!W51</f>
        <v>41</v>
      </c>
      <c r="X51" s="57">
        <f t="shared" si="10"/>
        <v>7.2824156305506218</v>
      </c>
      <c r="Y51" s="58">
        <f>Гл.агрон.!Y51+'Гл. зоот.'!Y51+Гл.ветвр.!Y51+'Гл. инж.'!Y51+'Гл. энерг.'!Y51+Гл.мелиор!Y51+'Гл. экон.'!Y51+Гл.бухг.!Y51+'Др. гл.спец.'!Y51</f>
        <v>42</v>
      </c>
      <c r="Z51" s="57">
        <f t="shared" si="11"/>
        <v>7.4600355239786849</v>
      </c>
      <c r="AA51" s="58">
        <f>Гл.агрон.!AA51+'Гл. зоот.'!AA51+Гл.ветвр.!AA51+'Гл. инж.'!AA51+'Гл. энерг.'!AA51+Гл.мелиор!AA51+'Гл. экон.'!AA51+Гл.бухг.!AA51+'Др. гл.спец.'!AA51</f>
        <v>9</v>
      </c>
      <c r="AB51" s="57">
        <f t="shared" si="12"/>
        <v>1.5985790408525755</v>
      </c>
      <c r="AC51" s="57">
        <f t="shared" si="13"/>
        <v>21.428571428571427</v>
      </c>
      <c r="AD51" s="58">
        <f>Гл.агрон.!AD51+'Гл. зоот.'!AD51+Гл.ветвр.!AD51+'Гл. инж.'!AD51+'Гл. энерг.'!AD51+Гл.мелиор!AD51+'Гл. экон.'!AD51+Гл.бухг.!AD51+'Др. гл.спец.'!AD51</f>
        <v>43</v>
      </c>
      <c r="AE51" s="57">
        <f t="shared" si="14"/>
        <v>7.6376554174067497</v>
      </c>
      <c r="AF51" s="58">
        <f>Гл.агрон.!AF51+'Гл. зоот.'!AF51+Гл.ветвр.!AF51+'Гл. инж.'!AF51+'Гл. энерг.'!AF51+Гл.мелиор!AF51+'Гл. экон.'!AF51+Гл.бухг.!AF51+'Др. гл.спец.'!AF51</f>
        <v>5</v>
      </c>
      <c r="AG51" s="55">
        <f t="shared" si="15"/>
        <v>0.88809946714031962</v>
      </c>
      <c r="AH51" s="42"/>
      <c r="AI51" s="42"/>
    </row>
    <row r="52" spans="1:35" x14ac:dyDescent="0.25">
      <c r="A52" s="93">
        <v>41</v>
      </c>
      <c r="B52" s="94" t="s">
        <v>74</v>
      </c>
      <c r="C52" s="58">
        <f>Гл.агрон.!C52+'Гл. зоот.'!C52+Гл.ветвр.!C52+'Гл. инж.'!C52+'Гл. энерг.'!C52+Гл.мелиор!C52+'Гл. экон.'!C52+Гл.бухг.!C52+'Др. гл.спец.'!C52</f>
        <v>949</v>
      </c>
      <c r="D52" s="58">
        <f>Гл.агрон.!D52+'Гл. зоот.'!D52+Гл.ветвр.!D52+'Гл. инж.'!D52+'Гл. энерг.'!D52+Гл.мелиор!D52+'Гл. экон.'!D52+Гл.бухг.!D52+'Др. гл.спец.'!D52</f>
        <v>917</v>
      </c>
      <c r="E52" s="57">
        <f t="shared" si="0"/>
        <v>96.628029504741832</v>
      </c>
      <c r="F52" s="58">
        <f>Гл.агрон.!F52+'Гл. зоот.'!F52+Гл.ветвр.!F52+'Гл. инж.'!F52+'Гл. энерг.'!F52+Гл.мелиор!F52+'Гл. экон.'!F52+Гл.бухг.!F52+'Др. гл.спец.'!F52</f>
        <v>391</v>
      </c>
      <c r="G52" s="57">
        <f t="shared" si="1"/>
        <v>42.639040348964016</v>
      </c>
      <c r="H52" s="58">
        <f>Гл.агрон.!H52+'Гл. зоот.'!H52+Гл.ветвр.!H52+'Гл. инж.'!H52+'Гл. энерг.'!H52+Гл.мелиор!H52+'Гл. экон.'!H52+Гл.бухг.!H52+'Др. гл.спец.'!H52</f>
        <v>905</v>
      </c>
      <c r="I52" s="57">
        <f t="shared" si="2"/>
        <v>98.691384950926931</v>
      </c>
      <c r="J52" s="57">
        <f t="shared" si="3"/>
        <v>95.363540569020017</v>
      </c>
      <c r="K52" s="58">
        <f>Гл.агрон.!K52+'Гл. зоот.'!K52+Гл.ветвр.!K52+'Гл. инж.'!K52+'Гл. энерг.'!K52+Гл.мелиор!K52+'Гл. экон.'!K52+Гл.бухг.!K52+'Др. гл.спец.'!K52</f>
        <v>678</v>
      </c>
      <c r="L52" s="57">
        <f t="shared" si="4"/>
        <v>73.936750272628132</v>
      </c>
      <c r="M52" s="58">
        <f>Гл.агрон.!M52+'Гл. зоот.'!M52+Гл.ветвр.!M52+'Гл. инж.'!M52+'Гл. энерг.'!M52+Гл.мелиор!M52+'Гл. экон.'!M52+Гл.бухг.!M52+'Др. гл.спец.'!M52</f>
        <v>227</v>
      </c>
      <c r="N52" s="57">
        <f t="shared" si="5"/>
        <v>24.7546346782988</v>
      </c>
      <c r="O52" s="58">
        <f>Гл.агрон.!O52+'Гл. зоот.'!O52+Гл.ветвр.!O52+'Гл. инж.'!O52+'Гл. энерг.'!O52+Гл.мелиор!O52+'Гл. экон.'!O52+Гл.бухг.!O52+'Др. гл.спец.'!O52</f>
        <v>12</v>
      </c>
      <c r="P52" s="57">
        <f t="shared" si="6"/>
        <v>1.3086150490730644</v>
      </c>
      <c r="Q52" s="58">
        <f>Гл.агрон.!Q52+'Гл. зоот.'!Q52+Гл.ветвр.!Q52+'Гл. инж.'!Q52+'Гл. энерг.'!Q52+Гл.мелиор!Q52+'Гл. экон.'!Q52+Гл.бухг.!Q52+'Др. гл.спец.'!Q52</f>
        <v>2</v>
      </c>
      <c r="R52" s="57">
        <f t="shared" si="7"/>
        <v>16.666666666666664</v>
      </c>
      <c r="S52" s="58">
        <f>Гл.агрон.!S52+'Гл. зоот.'!S52+Гл.ветвр.!S52+'Гл. инж.'!S52+'Гл. энерг.'!S52+Гл.мелиор!S52+'Гл. экон.'!S52+Гл.бухг.!S52+'Др. гл.спец.'!S52</f>
        <v>50</v>
      </c>
      <c r="T52" s="57">
        <f t="shared" si="8"/>
        <v>5.4525627044711014</v>
      </c>
      <c r="U52" s="58">
        <f>Гл.агрон.!U52+'Гл. зоот.'!U52+Гл.ветвр.!U52+'Гл. инж.'!U52+'Гл. энерг.'!U52+Гл.мелиор!U52+'Гл. экон.'!U52+Гл.бухг.!U52+'Др. гл.спец.'!U52</f>
        <v>129</v>
      </c>
      <c r="V52" s="57">
        <f t="shared" si="9"/>
        <v>14.067611777535442</v>
      </c>
      <c r="W52" s="58">
        <f>Гл.агрон.!W52+'Гл. зоот.'!W52+Гл.ветвр.!W52+'Гл. инж.'!W52+'Гл. энерг.'!W52+Гл.мелиор!W52+'Гл. экон.'!W52+Гл.бухг.!W52+'Др. гл.спец.'!W52</f>
        <v>36</v>
      </c>
      <c r="X52" s="57">
        <f t="shared" si="10"/>
        <v>3.9258451472191931</v>
      </c>
      <c r="Y52" s="58">
        <f>Гл.агрон.!Y52+'Гл. зоот.'!Y52+Гл.ветвр.!Y52+'Гл. инж.'!Y52+'Гл. энерг.'!Y52+Гл.мелиор!Y52+'Гл. экон.'!Y52+Гл.бухг.!Y52+'Др. гл.спец.'!Y52</f>
        <v>93</v>
      </c>
      <c r="Z52" s="57">
        <f t="shared" si="11"/>
        <v>10.141766630316248</v>
      </c>
      <c r="AA52" s="58">
        <f>Гл.агрон.!AA52+'Гл. зоот.'!AA52+Гл.ветвр.!AA52+'Гл. инж.'!AA52+'Гл. энерг.'!AA52+Гл.мелиор!AA52+'Гл. экон.'!AA52+Гл.бухг.!AA52+'Др. гл.спец.'!AA52</f>
        <v>5</v>
      </c>
      <c r="AB52" s="57">
        <f t="shared" si="12"/>
        <v>0.54525627044711011</v>
      </c>
      <c r="AC52" s="57">
        <f t="shared" si="13"/>
        <v>5.376344086021505</v>
      </c>
      <c r="AD52" s="58">
        <f>Гл.агрон.!AD52+'Гл. зоот.'!AD52+Гл.ветвр.!AD52+'Гл. инж.'!AD52+'Гл. энерг.'!AD52+Гл.мелиор!AD52+'Гл. экон.'!AD52+Гл.бухг.!AD52+'Др. гл.спец.'!AD52</f>
        <v>57</v>
      </c>
      <c r="AE52" s="57">
        <f t="shared" si="14"/>
        <v>6.2159214830970555</v>
      </c>
      <c r="AF52" s="58">
        <f>Гл.агрон.!AF52+'Гл. зоот.'!AF52+Гл.ветвр.!AF52+'Гл. инж.'!AF52+'Гл. энерг.'!AF52+Гл.мелиор!AF52+'Гл. экон.'!AF52+Гл.бухг.!AF52+'Др. гл.спец.'!AF52</f>
        <v>0</v>
      </c>
      <c r="AG52" s="55">
        <f t="shared" si="15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58">
        <f>Гл.агрон.!C53+'Гл. зоот.'!C53+Гл.ветвр.!C53+'Гл. инж.'!C53+'Гл. энерг.'!C53+Гл.мелиор!C53+'Гл. экон.'!C53+Гл.бухг.!C53+'Др. гл.спец.'!C53</f>
        <v>1007</v>
      </c>
      <c r="D53" s="58">
        <f>Гл.агрон.!D53+'Гл. зоот.'!D53+Гл.ветвр.!D53+'Гл. инж.'!D53+'Гл. энерг.'!D53+Гл.мелиор!D53+'Гл. экон.'!D53+Гл.бухг.!D53+'Др. гл.спец.'!D53</f>
        <v>925</v>
      </c>
      <c r="E53" s="57">
        <f t="shared" si="0"/>
        <v>91.857000993048658</v>
      </c>
      <c r="F53" s="58">
        <f>Гл.агрон.!F53+'Гл. зоот.'!F53+Гл.ветвр.!F53+'Гл. инж.'!F53+'Гл. энерг.'!F53+Гл.мелиор!F53+'Гл. экон.'!F53+Гл.бухг.!F53+'Др. гл.спец.'!F53</f>
        <v>400</v>
      </c>
      <c r="G53" s="57">
        <f t="shared" si="1"/>
        <v>43.243243243243242</v>
      </c>
      <c r="H53" s="58">
        <f>Гл.агрон.!H53+'Гл. зоот.'!H53+Гл.ветвр.!H53+'Гл. инж.'!H53+'Гл. энерг.'!H53+Гл.мелиор!H53+'Гл. экон.'!H53+Гл.бухг.!H53+'Др. гл.спец.'!H53</f>
        <v>919</v>
      </c>
      <c r="I53" s="57">
        <f t="shared" si="2"/>
        <v>99.35135135135134</v>
      </c>
      <c r="J53" s="57">
        <f t="shared" si="3"/>
        <v>91.261171797418072</v>
      </c>
      <c r="K53" s="58">
        <f>Гл.агрон.!K53+'Гл. зоот.'!K53+Гл.ветвр.!K53+'Гл. инж.'!K53+'Гл. энерг.'!K53+Гл.мелиор!K53+'Гл. экон.'!K53+Гл.бухг.!K53+'Др. гл.спец.'!K53</f>
        <v>769</v>
      </c>
      <c r="L53" s="57">
        <f t="shared" si="4"/>
        <v>83.13513513513513</v>
      </c>
      <c r="M53" s="58">
        <f>Гл.агрон.!M53+'Гл. зоот.'!M53+Гл.ветвр.!M53+'Гл. инж.'!M53+'Гл. энерг.'!M53+Гл.мелиор!M53+'Гл. экон.'!M53+Гл.бухг.!M53+'Др. гл.спец.'!M53</f>
        <v>150</v>
      </c>
      <c r="N53" s="57">
        <f t="shared" si="5"/>
        <v>16.216216216216218</v>
      </c>
      <c r="O53" s="58">
        <f>Гл.агрон.!O53+'Гл. зоот.'!O53+Гл.ветвр.!O53+'Гл. инж.'!O53+'Гл. энерг.'!O53+Гл.мелиор!O53+'Гл. экон.'!O53+Гл.бухг.!O53+'Др. гл.спец.'!O53</f>
        <v>6</v>
      </c>
      <c r="P53" s="57">
        <f t="shared" si="6"/>
        <v>0.64864864864864857</v>
      </c>
      <c r="Q53" s="58">
        <f>Гл.агрон.!Q53+'Гл. зоот.'!Q53+Гл.ветвр.!Q53+'Гл. инж.'!Q53+'Гл. энерг.'!Q53+Гл.мелиор!Q53+'Гл. экон.'!Q53+Гл.бухг.!Q53+'Др. гл.спец.'!Q53</f>
        <v>0</v>
      </c>
      <c r="R53" s="57">
        <f t="shared" si="7"/>
        <v>0</v>
      </c>
      <c r="S53" s="58">
        <f>Гл.агрон.!S53+'Гл. зоот.'!S53+Гл.ветвр.!S53+'Гл. инж.'!S53+'Гл. энерг.'!S53+Гл.мелиор!S53+'Гл. экон.'!S53+Гл.бухг.!S53+'Др. гл.спец.'!S53</f>
        <v>64</v>
      </c>
      <c r="T53" s="57">
        <f t="shared" si="8"/>
        <v>6.9189189189189193</v>
      </c>
      <c r="U53" s="58">
        <f>Гл.агрон.!U53+'Гл. зоот.'!U53+Гл.ветвр.!U53+'Гл. инж.'!U53+'Гл. энерг.'!U53+Гл.мелиор!U53+'Гл. экон.'!U53+Гл.бухг.!U53+'Др. гл.спец.'!U53</f>
        <v>177</v>
      </c>
      <c r="V53" s="57">
        <f t="shared" si="9"/>
        <v>19.135135135135133</v>
      </c>
      <c r="W53" s="58">
        <f>Гл.агрон.!W53+'Гл. зоот.'!W53+Гл.ветвр.!W53+'Гл. инж.'!W53+'Гл. энерг.'!W53+Гл.мелиор!W53+'Гл. экон.'!W53+Гл.бухг.!W53+'Др. гл.спец.'!W53</f>
        <v>35</v>
      </c>
      <c r="X53" s="57">
        <f t="shared" si="10"/>
        <v>3.7837837837837842</v>
      </c>
      <c r="Y53" s="58">
        <f>Гл.агрон.!Y53+'Гл. зоот.'!Y53+Гл.ветвр.!Y53+'Гл. инж.'!Y53+'Гл. энерг.'!Y53+Гл.мелиор!Y53+'Гл. экон.'!Y53+Гл.бухг.!Y53+'Др. гл.спец.'!Y53</f>
        <v>81</v>
      </c>
      <c r="Z53" s="57">
        <f t="shared" si="11"/>
        <v>8.7567567567567561</v>
      </c>
      <c r="AA53" s="58">
        <f>Гл.агрон.!AA53+'Гл. зоот.'!AA53+Гл.ветвр.!AA53+'Гл. инж.'!AA53+'Гл. энерг.'!AA53+Гл.мелиор!AA53+'Гл. экон.'!AA53+Гл.бухг.!AA53+'Др. гл.спец.'!AA53</f>
        <v>2</v>
      </c>
      <c r="AB53" s="57">
        <f t="shared" si="12"/>
        <v>0.21621621621621623</v>
      </c>
      <c r="AC53" s="57">
        <f t="shared" si="13"/>
        <v>2.4691358024691357</v>
      </c>
      <c r="AD53" s="58">
        <f>Гл.агрон.!AD53+'Гл. зоот.'!AD53+Гл.ветвр.!AD53+'Гл. инж.'!AD53+'Гл. энерг.'!AD53+Гл.мелиор!AD53+'Гл. экон.'!AD53+Гл.бухг.!AD53+'Др. гл.спец.'!AD53</f>
        <v>52</v>
      </c>
      <c r="AE53" s="57">
        <f t="shared" si="14"/>
        <v>5.6216216216216219</v>
      </c>
      <c r="AF53" s="58">
        <f>Гл.агрон.!AF53+'Гл. зоот.'!AF53+Гл.ветвр.!AF53+'Гл. инж.'!AF53+'Гл. энерг.'!AF53+Гл.мелиор!AF53+'Гл. экон.'!AF53+Гл.бухг.!AF53+'Др. гл.спец.'!AF53</f>
        <v>0</v>
      </c>
      <c r="AG53" s="55">
        <f t="shared" si="15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58">
        <f>Гл.агрон.!C54+'Гл. зоот.'!C54+Гл.ветвр.!C54+'Гл. инж.'!C54+'Гл. энерг.'!C54+Гл.мелиор!C54+'Гл. экон.'!C54+Гл.бухг.!C54+'Др. гл.спец.'!C54</f>
        <v>656</v>
      </c>
      <c r="D54" s="58">
        <f>Гл.агрон.!D54+'Гл. зоот.'!D54+Гл.ветвр.!D54+'Гл. инж.'!D54+'Гл. энерг.'!D54+Гл.мелиор!D54+'Гл. экон.'!D54+Гл.бухг.!D54+'Др. гл.спец.'!D54</f>
        <v>593</v>
      </c>
      <c r="E54" s="57">
        <f t="shared" si="0"/>
        <v>90.396341463414629</v>
      </c>
      <c r="F54" s="58">
        <f>Гл.агрон.!F54+'Гл. зоот.'!F54+Гл.ветвр.!F54+'Гл. инж.'!F54+'Гл. энерг.'!F54+Гл.мелиор!F54+'Гл. экон.'!F54+Гл.бухг.!F54+'Др. гл.спец.'!F54</f>
        <v>301</v>
      </c>
      <c r="G54" s="57">
        <f t="shared" si="1"/>
        <v>50.75885328836425</v>
      </c>
      <c r="H54" s="58">
        <f>Гл.агрон.!H54+'Гл. зоот.'!H54+Гл.ветвр.!H54+'Гл. инж.'!H54+'Гл. энерг.'!H54+Гл.мелиор!H54+'Гл. экон.'!H54+Гл.бухг.!H54+'Др. гл.спец.'!H54</f>
        <v>578</v>
      </c>
      <c r="I54" s="57">
        <f t="shared" si="2"/>
        <v>97.470489038785828</v>
      </c>
      <c r="J54" s="57">
        <f t="shared" si="3"/>
        <v>88.109756097560975</v>
      </c>
      <c r="K54" s="58">
        <f>Гл.агрон.!K54+'Гл. зоот.'!K54+Гл.ветвр.!K54+'Гл. инж.'!K54+'Гл. энерг.'!K54+Гл.мелиор!K54+'Гл. экон.'!K54+Гл.бухг.!K54+'Др. гл.спец.'!K54</f>
        <v>402</v>
      </c>
      <c r="L54" s="57">
        <f t="shared" si="4"/>
        <v>67.790893760539632</v>
      </c>
      <c r="M54" s="58">
        <f>Гл.агрон.!M54+'Гл. зоот.'!M54+Гл.ветвр.!M54+'Гл. инж.'!M54+'Гл. энерг.'!M54+Гл.мелиор!M54+'Гл. экон.'!M54+Гл.бухг.!M54+'Др. гл.спец.'!M54</f>
        <v>176</v>
      </c>
      <c r="N54" s="57">
        <f t="shared" si="5"/>
        <v>29.679595278246207</v>
      </c>
      <c r="O54" s="58">
        <f>Гл.агрон.!O54+'Гл. зоот.'!O54+Гл.ветвр.!O54+'Гл. инж.'!O54+'Гл. энерг.'!O54+Гл.мелиор!O54+'Гл. экон.'!O54+Гл.бухг.!O54+'Др. гл.спец.'!O54</f>
        <v>15</v>
      </c>
      <c r="P54" s="57">
        <f t="shared" si="6"/>
        <v>2.5295109612141653</v>
      </c>
      <c r="Q54" s="58">
        <f>Гл.агрон.!Q54+'Гл. зоот.'!Q54+Гл.ветвр.!Q54+'Гл. инж.'!Q54+'Гл. энерг.'!Q54+Гл.мелиор!Q54+'Гл. экон.'!Q54+Гл.бухг.!Q54+'Др. гл.спец.'!Q54</f>
        <v>0</v>
      </c>
      <c r="R54" s="57">
        <f t="shared" si="7"/>
        <v>0</v>
      </c>
      <c r="S54" s="58">
        <f>Гл.агрон.!S54+'Гл. зоот.'!S54+Гл.ветвр.!S54+'Гл. инж.'!S54+'Гл. энерг.'!S54+Гл.мелиор!S54+'Гл. экон.'!S54+Гл.бухг.!S54+'Др. гл.спец.'!S54</f>
        <v>31</v>
      </c>
      <c r="T54" s="57">
        <f t="shared" si="8"/>
        <v>5.2276559865092747</v>
      </c>
      <c r="U54" s="58">
        <f>Гл.агрон.!U54+'Гл. зоот.'!U54+Гл.ветвр.!U54+'Гл. инж.'!U54+'Гл. энерг.'!U54+Гл.мелиор!U54+'Гл. экон.'!U54+Гл.бухг.!U54+'Др. гл.спец.'!U54</f>
        <v>98</v>
      </c>
      <c r="V54" s="57">
        <f t="shared" si="9"/>
        <v>16.526138279932546</v>
      </c>
      <c r="W54" s="58">
        <f>Гл.агрон.!W54+'Гл. зоот.'!W54+Гл.ветвр.!W54+'Гл. инж.'!W54+'Гл. энерг.'!W54+Гл.мелиор!W54+'Гл. экон.'!W54+Гл.бухг.!W54+'Др. гл.спец.'!W54</f>
        <v>17</v>
      </c>
      <c r="X54" s="57">
        <f t="shared" si="10"/>
        <v>2.8667790893760539</v>
      </c>
      <c r="Y54" s="58">
        <f>Гл.агрон.!Y54+'Гл. зоот.'!Y54+Гл.ветвр.!Y54+'Гл. инж.'!Y54+'Гл. энерг.'!Y54+Гл.мелиор!Y54+'Гл. экон.'!Y54+Гл.бухг.!Y54+'Др. гл.спец.'!Y54</f>
        <v>23</v>
      </c>
      <c r="Z54" s="57">
        <f t="shared" si="11"/>
        <v>3.87858347386172</v>
      </c>
      <c r="AA54" s="58">
        <f>Гл.агрон.!AA54+'Гл. зоот.'!AA54+Гл.ветвр.!AA54+'Гл. инж.'!AA54+'Гл. энерг.'!AA54+Гл.мелиор!AA54+'Гл. экон.'!AA54+Гл.бухг.!AA54+'Др. гл.спец.'!AA54</f>
        <v>1</v>
      </c>
      <c r="AB54" s="57">
        <f t="shared" si="12"/>
        <v>0.16863406408094433</v>
      </c>
      <c r="AC54" s="57">
        <f t="shared" si="13"/>
        <v>4.3478260869565215</v>
      </c>
      <c r="AD54" s="58">
        <f>Гл.агрон.!AD54+'Гл. зоот.'!AD54+Гл.ветвр.!AD54+'Гл. инж.'!AD54+'Гл. энерг.'!AD54+Гл.мелиор!AD54+'Гл. экон.'!AD54+Гл.бухг.!AD54+'Др. гл.спец.'!AD54</f>
        <v>18</v>
      </c>
      <c r="AE54" s="57">
        <f t="shared" si="14"/>
        <v>3.0354131534569984</v>
      </c>
      <c r="AF54" s="58">
        <f>Гл.агрон.!AF54+'Гл. зоот.'!AF54+Гл.ветвр.!AF54+'Гл. инж.'!AF54+'Гл. энерг.'!AF54+Гл.мелиор!AF54+'Гл. экон.'!AF54+Гл.бухг.!AF54+'Др. гл.спец.'!AF54</f>
        <v>0</v>
      </c>
      <c r="AG54" s="55">
        <f t="shared" si="15"/>
        <v>0</v>
      </c>
      <c r="AH54" s="42"/>
      <c r="AI54" s="42"/>
    </row>
    <row r="55" spans="1:35" s="30" customFormat="1" ht="13.9" customHeight="1" x14ac:dyDescent="0.25">
      <c r="A55" s="97" t="s">
        <v>77</v>
      </c>
      <c r="B55" s="92" t="s">
        <v>78</v>
      </c>
      <c r="C55" s="63">
        <f>SUM(C56:C63)</f>
        <v>7021.5</v>
      </c>
      <c r="D55" s="63">
        <f>SUM(D56:D63)</f>
        <v>6567.8</v>
      </c>
      <c r="E55" s="62">
        <f>IF(C55=0,0,D55/C55*100)</f>
        <v>93.538417717012038</v>
      </c>
      <c r="F55" s="63">
        <f>SUM(F56:F63)</f>
        <v>2741.3</v>
      </c>
      <c r="G55" s="62">
        <f>IF(D55=0,0,F55/D55*100)</f>
        <v>41.738481683364292</v>
      </c>
      <c r="H55" s="63">
        <f>SUM(H56:H63)</f>
        <v>6482.8</v>
      </c>
      <c r="I55" s="62">
        <f>IF(D55=0,0,H55/D55*100)</f>
        <v>98.705807119583426</v>
      </c>
      <c r="J55" s="62">
        <f>IF(C55=0,0,H55/C55*100)</f>
        <v>92.327850174464146</v>
      </c>
      <c r="K55" s="63">
        <f>SUM(K56:K63)</f>
        <v>4785.8</v>
      </c>
      <c r="L55" s="62">
        <f>IF(D55=0,0,K55/D55*100)</f>
        <v>72.86762690703128</v>
      </c>
      <c r="M55" s="63">
        <f>SUM(M56:M63)</f>
        <v>1697</v>
      </c>
      <c r="N55" s="62">
        <f>IF(D55=0,0,M55/D55*100)</f>
        <v>25.838180212552146</v>
      </c>
      <c r="O55" s="63">
        <f>SUM(O56:O63)</f>
        <v>85</v>
      </c>
      <c r="P55" s="62">
        <f>IF(D55=0,0,O55/D55*100)</f>
        <v>1.2941928804165777</v>
      </c>
      <c r="Q55" s="63">
        <f>SUM(Q56:Q63)</f>
        <v>25</v>
      </c>
      <c r="R55" s="62">
        <f t="shared" si="7"/>
        <v>29.411764705882355</v>
      </c>
      <c r="S55" s="63">
        <f>SUM(S56:S63)</f>
        <v>392</v>
      </c>
      <c r="T55" s="62">
        <f>IF(D55=0,0,S55/D55*100)</f>
        <v>5.9685130485093936</v>
      </c>
      <c r="U55" s="63">
        <f>SUM(U56:U63)</f>
        <v>1072.5</v>
      </c>
      <c r="V55" s="62">
        <f t="shared" si="9"/>
        <v>16.329668991138586</v>
      </c>
      <c r="W55" s="63">
        <f>SUM(W56:W63)</f>
        <v>370</v>
      </c>
      <c r="X55" s="62">
        <f>IF(D55=0,0,W55/D55*100)</f>
        <v>5.6335454794603974</v>
      </c>
      <c r="Y55" s="63">
        <f>SUM(Y56:Y63)</f>
        <v>647</v>
      </c>
      <c r="Z55" s="62">
        <f>IF(D55=0,0,Y55/D55*100)</f>
        <v>9.8510916897591265</v>
      </c>
      <c r="AA55" s="63">
        <f>SUM(AA56:AA63)</f>
        <v>12</v>
      </c>
      <c r="AB55" s="62">
        <f>IF(D55=0,0,AA55/D55*100)</f>
        <v>0.18270958311763452</v>
      </c>
      <c r="AC55" s="62">
        <f>IF(Y55=0,0,AA55/Y55*100)</f>
        <v>1.8547140649149922</v>
      </c>
      <c r="AD55" s="63">
        <f>SUM(AD56:AD63)</f>
        <v>377</v>
      </c>
      <c r="AE55" s="62">
        <f t="shared" si="14"/>
        <v>5.7401260696123506</v>
      </c>
      <c r="AF55" s="63">
        <f>SUM(AF56:AF63)</f>
        <v>1</v>
      </c>
      <c r="AG55" s="60">
        <f>IF(D55=0,0,AF55/D55*100)</f>
        <v>1.5225798593136209E-2</v>
      </c>
      <c r="AH55" s="44"/>
      <c r="AI55" s="44"/>
    </row>
    <row r="56" spans="1:35" x14ac:dyDescent="0.25">
      <c r="A56" s="93">
        <v>44</v>
      </c>
      <c r="B56" s="94" t="s">
        <v>79</v>
      </c>
      <c r="C56" s="58">
        <f>Гл.агрон.!C56+'Гл. зоот.'!C56+Гл.ветвр.!C56+'Гл. инж.'!C56+'Гл. энерг.'!C56+Гл.мелиор!C56+'Гл. экон.'!C56+Гл.бухг.!C56+'Др. гл.спец.'!C56</f>
        <v>200</v>
      </c>
      <c r="D56" s="58">
        <f>Гл.агрон.!D56+'Гл. зоот.'!D56+Гл.ветвр.!D56+'Гл. инж.'!D56+'Гл. энерг.'!D56+Гл.мелиор!D56+'Гл. экон.'!D56+Гл.бухг.!D56+'Др. гл.спец.'!D56</f>
        <v>194</v>
      </c>
      <c r="E56" s="57">
        <f t="shared" si="0"/>
        <v>97</v>
      </c>
      <c r="F56" s="58">
        <f>Гл.агрон.!F56+'Гл. зоот.'!F56+Гл.ветвр.!F56+'Гл. инж.'!F56+'Гл. энерг.'!F56+Гл.мелиор!F56+'Гл. экон.'!F56+Гл.бухг.!F56+'Др. гл.спец.'!F56</f>
        <v>75</v>
      </c>
      <c r="G56" s="57">
        <f t="shared" si="1"/>
        <v>38.659793814432994</v>
      </c>
      <c r="H56" s="58">
        <f>Гл.агрон.!H56+'Гл. зоот.'!H56+Гл.ветвр.!H56+'Гл. инж.'!H56+'Гл. энерг.'!H56+Гл.мелиор!H56+'Гл. экон.'!H56+Гл.бухг.!H56+'Др. гл.спец.'!H56</f>
        <v>192</v>
      </c>
      <c r="I56" s="57">
        <f t="shared" si="2"/>
        <v>98.969072164948457</v>
      </c>
      <c r="J56" s="57">
        <f t="shared" si="3"/>
        <v>96</v>
      </c>
      <c r="K56" s="58">
        <f>Гл.агрон.!K56+'Гл. зоот.'!K56+Гл.ветвр.!K56+'Гл. инж.'!K56+'Гл. энерг.'!K56+Гл.мелиор!K56+'Гл. экон.'!K56+Гл.бухг.!K56+'Др. гл.спец.'!K56</f>
        <v>148</v>
      </c>
      <c r="L56" s="57">
        <f t="shared" si="4"/>
        <v>76.288659793814432</v>
      </c>
      <c r="M56" s="58">
        <f>Гл.агрон.!M56+'Гл. зоот.'!M56+Гл.ветвр.!M56+'Гл. инж.'!M56+'Гл. энерг.'!M56+Гл.мелиор!M56+'Гл. экон.'!M56+Гл.бухг.!M56+'Др. гл.спец.'!M56</f>
        <v>44</v>
      </c>
      <c r="N56" s="57">
        <f t="shared" si="5"/>
        <v>22.680412371134022</v>
      </c>
      <c r="O56" s="58">
        <f>Гл.агрон.!O56+'Гл. зоот.'!O56+Гл.ветвр.!O56+'Гл. инж.'!O56+'Гл. энерг.'!O56+Гл.мелиор!O56+'Гл. экон.'!O56+Гл.бухг.!O56+'Др. гл.спец.'!O56</f>
        <v>2</v>
      </c>
      <c r="P56" s="57">
        <f t="shared" si="6"/>
        <v>1.0309278350515463</v>
      </c>
      <c r="Q56" s="58">
        <f>Гл.агрон.!Q56+'Гл. зоот.'!Q56+Гл.ветвр.!Q56+'Гл. инж.'!Q56+'Гл. энерг.'!Q56+Гл.мелиор!Q56+'Гл. экон.'!Q56+Гл.бухг.!Q56+'Др. гл.спец.'!Q56</f>
        <v>0</v>
      </c>
      <c r="R56" s="57">
        <f t="shared" si="7"/>
        <v>0</v>
      </c>
      <c r="S56" s="58">
        <f>Гл.агрон.!S56+'Гл. зоот.'!S56+Гл.ветвр.!S56+'Гл. инж.'!S56+'Гл. энерг.'!S56+Гл.мелиор!S56+'Гл. экон.'!S56+Гл.бухг.!S56+'Др. гл.спец.'!S56</f>
        <v>13</v>
      </c>
      <c r="T56" s="57">
        <f t="shared" si="8"/>
        <v>6.7010309278350517</v>
      </c>
      <c r="U56" s="58">
        <f>Гл.агрон.!U56+'Гл. зоот.'!U56+Гл.ветвр.!U56+'Гл. инж.'!U56+'Гл. энерг.'!U56+Гл.мелиор!U56+'Гл. экон.'!U56+Гл.бухг.!U56+'Др. гл.спец.'!U56</f>
        <v>43</v>
      </c>
      <c r="V56" s="57">
        <f t="shared" si="9"/>
        <v>22.164948453608247</v>
      </c>
      <c r="W56" s="58">
        <f>Гл.агрон.!W56+'Гл. зоот.'!W56+Гл.ветвр.!W56+'Гл. инж.'!W56+'Гл. энерг.'!W56+Гл.мелиор!W56+'Гл. экон.'!W56+Гл.бухг.!W56+'Др. гл.спец.'!W56</f>
        <v>7</v>
      </c>
      <c r="X56" s="57">
        <f t="shared" si="10"/>
        <v>3.608247422680412</v>
      </c>
      <c r="Y56" s="58">
        <f>Гл.агрон.!Y56+'Гл. зоот.'!Y56+Гл.ветвр.!Y56+'Гл. инж.'!Y56+'Гл. энерг.'!Y56+Гл.мелиор!Y56+'Гл. экон.'!Y56+Гл.бухг.!Y56+'Др. гл.спец.'!Y56</f>
        <v>18</v>
      </c>
      <c r="Z56" s="57">
        <f t="shared" si="11"/>
        <v>9.2783505154639183</v>
      </c>
      <c r="AA56" s="58">
        <f>Гл.агрон.!AA56+'Гл. зоот.'!AA56+Гл.ветвр.!AA56+'Гл. инж.'!AA56+'Гл. энерг.'!AA56+Гл.мелиор!AA56+'Гл. экон.'!AA56+Гл.бухг.!AA56+'Др. гл.спец.'!AA56</f>
        <v>0</v>
      </c>
      <c r="AB56" s="57">
        <f t="shared" si="12"/>
        <v>0</v>
      </c>
      <c r="AC56" s="57">
        <f t="shared" si="13"/>
        <v>0</v>
      </c>
      <c r="AD56" s="58">
        <f>Гл.агрон.!AD56+'Гл. зоот.'!AD56+Гл.ветвр.!AD56+'Гл. инж.'!AD56+'Гл. энерг.'!AD56+Гл.мелиор!AD56+'Гл. экон.'!AD56+Гл.бухг.!AD56+'Др. гл.спец.'!AD56</f>
        <v>13</v>
      </c>
      <c r="AE56" s="57">
        <f t="shared" si="14"/>
        <v>6.7010309278350517</v>
      </c>
      <c r="AF56" s="58">
        <f>Гл.агрон.!AF56+'Гл. зоот.'!AF56+Гл.ветвр.!AF56+'Гл. инж.'!AF56+'Гл. энерг.'!AF56+Гл.мелиор!AF56+'Гл. экон.'!AF56+Гл.бухг.!AF56+'Др. гл.спец.'!AF56</f>
        <v>0</v>
      </c>
      <c r="AG56" s="55">
        <f t="shared" si="15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58">
        <f>Гл.агрон.!C57+'Гл. зоот.'!C57+Гл.ветвр.!C57+'Гл. инж.'!C57+'Гл. энерг.'!C57+Гл.мелиор!C57+'Гл. экон.'!C57+Гл.бухг.!C57+'Др. гл.спец.'!C57</f>
        <v>174</v>
      </c>
      <c r="D57" s="58">
        <f>Гл.агрон.!D57+'Гл. зоот.'!D57+Гл.ветвр.!D57+'Гл. инж.'!D57+'Гл. энерг.'!D57+Гл.мелиор!D57+'Гл. экон.'!D57+Гл.бухг.!D57+'Др. гл.спец.'!D57</f>
        <v>165</v>
      </c>
      <c r="E57" s="57">
        <f t="shared" si="0"/>
        <v>94.827586206896555</v>
      </c>
      <c r="F57" s="58">
        <f>Гл.агрон.!F57+'Гл. зоот.'!F57+Гл.ветвр.!F57+'Гл. инж.'!F57+'Гл. энерг.'!F57+Гл.мелиор!F57+'Гл. экон.'!F57+Гл.бухг.!F57+'Др. гл.спец.'!F57</f>
        <v>72</v>
      </c>
      <c r="G57" s="57">
        <f t="shared" si="1"/>
        <v>43.636363636363633</v>
      </c>
      <c r="H57" s="58">
        <f>Гл.агрон.!H57+'Гл. зоот.'!H57+Гл.ветвр.!H57+'Гл. инж.'!H57+'Гл. энерг.'!H57+Гл.мелиор!H57+'Гл. экон.'!H57+Гл.бухг.!H57+'Др. гл.спец.'!H57</f>
        <v>161</v>
      </c>
      <c r="I57" s="57">
        <f t="shared" si="2"/>
        <v>97.575757575757578</v>
      </c>
      <c r="J57" s="57">
        <f t="shared" si="3"/>
        <v>92.52873563218391</v>
      </c>
      <c r="K57" s="58">
        <f>Гл.агрон.!K57+'Гл. зоот.'!K57+Гл.ветвр.!K57+'Гл. инж.'!K57+'Гл. энерг.'!K57+Гл.мелиор!K57+'Гл. экон.'!K57+Гл.бухг.!K57+'Др. гл.спец.'!K57</f>
        <v>124</v>
      </c>
      <c r="L57" s="57">
        <f t="shared" si="4"/>
        <v>75.151515151515142</v>
      </c>
      <c r="M57" s="58">
        <f>Гл.агрон.!M57+'Гл. зоот.'!M57+Гл.ветвр.!M57+'Гл. инж.'!M57+'Гл. энерг.'!M57+Гл.мелиор!M57+'Гл. экон.'!M57+Гл.бухг.!M57+'Др. гл.спец.'!M57</f>
        <v>37</v>
      </c>
      <c r="N57" s="57">
        <f t="shared" si="5"/>
        <v>22.424242424242426</v>
      </c>
      <c r="O57" s="58">
        <f>Гл.агрон.!O57+'Гл. зоот.'!O57+Гл.ветвр.!O57+'Гл. инж.'!O57+'Гл. энерг.'!O57+Гл.мелиор!O57+'Гл. экон.'!O57+Гл.бухг.!O57+'Др. гл.спец.'!O57</f>
        <v>4</v>
      </c>
      <c r="P57" s="57">
        <f t="shared" si="6"/>
        <v>2.4242424242424243</v>
      </c>
      <c r="Q57" s="58">
        <f>Гл.агрон.!Q57+'Гл. зоот.'!Q57+Гл.ветвр.!Q57+'Гл. инж.'!Q57+'Гл. энерг.'!Q57+Гл.мелиор!Q57+'Гл. экон.'!Q57+Гл.бухг.!Q57+'Др. гл.спец.'!Q57</f>
        <v>1</v>
      </c>
      <c r="R57" s="57">
        <f t="shared" si="7"/>
        <v>25</v>
      </c>
      <c r="S57" s="58">
        <f>Гл.агрон.!S57+'Гл. зоот.'!S57+Гл.ветвр.!S57+'Гл. инж.'!S57+'Гл. энерг.'!S57+Гл.мелиор!S57+'Гл. экон.'!S57+Гл.бухг.!S57+'Др. гл.спец.'!S57</f>
        <v>16</v>
      </c>
      <c r="T57" s="57">
        <f t="shared" si="8"/>
        <v>9.6969696969696972</v>
      </c>
      <c r="U57" s="58">
        <f>Гл.агрон.!U57+'Гл. зоот.'!U57+Гл.ветвр.!U57+'Гл. инж.'!U57+'Гл. энерг.'!U57+Гл.мелиор!U57+'Гл. экон.'!U57+Гл.бухг.!U57+'Др. гл.спец.'!U57</f>
        <v>48</v>
      </c>
      <c r="V57" s="57">
        <f t="shared" si="9"/>
        <v>29.09090909090909</v>
      </c>
      <c r="W57" s="58">
        <f>Гл.агрон.!W57+'Гл. зоот.'!W57+Гл.ветвр.!W57+'Гл. инж.'!W57+'Гл. энерг.'!W57+Гл.мелиор!W57+'Гл. экон.'!W57+Гл.бухг.!W57+'Др. гл.спец.'!W57</f>
        <v>0</v>
      </c>
      <c r="X57" s="57">
        <f t="shared" si="10"/>
        <v>0</v>
      </c>
      <c r="Y57" s="58">
        <f>Гл.агрон.!Y57+'Гл. зоот.'!Y57+Гл.ветвр.!Y57+'Гл. инж.'!Y57+'Гл. энерг.'!Y57+Гл.мелиор!Y57+'Гл. экон.'!Y57+Гл.бухг.!Y57+'Др. гл.спец.'!Y57</f>
        <v>0</v>
      </c>
      <c r="Z57" s="57">
        <f t="shared" si="11"/>
        <v>0</v>
      </c>
      <c r="AA57" s="58">
        <f>Гл.агрон.!AA57+'Гл. зоот.'!AA57+Гл.ветвр.!AA57+'Гл. инж.'!AA57+'Гл. энерг.'!AA57+Гл.мелиор!AA57+'Гл. экон.'!AA57+Гл.бухг.!AA57+'Др. гл.спец.'!AA57</f>
        <v>0</v>
      </c>
      <c r="AB57" s="57">
        <f t="shared" si="12"/>
        <v>0</v>
      </c>
      <c r="AC57" s="57">
        <f t="shared" si="13"/>
        <v>0</v>
      </c>
      <c r="AD57" s="58">
        <f>Гл.агрон.!AD57+'Гл. зоот.'!AD57+Гл.ветвр.!AD57+'Гл. инж.'!AD57+'Гл. энерг.'!AD57+Гл.мелиор!AD57+'Гл. экон.'!AD57+Гл.бухг.!AD57+'Др. гл.спец.'!AD57</f>
        <v>8</v>
      </c>
      <c r="AE57" s="57">
        <f t="shared" si="14"/>
        <v>4.8484848484848486</v>
      </c>
      <c r="AF57" s="58">
        <f>Гл.агрон.!AF57+'Гл. зоот.'!AF57+Гл.ветвр.!AF57+'Гл. инж.'!AF57+'Гл. энерг.'!AF57+Гл.мелиор!AF57+'Гл. экон.'!AF57+Гл.бухг.!AF57+'Др. гл.спец.'!AF57</f>
        <v>0</v>
      </c>
      <c r="AG57" s="55">
        <f t="shared" si="15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58">
        <f>Гл.агрон.!C58+'Гл. зоот.'!C58+Гл.ветвр.!C58+'Гл. инж.'!C58+'Гл. энерг.'!C58+Гл.мелиор!C58+'Гл. экон.'!C58+Гл.бухг.!C58+'Др. гл.спец.'!C58</f>
        <v>597</v>
      </c>
      <c r="D58" s="58">
        <f>Гл.агрон.!D58+'Гл. зоот.'!D58+Гл.ветвр.!D58+'Гл. инж.'!D58+'Гл. энерг.'!D58+Гл.мелиор!D58+'Гл. экон.'!D58+Гл.бухг.!D58+'Др. гл.спец.'!D58</f>
        <v>560</v>
      </c>
      <c r="E58" s="57">
        <f t="shared" ref="E58:E59" si="48">IF(C58=0,0,D58/C58*100)</f>
        <v>93.802345058626472</v>
      </c>
      <c r="F58" s="58">
        <f>Гл.агрон.!F58+'Гл. зоот.'!F58+Гл.ветвр.!F58+'Гл. инж.'!F58+'Гл. энерг.'!F58+Гл.мелиор!F58+'Гл. экон.'!F58+Гл.бухг.!F58+'Др. гл.спец.'!F58</f>
        <v>264</v>
      </c>
      <c r="G58" s="57">
        <f t="shared" ref="G58:G59" si="49">IF(D58=0,0,F58/D58*100)</f>
        <v>47.142857142857139</v>
      </c>
      <c r="H58" s="58">
        <f>Гл.агрон.!H58+'Гл. зоот.'!H58+Гл.ветвр.!H58+'Гл. инж.'!H58+'Гл. энерг.'!H58+Гл.мелиор!H58+'Гл. экон.'!H58+Гл.бухг.!H58+'Др. гл.спец.'!H58</f>
        <v>546</v>
      </c>
      <c r="I58" s="57">
        <f t="shared" ref="I58:I59" si="50">IF(D58=0,0,H58/D58*100)</f>
        <v>97.5</v>
      </c>
      <c r="J58" s="57">
        <f t="shared" ref="J58:J59" si="51">IF(C58=0,0,H58/C58*100)</f>
        <v>91.457286432160799</v>
      </c>
      <c r="K58" s="58">
        <f>Гл.агрон.!K58+'Гл. зоот.'!K58+Гл.ветвр.!K58+'Гл. инж.'!K58+'Гл. энерг.'!K58+Гл.мелиор!K58+'Гл. экон.'!K58+Гл.бухг.!K58+'Др. гл.спец.'!K58</f>
        <v>243</v>
      </c>
      <c r="L58" s="57">
        <f t="shared" ref="L58:L59" si="52">IF(D58=0,0,K58/D58*100)</f>
        <v>43.392857142857146</v>
      </c>
      <c r="M58" s="58">
        <f>Гл.агрон.!M58+'Гл. зоот.'!M58+Гл.ветвр.!M58+'Гл. инж.'!M58+'Гл. энерг.'!M58+Гл.мелиор!M58+'Гл. экон.'!M58+Гл.бухг.!M58+'Др. гл.спец.'!M58</f>
        <v>303</v>
      </c>
      <c r="N58" s="57">
        <f t="shared" ref="N58:N59" si="53">IF(D58=0,0,M58/D58*100)</f>
        <v>54.107142857142854</v>
      </c>
      <c r="O58" s="58">
        <f>Гл.агрон.!O58+'Гл. зоот.'!O58+Гл.ветвр.!O58+'Гл. инж.'!O58+'Гл. энерг.'!O58+Гл.мелиор!O58+'Гл. экон.'!O58+Гл.бухг.!O58+'Др. гл.спец.'!O58</f>
        <v>14</v>
      </c>
      <c r="P58" s="57">
        <f t="shared" ref="P58:P59" si="54">IF(D58=0,0,O58/D58*100)</f>
        <v>2.5</v>
      </c>
      <c r="Q58" s="58">
        <f>Гл.агрон.!Q58+'Гл. зоот.'!Q58+Гл.ветвр.!Q58+'Гл. инж.'!Q58+'Гл. энерг.'!Q58+Гл.мелиор!Q58+'Гл. экон.'!Q58+Гл.бухг.!Q58+'Др. гл.спец.'!Q58</f>
        <v>0</v>
      </c>
      <c r="R58" s="57">
        <f t="shared" ref="R58:R59" si="55">IF(O58=0,0,Q58/O58*100)</f>
        <v>0</v>
      </c>
      <c r="S58" s="58">
        <f>Гл.агрон.!S58+'Гл. зоот.'!S58+Гл.ветвр.!S58+'Гл. инж.'!S58+'Гл. энерг.'!S58+Гл.мелиор!S58+'Гл. экон.'!S58+Гл.бухг.!S58+'Др. гл.спец.'!S58</f>
        <v>29</v>
      </c>
      <c r="T58" s="57">
        <f t="shared" ref="T58:T59" si="56">IF(D58=0,0,S58/D58*100)</f>
        <v>5.1785714285714288</v>
      </c>
      <c r="U58" s="58">
        <f>Гл.агрон.!U58+'Гл. зоот.'!U58+Гл.ветвр.!U58+'Гл. инж.'!U58+'Гл. энерг.'!U58+Гл.мелиор!U58+'Гл. экон.'!U58+Гл.бухг.!U58+'Др. гл.спец.'!U58</f>
        <v>89</v>
      </c>
      <c r="V58" s="57">
        <f t="shared" ref="V58:V59" si="57">IF(D58=0,0,U58/D58*100)</f>
        <v>15.892857142857142</v>
      </c>
      <c r="W58" s="58">
        <f>Гл.агрон.!W58+'Гл. зоот.'!W58+Гл.ветвр.!W58+'Гл. инж.'!W58+'Гл. энерг.'!W58+Гл.мелиор!W58+'Гл. экон.'!W58+Гл.бухг.!W58+'Др. гл.спец.'!W58</f>
        <v>18</v>
      </c>
      <c r="X58" s="57">
        <f t="shared" ref="X58:X59" si="58">IF(D58=0,0,W58/D58*100)</f>
        <v>3.214285714285714</v>
      </c>
      <c r="Y58" s="58">
        <f>Гл.агрон.!Y58+'Гл. зоот.'!Y58+Гл.ветвр.!Y58+'Гл. инж.'!Y58+'Гл. энерг.'!Y58+Гл.мелиор!Y58+'Гл. экон.'!Y58+Гл.бухг.!Y58+'Др. гл.спец.'!Y58</f>
        <v>67</v>
      </c>
      <c r="Z58" s="57">
        <f t="shared" ref="Z58:Z59" si="59">IF(D58=0,0,Y58/D58*100)</f>
        <v>11.964285714285715</v>
      </c>
      <c r="AA58" s="58">
        <f>Гл.агрон.!AA58+'Гл. зоот.'!AA58+Гл.ветвр.!AA58+'Гл. инж.'!AA58+'Гл. энерг.'!AA58+Гл.мелиор!AA58+'Гл. экон.'!AA58+Гл.бухг.!AA58+'Др. гл.спец.'!AA58</f>
        <v>5</v>
      </c>
      <c r="AB58" s="57">
        <f t="shared" ref="AB58:AB59" si="60">IF(D58=0,0,AA58/D58*100)</f>
        <v>0.89285714285714279</v>
      </c>
      <c r="AC58" s="57">
        <f t="shared" ref="AC58:AC59" si="61">IF(Y58=0,0,AA58/Y58*100)</f>
        <v>7.4626865671641784</v>
      </c>
      <c r="AD58" s="58">
        <f>Гл.агрон.!AD58+'Гл. зоот.'!AD58+Гл.ветвр.!AD58+'Гл. инж.'!AD58+'Гл. энерг.'!AD58+Гл.мелиор!AD58+'Гл. экон.'!AD58+Гл.бухг.!AD58+'Др. гл.спец.'!AD58</f>
        <v>20</v>
      </c>
      <c r="AE58" s="57">
        <f t="shared" ref="AE58:AE59" si="62">IF(D58=0,0,AD58/D58*100)</f>
        <v>3.5714285714285712</v>
      </c>
      <c r="AF58" s="58">
        <f>Гл.агрон.!AF58+'Гл. зоот.'!AF58+Гл.ветвр.!AF58+'Гл. инж.'!AF58+'Гл. энерг.'!AF58+Гл.мелиор!AF58+'Гл. экон.'!AF58+Гл.бухг.!AF58+'Др. гл.спец.'!AF58</f>
        <v>0</v>
      </c>
      <c r="AG58" s="55">
        <f t="shared" ref="AG58:AG59" si="63">IF(D58=0,0,AF58/D58*100)</f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58">
        <f>Гл.агрон.!C59+'Гл. зоот.'!C59+Гл.ветвр.!C59+'Гл. инж.'!C59+'Гл. энерг.'!C59+Гл.мелиор!C59+'Гл. экон.'!C59+Гл.бухг.!C59+'Др. гл.спец.'!C59</f>
        <v>29</v>
      </c>
      <c r="D59" s="58">
        <f>Гл.агрон.!D59+'Гл. зоот.'!D59+Гл.ветвр.!D59+'Гл. инж.'!D59+'Гл. энерг.'!D59+Гл.мелиор!D59+'Гл. экон.'!D59+Гл.бухг.!D59+'Др. гл.спец.'!D59</f>
        <v>28</v>
      </c>
      <c r="E59" s="57">
        <f t="shared" si="48"/>
        <v>96.551724137931032</v>
      </c>
      <c r="F59" s="58">
        <f>Гл.агрон.!F59+'Гл. зоот.'!F59+Гл.ветвр.!F59+'Гл. инж.'!F59+'Гл. энерг.'!F59+Гл.мелиор!F59+'Гл. экон.'!F59+Гл.бухг.!F59+'Др. гл.спец.'!F59</f>
        <v>13</v>
      </c>
      <c r="G59" s="57">
        <f t="shared" si="49"/>
        <v>46.428571428571431</v>
      </c>
      <c r="H59" s="58">
        <f>Гл.агрон.!H59+'Гл. зоот.'!H59+Гл.ветвр.!H59+'Гл. инж.'!H59+'Гл. энерг.'!H59+Гл.мелиор!H59+'Гл. экон.'!H59+Гл.бухг.!H59+'Др. гл.спец.'!H59</f>
        <v>27</v>
      </c>
      <c r="I59" s="57">
        <f t="shared" si="50"/>
        <v>96.428571428571431</v>
      </c>
      <c r="J59" s="57">
        <f t="shared" si="51"/>
        <v>93.103448275862064</v>
      </c>
      <c r="K59" s="58">
        <f>Гл.агрон.!K59+'Гл. зоот.'!K59+Гл.ветвр.!K59+'Гл. инж.'!K59+'Гл. энерг.'!K59+Гл.мелиор!K59+'Гл. экон.'!K59+Гл.бухг.!K59+'Др. гл.спец.'!K59</f>
        <v>23</v>
      </c>
      <c r="L59" s="57">
        <f t="shared" si="52"/>
        <v>82.142857142857139</v>
      </c>
      <c r="M59" s="58">
        <f>Гл.агрон.!M59+'Гл. зоот.'!M59+Гл.ветвр.!M59+'Гл. инж.'!M59+'Гл. энерг.'!M59+Гл.мелиор!M59+'Гл. экон.'!M59+Гл.бухг.!M59+'Др. гл.спец.'!M59</f>
        <v>4</v>
      </c>
      <c r="N59" s="57">
        <f t="shared" si="53"/>
        <v>14.285714285714285</v>
      </c>
      <c r="O59" s="58">
        <f>Гл.агрон.!O59+'Гл. зоот.'!O59+Гл.ветвр.!O59+'Гл. инж.'!O59+'Гл. энерг.'!O59+Гл.мелиор!O59+'Гл. экон.'!O59+Гл.бухг.!O59+'Др. гл.спец.'!O59</f>
        <v>1</v>
      </c>
      <c r="P59" s="57">
        <f t="shared" si="54"/>
        <v>3.5714285714285712</v>
      </c>
      <c r="Q59" s="58">
        <f>Гл.агрон.!Q59+'Гл. зоот.'!Q59+Гл.ветвр.!Q59+'Гл. инж.'!Q59+'Гл. энерг.'!Q59+Гл.мелиор!Q59+'Гл. экон.'!Q59+Гл.бухг.!Q59+'Др. гл.спец.'!Q59</f>
        <v>1</v>
      </c>
      <c r="R59" s="57">
        <f t="shared" si="55"/>
        <v>100</v>
      </c>
      <c r="S59" s="58">
        <f>Гл.агрон.!S59+'Гл. зоот.'!S59+Гл.ветвр.!S59+'Гл. инж.'!S59+'Гл. энерг.'!S59+Гл.мелиор!S59+'Гл. экон.'!S59+Гл.бухг.!S59+'Др. гл.спец.'!S59</f>
        <v>2</v>
      </c>
      <c r="T59" s="57">
        <f t="shared" si="56"/>
        <v>7.1428571428571423</v>
      </c>
      <c r="U59" s="58">
        <f>Гл.агрон.!U59+'Гл. зоот.'!U59+Гл.ветвр.!U59+'Гл. инж.'!U59+'Гл. энерг.'!U59+Гл.мелиор!U59+'Гл. экон.'!U59+Гл.бухг.!U59+'Др. гл.спец.'!U59</f>
        <v>2</v>
      </c>
      <c r="V59" s="57">
        <f t="shared" si="57"/>
        <v>7.1428571428571423</v>
      </c>
      <c r="W59" s="58">
        <f>Гл.агрон.!W59+'Гл. зоот.'!W59+Гл.ветвр.!W59+'Гл. инж.'!W59+'Гл. энерг.'!W59+Гл.мелиор!W59+'Гл. экон.'!W59+Гл.бухг.!W59+'Др. гл.спец.'!W59</f>
        <v>1</v>
      </c>
      <c r="X59" s="57">
        <f t="shared" si="58"/>
        <v>3.5714285714285712</v>
      </c>
      <c r="Y59" s="58">
        <f>Гл.агрон.!Y59+'Гл. зоот.'!Y59+Гл.ветвр.!Y59+'Гл. инж.'!Y59+'Гл. энерг.'!Y59+Гл.мелиор!Y59+'Гл. экон.'!Y59+Гл.бухг.!Y59+'Др. гл.спец.'!Y59</f>
        <v>7</v>
      </c>
      <c r="Z59" s="57">
        <f t="shared" si="59"/>
        <v>25</v>
      </c>
      <c r="AA59" s="58">
        <f>Гл.агрон.!AA59+'Гл. зоот.'!AA59+Гл.ветвр.!AA59+'Гл. инж.'!AA59+'Гл. энерг.'!AA59+Гл.мелиор!AA59+'Гл. экон.'!AA59+Гл.бухг.!AA59+'Др. гл.спец.'!AA59</f>
        <v>0</v>
      </c>
      <c r="AB59" s="57">
        <f t="shared" si="60"/>
        <v>0</v>
      </c>
      <c r="AC59" s="57">
        <f t="shared" si="61"/>
        <v>0</v>
      </c>
      <c r="AD59" s="58">
        <f>Гл.агрон.!AD59+'Гл. зоот.'!AD59+Гл.ветвр.!AD59+'Гл. инж.'!AD59+'Гл. энерг.'!AD59+Гл.мелиор!AD59+'Гл. экон.'!AD59+Гл.бухг.!AD59+'Др. гл.спец.'!AD59</f>
        <v>5</v>
      </c>
      <c r="AE59" s="57">
        <f t="shared" si="62"/>
        <v>17.857142857142858</v>
      </c>
      <c r="AF59" s="58">
        <f>Гл.агрон.!AF59+'Гл. зоот.'!AF59+Гл.ветвр.!AF59+'Гл. инж.'!AF59+'Гл. энерг.'!AF59+Гл.мелиор!AF59+'Гл. экон.'!AF59+Гл.бухг.!AF59+'Др. гл.спец.'!AF59</f>
        <v>0</v>
      </c>
      <c r="AG59" s="55">
        <f t="shared" si="63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58">
        <f>Гл.агрон.!C60+'Гл. зоот.'!C60+Гл.ветвр.!C60+'Гл. инж.'!C60+'Гл. энерг.'!C60+Гл.мелиор!C60+'Гл. экон.'!C60+Гл.бухг.!C60+'Др. гл.спец.'!C60</f>
        <v>2522.6</v>
      </c>
      <c r="D60" s="58">
        <f>Гл.агрон.!D60+'Гл. зоот.'!D60+Гл.ветвр.!D60+'Гл. инж.'!D60+'Гл. энерг.'!D60+Гл.мелиор!D60+'Гл. экон.'!D60+Гл.бухг.!D60+'Др. гл.спец.'!D60</f>
        <v>2463</v>
      </c>
      <c r="E60" s="57">
        <f t="shared" si="0"/>
        <v>97.637358281138503</v>
      </c>
      <c r="F60" s="58">
        <f>Гл.агрон.!F60+'Гл. зоот.'!F60+Гл.ветвр.!F60+'Гл. инж.'!F60+'Гл. энерг.'!F60+Гл.мелиор!F60+'Гл. экон.'!F60+Гл.бухг.!F60+'Др. гл.спец.'!F60</f>
        <v>920</v>
      </c>
      <c r="G60" s="57">
        <f t="shared" si="1"/>
        <v>37.352821762078761</v>
      </c>
      <c r="H60" s="58">
        <f>Гл.агрон.!H60+'Гл. зоот.'!H60+Гл.ветвр.!H60+'Гл. инж.'!H60+'Гл. энерг.'!H60+Гл.мелиор!H60+'Гл. экон.'!H60+Гл.бухг.!H60+'Др. гл.спец.'!H60</f>
        <v>2442</v>
      </c>
      <c r="I60" s="57">
        <f t="shared" si="2"/>
        <v>99.14738124238734</v>
      </c>
      <c r="J60" s="57">
        <f t="shared" si="3"/>
        <v>96.804883849996031</v>
      </c>
      <c r="K60" s="58">
        <f>Гл.агрон.!K60+'Гл. зоот.'!K60+Гл.ветвр.!K60+'Гл. инж.'!K60+'Гл. энерг.'!K60+Гл.мелиор!K60+'Гл. экон.'!K60+Гл.бухг.!K60+'Др. гл.спец.'!K60</f>
        <v>2009</v>
      </c>
      <c r="L60" s="57">
        <f t="shared" si="4"/>
        <v>81.567194478278523</v>
      </c>
      <c r="M60" s="58">
        <f>Гл.агрон.!M60+'Гл. зоот.'!M60+Гл.ветвр.!M60+'Гл. инж.'!M60+'Гл. энерг.'!M60+Гл.мелиор!M60+'Гл. экон.'!M60+Гл.бухг.!M60+'Др. гл.спец.'!M60</f>
        <v>433</v>
      </c>
      <c r="N60" s="57">
        <f t="shared" si="5"/>
        <v>17.580186764108809</v>
      </c>
      <c r="O60" s="58">
        <f>Гл.агрон.!O60+'Гл. зоот.'!O60+Гл.ветвр.!O60+'Гл. инж.'!O60+'Гл. энерг.'!O60+Гл.мелиор!O60+'Гл. экон.'!O60+Гл.бухг.!O60+'Др. гл.спец.'!O60</f>
        <v>21</v>
      </c>
      <c r="P60" s="57">
        <f t="shared" si="6"/>
        <v>0.85261875761266748</v>
      </c>
      <c r="Q60" s="58">
        <f>Гл.агрон.!Q60+'Гл. зоот.'!Q60+Гл.ветвр.!Q60+'Гл. инж.'!Q60+'Гл. энерг.'!Q60+Гл.мелиор!Q60+'Гл. экон.'!Q60+Гл.бухг.!Q60+'Др. гл.спец.'!Q60</f>
        <v>14</v>
      </c>
      <c r="R60" s="57">
        <f t="shared" si="7"/>
        <v>66.666666666666657</v>
      </c>
      <c r="S60" s="58">
        <f>Гл.агрон.!S60+'Гл. зоот.'!S60+Гл.ветвр.!S60+'Гл. инж.'!S60+'Гл. энерг.'!S60+Гл.мелиор!S60+'Гл. экон.'!S60+Гл.бухг.!S60+'Др. гл.спец.'!S60</f>
        <v>118</v>
      </c>
      <c r="T60" s="57">
        <f t="shared" si="8"/>
        <v>4.790905399918798</v>
      </c>
      <c r="U60" s="58">
        <f>Гл.агрон.!U60+'Гл. зоот.'!U60+Гл.ветвр.!U60+'Гл. инж.'!U60+'Гл. энерг.'!U60+Гл.мелиор!U60+'Гл. экон.'!U60+Гл.бухг.!U60+'Др. гл.спец.'!U60</f>
        <v>316</v>
      </c>
      <c r="V60" s="57">
        <f t="shared" si="9"/>
        <v>12.829882257409665</v>
      </c>
      <c r="W60" s="58">
        <f>Гл.агрон.!W60+'Гл. зоот.'!W60+Гл.ветвр.!W60+'Гл. инж.'!W60+'Гл. энерг.'!W60+Гл.мелиор!W60+'Гл. экон.'!W60+Гл.бухг.!W60+'Др. гл.спец.'!W60</f>
        <v>118</v>
      </c>
      <c r="X60" s="57">
        <f t="shared" si="10"/>
        <v>4.790905399918798</v>
      </c>
      <c r="Y60" s="58">
        <f>Гл.агрон.!Y60+'Гл. зоот.'!Y60+Гл.ветвр.!Y60+'Гл. инж.'!Y60+'Гл. энерг.'!Y60+Гл.мелиор!Y60+'Гл. экон.'!Y60+Гл.бухг.!Y60+'Др. гл.спец.'!Y60</f>
        <v>194</v>
      </c>
      <c r="Z60" s="57">
        <f t="shared" si="11"/>
        <v>7.8765732846122622</v>
      </c>
      <c r="AA60" s="58">
        <f>Гл.агрон.!AA60+'Гл. зоот.'!AA60+Гл.ветвр.!AA60+'Гл. инж.'!AA60+'Гл. энерг.'!AA60+Гл.мелиор!AA60+'Гл. экон.'!AA60+Гл.бухг.!AA60+'Др. гл.спец.'!AA60</f>
        <v>5</v>
      </c>
      <c r="AB60" s="57">
        <f t="shared" si="12"/>
        <v>0.20300446609825418</v>
      </c>
      <c r="AC60" s="57">
        <f t="shared" si="13"/>
        <v>2.5773195876288657</v>
      </c>
      <c r="AD60" s="58">
        <f>Гл.агрон.!AD60+'Гл. зоот.'!AD60+Гл.ветвр.!AD60+'Гл. инж.'!AD60+'Гл. энерг.'!AD60+Гл.мелиор!AD60+'Гл. экон.'!AD60+Гл.бухг.!AD60+'Др. гл.спец.'!AD60</f>
        <v>164</v>
      </c>
      <c r="AE60" s="57">
        <f t="shared" si="14"/>
        <v>6.6585464880227363</v>
      </c>
      <c r="AF60" s="58">
        <f>Гл.агрон.!AF60+'Гл. зоот.'!AF60+Гл.ветвр.!AF60+'Гл. инж.'!AF60+'Гл. энерг.'!AF60+Гл.мелиор!AF60+'Гл. экон.'!AF60+Гл.бухг.!AF60+'Др. гл.спец.'!AF60</f>
        <v>0</v>
      </c>
      <c r="AG60" s="55">
        <f t="shared" si="15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58">
        <f>Гл.агрон.!C61+'Гл. зоот.'!C61+Гл.ветвр.!C61+'Гл. инж.'!C61+'Гл. энерг.'!C61+Гл.мелиор!C61+'Гл. экон.'!C61+Гл.бухг.!C61+'Др. гл.спец.'!C61</f>
        <v>321</v>
      </c>
      <c r="D61" s="58">
        <f>Гл.агрон.!D61+'Гл. зоот.'!D61+Гл.ветвр.!D61+'Гл. инж.'!D61+'Гл. энерг.'!D61+Гл.мелиор!D61+'Гл. экон.'!D61+Гл.бухг.!D61+'Др. гл.спец.'!D61</f>
        <v>320</v>
      </c>
      <c r="E61" s="57">
        <f t="shared" si="0"/>
        <v>99.688473520249218</v>
      </c>
      <c r="F61" s="58">
        <f>Гл.агрон.!F61+'Гл. зоот.'!F61+Гл.ветвр.!F61+'Гл. инж.'!F61+'Гл. энерг.'!F61+Гл.мелиор!F61+'Гл. экон.'!F61+Гл.бухг.!F61+'Др. гл.спец.'!F61</f>
        <v>186</v>
      </c>
      <c r="G61" s="57">
        <f t="shared" si="1"/>
        <v>58.125000000000007</v>
      </c>
      <c r="H61" s="58">
        <f>Гл.агрон.!H61+'Гл. зоот.'!H61+Гл.ветвр.!H61+'Гл. инж.'!H61+'Гл. энерг.'!H61+Гл.мелиор!H61+'Гл. экон.'!H61+Гл.бухг.!H61+'Др. гл.спец.'!H61</f>
        <v>318</v>
      </c>
      <c r="I61" s="57">
        <f t="shared" si="2"/>
        <v>99.375</v>
      </c>
      <c r="J61" s="57">
        <f t="shared" si="3"/>
        <v>99.065420560747668</v>
      </c>
      <c r="K61" s="58">
        <f>Гл.агрон.!K61+'Гл. зоот.'!K61+Гл.ветвр.!K61+'Гл. инж.'!K61+'Гл. энерг.'!K61+Гл.мелиор!K61+'Гл. экон.'!K61+Гл.бухг.!K61+'Др. гл.спец.'!K61</f>
        <v>255</v>
      </c>
      <c r="L61" s="57">
        <f t="shared" si="4"/>
        <v>79.6875</v>
      </c>
      <c r="M61" s="58">
        <f>Гл.агрон.!M61+'Гл. зоот.'!M61+Гл.ветвр.!M61+'Гл. инж.'!M61+'Гл. энерг.'!M61+Гл.мелиор!M61+'Гл. экон.'!M61+Гл.бухг.!M61+'Др. гл.спец.'!M61</f>
        <v>63</v>
      </c>
      <c r="N61" s="57">
        <f t="shared" si="5"/>
        <v>19.6875</v>
      </c>
      <c r="O61" s="58">
        <f>Гл.агрон.!O61+'Гл. зоот.'!O61+Гл.ветвр.!O61+'Гл. инж.'!O61+'Гл. энерг.'!O61+Гл.мелиор!O61+'Гл. экон.'!O61+Гл.бухг.!O61+'Др. гл.спец.'!O61</f>
        <v>2</v>
      </c>
      <c r="P61" s="57">
        <f t="shared" si="6"/>
        <v>0.625</v>
      </c>
      <c r="Q61" s="58">
        <f>Гл.агрон.!Q61+'Гл. зоот.'!Q61+Гл.ветвр.!Q61+'Гл. инж.'!Q61+'Гл. энерг.'!Q61+Гл.мелиор!Q61+'Гл. экон.'!Q61+Гл.бухг.!Q61+'Др. гл.спец.'!Q61</f>
        <v>1</v>
      </c>
      <c r="R61" s="57">
        <f t="shared" si="7"/>
        <v>50</v>
      </c>
      <c r="S61" s="58">
        <f>Гл.агрон.!S61+'Гл. зоот.'!S61+Гл.ветвр.!S61+'Гл. инж.'!S61+'Гл. энерг.'!S61+Гл.мелиор!S61+'Гл. экон.'!S61+Гл.бухг.!S61+'Др. гл.спец.'!S61</f>
        <v>22</v>
      </c>
      <c r="T61" s="57">
        <f t="shared" si="8"/>
        <v>6.8750000000000009</v>
      </c>
      <c r="U61" s="58">
        <f>Гл.агрон.!U61+'Гл. зоот.'!U61+Гл.ветвр.!U61+'Гл. инж.'!U61+'Гл. энерг.'!U61+Гл.мелиор!U61+'Гл. экон.'!U61+Гл.бухг.!U61+'Др. гл.спец.'!U61</f>
        <v>59</v>
      </c>
      <c r="V61" s="57">
        <f t="shared" si="9"/>
        <v>18.4375</v>
      </c>
      <c r="W61" s="58">
        <f>Гл.агрон.!W61+'Гл. зоот.'!W61+Гл.ветвр.!W61+'Гл. инж.'!W61+'Гл. энерг.'!W61+Гл.мелиор!W61+'Гл. экон.'!W61+Гл.бухг.!W61+'Др. гл.спец.'!W61</f>
        <v>17</v>
      </c>
      <c r="X61" s="57">
        <f t="shared" si="10"/>
        <v>5.3125</v>
      </c>
      <c r="Y61" s="58">
        <f>Гл.агрон.!Y61+'Гл. зоот.'!Y61+Гл.ветвр.!Y61+'Гл. инж.'!Y61+'Гл. энерг.'!Y61+Гл.мелиор!Y61+'Гл. экон.'!Y61+Гл.бухг.!Y61+'Др. гл.спец.'!Y61</f>
        <v>19</v>
      </c>
      <c r="Z61" s="57">
        <f t="shared" si="11"/>
        <v>5.9375</v>
      </c>
      <c r="AA61" s="58">
        <f>Гл.агрон.!AA61+'Гл. зоот.'!AA61+Гл.ветвр.!AA61+'Гл. инж.'!AA61+'Гл. энерг.'!AA61+Гл.мелиор!AA61+'Гл. экон.'!AA61+Гл.бухг.!AA61+'Др. гл.спец.'!AA61</f>
        <v>0</v>
      </c>
      <c r="AB61" s="57">
        <f t="shared" si="12"/>
        <v>0</v>
      </c>
      <c r="AC61" s="57">
        <f t="shared" si="13"/>
        <v>0</v>
      </c>
      <c r="AD61" s="58">
        <f>Гл.агрон.!AD61+'Гл. зоот.'!AD61+Гл.ветвр.!AD61+'Гл. инж.'!AD61+'Гл. энерг.'!AD61+Гл.мелиор!AD61+'Гл. экон.'!AD61+Гл.бухг.!AD61+'Др. гл.спец.'!AD61</f>
        <v>8</v>
      </c>
      <c r="AE61" s="57">
        <f t="shared" si="14"/>
        <v>2.5</v>
      </c>
      <c r="AF61" s="58">
        <f>Гл.агрон.!AF61+'Гл. зоот.'!AF61+Гл.ветвр.!AF61+'Гл. инж.'!AF61+'Гл. энерг.'!AF61+Гл.мелиор!AF61+'Гл. экон.'!AF61+Гл.бухг.!AF61+'Др. гл.спец.'!AF61</f>
        <v>0</v>
      </c>
      <c r="AG61" s="55">
        <f t="shared" si="15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58">
        <f>Гл.агрон.!C62+'Гл. зоот.'!C62+Гл.ветвр.!C62+'Гл. инж.'!C62+'Гл. энерг.'!C62+Гл.мелиор!C62+'Гл. экон.'!C62+Гл.бухг.!C62+'Др. гл.спец.'!C62</f>
        <v>1146.9000000000001</v>
      </c>
      <c r="D62" s="58">
        <f>Гл.агрон.!D62+'Гл. зоот.'!D62+Гл.ветвр.!D62+'Гл. инж.'!D62+'Гл. энерг.'!D62+Гл.мелиор!D62+'Гл. экон.'!D62+Гл.бухг.!D62+'Др. гл.спец.'!D62</f>
        <v>1099.8</v>
      </c>
      <c r="E62" s="57">
        <f t="shared" si="0"/>
        <v>95.893277530735006</v>
      </c>
      <c r="F62" s="58">
        <f>Гл.агрон.!F62+'Гл. зоот.'!F62+Гл.ветвр.!F62+'Гл. инж.'!F62+'Гл. энерг.'!F62+Гл.мелиор!F62+'Гл. экон.'!F62+Гл.бухг.!F62+'Др. гл.спец.'!F62</f>
        <v>455.3</v>
      </c>
      <c r="G62" s="57">
        <f t="shared" si="1"/>
        <v>41.398436079287151</v>
      </c>
      <c r="H62" s="58">
        <f>Гл.агрон.!H62+'Гл. зоот.'!H62+Гл.ветвр.!H62+'Гл. инж.'!H62+'Гл. энерг.'!H62+Гл.мелиор!H62+'Гл. экон.'!H62+Гл.бухг.!H62+'Др. гл.спец.'!H62</f>
        <v>1079.8</v>
      </c>
      <c r="I62" s="57">
        <f t="shared" si="2"/>
        <v>98.181487543189675</v>
      </c>
      <c r="J62" s="57">
        <f t="shared" si="3"/>
        <v>94.149446333594895</v>
      </c>
      <c r="K62" s="58">
        <f>Гл.агрон.!K62+'Гл. зоот.'!K62+Гл.ветвр.!K62+'Гл. инж.'!K62+'Гл. энерг.'!K62+Гл.мелиор!K62+'Гл. экон.'!K62+Гл.бухг.!K62+'Др. гл.спец.'!K62</f>
        <v>793.8</v>
      </c>
      <c r="L62" s="57">
        <f t="shared" si="4"/>
        <v>72.176759410801964</v>
      </c>
      <c r="M62" s="58">
        <f>Гл.агрон.!M62+'Гл. зоот.'!M62+Гл.ветвр.!M62+'Гл. инж.'!M62+'Гл. энерг.'!M62+Гл.мелиор!M62+'Гл. экон.'!M62+Гл.бухг.!M62+'Др. гл.спец.'!M62</f>
        <v>286</v>
      </c>
      <c r="N62" s="57">
        <f t="shared" si="5"/>
        <v>26.004728132387704</v>
      </c>
      <c r="O62" s="58">
        <f>Гл.агрон.!O62+'Гл. зоот.'!O62+Гл.ветвр.!O62+'Гл. инж.'!O62+'Гл. энерг.'!O62+Гл.мелиор!O62+'Гл. экон.'!O62+Гл.бухг.!O62+'Др. гл.спец.'!O62</f>
        <v>20</v>
      </c>
      <c r="P62" s="57">
        <f t="shared" si="6"/>
        <v>1.818512456810329</v>
      </c>
      <c r="Q62" s="58">
        <f>Гл.агрон.!Q62+'Гл. зоот.'!Q62+Гл.ветвр.!Q62+'Гл. инж.'!Q62+'Гл. энерг.'!Q62+Гл.мелиор!Q62+'Гл. экон.'!Q62+Гл.бухг.!Q62+'Др. гл.спец.'!Q62</f>
        <v>1</v>
      </c>
      <c r="R62" s="57">
        <f t="shared" si="7"/>
        <v>5</v>
      </c>
      <c r="S62" s="58">
        <f>Гл.агрон.!S62+'Гл. зоот.'!S62+Гл.ветвр.!S62+'Гл. инж.'!S62+'Гл. энерг.'!S62+Гл.мелиор!S62+'Гл. экон.'!S62+Гл.бухг.!S62+'Др. гл.спец.'!S62</f>
        <v>73</v>
      </c>
      <c r="T62" s="57">
        <f t="shared" si="8"/>
        <v>6.6375704673577021</v>
      </c>
      <c r="U62" s="58">
        <f>Гл.агрон.!U62+'Гл. зоот.'!U62+Гл.ветвр.!U62+'Гл. инж.'!U62+'Гл. энерг.'!U62+Гл.мелиор!U62+'Гл. экон.'!U62+Гл.бухг.!U62+'Др. гл.спец.'!U62</f>
        <v>160.5</v>
      </c>
      <c r="V62" s="57">
        <f t="shared" si="9"/>
        <v>14.593562465902894</v>
      </c>
      <c r="W62" s="58">
        <f>Гл.агрон.!W62+'Гл. зоот.'!W62+Гл.ветвр.!W62+'Гл. инж.'!W62+'Гл. энерг.'!W62+Гл.мелиор!W62+'Гл. экон.'!W62+Гл.бухг.!W62+'Др. гл.спец.'!W62</f>
        <v>28</v>
      </c>
      <c r="X62" s="57">
        <f t="shared" si="10"/>
        <v>2.545917439534461</v>
      </c>
      <c r="Y62" s="58">
        <f>Гл.агрон.!Y62+'Гл. зоот.'!Y62+Гл.ветвр.!Y62+'Гл. инж.'!Y62+'Гл. энерг.'!Y62+Гл.мелиор!Y62+'Гл. экон.'!Y62+Гл.бухг.!Y62+'Др. гл.спец.'!Y62</f>
        <v>85</v>
      </c>
      <c r="Z62" s="57">
        <f t="shared" si="11"/>
        <v>7.7286779414439</v>
      </c>
      <c r="AA62" s="58">
        <f>Гл.агрон.!AA62+'Гл. зоот.'!AA62+Гл.ветвр.!AA62+'Гл. инж.'!AA62+'Гл. энерг.'!AA62+Гл.мелиор!AA62+'Гл. экон.'!AA62+Гл.бухг.!AA62+'Др. гл.спец.'!AA62</f>
        <v>1</v>
      </c>
      <c r="AB62" s="57">
        <f t="shared" si="12"/>
        <v>9.092562284051646E-2</v>
      </c>
      <c r="AC62" s="57">
        <f t="shared" si="13"/>
        <v>1.1764705882352942</v>
      </c>
      <c r="AD62" s="58">
        <f>Гл.агрон.!AD62+'Гл. зоот.'!AD62+Гл.ветвр.!AD62+'Гл. инж.'!AD62+'Гл. энерг.'!AD62+Гл.мелиор!AD62+'Гл. экон.'!AD62+Гл.бухг.!AD62+'Др. гл.спец.'!AD62</f>
        <v>53</v>
      </c>
      <c r="AE62" s="57">
        <f t="shared" si="14"/>
        <v>4.8190580105473728</v>
      </c>
      <c r="AF62" s="58">
        <f>Гл.агрон.!AF62+'Гл. зоот.'!AF62+Гл.ветвр.!AF62+'Гл. инж.'!AF62+'Гл. энерг.'!AF62+Гл.мелиор!AF62+'Гл. экон.'!AF62+Гл.бухг.!AF62+'Др. гл.спец.'!AF62</f>
        <v>0</v>
      </c>
      <c r="AG62" s="55">
        <f t="shared" si="15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58">
        <f>Гл.агрон.!C63+'Гл. зоот.'!C63+Гл.ветвр.!C63+'Гл. инж.'!C63+'Гл. энерг.'!C63+Гл.мелиор!C63+'Гл. экон.'!C63+Гл.бухг.!C63+'Др. гл.спец.'!C63</f>
        <v>2031</v>
      </c>
      <c r="D63" s="58">
        <f>Гл.агрон.!D63+'Гл. зоот.'!D63+Гл.ветвр.!D63+'Гл. инж.'!D63+'Гл. энерг.'!D63+Гл.мелиор!D63+'Гл. экон.'!D63+Гл.бухг.!D63+'Др. гл.спец.'!D63</f>
        <v>1738</v>
      </c>
      <c r="E63" s="57">
        <f t="shared" si="0"/>
        <v>85.573609059576555</v>
      </c>
      <c r="F63" s="58">
        <f>Гл.агрон.!F63+'Гл. зоот.'!F63+Гл.ветвр.!F63+'Гл. инж.'!F63+'Гл. энерг.'!F63+Гл.мелиор!F63+'Гл. экон.'!F63+Гл.бухг.!F63+'Др. гл.спец.'!F63</f>
        <v>756</v>
      </c>
      <c r="G63" s="57">
        <f t="shared" si="1"/>
        <v>43.498273878020719</v>
      </c>
      <c r="H63" s="58">
        <f>Гл.агрон.!H63+'Гл. зоот.'!H63+Гл.ветвр.!H63+'Гл. инж.'!H63+'Гл. энерг.'!H63+Гл.мелиор!H63+'Гл. экон.'!H63+Гл.бухг.!H63+'Др. гл.спец.'!H63</f>
        <v>1717</v>
      </c>
      <c r="I63" s="57">
        <f t="shared" si="2"/>
        <v>98.791714614499426</v>
      </c>
      <c r="J63" s="57">
        <f t="shared" si="3"/>
        <v>84.539635647464308</v>
      </c>
      <c r="K63" s="58">
        <f>Гл.агрон.!K63+'Гл. зоот.'!K63+Гл.ветвр.!K63+'Гл. инж.'!K63+'Гл. энерг.'!K63+Гл.мелиор!K63+'Гл. экон.'!K63+Гл.бухг.!K63+'Др. гл.спец.'!K63</f>
        <v>1190</v>
      </c>
      <c r="L63" s="57">
        <f t="shared" si="4"/>
        <v>68.469505178365935</v>
      </c>
      <c r="M63" s="58">
        <f>Гл.агрон.!M63+'Гл. зоот.'!M63+Гл.ветвр.!M63+'Гл. инж.'!M63+'Гл. энерг.'!M63+Гл.мелиор!M63+'Гл. экон.'!M63+Гл.бухг.!M63+'Др. гл.спец.'!M63</f>
        <v>527</v>
      </c>
      <c r="N63" s="57">
        <f t="shared" si="5"/>
        <v>30.322209436133484</v>
      </c>
      <c r="O63" s="58">
        <f>Гл.агрон.!O63+'Гл. зоот.'!O63+Гл.ветвр.!O63+'Гл. инж.'!O63+'Гл. энерг.'!O63+Гл.мелиор!O63+'Гл. экон.'!O63+Гл.бухг.!O63+'Др. гл.спец.'!O63</f>
        <v>21</v>
      </c>
      <c r="P63" s="57">
        <f t="shared" si="6"/>
        <v>1.2082853855005753</v>
      </c>
      <c r="Q63" s="58">
        <f>Гл.агрон.!Q63+'Гл. зоот.'!Q63+Гл.ветвр.!Q63+'Гл. инж.'!Q63+'Гл. энерг.'!Q63+Гл.мелиор!Q63+'Гл. экон.'!Q63+Гл.бухг.!Q63+'Др. гл.спец.'!Q63</f>
        <v>7</v>
      </c>
      <c r="R63" s="57">
        <f t="shared" si="7"/>
        <v>33.333333333333329</v>
      </c>
      <c r="S63" s="58">
        <f>Гл.агрон.!S63+'Гл. зоот.'!S63+Гл.ветвр.!S63+'Гл. инж.'!S63+'Гл. энерг.'!S63+Гл.мелиор!S63+'Гл. экон.'!S63+Гл.бухг.!S63+'Др. гл.спец.'!S63</f>
        <v>119</v>
      </c>
      <c r="T63" s="57">
        <f t="shared" si="8"/>
        <v>6.8469505178365937</v>
      </c>
      <c r="U63" s="58">
        <f>Гл.агрон.!U63+'Гл. зоот.'!U63+Гл.ветвр.!U63+'Гл. инж.'!U63+'Гл. энерг.'!U63+Гл.мелиор!U63+'Гл. экон.'!U63+Гл.бухг.!U63+'Др. гл.спец.'!U63</f>
        <v>355</v>
      </c>
      <c r="V63" s="57">
        <f t="shared" si="9"/>
        <v>20.425776754890677</v>
      </c>
      <c r="W63" s="58">
        <f>Гл.агрон.!W63+'Гл. зоот.'!W63+Гл.ветвр.!W63+'Гл. инж.'!W63+'Гл. энерг.'!W63+Гл.мелиор!W63+'Гл. экон.'!W63+Гл.бухг.!W63+'Др. гл.спец.'!W63</f>
        <v>181</v>
      </c>
      <c r="X63" s="57">
        <f t="shared" si="10"/>
        <v>10.414269275028769</v>
      </c>
      <c r="Y63" s="58">
        <f>Гл.агрон.!Y63+'Гл. зоот.'!Y63+Гл.ветвр.!Y63+'Гл. инж.'!Y63+'Гл. энерг.'!Y63+Гл.мелиор!Y63+'Гл. экон.'!Y63+Гл.бухг.!Y63+'Др. гл.спец.'!Y63</f>
        <v>257</v>
      </c>
      <c r="Z63" s="57">
        <f t="shared" si="11"/>
        <v>14.787111622554661</v>
      </c>
      <c r="AA63" s="58">
        <f>Гл.агрон.!AA63+'Гл. зоот.'!AA63+Гл.ветвр.!AA63+'Гл. инж.'!AA63+'Гл. энерг.'!AA63+Гл.мелиор!AA63+'Гл. экон.'!AA63+Гл.бухг.!AA63+'Др. гл.спец.'!AA63</f>
        <v>1</v>
      </c>
      <c r="AB63" s="57">
        <f t="shared" si="12"/>
        <v>5.7537399309551207E-2</v>
      </c>
      <c r="AC63" s="57">
        <f t="shared" si="13"/>
        <v>0.38910505836575876</v>
      </c>
      <c r="AD63" s="58">
        <f>Гл.агрон.!AD63+'Гл. зоот.'!AD63+Гл.ветвр.!AD63+'Гл. инж.'!AD63+'Гл. энерг.'!AD63+Гл.мелиор!AD63+'Гл. экон.'!AD63+Гл.бухг.!AD63+'Др. гл.спец.'!AD63</f>
        <v>106</v>
      </c>
      <c r="AE63" s="57">
        <f t="shared" si="14"/>
        <v>6.0989643268124283</v>
      </c>
      <c r="AF63" s="58">
        <f>Гл.агрон.!AF63+'Гл. зоот.'!AF63+Гл.ветвр.!AF63+'Гл. инж.'!AF63+'Гл. энерг.'!AF63+Гл.мелиор!AF63+'Гл. экон.'!AF63+Гл.бухг.!AF63+'Др. гл.спец.'!AF63</f>
        <v>1</v>
      </c>
      <c r="AG63" s="55">
        <f t="shared" si="15"/>
        <v>5.7537399309551207E-2</v>
      </c>
      <c r="AH63" s="42"/>
      <c r="AI63" s="42"/>
    </row>
    <row r="64" spans="1:35" s="30" customFormat="1" x14ac:dyDescent="0.25">
      <c r="A64" s="91" t="s">
        <v>85</v>
      </c>
      <c r="B64" s="92" t="s">
        <v>86</v>
      </c>
      <c r="C64" s="63">
        <f>SUM(C65:C71)</f>
        <v>2933</v>
      </c>
      <c r="D64" s="63">
        <f>SUM(D65:D71)</f>
        <v>2649</v>
      </c>
      <c r="E64" s="62">
        <f>IF(C64=0,0,D64/C64*100)</f>
        <v>90.317081486532558</v>
      </c>
      <c r="F64" s="63">
        <f>SUM(F65:F71)</f>
        <v>940</v>
      </c>
      <c r="G64" s="62">
        <f>IF(D64=0,0,F64/D64*100)</f>
        <v>35.485088712721776</v>
      </c>
      <c r="H64" s="63">
        <f>SUM(H65:H71)</f>
        <v>2605</v>
      </c>
      <c r="I64" s="62">
        <f>IF(D64=0,0,H64/D64*100)</f>
        <v>98.338995847489613</v>
      </c>
      <c r="J64" s="62">
        <f>IF(C64=0,0,H64/C64*100)</f>
        <v>88.81691101261508</v>
      </c>
      <c r="K64" s="63">
        <f>SUM(K65:K71)</f>
        <v>2036</v>
      </c>
      <c r="L64" s="62">
        <f>IF(D64=0,0,K64/D64*100)</f>
        <v>76.859192147980366</v>
      </c>
      <c r="M64" s="63">
        <f>SUM(M65:M71)</f>
        <v>569</v>
      </c>
      <c r="N64" s="62">
        <f>IF(D64=0,0,M64/D64*100)</f>
        <v>21.479803699509247</v>
      </c>
      <c r="O64" s="63">
        <f>SUM(O65:O71)</f>
        <v>44</v>
      </c>
      <c r="P64" s="62">
        <f>IF(D64=0,0,O64/D64*100)</f>
        <v>1.6610041525103814</v>
      </c>
      <c r="Q64" s="63">
        <f>SUM(Q65:Q71)</f>
        <v>7</v>
      </c>
      <c r="R64" s="62">
        <f t="shared" si="7"/>
        <v>15.909090909090908</v>
      </c>
      <c r="S64" s="63">
        <f>SUM(S65:S71)</f>
        <v>200</v>
      </c>
      <c r="T64" s="62">
        <f>IF(D64=0,0,S64/D64*100)</f>
        <v>7.5500188750471873</v>
      </c>
      <c r="U64" s="63">
        <f>SUM(U65:U71)</f>
        <v>707</v>
      </c>
      <c r="V64" s="62">
        <f t="shared" si="9"/>
        <v>26.689316723291807</v>
      </c>
      <c r="W64" s="63">
        <f>SUM(W65:W71)</f>
        <v>66</v>
      </c>
      <c r="X64" s="62">
        <f>IF(D64=0,0,W64/D64*100)</f>
        <v>2.491506228765572</v>
      </c>
      <c r="Y64" s="63">
        <f>SUM(Y65:Y71)</f>
        <v>191</v>
      </c>
      <c r="Z64" s="62">
        <f>IF(D64=0,0,Y64/D64*100)</f>
        <v>7.2102680256700635</v>
      </c>
      <c r="AA64" s="63">
        <f>SUM(AA65:AA71)</f>
        <v>6</v>
      </c>
      <c r="AB64" s="62">
        <f>IF(D64=0,0,AA64/D64*100)</f>
        <v>0.22650056625141565</v>
      </c>
      <c r="AC64" s="62">
        <f>IF(Y64=0,0,AA64/Y64*100)</f>
        <v>3.1413612565445024</v>
      </c>
      <c r="AD64" s="63">
        <f>SUM(AD65:AD71)</f>
        <v>130</v>
      </c>
      <c r="AE64" s="62">
        <f t="shared" si="14"/>
        <v>4.907512268780672</v>
      </c>
      <c r="AF64" s="63">
        <f>SUM(AF65:AF71)</f>
        <v>6</v>
      </c>
      <c r="AG64" s="60">
        <f>IF(D64=0,0,AF64/D64*100)</f>
        <v>0.22650056625141565</v>
      </c>
      <c r="AH64" s="44"/>
      <c r="AI64" s="44"/>
    </row>
    <row r="65" spans="1:35" x14ac:dyDescent="0.25">
      <c r="A65" s="93">
        <v>52</v>
      </c>
      <c r="B65" s="94" t="s">
        <v>87</v>
      </c>
      <c r="C65" s="58">
        <f>Гл.агрон.!C65+'Гл. зоот.'!C65+Гл.ветвр.!C65+'Гл. инж.'!C65+'Гл. энерг.'!C65+Гл.мелиор!C65+'Гл. экон.'!C65+Гл.бухг.!C65+'Др. гл.спец.'!C65</f>
        <v>533</v>
      </c>
      <c r="D65" s="58">
        <f>Гл.агрон.!D65+'Гл. зоот.'!D65+Гл.ветвр.!D65+'Гл. инж.'!D65+'Гл. энерг.'!D65+Гл.мелиор!D65+'Гл. экон.'!D65+Гл.бухг.!D65+'Др. гл.спец.'!D65</f>
        <v>533</v>
      </c>
      <c r="E65" s="57">
        <f t="shared" si="0"/>
        <v>100</v>
      </c>
      <c r="F65" s="58">
        <f>Гл.агрон.!F65+'Гл. зоот.'!F65+Гл.ветвр.!F65+'Гл. инж.'!F65+'Гл. энерг.'!F65+Гл.мелиор!F65+'Гл. экон.'!F65+Гл.бухг.!F65+'Др. гл.спец.'!F65</f>
        <v>98</v>
      </c>
      <c r="G65" s="57">
        <f t="shared" si="1"/>
        <v>18.386491557223263</v>
      </c>
      <c r="H65" s="58">
        <f>Гл.агрон.!H65+'Гл. зоот.'!H65+Гл.ветвр.!H65+'Гл. инж.'!H65+'Гл. энерг.'!H65+Гл.мелиор!H65+'Гл. экон.'!H65+Гл.бухг.!H65+'Др. гл.спец.'!H65</f>
        <v>521</v>
      </c>
      <c r="I65" s="57">
        <f t="shared" si="2"/>
        <v>97.748592870544087</v>
      </c>
      <c r="J65" s="57">
        <f t="shared" si="3"/>
        <v>97.748592870544087</v>
      </c>
      <c r="K65" s="58">
        <f>Гл.агрон.!K65+'Гл. зоот.'!K65+Гл.ветвр.!K65+'Гл. инж.'!K65+'Гл. энерг.'!K65+Гл.мелиор!K65+'Гл. экон.'!K65+Гл.бухг.!K65+'Др. гл.спец.'!K65</f>
        <v>376</v>
      </c>
      <c r="L65" s="57">
        <f t="shared" si="4"/>
        <v>70.544090056285185</v>
      </c>
      <c r="M65" s="58">
        <f>Гл.агрон.!M65+'Гл. зоот.'!M65+Гл.ветвр.!M65+'Гл. инж.'!M65+'Гл. энерг.'!M65+Гл.мелиор!M65+'Гл. экон.'!M65+Гл.бухг.!M65+'Др. гл.спец.'!M65</f>
        <v>145</v>
      </c>
      <c r="N65" s="57">
        <f t="shared" si="5"/>
        <v>27.204502814258912</v>
      </c>
      <c r="O65" s="58">
        <f>Гл.агрон.!O65+'Гл. зоот.'!O65+Гл.ветвр.!O65+'Гл. инж.'!O65+'Гл. энерг.'!O65+Гл.мелиор!O65+'Гл. экон.'!O65+Гл.бухг.!O65+'Др. гл.спец.'!O65</f>
        <v>12</v>
      </c>
      <c r="P65" s="57">
        <f t="shared" si="6"/>
        <v>2.2514071294559099</v>
      </c>
      <c r="Q65" s="58">
        <f>Гл.агрон.!Q65+'Гл. зоот.'!Q65+Гл.ветвр.!Q65+'Гл. инж.'!Q65+'Гл. энерг.'!Q65+Гл.мелиор!Q65+'Гл. экон.'!Q65+Гл.бухг.!Q65+'Др. гл.спец.'!Q65</f>
        <v>1</v>
      </c>
      <c r="R65" s="57">
        <f t="shared" si="7"/>
        <v>8.3333333333333321</v>
      </c>
      <c r="S65" s="58">
        <f>Гл.агрон.!S65+'Гл. зоот.'!S65+Гл.ветвр.!S65+'Гл. инж.'!S65+'Гл. энерг.'!S65+Гл.мелиор!S65+'Гл. экон.'!S65+Гл.бухг.!S65+'Др. гл.спец.'!S65</f>
        <v>43</v>
      </c>
      <c r="T65" s="57">
        <f t="shared" si="8"/>
        <v>8.0675422138836765</v>
      </c>
      <c r="U65" s="58">
        <f>Гл.агрон.!U65+'Гл. зоот.'!U65+Гл.ветвр.!U65+'Гл. инж.'!U65+'Гл. энерг.'!U65+Гл.мелиор!U65+'Гл. экон.'!U65+Гл.бухг.!U65+'Др. гл.спец.'!U65</f>
        <v>180</v>
      </c>
      <c r="V65" s="57">
        <f t="shared" si="9"/>
        <v>33.771106941838646</v>
      </c>
      <c r="W65" s="58">
        <f>Гл.агрон.!W65+'Гл. зоот.'!W65+Гл.ветвр.!W65+'Гл. инж.'!W65+'Гл. энерг.'!W65+Гл.мелиор!W65+'Гл. экон.'!W65+Гл.бухг.!W65+'Др. гл.спец.'!W65</f>
        <v>1</v>
      </c>
      <c r="X65" s="57">
        <f t="shared" si="10"/>
        <v>0.18761726078799248</v>
      </c>
      <c r="Y65" s="58">
        <f>Гл.агрон.!Y65+'Гл. зоот.'!Y65+Гл.ветвр.!Y65+'Гл. инж.'!Y65+'Гл. энерг.'!Y65+Гл.мелиор!Y65+'Гл. экон.'!Y65+Гл.бухг.!Y65+'Др. гл.спец.'!Y65</f>
        <v>12</v>
      </c>
      <c r="Z65" s="57">
        <f t="shared" si="11"/>
        <v>2.2514071294559099</v>
      </c>
      <c r="AA65" s="58">
        <f>Гл.агрон.!AA65+'Гл. зоот.'!AA65+Гл.ветвр.!AA65+'Гл. инж.'!AA65+'Гл. энерг.'!AA65+Гл.мелиор!AA65+'Гл. экон.'!AA65+Гл.бухг.!AA65+'Др. гл.спец.'!AA65</f>
        <v>0</v>
      </c>
      <c r="AB65" s="57">
        <f t="shared" si="12"/>
        <v>0</v>
      </c>
      <c r="AC65" s="57">
        <f t="shared" si="13"/>
        <v>0</v>
      </c>
      <c r="AD65" s="58">
        <f>Гл.агрон.!AD65+'Гл. зоот.'!AD65+Гл.ветвр.!AD65+'Гл. инж.'!AD65+'Гл. энерг.'!AD65+Гл.мелиор!AD65+'Гл. экон.'!AD65+Гл.бухг.!AD65+'Др. гл.спец.'!AD65</f>
        <v>8</v>
      </c>
      <c r="AE65" s="57">
        <f t="shared" si="14"/>
        <v>1.5009380863039399</v>
      </c>
      <c r="AF65" s="58">
        <f>Гл.агрон.!AF65+'Гл. зоот.'!AF65+Гл.ветвр.!AF65+'Гл. инж.'!AF65+'Гл. энерг.'!AF65+Гл.мелиор!AF65+'Гл. экон.'!AF65+Гл.бухг.!AF65+'Др. гл.спец.'!AF65</f>
        <v>0</v>
      </c>
      <c r="AG65" s="55">
        <f t="shared" si="15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58">
        <f>Гл.агрон.!C66+'Гл. зоот.'!C66+Гл.ветвр.!C66+'Гл. инж.'!C66+'Гл. энерг.'!C66+Гл.мелиор!C66+'Гл. экон.'!C66+Гл.бухг.!C66+'Др. гл.спец.'!C66</f>
        <v>87</v>
      </c>
      <c r="D66" s="58">
        <f>Гл.агрон.!D66+'Гл. зоот.'!D66+Гл.ветвр.!D66+'Гл. инж.'!D66+'Гл. энерг.'!D66+Гл.мелиор!D66+'Гл. экон.'!D66+Гл.бухг.!D66+'Др. гл.спец.'!D66</f>
        <v>87</v>
      </c>
      <c r="E66" s="57">
        <f t="shared" si="0"/>
        <v>100</v>
      </c>
      <c r="F66" s="58">
        <f>Гл.агрон.!F66+'Гл. зоот.'!F66+Гл.ветвр.!F66+'Гл. инж.'!F66+'Гл. энерг.'!F66+Гл.мелиор!F66+'Гл. экон.'!F66+Гл.бухг.!F66+'Др. гл.спец.'!F66</f>
        <v>27</v>
      </c>
      <c r="G66" s="57">
        <f t="shared" si="1"/>
        <v>31.03448275862069</v>
      </c>
      <c r="H66" s="58">
        <f>Гл.агрон.!H66+'Гл. зоот.'!H66+Гл.ветвр.!H66+'Гл. инж.'!H66+'Гл. энерг.'!H66+Гл.мелиор!H66+'Гл. экон.'!H66+Гл.бухг.!H66+'Др. гл.спец.'!H66</f>
        <v>85</v>
      </c>
      <c r="I66" s="57">
        <f t="shared" si="2"/>
        <v>97.701149425287355</v>
      </c>
      <c r="J66" s="57">
        <f t="shared" si="3"/>
        <v>97.701149425287355</v>
      </c>
      <c r="K66" s="58">
        <f>Гл.агрон.!K66+'Гл. зоот.'!K66+Гл.ветвр.!K66+'Гл. инж.'!K66+'Гл. энерг.'!K66+Гл.мелиор!K66+'Гл. экон.'!K66+Гл.бухг.!K66+'Др. гл.спец.'!K66</f>
        <v>62</v>
      </c>
      <c r="L66" s="57">
        <f t="shared" si="4"/>
        <v>71.264367816091962</v>
      </c>
      <c r="M66" s="58">
        <f>Гл.агрон.!M66+'Гл. зоот.'!M66+Гл.ветвр.!M66+'Гл. инж.'!M66+'Гл. энерг.'!M66+Гл.мелиор!M66+'Гл. экон.'!M66+Гл.бухг.!M66+'Др. гл.спец.'!M66</f>
        <v>23</v>
      </c>
      <c r="N66" s="57">
        <f t="shared" si="5"/>
        <v>26.436781609195403</v>
      </c>
      <c r="O66" s="58">
        <f>Гл.агрон.!O66+'Гл. зоот.'!O66+Гл.ветвр.!O66+'Гл. инж.'!O66+'Гл. энерг.'!O66+Гл.мелиор!O66+'Гл. экон.'!O66+Гл.бухг.!O66+'Др. гл.спец.'!O66</f>
        <v>2</v>
      </c>
      <c r="P66" s="57">
        <f t="shared" si="6"/>
        <v>2.2988505747126435</v>
      </c>
      <c r="Q66" s="58">
        <f>Гл.агрон.!Q66+'Гл. зоот.'!Q66+Гл.ветвр.!Q66+'Гл. инж.'!Q66+'Гл. энерг.'!Q66+Гл.мелиор!Q66+'Гл. экон.'!Q66+Гл.бухг.!Q66+'Др. гл.спец.'!Q66</f>
        <v>2</v>
      </c>
      <c r="R66" s="57">
        <f t="shared" si="7"/>
        <v>100</v>
      </c>
      <c r="S66" s="58">
        <f>Гл.агрон.!S66+'Гл. зоот.'!S66+Гл.ветвр.!S66+'Гл. инж.'!S66+'Гл. энерг.'!S66+Гл.мелиор!S66+'Гл. экон.'!S66+Гл.бухг.!S66+'Др. гл.спец.'!S66</f>
        <v>18</v>
      </c>
      <c r="T66" s="57">
        <f t="shared" si="8"/>
        <v>20.689655172413794</v>
      </c>
      <c r="U66" s="58">
        <f>Гл.агрон.!U66+'Гл. зоот.'!U66+Гл.ветвр.!U66+'Гл. инж.'!U66+'Гл. энерг.'!U66+Гл.мелиор!U66+'Гл. экон.'!U66+Гл.бухг.!U66+'Др. гл.спец.'!U66</f>
        <v>3</v>
      </c>
      <c r="V66" s="57">
        <f t="shared" si="9"/>
        <v>3.4482758620689653</v>
      </c>
      <c r="W66" s="58">
        <f>Гл.агрон.!W66+'Гл. зоот.'!W66+Гл.ветвр.!W66+'Гл. инж.'!W66+'Гл. энерг.'!W66+Гл.мелиор!W66+'Гл. экон.'!W66+Гл.бухг.!W66+'Др. гл.спец.'!W66</f>
        <v>0</v>
      </c>
      <c r="X66" s="57">
        <f t="shared" si="10"/>
        <v>0</v>
      </c>
      <c r="Y66" s="58">
        <f>Гл.агрон.!Y66+'Гл. зоот.'!Y66+Гл.ветвр.!Y66+'Гл. инж.'!Y66+'Гл. энерг.'!Y66+Гл.мелиор!Y66+'Гл. экон.'!Y66+Гл.бухг.!Y66+'Др. гл.спец.'!Y66</f>
        <v>5</v>
      </c>
      <c r="Z66" s="57">
        <f t="shared" si="11"/>
        <v>5.7471264367816088</v>
      </c>
      <c r="AA66" s="58">
        <f>Гл.агрон.!AA66+'Гл. зоот.'!AA66+Гл.ветвр.!AA66+'Гл. инж.'!AA66+'Гл. энерг.'!AA66+Гл.мелиор!AA66+'Гл. экон.'!AA66+Гл.бухг.!AA66+'Др. гл.спец.'!AA66</f>
        <v>3</v>
      </c>
      <c r="AB66" s="57">
        <f t="shared" si="12"/>
        <v>3.4482758620689653</v>
      </c>
      <c r="AC66" s="57">
        <f t="shared" si="13"/>
        <v>60</v>
      </c>
      <c r="AD66" s="58">
        <f>Гл.агрон.!AD66+'Гл. зоот.'!AD66+Гл.ветвр.!AD66+'Гл. инж.'!AD66+'Гл. энерг.'!AD66+Гл.мелиор!AD66+'Гл. экон.'!AD66+Гл.бухг.!AD66+'Др. гл.спец.'!AD66</f>
        <v>4</v>
      </c>
      <c r="AE66" s="57">
        <f t="shared" si="14"/>
        <v>4.5977011494252871</v>
      </c>
      <c r="AF66" s="58">
        <f>Гл.агрон.!AF66+'Гл. зоот.'!AF66+Гл.ветвр.!AF66+'Гл. инж.'!AF66+'Гл. энерг.'!AF66+Гл.мелиор!AF66+'Гл. экон.'!AF66+Гл.бухг.!AF66+'Др. гл.спец.'!AF66</f>
        <v>2</v>
      </c>
      <c r="AG66" s="55">
        <f t="shared" si="15"/>
        <v>2.2988505747126435</v>
      </c>
      <c r="AH66" s="42"/>
      <c r="AI66" s="42"/>
    </row>
    <row r="67" spans="1:35" x14ac:dyDescent="0.25">
      <c r="A67" s="93">
        <v>54</v>
      </c>
      <c r="B67" s="94" t="s">
        <v>89</v>
      </c>
      <c r="C67" s="58">
        <f>Гл.агрон.!C67+'Гл. зоот.'!C67+Гл.ветвр.!C67+'Гл. инж.'!C67+'Гл. энерг.'!C67+Гл.мелиор!C67+'Гл. экон.'!C67+Гл.бухг.!C67+'Др. гл.спец.'!C67</f>
        <v>403</v>
      </c>
      <c r="D67" s="58">
        <f>Гл.агрон.!D67+'Гл. зоот.'!D67+Гл.ветвр.!D67+'Гл. инж.'!D67+'Гл. энерг.'!D67+Гл.мелиор!D67+'Гл. экон.'!D67+Гл.бухг.!D67+'Др. гл.спец.'!D67</f>
        <v>213</v>
      </c>
      <c r="E67" s="57">
        <f t="shared" si="0"/>
        <v>52.853598014888334</v>
      </c>
      <c r="F67" s="58">
        <f>Гл.агрон.!F67+'Гл. зоот.'!F67+Гл.ветвр.!F67+'Гл. инж.'!F67+'Гл. энерг.'!F67+Гл.мелиор!F67+'Гл. экон.'!F67+Гл.бухг.!F67+'Др. гл.спец.'!F67</f>
        <v>46</v>
      </c>
      <c r="G67" s="57">
        <f t="shared" si="1"/>
        <v>21.5962441314554</v>
      </c>
      <c r="H67" s="58">
        <f>Гл.агрон.!H67+'Гл. зоот.'!H67+Гл.ветвр.!H67+'Гл. инж.'!H67+'Гл. энерг.'!H67+Гл.мелиор!H67+'Гл. экон.'!H67+Гл.бухг.!H67+'Др. гл.спец.'!H67</f>
        <v>210</v>
      </c>
      <c r="I67" s="57">
        <f t="shared" si="2"/>
        <v>98.591549295774655</v>
      </c>
      <c r="J67" s="57">
        <f t="shared" si="3"/>
        <v>52.109181141439208</v>
      </c>
      <c r="K67" s="58">
        <f>Гл.агрон.!K67+'Гл. зоот.'!K67+Гл.ветвр.!K67+'Гл. инж.'!K67+'Гл. энерг.'!K67+Гл.мелиор!K67+'Гл. экон.'!K67+Гл.бухг.!K67+'Др. гл.спец.'!K67</f>
        <v>187</v>
      </c>
      <c r="L67" s="57">
        <f t="shared" si="4"/>
        <v>87.793427230046944</v>
      </c>
      <c r="M67" s="58">
        <f>Гл.агрон.!M67+'Гл. зоот.'!M67+Гл.ветвр.!M67+'Гл. инж.'!M67+'Гл. энерг.'!M67+Гл.мелиор!M67+'Гл. экон.'!M67+Гл.бухг.!M67+'Др. гл.спец.'!M67</f>
        <v>23</v>
      </c>
      <c r="N67" s="57">
        <f t="shared" si="5"/>
        <v>10.7981220657277</v>
      </c>
      <c r="O67" s="58">
        <f>Гл.агрон.!O67+'Гл. зоот.'!O67+Гл.ветвр.!O67+'Гл. инж.'!O67+'Гл. энерг.'!O67+Гл.мелиор!O67+'Гл. экон.'!O67+Гл.бухг.!O67+'Др. гл.спец.'!O67</f>
        <v>3</v>
      </c>
      <c r="P67" s="57">
        <f t="shared" si="6"/>
        <v>1.4084507042253522</v>
      </c>
      <c r="Q67" s="58">
        <f>Гл.агрон.!Q67+'Гл. зоот.'!Q67+Гл.ветвр.!Q67+'Гл. инж.'!Q67+'Гл. энерг.'!Q67+Гл.мелиор!Q67+'Гл. экон.'!Q67+Гл.бухг.!Q67+'Др. гл.спец.'!Q67</f>
        <v>0</v>
      </c>
      <c r="R67" s="57">
        <f t="shared" si="7"/>
        <v>0</v>
      </c>
      <c r="S67" s="58">
        <f>Гл.агрон.!S67+'Гл. зоот.'!S67+Гл.ветвр.!S67+'Гл. инж.'!S67+'Гл. энерг.'!S67+Гл.мелиор!S67+'Гл. экон.'!S67+Гл.бухг.!S67+'Др. гл.спец.'!S67</f>
        <v>27</v>
      </c>
      <c r="T67" s="57">
        <f t="shared" si="8"/>
        <v>12.676056338028168</v>
      </c>
      <c r="U67" s="58">
        <f>Гл.агрон.!U67+'Гл. зоот.'!U67+Гл.ветвр.!U67+'Гл. инж.'!U67+'Гл. энерг.'!U67+Гл.мелиор!U67+'Гл. экон.'!U67+Гл.бухг.!U67+'Др. гл.спец.'!U67</f>
        <v>64</v>
      </c>
      <c r="V67" s="57">
        <f t="shared" si="9"/>
        <v>30.046948356807512</v>
      </c>
      <c r="W67" s="58">
        <f>Гл.агрон.!W67+'Гл. зоот.'!W67+Гл.ветвр.!W67+'Гл. инж.'!W67+'Гл. энерг.'!W67+Гл.мелиор!W67+'Гл. экон.'!W67+Гл.бухг.!W67+'Др. гл.спец.'!W67</f>
        <v>0</v>
      </c>
      <c r="X67" s="57">
        <f t="shared" si="10"/>
        <v>0</v>
      </c>
      <c r="Y67" s="58">
        <f>Гл.агрон.!Y67+'Гл. зоот.'!Y67+Гл.ветвр.!Y67+'Гл. инж.'!Y67+'Гл. энерг.'!Y67+Гл.мелиор!Y67+'Гл. экон.'!Y67+Гл.бухг.!Y67+'Др. гл.спец.'!Y67</f>
        <v>9</v>
      </c>
      <c r="Z67" s="57">
        <f t="shared" si="11"/>
        <v>4.225352112676056</v>
      </c>
      <c r="AA67" s="58">
        <f>Гл.агрон.!AA67+'Гл. зоот.'!AA67+Гл.ветвр.!AA67+'Гл. инж.'!AA67+'Гл. энерг.'!AA67+Гл.мелиор!AA67+'Гл. экон.'!AA67+Гл.бухг.!AA67+'Др. гл.спец.'!AA67</f>
        <v>0</v>
      </c>
      <c r="AB67" s="57">
        <f t="shared" si="12"/>
        <v>0</v>
      </c>
      <c r="AC67" s="57">
        <f t="shared" si="13"/>
        <v>0</v>
      </c>
      <c r="AD67" s="58">
        <f>Гл.агрон.!AD67+'Гл. зоот.'!AD67+Гл.ветвр.!AD67+'Гл. инж.'!AD67+'Гл. энерг.'!AD67+Гл.мелиор!AD67+'Гл. экон.'!AD67+Гл.бухг.!AD67+'Др. гл.спец.'!AD67</f>
        <v>1</v>
      </c>
      <c r="AE67" s="57">
        <f t="shared" si="14"/>
        <v>0.46948356807511737</v>
      </c>
      <c r="AF67" s="58">
        <f>Гл.агрон.!AF67+'Гл. зоот.'!AF67+Гл.ветвр.!AF67+'Гл. инж.'!AF67+'Гл. энерг.'!AF67+Гл.мелиор!AF67+'Гл. экон.'!AF67+Гл.бухг.!AF67+'Др. гл.спец.'!AF67</f>
        <v>0</v>
      </c>
      <c r="AG67" s="55">
        <f t="shared" si="15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58">
        <f>Гл.агрон.!C68+'Гл. зоот.'!C68+Гл.ветвр.!C68+'Гл. инж.'!C68+'Гл. энерг.'!C68+Гл.мелиор!C68+'Гл. экон.'!C68+Гл.бухг.!C68+'Др. гл.спец.'!C68</f>
        <v>240</v>
      </c>
      <c r="D68" s="58">
        <f>Гл.агрон.!D68+'Гл. зоот.'!D68+Гл.ветвр.!D68+'Гл. инж.'!D68+'Гл. энерг.'!D68+Гл.мелиор!D68+'Гл. экон.'!D68+Гл.бухг.!D68+'Др. гл.спец.'!D68</f>
        <v>168</v>
      </c>
      <c r="E68" s="57">
        <f t="shared" si="0"/>
        <v>70</v>
      </c>
      <c r="F68" s="58">
        <f>Гл.агрон.!F68+'Гл. зоот.'!F68+Гл.ветвр.!F68+'Гл. инж.'!F68+'Гл. энерг.'!F68+Гл.мелиор!F68+'Гл. экон.'!F68+Гл.бухг.!F68+'Др. гл.спец.'!F68</f>
        <v>47</v>
      </c>
      <c r="G68" s="57">
        <f t="shared" si="1"/>
        <v>27.976190476190478</v>
      </c>
      <c r="H68" s="58">
        <f>Гл.агрон.!H68+'Гл. зоот.'!H68+Гл.ветвр.!H68+'Гл. инж.'!H68+'Гл. энерг.'!H68+Гл.мелиор!H68+'Гл. экон.'!H68+Гл.бухг.!H68+'Др. гл.спец.'!H68</f>
        <v>167</v>
      </c>
      <c r="I68" s="57">
        <f t="shared" si="2"/>
        <v>99.404761904761912</v>
      </c>
      <c r="J68" s="57">
        <f t="shared" si="3"/>
        <v>69.583333333333329</v>
      </c>
      <c r="K68" s="58">
        <f>Гл.агрон.!K68+'Гл. зоот.'!K68+Гл.ветвр.!K68+'Гл. инж.'!K68+'Гл. энерг.'!K68+Гл.мелиор!K68+'Гл. экон.'!K68+Гл.бухг.!K68+'Др. гл.спец.'!K68</f>
        <v>132</v>
      </c>
      <c r="L68" s="57">
        <f t="shared" si="4"/>
        <v>78.571428571428569</v>
      </c>
      <c r="M68" s="58">
        <f>Гл.агрон.!M68+'Гл. зоот.'!M68+Гл.ветвр.!M68+'Гл. инж.'!M68+'Гл. энерг.'!M68+Гл.мелиор!M68+'Гл. экон.'!M68+Гл.бухг.!M68+'Др. гл.спец.'!M68</f>
        <v>35</v>
      </c>
      <c r="N68" s="57">
        <f t="shared" si="5"/>
        <v>20.833333333333336</v>
      </c>
      <c r="O68" s="58">
        <f>Гл.агрон.!O68+'Гл. зоот.'!O68+Гл.ветвр.!O68+'Гл. инж.'!O68+'Гл. энерг.'!O68+Гл.мелиор!O68+'Гл. экон.'!O68+Гл.бухг.!O68+'Др. гл.спец.'!O68</f>
        <v>1</v>
      </c>
      <c r="P68" s="57">
        <f t="shared" si="6"/>
        <v>0.59523809523809523</v>
      </c>
      <c r="Q68" s="58">
        <f>Гл.агрон.!Q68+'Гл. зоот.'!Q68+Гл.ветвр.!Q68+'Гл. инж.'!Q68+'Гл. энерг.'!Q68+Гл.мелиор!Q68+'Гл. экон.'!Q68+Гл.бухг.!Q68+'Др. гл.спец.'!Q68</f>
        <v>0</v>
      </c>
      <c r="R68" s="57">
        <f t="shared" si="7"/>
        <v>0</v>
      </c>
      <c r="S68" s="58">
        <f>Гл.агрон.!S68+'Гл. зоот.'!S68+Гл.ветвр.!S68+'Гл. инж.'!S68+'Гл. энерг.'!S68+Гл.мелиор!S68+'Гл. экон.'!S68+Гл.бухг.!S68+'Др. гл.спец.'!S68</f>
        <v>17</v>
      </c>
      <c r="T68" s="57">
        <f t="shared" si="8"/>
        <v>10.119047619047619</v>
      </c>
      <c r="U68" s="58">
        <f>Гл.агрон.!U68+'Гл. зоот.'!U68+Гл.ветвр.!U68+'Гл. инж.'!U68+'Гл. энерг.'!U68+Гл.мелиор!U68+'Гл. экон.'!U68+Гл.бухг.!U68+'Др. гл.спец.'!U68</f>
        <v>61</v>
      </c>
      <c r="V68" s="57">
        <f t="shared" si="9"/>
        <v>36.30952380952381</v>
      </c>
      <c r="W68" s="58">
        <f>Гл.агрон.!W68+'Гл. зоот.'!W68+Гл.ветвр.!W68+'Гл. инж.'!W68+'Гл. энерг.'!W68+Гл.мелиор!W68+'Гл. экон.'!W68+Гл.бухг.!W68+'Др. гл.спец.'!W68</f>
        <v>1</v>
      </c>
      <c r="X68" s="57">
        <f t="shared" si="10"/>
        <v>0.59523809523809523</v>
      </c>
      <c r="Y68" s="58">
        <f>Гл.агрон.!Y68+'Гл. зоот.'!Y68+Гл.ветвр.!Y68+'Гл. инж.'!Y68+'Гл. энерг.'!Y68+Гл.мелиор!Y68+'Гл. экон.'!Y68+Гл.бухг.!Y68+'Др. гл.спец.'!Y68</f>
        <v>7</v>
      </c>
      <c r="Z68" s="57">
        <f t="shared" si="11"/>
        <v>4.1666666666666661</v>
      </c>
      <c r="AA68" s="58">
        <f>Гл.агрон.!AA68+'Гл. зоот.'!AA68+Гл.ветвр.!AA68+'Гл. инж.'!AA68+'Гл. энерг.'!AA68+Гл.мелиор!AA68+'Гл. экон.'!AA68+Гл.бухг.!AA68+'Др. гл.спец.'!AA68</f>
        <v>1</v>
      </c>
      <c r="AB68" s="57">
        <f t="shared" si="12"/>
        <v>0.59523809523809523</v>
      </c>
      <c r="AC68" s="57">
        <f t="shared" si="13"/>
        <v>14.285714285714285</v>
      </c>
      <c r="AD68" s="58">
        <f>Гл.агрон.!AD68+'Гл. зоот.'!AD68+Гл.ветвр.!AD68+'Гл. инж.'!AD68+'Гл. энерг.'!AD68+Гл.мелиор!AD68+'Гл. экон.'!AD68+Гл.бухг.!AD68+'Др. гл.спец.'!AD68</f>
        <v>7</v>
      </c>
      <c r="AE68" s="57">
        <f t="shared" si="14"/>
        <v>4.1666666666666661</v>
      </c>
      <c r="AF68" s="58">
        <f>Гл.агрон.!AF68+'Гл. зоот.'!AF68+Гл.ветвр.!AF68+'Гл. инж.'!AF68+'Гл. энерг.'!AF68+Гл.мелиор!AF68+'Гл. экон.'!AF68+Гл.бухг.!AF68+'Др. гл.спец.'!AF68</f>
        <v>0</v>
      </c>
      <c r="AG68" s="55">
        <f t="shared" si="15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58">
        <f>Гл.агрон.!C69+'Гл. зоот.'!C69+Гл.ветвр.!C69+'Гл. инж.'!C69+'Гл. энерг.'!C69+Гл.мелиор!C69+'Гл. экон.'!C69+Гл.бухг.!C69+'Др. гл.спец.'!C69</f>
        <v>105</v>
      </c>
      <c r="D69" s="58">
        <f>Гл.агрон.!D69+'Гл. зоот.'!D69+Гл.ветвр.!D69+'Гл. инж.'!D69+'Гл. энерг.'!D69+Гл.мелиор!D69+'Гл. экон.'!D69+Гл.бухг.!D69+'Др. гл.спец.'!D69</f>
        <v>189</v>
      </c>
      <c r="E69" s="57">
        <f t="shared" si="0"/>
        <v>180</v>
      </c>
      <c r="F69" s="58">
        <f>Гл.агрон.!F69+'Гл. зоот.'!F69+Гл.ветвр.!F69+'Гл. инж.'!F69+'Гл. энерг.'!F69+Гл.мелиор!F69+'Гл. экон.'!F69+Гл.бухг.!F69+'Др. гл.спец.'!F69</f>
        <v>75</v>
      </c>
      <c r="G69" s="57">
        <f t="shared" si="1"/>
        <v>39.682539682539684</v>
      </c>
      <c r="H69" s="58">
        <f>Гл.агрон.!H69+'Гл. зоот.'!H69+Гл.ветвр.!H69+'Гл. инж.'!H69+'Гл. энерг.'!H69+Гл.мелиор!H69+'Гл. экон.'!H69+Гл.бухг.!H69+'Др. гл.спец.'!H69</f>
        <v>189</v>
      </c>
      <c r="I69" s="57">
        <f t="shared" si="2"/>
        <v>100</v>
      </c>
      <c r="J69" s="57">
        <f t="shared" si="3"/>
        <v>180</v>
      </c>
      <c r="K69" s="58">
        <f>Гл.агрон.!K69+'Гл. зоот.'!K69+Гл.ветвр.!K69+'Гл. инж.'!K69+'Гл. энерг.'!K69+Гл.мелиор!K69+'Гл. экон.'!K69+Гл.бухг.!K69+'Др. гл.спец.'!K69</f>
        <v>111</v>
      </c>
      <c r="L69" s="57">
        <f t="shared" si="4"/>
        <v>58.730158730158735</v>
      </c>
      <c r="M69" s="58">
        <f>Гл.агрон.!M69+'Гл. зоот.'!M69+Гл.ветвр.!M69+'Гл. инж.'!M69+'Гл. энерг.'!M69+Гл.мелиор!M69+'Гл. экон.'!M69+Гл.бухг.!M69+'Др. гл.спец.'!M69</f>
        <v>78</v>
      </c>
      <c r="N69" s="57">
        <f t="shared" si="5"/>
        <v>41.269841269841265</v>
      </c>
      <c r="O69" s="58">
        <f>Гл.агрон.!O69+'Гл. зоот.'!O69+Гл.ветвр.!O69+'Гл. инж.'!O69+'Гл. энерг.'!O69+Гл.мелиор!O69+'Гл. экон.'!O69+Гл.бухг.!O69+'Др. гл.спец.'!O69</f>
        <v>0</v>
      </c>
      <c r="P69" s="57">
        <f t="shared" si="6"/>
        <v>0</v>
      </c>
      <c r="Q69" s="58">
        <f>Гл.агрон.!Q69+'Гл. зоот.'!Q69+Гл.ветвр.!Q69+'Гл. инж.'!Q69+'Гл. энерг.'!Q69+Гл.мелиор!Q69+'Гл. экон.'!Q69+Гл.бухг.!Q69+'Др. гл.спец.'!Q69</f>
        <v>0</v>
      </c>
      <c r="R69" s="57">
        <f t="shared" si="7"/>
        <v>0</v>
      </c>
      <c r="S69" s="58">
        <f>Гл.агрон.!S69+'Гл. зоот.'!S69+Гл.ветвр.!S69+'Гл. инж.'!S69+'Гл. энерг.'!S69+Гл.мелиор!S69+'Гл. экон.'!S69+Гл.бухг.!S69+'Др. гл.спец.'!S69</f>
        <v>15</v>
      </c>
      <c r="T69" s="57">
        <f t="shared" si="8"/>
        <v>7.9365079365079358</v>
      </c>
      <c r="U69" s="58">
        <f>Гл.агрон.!U69+'Гл. зоот.'!U69+Гл.ветвр.!U69+'Гл. инж.'!U69+'Гл. энерг.'!U69+Гл.мелиор!U69+'Гл. экон.'!U69+Гл.бухг.!U69+'Др. гл.спец.'!U69</f>
        <v>107</v>
      </c>
      <c r="V69" s="57">
        <f t="shared" si="9"/>
        <v>56.613756613756614</v>
      </c>
      <c r="W69" s="58">
        <f>Гл.агрон.!W69+'Гл. зоот.'!W69+Гл.ветвр.!W69+'Гл. инж.'!W69+'Гл. энерг.'!W69+Гл.мелиор!W69+'Гл. экон.'!W69+Гл.бухг.!W69+'Др. гл.спец.'!W69</f>
        <v>13</v>
      </c>
      <c r="X69" s="57">
        <f t="shared" si="10"/>
        <v>6.8783068783068781</v>
      </c>
      <c r="Y69" s="58">
        <f>Гл.агрон.!Y69+'Гл. зоот.'!Y69+Гл.ветвр.!Y69+'Гл. инж.'!Y69+'Гл. энерг.'!Y69+Гл.мелиор!Y69+'Гл. экон.'!Y69+Гл.бухг.!Y69+'Др. гл.спец.'!Y69</f>
        <v>0</v>
      </c>
      <c r="Z69" s="57">
        <f t="shared" si="11"/>
        <v>0</v>
      </c>
      <c r="AA69" s="58">
        <f>Гл.агрон.!AA69+'Гл. зоот.'!AA69+Гл.ветвр.!AA69+'Гл. инж.'!AA69+'Гл. энерг.'!AA69+Гл.мелиор!AA69+'Гл. экон.'!AA69+Гл.бухг.!AA69+'Др. гл.спец.'!AA69</f>
        <v>0</v>
      </c>
      <c r="AB69" s="57">
        <f t="shared" si="12"/>
        <v>0</v>
      </c>
      <c r="AC69" s="57">
        <f t="shared" si="13"/>
        <v>0</v>
      </c>
      <c r="AD69" s="58">
        <f>Гл.агрон.!AD69+'Гл. зоот.'!AD69+Гл.ветвр.!AD69+'Гл. инж.'!AD69+'Гл. энерг.'!AD69+Гл.мелиор!AD69+'Гл. экон.'!AD69+Гл.бухг.!AD69+'Др. гл.спец.'!AD69</f>
        <v>2</v>
      </c>
      <c r="AE69" s="57">
        <f t="shared" si="14"/>
        <v>1.0582010582010581</v>
      </c>
      <c r="AF69" s="58">
        <f>Гл.агрон.!AF69+'Гл. зоот.'!AF69+Гл.ветвр.!AF69+'Гл. инж.'!AF69+'Гл. энерг.'!AF69+Гл.мелиор!AF69+'Гл. экон.'!AF69+Гл.бухг.!AF69+'Др. гл.спец.'!AF69</f>
        <v>0</v>
      </c>
      <c r="AG69" s="55">
        <f t="shared" si="15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58">
        <f>Гл.агрон.!C70+'Гл. зоот.'!C70+Гл.ветвр.!C70+'Гл. инж.'!C70+'Гл. энерг.'!C70+Гл.мелиор!C70+'Гл. экон.'!C70+Гл.бухг.!C70+'Др. гл.спец.'!C70</f>
        <v>18</v>
      </c>
      <c r="D70" s="58">
        <f>Гл.агрон.!D70+'Гл. зоот.'!D70+Гл.ветвр.!D70+'Гл. инж.'!D70+'Гл. энерг.'!D70+Гл.мелиор!D70+'Гл. экон.'!D70+Гл.бухг.!D70+'Др. гл.спец.'!D70</f>
        <v>20</v>
      </c>
      <c r="E70" s="57">
        <f t="shared" si="0"/>
        <v>111.11111111111111</v>
      </c>
      <c r="F70" s="58">
        <f>Гл.агрон.!F70+'Гл. зоот.'!F70+Гл.ветвр.!F70+'Гл. инж.'!F70+'Гл. энерг.'!F70+Гл.мелиор!F70+'Гл. экон.'!F70+Гл.бухг.!F70+'Др. гл.спец.'!F70</f>
        <v>10</v>
      </c>
      <c r="G70" s="57">
        <f t="shared" si="1"/>
        <v>50</v>
      </c>
      <c r="H70" s="58">
        <f>Гл.агрон.!H70+'Гл. зоот.'!H70+Гл.ветвр.!H70+'Гл. инж.'!H70+'Гл. энерг.'!H70+Гл.мелиор!H70+'Гл. экон.'!H70+Гл.бухг.!H70+'Др. гл.спец.'!H70</f>
        <v>18</v>
      </c>
      <c r="I70" s="57">
        <f t="shared" si="2"/>
        <v>90</v>
      </c>
      <c r="J70" s="57">
        <f t="shared" si="3"/>
        <v>100</v>
      </c>
      <c r="K70" s="58">
        <f>Гл.агрон.!K70+'Гл. зоот.'!K70+Гл.ветвр.!K70+'Гл. инж.'!K70+'Гл. энерг.'!K70+Гл.мелиор!K70+'Гл. экон.'!K70+Гл.бухг.!K70+'Др. гл.спец.'!K70</f>
        <v>12</v>
      </c>
      <c r="L70" s="57">
        <f t="shared" si="4"/>
        <v>60</v>
      </c>
      <c r="M70" s="58">
        <f>Гл.агрон.!M70+'Гл. зоот.'!M70+Гл.ветвр.!M70+'Гл. инж.'!M70+'Гл. энерг.'!M70+Гл.мелиор!M70+'Гл. экон.'!M70+Гл.бухг.!M70+'Др. гл.спец.'!M70</f>
        <v>6</v>
      </c>
      <c r="N70" s="57">
        <f t="shared" si="5"/>
        <v>30</v>
      </c>
      <c r="O70" s="58">
        <f>Гл.агрон.!O70+'Гл. зоот.'!O70+Гл.ветвр.!O70+'Гл. инж.'!O70+'Гл. энерг.'!O70+Гл.мелиор!O70+'Гл. экон.'!O70+Гл.бухг.!O70+'Др. гл.спец.'!O70</f>
        <v>2</v>
      </c>
      <c r="P70" s="57">
        <f t="shared" si="6"/>
        <v>10</v>
      </c>
      <c r="Q70" s="58">
        <f>Гл.агрон.!Q70+'Гл. зоот.'!Q70+Гл.ветвр.!Q70+'Гл. инж.'!Q70+'Гл. энерг.'!Q70+Гл.мелиор!Q70+'Гл. экон.'!Q70+Гл.бухг.!Q70+'Др. гл.спец.'!Q70</f>
        <v>0</v>
      </c>
      <c r="R70" s="57">
        <f t="shared" si="7"/>
        <v>0</v>
      </c>
      <c r="S70" s="58">
        <f>Гл.агрон.!S70+'Гл. зоот.'!S70+Гл.ветвр.!S70+'Гл. инж.'!S70+'Гл. энерг.'!S70+Гл.мелиор!S70+'Гл. экон.'!S70+Гл.бухг.!S70+'Др. гл.спец.'!S70</f>
        <v>2</v>
      </c>
      <c r="T70" s="57">
        <f t="shared" si="8"/>
        <v>10</v>
      </c>
      <c r="U70" s="58">
        <f>Гл.агрон.!U70+'Гл. зоот.'!U70+Гл.ветвр.!U70+'Гл. инж.'!U70+'Гл. энерг.'!U70+Гл.мелиор!U70+'Гл. экон.'!U70+Гл.бухг.!U70+'Др. гл.спец.'!U70</f>
        <v>3</v>
      </c>
      <c r="V70" s="57">
        <f t="shared" si="9"/>
        <v>15</v>
      </c>
      <c r="W70" s="58">
        <f>Гл.агрон.!W70+'Гл. зоот.'!W70+Гл.ветвр.!W70+'Гл. инж.'!W70+'Гл. энерг.'!W70+Гл.мелиор!W70+'Гл. экон.'!W70+Гл.бухг.!W70+'Др. гл.спец.'!W70</f>
        <v>6</v>
      </c>
      <c r="X70" s="57">
        <f t="shared" si="10"/>
        <v>30</v>
      </c>
      <c r="Y70" s="58">
        <f>Гл.агрон.!Y70+'Гл. зоот.'!Y70+Гл.ветвр.!Y70+'Гл. инж.'!Y70+'Гл. энерг.'!Y70+Гл.мелиор!Y70+'Гл. экон.'!Y70+Гл.бухг.!Y70+'Др. гл.спец.'!Y70</f>
        <v>9</v>
      </c>
      <c r="Z70" s="57">
        <f t="shared" si="11"/>
        <v>45</v>
      </c>
      <c r="AA70" s="58">
        <f>Гл.агрон.!AA70+'Гл. зоот.'!AA70+Гл.ветвр.!AA70+'Гл. инж.'!AA70+'Гл. энерг.'!AA70+Гл.мелиор!AA70+'Гл. экон.'!AA70+Гл.бухг.!AA70+'Др. гл.спец.'!AA70</f>
        <v>0</v>
      </c>
      <c r="AB70" s="57">
        <f t="shared" si="12"/>
        <v>0</v>
      </c>
      <c r="AC70" s="57">
        <f t="shared" si="13"/>
        <v>0</v>
      </c>
      <c r="AD70" s="58">
        <f>Гл.агрон.!AD70+'Гл. зоот.'!AD70+Гл.ветвр.!AD70+'Гл. инж.'!AD70+'Гл. энерг.'!AD70+Гл.мелиор!AD70+'Гл. экон.'!AD70+Гл.бухг.!AD70+'Др. гл.спец.'!AD70</f>
        <v>4</v>
      </c>
      <c r="AE70" s="57">
        <f t="shared" si="14"/>
        <v>20</v>
      </c>
      <c r="AF70" s="58">
        <f>Гл.агрон.!AF70+'Гл. зоот.'!AF70+Гл.ветвр.!AF70+'Гл. инж.'!AF70+'Гл. энерг.'!AF70+Гл.мелиор!AF70+'Гл. экон.'!AF70+Гл.бухг.!AF70+'Др. гл.спец.'!AF70</f>
        <v>0</v>
      </c>
      <c r="AG70" s="55">
        <f t="shared" si="15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58">
        <f>Гл.агрон.!C71+'Гл. зоот.'!C71+Гл.ветвр.!C71+'Гл. инж.'!C71+'Гл. энерг.'!C71+Гл.мелиор!C71+'Гл. экон.'!C71+Гл.бухг.!C71+'Др. гл.спец.'!C71</f>
        <v>1547</v>
      </c>
      <c r="D71" s="58">
        <f>Гл.агрон.!D71+'Гл. зоот.'!D71+Гл.ветвр.!D71+'Гл. инж.'!D71+'Гл. энерг.'!D71+Гл.мелиор!D71+'Гл. экон.'!D71+Гл.бухг.!D71+'Др. гл.спец.'!D71</f>
        <v>1439</v>
      </c>
      <c r="E71" s="57">
        <f t="shared" si="0"/>
        <v>93.018745959922427</v>
      </c>
      <c r="F71" s="58">
        <f>Гл.агрон.!F71+'Гл. зоот.'!F71+Гл.ветвр.!F71+'Гл. инж.'!F71+'Гл. энерг.'!F71+Гл.мелиор!F71+'Гл. экон.'!F71+Гл.бухг.!F71+'Др. гл.спец.'!F71</f>
        <v>637</v>
      </c>
      <c r="G71" s="57">
        <f t="shared" si="1"/>
        <v>44.266851980542043</v>
      </c>
      <c r="H71" s="58">
        <f>Гл.агрон.!H71+'Гл. зоот.'!H71+Гл.ветвр.!H71+'Гл. инж.'!H71+'Гл. энерг.'!H71+Гл.мелиор!H71+'Гл. экон.'!H71+Гл.бухг.!H71+'Др. гл.спец.'!H71</f>
        <v>1415</v>
      </c>
      <c r="I71" s="57">
        <f t="shared" si="2"/>
        <v>98.332175121612238</v>
      </c>
      <c r="J71" s="57">
        <f t="shared" si="3"/>
        <v>91.467356173238528</v>
      </c>
      <c r="K71" s="58">
        <f>Гл.агрон.!K71+'Гл. зоот.'!K71+Гл.ветвр.!K71+'Гл. инж.'!K71+'Гл. энерг.'!K71+Гл.мелиор!K71+'Гл. экон.'!K71+Гл.бухг.!K71+'Др. гл.спец.'!K71</f>
        <v>1156</v>
      </c>
      <c r="L71" s="57">
        <f t="shared" si="4"/>
        <v>80.333564975677547</v>
      </c>
      <c r="M71" s="58">
        <f>Гл.агрон.!M71+'Гл. зоот.'!M71+Гл.ветвр.!M71+'Гл. инж.'!M71+'Гл. энерг.'!M71+Гл.мелиор!M71+'Гл. экон.'!M71+Гл.бухг.!M71+'Др. гл.спец.'!M71</f>
        <v>259</v>
      </c>
      <c r="N71" s="57">
        <f t="shared" si="5"/>
        <v>17.998610145934677</v>
      </c>
      <c r="O71" s="58">
        <f>Гл.агрон.!O71+'Гл. зоот.'!O71+Гл.ветвр.!O71+'Гл. инж.'!O71+'Гл. энерг.'!O71+Гл.мелиор!O71+'Гл. экон.'!O71+Гл.бухг.!O71+'Др. гл.спец.'!O71</f>
        <v>24</v>
      </c>
      <c r="P71" s="57">
        <f t="shared" si="6"/>
        <v>1.6678248783877692</v>
      </c>
      <c r="Q71" s="58">
        <f>Гл.агрон.!Q71+'Гл. зоот.'!Q71+Гл.ветвр.!Q71+'Гл. инж.'!Q71+'Гл. энерг.'!Q71+Гл.мелиор!Q71+'Гл. экон.'!Q71+Гл.бухг.!Q71+'Др. гл.спец.'!Q71</f>
        <v>4</v>
      </c>
      <c r="R71" s="57">
        <f t="shared" si="7"/>
        <v>16.666666666666664</v>
      </c>
      <c r="S71" s="58">
        <f>Гл.агрон.!S71+'Гл. зоот.'!S71+Гл.ветвр.!S71+'Гл. инж.'!S71+'Гл. энерг.'!S71+Гл.мелиор!S71+'Гл. экон.'!S71+Гл.бухг.!S71+'Др. гл.спец.'!S71</f>
        <v>78</v>
      </c>
      <c r="T71" s="57">
        <f t="shared" si="8"/>
        <v>5.4204308547602507</v>
      </c>
      <c r="U71" s="58">
        <f>Гл.агрон.!U71+'Гл. зоот.'!U71+Гл.ветвр.!U71+'Гл. инж.'!U71+'Гл. энерг.'!U71+Гл.мелиор!U71+'Гл. экон.'!U71+Гл.бухг.!U71+'Др. гл.спец.'!U71</f>
        <v>289</v>
      </c>
      <c r="V71" s="57">
        <f t="shared" si="9"/>
        <v>20.083391243919387</v>
      </c>
      <c r="W71" s="58">
        <f>Гл.агрон.!W71+'Гл. зоот.'!W71+Гл.ветвр.!W71+'Гл. инж.'!W71+'Гл. энерг.'!W71+Гл.мелиор!W71+'Гл. экон.'!W71+Гл.бухг.!W71+'Др. гл.спец.'!W71</f>
        <v>45</v>
      </c>
      <c r="X71" s="57">
        <f t="shared" si="10"/>
        <v>3.1271716469770672</v>
      </c>
      <c r="Y71" s="58">
        <f>Гл.агрон.!Y71+'Гл. зоот.'!Y71+Гл.ветвр.!Y71+'Гл. инж.'!Y71+'Гл. энерг.'!Y71+Гл.мелиор!Y71+'Гл. экон.'!Y71+Гл.бухг.!Y71+'Др. гл.спец.'!Y71</f>
        <v>149</v>
      </c>
      <c r="Z71" s="57">
        <f t="shared" si="11"/>
        <v>10.354412786657401</v>
      </c>
      <c r="AA71" s="58">
        <f>Гл.агрон.!AA71+'Гл. зоот.'!AA71+Гл.ветвр.!AA71+'Гл. инж.'!AA71+'Гл. энерг.'!AA71+Гл.мелиор!AA71+'Гл. экон.'!AA71+Гл.бухг.!AA71+'Др. гл.спец.'!AA71</f>
        <v>2</v>
      </c>
      <c r="AB71" s="57">
        <f t="shared" si="12"/>
        <v>0.13898540653231412</v>
      </c>
      <c r="AC71" s="57">
        <f t="shared" si="13"/>
        <v>1.3422818791946309</v>
      </c>
      <c r="AD71" s="58">
        <f>Гл.агрон.!AD71+'Гл. зоот.'!AD71+Гл.ветвр.!AD71+'Гл. инж.'!AD71+'Гл. энерг.'!AD71+Гл.мелиор!AD71+'Гл. экон.'!AD71+Гл.бухг.!AD71+'Др. гл.спец.'!AD71</f>
        <v>104</v>
      </c>
      <c r="AE71" s="57">
        <f t="shared" si="14"/>
        <v>7.2272411396803333</v>
      </c>
      <c r="AF71" s="58">
        <f>Гл.агрон.!AF71+'Гл. зоот.'!AF71+Гл.ветвр.!AF71+'Гл. инж.'!AF71+'Гл. энерг.'!AF71+Гл.мелиор!AF71+'Гл. экон.'!AF71+Гл.бухг.!AF71+'Др. гл.спец.'!AF71</f>
        <v>4</v>
      </c>
      <c r="AG71" s="55">
        <f t="shared" si="15"/>
        <v>0.27797081306462823</v>
      </c>
      <c r="AH71" s="42"/>
      <c r="AI71" s="42"/>
    </row>
    <row r="72" spans="1:35" s="30" customFormat="1" x14ac:dyDescent="0.25">
      <c r="A72" s="91" t="s">
        <v>94</v>
      </c>
      <c r="B72" s="98" t="s">
        <v>95</v>
      </c>
      <c r="C72" s="63">
        <f>SUM(C73:C78)</f>
        <v>2320.1999999999998</v>
      </c>
      <c r="D72" s="63">
        <f>SUM(D73:D78)</f>
        <v>2167</v>
      </c>
      <c r="E72" s="62">
        <f t="shared" si="0"/>
        <v>93.397120937850204</v>
      </c>
      <c r="F72" s="63">
        <f>SUM(F73:F78)</f>
        <v>1027</v>
      </c>
      <c r="G72" s="62">
        <f t="shared" si="1"/>
        <v>47.392708814028609</v>
      </c>
      <c r="H72" s="63">
        <f>SUM(H73:H78)</f>
        <v>2106</v>
      </c>
      <c r="I72" s="62">
        <f>IF(D72=0,0,H72/D72*100)</f>
        <v>97.185048454083983</v>
      </c>
      <c r="J72" s="62">
        <f>IF(C72=0,0,H72/C72*100)</f>
        <v>90.768037238169128</v>
      </c>
      <c r="K72" s="63">
        <f>SUM(K73:K78)</f>
        <v>1564</v>
      </c>
      <c r="L72" s="62">
        <f t="shared" si="4"/>
        <v>72.173511767420393</v>
      </c>
      <c r="M72" s="63">
        <f>SUM(M73:M78)</f>
        <v>542</v>
      </c>
      <c r="N72" s="62">
        <f>IF(D72=0,0,M72/D72*100)</f>
        <v>25.01153668666359</v>
      </c>
      <c r="O72" s="63">
        <f>SUM(O73:O78)</f>
        <v>61</v>
      </c>
      <c r="P72" s="62">
        <f>IF(D72=0,0,O72/D72*100)</f>
        <v>2.814951545916013</v>
      </c>
      <c r="Q72" s="63">
        <f>SUM(Q73:Q78)</f>
        <v>11</v>
      </c>
      <c r="R72" s="62">
        <f t="shared" si="7"/>
        <v>18.032786885245901</v>
      </c>
      <c r="S72" s="63">
        <f>SUM(S73:S78)</f>
        <v>101</v>
      </c>
      <c r="T72" s="62">
        <f>IF(D72=0,0,S72/D72*100)</f>
        <v>4.6608214120904474</v>
      </c>
      <c r="U72" s="63">
        <f>SUM(U73:U78)</f>
        <v>308</v>
      </c>
      <c r="V72" s="62">
        <f t="shared" si="9"/>
        <v>14.213197969543149</v>
      </c>
      <c r="W72" s="63">
        <f>SUM(W73:W78)</f>
        <v>225</v>
      </c>
      <c r="X72" s="62">
        <f>IF(D72=0,0,W72/D72*100)</f>
        <v>10.383017997231194</v>
      </c>
      <c r="Y72" s="63">
        <f>SUM(Y73:Y78)</f>
        <v>273</v>
      </c>
      <c r="Z72" s="62">
        <f>IF(D72=0,0,Y72/D72*100)</f>
        <v>12.598061836640518</v>
      </c>
      <c r="AA72" s="63">
        <f>SUM(AA73:AA78)</f>
        <v>3</v>
      </c>
      <c r="AB72" s="62">
        <f>IF(D72=0,0,AA72/D72*100)</f>
        <v>0.13844023996308261</v>
      </c>
      <c r="AC72" s="62">
        <f>IF(Y72=0,0,AA72/Y72*100)</f>
        <v>1.098901098901099</v>
      </c>
      <c r="AD72" s="63">
        <f>SUM(AD73:AD78)</f>
        <v>243</v>
      </c>
      <c r="AE72" s="62">
        <f t="shared" si="14"/>
        <v>11.21365943700969</v>
      </c>
      <c r="AF72" s="63">
        <f>SUM(AF73:AF78)</f>
        <v>3</v>
      </c>
      <c r="AG72" s="60">
        <f>IF(D72=0,0,AF72/D72*100)</f>
        <v>0.13844023996308261</v>
      </c>
      <c r="AH72" s="44"/>
      <c r="AI72" s="44"/>
    </row>
    <row r="73" spans="1:35" x14ac:dyDescent="0.25">
      <c r="A73" s="93">
        <v>59</v>
      </c>
      <c r="B73" s="96" t="s">
        <v>96</v>
      </c>
      <c r="C73" s="58">
        <f>Гл.агрон.!C73+'Гл. зоот.'!C73+Гл.ветвр.!C73+'Гл. инж.'!C73+'Гл. энерг.'!C73+Гл.мелиор!C73+'Гл. экон.'!C73+Гл.бухг.!C73+'Др. гл.спец.'!C73</f>
        <v>466</v>
      </c>
      <c r="D73" s="58">
        <f>Гл.агрон.!D73+'Гл. зоот.'!D73+Гл.ветвр.!D73+'Гл. инж.'!D73+'Гл. энерг.'!D73+Гл.мелиор!D73+'Гл. экон.'!D73+Гл.бухг.!D73+'Др. гл.спец.'!D73</f>
        <v>464</v>
      </c>
      <c r="E73" s="57">
        <f t="shared" si="0"/>
        <v>99.570815450643778</v>
      </c>
      <c r="F73" s="58">
        <f>Гл.агрон.!F73+'Гл. зоот.'!F73+Гл.ветвр.!F73+'Гл. инж.'!F73+'Гл. энерг.'!F73+Гл.мелиор!F73+'Гл. экон.'!F73+Гл.бухг.!F73+'Др. гл.спец.'!F73</f>
        <v>196</v>
      </c>
      <c r="G73" s="57">
        <f t="shared" si="1"/>
        <v>42.241379310344826</v>
      </c>
      <c r="H73" s="58">
        <f>Гл.агрон.!H73+'Гл. зоот.'!H73+Гл.ветвр.!H73+'Гл. инж.'!H73+'Гл. энерг.'!H73+Гл.мелиор!H73+'Гл. экон.'!H73+Гл.бухг.!H73+'Др. гл.спец.'!H73</f>
        <v>443</v>
      </c>
      <c r="I73" s="57">
        <f t="shared" si="2"/>
        <v>95.474137931034491</v>
      </c>
      <c r="J73" s="57">
        <f t="shared" si="3"/>
        <v>95.064377682403432</v>
      </c>
      <c r="K73" s="58">
        <f>Гл.агрон.!K73+'Гл. зоот.'!K73+Гл.ветвр.!K73+'Гл. инж.'!K73+'Гл. энерг.'!K73+Гл.мелиор!K73+'Гл. экон.'!K73+Гл.бухг.!K73+'Др. гл.спец.'!K73</f>
        <v>296</v>
      </c>
      <c r="L73" s="57">
        <f t="shared" si="4"/>
        <v>63.793103448275865</v>
      </c>
      <c r="M73" s="58">
        <f>Гл.агрон.!M73+'Гл. зоот.'!M73+Гл.ветвр.!M73+'Гл. инж.'!M73+'Гл. энерг.'!M73+Гл.мелиор!M73+'Гл. экон.'!M73+Гл.бухг.!M73+'Др. гл.спец.'!M73</f>
        <v>147</v>
      </c>
      <c r="N73" s="57">
        <f t="shared" si="5"/>
        <v>31.681034482758619</v>
      </c>
      <c r="O73" s="58">
        <f>Гл.агрон.!O73+'Гл. зоот.'!O73+Гл.ветвр.!O73+'Гл. инж.'!O73+'Гл. энерг.'!O73+Гл.мелиор!O73+'Гл. экон.'!O73+Гл.бухг.!O73+'Др. гл.спец.'!O73</f>
        <v>21</v>
      </c>
      <c r="P73" s="57">
        <f t="shared" si="6"/>
        <v>4.5258620689655169</v>
      </c>
      <c r="Q73" s="58">
        <f>Гл.агрон.!Q73+'Гл. зоот.'!Q73+Гл.ветвр.!Q73+'Гл. инж.'!Q73+'Гл. энерг.'!Q73+Гл.мелиор!Q73+'Гл. экон.'!Q73+Гл.бухг.!Q73+'Др. гл.спец.'!Q73</f>
        <v>0</v>
      </c>
      <c r="R73" s="57">
        <f t="shared" si="7"/>
        <v>0</v>
      </c>
      <c r="S73" s="58">
        <f>Гл.агрон.!S73+'Гл. зоот.'!S73+Гл.ветвр.!S73+'Гл. инж.'!S73+'Гл. энерг.'!S73+Гл.мелиор!S73+'Гл. экон.'!S73+Гл.бухг.!S73+'Др. гл.спец.'!S73</f>
        <v>24</v>
      </c>
      <c r="T73" s="57">
        <f t="shared" si="8"/>
        <v>5.1724137931034484</v>
      </c>
      <c r="U73" s="58">
        <f>Гл.агрон.!U73+'Гл. зоот.'!U73+Гл.ветвр.!U73+'Гл. инж.'!U73+'Гл. энерг.'!U73+Гл.мелиор!U73+'Гл. экон.'!U73+Гл.бухг.!U73+'Др. гл.спец.'!U73</f>
        <v>95</v>
      </c>
      <c r="V73" s="57">
        <f t="shared" si="9"/>
        <v>20.474137931034484</v>
      </c>
      <c r="W73" s="58">
        <f>Гл.агрон.!W73+'Гл. зоот.'!W73+Гл.ветвр.!W73+'Гл. инж.'!W73+'Гл. энерг.'!W73+Гл.мелиор!W73+'Гл. экон.'!W73+Гл.бухг.!W73+'Др. гл.спец.'!W73</f>
        <v>8</v>
      </c>
      <c r="X73" s="57">
        <f t="shared" si="10"/>
        <v>1.7241379310344827</v>
      </c>
      <c r="Y73" s="58">
        <f>Гл.агрон.!Y73+'Гл. зоот.'!Y73+Гл.ветвр.!Y73+'Гл. инж.'!Y73+'Гл. энерг.'!Y73+Гл.мелиор!Y73+'Гл. экон.'!Y73+Гл.бухг.!Y73+'Др. гл.спец.'!Y73</f>
        <v>55</v>
      </c>
      <c r="Z73" s="57">
        <f t="shared" si="11"/>
        <v>11.853448275862069</v>
      </c>
      <c r="AA73" s="58">
        <f>Гл.агрон.!AA73+'Гл. зоот.'!AA73+Гл.ветвр.!AA73+'Гл. инж.'!AA73+'Гл. энерг.'!AA73+Гл.мелиор!AA73+'Гл. экон.'!AA73+Гл.бухг.!AA73+'Др. гл.спец.'!AA73</f>
        <v>1</v>
      </c>
      <c r="AB73" s="57">
        <f t="shared" si="12"/>
        <v>0.21551724137931033</v>
      </c>
      <c r="AC73" s="57">
        <f t="shared" si="13"/>
        <v>1.8181818181818181</v>
      </c>
      <c r="AD73" s="58">
        <f>Гл.агрон.!AD73+'Гл. зоот.'!AD73+Гл.ветвр.!AD73+'Гл. инж.'!AD73+'Гл. энерг.'!AD73+Гл.мелиор!AD73+'Гл. экон.'!AD73+Гл.бухг.!AD73+'Др. гл.спец.'!AD73</f>
        <v>41</v>
      </c>
      <c r="AE73" s="57">
        <f t="shared" si="14"/>
        <v>8.8362068965517242</v>
      </c>
      <c r="AF73" s="58">
        <f>Гл.агрон.!AF73+'Гл. зоот.'!AF73+Гл.ветвр.!AF73+'Гл. инж.'!AF73+'Гл. энерг.'!AF73+Гл.мелиор!AF73+'Гл. экон.'!AF73+Гл.бухг.!AF73+'Др. гл.спец.'!AF73</f>
        <v>0</v>
      </c>
      <c r="AG73" s="55">
        <f t="shared" si="15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58">
        <f>Гл.агрон.!C74+'Гл. зоот.'!C74+Гл.ветвр.!C74+'Гл. инж.'!C74+'Гл. энерг.'!C74+Гл.мелиор!C74+'Гл. экон.'!C74+Гл.бухг.!C74+'Др. гл.спец.'!C74</f>
        <v>758.7</v>
      </c>
      <c r="D74" s="58">
        <f>Гл.агрон.!D74+'Гл. зоот.'!D74+Гл.ветвр.!D74+'Гл. инж.'!D74+'Гл. энерг.'!D74+Гл.мелиор!D74+'Гл. экон.'!D74+Гл.бухг.!D74+'Др. гл.спец.'!D74</f>
        <v>681</v>
      </c>
      <c r="E74" s="57">
        <f t="shared" si="0"/>
        <v>89.75879794385132</v>
      </c>
      <c r="F74" s="58">
        <f>Гл.агрон.!F74+'Гл. зоот.'!F74+Гл.ветвр.!F74+'Гл. инж.'!F74+'Гл. энерг.'!F74+Гл.мелиор!F74+'Гл. экон.'!F74+Гл.бухг.!F74+'Др. гл.спец.'!F74</f>
        <v>361</v>
      </c>
      <c r="G74" s="57">
        <f t="shared" si="1"/>
        <v>53.010279001468433</v>
      </c>
      <c r="H74" s="58">
        <f>Гл.агрон.!H74+'Гл. зоот.'!H74+Гл.ветвр.!H74+'Гл. инж.'!H74+'Гл. энерг.'!H74+Гл.мелиор!H74+'Гл. экон.'!H74+Гл.бухг.!H74+'Др. гл.спец.'!H74</f>
        <v>658</v>
      </c>
      <c r="I74" s="57">
        <f t="shared" si="2"/>
        <v>96.622613803230536</v>
      </c>
      <c r="J74" s="57">
        <f t="shared" si="3"/>
        <v>86.727296691709498</v>
      </c>
      <c r="K74" s="58">
        <f>Гл.агрон.!K74+'Гл. зоот.'!K74+Гл.ветвр.!K74+'Гл. инж.'!K74+'Гл. энерг.'!K74+Гл.мелиор!K74+'Гл. экон.'!K74+Гл.бухг.!K74+'Др. гл.спец.'!K74</f>
        <v>483</v>
      </c>
      <c r="L74" s="57">
        <f t="shared" si="4"/>
        <v>70.925110132158579</v>
      </c>
      <c r="M74" s="58">
        <f>Гл.агрон.!M74+'Гл. зоот.'!M74+Гл.ветвр.!M74+'Гл. инж.'!M74+'Гл. энерг.'!M74+Гл.мелиор!M74+'Гл. экон.'!M74+Гл.бухг.!M74+'Др. гл.спец.'!M74</f>
        <v>175</v>
      </c>
      <c r="N74" s="57">
        <f t="shared" si="5"/>
        <v>25.697503671071953</v>
      </c>
      <c r="O74" s="58">
        <f>Гл.агрон.!O74+'Гл. зоот.'!O74+Гл.ветвр.!O74+'Гл. инж.'!O74+'Гл. энерг.'!O74+Гл.мелиор!O74+'Гл. экон.'!O74+Гл.бухг.!O74+'Др. гл.спец.'!O74</f>
        <v>23</v>
      </c>
      <c r="P74" s="57">
        <f t="shared" si="6"/>
        <v>3.3773861967694567</v>
      </c>
      <c r="Q74" s="58">
        <f>Гл.агрон.!Q74+'Гл. зоот.'!Q74+Гл.ветвр.!Q74+'Гл. инж.'!Q74+'Гл. энерг.'!Q74+Гл.мелиор!Q74+'Гл. экон.'!Q74+Гл.бухг.!Q74+'Др. гл.спец.'!Q74</f>
        <v>6</v>
      </c>
      <c r="R74" s="57">
        <f t="shared" si="7"/>
        <v>26.086956521739129</v>
      </c>
      <c r="S74" s="58">
        <f>Гл.агрон.!S74+'Гл. зоот.'!S74+Гл.ветвр.!S74+'Гл. инж.'!S74+'Гл. энерг.'!S74+Гл.мелиор!S74+'Гл. экон.'!S74+Гл.бухг.!S74+'Др. гл.спец.'!S74</f>
        <v>25</v>
      </c>
      <c r="T74" s="57">
        <f t="shared" si="8"/>
        <v>3.6710719530102791</v>
      </c>
      <c r="U74" s="58">
        <f>Гл.агрон.!U74+'Гл. зоот.'!U74+Гл.ветвр.!U74+'Гл. инж.'!U74+'Гл. энерг.'!U74+Гл.мелиор!U74+'Гл. экон.'!U74+Гл.бухг.!U74+'Др. гл.спец.'!U74</f>
        <v>99</v>
      </c>
      <c r="V74" s="57">
        <f t="shared" si="9"/>
        <v>14.537444933920703</v>
      </c>
      <c r="W74" s="58">
        <f>Гл.агрон.!W74+'Гл. зоот.'!W74+Гл.ветвр.!W74+'Гл. инж.'!W74+'Гл. энерг.'!W74+Гл.мелиор!W74+'Гл. экон.'!W74+Гл.бухг.!W74+'Др. гл.спец.'!W74</f>
        <v>66</v>
      </c>
      <c r="X74" s="57">
        <f t="shared" si="10"/>
        <v>9.6916299559471373</v>
      </c>
      <c r="Y74" s="58">
        <f>Гл.агрон.!Y74+'Гл. зоот.'!Y74+Гл.ветвр.!Y74+'Гл. инж.'!Y74+'Гл. энерг.'!Y74+Гл.мелиор!Y74+'Гл. экон.'!Y74+Гл.бухг.!Y74+'Др. гл.спец.'!Y74</f>
        <v>99</v>
      </c>
      <c r="Z74" s="57">
        <f t="shared" si="11"/>
        <v>14.537444933920703</v>
      </c>
      <c r="AA74" s="58">
        <f>Гл.агрон.!AA74+'Гл. зоот.'!AA74+Гл.ветвр.!AA74+'Гл. инж.'!AA74+'Гл. энерг.'!AA74+Гл.мелиор!AA74+'Гл. экон.'!AA74+Гл.бухг.!AA74+'Др. гл.спец.'!AA74</f>
        <v>1</v>
      </c>
      <c r="AB74" s="57">
        <f t="shared" si="12"/>
        <v>0.14684287812041116</v>
      </c>
      <c r="AC74" s="57">
        <f t="shared" si="13"/>
        <v>1.0101010101010102</v>
      </c>
      <c r="AD74" s="58">
        <f>Гл.агрон.!AD74+'Гл. зоот.'!AD74+Гл.ветвр.!AD74+'Гл. инж.'!AD74+'Гл. энерг.'!AD74+Гл.мелиор!AD74+'Гл. экон.'!AD74+Гл.бухг.!AD74+'Др. гл.спец.'!AD74</f>
        <v>86</v>
      </c>
      <c r="AE74" s="57">
        <f t="shared" si="14"/>
        <v>12.62848751835536</v>
      </c>
      <c r="AF74" s="58">
        <f>Гл.агрон.!AF74+'Гл. зоот.'!AF74+Гл.ветвр.!AF74+'Гл. инж.'!AF74+'Гл. энерг.'!AF74+Гл.мелиор!AF74+'Гл. экон.'!AF74+Гл.бухг.!AF74+'Др. гл.спец.'!AF74</f>
        <v>2</v>
      </c>
      <c r="AG74" s="55">
        <f t="shared" si="15"/>
        <v>0.29368575624082233</v>
      </c>
      <c r="AH74" s="42"/>
      <c r="AI74" s="42"/>
    </row>
    <row r="75" spans="1:35" x14ac:dyDescent="0.25">
      <c r="A75" s="93">
        <v>61</v>
      </c>
      <c r="B75" s="96" t="s">
        <v>98</v>
      </c>
      <c r="C75" s="58">
        <f>Гл.агрон.!C75+'Гл. зоот.'!C75+Гл.ветвр.!C75+'Гл. инж.'!C75+'Гл. энерг.'!C75+Гл.мелиор!C75+'Гл. экон.'!C75+Гл.бухг.!C75+'Др. гл.спец.'!C75</f>
        <v>720</v>
      </c>
      <c r="D75" s="58">
        <f>Гл.агрон.!D75+'Гл. зоот.'!D75+Гл.ветвр.!D75+'Гл. инж.'!D75+'Гл. энерг.'!D75+Гл.мелиор!D75+'Гл. экон.'!D75+Гл.бухг.!D75+'Др. гл.спец.'!D75</f>
        <v>679</v>
      </c>
      <c r="E75" s="57">
        <f t="shared" si="0"/>
        <v>94.305555555555557</v>
      </c>
      <c r="F75" s="58">
        <f>Гл.агрон.!F75+'Гл. зоот.'!F75+Гл.ветвр.!F75+'Гл. инж.'!F75+'Гл. энерг.'!F75+Гл.мелиор!F75+'Гл. экон.'!F75+Гл.бухг.!F75+'Др. гл.спец.'!F75</f>
        <v>321</v>
      </c>
      <c r="G75" s="57">
        <f t="shared" si="1"/>
        <v>47.275405007363766</v>
      </c>
      <c r="H75" s="58">
        <f>Гл.агрон.!H75+'Гл. зоот.'!H75+Гл.ветвр.!H75+'Гл. инж.'!H75+'Гл. энерг.'!H75+Гл.мелиор!H75+'Гл. экон.'!H75+Гл.бухг.!H75+'Др. гл.спец.'!H75</f>
        <v>669</v>
      </c>
      <c r="I75" s="57">
        <f t="shared" si="2"/>
        <v>98.527245949926368</v>
      </c>
      <c r="J75" s="57">
        <f t="shared" si="3"/>
        <v>92.916666666666671</v>
      </c>
      <c r="K75" s="58">
        <f>Гл.агрон.!K75+'Гл. зоот.'!K75+Гл.ветвр.!K75+'Гл. инж.'!K75+'Гл. энерг.'!K75+Гл.мелиор!K75+'Гл. экон.'!K75+Гл.бухг.!K75+'Др. гл.спец.'!K75</f>
        <v>523</v>
      </c>
      <c r="L75" s="57">
        <f t="shared" si="4"/>
        <v>77.025036818851262</v>
      </c>
      <c r="M75" s="58">
        <f>Гл.агрон.!M75+'Гл. зоот.'!M75+Гл.ветвр.!M75+'Гл. инж.'!M75+'Гл. энерг.'!M75+Гл.мелиор!M75+'Гл. экон.'!M75+Гл.бухг.!M75+'Др. гл.спец.'!M75</f>
        <v>146</v>
      </c>
      <c r="N75" s="57">
        <f t="shared" si="5"/>
        <v>21.502209131075112</v>
      </c>
      <c r="O75" s="58">
        <f>Гл.агрон.!O75+'Гл. зоот.'!O75+Гл.ветвр.!O75+'Гл. инж.'!O75+'Гл. энерг.'!O75+Гл.мелиор!O75+'Гл. экон.'!O75+Гл.бухг.!O75+'Др. гл.спец.'!O75</f>
        <v>10</v>
      </c>
      <c r="P75" s="57">
        <f t="shared" si="6"/>
        <v>1.4727540500736376</v>
      </c>
      <c r="Q75" s="58">
        <f>Гл.агрон.!Q75+'Гл. зоот.'!Q75+Гл.ветвр.!Q75+'Гл. инж.'!Q75+'Гл. энерг.'!Q75+Гл.мелиор!Q75+'Гл. экон.'!Q75+Гл.бухг.!Q75+'Др. гл.спец.'!Q75</f>
        <v>1</v>
      </c>
      <c r="R75" s="57">
        <f t="shared" si="7"/>
        <v>10</v>
      </c>
      <c r="S75" s="58">
        <f>Гл.агрон.!S75+'Гл. зоот.'!S75+Гл.ветвр.!S75+'Гл. инж.'!S75+'Гл. энерг.'!S75+Гл.мелиор!S75+'Гл. экон.'!S75+Гл.бухг.!S75+'Др. гл.спец.'!S75</f>
        <v>40</v>
      </c>
      <c r="T75" s="57">
        <f t="shared" si="8"/>
        <v>5.8910162002945503</v>
      </c>
      <c r="U75" s="58">
        <f>Гл.агрон.!U75+'Гл. зоот.'!U75+Гл.ветвр.!U75+'Гл. инж.'!U75+'Гл. энерг.'!U75+Гл.мелиор!U75+'Гл. экон.'!U75+Гл.бухг.!U75+'Др. гл.спец.'!U75</f>
        <v>72</v>
      </c>
      <c r="V75" s="57">
        <f t="shared" si="9"/>
        <v>10.603829160530191</v>
      </c>
      <c r="W75" s="58">
        <f>Гл.агрон.!W75+'Гл. зоот.'!W75+Гл.ветвр.!W75+'Гл. инж.'!W75+'Гл. энерг.'!W75+Гл.мелиор!W75+'Гл. экон.'!W75+Гл.бухг.!W75+'Др. гл.спец.'!W75</f>
        <v>127</v>
      </c>
      <c r="X75" s="57">
        <f t="shared" si="10"/>
        <v>18.7039764359352</v>
      </c>
      <c r="Y75" s="58">
        <f>Гл.агрон.!Y75+'Гл. зоот.'!Y75+Гл.ветвр.!Y75+'Гл. инж.'!Y75+'Гл. энерг.'!Y75+Гл.мелиор!Y75+'Гл. экон.'!Y75+Гл.бухг.!Y75+'Др. гл.спец.'!Y75</f>
        <v>86</v>
      </c>
      <c r="Z75" s="57">
        <f t="shared" si="11"/>
        <v>12.665684830633284</v>
      </c>
      <c r="AA75" s="58">
        <f>Гл.агрон.!AA75+'Гл. зоот.'!AA75+Гл.ветвр.!AA75+'Гл. инж.'!AA75+'Гл. энерг.'!AA75+Гл.мелиор!AA75+'Гл. экон.'!AA75+Гл.бухг.!AA75+'Др. гл.спец.'!AA75</f>
        <v>1</v>
      </c>
      <c r="AB75" s="57">
        <f t="shared" si="12"/>
        <v>0.14727540500736377</v>
      </c>
      <c r="AC75" s="57">
        <f t="shared" si="13"/>
        <v>1.1627906976744187</v>
      </c>
      <c r="AD75" s="58">
        <f>Гл.агрон.!AD75+'Гл. зоот.'!AD75+Гл.ветвр.!AD75+'Гл. инж.'!AD75+'Гл. энерг.'!AD75+Гл.мелиор!AD75+'Гл. экон.'!AD75+Гл.бухг.!AD75+'Др. гл.спец.'!AD75</f>
        <v>80</v>
      </c>
      <c r="AE75" s="57">
        <f t="shared" si="14"/>
        <v>11.782032400589101</v>
      </c>
      <c r="AF75" s="58">
        <f>Гл.агрон.!AF75+'Гл. зоот.'!AF75+Гл.ветвр.!AF75+'Гл. инж.'!AF75+'Гл. энерг.'!AF75+Гл.мелиор!AF75+'Гл. экон.'!AF75+Гл.бухг.!AF75+'Др. гл.спец.'!AF75</f>
        <v>1</v>
      </c>
      <c r="AG75" s="55">
        <f t="shared" si="15"/>
        <v>0.14727540500736377</v>
      </c>
      <c r="AH75" s="42"/>
      <c r="AI75" s="42"/>
    </row>
    <row r="76" spans="1:35" x14ac:dyDescent="0.25">
      <c r="A76" s="93">
        <v>62</v>
      </c>
      <c r="B76" s="96" t="s">
        <v>99</v>
      </c>
      <c r="C76" s="58">
        <f>Гл.агрон.!C76+'Гл. зоот.'!C76+Гл.ветвр.!C76+'Гл. инж.'!C76+'Гл. энерг.'!C76+Гл.мелиор!C76+'Гл. экон.'!C76+Гл.бухг.!C76+'Др. гл.спец.'!C76</f>
        <v>261.5</v>
      </c>
      <c r="D76" s="58">
        <f>Гл.агрон.!D76+'Гл. зоот.'!D76+Гл.ветвр.!D76+'Гл. инж.'!D76+'Гл. энерг.'!D76+Гл.мелиор!D76+'Гл. экон.'!D76+Гл.бухг.!D76+'Др. гл.спец.'!D76</f>
        <v>246</v>
      </c>
      <c r="E76" s="57">
        <f t="shared" si="0"/>
        <v>94.072657743785854</v>
      </c>
      <c r="F76" s="58">
        <f>Гл.агрон.!F76+'Гл. зоот.'!F76+Гл.ветвр.!F76+'Гл. инж.'!F76+'Гл. энерг.'!F76+Гл.мелиор!F76+'Гл. экон.'!F76+Гл.бухг.!F76+'Др. гл.спец.'!F76</f>
        <v>98</v>
      </c>
      <c r="G76" s="57">
        <f t="shared" si="1"/>
        <v>39.837398373983739</v>
      </c>
      <c r="H76" s="58">
        <f>Гл.агрон.!H76+'Гл. зоот.'!H76+Гл.ветвр.!H76+'Гл. инж.'!H76+'Гл. энерг.'!H76+Гл.мелиор!H76+'Гл. экон.'!H76+Гл.бухг.!H76+'Др. гл.спец.'!H76</f>
        <v>242</v>
      </c>
      <c r="I76" s="57">
        <f t="shared" si="2"/>
        <v>98.373983739837399</v>
      </c>
      <c r="J76" s="57">
        <f t="shared" si="3"/>
        <v>92.543021032504782</v>
      </c>
      <c r="K76" s="58">
        <f>Гл.агрон.!K76+'Гл. зоот.'!K76+Гл.ветвр.!K76+'Гл. инж.'!K76+'Гл. энерг.'!K76+Гл.мелиор!K76+'Гл. экон.'!K76+Гл.бухг.!K76+'Др. гл.спец.'!K76</f>
        <v>180</v>
      </c>
      <c r="L76" s="57">
        <f t="shared" si="4"/>
        <v>73.170731707317074</v>
      </c>
      <c r="M76" s="58">
        <f>Гл.агрон.!M76+'Гл. зоот.'!M76+Гл.ветвр.!M76+'Гл. инж.'!M76+'Гл. энерг.'!M76+Гл.мелиор!M76+'Гл. экон.'!M76+Гл.бухг.!M76+'Др. гл.спец.'!M76</f>
        <v>62</v>
      </c>
      <c r="N76" s="57">
        <f t="shared" si="5"/>
        <v>25.203252032520325</v>
      </c>
      <c r="O76" s="58">
        <f>Гл.агрон.!O76+'Гл. зоот.'!O76+Гл.ветвр.!O76+'Гл. инж.'!O76+'Гл. энерг.'!O76+Гл.мелиор!O76+'Гл. экон.'!O76+Гл.бухг.!O76+'Др. гл.спец.'!O76</f>
        <v>4</v>
      </c>
      <c r="P76" s="57">
        <f t="shared" si="6"/>
        <v>1.6260162601626018</v>
      </c>
      <c r="Q76" s="58">
        <f>Гл.агрон.!Q76+'Гл. зоот.'!Q76+Гл.ветвр.!Q76+'Гл. инж.'!Q76+'Гл. энерг.'!Q76+Гл.мелиор!Q76+'Гл. экон.'!Q76+Гл.бухг.!Q76+'Др. гл.спец.'!Q76</f>
        <v>3</v>
      </c>
      <c r="R76" s="57">
        <f t="shared" si="7"/>
        <v>75</v>
      </c>
      <c r="S76" s="58">
        <f>Гл.агрон.!S76+'Гл. зоот.'!S76+Гл.ветвр.!S76+'Гл. инж.'!S76+'Гл. энерг.'!S76+Гл.мелиор!S76+'Гл. экон.'!S76+Гл.бухг.!S76+'Др. гл.спец.'!S76</f>
        <v>8</v>
      </c>
      <c r="T76" s="57">
        <f t="shared" si="8"/>
        <v>3.2520325203252036</v>
      </c>
      <c r="U76" s="58">
        <f>Гл.агрон.!U76+'Гл. зоот.'!U76+Гл.ветвр.!U76+'Гл. инж.'!U76+'Гл. энерг.'!U76+Гл.мелиор!U76+'Гл. экон.'!U76+Гл.бухг.!U76+'Др. гл.спец.'!U76</f>
        <v>28</v>
      </c>
      <c r="V76" s="57">
        <f t="shared" si="9"/>
        <v>11.38211382113821</v>
      </c>
      <c r="W76" s="58">
        <f>Гл.агрон.!W76+'Гл. зоот.'!W76+Гл.ветвр.!W76+'Гл. инж.'!W76+'Гл. энерг.'!W76+Гл.мелиор!W76+'Гл. экон.'!W76+Гл.бухг.!W76+'Др. гл.спец.'!W76</f>
        <v>17</v>
      </c>
      <c r="X76" s="57">
        <f t="shared" si="10"/>
        <v>6.9105691056910574</v>
      </c>
      <c r="Y76" s="58">
        <f>Гл.агрон.!Y76+'Гл. зоот.'!Y76+Гл.ветвр.!Y76+'Гл. инж.'!Y76+'Гл. энерг.'!Y76+Гл.мелиор!Y76+'Гл. экон.'!Y76+Гл.бухг.!Y76+'Др. гл.спец.'!Y76</f>
        <v>15</v>
      </c>
      <c r="Z76" s="57">
        <f t="shared" si="11"/>
        <v>6.0975609756097562</v>
      </c>
      <c r="AA76" s="58">
        <f>Гл.агрон.!AA76+'Гл. зоот.'!AA76+Гл.ветвр.!AA76+'Гл. инж.'!AA76+'Гл. энерг.'!AA76+Гл.мелиор!AA76+'Гл. экон.'!AA76+Гл.бухг.!AA76+'Др. гл.спец.'!AA76</f>
        <v>0</v>
      </c>
      <c r="AB76" s="57">
        <f t="shared" si="12"/>
        <v>0</v>
      </c>
      <c r="AC76" s="57">
        <f t="shared" si="13"/>
        <v>0</v>
      </c>
      <c r="AD76" s="58">
        <f>Гл.агрон.!AD76+'Гл. зоот.'!AD76+Гл.ветвр.!AD76+'Гл. инж.'!AD76+'Гл. энерг.'!AD76+Гл.мелиор!AD76+'Гл. экон.'!AD76+Гл.бухг.!AD76+'Др. гл.спец.'!AD76</f>
        <v>14</v>
      </c>
      <c r="AE76" s="57">
        <f t="shared" si="14"/>
        <v>5.6910569105691051</v>
      </c>
      <c r="AF76" s="58">
        <f>Гл.агрон.!AF76+'Гл. зоот.'!AF76+Гл.ветвр.!AF76+'Гл. инж.'!AF76+'Гл. энерг.'!AF76+Гл.мелиор!AF76+'Гл. экон.'!AF76+Гл.бухг.!AF76+'Др. гл.спец.'!AF76</f>
        <v>0</v>
      </c>
      <c r="AG76" s="55">
        <f t="shared" si="15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58">
        <f>Гл.агрон.!C77+'Гл. зоот.'!C77+Гл.ветвр.!C77+'Гл. инж.'!C77+'Гл. энерг.'!C77+Гл.мелиор!C77+'Гл. экон.'!C77+Гл.бухг.!C77+'Др. гл.спец.'!C77</f>
        <v>28</v>
      </c>
      <c r="D77" s="58">
        <f>Гл.агрон.!D77+'Гл. зоот.'!D77+Гл.ветвр.!D77+'Гл. инж.'!D77+'Гл. энерг.'!D77+Гл.мелиор!D77+'Гл. экон.'!D77+Гл.бухг.!D77+'Др. гл.спец.'!D77</f>
        <v>22</v>
      </c>
      <c r="E77" s="57">
        <f t="shared" si="0"/>
        <v>78.571428571428569</v>
      </c>
      <c r="F77" s="58">
        <f>Гл.агрон.!F77+'Гл. зоот.'!F77+Гл.ветвр.!F77+'Гл. инж.'!F77+'Гл. энерг.'!F77+Гл.мелиор!F77+'Гл. экон.'!F77+Гл.бухг.!F77+'Др. гл.спец.'!F77</f>
        <v>14</v>
      </c>
      <c r="G77" s="57">
        <f t="shared" si="1"/>
        <v>63.636363636363633</v>
      </c>
      <c r="H77" s="58">
        <f>Гл.агрон.!H77+'Гл. зоот.'!H77+Гл.ветвр.!H77+'Гл. инж.'!H77+'Гл. энерг.'!H77+Гл.мелиор!H77+'Гл. экон.'!H77+Гл.бухг.!H77+'Др. гл.спец.'!H77</f>
        <v>22</v>
      </c>
      <c r="I77" s="57">
        <f t="shared" si="2"/>
        <v>100</v>
      </c>
      <c r="J77" s="57">
        <f t="shared" si="3"/>
        <v>78.571428571428569</v>
      </c>
      <c r="K77" s="58">
        <f>Гл.агрон.!K77+'Гл. зоот.'!K77+Гл.ветвр.!K77+'Гл. инж.'!K77+'Гл. энерг.'!K77+Гл.мелиор!K77+'Гл. экон.'!K77+Гл.бухг.!K77+'Др. гл.спец.'!K77</f>
        <v>19</v>
      </c>
      <c r="L77" s="57">
        <f t="shared" si="4"/>
        <v>86.36363636363636</v>
      </c>
      <c r="M77" s="58">
        <f>Гл.агрон.!M77+'Гл. зоот.'!M77+Гл.ветвр.!M77+'Гл. инж.'!M77+'Гл. энерг.'!M77+Гл.мелиор!M77+'Гл. экон.'!M77+Гл.бухг.!M77+'Др. гл.спец.'!M77</f>
        <v>3</v>
      </c>
      <c r="N77" s="57">
        <f t="shared" si="5"/>
        <v>13.636363636363635</v>
      </c>
      <c r="O77" s="58">
        <f>Гл.агрон.!O77+'Гл. зоот.'!O77+Гл.ветвр.!O77+'Гл. инж.'!O77+'Гл. энерг.'!O77+Гл.мелиор!O77+'Гл. экон.'!O77+Гл.бухг.!O77+'Др. гл.спец.'!O77</f>
        <v>0</v>
      </c>
      <c r="P77" s="57">
        <f t="shared" si="6"/>
        <v>0</v>
      </c>
      <c r="Q77" s="58">
        <f>Гл.агрон.!Q77+'Гл. зоот.'!Q77+Гл.ветвр.!Q77+'Гл. инж.'!Q77+'Гл. энерг.'!Q77+Гл.мелиор!Q77+'Гл. экон.'!Q77+Гл.бухг.!Q77+'Др. гл.спец.'!Q77</f>
        <v>0</v>
      </c>
      <c r="R77" s="57">
        <f t="shared" si="7"/>
        <v>0</v>
      </c>
      <c r="S77" s="58">
        <f>Гл.агрон.!S77+'Гл. зоот.'!S77+Гл.ветвр.!S77+'Гл. инж.'!S77+'Гл. энерг.'!S77+Гл.мелиор!S77+'Гл. экон.'!S77+Гл.бухг.!S77+'Др. гл.спец.'!S77</f>
        <v>1</v>
      </c>
      <c r="T77" s="57">
        <f t="shared" si="8"/>
        <v>4.5454545454545459</v>
      </c>
      <c r="U77" s="58">
        <f>Гл.агрон.!U77+'Гл. зоот.'!U77+Гл.ветвр.!U77+'Гл. инж.'!U77+'Гл. энерг.'!U77+Гл.мелиор!U77+'Гл. экон.'!U77+Гл.бухг.!U77+'Др. гл.спец.'!U77</f>
        <v>6</v>
      </c>
      <c r="V77" s="57">
        <f t="shared" si="9"/>
        <v>27.27272727272727</v>
      </c>
      <c r="W77" s="58">
        <f>Гл.агрон.!W77+'Гл. зоот.'!W77+Гл.ветвр.!W77+'Гл. инж.'!W77+'Гл. энерг.'!W77+Гл.мелиор!W77+'Гл. экон.'!W77+Гл.бухг.!W77+'Др. гл.спец.'!W77</f>
        <v>1</v>
      </c>
      <c r="X77" s="57">
        <f t="shared" si="10"/>
        <v>4.5454545454545459</v>
      </c>
      <c r="Y77" s="58">
        <f>Гл.агрон.!Y77+'Гл. зоот.'!Y77+Гл.ветвр.!Y77+'Гл. инж.'!Y77+'Гл. энерг.'!Y77+Гл.мелиор!Y77+'Гл. экон.'!Y77+Гл.бухг.!Y77+'Др. гл.спец.'!Y77</f>
        <v>8</v>
      </c>
      <c r="Z77" s="57">
        <f t="shared" si="11"/>
        <v>36.363636363636367</v>
      </c>
      <c r="AA77" s="58">
        <f>Гл.агрон.!AA77+'Гл. зоот.'!AA77+Гл.ветвр.!AA77+'Гл. инж.'!AA77+'Гл. энерг.'!AA77+Гл.мелиор!AA77+'Гл. экон.'!AA77+Гл.бухг.!AA77+'Др. гл.спец.'!AA77</f>
        <v>0</v>
      </c>
      <c r="AB77" s="57">
        <f t="shared" si="12"/>
        <v>0</v>
      </c>
      <c r="AC77" s="57">
        <f t="shared" si="13"/>
        <v>0</v>
      </c>
      <c r="AD77" s="58">
        <f>Гл.агрон.!AD77+'Гл. зоот.'!AD77+Гл.ветвр.!AD77+'Гл. инж.'!AD77+'Гл. энерг.'!AD77+Гл.мелиор!AD77+'Гл. экон.'!AD77+Гл.бухг.!AD77+'Др. гл.спец.'!AD77</f>
        <v>11</v>
      </c>
      <c r="AE77" s="57">
        <f t="shared" si="14"/>
        <v>50</v>
      </c>
      <c r="AF77" s="58">
        <f>Гл.агрон.!AF77+'Гл. зоот.'!AF77+Гл.ветвр.!AF77+'Гл. инж.'!AF77+'Гл. энерг.'!AF77+Гл.мелиор!AF77+'Гл. экон.'!AF77+Гл.бухг.!AF77+'Др. гл.спец.'!AF77</f>
        <v>0</v>
      </c>
      <c r="AG77" s="55">
        <f t="shared" si="15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58">
        <f>Гл.агрон.!C78+'Гл. зоот.'!C78+Гл.ветвр.!C78+'Гл. инж.'!C78+'Гл. энерг.'!C78+Гл.мелиор!C78+'Гл. экон.'!C78+Гл.бухг.!C78+'Др. гл.спец.'!C78</f>
        <v>86</v>
      </c>
      <c r="D78" s="58">
        <f>Гл.агрон.!D78+'Гл. зоот.'!D78+Гл.ветвр.!D78+'Гл. инж.'!D78+'Гл. энерг.'!D78+Гл.мелиор!D78+'Гл. экон.'!D78+Гл.бухг.!D78+'Др. гл.спец.'!D78</f>
        <v>75</v>
      </c>
      <c r="E78" s="57">
        <f t="shared" si="0"/>
        <v>87.20930232558139</v>
      </c>
      <c r="F78" s="58">
        <f>Гл.агрон.!F78+'Гл. зоот.'!F78+Гл.ветвр.!F78+'Гл. инж.'!F78+'Гл. энерг.'!F78+Гл.мелиор!F78+'Гл. экон.'!F78+Гл.бухг.!F78+'Др. гл.спец.'!F78</f>
        <v>37</v>
      </c>
      <c r="G78" s="57">
        <f t="shared" si="1"/>
        <v>49.333333333333336</v>
      </c>
      <c r="H78" s="58">
        <f>Гл.агрон.!H78+'Гл. зоот.'!H78+Гл.ветвр.!H78+'Гл. инж.'!H78+'Гл. энерг.'!H78+Гл.мелиор!H78+'Гл. экон.'!H78+Гл.бухг.!H78+'Др. гл.спец.'!H78</f>
        <v>72</v>
      </c>
      <c r="I78" s="57">
        <f t="shared" si="2"/>
        <v>96</v>
      </c>
      <c r="J78" s="57">
        <f t="shared" si="3"/>
        <v>83.720930232558146</v>
      </c>
      <c r="K78" s="58">
        <f>Гл.агрон.!K78+'Гл. зоот.'!K78+Гл.ветвр.!K78+'Гл. инж.'!K78+'Гл. энерг.'!K78+Гл.мелиор!K78+'Гл. экон.'!K78+Гл.бухг.!K78+'Др. гл.спец.'!K78</f>
        <v>63</v>
      </c>
      <c r="L78" s="57">
        <f t="shared" si="4"/>
        <v>84</v>
      </c>
      <c r="M78" s="58">
        <f>Гл.агрон.!M78+'Гл. зоот.'!M78+Гл.ветвр.!M78+'Гл. инж.'!M78+'Гл. энерг.'!M78+Гл.мелиор!M78+'Гл. экон.'!M78+Гл.бухг.!M78+'Др. гл.спец.'!M78</f>
        <v>9</v>
      </c>
      <c r="N78" s="57">
        <f t="shared" si="5"/>
        <v>12</v>
      </c>
      <c r="O78" s="58">
        <f>Гл.агрон.!O78+'Гл. зоот.'!O78+Гл.ветвр.!O78+'Гл. инж.'!O78+'Гл. энерг.'!O78+Гл.мелиор!O78+'Гл. экон.'!O78+Гл.бухг.!O78+'Др. гл.спец.'!O78</f>
        <v>3</v>
      </c>
      <c r="P78" s="57">
        <f t="shared" si="6"/>
        <v>4</v>
      </c>
      <c r="Q78" s="58">
        <f>Гл.агрон.!Q78+'Гл. зоот.'!Q78+Гл.ветвр.!Q78+'Гл. инж.'!Q78+'Гл. энерг.'!Q78+Гл.мелиор!Q78+'Гл. экон.'!Q78+Гл.бухг.!Q78+'Др. гл.спец.'!Q78</f>
        <v>1</v>
      </c>
      <c r="R78" s="57">
        <f t="shared" si="7"/>
        <v>33.333333333333329</v>
      </c>
      <c r="S78" s="58">
        <f>Гл.агрон.!S78+'Гл. зоот.'!S78+Гл.ветвр.!S78+'Гл. инж.'!S78+'Гл. энерг.'!S78+Гл.мелиор!S78+'Гл. экон.'!S78+Гл.бухг.!S78+'Др. гл.спец.'!S78</f>
        <v>3</v>
      </c>
      <c r="T78" s="57">
        <f t="shared" si="8"/>
        <v>4</v>
      </c>
      <c r="U78" s="58">
        <f>Гл.агрон.!U78+'Гл. зоот.'!U78+Гл.ветвр.!U78+'Гл. инж.'!U78+'Гл. энерг.'!U78+Гл.мелиор!U78+'Гл. экон.'!U78+Гл.бухг.!U78+'Др. гл.спец.'!U78</f>
        <v>8</v>
      </c>
      <c r="V78" s="57">
        <f t="shared" si="9"/>
        <v>10.666666666666668</v>
      </c>
      <c r="W78" s="58">
        <f>Гл.агрон.!W78+'Гл. зоот.'!W78+Гл.ветвр.!W78+'Гл. инж.'!W78+'Гл. энерг.'!W78+Гл.мелиор!W78+'Гл. экон.'!W78+Гл.бухг.!W78+'Др. гл.спец.'!W78</f>
        <v>6</v>
      </c>
      <c r="X78" s="57">
        <f t="shared" si="10"/>
        <v>8</v>
      </c>
      <c r="Y78" s="58">
        <f>Гл.агрон.!Y78+'Гл. зоот.'!Y78+Гл.ветвр.!Y78+'Гл. инж.'!Y78+'Гл. энерг.'!Y78+Гл.мелиор!Y78+'Гл. экон.'!Y78+Гл.бухг.!Y78+'Др. гл.спец.'!Y78</f>
        <v>10</v>
      </c>
      <c r="Z78" s="57">
        <f t="shared" si="11"/>
        <v>13.333333333333334</v>
      </c>
      <c r="AA78" s="58">
        <f>Гл.агрон.!AA78+'Гл. зоот.'!AA78+Гл.ветвр.!AA78+'Гл. инж.'!AA78+'Гл. энерг.'!AA78+Гл.мелиор!AA78+'Гл. экон.'!AA78+Гл.бухг.!AA78+'Др. гл.спец.'!AA78</f>
        <v>0</v>
      </c>
      <c r="AB78" s="57">
        <f t="shared" si="12"/>
        <v>0</v>
      </c>
      <c r="AC78" s="57">
        <f t="shared" si="13"/>
        <v>0</v>
      </c>
      <c r="AD78" s="58">
        <f>Гл.агрон.!AD78+'Гл. зоот.'!AD78+Гл.ветвр.!AD78+'Гл. инж.'!AD78+'Гл. энерг.'!AD78+Гл.мелиор!AD78+'Гл. экон.'!AD78+Гл.бухг.!AD78+'Др. гл.спец.'!AD78</f>
        <v>11</v>
      </c>
      <c r="AE78" s="57">
        <f t="shared" si="14"/>
        <v>14.666666666666666</v>
      </c>
      <c r="AF78" s="58">
        <f>Гл.агрон.!AF78+'Гл. зоот.'!AF78+Гл.ветвр.!AF78+'Гл. инж.'!AF78+'Гл. энерг.'!AF78+Гл.мелиор!AF78+'Гл. экон.'!AF78+Гл.бухг.!AF78+'Др. гл.спец.'!AF78</f>
        <v>0</v>
      </c>
      <c r="AG78" s="55">
        <f t="shared" si="15"/>
        <v>0</v>
      </c>
      <c r="AH78" s="42"/>
      <c r="AI78" s="42"/>
    </row>
    <row r="79" spans="1:35" s="30" customFormat="1" x14ac:dyDescent="0.25">
      <c r="A79" s="91" t="s">
        <v>102</v>
      </c>
      <c r="B79" s="98" t="s">
        <v>103</v>
      </c>
      <c r="C79" s="63">
        <f>SUM(C80:C89)</f>
        <v>4952</v>
      </c>
      <c r="D79" s="63">
        <f>SUM(D80:D89)</f>
        <v>4423</v>
      </c>
      <c r="E79" s="62">
        <f>IF(C79=0,0,D79/C79*100)</f>
        <v>89.317447495961233</v>
      </c>
      <c r="F79" s="63">
        <f>SUM(F80:F89)</f>
        <v>1928</v>
      </c>
      <c r="G79" s="62">
        <f>IF(D79=0,0,F79/D79*100)</f>
        <v>43.590323309970607</v>
      </c>
      <c r="H79" s="63">
        <f>SUM(H80:H89)</f>
        <v>4185</v>
      </c>
      <c r="I79" s="62">
        <f>IF(D79=0,0,H79/D79*100)</f>
        <v>94.61903685281483</v>
      </c>
      <c r="J79" s="62">
        <f>IF(C79=0,0,H79/C79*100)</f>
        <v>84.511308562197101</v>
      </c>
      <c r="K79" s="63">
        <f>SUM(K80:K89)</f>
        <v>3077</v>
      </c>
      <c r="L79" s="62">
        <f t="shared" si="4"/>
        <v>69.568166402893965</v>
      </c>
      <c r="M79" s="63">
        <f>SUM(M80:M89)</f>
        <v>1108</v>
      </c>
      <c r="N79" s="62">
        <f>IF(D79=0,0,M79/D79*100)</f>
        <v>25.050870449920872</v>
      </c>
      <c r="O79" s="63">
        <f>SUM(O80:O89)</f>
        <v>238</v>
      </c>
      <c r="P79" s="62">
        <f>IF(D79=0,0,O79/D79*100)</f>
        <v>5.3809631471851684</v>
      </c>
      <c r="Q79" s="63">
        <f>SUM(Q80:Q89)</f>
        <v>23</v>
      </c>
      <c r="R79" s="62">
        <f t="shared" si="7"/>
        <v>9.6638655462184886</v>
      </c>
      <c r="S79" s="63">
        <f>SUM(S80:S89)</f>
        <v>243</v>
      </c>
      <c r="T79" s="62">
        <f>IF(D79=0,0,S79/D79*100)</f>
        <v>5.4940085914537651</v>
      </c>
      <c r="U79" s="63">
        <f>SUM(U80:U89)</f>
        <v>698</v>
      </c>
      <c r="V79" s="62">
        <f t="shared" si="9"/>
        <v>15.781144019895999</v>
      </c>
      <c r="W79" s="63">
        <f>SUM(W80:W89)</f>
        <v>390</v>
      </c>
      <c r="X79" s="62">
        <f>IF(D79=0,0,W79/D79*100)</f>
        <v>8.8175446529504864</v>
      </c>
      <c r="Y79" s="63">
        <f>SUM(Y80:Y89)</f>
        <v>494</v>
      </c>
      <c r="Z79" s="62">
        <f>IF(D79=0,0,Y79/D79*100)</f>
        <v>11.168889893737283</v>
      </c>
      <c r="AA79" s="63">
        <f>SUM(AA80:AA89)</f>
        <v>21</v>
      </c>
      <c r="AB79" s="62">
        <f>IF(D79=0,0,AA79/D79*100)</f>
        <v>0.4747908659281031</v>
      </c>
      <c r="AC79" s="62">
        <f>IF(Y79=0,0,AA79/Y79*100)</f>
        <v>4.2510121457489873</v>
      </c>
      <c r="AD79" s="63">
        <f>SUM(AD80:AD89)</f>
        <v>568</v>
      </c>
      <c r="AE79" s="62">
        <f t="shared" si="14"/>
        <v>12.841962468912502</v>
      </c>
      <c r="AF79" s="63">
        <f>SUM(AF80:AF89)</f>
        <v>5</v>
      </c>
      <c r="AG79" s="60">
        <f>IF(D79=0,0,AF79/D79*100)</f>
        <v>0.11304544426859599</v>
      </c>
      <c r="AH79" s="44"/>
      <c r="AI79" s="44"/>
    </row>
    <row r="80" spans="1:35" x14ac:dyDescent="0.25">
      <c r="A80" s="93">
        <v>65</v>
      </c>
      <c r="B80" s="96" t="s">
        <v>104</v>
      </c>
      <c r="C80" s="58">
        <f>Гл.агрон.!C80+'Гл. зоот.'!C80+Гл.ветвр.!C80+'Гл. инж.'!C80+'Гл. энерг.'!C80+Гл.мелиор!C80+'Гл. экон.'!C80+Гл.бухг.!C80+'Др. гл.спец.'!C80</f>
        <v>110</v>
      </c>
      <c r="D80" s="58">
        <f>Гл.агрон.!D80+'Гл. зоот.'!D80+Гл.ветвр.!D80+'Гл. инж.'!D80+'Гл. энерг.'!D80+Гл.мелиор!D80+'Гл. экон.'!D80+Гл.бухг.!D80+'Др. гл.спец.'!D80</f>
        <v>105</v>
      </c>
      <c r="E80" s="57">
        <f t="shared" ref="E80:E89" si="64">IF(C80=0,0,D80/C80*100)</f>
        <v>95.454545454545453</v>
      </c>
      <c r="F80" s="58">
        <f>Гл.агрон.!F80+'Гл. зоот.'!F80+Гл.ветвр.!F80+'Гл. инж.'!F80+'Гл. энерг.'!F80+Гл.мелиор!F80+'Гл. экон.'!F80+Гл.бухг.!F80+'Др. гл.спец.'!F80</f>
        <v>59</v>
      </c>
      <c r="G80" s="57">
        <f t="shared" ref="G80:G89" si="65">IF(D80=0,0,F80/D80*100)</f>
        <v>56.19047619047619</v>
      </c>
      <c r="H80" s="58">
        <f>Гл.агрон.!H80+'Гл. зоот.'!H80+Гл.ветвр.!H80+'Гл. инж.'!H80+'Гл. энерг.'!H80+Гл.мелиор!H80+'Гл. экон.'!H80+Гл.бухг.!H80+'Др. гл.спец.'!H80</f>
        <v>97</v>
      </c>
      <c r="I80" s="57">
        <f t="shared" ref="I80:I89" si="66">IF(D80=0,0,H80/D80*100)</f>
        <v>92.38095238095238</v>
      </c>
      <c r="J80" s="57">
        <f t="shared" ref="J80:J89" si="67">IF(C80=0,0,H80/C80*100)</f>
        <v>88.181818181818187</v>
      </c>
      <c r="K80" s="58">
        <f>Гл.агрон.!K80+'Гл. зоот.'!K80+Гл.ветвр.!K80+'Гл. инж.'!K80+'Гл. энерг.'!K80+Гл.мелиор!K80+'Гл. экон.'!K80+Гл.бухг.!K80+'Др. гл.спец.'!K80</f>
        <v>65</v>
      </c>
      <c r="L80" s="57">
        <f t="shared" ref="L80:L89" si="68">IF(D80=0,0,K80/D80*100)</f>
        <v>61.904761904761905</v>
      </c>
      <c r="M80" s="58">
        <f>Гл.агрон.!M80+'Гл. зоот.'!M80+Гл.ветвр.!M80+'Гл. инж.'!M80+'Гл. энерг.'!M80+Гл.мелиор!M80+'Гл. экон.'!M80+Гл.бухг.!M80+'Др. гл.спец.'!M80</f>
        <v>32</v>
      </c>
      <c r="N80" s="57">
        <f t="shared" ref="N80:N89" si="69">IF(D80=0,0,M80/D80*100)</f>
        <v>30.476190476190478</v>
      </c>
      <c r="O80" s="58">
        <f>Гл.агрон.!O80+'Гл. зоот.'!O80+Гл.ветвр.!O80+'Гл. инж.'!O80+'Гл. энерг.'!O80+Гл.мелиор!O80+'Гл. экон.'!O80+Гл.бухг.!O80+'Др. гл.спец.'!O80</f>
        <v>8</v>
      </c>
      <c r="P80" s="57">
        <f t="shared" ref="P80:P89" si="70">IF(D80=0,0,O80/D80*100)</f>
        <v>7.6190476190476195</v>
      </c>
      <c r="Q80" s="58">
        <f>Гл.агрон.!Q80+'Гл. зоот.'!Q80+Гл.ветвр.!Q80+'Гл. инж.'!Q80+'Гл. энерг.'!Q80+Гл.мелиор!Q80+'Гл. экон.'!Q80+Гл.бухг.!Q80+'Др. гл.спец.'!Q80</f>
        <v>0</v>
      </c>
      <c r="R80" s="57">
        <f t="shared" ref="R80:R89" si="71">IF(O80=0,0,Q80/O80*100)</f>
        <v>0</v>
      </c>
      <c r="S80" s="58">
        <f>Гл.агрон.!S80+'Гл. зоот.'!S80+Гл.ветвр.!S80+'Гл. инж.'!S80+'Гл. энерг.'!S80+Гл.мелиор!S80+'Гл. экон.'!S80+Гл.бухг.!S80+'Др. гл.спец.'!S80</f>
        <v>5</v>
      </c>
      <c r="T80" s="57">
        <f t="shared" ref="T80:T89" si="72">IF(D80=0,0,S80/D80*100)</f>
        <v>4.7619047619047619</v>
      </c>
      <c r="U80" s="58">
        <f>Гл.агрон.!U80+'Гл. зоот.'!U80+Гл.ветвр.!U80+'Гл. инж.'!U80+'Гл. энерг.'!U80+Гл.мелиор!U80+'Гл. экон.'!U80+Гл.бухг.!U80+'Др. гл.спец.'!U80</f>
        <v>28</v>
      </c>
      <c r="V80" s="57">
        <f t="shared" ref="V80:V89" si="73">IF(D80=0,0,U80/D80*100)</f>
        <v>26.666666666666668</v>
      </c>
      <c r="W80" s="58">
        <f>Гл.агрон.!W80+'Гл. зоот.'!W80+Гл.ветвр.!W80+'Гл. инж.'!W80+'Гл. энерг.'!W80+Гл.мелиор!W80+'Гл. экон.'!W80+Гл.бухг.!W80+'Др. гл.спец.'!W80</f>
        <v>4</v>
      </c>
      <c r="X80" s="57">
        <f t="shared" ref="X80:X89" si="74">IF(D80=0,0,W80/D80*100)</f>
        <v>3.8095238095238098</v>
      </c>
      <c r="Y80" s="58">
        <f>Гл.агрон.!Y80+'Гл. зоот.'!Y80+Гл.ветвр.!Y80+'Гл. инж.'!Y80+'Гл. энерг.'!Y80+Гл.мелиор!Y80+'Гл. экон.'!Y80+Гл.бухг.!Y80+'Др. гл.спец.'!Y80</f>
        <v>2</v>
      </c>
      <c r="Z80" s="57">
        <f t="shared" ref="Z80:Z89" si="75">IF(D80=0,0,Y80/D80*100)</f>
        <v>1.9047619047619049</v>
      </c>
      <c r="AA80" s="58">
        <f>Гл.агрон.!AA80+'Гл. зоот.'!AA80+Гл.ветвр.!AA80+'Гл. инж.'!AA80+'Гл. энерг.'!AA80+Гл.мелиор!AA80+'Гл. экон.'!AA80+Гл.бухг.!AA80+'Др. гл.спец.'!AA80</f>
        <v>0</v>
      </c>
      <c r="AB80" s="57">
        <f t="shared" ref="AB80:AB89" si="76">IF(D80=0,0,AA80/D80*100)</f>
        <v>0</v>
      </c>
      <c r="AC80" s="57">
        <f t="shared" ref="AC80:AC89" si="77">IF(Y80=0,0,AA80/Y80*100)</f>
        <v>0</v>
      </c>
      <c r="AD80" s="58">
        <f>Гл.агрон.!AD80+'Гл. зоот.'!AD80+Гл.ветвр.!AD80+'Гл. инж.'!AD80+'Гл. энерг.'!AD80+Гл.мелиор!AD80+'Гл. экон.'!AD80+Гл.бухг.!AD80+'Др. гл.спец.'!AD80</f>
        <v>7</v>
      </c>
      <c r="AE80" s="57">
        <f t="shared" ref="AE80:AE89" si="78">IF(D80=0,0,AD80/D80*100)</f>
        <v>6.666666666666667</v>
      </c>
      <c r="AF80" s="58">
        <f>Гл.агрон.!AF80+'Гл. зоот.'!AF80+Гл.ветвр.!AF80+'Гл. инж.'!AF80+'Гл. энерг.'!AF80+Гл.мелиор!AF80+'Гл. экон.'!AF80+Гл.бухг.!AF80+'Др. гл.спец.'!AF80</f>
        <v>0</v>
      </c>
      <c r="AG80" s="55">
        <f t="shared" ref="AG80:AG89" si="7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58">
        <f>Гл.агрон.!C81+'Гл. зоот.'!C81+Гл.ветвр.!C81+'Гл. инж.'!C81+'Гл. энерг.'!C81+Гл.мелиор!C81+'Гл. экон.'!C81+Гл.бухг.!C81+'Др. гл.спец.'!C81</f>
        <v>68</v>
      </c>
      <c r="D81" s="58">
        <f>Гл.агрон.!D81+'Гл. зоот.'!D81+Гл.ветвр.!D81+'Гл. инж.'!D81+'Гл. энерг.'!D81+Гл.мелиор!D81+'Гл. экон.'!D81+Гл.бухг.!D81+'Др. гл.спец.'!D81</f>
        <v>68</v>
      </c>
      <c r="E81" s="57">
        <f t="shared" si="64"/>
        <v>100</v>
      </c>
      <c r="F81" s="58">
        <f>Гл.агрон.!F81+'Гл. зоот.'!F81+Гл.ветвр.!F81+'Гл. инж.'!F81+'Гл. энерг.'!F81+Гл.мелиор!F81+'Гл. экон.'!F81+Гл.бухг.!F81+'Др. гл.спец.'!F81</f>
        <v>46</v>
      </c>
      <c r="G81" s="57">
        <f t="shared" si="65"/>
        <v>67.64705882352942</v>
      </c>
      <c r="H81" s="58">
        <f>Гл.агрон.!H81+'Гл. зоот.'!H81+Гл.ветвр.!H81+'Гл. инж.'!H81+'Гл. энерг.'!H81+Гл.мелиор!H81+'Гл. экон.'!H81+Гл.бухг.!H81+'Др. гл.спец.'!H81</f>
        <v>67</v>
      </c>
      <c r="I81" s="57">
        <f t="shared" si="66"/>
        <v>98.529411764705884</v>
      </c>
      <c r="J81" s="57">
        <f t="shared" si="67"/>
        <v>98.529411764705884</v>
      </c>
      <c r="K81" s="58">
        <f>Гл.агрон.!K81+'Гл. зоот.'!K81+Гл.ветвр.!K81+'Гл. инж.'!K81+'Гл. энерг.'!K81+Гл.мелиор!K81+'Гл. экон.'!K81+Гл.бухг.!K81+'Др. гл.спец.'!K81</f>
        <v>54</v>
      </c>
      <c r="L81" s="57">
        <f t="shared" si="68"/>
        <v>79.411764705882348</v>
      </c>
      <c r="M81" s="58">
        <f>Гл.агрон.!M81+'Гл. зоот.'!M81+Гл.ветвр.!M81+'Гл. инж.'!M81+'Гл. энерг.'!M81+Гл.мелиор!M81+'Гл. экон.'!M81+Гл.бухг.!M81+'Др. гл.спец.'!M81</f>
        <v>13</v>
      </c>
      <c r="N81" s="57">
        <f t="shared" si="69"/>
        <v>19.117647058823529</v>
      </c>
      <c r="O81" s="58">
        <f>Гл.агрон.!O81+'Гл. зоот.'!O81+Гл.ветвр.!O81+'Гл. инж.'!O81+'Гл. энерг.'!O81+Гл.мелиор!O81+'Гл. экон.'!O81+Гл.бухг.!O81+'Др. гл.спец.'!O81</f>
        <v>1</v>
      </c>
      <c r="P81" s="57">
        <f t="shared" si="70"/>
        <v>1.4705882352941175</v>
      </c>
      <c r="Q81" s="58">
        <f>Гл.агрон.!Q81+'Гл. зоот.'!Q81+Гл.ветвр.!Q81+'Гл. инж.'!Q81+'Гл. энерг.'!Q81+Гл.мелиор!Q81+'Гл. экон.'!Q81+Гл.бухг.!Q81+'Др. гл.спец.'!Q81</f>
        <v>0</v>
      </c>
      <c r="R81" s="57">
        <f t="shared" si="71"/>
        <v>0</v>
      </c>
      <c r="S81" s="58">
        <f>Гл.агрон.!S81+'Гл. зоот.'!S81+Гл.ветвр.!S81+'Гл. инж.'!S81+'Гл. энерг.'!S81+Гл.мелиор!S81+'Гл. экон.'!S81+Гл.бухг.!S81+'Др. гл.спец.'!S81</f>
        <v>8</v>
      </c>
      <c r="T81" s="57">
        <f t="shared" si="72"/>
        <v>11.76470588235294</v>
      </c>
      <c r="U81" s="58">
        <f>Гл.агрон.!U81+'Гл. зоот.'!U81+Гл.ветвр.!U81+'Гл. инж.'!U81+'Гл. энерг.'!U81+Гл.мелиор!U81+'Гл. экон.'!U81+Гл.бухг.!U81+'Др. гл.спец.'!U81</f>
        <v>5</v>
      </c>
      <c r="V81" s="57">
        <f t="shared" si="73"/>
        <v>7.3529411764705888</v>
      </c>
      <c r="W81" s="58">
        <f>Гл.агрон.!W81+'Гл. зоот.'!W81+Гл.ветвр.!W81+'Гл. инж.'!W81+'Гл. энерг.'!W81+Гл.мелиор!W81+'Гл. экон.'!W81+Гл.бухг.!W81+'Др. гл.спец.'!W81</f>
        <v>0</v>
      </c>
      <c r="X81" s="57">
        <f t="shared" si="74"/>
        <v>0</v>
      </c>
      <c r="Y81" s="58">
        <f>Гл.агрон.!Y81+'Гл. зоот.'!Y81+Гл.ветвр.!Y81+'Гл. инж.'!Y81+'Гл. энерг.'!Y81+Гл.мелиор!Y81+'Гл. экон.'!Y81+Гл.бухг.!Y81+'Др. гл.спец.'!Y81</f>
        <v>5</v>
      </c>
      <c r="Z81" s="57">
        <f t="shared" si="75"/>
        <v>7.3529411764705888</v>
      </c>
      <c r="AA81" s="58">
        <f>Гл.агрон.!AA81+'Гл. зоот.'!AA81+Гл.ветвр.!AA81+'Гл. инж.'!AA81+'Гл. энерг.'!AA81+Гл.мелиор!AA81+'Гл. экон.'!AA81+Гл.бухг.!AA81+'Др. гл.спец.'!AA81</f>
        <v>0</v>
      </c>
      <c r="AB81" s="57">
        <f t="shared" si="76"/>
        <v>0</v>
      </c>
      <c r="AC81" s="57">
        <f t="shared" si="77"/>
        <v>0</v>
      </c>
      <c r="AD81" s="58">
        <f>Гл.агрон.!AD81+'Гл. зоот.'!AD81+Гл.ветвр.!AD81+'Гл. инж.'!AD81+'Гл. энерг.'!AD81+Гл.мелиор!AD81+'Гл. экон.'!AD81+Гл.бухг.!AD81+'Др. гл.спец.'!AD81</f>
        <v>1</v>
      </c>
      <c r="AE81" s="57">
        <f t="shared" si="78"/>
        <v>1.4705882352941175</v>
      </c>
      <c r="AF81" s="58">
        <f>Гл.агрон.!AF81+'Гл. зоот.'!AF81+Гл.ветвр.!AF81+'Гл. инж.'!AF81+'Гл. энерг.'!AF81+Гл.мелиор!AF81+'Гл. экон.'!AF81+Гл.бухг.!AF81+'Др. гл.спец.'!AF81</f>
        <v>0</v>
      </c>
      <c r="AG81" s="55">
        <f t="shared" si="79"/>
        <v>0</v>
      </c>
      <c r="AH81" s="42"/>
      <c r="AI81" s="42"/>
    </row>
    <row r="82" spans="1:35" x14ac:dyDescent="0.25">
      <c r="A82" s="93">
        <f t="shared" ref="A82:A89" si="80">A81+1</f>
        <v>67</v>
      </c>
      <c r="B82" s="96" t="s">
        <v>107</v>
      </c>
      <c r="C82" s="58">
        <f>Гл.агрон.!C82+'Гл. зоот.'!C82+Гл.ветвр.!C82+'Гл. инж.'!C82+'Гл. энерг.'!C82+Гл.мелиор!C82+'Гл. экон.'!C82+Гл.бухг.!C82+'Др. гл.спец.'!C82</f>
        <v>37</v>
      </c>
      <c r="D82" s="58">
        <f>Гл.агрон.!D82+'Гл. зоот.'!D82+Гл.ветвр.!D82+'Гл. инж.'!D82+'Гл. энерг.'!D82+Гл.мелиор!D82+'Гл. экон.'!D82+Гл.бухг.!D82+'Др. гл.спец.'!D82</f>
        <v>43</v>
      </c>
      <c r="E82" s="57">
        <f t="shared" si="64"/>
        <v>116.21621621621621</v>
      </c>
      <c r="F82" s="58">
        <f>Гл.агрон.!F82+'Гл. зоот.'!F82+Гл.ветвр.!F82+'Гл. инж.'!F82+'Гл. энерг.'!F82+Гл.мелиор!F82+'Гл. экон.'!F82+Гл.бухг.!F82+'Др. гл.спец.'!F82</f>
        <v>20</v>
      </c>
      <c r="G82" s="57">
        <f t="shared" si="65"/>
        <v>46.511627906976742</v>
      </c>
      <c r="H82" s="58">
        <f>Гл.агрон.!H82+'Гл. зоот.'!H82+Гл.ветвр.!H82+'Гл. инж.'!H82+'Гл. энерг.'!H82+Гл.мелиор!H82+'Гл. экон.'!H82+Гл.бухг.!H82+'Др. гл.спец.'!H82</f>
        <v>41</v>
      </c>
      <c r="I82" s="57">
        <f t="shared" si="66"/>
        <v>95.348837209302332</v>
      </c>
      <c r="J82" s="57">
        <f t="shared" si="67"/>
        <v>110.81081081081081</v>
      </c>
      <c r="K82" s="58">
        <f>Гл.агрон.!K82+'Гл. зоот.'!K82+Гл.ветвр.!K82+'Гл. инж.'!K82+'Гл. энерг.'!K82+Гл.мелиор!K82+'Гл. экон.'!K82+Гл.бухг.!K82+'Др. гл.спец.'!K82</f>
        <v>26</v>
      </c>
      <c r="L82" s="57">
        <f t="shared" si="68"/>
        <v>60.465116279069761</v>
      </c>
      <c r="M82" s="58">
        <f>Гл.агрон.!M82+'Гл. зоот.'!M82+Гл.ветвр.!M82+'Гл. инж.'!M82+'Гл. энерг.'!M82+Гл.мелиор!M82+'Гл. экон.'!M82+Гл.бухг.!M82+'Др. гл.спец.'!M82</f>
        <v>15</v>
      </c>
      <c r="N82" s="57">
        <f t="shared" si="69"/>
        <v>34.883720930232556</v>
      </c>
      <c r="O82" s="58">
        <f>Гл.агрон.!O82+'Гл. зоот.'!O82+Гл.ветвр.!O82+'Гл. инж.'!O82+'Гл. энерг.'!O82+Гл.мелиор!O82+'Гл. экон.'!O82+Гл.бухг.!O82+'Др. гл.спец.'!O82</f>
        <v>2</v>
      </c>
      <c r="P82" s="57">
        <f t="shared" si="70"/>
        <v>4.6511627906976747</v>
      </c>
      <c r="Q82" s="58">
        <f>Гл.агрон.!Q82+'Гл. зоот.'!Q82+Гл.ветвр.!Q82+'Гл. инж.'!Q82+'Гл. энерг.'!Q82+Гл.мелиор!Q82+'Гл. экон.'!Q82+Гл.бухг.!Q82+'Др. гл.спец.'!Q82</f>
        <v>0</v>
      </c>
      <c r="R82" s="57">
        <f t="shared" si="71"/>
        <v>0</v>
      </c>
      <c r="S82" s="58">
        <f>Гл.агрон.!S82+'Гл. зоот.'!S82+Гл.ветвр.!S82+'Гл. инж.'!S82+'Гл. энерг.'!S82+Гл.мелиор!S82+'Гл. экон.'!S82+Гл.бухг.!S82+'Др. гл.спец.'!S82</f>
        <v>2</v>
      </c>
      <c r="T82" s="57">
        <f t="shared" si="72"/>
        <v>4.6511627906976747</v>
      </c>
      <c r="U82" s="58">
        <f>Гл.агрон.!U82+'Гл. зоот.'!U82+Гл.ветвр.!U82+'Гл. инж.'!U82+'Гл. энерг.'!U82+Гл.мелиор!U82+'Гл. экон.'!U82+Гл.бухг.!U82+'Др. гл.спец.'!U82</f>
        <v>3</v>
      </c>
      <c r="V82" s="57">
        <f t="shared" si="73"/>
        <v>6.9767441860465116</v>
      </c>
      <c r="W82" s="58">
        <f>Гл.агрон.!W82+'Гл. зоот.'!W82+Гл.ветвр.!W82+'Гл. инж.'!W82+'Гл. энерг.'!W82+Гл.мелиор!W82+'Гл. экон.'!W82+Гл.бухг.!W82+'Др. гл.спец.'!W82</f>
        <v>0</v>
      </c>
      <c r="X82" s="57">
        <f t="shared" si="74"/>
        <v>0</v>
      </c>
      <c r="Y82" s="58">
        <f>Гл.агрон.!Y82+'Гл. зоот.'!Y82+Гл.ветвр.!Y82+'Гл. инж.'!Y82+'Гл. энерг.'!Y82+Гл.мелиор!Y82+'Гл. экон.'!Y82+Гл.бухг.!Y82+'Др. гл.спец.'!Y82</f>
        <v>3</v>
      </c>
      <c r="Z82" s="57">
        <f t="shared" si="75"/>
        <v>6.9767441860465116</v>
      </c>
      <c r="AA82" s="58">
        <f>Гл.агрон.!AA82+'Гл. зоот.'!AA82+Гл.ветвр.!AA82+'Гл. инж.'!AA82+'Гл. энерг.'!AA82+Гл.мелиор!AA82+'Гл. экон.'!AA82+Гл.бухг.!AA82+'Др. гл.спец.'!AA82</f>
        <v>0</v>
      </c>
      <c r="AB82" s="57">
        <f t="shared" si="76"/>
        <v>0</v>
      </c>
      <c r="AC82" s="57">
        <f t="shared" si="77"/>
        <v>0</v>
      </c>
      <c r="AD82" s="58">
        <f>Гл.агрон.!AD82+'Гл. зоот.'!AD82+Гл.ветвр.!AD82+'Гл. инж.'!AD82+'Гл. энерг.'!AD82+Гл.мелиор!AD82+'Гл. экон.'!AD82+Гл.бухг.!AD82+'Др. гл.спец.'!AD82</f>
        <v>4</v>
      </c>
      <c r="AE82" s="57">
        <f t="shared" si="78"/>
        <v>9.3023255813953494</v>
      </c>
      <c r="AF82" s="58">
        <f>Гл.агрон.!AF82+'Гл. зоот.'!AF82+Гл.ветвр.!AF82+'Гл. инж.'!AF82+'Гл. энерг.'!AF82+Гл.мелиор!AF82+'Гл. экон.'!AF82+Гл.бухг.!AF82+'Др. гл.спец.'!AF82</f>
        <v>0</v>
      </c>
      <c r="AG82" s="55">
        <f t="shared" si="79"/>
        <v>0</v>
      </c>
      <c r="AH82" s="42"/>
      <c r="AI82" s="42"/>
    </row>
    <row r="83" spans="1:35" x14ac:dyDescent="0.25">
      <c r="A83" s="93">
        <f t="shared" si="80"/>
        <v>68</v>
      </c>
      <c r="B83" s="96" t="s">
        <v>108</v>
      </c>
      <c r="C83" s="58">
        <f>Гл.агрон.!C83+'Гл. зоот.'!C83+Гл.ветвр.!C83+'Гл. инж.'!C83+'Гл. энерг.'!C83+Гл.мелиор!C83+'Гл. экон.'!C83+Гл.бухг.!C83+'Др. гл.спец.'!C83</f>
        <v>1337</v>
      </c>
      <c r="D83" s="58">
        <f>Гл.агрон.!D83+'Гл. зоот.'!D83+Гл.ветвр.!D83+'Гл. инж.'!D83+'Гл. энерг.'!D83+Гл.мелиор!D83+'Гл. экон.'!D83+Гл.бухг.!D83+'Др. гл.спец.'!D83</f>
        <v>1177</v>
      </c>
      <c r="E83" s="57">
        <f t="shared" si="64"/>
        <v>88.032909498878084</v>
      </c>
      <c r="F83" s="58">
        <f>Гл.агрон.!F83+'Гл. зоот.'!F83+Гл.ветвр.!F83+'Гл. инж.'!F83+'Гл. энерг.'!F83+Гл.мелиор!F83+'Гл. экон.'!F83+Гл.бухг.!F83+'Др. гл.спец.'!F83</f>
        <v>530</v>
      </c>
      <c r="G83" s="57">
        <f t="shared" si="65"/>
        <v>45.029736618521667</v>
      </c>
      <c r="H83" s="58">
        <f>Гл.агрон.!H83+'Гл. зоот.'!H83+Гл.ветвр.!H83+'Гл. инж.'!H83+'Гл. энерг.'!H83+Гл.мелиор!H83+'Гл. экон.'!H83+Гл.бухг.!H83+'Др. гл.спец.'!H83</f>
        <v>1091</v>
      </c>
      <c r="I83" s="57">
        <f t="shared" si="66"/>
        <v>92.693288020390824</v>
      </c>
      <c r="J83" s="57">
        <f t="shared" si="67"/>
        <v>81.600598354525061</v>
      </c>
      <c r="K83" s="58">
        <f>Гл.агрон.!K83+'Гл. зоот.'!K83+Гл.ветвр.!K83+'Гл. инж.'!K83+'Гл. энерг.'!K83+Гл.мелиор!K83+'Гл. экон.'!K83+Гл.бухг.!K83+'Др. гл.спец.'!K83</f>
        <v>817</v>
      </c>
      <c r="L83" s="57">
        <f t="shared" si="68"/>
        <v>69.413763806287164</v>
      </c>
      <c r="M83" s="58">
        <f>Гл.агрон.!M83+'Гл. зоот.'!M83+Гл.ветвр.!M83+'Гл. инж.'!M83+'Гл. энерг.'!M83+Гл.мелиор!M83+'Гл. экон.'!M83+Гл.бухг.!M83+'Др. гл.спец.'!M83</f>
        <v>274</v>
      </c>
      <c r="N83" s="57">
        <f t="shared" si="69"/>
        <v>23.279524214103652</v>
      </c>
      <c r="O83" s="58">
        <f>Гл.агрон.!O83+'Гл. зоот.'!O83+Гл.ветвр.!O83+'Гл. инж.'!O83+'Гл. энерг.'!O83+Гл.мелиор!O83+'Гл. экон.'!O83+Гл.бухг.!O83+'Др. гл.спец.'!O83</f>
        <v>86</v>
      </c>
      <c r="P83" s="57">
        <f t="shared" si="70"/>
        <v>7.306711979609176</v>
      </c>
      <c r="Q83" s="58">
        <f>Гл.агрон.!Q83+'Гл. зоот.'!Q83+Гл.ветвр.!Q83+'Гл. инж.'!Q83+'Гл. энерг.'!Q83+Гл.мелиор!Q83+'Гл. экон.'!Q83+Гл.бухг.!Q83+'Др. гл.спец.'!Q83</f>
        <v>5</v>
      </c>
      <c r="R83" s="57">
        <f t="shared" si="71"/>
        <v>5.8139534883720927</v>
      </c>
      <c r="S83" s="58">
        <f>Гл.агрон.!S83+'Гл. зоот.'!S83+Гл.ветвр.!S83+'Гл. инж.'!S83+'Гл. энерг.'!S83+Гл.мелиор!S83+'Гл. экон.'!S83+Гл.бухг.!S83+'Др. гл.спец.'!S83</f>
        <v>52</v>
      </c>
      <c r="T83" s="57">
        <f t="shared" si="72"/>
        <v>4.4180118946474085</v>
      </c>
      <c r="U83" s="58">
        <f>Гл.агрон.!U83+'Гл. зоот.'!U83+Гл.ветвр.!U83+'Гл. инж.'!U83+'Гл. энерг.'!U83+Гл.мелиор!U83+'Гл. экон.'!U83+Гл.бухг.!U83+'Др. гл.спец.'!U83</f>
        <v>211</v>
      </c>
      <c r="V83" s="57">
        <f t="shared" si="73"/>
        <v>17.926932880203907</v>
      </c>
      <c r="W83" s="58">
        <f>Гл.агрон.!W83+'Гл. зоот.'!W83+Гл.ветвр.!W83+'Гл. инж.'!W83+'Гл. энерг.'!W83+Гл.мелиор!W83+'Гл. экон.'!W83+Гл.бухг.!W83+'Др. гл.спец.'!W83</f>
        <v>152</v>
      </c>
      <c r="X83" s="57">
        <f t="shared" si="74"/>
        <v>12.914188615123196</v>
      </c>
      <c r="Y83" s="58">
        <f>Гл.агрон.!Y83+'Гл. зоот.'!Y83+Гл.ветвр.!Y83+'Гл. инж.'!Y83+'Гл. энерг.'!Y83+Гл.мелиор!Y83+'Гл. экон.'!Y83+Гл.бухг.!Y83+'Др. гл.спец.'!Y83</f>
        <v>166</v>
      </c>
      <c r="Z83" s="57">
        <f t="shared" si="75"/>
        <v>14.103653355989804</v>
      </c>
      <c r="AA83" s="58">
        <f>Гл.агрон.!AA83+'Гл. зоот.'!AA83+Гл.ветвр.!AA83+'Гл. инж.'!AA83+'Гл. энерг.'!AA83+Гл.мелиор!AA83+'Гл. экон.'!AA83+Гл.бухг.!AA83+'Др. гл.спец.'!AA83</f>
        <v>14</v>
      </c>
      <c r="AB83" s="57">
        <f t="shared" si="76"/>
        <v>1.1894647408666101</v>
      </c>
      <c r="AC83" s="57">
        <f t="shared" si="77"/>
        <v>8.4337349397590362</v>
      </c>
      <c r="AD83" s="58">
        <f>Гл.агрон.!AD83+'Гл. зоот.'!AD83+Гл.ветвр.!AD83+'Гл. инж.'!AD83+'Гл. энерг.'!AD83+Гл.мелиор!AD83+'Гл. экон.'!AD83+Гл.бухг.!AD83+'Др. гл.спец.'!AD83</f>
        <v>231</v>
      </c>
      <c r="AE83" s="57">
        <f t="shared" si="78"/>
        <v>19.626168224299064</v>
      </c>
      <c r="AF83" s="58">
        <f>Гл.агрон.!AF83+'Гл. зоот.'!AF83+Гл.ветвр.!AF83+'Гл. инж.'!AF83+'Гл. энерг.'!AF83+Гл.мелиор!AF83+'Гл. экон.'!AF83+Гл.бухг.!AF83+'Др. гл.спец.'!AF83</f>
        <v>0</v>
      </c>
      <c r="AG83" s="55">
        <f t="shared" si="79"/>
        <v>0</v>
      </c>
      <c r="AH83" s="42"/>
      <c r="AI83" s="42"/>
    </row>
    <row r="84" spans="1:35" x14ac:dyDescent="0.25">
      <c r="A84" s="93">
        <f t="shared" si="80"/>
        <v>69</v>
      </c>
      <c r="B84" s="96" t="s">
        <v>110</v>
      </c>
      <c r="C84" s="58">
        <f>Гл.агрон.!C84+'Гл. зоот.'!C84+Гл.ветвр.!C84+'Гл. инж.'!C84+'Гл. энерг.'!C84+Гл.мелиор!C84+'Гл. экон.'!C84+Гл.бухг.!C84+'Др. гл.спец.'!C84</f>
        <v>604</v>
      </c>
      <c r="D84" s="58">
        <f>Гл.агрон.!D84+'Гл. зоот.'!D84+Гл.ветвр.!D84+'Гл. инж.'!D84+'Гл. энерг.'!D84+Гл.мелиор!D84+'Гл. экон.'!D84+Гл.бухг.!D84+'Др. гл.спец.'!D84</f>
        <v>547</v>
      </c>
      <c r="E84" s="57">
        <f t="shared" si="64"/>
        <v>90.562913907284766</v>
      </c>
      <c r="F84" s="58">
        <f>Гл.агрон.!F84+'Гл. зоот.'!F84+Гл.ветвр.!F84+'Гл. инж.'!F84+'Гл. энерг.'!F84+Гл.мелиор!F84+'Гл. экон.'!F84+Гл.бухг.!F84+'Др. гл.спец.'!F84</f>
        <v>235</v>
      </c>
      <c r="G84" s="57">
        <f t="shared" si="65"/>
        <v>42.961608775137108</v>
      </c>
      <c r="H84" s="58">
        <f>Гл.агрон.!H84+'Гл. зоот.'!H84+Гл.ветвр.!H84+'Гл. инж.'!H84+'Гл. энерг.'!H84+Гл.мелиор!H84+'Гл. экон.'!H84+Гл.бухг.!H84+'Др. гл.спец.'!H84</f>
        <v>515</v>
      </c>
      <c r="I84" s="57">
        <f t="shared" si="66"/>
        <v>94.149908592321751</v>
      </c>
      <c r="J84" s="57">
        <f t="shared" si="67"/>
        <v>85.264900662251648</v>
      </c>
      <c r="K84" s="58">
        <f>Гл.агрон.!K84+'Гл. зоот.'!K84+Гл.ветвр.!K84+'Гл. инж.'!K84+'Гл. энерг.'!K84+Гл.мелиор!K84+'Гл. экон.'!K84+Гл.бухг.!K84+'Др. гл.спец.'!K84</f>
        <v>384</v>
      </c>
      <c r="L84" s="57">
        <f t="shared" si="68"/>
        <v>70.201096892138935</v>
      </c>
      <c r="M84" s="58">
        <f>Гл.агрон.!M84+'Гл. зоот.'!M84+Гл.ветвр.!M84+'Гл. инж.'!M84+'Гл. энерг.'!M84+Гл.мелиор!M84+'Гл. экон.'!M84+Гл.бухг.!M84+'Др. гл.спец.'!M84</f>
        <v>131</v>
      </c>
      <c r="N84" s="57">
        <f t="shared" si="69"/>
        <v>23.948811700182816</v>
      </c>
      <c r="O84" s="58">
        <f>Гл.агрон.!O84+'Гл. зоот.'!O84+Гл.ветвр.!O84+'Гл. инж.'!O84+'Гл. энерг.'!O84+Гл.мелиор!O84+'Гл. экон.'!O84+Гл.бухг.!O84+'Др. гл.спец.'!O84</f>
        <v>32</v>
      </c>
      <c r="P84" s="57">
        <f t="shared" si="70"/>
        <v>5.8500914076782449</v>
      </c>
      <c r="Q84" s="58">
        <f>Гл.агрон.!Q84+'Гл. зоот.'!Q84+Гл.ветвр.!Q84+'Гл. инж.'!Q84+'Гл. энерг.'!Q84+Гл.мелиор!Q84+'Гл. экон.'!Q84+Гл.бухг.!Q84+'Др. гл.спец.'!Q84</f>
        <v>0</v>
      </c>
      <c r="R84" s="57">
        <f t="shared" si="71"/>
        <v>0</v>
      </c>
      <c r="S84" s="58">
        <f>Гл.агрон.!S84+'Гл. зоот.'!S84+Гл.ветвр.!S84+'Гл. инж.'!S84+'Гл. энерг.'!S84+Гл.мелиор!S84+'Гл. экон.'!S84+Гл.бухг.!S84+'Др. гл.спец.'!S84</f>
        <v>46</v>
      </c>
      <c r="T84" s="57">
        <f t="shared" si="72"/>
        <v>8.4095063985374772</v>
      </c>
      <c r="U84" s="58">
        <f>Гл.агрон.!U84+'Гл. зоот.'!U84+Гл.ветвр.!U84+'Гл. инж.'!U84+'Гл. энерг.'!U84+Гл.мелиор!U84+'Гл. экон.'!U84+Гл.бухг.!U84+'Др. гл.спец.'!U84</f>
        <v>86</v>
      </c>
      <c r="V84" s="57">
        <f t="shared" si="73"/>
        <v>15.722120658135283</v>
      </c>
      <c r="W84" s="58">
        <f>Гл.агрон.!W84+'Гл. зоот.'!W84+Гл.ветвр.!W84+'Гл. инж.'!W84+'Гл. энерг.'!W84+Гл.мелиор!W84+'Гл. экон.'!W84+Гл.бухг.!W84+'Др. гл.спец.'!W84</f>
        <v>68</v>
      </c>
      <c r="X84" s="57">
        <f t="shared" si="74"/>
        <v>12.431444241316271</v>
      </c>
      <c r="Y84" s="58">
        <f>Гл.агрон.!Y84+'Гл. зоот.'!Y84+Гл.ветвр.!Y84+'Гл. инж.'!Y84+'Гл. энерг.'!Y84+Гл.мелиор!Y84+'Гл. экон.'!Y84+Гл.бухг.!Y84+'Др. гл.спец.'!Y84</f>
        <v>56</v>
      </c>
      <c r="Z84" s="57">
        <f t="shared" si="75"/>
        <v>10.237659963436929</v>
      </c>
      <c r="AA84" s="58">
        <f>Гл.агрон.!AA84+'Гл. зоот.'!AA84+Гл.ветвр.!AA84+'Гл. инж.'!AA84+'Гл. энерг.'!AA84+Гл.мелиор!AA84+'Гл. экон.'!AA84+Гл.бухг.!AA84+'Др. гл.спец.'!AA84</f>
        <v>0</v>
      </c>
      <c r="AB84" s="57">
        <f t="shared" si="76"/>
        <v>0</v>
      </c>
      <c r="AC84" s="57">
        <f t="shared" si="77"/>
        <v>0</v>
      </c>
      <c r="AD84" s="58">
        <f>Гл.агрон.!AD84+'Гл. зоот.'!AD84+Гл.ветвр.!AD84+'Гл. инж.'!AD84+'Гл. энерг.'!AD84+Гл.мелиор!AD84+'Гл. экон.'!AD84+Гл.бухг.!AD84+'Др. гл.спец.'!AD84</f>
        <v>64</v>
      </c>
      <c r="AE84" s="57">
        <f t="shared" si="78"/>
        <v>11.70018281535649</v>
      </c>
      <c r="AF84" s="58">
        <f>Гл.агрон.!AF84+'Гл. зоот.'!AF84+Гл.ветвр.!AF84+'Гл. инж.'!AF84+'Гл. энерг.'!AF84+Гл.мелиор!AF84+'Гл. экон.'!AF84+Гл.бухг.!AF84+'Др. гл.спец.'!AF84</f>
        <v>1</v>
      </c>
      <c r="AG84" s="55">
        <f t="shared" si="79"/>
        <v>0.18281535648994515</v>
      </c>
      <c r="AH84" s="42"/>
      <c r="AI84" s="42"/>
    </row>
    <row r="85" spans="1:35" x14ac:dyDescent="0.25">
      <c r="A85" s="93">
        <f t="shared" si="80"/>
        <v>70</v>
      </c>
      <c r="B85" s="96" t="s">
        <v>111</v>
      </c>
      <c r="C85" s="58">
        <f>Гл.агрон.!C85+'Гл. зоот.'!C85+Гл.ветвр.!C85+'Гл. инж.'!C85+'Гл. энерг.'!C85+Гл.мелиор!C85+'Гл. экон.'!C85+Гл.бухг.!C85+'Др. гл.спец.'!C85</f>
        <v>207</v>
      </c>
      <c r="D85" s="58">
        <f>Гл.агрон.!D85+'Гл. зоот.'!D85+Гл.ветвр.!D85+'Гл. инж.'!D85+'Гл. энерг.'!D85+Гл.мелиор!D85+'Гл. экон.'!D85+Гл.бухг.!D85+'Др. гл.спец.'!D85</f>
        <v>198</v>
      </c>
      <c r="E85" s="57">
        <f t="shared" si="64"/>
        <v>95.652173913043484</v>
      </c>
      <c r="F85" s="58">
        <f>Гл.агрон.!F85+'Гл. зоот.'!F85+Гл.ветвр.!F85+'Гл. инж.'!F85+'Гл. энерг.'!F85+Гл.мелиор!F85+'Гл. экон.'!F85+Гл.бухг.!F85+'Др. гл.спец.'!F85</f>
        <v>101</v>
      </c>
      <c r="G85" s="57">
        <f t="shared" si="65"/>
        <v>51.010101010101003</v>
      </c>
      <c r="H85" s="58">
        <f>Гл.агрон.!H85+'Гл. зоот.'!H85+Гл.ветвр.!H85+'Гл. инж.'!H85+'Гл. энерг.'!H85+Гл.мелиор!H85+'Гл. экон.'!H85+Гл.бухг.!H85+'Др. гл.спец.'!H85</f>
        <v>193</v>
      </c>
      <c r="I85" s="57">
        <f t="shared" si="66"/>
        <v>97.474747474747474</v>
      </c>
      <c r="J85" s="57">
        <f t="shared" si="67"/>
        <v>93.236714975845416</v>
      </c>
      <c r="K85" s="58">
        <f>Гл.агрон.!K85+'Гл. зоот.'!K85+Гл.ветвр.!K85+'Гл. инж.'!K85+'Гл. энерг.'!K85+Гл.мелиор!K85+'Гл. экон.'!K85+Гл.бухг.!K85+'Др. гл.спец.'!K85</f>
        <v>157</v>
      </c>
      <c r="L85" s="57">
        <f t="shared" si="68"/>
        <v>79.292929292929287</v>
      </c>
      <c r="M85" s="58">
        <f>Гл.агрон.!M85+'Гл. зоот.'!M85+Гл.ветвр.!M85+'Гл. инж.'!M85+'Гл. энерг.'!M85+Гл.мелиор!M85+'Гл. экон.'!M85+Гл.бухг.!M85+'Др. гл.спец.'!M85</f>
        <v>36</v>
      </c>
      <c r="N85" s="57">
        <f t="shared" si="69"/>
        <v>18.181818181818183</v>
      </c>
      <c r="O85" s="58">
        <f>Гл.агрон.!O85+'Гл. зоот.'!O85+Гл.ветвр.!O85+'Гл. инж.'!O85+'Гл. энерг.'!O85+Гл.мелиор!O85+'Гл. экон.'!O85+Гл.бухг.!O85+'Др. гл.спец.'!O85</f>
        <v>5</v>
      </c>
      <c r="P85" s="57">
        <f t="shared" si="70"/>
        <v>2.5252525252525251</v>
      </c>
      <c r="Q85" s="58">
        <f>Гл.агрон.!Q85+'Гл. зоот.'!Q85+Гл.ветвр.!Q85+'Гл. инж.'!Q85+'Гл. энерг.'!Q85+Гл.мелиор!Q85+'Гл. экон.'!Q85+Гл.бухг.!Q85+'Др. гл.спец.'!Q85</f>
        <v>3</v>
      </c>
      <c r="R85" s="57">
        <f t="shared" si="71"/>
        <v>60</v>
      </c>
      <c r="S85" s="58">
        <f>Гл.агрон.!S85+'Гл. зоот.'!S85+Гл.ветвр.!S85+'Гл. инж.'!S85+'Гл. энерг.'!S85+Гл.мелиор!S85+'Гл. экон.'!S85+Гл.бухг.!S85+'Др. гл.спец.'!S85</f>
        <v>18</v>
      </c>
      <c r="T85" s="57">
        <f t="shared" si="72"/>
        <v>9.0909090909090917</v>
      </c>
      <c r="U85" s="58">
        <f>Гл.агрон.!U85+'Гл. зоот.'!U85+Гл.ветвр.!U85+'Гл. инж.'!U85+'Гл. энерг.'!U85+Гл.мелиор!U85+'Гл. экон.'!U85+Гл.бухг.!U85+'Др. гл.спец.'!U85</f>
        <v>25</v>
      </c>
      <c r="V85" s="57">
        <f t="shared" si="73"/>
        <v>12.626262626262626</v>
      </c>
      <c r="W85" s="58">
        <f>Гл.агрон.!W85+'Гл. зоот.'!W85+Гл.ветвр.!W85+'Гл. инж.'!W85+'Гл. энерг.'!W85+Гл.мелиор!W85+'Гл. экон.'!W85+Гл.бухг.!W85+'Др. гл.спец.'!W85</f>
        <v>9</v>
      </c>
      <c r="X85" s="57">
        <f t="shared" si="74"/>
        <v>4.5454545454545459</v>
      </c>
      <c r="Y85" s="58">
        <f>Гл.агрон.!Y85+'Гл. зоот.'!Y85+Гл.ветвр.!Y85+'Гл. инж.'!Y85+'Гл. энерг.'!Y85+Гл.мелиор!Y85+'Гл. экон.'!Y85+Гл.бухг.!Y85+'Др. гл.спец.'!Y85</f>
        <v>18</v>
      </c>
      <c r="Z85" s="57">
        <f t="shared" si="75"/>
        <v>9.0909090909090917</v>
      </c>
      <c r="AA85" s="58">
        <f>Гл.агрон.!AA85+'Гл. зоот.'!AA85+Гл.ветвр.!AA85+'Гл. инж.'!AA85+'Гл. энерг.'!AA85+Гл.мелиор!AA85+'Гл. экон.'!AA85+Гл.бухг.!AA85+'Др. гл.спец.'!AA85</f>
        <v>0</v>
      </c>
      <c r="AB85" s="57">
        <f t="shared" si="76"/>
        <v>0</v>
      </c>
      <c r="AC85" s="57">
        <f t="shared" si="77"/>
        <v>0</v>
      </c>
      <c r="AD85" s="58">
        <f>Гл.агрон.!AD85+'Гл. зоот.'!AD85+Гл.ветвр.!AD85+'Гл. инж.'!AD85+'Гл. энерг.'!AD85+Гл.мелиор!AD85+'Гл. экон.'!AD85+Гл.бухг.!AD85+'Др. гл.спец.'!AD85</f>
        <v>17</v>
      </c>
      <c r="AE85" s="57">
        <f t="shared" si="78"/>
        <v>8.5858585858585847</v>
      </c>
      <c r="AF85" s="58">
        <f>Гл.агрон.!AF85+'Гл. зоот.'!AF85+Гл.ветвр.!AF85+'Гл. инж.'!AF85+'Гл. энерг.'!AF85+Гл.мелиор!AF85+'Гл. экон.'!AF85+Гл.бухг.!AF85+'Др. гл.спец.'!AF85</f>
        <v>0</v>
      </c>
      <c r="AG85" s="55">
        <f t="shared" si="79"/>
        <v>0</v>
      </c>
      <c r="AH85" s="42"/>
      <c r="AI85" s="42"/>
    </row>
    <row r="86" spans="1:35" x14ac:dyDescent="0.25">
      <c r="A86" s="93">
        <f t="shared" si="80"/>
        <v>71</v>
      </c>
      <c r="B86" s="96" t="s">
        <v>112</v>
      </c>
      <c r="C86" s="58">
        <f>Гл.агрон.!C86+'Гл. зоот.'!C86+Гл.ветвр.!C86+'Гл. инж.'!C86+'Гл. энерг.'!C86+Гл.мелиор!C86+'Гл. экон.'!C86+Гл.бухг.!C86+'Др. гл.спец.'!C86</f>
        <v>443</v>
      </c>
      <c r="D86" s="58">
        <f>Гл.агрон.!D86+'Гл. зоот.'!D86+Гл.ветвр.!D86+'Гл. инж.'!D86+'Гл. энерг.'!D86+Гл.мелиор!D86+'Гл. экон.'!D86+Гл.бухг.!D86+'Др. гл.спец.'!D86</f>
        <v>366</v>
      </c>
      <c r="E86" s="57">
        <f t="shared" si="64"/>
        <v>82.618510158013549</v>
      </c>
      <c r="F86" s="58">
        <f>Гл.агрон.!F86+'Гл. зоот.'!F86+Гл.ветвр.!F86+'Гл. инж.'!F86+'Гл. энерг.'!F86+Гл.мелиор!F86+'Гл. экон.'!F86+Гл.бухг.!F86+'Др. гл.спец.'!F86</f>
        <v>182</v>
      </c>
      <c r="G86" s="57">
        <f t="shared" si="65"/>
        <v>49.72677595628415</v>
      </c>
      <c r="H86" s="58">
        <f>Гл.агрон.!H86+'Гл. зоот.'!H86+Гл.ветвр.!H86+'Гл. инж.'!H86+'Гл. энерг.'!H86+Гл.мелиор!H86+'Гл. экон.'!H86+Гл.бухг.!H86+'Др. гл.спец.'!H86</f>
        <v>352</v>
      </c>
      <c r="I86" s="57">
        <f t="shared" si="66"/>
        <v>96.174863387978135</v>
      </c>
      <c r="J86" s="57">
        <f t="shared" si="67"/>
        <v>79.458239277652368</v>
      </c>
      <c r="K86" s="58">
        <f>Гл.агрон.!K86+'Гл. зоот.'!K86+Гл.ветвр.!K86+'Гл. инж.'!K86+'Гл. энерг.'!K86+Гл.мелиор!K86+'Гл. экон.'!K86+Гл.бухг.!K86+'Др. гл.спец.'!K86</f>
        <v>262</v>
      </c>
      <c r="L86" s="57">
        <f t="shared" si="68"/>
        <v>71.58469945355192</v>
      </c>
      <c r="M86" s="58">
        <f>Гл.агрон.!M86+'Гл. зоот.'!M86+Гл.ветвр.!M86+'Гл. инж.'!M86+'Гл. энерг.'!M86+Гл.мелиор!M86+'Гл. экон.'!M86+Гл.бухг.!M86+'Др. гл.спец.'!M86</f>
        <v>90</v>
      </c>
      <c r="N86" s="57">
        <f t="shared" si="69"/>
        <v>24.590163934426229</v>
      </c>
      <c r="O86" s="58">
        <f>Гл.агрон.!O86+'Гл. зоот.'!O86+Гл.ветвр.!O86+'Гл. инж.'!O86+'Гл. энерг.'!O86+Гл.мелиор!O86+'Гл. экон.'!O86+Гл.бухг.!O86+'Др. гл.спец.'!O86</f>
        <v>14</v>
      </c>
      <c r="P86" s="57">
        <f t="shared" si="70"/>
        <v>3.8251366120218582</v>
      </c>
      <c r="Q86" s="58">
        <f>Гл.агрон.!Q86+'Гл. зоот.'!Q86+Гл.ветвр.!Q86+'Гл. инж.'!Q86+'Гл. энерг.'!Q86+Гл.мелиор!Q86+'Гл. экон.'!Q86+Гл.бухг.!Q86+'Др. гл.спец.'!Q86</f>
        <v>1</v>
      </c>
      <c r="R86" s="57">
        <f t="shared" si="71"/>
        <v>7.1428571428571423</v>
      </c>
      <c r="S86" s="58">
        <f>Гл.агрон.!S86+'Гл. зоот.'!S86+Гл.ветвр.!S86+'Гл. инж.'!S86+'Гл. энерг.'!S86+Гл.мелиор!S86+'Гл. экон.'!S86+Гл.бухг.!S86+'Др. гл.спец.'!S86</f>
        <v>20</v>
      </c>
      <c r="T86" s="57">
        <f t="shared" si="72"/>
        <v>5.4644808743169397</v>
      </c>
      <c r="U86" s="58">
        <f>Гл.агрон.!U86+'Гл. зоот.'!U86+Гл.ветвр.!U86+'Гл. инж.'!U86+'Гл. энерг.'!U86+Гл.мелиор!U86+'Гл. экон.'!U86+Гл.бухг.!U86+'Др. гл.спец.'!U86</f>
        <v>46</v>
      </c>
      <c r="V86" s="57">
        <f t="shared" si="73"/>
        <v>12.568306010928962</v>
      </c>
      <c r="W86" s="58">
        <f>Гл.агрон.!W86+'Гл. зоот.'!W86+Гл.ветвр.!W86+'Гл. инж.'!W86+'Гл. энерг.'!W86+Гл.мелиор!W86+'Гл. экон.'!W86+Гл.бухг.!W86+'Др. гл.спец.'!W86</f>
        <v>8</v>
      </c>
      <c r="X86" s="57">
        <f t="shared" si="74"/>
        <v>2.1857923497267762</v>
      </c>
      <c r="Y86" s="58">
        <f>Гл.агрон.!Y86+'Гл. зоот.'!Y86+Гл.ветвр.!Y86+'Гл. инж.'!Y86+'Гл. энерг.'!Y86+Гл.мелиор!Y86+'Гл. экон.'!Y86+Гл.бухг.!Y86+'Др. гл.спец.'!Y86</f>
        <v>45</v>
      </c>
      <c r="Z86" s="57">
        <f t="shared" si="75"/>
        <v>12.295081967213115</v>
      </c>
      <c r="AA86" s="58">
        <f>Гл.агрон.!AA86+'Гл. зоот.'!AA86+Гл.ветвр.!AA86+'Гл. инж.'!AA86+'Гл. энерг.'!AA86+Гл.мелиор!AA86+'Гл. экон.'!AA86+Гл.бухг.!AA86+'Др. гл.спец.'!AA86</f>
        <v>0</v>
      </c>
      <c r="AB86" s="57">
        <f t="shared" si="76"/>
        <v>0</v>
      </c>
      <c r="AC86" s="57">
        <f t="shared" si="77"/>
        <v>0</v>
      </c>
      <c r="AD86" s="58">
        <f>Гл.агрон.!AD86+'Гл. зоот.'!AD86+Гл.ветвр.!AD86+'Гл. инж.'!AD86+'Гл. энерг.'!AD86+Гл.мелиор!AD86+'Гл. экон.'!AD86+Гл.бухг.!AD86+'Др. гл.спец.'!AD86</f>
        <v>42</v>
      </c>
      <c r="AE86" s="57">
        <f t="shared" si="78"/>
        <v>11.475409836065573</v>
      </c>
      <c r="AF86" s="58">
        <f>Гл.агрон.!AF86+'Гл. зоот.'!AF86+Гл.ветвр.!AF86+'Гл. инж.'!AF86+'Гл. энерг.'!AF86+Гл.мелиор!AF86+'Гл. экон.'!AF86+Гл.бухг.!AF86+'Др. гл.спец.'!AF86</f>
        <v>0</v>
      </c>
      <c r="AG86" s="55">
        <f t="shared" si="79"/>
        <v>0</v>
      </c>
      <c r="AH86" s="42"/>
      <c r="AI86" s="42"/>
    </row>
    <row r="87" spans="1:35" x14ac:dyDescent="0.25">
      <c r="A87" s="93">
        <f t="shared" si="80"/>
        <v>72</v>
      </c>
      <c r="B87" s="96" t="s">
        <v>113</v>
      </c>
      <c r="C87" s="58">
        <f>Гл.агрон.!C87+'Гл. зоот.'!C87+Гл.ветвр.!C87+'Гл. инж.'!C87+'Гл. энерг.'!C87+Гл.мелиор!C87+'Гл. экон.'!C87+Гл.бухг.!C87+'Др. гл.спец.'!C87</f>
        <v>1222</v>
      </c>
      <c r="D87" s="58">
        <f>Гл.агрон.!D87+'Гл. зоот.'!D87+Гл.ветвр.!D87+'Гл. инж.'!D87+'Гл. энерг.'!D87+Гл.мелиор!D87+'Гл. экон.'!D87+Гл.бухг.!D87+'Др. гл.спец.'!D87</f>
        <v>1033</v>
      </c>
      <c r="E87" s="57">
        <f t="shared" si="64"/>
        <v>84.533551554828151</v>
      </c>
      <c r="F87" s="58">
        <f>Гл.агрон.!F87+'Гл. зоот.'!F87+Гл.ветвр.!F87+'Гл. инж.'!F87+'Гл. энерг.'!F87+Гл.мелиор!F87+'Гл. экон.'!F87+Гл.бухг.!F87+'Др. гл.спец.'!F87</f>
        <v>419</v>
      </c>
      <c r="G87" s="57">
        <f t="shared" si="65"/>
        <v>40.561471442400773</v>
      </c>
      <c r="H87" s="58">
        <f>Гл.агрон.!H87+'Гл. зоот.'!H87+Гл.ветвр.!H87+'Гл. инж.'!H87+'Гл. энерг.'!H87+Гл.мелиор!H87+'Гл. экон.'!H87+Гл.бухг.!H87+'Др. гл.спец.'!H87</f>
        <v>974</v>
      </c>
      <c r="I87" s="57">
        <f t="shared" si="66"/>
        <v>94.288480154888674</v>
      </c>
      <c r="J87" s="57">
        <f t="shared" si="67"/>
        <v>79.705400981996718</v>
      </c>
      <c r="K87" s="58">
        <f>Гл.агрон.!K87+'Гл. зоот.'!K87+Гл.ветвр.!K87+'Гл. инж.'!K87+'Гл. энерг.'!K87+Гл.мелиор!K87+'Гл. экон.'!K87+Гл.бухг.!K87+'Др. гл.спец.'!K87</f>
        <v>650</v>
      </c>
      <c r="L87" s="57">
        <f t="shared" si="68"/>
        <v>62.923523717328166</v>
      </c>
      <c r="M87" s="58">
        <f>Гл.агрон.!M87+'Гл. зоот.'!M87+Гл.ветвр.!M87+'Гл. инж.'!M87+'Гл. энерг.'!M87+Гл.мелиор!M87+'Гл. экон.'!M87+Гл.бухг.!M87+'Др. гл.спец.'!M87</f>
        <v>324</v>
      </c>
      <c r="N87" s="57">
        <f t="shared" si="69"/>
        <v>31.364956437560505</v>
      </c>
      <c r="O87" s="58">
        <f>Гл.агрон.!O87+'Гл. зоот.'!O87+Гл.ветвр.!O87+'Гл. инж.'!O87+'Гл. энерг.'!O87+Гл.мелиор!O87+'Гл. экон.'!O87+Гл.бухг.!O87+'Др. гл.спец.'!O87</f>
        <v>59</v>
      </c>
      <c r="P87" s="57">
        <f t="shared" si="70"/>
        <v>5.7115198451113267</v>
      </c>
      <c r="Q87" s="58">
        <f>Гл.агрон.!Q87+'Гл. зоот.'!Q87+Гл.ветвр.!Q87+'Гл. инж.'!Q87+'Гл. энерг.'!Q87+Гл.мелиор!Q87+'Гл. экон.'!Q87+Гл.бухг.!Q87+'Др. гл.спец.'!Q87</f>
        <v>11</v>
      </c>
      <c r="R87" s="57">
        <f t="shared" si="71"/>
        <v>18.64406779661017</v>
      </c>
      <c r="S87" s="58">
        <f>Гл.агрон.!S87+'Гл. зоот.'!S87+Гл.ветвр.!S87+'Гл. инж.'!S87+'Гл. энерг.'!S87+Гл.мелиор!S87+'Гл. экон.'!S87+Гл.бухг.!S87+'Др. гл.спец.'!S87</f>
        <v>54</v>
      </c>
      <c r="T87" s="57">
        <f t="shared" si="72"/>
        <v>5.2274927395934174</v>
      </c>
      <c r="U87" s="58">
        <f>Гл.агрон.!U87+'Гл. зоот.'!U87+Гл.ветвр.!U87+'Гл. инж.'!U87+'Гл. энерг.'!U87+Гл.мелиор!U87+'Гл. экон.'!U87+Гл.бухг.!U87+'Др. гл.спец.'!U87</f>
        <v>143</v>
      </c>
      <c r="V87" s="57">
        <f t="shared" si="73"/>
        <v>13.843175217812199</v>
      </c>
      <c r="W87" s="58">
        <f>Гл.агрон.!W87+'Гл. зоот.'!W87+Гл.ветвр.!W87+'Гл. инж.'!W87+'Гл. энерг.'!W87+Гл.мелиор!W87+'Гл. экон.'!W87+Гл.бухг.!W87+'Др. гл.спец.'!W87</f>
        <v>56</v>
      </c>
      <c r="X87" s="57">
        <f t="shared" si="74"/>
        <v>5.4211035818005806</v>
      </c>
      <c r="Y87" s="58">
        <f>Гл.агрон.!Y87+'Гл. зоот.'!Y87+Гл.ветвр.!Y87+'Гл. инж.'!Y87+'Гл. энерг.'!Y87+Гл.мелиор!Y87+'Гл. экон.'!Y87+Гл.бухг.!Y87+'Др. гл.спец.'!Y87</f>
        <v>119</v>
      </c>
      <c r="Z87" s="57">
        <f t="shared" si="75"/>
        <v>11.519845111326234</v>
      </c>
      <c r="AA87" s="58">
        <f>Гл.агрон.!AA87+'Гл. зоот.'!AA87+Гл.ветвр.!AA87+'Гл. инж.'!AA87+'Гл. энерг.'!AA87+Гл.мелиор!AA87+'Гл. экон.'!AA87+Гл.бухг.!AA87+'Др. гл.спец.'!AA87</f>
        <v>5</v>
      </c>
      <c r="AB87" s="57">
        <f t="shared" si="76"/>
        <v>0.48402710551790895</v>
      </c>
      <c r="AC87" s="57">
        <f t="shared" si="77"/>
        <v>4.2016806722689077</v>
      </c>
      <c r="AD87" s="58">
        <f>Гл.агрон.!AD87+'Гл. зоот.'!AD87+Гл.ветвр.!AD87+'Гл. инж.'!AD87+'Гл. энерг.'!AD87+Гл.мелиор!AD87+'Гл. экон.'!AD87+Гл.бухг.!AD87+'Др. гл.спец.'!AD87</f>
        <v>120</v>
      </c>
      <c r="AE87" s="57">
        <f t="shared" si="78"/>
        <v>11.616650532429816</v>
      </c>
      <c r="AF87" s="58">
        <f>Гл.агрон.!AF87+'Гл. зоот.'!AF87+Гл.ветвр.!AF87+'Гл. инж.'!AF87+'Гл. энерг.'!AF87+Гл.мелиор!AF87+'Гл. экон.'!AF87+Гл.бухг.!AF87+'Др. гл.спец.'!AF87</f>
        <v>1</v>
      </c>
      <c r="AG87" s="55">
        <f t="shared" si="79"/>
        <v>9.6805421103581799E-2</v>
      </c>
      <c r="AH87" s="42"/>
      <c r="AI87" s="42"/>
    </row>
    <row r="88" spans="1:35" x14ac:dyDescent="0.25">
      <c r="A88" s="93">
        <f t="shared" si="80"/>
        <v>73</v>
      </c>
      <c r="B88" s="96" t="s">
        <v>114</v>
      </c>
      <c r="C88" s="58">
        <f>Гл.агрон.!C88+'Гл. зоот.'!C88+Гл.ветвр.!C88+'Гл. инж.'!C88+'Гл. энерг.'!C88+Гл.мелиор!C88+'Гл. экон.'!C88+Гл.бухг.!C88+'Др. гл.спец.'!C88</f>
        <v>715</v>
      </c>
      <c r="D88" s="58">
        <f>Гл.агрон.!D88+'Гл. зоот.'!D88+Гл.ветвр.!D88+'Гл. инж.'!D88+'Гл. энерг.'!D88+Гл.мелиор!D88+'Гл. экон.'!D88+Гл.бухг.!D88+'Др. гл.спец.'!D88</f>
        <v>693</v>
      </c>
      <c r="E88" s="57">
        <f t="shared" si="64"/>
        <v>96.92307692307692</v>
      </c>
      <c r="F88" s="58">
        <f>Гл.агрон.!F88+'Гл. зоот.'!F88+Гл.ветвр.!F88+'Гл. инж.'!F88+'Гл. энерг.'!F88+Гл.мелиор!F88+'Гл. экон.'!F88+Гл.бухг.!F88+'Др. гл.спец.'!F88</f>
        <v>261</v>
      </c>
      <c r="G88" s="57">
        <f t="shared" si="65"/>
        <v>37.662337662337663</v>
      </c>
      <c r="H88" s="58">
        <f>Гл.агрон.!H88+'Гл. зоот.'!H88+Гл.ветвр.!H88+'Гл. инж.'!H88+'Гл. энерг.'!H88+Гл.мелиор!H88+'Гл. экон.'!H88+Гл.бухг.!H88+'Др. гл.спец.'!H88</f>
        <v>668</v>
      </c>
      <c r="I88" s="57">
        <f t="shared" si="66"/>
        <v>96.392496392496398</v>
      </c>
      <c r="J88" s="57">
        <f t="shared" si="67"/>
        <v>93.426573426573427</v>
      </c>
      <c r="K88" s="58">
        <f>Гл.агрон.!K88+'Гл. зоот.'!K88+Гл.ветвр.!K88+'Гл. инж.'!K88+'Гл. энерг.'!K88+Гл.мелиор!K88+'Гл. экон.'!K88+Гл.бухг.!K88+'Др. гл.спец.'!K88</f>
        <v>501</v>
      </c>
      <c r="L88" s="57">
        <f t="shared" si="68"/>
        <v>72.294372294372295</v>
      </c>
      <c r="M88" s="58">
        <f>Гл.агрон.!M88+'Гл. зоот.'!M88+Гл.ветвр.!M88+'Гл. инж.'!M88+'Гл. энерг.'!M88+Гл.мелиор!M88+'Гл. экон.'!M88+Гл.бухг.!M88+'Др. гл.спец.'!M88</f>
        <v>167</v>
      </c>
      <c r="N88" s="57">
        <f t="shared" si="69"/>
        <v>24.098124098124099</v>
      </c>
      <c r="O88" s="58">
        <f>Гл.агрон.!O88+'Гл. зоот.'!O88+Гл.ветвр.!O88+'Гл. инж.'!O88+'Гл. энерг.'!O88+Гл.мелиор!O88+'Гл. экон.'!O88+Гл.бухг.!O88+'Др. гл.спец.'!O88</f>
        <v>25</v>
      </c>
      <c r="P88" s="57">
        <f t="shared" si="70"/>
        <v>3.6075036075036073</v>
      </c>
      <c r="Q88" s="58">
        <f>Гл.агрон.!Q88+'Гл. зоот.'!Q88+Гл.ветвр.!Q88+'Гл. инж.'!Q88+'Гл. энерг.'!Q88+Гл.мелиор!Q88+'Гл. экон.'!Q88+Гл.бухг.!Q88+'Др. гл.спец.'!Q88</f>
        <v>1</v>
      </c>
      <c r="R88" s="57">
        <f t="shared" si="71"/>
        <v>4</v>
      </c>
      <c r="S88" s="58">
        <f>Гл.агрон.!S88+'Гл. зоот.'!S88+Гл.ветвр.!S88+'Гл. инж.'!S88+'Гл. энерг.'!S88+Гл.мелиор!S88+'Гл. экон.'!S88+Гл.бухг.!S88+'Др. гл.спец.'!S88</f>
        <v>28</v>
      </c>
      <c r="T88" s="57">
        <f t="shared" si="72"/>
        <v>4.0404040404040407</v>
      </c>
      <c r="U88" s="58">
        <f>Гл.агрон.!U88+'Гл. зоот.'!U88+Гл.ветвр.!U88+'Гл. инж.'!U88+'Гл. энерг.'!U88+Гл.мелиор!U88+'Гл. экон.'!U88+Гл.бухг.!U88+'Др. гл.спец.'!U88</f>
        <v>99</v>
      </c>
      <c r="V88" s="57">
        <f t="shared" si="73"/>
        <v>14.285714285714285</v>
      </c>
      <c r="W88" s="58">
        <f>Гл.агрон.!W88+'Гл. зоот.'!W88+Гл.ветвр.!W88+'Гл. инж.'!W88+'Гл. энерг.'!W88+Гл.мелиор!W88+'Гл. экон.'!W88+Гл.бухг.!W88+'Др. гл.спец.'!W88</f>
        <v>71</v>
      </c>
      <c r="X88" s="57">
        <f t="shared" si="74"/>
        <v>10.245310245310245</v>
      </c>
      <c r="Y88" s="58">
        <f>Гл.агрон.!Y88+'Гл. зоот.'!Y88+Гл.ветвр.!Y88+'Гл. инж.'!Y88+'Гл. энерг.'!Y88+Гл.мелиор!Y88+'Гл. экон.'!Y88+Гл.бухг.!Y88+'Др. гл.спец.'!Y88</f>
        <v>61</v>
      </c>
      <c r="Z88" s="57">
        <f t="shared" si="75"/>
        <v>8.8023088023088025</v>
      </c>
      <c r="AA88" s="58">
        <f>Гл.агрон.!AA88+'Гл. зоот.'!AA88+Гл.ветвр.!AA88+'Гл. инж.'!AA88+'Гл. энерг.'!AA88+Гл.мелиор!AA88+'Гл. экон.'!AA88+Гл.бухг.!AA88+'Др. гл.спец.'!AA88</f>
        <v>2</v>
      </c>
      <c r="AB88" s="57">
        <f t="shared" si="76"/>
        <v>0.28860028860028858</v>
      </c>
      <c r="AC88" s="57">
        <f t="shared" si="77"/>
        <v>3.278688524590164</v>
      </c>
      <c r="AD88" s="58">
        <f>Гл.агрон.!AD88+'Гл. зоот.'!AD88+Гл.ветвр.!AD88+'Гл. инж.'!AD88+'Гл. энерг.'!AD88+Гл.мелиор!AD88+'Гл. экон.'!AD88+Гл.бухг.!AD88+'Др. гл.спец.'!AD88</f>
        <v>59</v>
      </c>
      <c r="AE88" s="57">
        <f t="shared" si="78"/>
        <v>8.5137085137085133</v>
      </c>
      <c r="AF88" s="58">
        <f>Гл.агрон.!AF88+'Гл. зоот.'!AF88+Гл.ветвр.!AF88+'Гл. инж.'!AF88+'Гл. энерг.'!AF88+Гл.мелиор!AF88+'Гл. экон.'!AF88+Гл.бухг.!AF88+'Др. гл.спец.'!AF88</f>
        <v>3</v>
      </c>
      <c r="AG88" s="55">
        <f t="shared" si="79"/>
        <v>0.4329004329004329</v>
      </c>
      <c r="AH88" s="42"/>
      <c r="AI88" s="42"/>
    </row>
    <row r="89" spans="1:35" x14ac:dyDescent="0.25">
      <c r="A89" s="93">
        <f t="shared" si="80"/>
        <v>74</v>
      </c>
      <c r="B89" s="96" t="s">
        <v>115</v>
      </c>
      <c r="C89" s="58">
        <f>Гл.агрон.!C89+'Гл. зоот.'!C89+Гл.ветвр.!C89+'Гл. инж.'!C89+'Гл. энерг.'!C89+Гл.мелиор!C89+'Гл. экон.'!C89+Гл.бухг.!C89+'Др. гл.спец.'!C89</f>
        <v>209</v>
      </c>
      <c r="D89" s="58">
        <f>Гл.агрон.!D89+'Гл. зоот.'!D89+Гл.ветвр.!D89+'Гл. инж.'!D89+'Гл. энерг.'!D89+Гл.мелиор!D89+'Гл. экон.'!D89+Гл.бухг.!D89+'Др. гл.спец.'!D89</f>
        <v>193</v>
      </c>
      <c r="E89" s="57">
        <f t="shared" si="64"/>
        <v>92.344497607655512</v>
      </c>
      <c r="F89" s="58">
        <f>Гл.агрон.!F89+'Гл. зоот.'!F89+Гл.ветвр.!F89+'Гл. инж.'!F89+'Гл. энерг.'!F89+Гл.мелиор!F89+'Гл. экон.'!F89+Гл.бухг.!F89+'Др. гл.спец.'!F89</f>
        <v>75</v>
      </c>
      <c r="G89" s="57">
        <f t="shared" si="65"/>
        <v>38.860103626943001</v>
      </c>
      <c r="H89" s="58">
        <f>Гл.агрон.!H89+'Гл. зоот.'!H89+Гл.ветвр.!H89+'Гл. инж.'!H89+'Гл. энерг.'!H89+Гл.мелиор!H89+'Гл. экон.'!H89+Гл.бухг.!H89+'Др. гл.спец.'!H89</f>
        <v>187</v>
      </c>
      <c r="I89" s="57">
        <f t="shared" si="66"/>
        <v>96.891191709844563</v>
      </c>
      <c r="J89" s="57">
        <f t="shared" si="67"/>
        <v>89.473684210526315</v>
      </c>
      <c r="K89" s="58">
        <f>Гл.агрон.!K89+'Гл. зоот.'!K89+Гл.ветвр.!K89+'Гл. инж.'!K89+'Гл. энерг.'!K89+Гл.мелиор!K89+'Гл. экон.'!K89+Гл.бухг.!K89+'Др. гл.спец.'!K89</f>
        <v>161</v>
      </c>
      <c r="L89" s="57">
        <f t="shared" si="68"/>
        <v>83.419689119170982</v>
      </c>
      <c r="M89" s="58">
        <f>Гл.агрон.!M89+'Гл. зоот.'!M89+Гл.ветвр.!M89+'Гл. инж.'!M89+'Гл. энерг.'!M89+Гл.мелиор!M89+'Гл. экон.'!M89+Гл.бухг.!M89+'Др. гл.спец.'!M89</f>
        <v>26</v>
      </c>
      <c r="N89" s="57">
        <f t="shared" si="69"/>
        <v>13.471502590673575</v>
      </c>
      <c r="O89" s="58">
        <f>Гл.агрон.!O89+'Гл. зоот.'!O89+Гл.ветвр.!O89+'Гл. инж.'!O89+'Гл. энерг.'!O89+Гл.мелиор!O89+'Гл. экон.'!O89+Гл.бухг.!O89+'Др. гл.спец.'!O89</f>
        <v>6</v>
      </c>
      <c r="P89" s="57">
        <f t="shared" si="70"/>
        <v>3.1088082901554404</v>
      </c>
      <c r="Q89" s="58">
        <f>Гл.агрон.!Q89+'Гл. зоот.'!Q89+Гл.ветвр.!Q89+'Гл. инж.'!Q89+'Гл. энерг.'!Q89+Гл.мелиор!Q89+'Гл. экон.'!Q89+Гл.бухг.!Q89+'Др. гл.спец.'!Q89</f>
        <v>2</v>
      </c>
      <c r="R89" s="57">
        <f t="shared" si="71"/>
        <v>33.333333333333329</v>
      </c>
      <c r="S89" s="58">
        <f>Гл.агрон.!S89+'Гл. зоот.'!S89+Гл.ветвр.!S89+'Гл. инж.'!S89+'Гл. энерг.'!S89+Гл.мелиор!S89+'Гл. экон.'!S89+Гл.бухг.!S89+'Др. гл.спец.'!S89</f>
        <v>10</v>
      </c>
      <c r="T89" s="57">
        <f t="shared" si="72"/>
        <v>5.1813471502590671</v>
      </c>
      <c r="U89" s="58">
        <f>Гл.агрон.!U89+'Гл. зоот.'!U89+Гл.ветвр.!U89+'Гл. инж.'!U89+'Гл. энерг.'!U89+Гл.мелиор!U89+'Гл. экон.'!U89+Гл.бухг.!U89+'Др. гл.спец.'!U89</f>
        <v>52</v>
      </c>
      <c r="V89" s="57">
        <f t="shared" si="73"/>
        <v>26.94300518134715</v>
      </c>
      <c r="W89" s="58">
        <f>Гл.агрон.!W89+'Гл. зоот.'!W89+Гл.ветвр.!W89+'Гл. инж.'!W89+'Гл. энерг.'!W89+Гл.мелиор!W89+'Гл. экон.'!W89+Гл.бухг.!W89+'Др. гл.спец.'!W89</f>
        <v>22</v>
      </c>
      <c r="X89" s="57">
        <f t="shared" si="74"/>
        <v>11.398963730569948</v>
      </c>
      <c r="Y89" s="58">
        <f>Гл.агрон.!Y89+'Гл. зоот.'!Y89+Гл.ветвр.!Y89+'Гл. инж.'!Y89+'Гл. энерг.'!Y89+Гл.мелиор!Y89+'Гл. экон.'!Y89+Гл.бухг.!Y89+'Др. гл.спец.'!Y89</f>
        <v>19</v>
      </c>
      <c r="Z89" s="57">
        <f t="shared" si="75"/>
        <v>9.8445595854922274</v>
      </c>
      <c r="AA89" s="58">
        <f>Гл.агрон.!AA89+'Гл. зоот.'!AA89+Гл.ветвр.!AA89+'Гл. инж.'!AA89+'Гл. энерг.'!AA89+Гл.мелиор!AA89+'Гл. экон.'!AA89+Гл.бухг.!AA89+'Др. гл.спец.'!AA89</f>
        <v>0</v>
      </c>
      <c r="AB89" s="57">
        <f t="shared" si="76"/>
        <v>0</v>
      </c>
      <c r="AC89" s="57">
        <f t="shared" si="77"/>
        <v>0</v>
      </c>
      <c r="AD89" s="58">
        <f>Гл.агрон.!AD89+'Гл. зоот.'!AD89+Гл.ветвр.!AD89+'Гл. инж.'!AD89+'Гл. энерг.'!AD89+Гл.мелиор!AD89+'Гл. экон.'!AD89+Гл.бухг.!AD89+'Др. гл.спец.'!AD89</f>
        <v>23</v>
      </c>
      <c r="AE89" s="57">
        <f t="shared" si="78"/>
        <v>11.917098445595855</v>
      </c>
      <c r="AF89" s="58">
        <f>Гл.агрон.!AF89+'Гл. зоот.'!AF89+Гл.ветвр.!AF89+'Гл. инж.'!AF89+'Гл. энерг.'!AF89+Гл.мелиор!AF89+'Гл. экон.'!AF89+Гл.бухг.!AF89+'Др. гл.спец.'!AF89</f>
        <v>0</v>
      </c>
      <c r="AG89" s="55">
        <f t="shared" si="79"/>
        <v>0</v>
      </c>
      <c r="AH89" s="42"/>
      <c r="AI89" s="42"/>
    </row>
    <row r="90" spans="1:35" s="30" customFormat="1" x14ac:dyDescent="0.25">
      <c r="A90" s="91" t="s">
        <v>116</v>
      </c>
      <c r="B90" s="98" t="s">
        <v>117</v>
      </c>
      <c r="C90" s="63">
        <f>SUM(C91:C101)</f>
        <v>1418.44</v>
      </c>
      <c r="D90" s="63">
        <f>SUM(D91:D101)</f>
        <v>1264.44</v>
      </c>
      <c r="E90" s="62">
        <f>IF(C90=0,0,D90/C90*100)</f>
        <v>89.143002171399559</v>
      </c>
      <c r="F90" s="63">
        <f>SUM(F91:F101)</f>
        <v>614</v>
      </c>
      <c r="G90" s="62">
        <f>IF(D90=0,0,F90/D90*100)</f>
        <v>48.559045901743062</v>
      </c>
      <c r="H90" s="63">
        <f>SUM(H91:H101)</f>
        <v>1143</v>
      </c>
      <c r="I90" s="62">
        <f>IF(D90=0,0,H90/D90*100)</f>
        <v>90.395748315459798</v>
      </c>
      <c r="J90" s="62">
        <f>IF(C90=0,0,H90/C90*100)</f>
        <v>80.581483883703214</v>
      </c>
      <c r="K90" s="63">
        <f>SUM(K91:K101)</f>
        <v>863</v>
      </c>
      <c r="L90" s="62">
        <f t="shared" ref="L90:L101" si="81">IF(D90=0,0,K90/D90*100)</f>
        <v>68.251558001961342</v>
      </c>
      <c r="M90" s="63">
        <f>SUM(M91:M101)</f>
        <v>280</v>
      </c>
      <c r="N90" s="62">
        <f>IF(D90=0,0,M90/D90*100)</f>
        <v>22.144190313498466</v>
      </c>
      <c r="O90" s="63">
        <f>SUM(O91:O101)</f>
        <v>121.44</v>
      </c>
      <c r="P90" s="62">
        <f>IF(D90=0,0,O90/D90*100)</f>
        <v>9.6042516845401913</v>
      </c>
      <c r="Q90" s="63">
        <f>SUM(Q91:Q101)</f>
        <v>9</v>
      </c>
      <c r="R90" s="62">
        <f t="shared" ref="R90:R101" si="82">IF(O90=0,0,Q90/O90*100)</f>
        <v>7.4110671936758896</v>
      </c>
      <c r="S90" s="63">
        <f>SUM(S91:S101)</f>
        <v>81</v>
      </c>
      <c r="T90" s="62">
        <f>IF(D90=0,0,S90/D90*100)</f>
        <v>6.405997912119199</v>
      </c>
      <c r="U90" s="63">
        <f>SUM(U91:U101)</f>
        <v>175</v>
      </c>
      <c r="V90" s="62">
        <f t="shared" ref="V90:V101" si="83">IF(D90=0,0,U90/D90*100)</f>
        <v>13.840118945936542</v>
      </c>
      <c r="W90" s="63">
        <f>SUM(W91:W101)</f>
        <v>30</v>
      </c>
      <c r="X90" s="62">
        <f>IF(D90=0,0,W90/D90*100)</f>
        <v>2.3725918193034068</v>
      </c>
      <c r="Y90" s="63">
        <f>SUM(Y91:Y101)</f>
        <v>131</v>
      </c>
      <c r="Z90" s="62">
        <f>IF(D90=0,0,Y90/D90*100)</f>
        <v>10.36031761095821</v>
      </c>
      <c r="AA90" s="63">
        <f>SUM(AA91:AA101)</f>
        <v>2</v>
      </c>
      <c r="AB90" s="62">
        <f>IF(D90=0,0,AA90/D90*100)</f>
        <v>0.15817278795356046</v>
      </c>
      <c r="AC90" s="62">
        <f>IF(Y90=0,0,AA90/Y90*100)</f>
        <v>1.5267175572519083</v>
      </c>
      <c r="AD90" s="63">
        <f>SUM(AD91:AD101)</f>
        <v>108</v>
      </c>
      <c r="AE90" s="62">
        <f t="shared" ref="AE90:AE101" si="84">IF(D90=0,0,AD90/D90*100)</f>
        <v>8.5413305494922653</v>
      </c>
      <c r="AF90" s="63">
        <f>SUM(AF91:AF101)</f>
        <v>5</v>
      </c>
      <c r="AG90" s="60">
        <f>IF(D90=0,0,AF90/D90*100)</f>
        <v>0.39543196988390111</v>
      </c>
      <c r="AH90" s="44"/>
      <c r="AI90" s="44"/>
    </row>
    <row r="91" spans="1:35" x14ac:dyDescent="0.25">
      <c r="A91" s="93">
        <f>A89+1</f>
        <v>75</v>
      </c>
      <c r="B91" s="96" t="s">
        <v>105</v>
      </c>
      <c r="C91" s="58">
        <f>Гл.агрон.!C91+'Гл. зоот.'!C91+Гл.ветвр.!C91+'Гл. инж.'!C91+'Гл. энерг.'!C91+Гл.мелиор!C91+'Гл. экон.'!C91+Гл.бухг.!C91+'Др. гл.спец.'!C91</f>
        <v>172</v>
      </c>
      <c r="D91" s="58">
        <f>Гл.агрон.!D91+'Гл. зоот.'!D91+Гл.ветвр.!D91+'Гл. инж.'!D91+'Гл. энерг.'!D91+Гл.мелиор!D91+'Гл. экон.'!D91+Гл.бухг.!D91+'Др. гл.спец.'!D91</f>
        <v>171</v>
      </c>
      <c r="E91" s="57">
        <f t="shared" ref="E91:E100" si="85">IF(C91=0,0,D91/C91*100)</f>
        <v>99.418604651162795</v>
      </c>
      <c r="F91" s="58">
        <f>Гл.агрон.!F91+'Гл. зоот.'!F91+Гл.ветвр.!F91+'Гл. инж.'!F91+'Гл. энерг.'!F91+Гл.мелиор!F91+'Гл. экон.'!F91+Гл.бухг.!F91+'Др. гл.спец.'!F91</f>
        <v>65</v>
      </c>
      <c r="G91" s="57">
        <f t="shared" ref="G91:G100" si="86">IF(D91=0,0,F91/D91*100)</f>
        <v>38.011695906432749</v>
      </c>
      <c r="H91" s="58">
        <f>Гл.агрон.!H91+'Гл. зоот.'!H91+Гл.ветвр.!H91+'Гл. инж.'!H91+'Гл. энерг.'!H91+Гл.мелиор!H91+'Гл. экон.'!H91+Гл.бухг.!H91+'Др. гл.спец.'!H91</f>
        <v>88</v>
      </c>
      <c r="I91" s="57">
        <f t="shared" ref="I91:I100" si="87">IF(D91=0,0,H91/D91*100)</f>
        <v>51.461988304093566</v>
      </c>
      <c r="J91" s="57">
        <f t="shared" ref="J91:J100" si="88">IF(C91=0,0,H91/C91*100)</f>
        <v>51.162790697674424</v>
      </c>
      <c r="K91" s="58">
        <f>Гл.агрон.!K91+'Гл. зоот.'!K91+Гл.ветвр.!K91+'Гл. инж.'!K91+'Гл. энерг.'!K91+Гл.мелиор!K91+'Гл. экон.'!K91+Гл.бухг.!K91+'Др. гл.спец.'!K91</f>
        <v>57</v>
      </c>
      <c r="L91" s="57">
        <f t="shared" ref="L91:L100" si="89">IF(D91=0,0,K91/D91*100)</f>
        <v>33.333333333333329</v>
      </c>
      <c r="M91" s="58">
        <f>Гл.агрон.!M91+'Гл. зоот.'!M91+Гл.ветвр.!M91+'Гл. инж.'!M91+'Гл. энерг.'!M91+Гл.мелиор!M91+'Гл. экон.'!M91+Гл.бухг.!M91+'Др. гл.спец.'!M91</f>
        <v>31</v>
      </c>
      <c r="N91" s="57">
        <f t="shared" ref="N91:N100" si="90">IF(D91=0,0,M91/D91*100)</f>
        <v>18.128654970760234</v>
      </c>
      <c r="O91" s="58">
        <f>Гл.агрон.!O91+'Гл. зоот.'!O91+Гл.ветвр.!O91+'Гл. инж.'!O91+'Гл. энерг.'!O91+Гл.мелиор!O91+'Гл. экон.'!O91+Гл.бухг.!O91+'Др. гл.спец.'!O91</f>
        <v>83</v>
      </c>
      <c r="P91" s="57">
        <f t="shared" ref="P91:P100" si="91">IF(D91=0,0,O91/D91*100)</f>
        <v>48.538011695906427</v>
      </c>
      <c r="Q91" s="58">
        <f>Гл.агрон.!Q91+'Гл. зоот.'!Q91+Гл.ветвр.!Q91+'Гл. инж.'!Q91+'Гл. энерг.'!Q91+Гл.мелиор!Q91+'Гл. экон.'!Q91+Гл.бухг.!Q91+'Др. гл.спец.'!Q91</f>
        <v>0</v>
      </c>
      <c r="R91" s="57">
        <f t="shared" ref="R91:R100" si="92">IF(O91=0,0,Q91/O91*100)</f>
        <v>0</v>
      </c>
      <c r="S91" s="58">
        <f>Гл.агрон.!S91+'Гл. зоот.'!S91+Гл.ветвр.!S91+'Гл. инж.'!S91+'Гл. энерг.'!S91+Гл.мелиор!S91+'Гл. экон.'!S91+Гл.бухг.!S91+'Др. гл.спец.'!S91</f>
        <v>2</v>
      </c>
      <c r="T91" s="57">
        <f t="shared" ref="T91:T100" si="93">IF(D91=0,0,S91/D91*100)</f>
        <v>1.1695906432748537</v>
      </c>
      <c r="U91" s="58">
        <f>Гл.агрон.!U91+'Гл. зоот.'!U91+Гл.ветвр.!U91+'Гл. инж.'!U91+'Гл. энерг.'!U91+Гл.мелиор!U91+'Гл. экон.'!U91+Гл.бухг.!U91+'Др. гл.спец.'!U91</f>
        <v>8</v>
      </c>
      <c r="V91" s="57">
        <f t="shared" ref="V91:V100" si="94">IF(D91=0,0,U91/D91*100)</f>
        <v>4.6783625730994149</v>
      </c>
      <c r="W91" s="58">
        <f>Гл.агрон.!W91+'Гл. зоот.'!W91+Гл.ветвр.!W91+'Гл. инж.'!W91+'Гл. энерг.'!W91+Гл.мелиор!W91+'Гл. экон.'!W91+Гл.бухг.!W91+'Др. гл.спец.'!W91</f>
        <v>0</v>
      </c>
      <c r="X91" s="57">
        <f t="shared" ref="X91:X100" si="95">IF(D91=0,0,W91/D91*100)</f>
        <v>0</v>
      </c>
      <c r="Y91" s="58">
        <f>Гл.агрон.!Y91+'Гл. зоот.'!Y91+Гл.ветвр.!Y91+'Гл. инж.'!Y91+'Гл. энерг.'!Y91+Гл.мелиор!Y91+'Гл. экон.'!Y91+Гл.бухг.!Y91+'Др. гл.спец.'!Y91</f>
        <v>11</v>
      </c>
      <c r="Z91" s="57">
        <f t="shared" ref="Z91:Z100" si="96">IF(D91=0,0,Y91/D91*100)</f>
        <v>6.4327485380116958</v>
      </c>
      <c r="AA91" s="58">
        <f>Гл.агрон.!AA91+'Гл. зоот.'!AA91+Гл.ветвр.!AA91+'Гл. инж.'!AA91+'Гл. энерг.'!AA91+Гл.мелиор!AA91+'Гл. экон.'!AA91+Гл.бухг.!AA91+'Др. гл.спец.'!AA91</f>
        <v>0</v>
      </c>
      <c r="AB91" s="57">
        <f t="shared" ref="AB91:AB100" si="97">IF(D91=0,0,AA91/D91*100)</f>
        <v>0</v>
      </c>
      <c r="AC91" s="57">
        <f t="shared" ref="AC91:AC100" si="98">IF(Y91=0,0,AA91/Y91*100)</f>
        <v>0</v>
      </c>
      <c r="AD91" s="58">
        <f>Гл.агрон.!AD91+'Гл. зоот.'!AD91+Гл.ветвр.!AD91+'Гл. инж.'!AD91+'Гл. энерг.'!AD91+Гл.мелиор!AD91+'Гл. экон.'!AD91+Гл.бухг.!AD91+'Др. гл.спец.'!AD91</f>
        <v>10</v>
      </c>
      <c r="AE91" s="57">
        <f t="shared" ref="AE91:AE100" si="99">IF(D91=0,0,AD91/D91*100)</f>
        <v>5.8479532163742682</v>
      </c>
      <c r="AF91" s="58">
        <f>Гл.агрон.!AF91+'Гл. зоот.'!AF91+Гл.ветвр.!AF91+'Гл. инж.'!AF91+'Гл. энерг.'!AF91+Гл.мелиор!AF91+'Гл. экон.'!AF91+Гл.бухг.!AF91+'Др. гл.спец.'!AF91</f>
        <v>0</v>
      </c>
      <c r="AG91" s="55">
        <f t="shared" ref="AG91:AG100" si="100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58">
        <f>Гл.агрон.!C92+'Гл. зоот.'!C92+Гл.ветвр.!C92+'Гл. инж.'!C92+'Гл. энерг.'!C92+Гл.мелиор!C92+'Гл. экон.'!C92+Гл.бухг.!C92+'Др. гл.спец.'!C92</f>
        <v>253</v>
      </c>
      <c r="D92" s="58">
        <f>Гл.агрон.!D92+'Гл. зоот.'!D92+Гл.ветвр.!D92+'Гл. инж.'!D92+'Гл. энерг.'!D92+Гл.мелиор!D92+'Гл. экон.'!D92+Гл.бухг.!D92+'Др. гл.спец.'!D92</f>
        <v>238</v>
      </c>
      <c r="E92" s="57">
        <f t="shared" si="85"/>
        <v>94.071146245059296</v>
      </c>
      <c r="F92" s="58">
        <f>Гл.агрон.!F92+'Гл. зоот.'!F92+Гл.ветвр.!F92+'Гл. инж.'!F92+'Гл. энерг.'!F92+Гл.мелиор!F92+'Гл. экон.'!F92+Гл.бухг.!F92+'Др. гл.спец.'!F92</f>
        <v>141</v>
      </c>
      <c r="G92" s="57">
        <f t="shared" si="86"/>
        <v>59.243697478991599</v>
      </c>
      <c r="H92" s="58">
        <f>Гл.агрон.!H92+'Гл. зоот.'!H92+Гл.ветвр.!H92+'Гл. инж.'!H92+'Гл. энерг.'!H92+Гл.мелиор!H92+'Гл. экон.'!H92+Гл.бухг.!H92+'Др. гл.спец.'!H92</f>
        <v>226</v>
      </c>
      <c r="I92" s="57">
        <f t="shared" si="87"/>
        <v>94.9579831932773</v>
      </c>
      <c r="J92" s="57">
        <f t="shared" si="88"/>
        <v>89.328063241106719</v>
      </c>
      <c r="K92" s="58">
        <f>Гл.агрон.!K92+'Гл. зоот.'!K92+Гл.ветвр.!K92+'Гл. инж.'!K92+'Гл. энерг.'!K92+Гл.мелиор!K92+'Гл. экон.'!K92+Гл.бухг.!K92+'Др. гл.спец.'!K92</f>
        <v>175</v>
      </c>
      <c r="L92" s="57">
        <f t="shared" si="89"/>
        <v>73.529411764705884</v>
      </c>
      <c r="M92" s="58">
        <f>Гл.агрон.!M92+'Гл. зоот.'!M92+Гл.ветвр.!M92+'Гл. инж.'!M92+'Гл. энерг.'!M92+Гл.мелиор!M92+'Гл. экон.'!M92+Гл.бухг.!M92+'Др. гл.спец.'!M92</f>
        <v>51</v>
      </c>
      <c r="N92" s="57">
        <f t="shared" si="90"/>
        <v>21.428571428571427</v>
      </c>
      <c r="O92" s="58">
        <f>Гл.агрон.!O92+'Гл. зоот.'!O92+Гл.ветвр.!O92+'Гл. инж.'!O92+'Гл. энерг.'!O92+Гл.мелиор!O92+'Гл. экон.'!O92+Гл.бухг.!O92+'Др. гл.спец.'!O92</f>
        <v>12</v>
      </c>
      <c r="P92" s="57">
        <f t="shared" si="91"/>
        <v>5.0420168067226889</v>
      </c>
      <c r="Q92" s="58">
        <f>Гл.агрон.!Q92+'Гл. зоот.'!Q92+Гл.ветвр.!Q92+'Гл. инж.'!Q92+'Гл. энерг.'!Q92+Гл.мелиор!Q92+'Гл. экон.'!Q92+Гл.бухг.!Q92+'Др. гл.спец.'!Q92</f>
        <v>2</v>
      </c>
      <c r="R92" s="57">
        <f t="shared" si="92"/>
        <v>16.666666666666664</v>
      </c>
      <c r="S92" s="58">
        <f>Гл.агрон.!S92+'Гл. зоот.'!S92+Гл.ветвр.!S92+'Гл. инж.'!S92+'Гл. энерг.'!S92+Гл.мелиор!S92+'Гл. экон.'!S92+Гл.бухг.!S92+'Др. гл.спец.'!S92</f>
        <v>26</v>
      </c>
      <c r="T92" s="57">
        <f t="shared" si="93"/>
        <v>10.92436974789916</v>
      </c>
      <c r="U92" s="58">
        <f>Гл.агрон.!U92+'Гл. зоот.'!U92+Гл.ветвр.!U92+'Гл. инж.'!U92+'Гл. энерг.'!U92+Гл.мелиор!U92+'Гл. экон.'!U92+Гл.бухг.!U92+'Др. гл.спец.'!U92</f>
        <v>41</v>
      </c>
      <c r="V92" s="57">
        <f t="shared" si="94"/>
        <v>17.22689075630252</v>
      </c>
      <c r="W92" s="58">
        <f>Гл.агрон.!W92+'Гл. зоот.'!W92+Гл.ветвр.!W92+'Гл. инж.'!W92+'Гл. энерг.'!W92+Гл.мелиор!W92+'Гл. экон.'!W92+Гл.бухг.!W92+'Др. гл.спец.'!W92</f>
        <v>11</v>
      </c>
      <c r="X92" s="57">
        <f t="shared" si="95"/>
        <v>4.6218487394957988</v>
      </c>
      <c r="Y92" s="58">
        <f>Гл.агрон.!Y92+'Гл. зоот.'!Y92+Гл.ветвр.!Y92+'Гл. инж.'!Y92+'Гл. энерг.'!Y92+Гл.мелиор!Y92+'Гл. экон.'!Y92+Гл.бухг.!Y92+'Др. гл.спец.'!Y92</f>
        <v>32</v>
      </c>
      <c r="Z92" s="57">
        <f t="shared" si="96"/>
        <v>13.445378151260504</v>
      </c>
      <c r="AA92" s="58">
        <f>Гл.агрон.!AA92+'Гл. зоот.'!AA92+Гл.ветвр.!AA92+'Гл. инж.'!AA92+'Гл. энерг.'!AA92+Гл.мелиор!AA92+'Гл. экон.'!AA92+Гл.бухг.!AA92+'Др. гл.спец.'!AA92</f>
        <v>1</v>
      </c>
      <c r="AB92" s="57">
        <f t="shared" si="97"/>
        <v>0.42016806722689076</v>
      </c>
      <c r="AC92" s="57">
        <f t="shared" si="98"/>
        <v>3.125</v>
      </c>
      <c r="AD92" s="58">
        <f>Гл.агрон.!AD92+'Гл. зоот.'!AD92+Гл.ветвр.!AD92+'Гл. инж.'!AD92+'Гл. энерг.'!AD92+Гл.мелиор!AD92+'Гл. экон.'!AD92+Гл.бухг.!AD92+'Др. гл.спец.'!AD92</f>
        <v>12</v>
      </c>
      <c r="AE92" s="57">
        <f t="shared" si="99"/>
        <v>5.0420168067226889</v>
      </c>
      <c r="AF92" s="58">
        <f>Гл.агрон.!AF92+'Гл. зоот.'!AF92+Гл.ветвр.!AF92+'Гл. инж.'!AF92+'Гл. энерг.'!AF92+Гл.мелиор!AF92+'Гл. экон.'!AF92+Гл.бухг.!AF92+'Др. гл.спец.'!AF92</f>
        <v>0</v>
      </c>
      <c r="AG92" s="55">
        <f t="shared" si="100"/>
        <v>0</v>
      </c>
      <c r="AH92" s="42"/>
      <c r="AI92" s="42"/>
    </row>
    <row r="93" spans="1:35" x14ac:dyDescent="0.25">
      <c r="A93" s="93">
        <f t="shared" ref="A93:A101" si="101">A92+1</f>
        <v>77</v>
      </c>
      <c r="B93" s="96" t="s">
        <v>109</v>
      </c>
      <c r="C93" s="58">
        <f>Гл.агрон.!C93+'Гл. зоот.'!C93+Гл.ветвр.!C93+'Гл. инж.'!C93+'Гл. энерг.'!C93+Гл.мелиор!C93+'Гл. экон.'!C93+Гл.бухг.!C93+'Др. гл.спец.'!C93</f>
        <v>154</v>
      </c>
      <c r="D93" s="58">
        <f>Гл.агрон.!D93+'Гл. зоот.'!D93+Гл.ветвр.!D93+'Гл. инж.'!D93+'Гл. энерг.'!D93+Гл.мелиор!D93+'Гл. экон.'!D93+Гл.бухг.!D93+'Др. гл.спец.'!D93</f>
        <v>135</v>
      </c>
      <c r="E93" s="57">
        <f t="shared" si="85"/>
        <v>87.662337662337663</v>
      </c>
      <c r="F93" s="58">
        <f>Гл.агрон.!F93+'Гл. зоот.'!F93+Гл.ветвр.!F93+'Гл. инж.'!F93+'Гл. энерг.'!F93+Гл.мелиор!F93+'Гл. экон.'!F93+Гл.бухг.!F93+'Др. гл.спец.'!F93</f>
        <v>88</v>
      </c>
      <c r="G93" s="57">
        <f t="shared" si="86"/>
        <v>65.18518518518519</v>
      </c>
      <c r="H93" s="58">
        <f>Гл.агрон.!H93+'Гл. зоот.'!H93+Гл.ветвр.!H93+'Гл. инж.'!H93+'Гл. энерг.'!H93+Гл.мелиор!H93+'Гл. экон.'!H93+Гл.бухг.!H93+'Др. гл.спец.'!H93</f>
        <v>130</v>
      </c>
      <c r="I93" s="57">
        <f t="shared" si="87"/>
        <v>96.296296296296291</v>
      </c>
      <c r="J93" s="57">
        <f t="shared" si="88"/>
        <v>84.415584415584405</v>
      </c>
      <c r="K93" s="58">
        <f>Гл.агрон.!K93+'Гл. зоот.'!K93+Гл.ветвр.!K93+'Гл. инж.'!K93+'Гл. энерг.'!K93+Гл.мелиор!K93+'Гл. экон.'!K93+Гл.бухг.!K93+'Др. гл.спец.'!K93</f>
        <v>78</v>
      </c>
      <c r="L93" s="57">
        <f t="shared" si="89"/>
        <v>57.777777777777771</v>
      </c>
      <c r="M93" s="58">
        <f>Гл.агрон.!M93+'Гл. зоот.'!M93+Гл.ветвр.!M93+'Гл. инж.'!M93+'Гл. энерг.'!M93+Гл.мелиор!M93+'Гл. экон.'!M93+Гл.бухг.!M93+'Др. гл.спец.'!M93</f>
        <v>52</v>
      </c>
      <c r="N93" s="57">
        <f t="shared" si="90"/>
        <v>38.518518518518519</v>
      </c>
      <c r="O93" s="58">
        <f>Гл.агрон.!O93+'Гл. зоот.'!O93+Гл.ветвр.!O93+'Гл. инж.'!O93+'Гл. энерг.'!O93+Гл.мелиор!O93+'Гл. экон.'!O93+Гл.бухг.!O93+'Др. гл.спец.'!O93</f>
        <v>5</v>
      </c>
      <c r="P93" s="57">
        <f t="shared" si="91"/>
        <v>3.7037037037037033</v>
      </c>
      <c r="Q93" s="58">
        <f>Гл.агрон.!Q93+'Гл. зоот.'!Q93+Гл.ветвр.!Q93+'Гл. инж.'!Q93+'Гл. энерг.'!Q93+Гл.мелиор!Q93+'Гл. экон.'!Q93+Гл.бухг.!Q93+'Др. гл.спец.'!Q93</f>
        <v>3</v>
      </c>
      <c r="R93" s="57">
        <f t="shared" si="92"/>
        <v>60</v>
      </c>
      <c r="S93" s="58">
        <f>Гл.агрон.!S93+'Гл. зоот.'!S93+Гл.ветвр.!S93+'Гл. инж.'!S93+'Гл. энерг.'!S93+Гл.мелиор!S93+'Гл. экон.'!S93+Гл.бухг.!S93+'Др. гл.спец.'!S93</f>
        <v>6</v>
      </c>
      <c r="T93" s="57">
        <f t="shared" si="93"/>
        <v>4.4444444444444446</v>
      </c>
      <c r="U93" s="58">
        <f>Гл.агрон.!U93+'Гл. зоот.'!U93+Гл.ветвр.!U93+'Гл. инж.'!U93+'Гл. энерг.'!U93+Гл.мелиор!U93+'Гл. экон.'!U93+Гл.бухг.!U93+'Др. гл.спец.'!U93</f>
        <v>31</v>
      </c>
      <c r="V93" s="57">
        <f t="shared" si="94"/>
        <v>22.962962962962962</v>
      </c>
      <c r="W93" s="58">
        <f>Гл.агрон.!W93+'Гл. зоот.'!W93+Гл.ветвр.!W93+'Гл. инж.'!W93+'Гл. энерг.'!W93+Гл.мелиор!W93+'Гл. экон.'!W93+Гл.бухг.!W93+'Др. гл.спец.'!W93</f>
        <v>1</v>
      </c>
      <c r="X93" s="57">
        <f t="shared" si="95"/>
        <v>0.74074074074074081</v>
      </c>
      <c r="Y93" s="58">
        <f>Гл.агрон.!Y93+'Гл. зоот.'!Y93+Гл.ветвр.!Y93+'Гл. инж.'!Y93+'Гл. энерг.'!Y93+Гл.мелиор!Y93+'Гл. экон.'!Y93+Гл.бухг.!Y93+'Др. гл.спец.'!Y93</f>
        <v>5</v>
      </c>
      <c r="Z93" s="57">
        <f t="shared" si="96"/>
        <v>3.7037037037037033</v>
      </c>
      <c r="AA93" s="58">
        <f>Гл.агрон.!AA93+'Гл. зоот.'!AA93+Гл.ветвр.!AA93+'Гл. инж.'!AA93+'Гл. энерг.'!AA93+Гл.мелиор!AA93+'Гл. экон.'!AA93+Гл.бухг.!AA93+'Др. гл.спец.'!AA93</f>
        <v>0</v>
      </c>
      <c r="AB93" s="57">
        <f t="shared" si="97"/>
        <v>0</v>
      </c>
      <c r="AC93" s="57">
        <f t="shared" si="98"/>
        <v>0</v>
      </c>
      <c r="AD93" s="58">
        <f>Гл.агрон.!AD93+'Гл. зоот.'!AD93+Гл.ветвр.!AD93+'Гл. инж.'!AD93+'Гл. энерг.'!AD93+Гл.мелиор!AD93+'Гл. экон.'!AD93+Гл.бухг.!AD93+'Др. гл.спец.'!AD93</f>
        <v>10</v>
      </c>
      <c r="AE93" s="57">
        <f t="shared" si="99"/>
        <v>7.4074074074074066</v>
      </c>
      <c r="AF93" s="58">
        <f>Гл.агрон.!AF93+'Гл. зоот.'!AF93+Гл.ветвр.!AF93+'Гл. инж.'!AF93+'Гл. энерг.'!AF93+Гл.мелиор!AF93+'Гл. экон.'!AF93+Гл.бухг.!AF93+'Др. гл.спец.'!AF93</f>
        <v>0</v>
      </c>
      <c r="AG93" s="55">
        <f t="shared" si="100"/>
        <v>0</v>
      </c>
      <c r="AH93" s="42"/>
      <c r="AI93" s="42"/>
    </row>
    <row r="94" spans="1:35" x14ac:dyDescent="0.25">
      <c r="A94" s="93">
        <f t="shared" si="101"/>
        <v>78</v>
      </c>
      <c r="B94" s="96" t="s">
        <v>119</v>
      </c>
      <c r="C94" s="58">
        <f>Гл.агрон.!C94+'Гл. зоот.'!C94+Гл.ветвр.!C94+'Гл. инж.'!C94+'Гл. энерг.'!C94+Гл.мелиор!C94+'Гл. экон.'!C94+Гл.бухг.!C94+'Др. гл.спец.'!C94</f>
        <v>36</v>
      </c>
      <c r="D94" s="58">
        <f>Гл.агрон.!D94+'Гл. зоот.'!D94+Гл.ветвр.!D94+'Гл. инж.'!D94+'Гл. энерг.'!D94+Гл.мелиор!D94+'Гл. экон.'!D94+Гл.бухг.!D94+'Др. гл.спец.'!D94</f>
        <v>32</v>
      </c>
      <c r="E94" s="57">
        <f t="shared" si="85"/>
        <v>88.888888888888886</v>
      </c>
      <c r="F94" s="58">
        <f>Гл.агрон.!F94+'Гл. зоот.'!F94+Гл.ветвр.!F94+'Гл. инж.'!F94+'Гл. энерг.'!F94+Гл.мелиор!F94+'Гл. экон.'!F94+Гл.бухг.!F94+'Др. гл.спец.'!F94</f>
        <v>14</v>
      </c>
      <c r="G94" s="57">
        <f t="shared" si="86"/>
        <v>43.75</v>
      </c>
      <c r="H94" s="58">
        <f>Гл.агрон.!H94+'Гл. зоот.'!H94+Гл.ветвр.!H94+'Гл. инж.'!H94+'Гл. энерг.'!H94+Гл.мелиор!H94+'Гл. экон.'!H94+Гл.бухг.!H94+'Др. гл.спец.'!H94</f>
        <v>30</v>
      </c>
      <c r="I94" s="57">
        <f t="shared" si="87"/>
        <v>93.75</v>
      </c>
      <c r="J94" s="57">
        <f t="shared" si="88"/>
        <v>83.333333333333343</v>
      </c>
      <c r="K94" s="58">
        <f>Гл.агрон.!K94+'Гл. зоот.'!K94+Гл.ветвр.!K94+'Гл. инж.'!K94+'Гл. энерг.'!K94+Гл.мелиор!K94+'Гл. экон.'!K94+Гл.бухг.!K94+'Др. гл.спец.'!K94</f>
        <v>28</v>
      </c>
      <c r="L94" s="57">
        <f t="shared" si="89"/>
        <v>87.5</v>
      </c>
      <c r="M94" s="58">
        <f>Гл.агрон.!M94+'Гл. зоот.'!M94+Гл.ветвр.!M94+'Гл. инж.'!M94+'Гл. энерг.'!M94+Гл.мелиор!M94+'Гл. экон.'!M94+Гл.бухг.!M94+'Др. гл.спец.'!M94</f>
        <v>2</v>
      </c>
      <c r="N94" s="57">
        <f t="shared" si="90"/>
        <v>6.25</v>
      </c>
      <c r="O94" s="58">
        <f>Гл.агрон.!O94+'Гл. зоот.'!O94+Гл.ветвр.!O94+'Гл. инж.'!O94+'Гл. энерг.'!O94+Гл.мелиор!O94+'Гл. экон.'!O94+Гл.бухг.!O94+'Др. гл.спец.'!O94</f>
        <v>2</v>
      </c>
      <c r="P94" s="57">
        <f t="shared" si="91"/>
        <v>6.25</v>
      </c>
      <c r="Q94" s="58">
        <f>Гл.агрон.!Q94+'Гл. зоот.'!Q94+Гл.ветвр.!Q94+'Гл. инж.'!Q94+'Гл. энерг.'!Q94+Гл.мелиор!Q94+'Гл. экон.'!Q94+Гл.бухг.!Q94+'Др. гл.спец.'!Q94</f>
        <v>1</v>
      </c>
      <c r="R94" s="57">
        <f t="shared" si="92"/>
        <v>50</v>
      </c>
      <c r="S94" s="58">
        <f>Гл.агрон.!S94+'Гл. зоот.'!S94+Гл.ветвр.!S94+'Гл. инж.'!S94+'Гл. энерг.'!S94+Гл.мелиор!S94+'Гл. экон.'!S94+Гл.бухг.!S94+'Др. гл.спец.'!S94</f>
        <v>5</v>
      </c>
      <c r="T94" s="57">
        <f t="shared" si="93"/>
        <v>15.625</v>
      </c>
      <c r="U94" s="58">
        <f>Гл.агрон.!U94+'Гл. зоот.'!U94+Гл.ветвр.!U94+'Гл. инж.'!U94+'Гл. энерг.'!U94+Гл.мелиор!U94+'Гл. экон.'!U94+Гл.бухг.!U94+'Др. гл.спец.'!U94</f>
        <v>7</v>
      </c>
      <c r="V94" s="57">
        <f t="shared" si="94"/>
        <v>21.875</v>
      </c>
      <c r="W94" s="58">
        <f>Гл.агрон.!W94+'Гл. зоот.'!W94+Гл.ветвр.!W94+'Гл. инж.'!W94+'Гл. энерг.'!W94+Гл.мелиор!W94+'Гл. экон.'!W94+Гл.бухг.!W94+'Др. гл.спец.'!W94</f>
        <v>3</v>
      </c>
      <c r="X94" s="57">
        <f t="shared" si="95"/>
        <v>9.375</v>
      </c>
      <c r="Y94" s="58">
        <f>Гл.агрон.!Y94+'Гл. зоот.'!Y94+Гл.ветвр.!Y94+'Гл. инж.'!Y94+'Гл. энерг.'!Y94+Гл.мелиор!Y94+'Гл. экон.'!Y94+Гл.бухг.!Y94+'Др. гл.спец.'!Y94</f>
        <v>3</v>
      </c>
      <c r="Z94" s="57">
        <f t="shared" si="96"/>
        <v>9.375</v>
      </c>
      <c r="AA94" s="58">
        <f>Гл.агрон.!AA94+'Гл. зоот.'!AA94+Гл.ветвр.!AA94+'Гл. инж.'!AA94+'Гл. энерг.'!AA94+Гл.мелиор!AA94+'Гл. экон.'!AA94+Гл.бухг.!AA94+'Др. гл.спец.'!AA94</f>
        <v>1</v>
      </c>
      <c r="AB94" s="57">
        <f t="shared" si="97"/>
        <v>3.125</v>
      </c>
      <c r="AC94" s="57">
        <f t="shared" si="98"/>
        <v>33.333333333333329</v>
      </c>
      <c r="AD94" s="58">
        <f>Гл.агрон.!AD94+'Гл. зоот.'!AD94+Гл.ветвр.!AD94+'Гл. инж.'!AD94+'Гл. энерг.'!AD94+Гл.мелиор!AD94+'Гл. экон.'!AD94+Гл.бухг.!AD94+'Др. гл.спец.'!AD94</f>
        <v>0</v>
      </c>
      <c r="AE94" s="57">
        <f t="shared" si="99"/>
        <v>0</v>
      </c>
      <c r="AF94" s="58">
        <f>Гл.агрон.!AF94+'Гл. зоот.'!AF94+Гл.ветвр.!AF94+'Гл. инж.'!AF94+'Гл. энерг.'!AF94+Гл.мелиор!AF94+'Гл. экон.'!AF94+Гл.бухг.!AF94+'Др. гл.спец.'!AF94</f>
        <v>0</v>
      </c>
      <c r="AG94" s="55">
        <f t="shared" si="100"/>
        <v>0</v>
      </c>
      <c r="AH94" s="42"/>
      <c r="AI94" s="42"/>
    </row>
    <row r="95" spans="1:35" x14ac:dyDescent="0.25">
      <c r="A95" s="93">
        <f t="shared" si="101"/>
        <v>79</v>
      </c>
      <c r="B95" s="96" t="s">
        <v>120</v>
      </c>
      <c r="C95" s="58">
        <f>Гл.агрон.!C95+'Гл. зоот.'!C95+Гл.ветвр.!C95+'Гл. инж.'!C95+'Гл. энерг.'!C95+Гл.мелиор!C95+'Гл. экон.'!C95+Гл.бухг.!C95+'Др. гл.спец.'!C95</f>
        <v>221</v>
      </c>
      <c r="D95" s="58">
        <f>Гл.агрон.!D95+'Гл. зоот.'!D95+Гл.ветвр.!D95+'Гл. инж.'!D95+'Гл. энерг.'!D95+Гл.мелиор!D95+'Гл. экон.'!D95+Гл.бухг.!D95+'Др. гл.спец.'!D95</f>
        <v>209</v>
      </c>
      <c r="E95" s="57">
        <f t="shared" si="85"/>
        <v>94.570135746606326</v>
      </c>
      <c r="F95" s="58">
        <f>Гл.агрон.!F95+'Гл. зоот.'!F95+Гл.ветвр.!F95+'Гл. инж.'!F95+'Гл. энерг.'!F95+Гл.мелиор!F95+'Гл. экон.'!F95+Гл.бухг.!F95+'Др. гл.спец.'!F95</f>
        <v>92</v>
      </c>
      <c r="G95" s="57">
        <f t="shared" si="86"/>
        <v>44.019138755980862</v>
      </c>
      <c r="H95" s="58">
        <f>Гл.агрон.!H95+'Гл. зоот.'!H95+Гл.ветвр.!H95+'Гл. инж.'!H95+'Гл. энерг.'!H95+Гл.мелиор!H95+'Гл. экон.'!H95+Гл.бухг.!H95+'Др. гл.спец.'!H95</f>
        <v>203</v>
      </c>
      <c r="I95" s="57">
        <f t="shared" si="87"/>
        <v>97.129186602870803</v>
      </c>
      <c r="J95" s="57">
        <f t="shared" si="88"/>
        <v>91.855203619909503</v>
      </c>
      <c r="K95" s="58">
        <f>Гл.агрон.!K95+'Гл. зоот.'!K95+Гл.ветвр.!K95+'Гл. инж.'!K95+'Гл. энерг.'!K95+Гл.мелиор!K95+'Гл. экон.'!K95+Гл.бухг.!K95+'Др. гл.спец.'!K95</f>
        <v>151</v>
      </c>
      <c r="L95" s="57">
        <f t="shared" si="89"/>
        <v>72.248803827751189</v>
      </c>
      <c r="M95" s="58">
        <f>Гл.агрон.!M95+'Гл. зоот.'!M95+Гл.ветвр.!M95+'Гл. инж.'!M95+'Гл. энерг.'!M95+Гл.мелиор!M95+'Гл. экон.'!M95+Гл.бухг.!M95+'Др. гл.спец.'!M95</f>
        <v>52</v>
      </c>
      <c r="N95" s="57">
        <f t="shared" si="90"/>
        <v>24.880382775119617</v>
      </c>
      <c r="O95" s="58">
        <f>Гл.агрон.!O95+'Гл. зоот.'!O95+Гл.ветвр.!O95+'Гл. инж.'!O95+'Гл. энерг.'!O95+Гл.мелиор!O95+'Гл. экон.'!O95+Гл.бухг.!O95+'Др. гл.спец.'!O95</f>
        <v>6</v>
      </c>
      <c r="P95" s="57">
        <f t="shared" si="91"/>
        <v>2.8708133971291865</v>
      </c>
      <c r="Q95" s="58">
        <f>Гл.агрон.!Q95+'Гл. зоот.'!Q95+Гл.ветвр.!Q95+'Гл. инж.'!Q95+'Гл. энерг.'!Q95+Гл.мелиор!Q95+'Гл. экон.'!Q95+Гл.бухг.!Q95+'Др. гл.спец.'!Q95</f>
        <v>0</v>
      </c>
      <c r="R95" s="57">
        <f t="shared" si="92"/>
        <v>0</v>
      </c>
      <c r="S95" s="58">
        <f>Гл.агрон.!S95+'Гл. зоот.'!S95+Гл.ветвр.!S95+'Гл. инж.'!S95+'Гл. энерг.'!S95+Гл.мелиор!S95+'Гл. экон.'!S95+Гл.бухг.!S95+'Др. гл.спец.'!S95</f>
        <v>8</v>
      </c>
      <c r="T95" s="57">
        <f t="shared" si="93"/>
        <v>3.8277511961722488</v>
      </c>
      <c r="U95" s="58">
        <f>Гл.агрон.!U95+'Гл. зоот.'!U95+Гл.ветвр.!U95+'Гл. инж.'!U95+'Гл. энерг.'!U95+Гл.мелиор!U95+'Гл. экон.'!U95+Гл.бухг.!U95+'Др. гл.спец.'!U95</f>
        <v>30</v>
      </c>
      <c r="V95" s="57">
        <f t="shared" si="94"/>
        <v>14.354066985645932</v>
      </c>
      <c r="W95" s="58">
        <f>Гл.агрон.!W95+'Гл. зоот.'!W95+Гл.ветвр.!W95+'Гл. инж.'!W95+'Гл. энерг.'!W95+Гл.мелиор!W95+'Гл. экон.'!W95+Гл.бухг.!W95+'Др. гл.спец.'!W95</f>
        <v>6</v>
      </c>
      <c r="X95" s="57">
        <f t="shared" si="95"/>
        <v>2.8708133971291865</v>
      </c>
      <c r="Y95" s="58">
        <f>Гл.агрон.!Y95+'Гл. зоот.'!Y95+Гл.ветвр.!Y95+'Гл. инж.'!Y95+'Гл. энерг.'!Y95+Гл.мелиор!Y95+'Гл. экон.'!Y95+Гл.бухг.!Y95+'Др. гл.спец.'!Y95</f>
        <v>22</v>
      </c>
      <c r="Z95" s="57">
        <f t="shared" si="96"/>
        <v>10.526315789473683</v>
      </c>
      <c r="AA95" s="58">
        <f>Гл.агрон.!AA95+'Гл. зоот.'!AA95+Гл.ветвр.!AA95+'Гл. инж.'!AA95+'Гл. энерг.'!AA95+Гл.мелиор!AA95+'Гл. экон.'!AA95+Гл.бухг.!AA95+'Др. гл.спец.'!AA95</f>
        <v>0</v>
      </c>
      <c r="AB95" s="57">
        <f t="shared" si="97"/>
        <v>0</v>
      </c>
      <c r="AC95" s="57">
        <f t="shared" si="98"/>
        <v>0</v>
      </c>
      <c r="AD95" s="58">
        <f>Гл.агрон.!AD95+'Гл. зоот.'!AD95+Гл.ветвр.!AD95+'Гл. инж.'!AD95+'Гл. энерг.'!AD95+Гл.мелиор!AD95+'Гл. экон.'!AD95+Гл.бухг.!AD95+'Др. гл.спец.'!AD95</f>
        <v>6</v>
      </c>
      <c r="AE95" s="57">
        <f t="shared" si="99"/>
        <v>2.8708133971291865</v>
      </c>
      <c r="AF95" s="58">
        <f>Гл.агрон.!AF95+'Гл. зоот.'!AF95+Гл.ветвр.!AF95+'Гл. инж.'!AF95+'Гл. энерг.'!AF95+Гл.мелиор!AF95+'Гл. экон.'!AF95+Гл.бухг.!AF95+'Др. гл.спец.'!AF95</f>
        <v>0</v>
      </c>
      <c r="AG95" s="55">
        <f t="shared" si="100"/>
        <v>0</v>
      </c>
      <c r="AH95" s="42"/>
      <c r="AI95" s="42"/>
    </row>
    <row r="96" spans="1:35" x14ac:dyDescent="0.25">
      <c r="A96" s="93">
        <f t="shared" si="101"/>
        <v>80</v>
      </c>
      <c r="B96" s="96" t="s">
        <v>121</v>
      </c>
      <c r="C96" s="58">
        <f>Гл.агрон.!C96+'Гл. зоот.'!C96+Гл.ветвр.!C96+'Гл. инж.'!C96+'Гл. энерг.'!C96+Гл.мелиор!C96+'Гл. экон.'!C96+Гл.бухг.!C96+'Др. гл.спец.'!C96</f>
        <v>57.44</v>
      </c>
      <c r="D96" s="58">
        <f>Гл.агрон.!D96+'Гл. зоот.'!D96+Гл.ветвр.!D96+'Гл. инж.'!D96+'Гл. энерг.'!D96+Гл.мелиор!D96+'Гл. экон.'!D96+Гл.бухг.!D96+'Др. гл.спец.'!D96</f>
        <v>56.44</v>
      </c>
      <c r="E96" s="57">
        <f t="shared" si="85"/>
        <v>98.259052924791092</v>
      </c>
      <c r="F96" s="58">
        <f>Гл.агрон.!F96+'Гл. зоот.'!F96+Гл.ветвр.!F96+'Гл. инж.'!F96+'Гл. энерг.'!F96+Гл.мелиор!F96+'Гл. экон.'!F96+Гл.бухг.!F96+'Др. гл.спец.'!F96</f>
        <v>24</v>
      </c>
      <c r="G96" s="57">
        <f t="shared" si="86"/>
        <v>42.523033309709426</v>
      </c>
      <c r="H96" s="58">
        <f>Гл.агрон.!H96+'Гл. зоот.'!H96+Гл.ветвр.!H96+'Гл. инж.'!H96+'Гл. энерг.'!H96+Гл.мелиор!H96+'Гл. экон.'!H96+Гл.бухг.!H96+'Др. гл.спец.'!H96</f>
        <v>53</v>
      </c>
      <c r="I96" s="57">
        <f t="shared" si="87"/>
        <v>93.905031892274977</v>
      </c>
      <c r="J96" s="57">
        <f t="shared" si="88"/>
        <v>92.270194986072426</v>
      </c>
      <c r="K96" s="58">
        <f>Гл.агрон.!K96+'Гл. зоот.'!K96+Гл.ветвр.!K96+'Гл. инж.'!K96+'Гл. энерг.'!K96+Гл.мелиор!K96+'Гл. экон.'!K96+Гл.бухг.!K96+'Др. гл.спец.'!K96</f>
        <v>47</v>
      </c>
      <c r="L96" s="57">
        <f t="shared" si="89"/>
        <v>83.274273564847633</v>
      </c>
      <c r="M96" s="58">
        <f>Гл.агрон.!M96+'Гл. зоот.'!M96+Гл.ветвр.!M96+'Гл. инж.'!M96+'Гл. энерг.'!M96+Гл.мелиор!M96+'Гл. экон.'!M96+Гл.бухг.!M96+'Др. гл.спец.'!M96</f>
        <v>6</v>
      </c>
      <c r="N96" s="57">
        <f t="shared" si="90"/>
        <v>10.630758327427356</v>
      </c>
      <c r="O96" s="58">
        <f>Гл.агрон.!O96+'Гл. зоот.'!O96+Гл.ветвр.!O96+'Гл. инж.'!O96+'Гл. энерг.'!O96+Гл.мелиор!O96+'Гл. экон.'!O96+Гл.бухг.!O96+'Др. гл.спец.'!O96</f>
        <v>3.4400000000000004</v>
      </c>
      <c r="P96" s="57">
        <f t="shared" si="91"/>
        <v>6.094968107725018</v>
      </c>
      <c r="Q96" s="58">
        <f>Гл.агрон.!Q96+'Гл. зоот.'!Q96+Гл.ветвр.!Q96+'Гл. инж.'!Q96+'Гл. энерг.'!Q96+Гл.мелиор!Q96+'Гл. экон.'!Q96+Гл.бухг.!Q96+'Др. гл.спец.'!Q96</f>
        <v>1</v>
      </c>
      <c r="R96" s="57">
        <f t="shared" si="92"/>
        <v>29.06976744186046</v>
      </c>
      <c r="S96" s="58">
        <f>Гл.агрон.!S96+'Гл. зоот.'!S96+Гл.ветвр.!S96+'Гл. инж.'!S96+'Гл. энерг.'!S96+Гл.мелиор!S96+'Гл. экон.'!S96+Гл.бухг.!S96+'Др. гл.спец.'!S96</f>
        <v>1</v>
      </c>
      <c r="T96" s="57">
        <f t="shared" si="93"/>
        <v>1.7717930545712259</v>
      </c>
      <c r="U96" s="58">
        <f>Гл.агрон.!U96+'Гл. зоот.'!U96+Гл.ветвр.!U96+'Гл. инж.'!U96+'Гл. энерг.'!U96+Гл.мелиор!U96+'Гл. экон.'!U96+Гл.бухг.!U96+'Др. гл.спец.'!U96</f>
        <v>5</v>
      </c>
      <c r="V96" s="57">
        <f t="shared" si="94"/>
        <v>8.8589652728561319</v>
      </c>
      <c r="W96" s="58">
        <f>Гл.агрон.!W96+'Гл. зоот.'!W96+Гл.ветвр.!W96+'Гл. инж.'!W96+'Гл. энерг.'!W96+Гл.мелиор!W96+'Гл. экон.'!W96+Гл.бухг.!W96+'Др. гл.спец.'!W96</f>
        <v>2</v>
      </c>
      <c r="X96" s="57">
        <f t="shared" si="95"/>
        <v>3.5435861091424519</v>
      </c>
      <c r="Y96" s="58">
        <f>Гл.агрон.!Y96+'Гл. зоот.'!Y96+Гл.ветвр.!Y96+'Гл. инж.'!Y96+'Гл. энерг.'!Y96+Гл.мелиор!Y96+'Гл. экон.'!Y96+Гл.бухг.!Y96+'Др. гл.спец.'!Y96</f>
        <v>10</v>
      </c>
      <c r="Z96" s="57">
        <f t="shared" si="96"/>
        <v>17.717930545712264</v>
      </c>
      <c r="AA96" s="58">
        <f>Гл.агрон.!AA96+'Гл. зоот.'!AA96+Гл.ветвр.!AA96+'Гл. инж.'!AA96+'Гл. энерг.'!AA96+Гл.мелиор!AA96+'Гл. экон.'!AA96+Гл.бухг.!AA96+'Др. гл.спец.'!AA96</f>
        <v>0</v>
      </c>
      <c r="AB96" s="57">
        <f t="shared" si="97"/>
        <v>0</v>
      </c>
      <c r="AC96" s="57">
        <f t="shared" si="98"/>
        <v>0</v>
      </c>
      <c r="AD96" s="58">
        <f>Гл.агрон.!AD96+'Гл. зоот.'!AD96+Гл.ветвр.!AD96+'Гл. инж.'!AD96+'Гл. энерг.'!AD96+Гл.мелиор!AD96+'Гл. экон.'!AD96+Гл.бухг.!AD96+'Др. гл.спец.'!AD96</f>
        <v>7</v>
      </c>
      <c r="AE96" s="57">
        <f t="shared" si="99"/>
        <v>12.402551381998583</v>
      </c>
      <c r="AF96" s="58">
        <f>Гл.агрон.!AF96+'Гл. зоот.'!AF96+Гл.ветвр.!AF96+'Гл. инж.'!AF96+'Гл. энерг.'!AF96+Гл.мелиор!AF96+'Гл. экон.'!AF96+Гл.бухг.!AF96+'Др. гл.спец.'!AF96</f>
        <v>0</v>
      </c>
      <c r="AG96" s="55">
        <f t="shared" si="100"/>
        <v>0</v>
      </c>
      <c r="AH96" s="42"/>
      <c r="AI96" s="42"/>
    </row>
    <row r="97" spans="1:35" x14ac:dyDescent="0.25">
      <c r="A97" s="93">
        <f t="shared" si="101"/>
        <v>81</v>
      </c>
      <c r="B97" s="96" t="s">
        <v>122</v>
      </c>
      <c r="C97" s="58">
        <f>Гл.агрон.!C97+'Гл. зоот.'!C97+Гл.ветвр.!C97+'Гл. инж.'!C97+'Гл. энерг.'!C97+Гл.мелиор!C97+'Гл. экон.'!C97+Гл.бухг.!C97+'Др. гл.спец.'!C97</f>
        <v>353</v>
      </c>
      <c r="D97" s="58">
        <f>Гл.агрон.!D97+'Гл. зоот.'!D97+Гл.ветвр.!D97+'Гл. инж.'!D97+'Гл. энерг.'!D97+Гл.мелиор!D97+'Гл. экон.'!D97+Гл.бухг.!D97+'Др. гл.спец.'!D97</f>
        <v>311</v>
      </c>
      <c r="E97" s="57">
        <f t="shared" si="85"/>
        <v>88.101983002832867</v>
      </c>
      <c r="F97" s="58">
        <f>Гл.агрон.!F97+'Гл. зоот.'!F97+Гл.ветвр.!F97+'Гл. инж.'!F97+'Гл. энерг.'!F97+Гл.мелиор!F97+'Гл. экон.'!F97+Гл.бухг.!F97+'Др. гл.спец.'!F97</f>
        <v>126</v>
      </c>
      <c r="G97" s="57">
        <f t="shared" si="86"/>
        <v>40.514469453376208</v>
      </c>
      <c r="H97" s="58">
        <f>Гл.агрон.!H97+'Гл. зоот.'!H97+Гл.ветвр.!H97+'Гл. инж.'!H97+'Гл. энерг.'!H97+Гл.мелиор!H97+'Гл. экон.'!H97+Гл.бухг.!H97+'Др. гл.спец.'!H97</f>
        <v>310</v>
      </c>
      <c r="I97" s="57">
        <f t="shared" si="87"/>
        <v>99.678456591639872</v>
      </c>
      <c r="J97" s="57">
        <f t="shared" si="88"/>
        <v>87.818696883852681</v>
      </c>
      <c r="K97" s="58">
        <f>Гл.агрон.!K97+'Гл. зоот.'!K97+Гл.ветвр.!K97+'Гл. инж.'!K97+'Гл. энерг.'!K97+Гл.мелиор!K97+'Гл. экон.'!K97+Гл.бухг.!K97+'Др. гл.спец.'!K97</f>
        <v>244</v>
      </c>
      <c r="L97" s="57">
        <f t="shared" si="89"/>
        <v>78.456591639871391</v>
      </c>
      <c r="M97" s="58">
        <f>Гл.агрон.!M97+'Гл. зоот.'!M97+Гл.ветвр.!M97+'Гл. инж.'!M97+'Гл. энерг.'!M97+Гл.мелиор!M97+'Гл. экон.'!M97+Гл.бухг.!M97+'Др. гл.спец.'!M97</f>
        <v>66</v>
      </c>
      <c r="N97" s="57">
        <f t="shared" si="90"/>
        <v>21.221864951768488</v>
      </c>
      <c r="O97" s="58">
        <f>Гл.агрон.!O97+'Гл. зоот.'!O97+Гл.ветвр.!O97+'Гл. инж.'!O97+'Гл. энерг.'!O97+Гл.мелиор!O97+'Гл. экон.'!O97+Гл.бухг.!O97+'Др. гл.спец.'!O97</f>
        <v>1</v>
      </c>
      <c r="P97" s="57">
        <f t="shared" si="91"/>
        <v>0.32154340836012862</v>
      </c>
      <c r="Q97" s="58">
        <f>Гл.агрон.!Q97+'Гл. зоот.'!Q97+Гл.ветвр.!Q97+'Гл. инж.'!Q97+'Гл. энерг.'!Q97+Гл.мелиор!Q97+'Гл. экон.'!Q97+Гл.бухг.!Q97+'Др. гл.спец.'!Q97</f>
        <v>0</v>
      </c>
      <c r="R97" s="57">
        <f t="shared" si="92"/>
        <v>0</v>
      </c>
      <c r="S97" s="58">
        <f>Гл.агрон.!S97+'Гл. зоот.'!S97+Гл.ветвр.!S97+'Гл. инж.'!S97+'Гл. энерг.'!S97+Гл.мелиор!S97+'Гл. экон.'!S97+Гл.бухг.!S97+'Др. гл.спец.'!S97</f>
        <v>24</v>
      </c>
      <c r="T97" s="57">
        <f t="shared" si="93"/>
        <v>7.7170418006430879</v>
      </c>
      <c r="U97" s="58">
        <f>Гл.агрон.!U97+'Гл. зоот.'!U97+Гл.ветвр.!U97+'Гл. инж.'!U97+'Гл. энерг.'!U97+Гл.мелиор!U97+'Гл. экон.'!U97+Гл.бухг.!U97+'Др. гл.спец.'!U97</f>
        <v>35</v>
      </c>
      <c r="V97" s="57">
        <f t="shared" si="94"/>
        <v>11.254019292604502</v>
      </c>
      <c r="W97" s="58">
        <f>Гл.агрон.!W97+'Гл. зоот.'!W97+Гл.ветвр.!W97+'Гл. инж.'!W97+'Гл. энерг.'!W97+Гл.мелиор!W97+'Гл. экон.'!W97+Гл.бухг.!W97+'Др. гл.спец.'!W97</f>
        <v>4</v>
      </c>
      <c r="X97" s="57">
        <f t="shared" si="95"/>
        <v>1.2861736334405145</v>
      </c>
      <c r="Y97" s="58">
        <f>Гл.агрон.!Y97+'Гл. зоот.'!Y97+Гл.ветвр.!Y97+'Гл. инж.'!Y97+'Гл. энерг.'!Y97+Гл.мелиор!Y97+'Гл. экон.'!Y97+Гл.бухг.!Y97+'Др. гл.спец.'!Y97</f>
        <v>25</v>
      </c>
      <c r="Z97" s="57">
        <f t="shared" si="96"/>
        <v>8.0385852090032159</v>
      </c>
      <c r="AA97" s="58">
        <f>Гл.агрон.!AA97+'Гл. зоот.'!AA97+Гл.ветвр.!AA97+'Гл. инж.'!AA97+'Гл. энерг.'!AA97+Гл.мелиор!AA97+'Гл. экон.'!AA97+Гл.бухг.!AA97+'Др. гл.спец.'!AA97</f>
        <v>0</v>
      </c>
      <c r="AB97" s="57">
        <f t="shared" si="97"/>
        <v>0</v>
      </c>
      <c r="AC97" s="57">
        <f t="shared" si="98"/>
        <v>0</v>
      </c>
      <c r="AD97" s="58">
        <f>Гл.агрон.!AD97+'Гл. зоот.'!AD97+Гл.ветвр.!AD97+'Гл. инж.'!AD97+'Гл. энерг.'!AD97+Гл.мелиор!AD97+'Гл. экон.'!AD97+Гл.бухг.!AD97+'Др. гл.спец.'!AD97</f>
        <v>29</v>
      </c>
      <c r="AE97" s="57">
        <f t="shared" si="99"/>
        <v>9.32475884244373</v>
      </c>
      <c r="AF97" s="58">
        <f>Гл.агрон.!AF97+'Гл. зоот.'!AF97+Гл.ветвр.!AF97+'Гл. инж.'!AF97+'Гл. энерг.'!AF97+Гл.мелиор!AF97+'Гл. экон.'!AF97+Гл.бухг.!AF97+'Др. гл.спец.'!AF97</f>
        <v>0</v>
      </c>
      <c r="AG97" s="55">
        <f t="shared" si="100"/>
        <v>0</v>
      </c>
      <c r="AH97" s="42"/>
      <c r="AI97" s="42"/>
    </row>
    <row r="98" spans="1:35" x14ac:dyDescent="0.25">
      <c r="A98" s="93">
        <f t="shared" si="101"/>
        <v>82</v>
      </c>
      <c r="B98" s="96" t="s">
        <v>123</v>
      </c>
      <c r="C98" s="58">
        <f>Гл.агрон.!C98+'Гл. зоот.'!C98+Гл.ветвр.!C98+'Гл. инж.'!C98+'Гл. энерг.'!C98+Гл.мелиор!C98+'Гл. экон.'!C98+Гл.бухг.!C98+'Др. гл.спец.'!C98</f>
        <v>30</v>
      </c>
      <c r="D98" s="58">
        <f>Гл.агрон.!D98+'Гл. зоот.'!D98+Гл.ветвр.!D98+'Гл. инж.'!D98+'Гл. энерг.'!D98+Гл.мелиор!D98+'Гл. экон.'!D98+Гл.бухг.!D98+'Др. гл.спец.'!D98</f>
        <v>16</v>
      </c>
      <c r="E98" s="57">
        <f t="shared" si="85"/>
        <v>53.333333333333336</v>
      </c>
      <c r="F98" s="58">
        <f>Гл.агрон.!F98+'Гл. зоот.'!F98+Гл.ветвр.!F98+'Гл. инж.'!F98+'Гл. энерг.'!F98+Гл.мелиор!F98+'Гл. экон.'!F98+Гл.бухг.!F98+'Др. гл.спец.'!F98</f>
        <v>14</v>
      </c>
      <c r="G98" s="57">
        <f t="shared" si="86"/>
        <v>87.5</v>
      </c>
      <c r="H98" s="58">
        <f>Гл.агрон.!H98+'Гл. зоот.'!H98+Гл.ветвр.!H98+'Гл. инж.'!H98+'Гл. энерг.'!H98+Гл.мелиор!H98+'Гл. экон.'!H98+Гл.бухг.!H98+'Др. гл.спец.'!H98</f>
        <v>14</v>
      </c>
      <c r="I98" s="57">
        <f t="shared" si="87"/>
        <v>87.5</v>
      </c>
      <c r="J98" s="57">
        <f t="shared" si="88"/>
        <v>46.666666666666664</v>
      </c>
      <c r="K98" s="58">
        <f>Гл.агрон.!K98+'Гл. зоот.'!K98+Гл.ветвр.!K98+'Гл. инж.'!K98+'Гл. энерг.'!K98+Гл.мелиор!K98+'Гл. экон.'!K98+Гл.бухг.!K98+'Др. гл.спец.'!K98</f>
        <v>8</v>
      </c>
      <c r="L98" s="57">
        <f t="shared" si="89"/>
        <v>50</v>
      </c>
      <c r="M98" s="58">
        <f>Гл.агрон.!M98+'Гл. зоот.'!M98+Гл.ветвр.!M98+'Гл. инж.'!M98+'Гл. энерг.'!M98+Гл.мелиор!M98+'Гл. экон.'!M98+Гл.бухг.!M98+'Др. гл.спец.'!M98</f>
        <v>6</v>
      </c>
      <c r="N98" s="57">
        <f t="shared" si="90"/>
        <v>37.5</v>
      </c>
      <c r="O98" s="58">
        <f>Гл.агрон.!O98+'Гл. зоот.'!O98+Гл.ветвр.!O98+'Гл. инж.'!O98+'Гл. энерг.'!O98+Гл.мелиор!O98+'Гл. экон.'!O98+Гл.бухг.!O98+'Др. гл.спец.'!O98</f>
        <v>2</v>
      </c>
      <c r="P98" s="57">
        <f t="shared" si="91"/>
        <v>12.5</v>
      </c>
      <c r="Q98" s="58">
        <f>Гл.агрон.!Q98+'Гл. зоот.'!Q98+Гл.ветвр.!Q98+'Гл. инж.'!Q98+'Гл. энерг.'!Q98+Гл.мелиор!Q98+'Гл. экон.'!Q98+Гл.бухг.!Q98+'Др. гл.спец.'!Q98</f>
        <v>0</v>
      </c>
      <c r="R98" s="57">
        <f t="shared" si="92"/>
        <v>0</v>
      </c>
      <c r="S98" s="58">
        <f>Гл.агрон.!S98+'Гл. зоот.'!S98+Гл.ветвр.!S98+'Гл. инж.'!S98+'Гл. энерг.'!S98+Гл.мелиор!S98+'Гл. экон.'!S98+Гл.бухг.!S98+'Др. гл.спец.'!S98</f>
        <v>3</v>
      </c>
      <c r="T98" s="57">
        <f t="shared" si="93"/>
        <v>18.75</v>
      </c>
      <c r="U98" s="58">
        <f>Гл.агрон.!U98+'Гл. зоот.'!U98+Гл.ветвр.!U98+'Гл. инж.'!U98+'Гл. энерг.'!U98+Гл.мелиор!U98+'Гл. экон.'!U98+Гл.бухг.!U98+'Др. гл.спец.'!U98</f>
        <v>3</v>
      </c>
      <c r="V98" s="57">
        <f t="shared" si="94"/>
        <v>18.75</v>
      </c>
      <c r="W98" s="58">
        <f>Гл.агрон.!W98+'Гл. зоот.'!W98+Гл.ветвр.!W98+'Гл. инж.'!W98+'Гл. энерг.'!W98+Гл.мелиор!W98+'Гл. экон.'!W98+Гл.бухг.!W98+'Др. гл.спец.'!W98</f>
        <v>0</v>
      </c>
      <c r="X98" s="57">
        <f t="shared" si="95"/>
        <v>0</v>
      </c>
      <c r="Y98" s="58">
        <f>Гл.агрон.!Y98+'Гл. зоот.'!Y98+Гл.ветвр.!Y98+'Гл. инж.'!Y98+'Гл. энерг.'!Y98+Гл.мелиор!Y98+'Гл. экон.'!Y98+Гл.бухг.!Y98+'Др. гл.спец.'!Y98</f>
        <v>0</v>
      </c>
      <c r="Z98" s="57">
        <f t="shared" si="96"/>
        <v>0</v>
      </c>
      <c r="AA98" s="58">
        <f>Гл.агрон.!AA98+'Гл. зоот.'!AA98+Гл.ветвр.!AA98+'Гл. инж.'!AA98+'Гл. энерг.'!AA98+Гл.мелиор!AA98+'Гл. экон.'!AA98+Гл.бухг.!AA98+'Др. гл.спец.'!AA98</f>
        <v>0</v>
      </c>
      <c r="AB98" s="57">
        <f t="shared" si="97"/>
        <v>0</v>
      </c>
      <c r="AC98" s="57">
        <f t="shared" si="98"/>
        <v>0</v>
      </c>
      <c r="AD98" s="58">
        <f>Гл.агрон.!AD98+'Гл. зоот.'!AD98+Гл.ветвр.!AD98+'Гл. инж.'!AD98+'Гл. энерг.'!AD98+Гл.мелиор!AD98+'Гл. экон.'!AD98+Гл.бухг.!AD98+'Др. гл.спец.'!AD98</f>
        <v>0</v>
      </c>
      <c r="AE98" s="57">
        <f t="shared" si="99"/>
        <v>0</v>
      </c>
      <c r="AF98" s="58">
        <f>Гл.агрон.!AF98+'Гл. зоот.'!AF98+Гл.ветвр.!AF98+'Гл. инж.'!AF98+'Гл. энерг.'!AF98+Гл.мелиор!AF98+'Гл. экон.'!AF98+Гл.бухг.!AF98+'Др. гл.спец.'!AF98</f>
        <v>0</v>
      </c>
      <c r="AG98" s="55">
        <f t="shared" si="100"/>
        <v>0</v>
      </c>
      <c r="AH98" s="42"/>
      <c r="AI98" s="42"/>
    </row>
    <row r="99" spans="1:35" x14ac:dyDescent="0.25">
      <c r="A99" s="93">
        <f t="shared" si="101"/>
        <v>83</v>
      </c>
      <c r="B99" s="96" t="s">
        <v>124</v>
      </c>
      <c r="C99" s="58">
        <f>Гл.агрон.!C99+'Гл. зоот.'!C99+Гл.ветвр.!C99+'Гл. инж.'!C99+'Гл. энерг.'!C99+Гл.мелиор!C99+'Гл. экон.'!C99+Гл.бухг.!C99+'Др. гл.спец.'!C99</f>
        <v>44</v>
      </c>
      <c r="D99" s="58">
        <f>Гл.агрон.!D99+'Гл. зоот.'!D99+Гл.ветвр.!D99+'Гл. инж.'!D99+'Гл. энерг.'!D99+Гл.мелиор!D99+'Гл. экон.'!D99+Гл.бухг.!D99+'Др. гл.спец.'!D99</f>
        <v>41</v>
      </c>
      <c r="E99" s="57">
        <f t="shared" si="85"/>
        <v>93.181818181818173</v>
      </c>
      <c r="F99" s="58">
        <f>Гл.агрон.!F99+'Гл. зоот.'!F99+Гл.ветвр.!F99+'Гл. инж.'!F99+'Гл. энерг.'!F99+Гл.мелиор!F99+'Гл. экон.'!F99+Гл.бухг.!F99+'Др. гл.спец.'!F99</f>
        <v>18</v>
      </c>
      <c r="G99" s="57">
        <f t="shared" si="86"/>
        <v>43.902439024390247</v>
      </c>
      <c r="H99" s="58">
        <f>Гл.агрон.!H99+'Гл. зоот.'!H99+Гл.ветвр.!H99+'Гл. инж.'!H99+'Гл. энерг.'!H99+Гл.мелиор!H99+'Гл. экон.'!H99+Гл.бухг.!H99+'Др. гл.спец.'!H99</f>
        <v>37</v>
      </c>
      <c r="I99" s="57">
        <f t="shared" si="87"/>
        <v>90.243902439024396</v>
      </c>
      <c r="J99" s="57">
        <f t="shared" si="88"/>
        <v>84.090909090909093</v>
      </c>
      <c r="K99" s="58">
        <f>Гл.агрон.!K99+'Гл. зоот.'!K99+Гл.ветвр.!K99+'Гл. инж.'!K99+'Гл. энерг.'!K99+Гл.мелиор!K99+'Гл. экон.'!K99+Гл.бухг.!K99+'Др. гл.спец.'!K99</f>
        <v>35</v>
      </c>
      <c r="L99" s="57">
        <f t="shared" si="89"/>
        <v>85.365853658536579</v>
      </c>
      <c r="M99" s="58">
        <f>Гл.агрон.!M99+'Гл. зоот.'!M99+Гл.ветвр.!M99+'Гл. инж.'!M99+'Гл. энерг.'!M99+Гл.мелиор!M99+'Гл. экон.'!M99+Гл.бухг.!M99+'Др. гл.спец.'!M99</f>
        <v>2</v>
      </c>
      <c r="N99" s="57">
        <f t="shared" si="90"/>
        <v>4.8780487804878048</v>
      </c>
      <c r="O99" s="58">
        <f>Гл.агрон.!O99+'Гл. зоот.'!O99+Гл.ветвр.!O99+'Гл. инж.'!O99+'Гл. энерг.'!O99+Гл.мелиор!O99+'Гл. экон.'!O99+Гл.бухг.!O99+'Др. гл.спец.'!O99</f>
        <v>4</v>
      </c>
      <c r="P99" s="57">
        <f t="shared" si="91"/>
        <v>9.7560975609756095</v>
      </c>
      <c r="Q99" s="58">
        <f>Гл.агрон.!Q99+'Гл. зоот.'!Q99+Гл.ветвр.!Q99+'Гл. инж.'!Q99+'Гл. энерг.'!Q99+Гл.мелиор!Q99+'Гл. экон.'!Q99+Гл.бухг.!Q99+'Др. гл.спец.'!Q99</f>
        <v>0</v>
      </c>
      <c r="R99" s="57">
        <f t="shared" si="92"/>
        <v>0</v>
      </c>
      <c r="S99" s="58">
        <f>Гл.агрон.!S99+'Гл. зоот.'!S99+Гл.ветвр.!S99+'Гл. инж.'!S99+'Гл. энерг.'!S99+Гл.мелиор!S99+'Гл. экон.'!S99+Гл.бухг.!S99+'Др. гл.спец.'!S99</f>
        <v>1</v>
      </c>
      <c r="T99" s="57">
        <f t="shared" si="93"/>
        <v>2.4390243902439024</v>
      </c>
      <c r="U99" s="58">
        <f>Гл.агрон.!U99+'Гл. зоот.'!U99+Гл.ветвр.!U99+'Гл. инж.'!U99+'Гл. энерг.'!U99+Гл.мелиор!U99+'Гл. экон.'!U99+Гл.бухг.!U99+'Др. гл.спец.'!U99</f>
        <v>7</v>
      </c>
      <c r="V99" s="57">
        <f t="shared" si="94"/>
        <v>17.073170731707318</v>
      </c>
      <c r="W99" s="58">
        <f>Гл.агрон.!W99+'Гл. зоот.'!W99+Гл.ветвр.!W99+'Гл. инж.'!W99+'Гл. энерг.'!W99+Гл.мелиор!W99+'Гл. экон.'!W99+Гл.бухг.!W99+'Др. гл.спец.'!W99</f>
        <v>0</v>
      </c>
      <c r="X99" s="57">
        <f t="shared" si="95"/>
        <v>0</v>
      </c>
      <c r="Y99" s="58">
        <f>Гл.агрон.!Y99+'Гл. зоот.'!Y99+Гл.ветвр.!Y99+'Гл. инж.'!Y99+'Гл. энерг.'!Y99+Гл.мелиор!Y99+'Гл. экон.'!Y99+Гл.бухг.!Y99+'Др. гл.спец.'!Y99</f>
        <v>9</v>
      </c>
      <c r="Z99" s="57">
        <f t="shared" si="96"/>
        <v>21.951219512195124</v>
      </c>
      <c r="AA99" s="58">
        <f>Гл.агрон.!AA99+'Гл. зоот.'!AA99+Гл.ветвр.!AA99+'Гл. инж.'!AA99+'Гл. энерг.'!AA99+Гл.мелиор!AA99+'Гл. экон.'!AA99+Гл.бухг.!AA99+'Др. гл.спец.'!AA99</f>
        <v>0</v>
      </c>
      <c r="AB99" s="57">
        <f t="shared" si="97"/>
        <v>0</v>
      </c>
      <c r="AC99" s="57">
        <f t="shared" si="98"/>
        <v>0</v>
      </c>
      <c r="AD99" s="58">
        <f>Гл.агрон.!AD99+'Гл. зоот.'!AD99+Гл.ветвр.!AD99+'Гл. инж.'!AD99+'Гл. энерг.'!AD99+Гл.мелиор!AD99+'Гл. экон.'!AD99+Гл.бухг.!AD99+'Др. гл.спец.'!AD99</f>
        <v>8</v>
      </c>
      <c r="AE99" s="57">
        <f t="shared" si="99"/>
        <v>19.512195121951219</v>
      </c>
      <c r="AF99" s="58">
        <f>Гл.агрон.!AF99+'Гл. зоот.'!AF99+Гл.ветвр.!AF99+'Гл. инж.'!AF99+'Гл. энерг.'!AF99+Гл.мелиор!AF99+'Гл. экон.'!AF99+Гл.бухг.!AF99+'Др. гл.спец.'!AF99</f>
        <v>0</v>
      </c>
      <c r="AG99" s="55">
        <f t="shared" si="100"/>
        <v>0</v>
      </c>
      <c r="AH99" s="42"/>
      <c r="AI99" s="42"/>
    </row>
    <row r="100" spans="1:35" x14ac:dyDescent="0.25">
      <c r="A100" s="93">
        <f t="shared" si="101"/>
        <v>84</v>
      </c>
      <c r="B100" s="96" t="s">
        <v>125</v>
      </c>
      <c r="C100" s="58">
        <f>Гл.агрон.!C100+'Гл. зоот.'!C100+Гл.ветвр.!C100+'Гл. инж.'!C100+'Гл. энерг.'!C100+Гл.мелиор!C100+'Гл. экон.'!C100+Гл.бухг.!C100+'Др. гл.спец.'!C100</f>
        <v>42</v>
      </c>
      <c r="D100" s="58">
        <f>Гл.агрон.!D100+'Гл. зоот.'!D100+Гл.ветвр.!D100+'Гл. инж.'!D100+'Гл. энерг.'!D100+Гл.мелиор!D100+'Гл. экон.'!D100+Гл.бухг.!D100+'Др. гл.спец.'!D100</f>
        <v>19</v>
      </c>
      <c r="E100" s="57">
        <f t="shared" si="85"/>
        <v>45.238095238095241</v>
      </c>
      <c r="F100" s="58">
        <f>Гл.агрон.!F100+'Гл. зоот.'!F100+Гл.ветвр.!F100+'Гл. инж.'!F100+'Гл. энерг.'!F100+Гл.мелиор!F100+'Гл. экон.'!F100+Гл.бухг.!F100+'Др. гл.спец.'!F100</f>
        <v>15</v>
      </c>
      <c r="G100" s="57">
        <f t="shared" si="86"/>
        <v>78.94736842105263</v>
      </c>
      <c r="H100" s="58">
        <f>Гл.агрон.!H100+'Гл. зоот.'!H100+Гл.ветвр.!H100+'Гл. инж.'!H100+'Гл. энерг.'!H100+Гл.мелиор!H100+'Гл. экон.'!H100+Гл.бухг.!H100+'Др. гл.спец.'!H100</f>
        <v>19</v>
      </c>
      <c r="I100" s="57">
        <f t="shared" si="87"/>
        <v>100</v>
      </c>
      <c r="J100" s="57">
        <f t="shared" si="88"/>
        <v>45.238095238095241</v>
      </c>
      <c r="K100" s="58">
        <f>Гл.агрон.!K100+'Гл. зоот.'!K100+Гл.ветвр.!K100+'Гл. инж.'!K100+'Гл. энерг.'!K100+Гл.мелиор!K100+'Гл. экон.'!K100+Гл.бухг.!K100+'Др. гл.спец.'!K100</f>
        <v>17</v>
      </c>
      <c r="L100" s="57">
        <f t="shared" si="89"/>
        <v>89.473684210526315</v>
      </c>
      <c r="M100" s="58">
        <f>Гл.агрон.!M100+'Гл. зоот.'!M100+Гл.ветвр.!M100+'Гл. инж.'!M100+'Гл. энерг.'!M100+Гл.мелиор!M100+'Гл. экон.'!M100+Гл.бухг.!M100+'Др. гл.спец.'!M100</f>
        <v>2</v>
      </c>
      <c r="N100" s="57">
        <f t="shared" si="90"/>
        <v>10.526315789473683</v>
      </c>
      <c r="O100" s="58">
        <f>Гл.агрон.!O100+'Гл. зоот.'!O100+Гл.ветвр.!O100+'Гл. инж.'!O100+'Гл. энерг.'!O100+Гл.мелиор!O100+'Гл. экон.'!O100+Гл.бухг.!O100+'Др. гл.спец.'!O100</f>
        <v>0</v>
      </c>
      <c r="P100" s="57">
        <f t="shared" si="91"/>
        <v>0</v>
      </c>
      <c r="Q100" s="58">
        <f>Гл.агрон.!Q100+'Гл. зоот.'!Q100+Гл.ветвр.!Q100+'Гл. инж.'!Q100+'Гл. энерг.'!Q100+Гл.мелиор!Q100+'Гл. экон.'!Q100+Гл.бухг.!Q100+'Др. гл.спец.'!Q100</f>
        <v>0</v>
      </c>
      <c r="R100" s="57">
        <f t="shared" si="92"/>
        <v>0</v>
      </c>
      <c r="S100" s="58">
        <f>Гл.агрон.!S100+'Гл. зоот.'!S100+Гл.ветвр.!S100+'Гл. инж.'!S100+'Гл. энерг.'!S100+Гл.мелиор!S100+'Гл. экон.'!S100+Гл.бухг.!S100+'Др. гл.спец.'!S100</f>
        <v>0</v>
      </c>
      <c r="T100" s="57">
        <f t="shared" si="93"/>
        <v>0</v>
      </c>
      <c r="U100" s="58">
        <f>Гл.агрон.!U100+'Гл. зоот.'!U100+Гл.ветвр.!U100+'Гл. инж.'!U100+'Гл. энерг.'!U100+Гл.мелиор!U100+'Гл. экон.'!U100+Гл.бухг.!U100+'Др. гл.спец.'!U100</f>
        <v>4</v>
      </c>
      <c r="V100" s="57">
        <f t="shared" si="94"/>
        <v>21.052631578947366</v>
      </c>
      <c r="W100" s="58">
        <f>Гл.агрон.!W100+'Гл. зоот.'!W100+Гл.ветвр.!W100+'Гл. инж.'!W100+'Гл. энерг.'!W100+Гл.мелиор!W100+'Гл. экон.'!W100+Гл.бухг.!W100+'Др. гл.спец.'!W100</f>
        <v>0</v>
      </c>
      <c r="X100" s="57">
        <f t="shared" si="95"/>
        <v>0</v>
      </c>
      <c r="Y100" s="58">
        <f>Гл.агрон.!Y100+'Гл. зоот.'!Y100+Гл.ветвр.!Y100+'Гл. инж.'!Y100+'Гл. энерг.'!Y100+Гл.мелиор!Y100+'Гл. экон.'!Y100+Гл.бухг.!Y100+'Др. гл.спец.'!Y100</f>
        <v>4</v>
      </c>
      <c r="Z100" s="57">
        <f t="shared" si="96"/>
        <v>21.052631578947366</v>
      </c>
      <c r="AA100" s="58">
        <f>Гл.агрон.!AA100+'Гл. зоот.'!AA100+Гл.ветвр.!AA100+'Гл. инж.'!AA100+'Гл. энерг.'!AA100+Гл.мелиор!AA100+'Гл. экон.'!AA100+Гл.бухг.!AA100+'Др. гл.спец.'!AA100</f>
        <v>0</v>
      </c>
      <c r="AB100" s="57">
        <f t="shared" si="97"/>
        <v>0</v>
      </c>
      <c r="AC100" s="57">
        <f t="shared" si="98"/>
        <v>0</v>
      </c>
      <c r="AD100" s="58">
        <f>Гл.агрон.!AD100+'Гл. зоот.'!AD100+Гл.ветвр.!AD100+'Гл. инж.'!AD100+'Гл. энерг.'!AD100+Гл.мелиор!AD100+'Гл. экон.'!AD100+Гл.бухг.!AD100+'Др. гл.спец.'!AD100</f>
        <v>14</v>
      </c>
      <c r="AE100" s="57">
        <f t="shared" si="99"/>
        <v>73.68421052631578</v>
      </c>
      <c r="AF100" s="58">
        <f>Гл.агрон.!AF100+'Гл. зоот.'!AF100+Гл.ветвр.!AF100+'Гл. инж.'!AF100+'Гл. энерг.'!AF100+Гл.мелиор!AF100+'Гл. экон.'!AF100+Гл.бухг.!AF100+'Др. гл.спец.'!AF100</f>
        <v>5</v>
      </c>
      <c r="AG100" s="55">
        <f t="shared" si="100"/>
        <v>26.315789473684209</v>
      </c>
      <c r="AH100" s="42"/>
      <c r="AI100" s="42"/>
    </row>
    <row r="101" spans="1:35" x14ac:dyDescent="0.25">
      <c r="A101" s="93">
        <f t="shared" si="101"/>
        <v>85</v>
      </c>
      <c r="B101" s="96" t="s">
        <v>126</v>
      </c>
      <c r="C101" s="58">
        <f>Гл.агрон.!C101+'Гл. зоот.'!C101+Гл.ветвр.!C101+'Гл. инж.'!C101+'Гл. энерг.'!C101+Гл.мелиор!C101+'Гл. экон.'!C101+Гл.бухг.!C101+'Др. гл.спец.'!C101</f>
        <v>56</v>
      </c>
      <c r="D101" s="58">
        <f>Гл.агрон.!D101+'Гл. зоот.'!D101+Гл.ветвр.!D101+'Гл. инж.'!D101+'Гл. энерг.'!D101+Гл.мелиор!D101+'Гл. экон.'!D101+Гл.бухг.!D101+'Др. гл.спец.'!D101</f>
        <v>36</v>
      </c>
      <c r="E101" s="57">
        <f t="shared" ref="E101" si="102">IF(C101=0,0,D101/C101*100)</f>
        <v>64.285714285714292</v>
      </c>
      <c r="F101" s="58">
        <f>Гл.агрон.!F101+'Гл. зоот.'!F101+Гл.ветвр.!F101+'Гл. инж.'!F101+'Гл. энерг.'!F101+Гл.мелиор!F101+'Гл. экон.'!F101+Гл.бухг.!F101+'Др. гл.спец.'!F101</f>
        <v>17</v>
      </c>
      <c r="G101" s="57">
        <f t="shared" ref="G101" si="103">IF(D101=0,0,F101/D101*100)</f>
        <v>47.222222222222221</v>
      </c>
      <c r="H101" s="58">
        <f>Гл.агрон.!H101+'Гл. зоот.'!H101+Гл.ветвр.!H101+'Гл. инж.'!H101+'Гл. энерг.'!H101+Гл.мелиор!H101+'Гл. экон.'!H101+Гл.бухг.!H101+'Др. гл.спец.'!H101</f>
        <v>33</v>
      </c>
      <c r="I101" s="57">
        <f t="shared" ref="I101" si="104">IF(D101=0,0,H101/D101*100)</f>
        <v>91.666666666666657</v>
      </c>
      <c r="J101" s="57">
        <f t="shared" ref="J101" si="105">IF(C101=0,0,H101/C101*100)</f>
        <v>58.928571428571431</v>
      </c>
      <c r="K101" s="58">
        <f>Гл.агрон.!K101+'Гл. зоот.'!K101+Гл.ветвр.!K101+'Гл. инж.'!K101+'Гл. энерг.'!K101+Гл.мелиор!K101+'Гл. экон.'!K101+Гл.бухг.!K101+'Др. гл.спец.'!K101</f>
        <v>23</v>
      </c>
      <c r="L101" s="57">
        <f t="shared" si="81"/>
        <v>63.888888888888886</v>
      </c>
      <c r="M101" s="58">
        <f>Гл.агрон.!M101+'Гл. зоот.'!M101+Гл.ветвр.!M101+'Гл. инж.'!M101+'Гл. энерг.'!M101+Гл.мелиор!M101+'Гл. экон.'!M101+Гл.бухг.!M101+'Др. гл.спец.'!M101</f>
        <v>10</v>
      </c>
      <c r="N101" s="57">
        <f t="shared" ref="N101" si="106">IF(D101=0,0,M101/D101*100)</f>
        <v>27.777777777777779</v>
      </c>
      <c r="O101" s="58">
        <f>Гл.агрон.!O101+'Гл. зоот.'!O101+Гл.ветвр.!O101+'Гл. инж.'!O101+'Гл. энерг.'!O101+Гл.мелиор!O101+'Гл. экон.'!O101+Гл.бухг.!O101+'Др. гл.спец.'!O101</f>
        <v>3</v>
      </c>
      <c r="P101" s="57">
        <f t="shared" ref="P101" si="107">IF(D101=0,0,O101/D101*100)</f>
        <v>8.3333333333333321</v>
      </c>
      <c r="Q101" s="58">
        <f>Гл.агрон.!Q101+'Гл. зоот.'!Q101+Гл.ветвр.!Q101+'Гл. инж.'!Q101+'Гл. энерг.'!Q101+Гл.мелиор!Q101+'Гл. экон.'!Q101+Гл.бухг.!Q101+'Др. гл.спец.'!Q101</f>
        <v>2</v>
      </c>
      <c r="R101" s="57">
        <f t="shared" si="82"/>
        <v>66.666666666666657</v>
      </c>
      <c r="S101" s="58">
        <f>Гл.агрон.!S101+'Гл. зоот.'!S101+Гл.ветвр.!S101+'Гл. инж.'!S101+'Гл. энерг.'!S101+Гл.мелиор!S101+'Гл. экон.'!S101+Гл.бухг.!S101+'Др. гл.спец.'!S101</f>
        <v>5</v>
      </c>
      <c r="T101" s="57">
        <f t="shared" ref="T101" si="108">IF(D101=0,0,S101/D101*100)</f>
        <v>13.888888888888889</v>
      </c>
      <c r="U101" s="58">
        <f>Гл.агрон.!U101+'Гл. зоот.'!U101+Гл.ветвр.!U101+'Гл. инж.'!U101+'Гл. энерг.'!U101+Гл.мелиор!U101+'Гл. экон.'!U101+Гл.бухг.!U101+'Др. гл.спец.'!U101</f>
        <v>4</v>
      </c>
      <c r="V101" s="57">
        <f t="shared" si="83"/>
        <v>11.111111111111111</v>
      </c>
      <c r="W101" s="58">
        <f>Гл.агрон.!W101+'Гл. зоот.'!W101+Гл.ветвр.!W101+'Гл. инж.'!W101+'Гл. энерг.'!W101+Гл.мелиор!W101+'Гл. экон.'!W101+Гл.бухг.!W101+'Др. гл.спец.'!W101</f>
        <v>3</v>
      </c>
      <c r="X101" s="57">
        <f t="shared" ref="X101" si="109">IF(D101=0,0,W101/D101*100)</f>
        <v>8.3333333333333321</v>
      </c>
      <c r="Y101" s="58">
        <f>Гл.агрон.!Y101+'Гл. зоот.'!Y101+Гл.ветвр.!Y101+'Гл. инж.'!Y101+'Гл. энерг.'!Y101+Гл.мелиор!Y101+'Гл. экон.'!Y101+Гл.бухг.!Y101+'Др. гл.спец.'!Y101</f>
        <v>10</v>
      </c>
      <c r="Z101" s="57">
        <f t="shared" ref="Z101" si="110">IF(D101=0,0,Y101/D101*100)</f>
        <v>27.777777777777779</v>
      </c>
      <c r="AA101" s="58">
        <f>Гл.агрон.!AA101+'Гл. зоот.'!AA101+Гл.ветвр.!AA101+'Гл. инж.'!AA101+'Гл. энерг.'!AA101+Гл.мелиор!AA101+'Гл. экон.'!AA101+Гл.бухг.!AA101+'Др. гл.спец.'!AA101</f>
        <v>0</v>
      </c>
      <c r="AB101" s="57">
        <f t="shared" ref="AB101" si="111">IF(D101=0,0,AA101/D101*100)</f>
        <v>0</v>
      </c>
      <c r="AC101" s="57">
        <f t="shared" ref="AC101" si="112">IF(Y101=0,0,AA101/Y101*100)</f>
        <v>0</v>
      </c>
      <c r="AD101" s="58">
        <f>Гл.агрон.!AD101+'Гл. зоот.'!AD101+Гл.ветвр.!AD101+'Гл. инж.'!AD101+'Гл. энерг.'!AD101+Гл.мелиор!AD101+'Гл. экон.'!AD101+Гл.бухг.!AD101+'Др. гл.спец.'!AD101</f>
        <v>12</v>
      </c>
      <c r="AE101" s="57">
        <f t="shared" si="84"/>
        <v>33.333333333333329</v>
      </c>
      <c r="AF101" s="58">
        <f>Гл.агрон.!AF101+'Гл. зоот.'!AF101+Гл.ветвр.!AF101+'Гл. инж.'!AF101+'Гл. энерг.'!AF101+Гл.мелиор!AF101+'Гл. экон.'!AF101+Гл.бухг.!AF101+'Др. гл.спец.'!AF101</f>
        <v>0</v>
      </c>
      <c r="AG101" s="55">
        <f t="shared" ref="AG101" si="113">IF(D101=0,0,AF101/D101*100)</f>
        <v>0</v>
      </c>
      <c r="AH101" s="42"/>
      <c r="AI101" s="42"/>
    </row>
    <row r="102" spans="1:35" s="69" customFormat="1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68"/>
      <c r="AI102" s="68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40" fitToHeight="2" orientation="landscape" r:id="rId1"/>
  <headerFooter scaleWithDoc="0">
    <oddHeader>&amp;R&amp;P</oddHead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0" zoomScaleNormal="9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B82" sqref="B82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130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6414.4000000000005</v>
      </c>
      <c r="D8" s="65">
        <f>D9+D21+D40+D55+D72+D79+D90+D64+D102</f>
        <v>5662.8</v>
      </c>
      <c r="E8" s="62">
        <f>IF(C8=0,0,D8/C8*100)</f>
        <v>88.282614118233965</v>
      </c>
      <c r="F8" s="65">
        <f>F9+F21+F40+F55+F72+F79+F90+F64+F102</f>
        <v>832</v>
      </c>
      <c r="G8" s="62">
        <f>IF(D8=0,0,F8/D8*100)</f>
        <v>14.692378328741965</v>
      </c>
      <c r="H8" s="65">
        <f>H9+H21+H40+H55+H72+H79+H90+H64+H102</f>
        <v>5597.5</v>
      </c>
      <c r="I8" s="62">
        <f>IF(D8=0,0,H8/D8*100)</f>
        <v>98.846860210496573</v>
      </c>
      <c r="J8" s="62">
        <f>IF(C8=0,0,H8/C8*100)</f>
        <v>87.264592167622851</v>
      </c>
      <c r="K8" s="65">
        <f>K9+K21+K40+K55+K72+K79+K90+K64+K102</f>
        <v>4599.5</v>
      </c>
      <c r="L8" s="62">
        <f>IF(D8=0,0,K8/D8*100)</f>
        <v>81.223069859433494</v>
      </c>
      <c r="M8" s="65">
        <f>M9+M21+M40+M55+M72+M79+M90+M64+M102</f>
        <v>998</v>
      </c>
      <c r="N8" s="62">
        <f>IF(D8=0,0,M8/D8*100)</f>
        <v>17.623790351063079</v>
      </c>
      <c r="O8" s="65">
        <f>O9+O21+O40+O55+O72+O79+O90+O64+O102</f>
        <v>65.3</v>
      </c>
      <c r="P8" s="62">
        <f>IF(D8=0,0,O8/D8*100)</f>
        <v>1.1531397895034257</v>
      </c>
      <c r="Q8" s="65">
        <f>Q9+Q21+Q40+Q55+Q72+Q79+Q90+Q64+Q102</f>
        <v>12</v>
      </c>
      <c r="R8" s="62">
        <f>IF(O8=0,0,Q8/O8*100)</f>
        <v>18.376722817764165</v>
      </c>
      <c r="S8" s="65">
        <f>S9+S21+S40+S55+S72+S79+S90+S64+S102</f>
        <v>402</v>
      </c>
      <c r="T8" s="62">
        <f>IF(D8=0,0,S8/D8*100)</f>
        <v>7.0989616444161889</v>
      </c>
      <c r="U8" s="65">
        <f>U9+U21+U40+U55+U72+U79+U90+U64+U102</f>
        <v>892</v>
      </c>
      <c r="V8" s="62">
        <f>IF(D8=0,0,U8/D8*100)</f>
        <v>15.751924842833933</v>
      </c>
      <c r="W8" s="65">
        <f>W9+W21+W40+W55+W72+W79+W90+W64+W102</f>
        <v>428</v>
      </c>
      <c r="X8" s="62">
        <f>IF(D8=0,0,W8/D8*100)</f>
        <v>7.5580984671893763</v>
      </c>
      <c r="Y8" s="65">
        <f>Y9+Y21+Y40+Y55+Y72+Y79+Y90+Y64+Y102</f>
        <v>596.5</v>
      </c>
      <c r="Z8" s="62">
        <f>IF(D8=0,0,Y8/D8*100)</f>
        <v>10.533658260930988</v>
      </c>
      <c r="AA8" s="65">
        <f>AA9+AA21+AA40+AA55+AA72+AA79+AA90+AA64+AA102</f>
        <v>40</v>
      </c>
      <c r="AB8" s="62">
        <f>IF(D8=0,0,AA8/D8*100)</f>
        <v>0.7063643427279791</v>
      </c>
      <c r="AC8" s="62">
        <f>IF(Y8=0,0,AA8/Y8*100)</f>
        <v>6.7057837384744339</v>
      </c>
      <c r="AD8" s="65">
        <f>AD9+AD21+AD40+AD55+AD72+AD79+AD90+AD64+AD102</f>
        <v>566</v>
      </c>
      <c r="AE8" s="62">
        <f>IF(D8=0,0,AD8/D8*100)</f>
        <v>9.995055449600903</v>
      </c>
      <c r="AF8" s="65">
        <f>AF9+AF21+AF40+AF55+AF72+AF79+AF90+AF64+AF102</f>
        <v>12</v>
      </c>
      <c r="AG8" s="60">
        <f>IF(D8=0,0,AF8/D8*100)</f>
        <v>0.21190930281839374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262</v>
      </c>
      <c r="D9" s="10">
        <f>SUM(D10:D20)</f>
        <v>219</v>
      </c>
      <c r="E9" s="43">
        <f>IF(C9=0,0,D9/C9*100)</f>
        <v>83.587786259541986</v>
      </c>
      <c r="F9" s="10">
        <f>SUM(F10:F20)</f>
        <v>107</v>
      </c>
      <c r="G9" s="43">
        <f>IF(D9=0,0,F9/D9*100)</f>
        <v>48.858447488584474</v>
      </c>
      <c r="H9" s="61">
        <f>SUM(H10:H20)</f>
        <v>215</v>
      </c>
      <c r="I9" s="43">
        <f>IF(D9=0,0,H9/D9*100)</f>
        <v>98.173515981735164</v>
      </c>
      <c r="J9" s="43">
        <f>IF(C9=0,0,H9/C9*100)</f>
        <v>82.061068702290072</v>
      </c>
      <c r="K9" s="10">
        <f>SUM(K10:K20)</f>
        <v>170</v>
      </c>
      <c r="L9" s="43">
        <f>IF(D9=0,0,K9/D9*100)</f>
        <v>77.625570776255699</v>
      </c>
      <c r="M9" s="10">
        <f>SUM(M10:M20)</f>
        <v>45</v>
      </c>
      <c r="N9" s="43">
        <f>IF(D9=0,0,M9/D9*100)</f>
        <v>20.547945205479451</v>
      </c>
      <c r="O9" s="61">
        <f>SUM(O10:O20)</f>
        <v>4</v>
      </c>
      <c r="P9" s="43">
        <f>IF(D9=0,0,O9/D9*100)</f>
        <v>1.8264840182648401</v>
      </c>
      <c r="Q9" s="10">
        <f>SUM(Q10:Q20)</f>
        <v>0</v>
      </c>
      <c r="R9" s="43">
        <f>IF(O9=0,0,Q9/O9*100)</f>
        <v>0</v>
      </c>
      <c r="S9" s="10">
        <f>SUM(S10:S20)</f>
        <v>16</v>
      </c>
      <c r="T9" s="43">
        <f>IF(D9=0,0,S9/D9*100)</f>
        <v>7.3059360730593603</v>
      </c>
      <c r="U9" s="10">
        <f>SUM(U10:U20)</f>
        <v>46</v>
      </c>
      <c r="V9" s="43">
        <f>IF(D9=0,0,U9/D9*100)</f>
        <v>21.00456621004566</v>
      </c>
      <c r="W9" s="10">
        <f>SUM(W10:W20)</f>
        <v>12</v>
      </c>
      <c r="X9" s="43">
        <f>IF(D9=0,0,W9/D9*100)</f>
        <v>5.4794520547945202</v>
      </c>
      <c r="Y9" s="10">
        <f>SUM(Y10:Y20)</f>
        <v>46</v>
      </c>
      <c r="Z9" s="43">
        <f>IF(D9=0,0,Y9/D9*100)</f>
        <v>21.00456621004566</v>
      </c>
      <c r="AA9" s="10">
        <f>SUM(AA10:AA20)</f>
        <v>1</v>
      </c>
      <c r="AB9" s="43">
        <f>IF(D9=0,0,AA9/D9*100)</f>
        <v>0.45662100456621002</v>
      </c>
      <c r="AC9" s="43">
        <f>IF(Y9=0,0,AA9/Y9*100)</f>
        <v>2.1739130434782608</v>
      </c>
      <c r="AD9" s="10">
        <f>SUM(AD10:AD20)</f>
        <v>37</v>
      </c>
      <c r="AE9" s="43">
        <f>IF(D9=0,0,AD9/D9*100)</f>
        <v>16.894977168949772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6</v>
      </c>
      <c r="D10" s="35">
        <v>5</v>
      </c>
      <c r="E10" s="32">
        <f>IF(C10=0,0,D10/C10*100)</f>
        <v>83.333333333333343</v>
      </c>
      <c r="F10" s="35">
        <v>4</v>
      </c>
      <c r="G10" s="32">
        <f>IF(D10=0,0,F10/D10*100)</f>
        <v>80</v>
      </c>
      <c r="H10" s="106">
        <f>K10+M10</f>
        <v>5</v>
      </c>
      <c r="I10" s="32">
        <f>IF(D10=0,0,H10/D10*100)</f>
        <v>100</v>
      </c>
      <c r="J10" s="32">
        <f>IF(C10=0,0,H10/C10*100)</f>
        <v>83.333333333333343</v>
      </c>
      <c r="K10" s="35">
        <v>4</v>
      </c>
      <c r="L10" s="32">
        <f>IF(D10=0,0,K10/D10*100)</f>
        <v>80</v>
      </c>
      <c r="M10" s="35">
        <v>1</v>
      </c>
      <c r="N10" s="32">
        <f>IF(D10=0,0,M10/D10*100)</f>
        <v>20</v>
      </c>
      <c r="O10" s="99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2</v>
      </c>
      <c r="V10" s="32">
        <f>IF(D10=0,0,U10/D10*100)</f>
        <v>40</v>
      </c>
      <c r="W10" s="35">
        <v>2</v>
      </c>
      <c r="X10" s="32">
        <f>IF(D10=0,0,W10/D10*100)</f>
        <v>40</v>
      </c>
      <c r="Y10" s="35">
        <v>1</v>
      </c>
      <c r="Z10" s="32">
        <f>IF(D10=0,0,Y10/D10*100)</f>
        <v>20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15</v>
      </c>
      <c r="D11" s="35">
        <v>12</v>
      </c>
      <c r="E11" s="32">
        <f>IF(C11=0,0,D11/C11*100)</f>
        <v>80</v>
      </c>
      <c r="F11" s="35">
        <v>9</v>
      </c>
      <c r="G11" s="32">
        <f>IF(D11=0,0,F11/D11*100)</f>
        <v>75</v>
      </c>
      <c r="H11" s="106">
        <f t="shared" ref="H11:H80" si="0">K11+M11</f>
        <v>12</v>
      </c>
      <c r="I11" s="32">
        <f>IF(D11=0,0,H11/D11*100)</f>
        <v>100</v>
      </c>
      <c r="J11" s="32">
        <f>IF(C11=0,0,H11/C11*100)</f>
        <v>80</v>
      </c>
      <c r="K11" s="35">
        <v>8</v>
      </c>
      <c r="L11" s="32">
        <f>IF(D11=0,0,K11/D11*100)</f>
        <v>66.666666666666657</v>
      </c>
      <c r="M11" s="35">
        <v>4</v>
      </c>
      <c r="N11" s="32">
        <f>IF(D11=0,0,M11/D11*100)</f>
        <v>33.333333333333329</v>
      </c>
      <c r="O11" s="99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0</v>
      </c>
      <c r="T11" s="32">
        <f>IF(D11=0,0,S11/D11*100)</f>
        <v>0</v>
      </c>
      <c r="U11" s="35">
        <v>3</v>
      </c>
      <c r="V11" s="32">
        <f>IF(D11=0,0,U11/D11*100)</f>
        <v>25</v>
      </c>
      <c r="W11" s="35">
        <v>0</v>
      </c>
      <c r="X11" s="32">
        <f>IF(D11=0,0,W11/D11*100)</f>
        <v>0</v>
      </c>
      <c r="Y11" s="35">
        <v>1</v>
      </c>
      <c r="Z11" s="32">
        <f>IF(D11=0,0,Y11/D11*100)</f>
        <v>8.3333333333333321</v>
      </c>
      <c r="AA11" s="35">
        <v>1</v>
      </c>
      <c r="AB11" s="32">
        <f>IF(D11=0,0,AA11/D11*100)</f>
        <v>8.3333333333333321</v>
      </c>
      <c r="AC11" s="32">
        <f>IF(Y11=0,0,AA11/Y11*100)</f>
        <v>100</v>
      </c>
      <c r="AD11" s="35">
        <v>0</v>
      </c>
      <c r="AE11" s="32">
        <f>IF(D11=0,0,AD11/D11*100)</f>
        <v>0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29</v>
      </c>
      <c r="D12" s="35">
        <v>24</v>
      </c>
      <c r="E12" s="32">
        <f t="shared" ref="E12:E78" si="2">IF(C12=0,0,D12/C12*100)</f>
        <v>82.758620689655174</v>
      </c>
      <c r="F12" s="35">
        <v>18</v>
      </c>
      <c r="G12" s="32">
        <f t="shared" ref="G12:G78" si="3">IF(D12=0,0,F12/D12*100)</f>
        <v>75</v>
      </c>
      <c r="H12" s="106">
        <f t="shared" si="0"/>
        <v>22</v>
      </c>
      <c r="I12" s="32">
        <f t="shared" ref="I12:I78" si="4">IF(D12=0,0,H12/D12*100)</f>
        <v>91.666666666666657</v>
      </c>
      <c r="J12" s="32">
        <f t="shared" ref="J12:J78" si="5">IF(C12=0,0,H12/C12*100)</f>
        <v>75.862068965517238</v>
      </c>
      <c r="K12" s="35">
        <v>15</v>
      </c>
      <c r="L12" s="32">
        <f t="shared" ref="L12:L79" si="6">IF(D12=0,0,K12/D12*100)</f>
        <v>62.5</v>
      </c>
      <c r="M12" s="35">
        <v>7</v>
      </c>
      <c r="N12" s="32">
        <f t="shared" ref="N12:N78" si="7">IF(D12=0,0,M12/D12*100)</f>
        <v>29.166666666666668</v>
      </c>
      <c r="O12" s="99">
        <f t="shared" si="1"/>
        <v>2</v>
      </c>
      <c r="P12" s="32">
        <f t="shared" ref="P12:P78" si="8">IF(D12=0,0,O12/D12*100)</f>
        <v>8.3333333333333321</v>
      </c>
      <c r="Q12" s="35">
        <v>0</v>
      </c>
      <c r="R12" s="32">
        <f t="shared" ref="R12:R79" si="9">IF(O12=0,0,Q12/O12*100)</f>
        <v>0</v>
      </c>
      <c r="S12" s="35">
        <v>2</v>
      </c>
      <c r="T12" s="32">
        <f t="shared" ref="T12:T78" si="10">IF(D12=0,0,S12/D12*100)</f>
        <v>8.3333333333333321</v>
      </c>
      <c r="U12" s="35">
        <v>3</v>
      </c>
      <c r="V12" s="32">
        <f t="shared" ref="V12:V79" si="11">IF(D12=0,0,U12/D12*100)</f>
        <v>12.5</v>
      </c>
      <c r="W12" s="35">
        <v>1</v>
      </c>
      <c r="X12" s="32">
        <f t="shared" ref="X12:X78" si="12">IF(D12=0,0,W12/D12*100)</f>
        <v>4.1666666666666661</v>
      </c>
      <c r="Y12" s="35">
        <v>13</v>
      </c>
      <c r="Z12" s="32">
        <f t="shared" ref="Z12:Z78" si="13">IF(D12=0,0,Y12/D12*100)</f>
        <v>54.166666666666664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8</v>
      </c>
      <c r="AE12" s="32">
        <f t="shared" ref="AE12:AE79" si="16">IF(D12=0,0,AD12/D12*100)</f>
        <v>33.333333333333329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74</v>
      </c>
      <c r="D13" s="35">
        <v>62</v>
      </c>
      <c r="E13" s="32">
        <f t="shared" si="2"/>
        <v>83.78378378378379</v>
      </c>
      <c r="F13" s="35">
        <v>35</v>
      </c>
      <c r="G13" s="32">
        <f t="shared" si="3"/>
        <v>56.451612903225815</v>
      </c>
      <c r="H13" s="106">
        <f t="shared" si="0"/>
        <v>60</v>
      </c>
      <c r="I13" s="32">
        <f t="shared" si="4"/>
        <v>96.774193548387103</v>
      </c>
      <c r="J13" s="32">
        <f t="shared" si="5"/>
        <v>81.081081081081081</v>
      </c>
      <c r="K13" s="35">
        <v>51</v>
      </c>
      <c r="L13" s="32">
        <f t="shared" si="6"/>
        <v>82.258064516129039</v>
      </c>
      <c r="M13" s="35">
        <v>9</v>
      </c>
      <c r="N13" s="32">
        <f t="shared" si="7"/>
        <v>14.516129032258066</v>
      </c>
      <c r="O13" s="99">
        <f t="shared" si="1"/>
        <v>2</v>
      </c>
      <c r="P13" s="32">
        <f t="shared" si="8"/>
        <v>3.225806451612903</v>
      </c>
      <c r="Q13" s="35">
        <v>0</v>
      </c>
      <c r="R13" s="32">
        <f t="shared" si="9"/>
        <v>0</v>
      </c>
      <c r="S13" s="35">
        <v>6</v>
      </c>
      <c r="T13" s="32">
        <f t="shared" si="10"/>
        <v>9.67741935483871</v>
      </c>
      <c r="U13" s="35">
        <v>13</v>
      </c>
      <c r="V13" s="32">
        <f t="shared" si="11"/>
        <v>20.967741935483872</v>
      </c>
      <c r="W13" s="35">
        <v>5</v>
      </c>
      <c r="X13" s="32">
        <f t="shared" si="12"/>
        <v>8.064516129032258</v>
      </c>
      <c r="Y13" s="35">
        <v>11</v>
      </c>
      <c r="Z13" s="32">
        <f t="shared" si="13"/>
        <v>17.741935483870968</v>
      </c>
      <c r="AA13" s="35">
        <v>0</v>
      </c>
      <c r="AB13" s="32">
        <f t="shared" si="14"/>
        <v>0</v>
      </c>
      <c r="AC13" s="32">
        <f t="shared" si="15"/>
        <v>0</v>
      </c>
      <c r="AD13" s="35">
        <v>11</v>
      </c>
      <c r="AE13" s="32">
        <f t="shared" si="16"/>
        <v>17.741935483870968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28</v>
      </c>
      <c r="D14" s="35">
        <v>27</v>
      </c>
      <c r="E14" s="32">
        <f t="shared" si="2"/>
        <v>96.428571428571431</v>
      </c>
      <c r="F14" s="35">
        <v>2</v>
      </c>
      <c r="G14" s="32">
        <f t="shared" si="3"/>
        <v>7.4074074074074066</v>
      </c>
      <c r="H14" s="106">
        <f t="shared" si="0"/>
        <v>27</v>
      </c>
      <c r="I14" s="32">
        <f t="shared" si="4"/>
        <v>100</v>
      </c>
      <c r="J14" s="32">
        <f t="shared" si="5"/>
        <v>96.428571428571431</v>
      </c>
      <c r="K14" s="35">
        <v>26</v>
      </c>
      <c r="L14" s="32">
        <f t="shared" si="6"/>
        <v>96.296296296296291</v>
      </c>
      <c r="M14" s="35">
        <v>1</v>
      </c>
      <c r="N14" s="32">
        <f t="shared" si="7"/>
        <v>3.7037037037037033</v>
      </c>
      <c r="O14" s="99">
        <f t="shared" si="1"/>
        <v>0</v>
      </c>
      <c r="P14" s="32">
        <f t="shared" si="8"/>
        <v>0</v>
      </c>
      <c r="Q14" s="35">
        <v>0</v>
      </c>
      <c r="R14" s="32">
        <f t="shared" si="9"/>
        <v>0</v>
      </c>
      <c r="S14" s="35">
        <v>2</v>
      </c>
      <c r="T14" s="32">
        <f t="shared" si="10"/>
        <v>7.4074074074074066</v>
      </c>
      <c r="U14" s="35">
        <v>3</v>
      </c>
      <c r="V14" s="32">
        <f t="shared" si="11"/>
        <v>11.111111111111111</v>
      </c>
      <c r="W14" s="35">
        <v>0</v>
      </c>
      <c r="X14" s="32">
        <f t="shared" si="12"/>
        <v>0</v>
      </c>
      <c r="Y14" s="35">
        <v>3</v>
      </c>
      <c r="Z14" s="32">
        <f t="shared" si="13"/>
        <v>11.111111111111111</v>
      </c>
      <c r="AA14" s="35">
        <v>0</v>
      </c>
      <c r="AB14" s="32">
        <f t="shared" si="14"/>
        <v>0</v>
      </c>
      <c r="AC14" s="32">
        <f t="shared" si="15"/>
        <v>0</v>
      </c>
      <c r="AD14" s="35">
        <v>2</v>
      </c>
      <c r="AE14" s="32">
        <f t="shared" si="16"/>
        <v>7.4074074074074066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76</v>
      </c>
      <c r="D15" s="35">
        <v>61</v>
      </c>
      <c r="E15" s="32">
        <f t="shared" si="2"/>
        <v>80.26315789473685</v>
      </c>
      <c r="F15" s="35">
        <v>29</v>
      </c>
      <c r="G15" s="32">
        <f t="shared" si="3"/>
        <v>47.540983606557376</v>
      </c>
      <c r="H15" s="106">
        <f t="shared" si="0"/>
        <v>61</v>
      </c>
      <c r="I15" s="32">
        <f t="shared" si="4"/>
        <v>100</v>
      </c>
      <c r="J15" s="32">
        <f t="shared" si="5"/>
        <v>80.26315789473685</v>
      </c>
      <c r="K15" s="35">
        <v>48</v>
      </c>
      <c r="L15" s="32">
        <f t="shared" si="6"/>
        <v>78.688524590163937</v>
      </c>
      <c r="M15" s="35">
        <v>13</v>
      </c>
      <c r="N15" s="32">
        <f t="shared" si="7"/>
        <v>21.311475409836063</v>
      </c>
      <c r="O15" s="99">
        <f t="shared" si="1"/>
        <v>0</v>
      </c>
      <c r="P15" s="32">
        <f t="shared" si="8"/>
        <v>0</v>
      </c>
      <c r="Q15" s="35">
        <v>0</v>
      </c>
      <c r="R15" s="32">
        <f t="shared" si="9"/>
        <v>0</v>
      </c>
      <c r="S15" s="35">
        <v>3</v>
      </c>
      <c r="T15" s="32">
        <f t="shared" si="10"/>
        <v>4.918032786885246</v>
      </c>
      <c r="U15" s="35">
        <v>15</v>
      </c>
      <c r="V15" s="32">
        <f t="shared" si="11"/>
        <v>24.590163934426229</v>
      </c>
      <c r="W15" s="35">
        <v>4</v>
      </c>
      <c r="X15" s="32">
        <f t="shared" si="12"/>
        <v>6.557377049180328</v>
      </c>
      <c r="Y15" s="35">
        <v>14</v>
      </c>
      <c r="Z15" s="32">
        <f t="shared" si="13"/>
        <v>22.950819672131146</v>
      </c>
      <c r="AA15" s="35">
        <v>0</v>
      </c>
      <c r="AB15" s="32">
        <f t="shared" si="14"/>
        <v>0</v>
      </c>
      <c r="AC15" s="32">
        <f t="shared" si="15"/>
        <v>0</v>
      </c>
      <c r="AD15" s="35">
        <v>13</v>
      </c>
      <c r="AE15" s="32">
        <f t="shared" si="16"/>
        <v>21.311475409836063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1</v>
      </c>
      <c r="D16" s="35">
        <v>1</v>
      </c>
      <c r="E16" s="32">
        <f t="shared" si="2"/>
        <v>100</v>
      </c>
      <c r="F16" s="35">
        <v>1</v>
      </c>
      <c r="G16" s="32">
        <f t="shared" si="3"/>
        <v>100</v>
      </c>
      <c r="H16" s="106">
        <f t="shared" si="0"/>
        <v>1</v>
      </c>
      <c r="I16" s="32">
        <f t="shared" si="4"/>
        <v>100</v>
      </c>
      <c r="J16" s="32">
        <f t="shared" si="5"/>
        <v>100</v>
      </c>
      <c r="K16" s="35">
        <v>0</v>
      </c>
      <c r="L16" s="32">
        <f t="shared" si="6"/>
        <v>0</v>
      </c>
      <c r="M16" s="35">
        <v>1</v>
      </c>
      <c r="N16" s="32">
        <f t="shared" si="7"/>
        <v>100</v>
      </c>
      <c r="O16" s="99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0</v>
      </c>
      <c r="D17" s="35">
        <v>0</v>
      </c>
      <c r="E17" s="32">
        <f t="shared" si="2"/>
        <v>0</v>
      </c>
      <c r="F17" s="35">
        <v>0</v>
      </c>
      <c r="G17" s="32">
        <f t="shared" si="3"/>
        <v>0</v>
      </c>
      <c r="H17" s="106">
        <f t="shared" si="0"/>
        <v>0</v>
      </c>
      <c r="I17" s="32">
        <f t="shared" si="4"/>
        <v>0</v>
      </c>
      <c r="J17" s="32">
        <f t="shared" si="5"/>
        <v>0</v>
      </c>
      <c r="K17" s="35">
        <v>0</v>
      </c>
      <c r="L17" s="32">
        <f t="shared" si="6"/>
        <v>0</v>
      </c>
      <c r="M17" s="35">
        <v>0</v>
      </c>
      <c r="N17" s="32">
        <f t="shared" si="7"/>
        <v>0</v>
      </c>
      <c r="O17" s="99">
        <f t="shared" si="1"/>
        <v>0</v>
      </c>
      <c r="P17" s="32">
        <f t="shared" si="8"/>
        <v>0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0</v>
      </c>
      <c r="V17" s="32">
        <f t="shared" si="11"/>
        <v>0</v>
      </c>
      <c r="W17" s="35">
        <v>0</v>
      </c>
      <c r="X17" s="32">
        <f t="shared" si="12"/>
        <v>0</v>
      </c>
      <c r="Y17" s="35">
        <v>0</v>
      </c>
      <c r="Z17" s="32">
        <f t="shared" si="13"/>
        <v>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12</v>
      </c>
      <c r="D18" s="35">
        <v>8</v>
      </c>
      <c r="E18" s="32">
        <f t="shared" si="2"/>
        <v>66.666666666666657</v>
      </c>
      <c r="F18" s="35">
        <v>5</v>
      </c>
      <c r="G18" s="32">
        <f t="shared" si="3"/>
        <v>62.5</v>
      </c>
      <c r="H18" s="106">
        <f t="shared" si="0"/>
        <v>8</v>
      </c>
      <c r="I18" s="32">
        <f t="shared" si="4"/>
        <v>100</v>
      </c>
      <c r="J18" s="32">
        <f t="shared" si="5"/>
        <v>66.666666666666657</v>
      </c>
      <c r="K18" s="35">
        <v>5</v>
      </c>
      <c r="L18" s="32">
        <f t="shared" si="6"/>
        <v>62.5</v>
      </c>
      <c r="M18" s="35">
        <v>3</v>
      </c>
      <c r="N18" s="32">
        <f t="shared" si="7"/>
        <v>37.5</v>
      </c>
      <c r="O18" s="99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0</v>
      </c>
      <c r="T18" s="32">
        <f t="shared" si="10"/>
        <v>0</v>
      </c>
      <c r="U18" s="35">
        <v>3</v>
      </c>
      <c r="V18" s="32">
        <f t="shared" si="11"/>
        <v>37.5</v>
      </c>
      <c r="W18" s="35">
        <v>0</v>
      </c>
      <c r="X18" s="32">
        <f t="shared" si="12"/>
        <v>0</v>
      </c>
      <c r="Y18" s="35">
        <v>1</v>
      </c>
      <c r="Z18" s="32">
        <f t="shared" si="13"/>
        <v>12.5</v>
      </c>
      <c r="AA18" s="35">
        <v>0</v>
      </c>
      <c r="AB18" s="32">
        <f t="shared" si="14"/>
        <v>0</v>
      </c>
      <c r="AC18" s="32">
        <f t="shared" si="15"/>
        <v>0</v>
      </c>
      <c r="AD18" s="35">
        <v>2</v>
      </c>
      <c r="AE18" s="32">
        <f t="shared" si="16"/>
        <v>25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21</v>
      </c>
      <c r="D19" s="35">
        <v>19</v>
      </c>
      <c r="E19" s="32">
        <f t="shared" si="2"/>
        <v>90.476190476190482</v>
      </c>
      <c r="F19" s="35">
        <v>4</v>
      </c>
      <c r="G19" s="32">
        <f t="shared" si="3"/>
        <v>21.052631578947366</v>
      </c>
      <c r="H19" s="106">
        <f t="shared" si="0"/>
        <v>19</v>
      </c>
      <c r="I19" s="32">
        <f t="shared" si="4"/>
        <v>100</v>
      </c>
      <c r="J19" s="32">
        <f t="shared" si="5"/>
        <v>90.476190476190482</v>
      </c>
      <c r="K19" s="35">
        <v>13</v>
      </c>
      <c r="L19" s="32">
        <f t="shared" si="6"/>
        <v>68.421052631578945</v>
      </c>
      <c r="M19" s="35">
        <v>6</v>
      </c>
      <c r="N19" s="32">
        <f t="shared" si="7"/>
        <v>31.578947368421051</v>
      </c>
      <c r="O19" s="99">
        <f t="shared" si="1"/>
        <v>0</v>
      </c>
      <c r="P19" s="32">
        <f t="shared" si="8"/>
        <v>0</v>
      </c>
      <c r="Q19" s="35">
        <v>0</v>
      </c>
      <c r="R19" s="32">
        <f t="shared" si="9"/>
        <v>0</v>
      </c>
      <c r="S19" s="35">
        <v>3</v>
      </c>
      <c r="T19" s="32">
        <f t="shared" si="10"/>
        <v>15.789473684210526</v>
      </c>
      <c r="U19" s="35">
        <v>4</v>
      </c>
      <c r="V19" s="32">
        <f t="shared" si="11"/>
        <v>21.052631578947366</v>
      </c>
      <c r="W19" s="35">
        <v>0</v>
      </c>
      <c r="X19" s="32">
        <f t="shared" si="12"/>
        <v>0</v>
      </c>
      <c r="Y19" s="35">
        <v>2</v>
      </c>
      <c r="Z19" s="32">
        <f t="shared" si="13"/>
        <v>10.526315789473683</v>
      </c>
      <c r="AA19" s="35">
        <v>0</v>
      </c>
      <c r="AB19" s="32">
        <f t="shared" si="14"/>
        <v>0</v>
      </c>
      <c r="AC19" s="32">
        <f t="shared" si="15"/>
        <v>0</v>
      </c>
      <c r="AD19" s="35">
        <v>1</v>
      </c>
      <c r="AE19" s="32">
        <f t="shared" si="16"/>
        <v>5.2631578947368416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0</v>
      </c>
      <c r="D20" s="35">
        <v>0</v>
      </c>
      <c r="E20" s="32">
        <f t="shared" si="2"/>
        <v>0</v>
      </c>
      <c r="F20" s="35">
        <v>0</v>
      </c>
      <c r="G20" s="32">
        <f t="shared" si="3"/>
        <v>0</v>
      </c>
      <c r="H20" s="106">
        <f t="shared" si="0"/>
        <v>0</v>
      </c>
      <c r="I20" s="32">
        <f t="shared" si="4"/>
        <v>0</v>
      </c>
      <c r="J20" s="32">
        <f t="shared" si="5"/>
        <v>0</v>
      </c>
      <c r="K20" s="35">
        <v>0</v>
      </c>
      <c r="L20" s="32">
        <f t="shared" si="6"/>
        <v>0</v>
      </c>
      <c r="M20" s="35">
        <v>0</v>
      </c>
      <c r="N20" s="32">
        <f t="shared" si="7"/>
        <v>0</v>
      </c>
      <c r="O20" s="99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1605</v>
      </c>
      <c r="D21" s="10">
        <f>SUM(D22:D39)</f>
        <v>1400</v>
      </c>
      <c r="E21" s="43">
        <f>IF(C21=0,0,D21/C21*100)</f>
        <v>87.227414330218068</v>
      </c>
      <c r="F21" s="10">
        <f>SUM(F22:F39)</f>
        <v>246</v>
      </c>
      <c r="G21" s="43">
        <f>IF(D21=0,0,F21/D21*100)</f>
        <v>17.571428571428569</v>
      </c>
      <c r="H21" s="61">
        <f>SUM(H22:H39)</f>
        <v>1384</v>
      </c>
      <c r="I21" s="43">
        <f>IF(D21=0,0,H21/D21*100)</f>
        <v>98.857142857142861</v>
      </c>
      <c r="J21" s="43">
        <f>IF(C21=0,0,H21/C21*100)</f>
        <v>86.230529595015582</v>
      </c>
      <c r="K21" s="10">
        <f>SUM(K22:K39)</f>
        <v>1134</v>
      </c>
      <c r="L21" s="43">
        <f>IF(D21=0,0,K21/D21*100)</f>
        <v>81</v>
      </c>
      <c r="M21" s="10">
        <f>SUM(M22:M39)</f>
        <v>250</v>
      </c>
      <c r="N21" s="43">
        <f>IF(D21=0,0,M21/D21*100)</f>
        <v>17.857142857142858</v>
      </c>
      <c r="O21" s="61">
        <f>SUM(O22:O39)</f>
        <v>16</v>
      </c>
      <c r="P21" s="43">
        <f>IF(D21=0,0,O21/D21*100)</f>
        <v>1.1428571428571428</v>
      </c>
      <c r="Q21" s="10">
        <f>SUM(Q22:Q39)</f>
        <v>2</v>
      </c>
      <c r="R21" s="43">
        <f t="shared" si="9"/>
        <v>12.5</v>
      </c>
      <c r="S21" s="10">
        <f>SUM(S22:S39)</f>
        <v>89</v>
      </c>
      <c r="T21" s="43">
        <f>IF(D21=0,0,S21/D21*100)</f>
        <v>6.3571428571428568</v>
      </c>
      <c r="U21" s="10">
        <f>SUM(U22:U39)</f>
        <v>231</v>
      </c>
      <c r="V21" s="43">
        <f t="shared" si="11"/>
        <v>16.5</v>
      </c>
      <c r="W21" s="10">
        <f>SUM(W22:W39)</f>
        <v>51</v>
      </c>
      <c r="X21" s="43">
        <f>IF(D21=0,0,W21/D21*100)</f>
        <v>3.6428571428571428</v>
      </c>
      <c r="Y21" s="10">
        <f>SUM(Y22:Y39)</f>
        <v>203</v>
      </c>
      <c r="Z21" s="43">
        <f>IF(D21=0,0,Y21/D21*100)</f>
        <v>14.499999999999998</v>
      </c>
      <c r="AA21" s="10">
        <f>SUM(AA22:AA39)</f>
        <v>2</v>
      </c>
      <c r="AB21" s="43">
        <f>IF(D21=0,0,AA21/D21*100)</f>
        <v>0.14285714285714285</v>
      </c>
      <c r="AC21" s="43">
        <f>IF(Y21=0,0,AA21/Y21*100)</f>
        <v>0.98522167487684731</v>
      </c>
      <c r="AD21" s="10">
        <f>SUM(AD22:AD39)</f>
        <v>181</v>
      </c>
      <c r="AE21" s="43">
        <f t="shared" si="16"/>
        <v>12.928571428571429</v>
      </c>
      <c r="AF21" s="10">
        <f>SUM(AF22:AF39)</f>
        <v>5</v>
      </c>
      <c r="AG21" s="43">
        <f>IF(D21=0,0,AF21/D21*100)</f>
        <v>0.35714285714285715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88</v>
      </c>
      <c r="D22" s="35">
        <v>86</v>
      </c>
      <c r="E22" s="32">
        <f t="shared" si="2"/>
        <v>97.727272727272734</v>
      </c>
      <c r="F22" s="35">
        <v>7</v>
      </c>
      <c r="G22" s="32">
        <f t="shared" si="3"/>
        <v>8.1395348837209305</v>
      </c>
      <c r="H22" s="106">
        <f t="shared" si="0"/>
        <v>86</v>
      </c>
      <c r="I22" s="32">
        <f t="shared" si="4"/>
        <v>100</v>
      </c>
      <c r="J22" s="32">
        <f t="shared" si="5"/>
        <v>97.727272727272734</v>
      </c>
      <c r="K22" s="35">
        <v>76</v>
      </c>
      <c r="L22" s="32">
        <f t="shared" si="6"/>
        <v>88.372093023255815</v>
      </c>
      <c r="M22" s="35">
        <v>10</v>
      </c>
      <c r="N22" s="32">
        <f t="shared" si="7"/>
        <v>11.627906976744185</v>
      </c>
      <c r="O22" s="99">
        <f t="shared" ref="O22:O39" si="18">D22-H22</f>
        <v>0</v>
      </c>
      <c r="P22" s="32">
        <f t="shared" si="8"/>
        <v>0</v>
      </c>
      <c r="Q22" s="35">
        <v>0</v>
      </c>
      <c r="R22" s="32">
        <f t="shared" si="9"/>
        <v>0</v>
      </c>
      <c r="S22" s="35">
        <v>4</v>
      </c>
      <c r="T22" s="32">
        <f t="shared" si="10"/>
        <v>4.6511627906976747</v>
      </c>
      <c r="U22" s="35">
        <v>15</v>
      </c>
      <c r="V22" s="32">
        <f t="shared" si="11"/>
        <v>17.441860465116278</v>
      </c>
      <c r="W22" s="35">
        <v>5</v>
      </c>
      <c r="X22" s="32">
        <f t="shared" si="12"/>
        <v>5.8139534883720927</v>
      </c>
      <c r="Y22" s="35">
        <v>12</v>
      </c>
      <c r="Z22" s="32">
        <f t="shared" si="13"/>
        <v>13.953488372093023</v>
      </c>
      <c r="AA22" s="35">
        <v>0</v>
      </c>
      <c r="AB22" s="32">
        <f t="shared" si="14"/>
        <v>0</v>
      </c>
      <c r="AC22" s="32">
        <f t="shared" si="15"/>
        <v>0</v>
      </c>
      <c r="AD22" s="35">
        <v>15</v>
      </c>
      <c r="AE22" s="32">
        <f t="shared" si="16"/>
        <v>17.441860465116278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81</v>
      </c>
      <c r="D23" s="35">
        <v>57</v>
      </c>
      <c r="E23" s="32">
        <f t="shared" si="2"/>
        <v>70.370370370370367</v>
      </c>
      <c r="F23" s="35">
        <v>10</v>
      </c>
      <c r="G23" s="32">
        <f t="shared" si="3"/>
        <v>17.543859649122805</v>
      </c>
      <c r="H23" s="106">
        <f t="shared" si="0"/>
        <v>57</v>
      </c>
      <c r="I23" s="32">
        <f t="shared" si="4"/>
        <v>100</v>
      </c>
      <c r="J23" s="32">
        <f t="shared" si="5"/>
        <v>70.370370370370367</v>
      </c>
      <c r="K23" s="35">
        <v>46</v>
      </c>
      <c r="L23" s="32">
        <f t="shared" si="6"/>
        <v>80.701754385964904</v>
      </c>
      <c r="M23" s="35">
        <v>11</v>
      </c>
      <c r="N23" s="32">
        <f t="shared" si="7"/>
        <v>19.298245614035086</v>
      </c>
      <c r="O23" s="99">
        <f t="shared" si="18"/>
        <v>0</v>
      </c>
      <c r="P23" s="32">
        <f t="shared" si="8"/>
        <v>0</v>
      </c>
      <c r="Q23" s="35">
        <v>0</v>
      </c>
      <c r="R23" s="32">
        <f t="shared" si="9"/>
        <v>0</v>
      </c>
      <c r="S23" s="35">
        <v>10</v>
      </c>
      <c r="T23" s="32">
        <f t="shared" si="10"/>
        <v>17.543859649122805</v>
      </c>
      <c r="U23" s="35">
        <v>7</v>
      </c>
      <c r="V23" s="32">
        <f t="shared" si="11"/>
        <v>12.280701754385964</v>
      </c>
      <c r="W23" s="35">
        <v>1</v>
      </c>
      <c r="X23" s="32">
        <f t="shared" si="12"/>
        <v>1.7543859649122806</v>
      </c>
      <c r="Y23" s="35">
        <v>12</v>
      </c>
      <c r="Z23" s="32">
        <f t="shared" si="13"/>
        <v>21.052631578947366</v>
      </c>
      <c r="AA23" s="35">
        <v>0</v>
      </c>
      <c r="AB23" s="32">
        <f t="shared" si="14"/>
        <v>0</v>
      </c>
      <c r="AC23" s="32">
        <f t="shared" si="15"/>
        <v>0</v>
      </c>
      <c r="AD23" s="35">
        <v>11</v>
      </c>
      <c r="AE23" s="32">
        <f t="shared" si="16"/>
        <v>19.298245614035086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58</v>
      </c>
      <c r="D24" s="35">
        <v>49</v>
      </c>
      <c r="E24" s="32">
        <f t="shared" si="2"/>
        <v>84.482758620689651</v>
      </c>
      <c r="F24" s="35">
        <v>19</v>
      </c>
      <c r="G24" s="32">
        <f t="shared" si="3"/>
        <v>38.775510204081634</v>
      </c>
      <c r="H24" s="106">
        <f t="shared" si="0"/>
        <v>49</v>
      </c>
      <c r="I24" s="32">
        <f t="shared" si="4"/>
        <v>100</v>
      </c>
      <c r="J24" s="32">
        <f t="shared" si="5"/>
        <v>84.482758620689651</v>
      </c>
      <c r="K24" s="35">
        <v>38</v>
      </c>
      <c r="L24" s="32">
        <f t="shared" si="6"/>
        <v>77.551020408163268</v>
      </c>
      <c r="M24" s="35">
        <v>11</v>
      </c>
      <c r="N24" s="32">
        <f t="shared" si="7"/>
        <v>22.448979591836736</v>
      </c>
      <c r="O24" s="99">
        <f t="shared" si="18"/>
        <v>0</v>
      </c>
      <c r="P24" s="32">
        <f t="shared" si="8"/>
        <v>0</v>
      </c>
      <c r="Q24" s="35">
        <v>0</v>
      </c>
      <c r="R24" s="32">
        <f t="shared" si="9"/>
        <v>0</v>
      </c>
      <c r="S24" s="35">
        <v>4</v>
      </c>
      <c r="T24" s="32">
        <f t="shared" si="10"/>
        <v>8.1632653061224492</v>
      </c>
      <c r="U24" s="35">
        <v>10</v>
      </c>
      <c r="V24" s="32">
        <f t="shared" si="11"/>
        <v>20.408163265306122</v>
      </c>
      <c r="W24" s="35">
        <v>1</v>
      </c>
      <c r="X24" s="32">
        <f t="shared" si="12"/>
        <v>2.0408163265306123</v>
      </c>
      <c r="Y24" s="35">
        <v>12</v>
      </c>
      <c r="Z24" s="32">
        <f t="shared" si="13"/>
        <v>24.489795918367346</v>
      </c>
      <c r="AA24" s="35">
        <v>0</v>
      </c>
      <c r="AB24" s="32">
        <f t="shared" si="14"/>
        <v>0</v>
      </c>
      <c r="AC24" s="32">
        <f t="shared" si="15"/>
        <v>0</v>
      </c>
      <c r="AD24" s="35">
        <v>10</v>
      </c>
      <c r="AE24" s="32">
        <f t="shared" si="16"/>
        <v>20.408163265306122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255</v>
      </c>
      <c r="D25" s="35">
        <v>233</v>
      </c>
      <c r="E25" s="32">
        <f t="shared" si="2"/>
        <v>91.372549019607845</v>
      </c>
      <c r="F25" s="35">
        <v>13</v>
      </c>
      <c r="G25" s="32">
        <f t="shared" si="3"/>
        <v>5.5793991416309012</v>
      </c>
      <c r="H25" s="106">
        <f t="shared" si="0"/>
        <v>232</v>
      </c>
      <c r="I25" s="32">
        <f t="shared" si="4"/>
        <v>99.570815450643778</v>
      </c>
      <c r="J25" s="32">
        <f t="shared" si="5"/>
        <v>90.980392156862749</v>
      </c>
      <c r="K25" s="35">
        <v>194</v>
      </c>
      <c r="L25" s="32">
        <f t="shared" si="6"/>
        <v>83.261802575107296</v>
      </c>
      <c r="M25" s="35">
        <v>38</v>
      </c>
      <c r="N25" s="32">
        <f t="shared" si="7"/>
        <v>16.309012875536482</v>
      </c>
      <c r="O25" s="99">
        <f t="shared" si="18"/>
        <v>1</v>
      </c>
      <c r="P25" s="32">
        <f t="shared" si="8"/>
        <v>0.42918454935622319</v>
      </c>
      <c r="Q25" s="35">
        <v>0</v>
      </c>
      <c r="R25" s="32">
        <f t="shared" si="9"/>
        <v>0</v>
      </c>
      <c r="S25" s="35">
        <v>13</v>
      </c>
      <c r="T25" s="32">
        <f t="shared" si="10"/>
        <v>5.5793991416309012</v>
      </c>
      <c r="U25" s="35">
        <v>16</v>
      </c>
      <c r="V25" s="32">
        <f t="shared" si="11"/>
        <v>6.866952789699571</v>
      </c>
      <c r="W25" s="35">
        <v>9</v>
      </c>
      <c r="X25" s="32">
        <f t="shared" si="12"/>
        <v>3.8626609442060089</v>
      </c>
      <c r="Y25" s="35">
        <v>25</v>
      </c>
      <c r="Z25" s="32">
        <f t="shared" si="13"/>
        <v>10.72961373390558</v>
      </c>
      <c r="AA25" s="35">
        <v>0</v>
      </c>
      <c r="AB25" s="32">
        <f t="shared" si="14"/>
        <v>0</v>
      </c>
      <c r="AC25" s="32">
        <f t="shared" si="15"/>
        <v>0</v>
      </c>
      <c r="AD25" s="35">
        <v>17</v>
      </c>
      <c r="AE25" s="32">
        <f t="shared" si="16"/>
        <v>7.296137339055794</v>
      </c>
      <c r="AF25" s="35">
        <v>1</v>
      </c>
      <c r="AG25" s="32">
        <f t="shared" si="17"/>
        <v>0.42918454935622319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41</v>
      </c>
      <c r="D26" s="35">
        <v>32</v>
      </c>
      <c r="E26" s="32">
        <f t="shared" si="2"/>
        <v>78.048780487804876</v>
      </c>
      <c r="F26" s="35">
        <v>17</v>
      </c>
      <c r="G26" s="32">
        <f t="shared" si="3"/>
        <v>53.125</v>
      </c>
      <c r="H26" s="106">
        <f t="shared" si="0"/>
        <v>32</v>
      </c>
      <c r="I26" s="32">
        <f t="shared" si="4"/>
        <v>100</v>
      </c>
      <c r="J26" s="32">
        <f t="shared" si="5"/>
        <v>78.048780487804876</v>
      </c>
      <c r="K26" s="35">
        <v>25</v>
      </c>
      <c r="L26" s="32">
        <f t="shared" si="6"/>
        <v>78.125</v>
      </c>
      <c r="M26" s="35">
        <v>7</v>
      </c>
      <c r="N26" s="32">
        <f t="shared" si="7"/>
        <v>21.875</v>
      </c>
      <c r="O26" s="99">
        <f t="shared" si="18"/>
        <v>0</v>
      </c>
      <c r="P26" s="32">
        <f t="shared" si="8"/>
        <v>0</v>
      </c>
      <c r="Q26" s="35">
        <v>0</v>
      </c>
      <c r="R26" s="32">
        <f t="shared" si="9"/>
        <v>0</v>
      </c>
      <c r="S26" s="35">
        <v>0</v>
      </c>
      <c r="T26" s="32">
        <f t="shared" si="10"/>
        <v>0</v>
      </c>
      <c r="U26" s="35">
        <v>8</v>
      </c>
      <c r="V26" s="32">
        <f t="shared" si="11"/>
        <v>25</v>
      </c>
      <c r="W26" s="35">
        <v>2</v>
      </c>
      <c r="X26" s="32">
        <f t="shared" si="12"/>
        <v>6.25</v>
      </c>
      <c r="Y26" s="35">
        <v>0</v>
      </c>
      <c r="Z26" s="32">
        <f t="shared" si="13"/>
        <v>0</v>
      </c>
      <c r="AA26" s="35">
        <v>0</v>
      </c>
      <c r="AB26" s="32">
        <f t="shared" si="14"/>
        <v>0</v>
      </c>
      <c r="AC26" s="32">
        <f t="shared" si="15"/>
        <v>0</v>
      </c>
      <c r="AD26" s="35">
        <v>0</v>
      </c>
      <c r="AE26" s="32">
        <f t="shared" si="16"/>
        <v>0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60</v>
      </c>
      <c r="D27" s="35">
        <v>54</v>
      </c>
      <c r="E27" s="32">
        <f t="shared" si="2"/>
        <v>90</v>
      </c>
      <c r="F27" s="35">
        <v>21</v>
      </c>
      <c r="G27" s="32">
        <f t="shared" si="3"/>
        <v>38.888888888888893</v>
      </c>
      <c r="H27" s="106">
        <f t="shared" si="0"/>
        <v>54</v>
      </c>
      <c r="I27" s="32">
        <f t="shared" si="4"/>
        <v>100</v>
      </c>
      <c r="J27" s="32">
        <f t="shared" si="5"/>
        <v>90</v>
      </c>
      <c r="K27" s="35">
        <v>41</v>
      </c>
      <c r="L27" s="32">
        <f t="shared" si="6"/>
        <v>75.925925925925924</v>
      </c>
      <c r="M27" s="35">
        <v>13</v>
      </c>
      <c r="N27" s="32">
        <f t="shared" si="7"/>
        <v>24.074074074074073</v>
      </c>
      <c r="O27" s="99">
        <f t="shared" si="18"/>
        <v>0</v>
      </c>
      <c r="P27" s="32">
        <f t="shared" si="8"/>
        <v>0</v>
      </c>
      <c r="Q27" s="35">
        <v>0</v>
      </c>
      <c r="R27" s="32">
        <f t="shared" si="9"/>
        <v>0</v>
      </c>
      <c r="S27" s="35">
        <v>5</v>
      </c>
      <c r="T27" s="32">
        <f t="shared" si="10"/>
        <v>9.2592592592592595</v>
      </c>
      <c r="U27" s="35">
        <v>12</v>
      </c>
      <c r="V27" s="32">
        <f t="shared" si="11"/>
        <v>22.222222222222221</v>
      </c>
      <c r="W27" s="35">
        <v>2</v>
      </c>
      <c r="X27" s="32">
        <f t="shared" si="12"/>
        <v>3.7037037037037033</v>
      </c>
      <c r="Y27" s="35">
        <v>9</v>
      </c>
      <c r="Z27" s="32">
        <f t="shared" si="13"/>
        <v>16.666666666666664</v>
      </c>
      <c r="AA27" s="35">
        <v>0</v>
      </c>
      <c r="AB27" s="32">
        <f t="shared" si="14"/>
        <v>0</v>
      </c>
      <c r="AC27" s="32">
        <f t="shared" si="15"/>
        <v>0</v>
      </c>
      <c r="AD27" s="35">
        <v>11</v>
      </c>
      <c r="AE27" s="32">
        <f t="shared" si="16"/>
        <v>20.37037037037037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23</v>
      </c>
      <c r="D28" s="35">
        <v>23</v>
      </c>
      <c r="E28" s="32">
        <f t="shared" si="2"/>
        <v>100</v>
      </c>
      <c r="F28" s="35">
        <v>12</v>
      </c>
      <c r="G28" s="32">
        <f t="shared" si="3"/>
        <v>52.173913043478258</v>
      </c>
      <c r="H28" s="106">
        <f t="shared" si="0"/>
        <v>23</v>
      </c>
      <c r="I28" s="32">
        <f t="shared" si="4"/>
        <v>100</v>
      </c>
      <c r="J28" s="32">
        <f t="shared" si="5"/>
        <v>100</v>
      </c>
      <c r="K28" s="35">
        <v>19</v>
      </c>
      <c r="L28" s="32">
        <f t="shared" si="6"/>
        <v>82.608695652173907</v>
      </c>
      <c r="M28" s="35">
        <v>4</v>
      </c>
      <c r="N28" s="32">
        <f t="shared" si="7"/>
        <v>17.391304347826086</v>
      </c>
      <c r="O28" s="99">
        <f t="shared" si="18"/>
        <v>0</v>
      </c>
      <c r="P28" s="32">
        <f t="shared" si="8"/>
        <v>0</v>
      </c>
      <c r="Q28" s="35">
        <v>1</v>
      </c>
      <c r="R28" s="32">
        <f t="shared" si="9"/>
        <v>0</v>
      </c>
      <c r="S28" s="35">
        <v>3</v>
      </c>
      <c r="T28" s="32">
        <f t="shared" si="10"/>
        <v>13.043478260869565</v>
      </c>
      <c r="U28" s="35">
        <v>3</v>
      </c>
      <c r="V28" s="32">
        <f t="shared" si="11"/>
        <v>13.043478260869565</v>
      </c>
      <c r="W28" s="35">
        <v>0</v>
      </c>
      <c r="X28" s="32">
        <f t="shared" si="12"/>
        <v>0</v>
      </c>
      <c r="Y28" s="35">
        <v>5</v>
      </c>
      <c r="Z28" s="32">
        <f t="shared" si="13"/>
        <v>21.739130434782609</v>
      </c>
      <c r="AA28" s="35">
        <v>1</v>
      </c>
      <c r="AB28" s="32">
        <f t="shared" si="14"/>
        <v>4.3478260869565215</v>
      </c>
      <c r="AC28" s="32">
        <f t="shared" si="15"/>
        <v>20</v>
      </c>
      <c r="AD28" s="35">
        <v>4</v>
      </c>
      <c r="AE28" s="32">
        <f t="shared" si="16"/>
        <v>17.391304347826086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137</v>
      </c>
      <c r="D29" s="35">
        <v>126</v>
      </c>
      <c r="E29" s="32">
        <f t="shared" si="2"/>
        <v>91.970802919708035</v>
      </c>
      <c r="F29" s="35">
        <v>11</v>
      </c>
      <c r="G29" s="32">
        <f t="shared" si="3"/>
        <v>8.7301587301587293</v>
      </c>
      <c r="H29" s="106">
        <f t="shared" si="0"/>
        <v>123</v>
      </c>
      <c r="I29" s="32">
        <f t="shared" si="4"/>
        <v>97.61904761904762</v>
      </c>
      <c r="J29" s="32">
        <f t="shared" si="5"/>
        <v>89.78102189781022</v>
      </c>
      <c r="K29" s="35">
        <v>101</v>
      </c>
      <c r="L29" s="32">
        <f t="shared" si="6"/>
        <v>80.158730158730165</v>
      </c>
      <c r="M29" s="35">
        <v>22</v>
      </c>
      <c r="N29" s="32">
        <f t="shared" si="7"/>
        <v>17.460317460317459</v>
      </c>
      <c r="O29" s="99">
        <f t="shared" si="18"/>
        <v>3</v>
      </c>
      <c r="P29" s="32">
        <f t="shared" si="8"/>
        <v>2.3809523809523809</v>
      </c>
      <c r="Q29" s="35">
        <v>0</v>
      </c>
      <c r="R29" s="32">
        <f t="shared" si="9"/>
        <v>0</v>
      </c>
      <c r="S29" s="35">
        <v>7</v>
      </c>
      <c r="T29" s="32">
        <f t="shared" si="10"/>
        <v>5.5555555555555554</v>
      </c>
      <c r="U29" s="35">
        <v>13</v>
      </c>
      <c r="V29" s="32">
        <f t="shared" si="11"/>
        <v>10.317460317460316</v>
      </c>
      <c r="W29" s="35">
        <v>6</v>
      </c>
      <c r="X29" s="32">
        <f t="shared" si="12"/>
        <v>4.7619047619047619</v>
      </c>
      <c r="Y29" s="35">
        <v>14</v>
      </c>
      <c r="Z29" s="32">
        <f t="shared" si="13"/>
        <v>11.111111111111111</v>
      </c>
      <c r="AA29" s="35">
        <v>0</v>
      </c>
      <c r="AB29" s="32">
        <f t="shared" si="14"/>
        <v>0</v>
      </c>
      <c r="AC29" s="32">
        <f t="shared" si="15"/>
        <v>0</v>
      </c>
      <c r="AD29" s="35">
        <v>14</v>
      </c>
      <c r="AE29" s="32">
        <f t="shared" si="16"/>
        <v>11.111111111111111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107</v>
      </c>
      <c r="D30" s="35">
        <v>100</v>
      </c>
      <c r="E30" s="32">
        <f t="shared" si="2"/>
        <v>93.45794392523365</v>
      </c>
      <c r="F30" s="35">
        <v>7</v>
      </c>
      <c r="G30" s="32">
        <f t="shared" si="3"/>
        <v>7.0000000000000009</v>
      </c>
      <c r="H30" s="106">
        <f t="shared" si="0"/>
        <v>99</v>
      </c>
      <c r="I30" s="32">
        <f t="shared" si="4"/>
        <v>99</v>
      </c>
      <c r="J30" s="32">
        <f t="shared" si="5"/>
        <v>92.523364485981304</v>
      </c>
      <c r="K30" s="35">
        <v>78</v>
      </c>
      <c r="L30" s="32">
        <f t="shared" si="6"/>
        <v>78</v>
      </c>
      <c r="M30" s="35">
        <v>21</v>
      </c>
      <c r="N30" s="32">
        <f t="shared" si="7"/>
        <v>21</v>
      </c>
      <c r="O30" s="99">
        <f t="shared" si="18"/>
        <v>1</v>
      </c>
      <c r="P30" s="32">
        <f t="shared" si="8"/>
        <v>1</v>
      </c>
      <c r="Q30" s="35">
        <v>1</v>
      </c>
      <c r="R30" s="32">
        <f t="shared" si="9"/>
        <v>100</v>
      </c>
      <c r="S30" s="35">
        <v>8</v>
      </c>
      <c r="T30" s="32">
        <f t="shared" si="10"/>
        <v>8</v>
      </c>
      <c r="U30" s="35">
        <v>22</v>
      </c>
      <c r="V30" s="32">
        <f t="shared" si="11"/>
        <v>22</v>
      </c>
      <c r="W30" s="35">
        <v>3</v>
      </c>
      <c r="X30" s="32">
        <f t="shared" si="12"/>
        <v>3</v>
      </c>
      <c r="Y30" s="35">
        <v>18</v>
      </c>
      <c r="Z30" s="32">
        <f t="shared" si="13"/>
        <v>18</v>
      </c>
      <c r="AA30" s="35">
        <v>0</v>
      </c>
      <c r="AB30" s="32">
        <f t="shared" si="14"/>
        <v>0</v>
      </c>
      <c r="AC30" s="32">
        <f t="shared" si="15"/>
        <v>0</v>
      </c>
      <c r="AD30" s="35">
        <v>11</v>
      </c>
      <c r="AE30" s="32">
        <f t="shared" si="16"/>
        <v>11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117</v>
      </c>
      <c r="D31" s="35">
        <v>94</v>
      </c>
      <c r="E31" s="32">
        <f t="shared" si="2"/>
        <v>80.341880341880341</v>
      </c>
      <c r="F31" s="35">
        <v>23</v>
      </c>
      <c r="G31" s="32">
        <f t="shared" si="3"/>
        <v>24.468085106382979</v>
      </c>
      <c r="H31" s="106">
        <f t="shared" si="0"/>
        <v>92</v>
      </c>
      <c r="I31" s="32">
        <f t="shared" si="4"/>
        <v>97.872340425531917</v>
      </c>
      <c r="J31" s="32">
        <f t="shared" si="5"/>
        <v>78.632478632478637</v>
      </c>
      <c r="K31" s="35">
        <v>82</v>
      </c>
      <c r="L31" s="32">
        <f t="shared" si="6"/>
        <v>87.2340425531915</v>
      </c>
      <c r="M31" s="35">
        <v>10</v>
      </c>
      <c r="N31" s="32">
        <f t="shared" si="7"/>
        <v>10.638297872340425</v>
      </c>
      <c r="O31" s="99">
        <f t="shared" si="18"/>
        <v>2</v>
      </c>
      <c r="P31" s="32">
        <f t="shared" si="8"/>
        <v>2.1276595744680851</v>
      </c>
      <c r="Q31" s="35">
        <v>0</v>
      </c>
      <c r="R31" s="32">
        <f t="shared" si="9"/>
        <v>0</v>
      </c>
      <c r="S31" s="35">
        <v>4</v>
      </c>
      <c r="T31" s="32">
        <f t="shared" si="10"/>
        <v>4.2553191489361701</v>
      </c>
      <c r="U31" s="35">
        <v>29</v>
      </c>
      <c r="V31" s="32">
        <f t="shared" si="11"/>
        <v>30.851063829787233</v>
      </c>
      <c r="W31" s="35">
        <v>4</v>
      </c>
      <c r="X31" s="32">
        <f t="shared" si="12"/>
        <v>4.2553191489361701</v>
      </c>
      <c r="Y31" s="35">
        <v>17</v>
      </c>
      <c r="Z31" s="32">
        <f t="shared" si="13"/>
        <v>18.085106382978726</v>
      </c>
      <c r="AA31" s="35">
        <v>1</v>
      </c>
      <c r="AB31" s="32">
        <f t="shared" si="14"/>
        <v>1.0638297872340425</v>
      </c>
      <c r="AC31" s="32">
        <f t="shared" si="15"/>
        <v>5.8823529411764701</v>
      </c>
      <c r="AD31" s="35">
        <v>16</v>
      </c>
      <c r="AE31" s="32">
        <f t="shared" si="16"/>
        <v>17.021276595744681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7</v>
      </c>
      <c r="D32" s="35">
        <v>7</v>
      </c>
      <c r="E32" s="32">
        <f t="shared" si="2"/>
        <v>100</v>
      </c>
      <c r="F32" s="35">
        <v>2</v>
      </c>
      <c r="G32" s="32">
        <f t="shared" si="3"/>
        <v>28.571428571428569</v>
      </c>
      <c r="H32" s="106">
        <f t="shared" si="0"/>
        <v>7</v>
      </c>
      <c r="I32" s="32">
        <f t="shared" si="4"/>
        <v>100</v>
      </c>
      <c r="J32" s="32">
        <f t="shared" si="5"/>
        <v>100</v>
      </c>
      <c r="K32" s="35">
        <v>6</v>
      </c>
      <c r="L32" s="32">
        <f t="shared" si="6"/>
        <v>85.714285714285708</v>
      </c>
      <c r="M32" s="35">
        <v>1</v>
      </c>
      <c r="N32" s="32">
        <f t="shared" si="7"/>
        <v>14.285714285714285</v>
      </c>
      <c r="O32" s="99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3</v>
      </c>
      <c r="V32" s="32">
        <f t="shared" si="11"/>
        <v>42.857142857142854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115</v>
      </c>
      <c r="D33" s="35">
        <v>111</v>
      </c>
      <c r="E33" s="32">
        <f t="shared" si="2"/>
        <v>96.521739130434781</v>
      </c>
      <c r="F33" s="35">
        <v>21</v>
      </c>
      <c r="G33" s="32">
        <f t="shared" si="3"/>
        <v>18.918918918918919</v>
      </c>
      <c r="H33" s="106">
        <f t="shared" si="0"/>
        <v>103</v>
      </c>
      <c r="I33" s="32">
        <f t="shared" si="4"/>
        <v>92.792792792792795</v>
      </c>
      <c r="J33" s="32">
        <f t="shared" si="5"/>
        <v>89.565217391304358</v>
      </c>
      <c r="K33" s="35">
        <v>73</v>
      </c>
      <c r="L33" s="32">
        <f t="shared" si="6"/>
        <v>65.765765765765778</v>
      </c>
      <c r="M33" s="35">
        <v>30</v>
      </c>
      <c r="N33" s="32">
        <f t="shared" si="7"/>
        <v>27.027027027027028</v>
      </c>
      <c r="O33" s="99">
        <f t="shared" si="18"/>
        <v>8</v>
      </c>
      <c r="P33" s="32">
        <f t="shared" si="8"/>
        <v>7.2072072072072073</v>
      </c>
      <c r="Q33" s="35">
        <v>0</v>
      </c>
      <c r="R33" s="32">
        <f t="shared" si="9"/>
        <v>0</v>
      </c>
      <c r="S33" s="35">
        <v>7</v>
      </c>
      <c r="T33" s="32">
        <f t="shared" si="10"/>
        <v>6.3063063063063058</v>
      </c>
      <c r="U33" s="35">
        <v>33</v>
      </c>
      <c r="V33" s="32">
        <f t="shared" si="11"/>
        <v>29.72972972972973</v>
      </c>
      <c r="W33" s="35">
        <v>2</v>
      </c>
      <c r="X33" s="32">
        <f t="shared" si="12"/>
        <v>1.8018018018018018</v>
      </c>
      <c r="Y33" s="35">
        <v>11</v>
      </c>
      <c r="Z33" s="32">
        <f t="shared" si="13"/>
        <v>9.9099099099099099</v>
      </c>
      <c r="AA33" s="35">
        <v>0</v>
      </c>
      <c r="AB33" s="32">
        <f t="shared" si="14"/>
        <v>0</v>
      </c>
      <c r="AC33" s="32">
        <f t="shared" si="15"/>
        <v>0</v>
      </c>
      <c r="AD33" s="35">
        <v>5</v>
      </c>
      <c r="AE33" s="32">
        <f t="shared" si="16"/>
        <v>4.5045045045045047</v>
      </c>
      <c r="AF33" s="35">
        <v>1</v>
      </c>
      <c r="AG33" s="32">
        <f t="shared" si="17"/>
        <v>0.90090090090090091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89</v>
      </c>
      <c r="D34" s="35">
        <v>78</v>
      </c>
      <c r="E34" s="32">
        <f t="shared" si="2"/>
        <v>87.640449438202253</v>
      </c>
      <c r="F34" s="35">
        <v>10</v>
      </c>
      <c r="G34" s="32">
        <f t="shared" si="3"/>
        <v>12.820512820512819</v>
      </c>
      <c r="H34" s="106">
        <f t="shared" si="0"/>
        <v>78</v>
      </c>
      <c r="I34" s="32">
        <f t="shared" si="4"/>
        <v>100</v>
      </c>
      <c r="J34" s="32">
        <f t="shared" si="5"/>
        <v>87.640449438202253</v>
      </c>
      <c r="K34" s="35">
        <v>63</v>
      </c>
      <c r="L34" s="32">
        <f t="shared" si="6"/>
        <v>80.769230769230774</v>
      </c>
      <c r="M34" s="35">
        <v>15</v>
      </c>
      <c r="N34" s="32">
        <f t="shared" si="7"/>
        <v>19.230769230769234</v>
      </c>
      <c r="O34" s="99">
        <f t="shared" si="18"/>
        <v>0</v>
      </c>
      <c r="P34" s="32">
        <f t="shared" si="8"/>
        <v>0</v>
      </c>
      <c r="Q34" s="35">
        <v>0</v>
      </c>
      <c r="R34" s="32">
        <f t="shared" si="9"/>
        <v>0</v>
      </c>
      <c r="S34" s="35">
        <v>4</v>
      </c>
      <c r="T34" s="32">
        <f t="shared" si="10"/>
        <v>5.1282051282051277</v>
      </c>
      <c r="U34" s="35">
        <v>7</v>
      </c>
      <c r="V34" s="32">
        <f t="shared" si="11"/>
        <v>8.9743589743589745</v>
      </c>
      <c r="W34" s="35">
        <v>10</v>
      </c>
      <c r="X34" s="32">
        <f t="shared" si="12"/>
        <v>12.820512820512819</v>
      </c>
      <c r="Y34" s="35">
        <v>10</v>
      </c>
      <c r="Z34" s="32">
        <f t="shared" si="13"/>
        <v>12.820512820512819</v>
      </c>
      <c r="AA34" s="35">
        <v>0</v>
      </c>
      <c r="AB34" s="32">
        <f t="shared" si="14"/>
        <v>0</v>
      </c>
      <c r="AC34" s="32">
        <f t="shared" si="15"/>
        <v>0</v>
      </c>
      <c r="AD34" s="35">
        <v>13</v>
      </c>
      <c r="AE34" s="32">
        <f t="shared" si="16"/>
        <v>16.666666666666664</v>
      </c>
      <c r="AF34" s="35">
        <v>1</v>
      </c>
      <c r="AG34" s="32">
        <f t="shared" si="17"/>
        <v>1.2820512820512819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52</v>
      </c>
      <c r="D35" s="35">
        <v>27</v>
      </c>
      <c r="E35" s="32">
        <f t="shared" si="2"/>
        <v>51.923076923076927</v>
      </c>
      <c r="F35" s="35">
        <v>15</v>
      </c>
      <c r="G35" s="32">
        <f t="shared" si="3"/>
        <v>55.555555555555557</v>
      </c>
      <c r="H35" s="106">
        <f t="shared" si="0"/>
        <v>27</v>
      </c>
      <c r="I35" s="32">
        <f t="shared" si="4"/>
        <v>100</v>
      </c>
      <c r="J35" s="32">
        <f t="shared" si="5"/>
        <v>51.923076923076927</v>
      </c>
      <c r="K35" s="35">
        <v>22</v>
      </c>
      <c r="L35" s="32">
        <f t="shared" si="6"/>
        <v>81.481481481481481</v>
      </c>
      <c r="M35" s="35">
        <v>5</v>
      </c>
      <c r="N35" s="32">
        <f t="shared" si="7"/>
        <v>18.518518518518519</v>
      </c>
      <c r="O35" s="99">
        <f t="shared" si="18"/>
        <v>0</v>
      </c>
      <c r="P35" s="32">
        <f t="shared" si="8"/>
        <v>0</v>
      </c>
      <c r="Q35" s="35">
        <v>0</v>
      </c>
      <c r="R35" s="32">
        <f t="shared" si="9"/>
        <v>0</v>
      </c>
      <c r="S35" s="35">
        <v>4</v>
      </c>
      <c r="T35" s="32">
        <f t="shared" si="10"/>
        <v>14.814814814814813</v>
      </c>
      <c r="U35" s="35">
        <v>8</v>
      </c>
      <c r="V35" s="32">
        <f t="shared" si="11"/>
        <v>29.629629629629626</v>
      </c>
      <c r="W35" s="35">
        <v>0</v>
      </c>
      <c r="X35" s="32">
        <f t="shared" si="12"/>
        <v>0</v>
      </c>
      <c r="Y35" s="35">
        <v>4</v>
      </c>
      <c r="Z35" s="32">
        <f t="shared" si="13"/>
        <v>14.814814814814813</v>
      </c>
      <c r="AA35" s="35">
        <v>0</v>
      </c>
      <c r="AB35" s="32">
        <f t="shared" si="14"/>
        <v>0</v>
      </c>
      <c r="AC35" s="32">
        <f t="shared" si="15"/>
        <v>0</v>
      </c>
      <c r="AD35" s="35">
        <v>5</v>
      </c>
      <c r="AE35" s="32">
        <f t="shared" si="16"/>
        <v>18.518518518518519</v>
      </c>
      <c r="AF35" s="35">
        <v>2</v>
      </c>
      <c r="AG35" s="32">
        <f t="shared" si="17"/>
        <v>7.4074074074074066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187</v>
      </c>
      <c r="D36" s="35">
        <v>185</v>
      </c>
      <c r="E36" s="32">
        <f t="shared" si="2"/>
        <v>98.930481283422452</v>
      </c>
      <c r="F36" s="35">
        <v>16</v>
      </c>
      <c r="G36" s="32">
        <f t="shared" si="3"/>
        <v>8.6486486486486491</v>
      </c>
      <c r="H36" s="106">
        <f t="shared" si="0"/>
        <v>184</v>
      </c>
      <c r="I36" s="32">
        <f t="shared" si="4"/>
        <v>99.459459459459467</v>
      </c>
      <c r="J36" s="32">
        <f t="shared" si="5"/>
        <v>98.395721925133699</v>
      </c>
      <c r="K36" s="35">
        <v>165</v>
      </c>
      <c r="L36" s="32">
        <f t="shared" si="6"/>
        <v>89.189189189189193</v>
      </c>
      <c r="M36" s="35">
        <v>19</v>
      </c>
      <c r="N36" s="32">
        <f t="shared" si="7"/>
        <v>10.27027027027027</v>
      </c>
      <c r="O36" s="99">
        <f t="shared" si="18"/>
        <v>1</v>
      </c>
      <c r="P36" s="32">
        <f t="shared" si="8"/>
        <v>0.54054054054054057</v>
      </c>
      <c r="Q36" s="35">
        <v>0</v>
      </c>
      <c r="R36" s="32">
        <f t="shared" si="9"/>
        <v>0</v>
      </c>
      <c r="S36" s="35">
        <v>12</v>
      </c>
      <c r="T36" s="32">
        <f t="shared" si="10"/>
        <v>6.4864864864864868</v>
      </c>
      <c r="U36" s="35">
        <v>24</v>
      </c>
      <c r="V36" s="32">
        <f t="shared" si="11"/>
        <v>12.972972972972974</v>
      </c>
      <c r="W36" s="35">
        <v>6</v>
      </c>
      <c r="X36" s="32">
        <f t="shared" si="12"/>
        <v>3.2432432432432434</v>
      </c>
      <c r="Y36" s="35">
        <v>34</v>
      </c>
      <c r="Z36" s="32">
        <f t="shared" si="13"/>
        <v>18.378378378378379</v>
      </c>
      <c r="AA36" s="35">
        <v>0</v>
      </c>
      <c r="AB36" s="32">
        <f t="shared" si="14"/>
        <v>0</v>
      </c>
      <c r="AC36" s="32">
        <f t="shared" si="15"/>
        <v>0</v>
      </c>
      <c r="AD36" s="35">
        <v>34</v>
      </c>
      <c r="AE36" s="32">
        <f t="shared" si="16"/>
        <v>18.378378378378379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56</v>
      </c>
      <c r="D37" s="35">
        <v>41</v>
      </c>
      <c r="E37" s="32">
        <f t="shared" si="2"/>
        <v>73.214285714285708</v>
      </c>
      <c r="F37" s="35">
        <v>17</v>
      </c>
      <c r="G37" s="32">
        <f t="shared" si="3"/>
        <v>41.463414634146339</v>
      </c>
      <c r="H37" s="106">
        <f t="shared" si="0"/>
        <v>41</v>
      </c>
      <c r="I37" s="32">
        <f t="shared" si="4"/>
        <v>100</v>
      </c>
      <c r="J37" s="32">
        <f t="shared" si="5"/>
        <v>73.214285714285708</v>
      </c>
      <c r="K37" s="35">
        <v>29</v>
      </c>
      <c r="L37" s="32">
        <f t="shared" si="6"/>
        <v>70.731707317073173</v>
      </c>
      <c r="M37" s="35">
        <v>12</v>
      </c>
      <c r="N37" s="32">
        <f t="shared" si="7"/>
        <v>29.268292682926827</v>
      </c>
      <c r="O37" s="99">
        <f t="shared" si="18"/>
        <v>0</v>
      </c>
      <c r="P37" s="32">
        <f t="shared" si="8"/>
        <v>0</v>
      </c>
      <c r="Q37" s="35">
        <v>0</v>
      </c>
      <c r="R37" s="32">
        <f t="shared" si="9"/>
        <v>0</v>
      </c>
      <c r="S37" s="35">
        <v>2</v>
      </c>
      <c r="T37" s="32">
        <f t="shared" si="10"/>
        <v>4.8780487804878048</v>
      </c>
      <c r="U37" s="35">
        <v>11</v>
      </c>
      <c r="V37" s="32">
        <f t="shared" si="11"/>
        <v>26.829268292682929</v>
      </c>
      <c r="W37" s="35">
        <v>0</v>
      </c>
      <c r="X37" s="32">
        <f t="shared" si="12"/>
        <v>0</v>
      </c>
      <c r="Y37" s="35">
        <v>10</v>
      </c>
      <c r="Z37" s="32">
        <f t="shared" si="13"/>
        <v>24.390243902439025</v>
      </c>
      <c r="AA37" s="35">
        <v>0</v>
      </c>
      <c r="AB37" s="32">
        <f t="shared" si="14"/>
        <v>0</v>
      </c>
      <c r="AC37" s="32">
        <f t="shared" si="15"/>
        <v>0</v>
      </c>
      <c r="AD37" s="35">
        <v>6</v>
      </c>
      <c r="AE37" s="32">
        <f t="shared" si="16"/>
        <v>14.634146341463413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71</v>
      </c>
      <c r="D38" s="35">
        <v>60</v>
      </c>
      <c r="E38" s="32">
        <f t="shared" si="2"/>
        <v>84.507042253521121</v>
      </c>
      <c r="F38" s="35">
        <v>10</v>
      </c>
      <c r="G38" s="32">
        <f t="shared" si="3"/>
        <v>16.666666666666664</v>
      </c>
      <c r="H38" s="106">
        <f t="shared" si="0"/>
        <v>60</v>
      </c>
      <c r="I38" s="32">
        <f t="shared" si="4"/>
        <v>100</v>
      </c>
      <c r="J38" s="32">
        <f t="shared" si="5"/>
        <v>84.507042253521121</v>
      </c>
      <c r="K38" s="35">
        <v>47</v>
      </c>
      <c r="L38" s="32">
        <f t="shared" si="6"/>
        <v>78.333333333333329</v>
      </c>
      <c r="M38" s="35">
        <v>13</v>
      </c>
      <c r="N38" s="32">
        <f t="shared" si="7"/>
        <v>21.666666666666668</v>
      </c>
      <c r="O38" s="99">
        <f t="shared" si="18"/>
        <v>0</v>
      </c>
      <c r="P38" s="32">
        <f t="shared" si="8"/>
        <v>0</v>
      </c>
      <c r="Q38" s="35">
        <v>0</v>
      </c>
      <c r="R38" s="32">
        <f t="shared" si="9"/>
        <v>0</v>
      </c>
      <c r="S38" s="35">
        <v>2</v>
      </c>
      <c r="T38" s="32">
        <f t="shared" si="10"/>
        <v>3.3333333333333335</v>
      </c>
      <c r="U38" s="35">
        <v>8</v>
      </c>
      <c r="V38" s="32">
        <f t="shared" si="11"/>
        <v>13.333333333333334</v>
      </c>
      <c r="W38" s="35">
        <v>0</v>
      </c>
      <c r="X38" s="32">
        <f t="shared" si="12"/>
        <v>0</v>
      </c>
      <c r="Y38" s="35">
        <v>8</v>
      </c>
      <c r="Z38" s="32">
        <f t="shared" si="13"/>
        <v>13.333333333333334</v>
      </c>
      <c r="AA38" s="35">
        <v>0</v>
      </c>
      <c r="AB38" s="32">
        <f t="shared" si="14"/>
        <v>0</v>
      </c>
      <c r="AC38" s="32">
        <f t="shared" si="15"/>
        <v>0</v>
      </c>
      <c r="AD38" s="35">
        <v>7</v>
      </c>
      <c r="AE38" s="32">
        <f t="shared" si="16"/>
        <v>11.666666666666666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61</v>
      </c>
      <c r="D39" s="35">
        <v>37</v>
      </c>
      <c r="E39" s="32">
        <f t="shared" si="2"/>
        <v>60.655737704918032</v>
      </c>
      <c r="F39" s="35">
        <v>15</v>
      </c>
      <c r="G39" s="32">
        <f t="shared" si="3"/>
        <v>40.54054054054054</v>
      </c>
      <c r="H39" s="106">
        <f t="shared" si="0"/>
        <v>37</v>
      </c>
      <c r="I39" s="32">
        <f t="shared" si="4"/>
        <v>100</v>
      </c>
      <c r="J39" s="32">
        <f t="shared" si="5"/>
        <v>60.655737704918032</v>
      </c>
      <c r="K39" s="35">
        <v>29</v>
      </c>
      <c r="L39" s="32">
        <f t="shared" si="6"/>
        <v>78.378378378378372</v>
      </c>
      <c r="M39" s="35">
        <v>8</v>
      </c>
      <c r="N39" s="32">
        <f t="shared" si="7"/>
        <v>21.621621621621621</v>
      </c>
      <c r="O39" s="99">
        <f t="shared" si="18"/>
        <v>0</v>
      </c>
      <c r="P39" s="32">
        <f t="shared" si="8"/>
        <v>0</v>
      </c>
      <c r="Q39" s="35">
        <v>0</v>
      </c>
      <c r="R39" s="32">
        <f t="shared" si="9"/>
        <v>0</v>
      </c>
      <c r="S39" s="35">
        <v>0</v>
      </c>
      <c r="T39" s="32">
        <f t="shared" si="10"/>
        <v>0</v>
      </c>
      <c r="U39" s="35">
        <v>2</v>
      </c>
      <c r="V39" s="32">
        <f t="shared" si="11"/>
        <v>5.4054054054054053</v>
      </c>
      <c r="W39" s="35">
        <v>0</v>
      </c>
      <c r="X39" s="32">
        <f t="shared" si="12"/>
        <v>0</v>
      </c>
      <c r="Y39" s="35">
        <v>2</v>
      </c>
      <c r="Z39" s="32">
        <f t="shared" si="13"/>
        <v>5.4054054054054053</v>
      </c>
      <c r="AA39" s="35">
        <v>0</v>
      </c>
      <c r="AB39" s="32">
        <f t="shared" si="14"/>
        <v>0</v>
      </c>
      <c r="AC39" s="32">
        <f t="shared" si="15"/>
        <v>0</v>
      </c>
      <c r="AD39" s="35">
        <v>2</v>
      </c>
      <c r="AE39" s="32">
        <f t="shared" si="16"/>
        <v>5.4054054054054053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1871.5</v>
      </c>
      <c r="D40" s="10">
        <f>SUM(D41:D54)</f>
        <v>1626</v>
      </c>
      <c r="E40" s="43">
        <f>IF(C40=0,0,D40/C40*100)</f>
        <v>86.882180069463004</v>
      </c>
      <c r="F40" s="10">
        <f>SUM(F41:F54)</f>
        <v>221</v>
      </c>
      <c r="G40" s="43">
        <f>IF(D40=0,0,F40/D40*100)</f>
        <v>13.591635916359163</v>
      </c>
      <c r="H40" s="61">
        <f>SUM(H41:H54)</f>
        <v>1613</v>
      </c>
      <c r="I40" s="43">
        <f>IF(D40=0,0,H40/D40*100)</f>
        <v>99.200492004920051</v>
      </c>
      <c r="J40" s="43">
        <f>IF(C40=0,0,H40/C40*100)</f>
        <v>86.18755009350788</v>
      </c>
      <c r="K40" s="10">
        <f>SUM(K41:K54)</f>
        <v>1253</v>
      </c>
      <c r="L40" s="43">
        <f>IF(D40=0,0,K40/D40*100)</f>
        <v>77.060270602706026</v>
      </c>
      <c r="M40" s="10">
        <f>SUM(M41:M54)</f>
        <v>360</v>
      </c>
      <c r="N40" s="43">
        <f>IF(D40=0,0,M40/D40*100)</f>
        <v>22.140221402214021</v>
      </c>
      <c r="O40" s="61">
        <f>SUM(O41:O54)</f>
        <v>13</v>
      </c>
      <c r="P40" s="43">
        <f>IF(D40=0,0,O40/D40*100)</f>
        <v>0.79950799507995074</v>
      </c>
      <c r="Q40" s="10">
        <f>SUM(Q41:Q54)</f>
        <v>1</v>
      </c>
      <c r="R40" s="43">
        <f t="shared" si="9"/>
        <v>7.6923076923076925</v>
      </c>
      <c r="S40" s="10">
        <f>SUM(S41:S54)</f>
        <v>121</v>
      </c>
      <c r="T40" s="43">
        <f>IF(D40=0,0,S40/D40*100)</f>
        <v>7.4415744157441583</v>
      </c>
      <c r="U40" s="10">
        <f>SUM(U41:U54)</f>
        <v>248.5</v>
      </c>
      <c r="V40" s="43">
        <f t="shared" si="11"/>
        <v>15.282902829028291</v>
      </c>
      <c r="W40" s="10">
        <f>SUM(W41:W54)</f>
        <v>191</v>
      </c>
      <c r="X40" s="43">
        <f>IF(D40=0,0,W40/D40*100)</f>
        <v>11.746617466174662</v>
      </c>
      <c r="Y40" s="10">
        <f>SUM(Y41:Y54)</f>
        <v>133.5</v>
      </c>
      <c r="Z40" s="43">
        <f>IF(D40=0,0,Y40/D40*100)</f>
        <v>8.2103321033210328</v>
      </c>
      <c r="AA40" s="10">
        <f>SUM(AA41:AA54)</f>
        <v>29</v>
      </c>
      <c r="AB40" s="43">
        <f>IF(D40=0,0,AA40/D40*100)</f>
        <v>1.7835178351783518</v>
      </c>
      <c r="AC40" s="43">
        <f>IF(Y40=0,0,AA40/Y40*100)</f>
        <v>21.722846441947567</v>
      </c>
      <c r="AD40" s="10">
        <f>SUM(AD41:AD54)</f>
        <v>144</v>
      </c>
      <c r="AE40" s="43">
        <f t="shared" si="16"/>
        <v>8.8560885608856079</v>
      </c>
      <c r="AF40" s="10">
        <f>SUM(AF41:AF54)</f>
        <v>2</v>
      </c>
      <c r="AG40" s="43">
        <f>IF(D40=0,0,AF40/D40*100)</f>
        <v>0.12300123001230012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246.5</v>
      </c>
      <c r="D41" s="35">
        <v>215</v>
      </c>
      <c r="E41" s="32">
        <f t="shared" si="2"/>
        <v>87.2210953346856</v>
      </c>
      <c r="F41" s="35">
        <v>3</v>
      </c>
      <c r="G41" s="32">
        <f t="shared" si="3"/>
        <v>1.3953488372093024</v>
      </c>
      <c r="H41" s="106">
        <f t="shared" si="0"/>
        <v>214</v>
      </c>
      <c r="I41" s="32">
        <f t="shared" si="4"/>
        <v>99.534883720930239</v>
      </c>
      <c r="J41" s="32">
        <f t="shared" si="5"/>
        <v>86.81541582150102</v>
      </c>
      <c r="K41" s="35">
        <v>151</v>
      </c>
      <c r="L41" s="32">
        <f t="shared" si="6"/>
        <v>70.232558139534888</v>
      </c>
      <c r="M41" s="35">
        <v>63</v>
      </c>
      <c r="N41" s="32">
        <f t="shared" si="7"/>
        <v>29.302325581395351</v>
      </c>
      <c r="O41" s="99">
        <f t="shared" ref="O41:O54" si="19">D41-H41</f>
        <v>1</v>
      </c>
      <c r="P41" s="32">
        <f t="shared" si="8"/>
        <v>0.46511627906976744</v>
      </c>
      <c r="Q41" s="35">
        <v>0</v>
      </c>
      <c r="R41" s="32">
        <f t="shared" si="9"/>
        <v>0</v>
      </c>
      <c r="S41" s="35">
        <v>21</v>
      </c>
      <c r="T41" s="32">
        <f t="shared" si="10"/>
        <v>9.7674418604651159</v>
      </c>
      <c r="U41" s="35">
        <v>36.5</v>
      </c>
      <c r="V41" s="32">
        <f t="shared" si="11"/>
        <v>16.97674418604651</v>
      </c>
      <c r="W41" s="35">
        <v>56</v>
      </c>
      <c r="X41" s="32">
        <f t="shared" si="12"/>
        <v>26.046511627906977</v>
      </c>
      <c r="Y41" s="35">
        <v>14.5</v>
      </c>
      <c r="Z41" s="32">
        <f t="shared" si="13"/>
        <v>6.7441860465116283</v>
      </c>
      <c r="AA41" s="35">
        <v>1</v>
      </c>
      <c r="AB41" s="32">
        <f t="shared" si="14"/>
        <v>0.46511627906976744</v>
      </c>
      <c r="AC41" s="32">
        <f t="shared" si="15"/>
        <v>6.8965517241379306</v>
      </c>
      <c r="AD41" s="35">
        <v>18</v>
      </c>
      <c r="AE41" s="32">
        <f t="shared" si="16"/>
        <v>8.3720930232558146</v>
      </c>
      <c r="AF41" s="35">
        <v>1</v>
      </c>
      <c r="AG41" s="32">
        <f t="shared" si="17"/>
        <v>0.46511627906976744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26</v>
      </c>
      <c r="D42" s="35">
        <v>22</v>
      </c>
      <c r="E42" s="32">
        <f t="shared" si="2"/>
        <v>84.615384615384613</v>
      </c>
      <c r="F42" s="35">
        <v>9</v>
      </c>
      <c r="G42" s="32">
        <f t="shared" si="3"/>
        <v>40.909090909090914</v>
      </c>
      <c r="H42" s="106">
        <f t="shared" si="0"/>
        <v>22</v>
      </c>
      <c r="I42" s="32">
        <f t="shared" si="4"/>
        <v>100</v>
      </c>
      <c r="J42" s="32">
        <f t="shared" si="5"/>
        <v>84.615384615384613</v>
      </c>
      <c r="K42" s="35">
        <v>15</v>
      </c>
      <c r="L42" s="32">
        <f t="shared" si="6"/>
        <v>68.181818181818173</v>
      </c>
      <c r="M42" s="35">
        <v>7</v>
      </c>
      <c r="N42" s="32">
        <f t="shared" si="7"/>
        <v>31.818181818181817</v>
      </c>
      <c r="O42" s="99">
        <f t="shared" si="19"/>
        <v>0</v>
      </c>
      <c r="P42" s="32">
        <f t="shared" si="8"/>
        <v>0</v>
      </c>
      <c r="Q42" s="35">
        <v>0</v>
      </c>
      <c r="R42" s="32">
        <f t="shared" si="9"/>
        <v>0</v>
      </c>
      <c r="S42" s="35">
        <v>1</v>
      </c>
      <c r="T42" s="32">
        <f t="shared" si="10"/>
        <v>4.5454545454545459</v>
      </c>
      <c r="U42" s="35">
        <v>6</v>
      </c>
      <c r="V42" s="32">
        <f t="shared" si="11"/>
        <v>27.27272727272727</v>
      </c>
      <c r="W42" s="35">
        <v>1</v>
      </c>
      <c r="X42" s="32">
        <f t="shared" si="12"/>
        <v>4.5454545454545459</v>
      </c>
      <c r="Y42" s="35">
        <v>3</v>
      </c>
      <c r="Z42" s="32">
        <f t="shared" si="13"/>
        <v>13.636363636363635</v>
      </c>
      <c r="AA42" s="35">
        <v>0</v>
      </c>
      <c r="AB42" s="32">
        <f t="shared" si="14"/>
        <v>0</v>
      </c>
      <c r="AC42" s="32">
        <f t="shared" si="15"/>
        <v>0</v>
      </c>
      <c r="AD42" s="35">
        <v>0</v>
      </c>
      <c r="AE42" s="32">
        <f t="shared" si="16"/>
        <v>0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71</v>
      </c>
      <c r="D43" s="35">
        <v>66</v>
      </c>
      <c r="E43" s="32">
        <f t="shared" si="2"/>
        <v>92.957746478873233</v>
      </c>
      <c r="F43" s="35">
        <v>1</v>
      </c>
      <c r="G43" s="32">
        <f t="shared" si="3"/>
        <v>1.5151515151515151</v>
      </c>
      <c r="H43" s="106">
        <f t="shared" si="0"/>
        <v>66</v>
      </c>
      <c r="I43" s="32">
        <f t="shared" si="4"/>
        <v>100</v>
      </c>
      <c r="J43" s="32">
        <f t="shared" si="5"/>
        <v>92.957746478873233</v>
      </c>
      <c r="K43" s="35">
        <v>62</v>
      </c>
      <c r="L43" s="32">
        <f t="shared" si="6"/>
        <v>93.939393939393938</v>
      </c>
      <c r="M43" s="35">
        <v>4</v>
      </c>
      <c r="N43" s="32">
        <f t="shared" si="7"/>
        <v>6.0606060606060606</v>
      </c>
      <c r="O43" s="99">
        <f t="shared" si="19"/>
        <v>0</v>
      </c>
      <c r="P43" s="32">
        <f t="shared" si="8"/>
        <v>0</v>
      </c>
      <c r="Q43" s="35">
        <v>0</v>
      </c>
      <c r="R43" s="32">
        <f t="shared" si="9"/>
        <v>0</v>
      </c>
      <c r="S43" s="35">
        <v>8</v>
      </c>
      <c r="T43" s="32">
        <f t="shared" si="10"/>
        <v>12.121212121212121</v>
      </c>
      <c r="U43" s="35">
        <v>9</v>
      </c>
      <c r="V43" s="32">
        <f t="shared" si="11"/>
        <v>13.636363636363635</v>
      </c>
      <c r="W43" s="35">
        <v>35</v>
      </c>
      <c r="X43" s="32">
        <f t="shared" si="12"/>
        <v>53.030303030303031</v>
      </c>
      <c r="Y43" s="35">
        <v>6</v>
      </c>
      <c r="Z43" s="32">
        <f t="shared" si="13"/>
        <v>9.0909090909090917</v>
      </c>
      <c r="AA43" s="35">
        <v>4</v>
      </c>
      <c r="AB43" s="32">
        <f t="shared" si="14"/>
        <v>6.0606060606060606</v>
      </c>
      <c r="AC43" s="32">
        <f t="shared" si="15"/>
        <v>66.666666666666657</v>
      </c>
      <c r="AD43" s="35">
        <v>7</v>
      </c>
      <c r="AE43" s="32">
        <f t="shared" si="16"/>
        <v>10.606060606060606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260</v>
      </c>
      <c r="D44" s="35">
        <v>230</v>
      </c>
      <c r="E44" s="32">
        <f t="shared" si="2"/>
        <v>88.461538461538453</v>
      </c>
      <c r="F44" s="35">
        <v>6</v>
      </c>
      <c r="G44" s="32">
        <f t="shared" si="3"/>
        <v>2.6086956521739131</v>
      </c>
      <c r="H44" s="106">
        <f t="shared" si="0"/>
        <v>228</v>
      </c>
      <c r="I44" s="32">
        <f t="shared" si="4"/>
        <v>99.130434782608702</v>
      </c>
      <c r="J44" s="32">
        <f t="shared" si="5"/>
        <v>87.692307692307693</v>
      </c>
      <c r="K44" s="35">
        <v>176</v>
      </c>
      <c r="L44" s="32">
        <f t="shared" si="6"/>
        <v>76.521739130434781</v>
      </c>
      <c r="M44" s="35">
        <v>52</v>
      </c>
      <c r="N44" s="32">
        <f t="shared" si="7"/>
        <v>22.608695652173914</v>
      </c>
      <c r="O44" s="99">
        <f t="shared" si="19"/>
        <v>2</v>
      </c>
      <c r="P44" s="32">
        <f t="shared" si="8"/>
        <v>0.86956521739130432</v>
      </c>
      <c r="Q44" s="35">
        <v>0</v>
      </c>
      <c r="R44" s="32">
        <f t="shared" si="9"/>
        <v>0</v>
      </c>
      <c r="S44" s="35">
        <v>18</v>
      </c>
      <c r="T44" s="32">
        <f t="shared" si="10"/>
        <v>7.8260869565217401</v>
      </c>
      <c r="U44" s="35">
        <v>34</v>
      </c>
      <c r="V44" s="32">
        <f t="shared" si="11"/>
        <v>14.782608695652174</v>
      </c>
      <c r="W44" s="35">
        <v>23</v>
      </c>
      <c r="X44" s="32">
        <f t="shared" si="12"/>
        <v>10</v>
      </c>
      <c r="Y44" s="35">
        <v>25</v>
      </c>
      <c r="Z44" s="32">
        <f t="shared" si="13"/>
        <v>10.869565217391305</v>
      </c>
      <c r="AA44" s="35">
        <v>1</v>
      </c>
      <c r="AB44" s="32">
        <f t="shared" si="14"/>
        <v>0.43478260869565216</v>
      </c>
      <c r="AC44" s="32">
        <f t="shared" si="15"/>
        <v>4</v>
      </c>
      <c r="AD44" s="35">
        <v>18</v>
      </c>
      <c r="AE44" s="32">
        <f t="shared" si="16"/>
        <v>7.8260869565217401</v>
      </c>
      <c r="AF44" s="35">
        <v>1</v>
      </c>
      <c r="AG44" s="32">
        <f t="shared" si="17"/>
        <v>0.43478260869565216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143</v>
      </c>
      <c r="D45" s="35">
        <v>123</v>
      </c>
      <c r="E45" s="32">
        <f t="shared" si="2"/>
        <v>86.013986013986013</v>
      </c>
      <c r="F45" s="35">
        <v>45</v>
      </c>
      <c r="G45" s="32">
        <f t="shared" si="3"/>
        <v>36.585365853658537</v>
      </c>
      <c r="H45" s="106">
        <f t="shared" si="0"/>
        <v>120</v>
      </c>
      <c r="I45" s="32">
        <f t="shared" si="4"/>
        <v>97.560975609756099</v>
      </c>
      <c r="J45" s="32">
        <f t="shared" si="5"/>
        <v>83.91608391608392</v>
      </c>
      <c r="K45" s="35">
        <v>81</v>
      </c>
      <c r="L45" s="32">
        <f t="shared" si="6"/>
        <v>65.853658536585371</v>
      </c>
      <c r="M45" s="35">
        <v>39</v>
      </c>
      <c r="N45" s="32">
        <f t="shared" si="7"/>
        <v>31.707317073170731</v>
      </c>
      <c r="O45" s="99">
        <f t="shared" si="19"/>
        <v>3</v>
      </c>
      <c r="P45" s="32">
        <f t="shared" si="8"/>
        <v>2.4390243902439024</v>
      </c>
      <c r="Q45" s="35">
        <v>0</v>
      </c>
      <c r="R45" s="32">
        <f t="shared" si="9"/>
        <v>0</v>
      </c>
      <c r="S45" s="35">
        <v>16</v>
      </c>
      <c r="T45" s="32">
        <f t="shared" si="10"/>
        <v>13.008130081300814</v>
      </c>
      <c r="U45" s="35">
        <v>20</v>
      </c>
      <c r="V45" s="32">
        <f t="shared" si="11"/>
        <v>16.260162601626014</v>
      </c>
      <c r="W45" s="35">
        <v>19</v>
      </c>
      <c r="X45" s="32">
        <f t="shared" si="12"/>
        <v>15.447154471544716</v>
      </c>
      <c r="Y45" s="35">
        <v>11</v>
      </c>
      <c r="Z45" s="32">
        <f t="shared" si="13"/>
        <v>8.9430894308943092</v>
      </c>
      <c r="AA45" s="35">
        <v>2</v>
      </c>
      <c r="AB45" s="32">
        <f t="shared" si="14"/>
        <v>1.6260162601626018</v>
      </c>
      <c r="AC45" s="32">
        <f t="shared" si="15"/>
        <v>18.181818181818183</v>
      </c>
      <c r="AD45" s="35">
        <v>9</v>
      </c>
      <c r="AE45" s="32">
        <f t="shared" si="16"/>
        <v>7.3170731707317067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75</v>
      </c>
      <c r="D46" s="35">
        <v>63</v>
      </c>
      <c r="E46" s="32">
        <f t="shared" si="2"/>
        <v>84</v>
      </c>
      <c r="F46" s="35">
        <v>12</v>
      </c>
      <c r="G46" s="32">
        <f t="shared" si="3"/>
        <v>19.047619047619047</v>
      </c>
      <c r="H46" s="106">
        <f t="shared" si="0"/>
        <v>62</v>
      </c>
      <c r="I46" s="32">
        <f t="shared" si="4"/>
        <v>98.412698412698404</v>
      </c>
      <c r="J46" s="32">
        <f t="shared" si="5"/>
        <v>82.666666666666671</v>
      </c>
      <c r="K46" s="35">
        <v>51</v>
      </c>
      <c r="L46" s="32">
        <f t="shared" si="6"/>
        <v>80.952380952380949</v>
      </c>
      <c r="M46" s="35">
        <v>11</v>
      </c>
      <c r="N46" s="32">
        <f t="shared" si="7"/>
        <v>17.460317460317459</v>
      </c>
      <c r="O46" s="99">
        <f t="shared" si="19"/>
        <v>1</v>
      </c>
      <c r="P46" s="32">
        <f t="shared" si="8"/>
        <v>1.5873015873015872</v>
      </c>
      <c r="Q46" s="35">
        <v>0</v>
      </c>
      <c r="R46" s="32">
        <f t="shared" si="9"/>
        <v>0</v>
      </c>
      <c r="S46" s="35">
        <v>3</v>
      </c>
      <c r="T46" s="32">
        <f t="shared" si="10"/>
        <v>4.7619047619047619</v>
      </c>
      <c r="U46" s="35">
        <v>9</v>
      </c>
      <c r="V46" s="32">
        <f t="shared" si="11"/>
        <v>14.285714285714285</v>
      </c>
      <c r="W46" s="35">
        <v>0</v>
      </c>
      <c r="X46" s="32">
        <f t="shared" si="12"/>
        <v>0</v>
      </c>
      <c r="Y46" s="35">
        <v>3</v>
      </c>
      <c r="Z46" s="32">
        <f t="shared" si="13"/>
        <v>4.7619047619047619</v>
      </c>
      <c r="AA46" s="35">
        <v>0</v>
      </c>
      <c r="AB46" s="32">
        <f t="shared" si="14"/>
        <v>0</v>
      </c>
      <c r="AC46" s="32">
        <f t="shared" si="15"/>
        <v>0</v>
      </c>
      <c r="AD46" s="35">
        <v>5</v>
      </c>
      <c r="AE46" s="32">
        <f t="shared" si="16"/>
        <v>7.9365079365079358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114</v>
      </c>
      <c r="D47" s="35">
        <v>96</v>
      </c>
      <c r="E47" s="32">
        <f t="shared" si="2"/>
        <v>84.210526315789465</v>
      </c>
      <c r="F47" s="35">
        <v>42</v>
      </c>
      <c r="G47" s="32">
        <f t="shared" si="3"/>
        <v>43.75</v>
      </c>
      <c r="H47" s="106">
        <f t="shared" si="0"/>
        <v>93</v>
      </c>
      <c r="I47" s="32">
        <f t="shared" si="4"/>
        <v>96.875</v>
      </c>
      <c r="J47" s="32">
        <f t="shared" si="5"/>
        <v>81.578947368421055</v>
      </c>
      <c r="K47" s="35">
        <v>70</v>
      </c>
      <c r="L47" s="32">
        <f t="shared" si="6"/>
        <v>72.916666666666657</v>
      </c>
      <c r="M47" s="35">
        <v>23</v>
      </c>
      <c r="N47" s="32">
        <f t="shared" si="7"/>
        <v>23.958333333333336</v>
      </c>
      <c r="O47" s="99">
        <f t="shared" si="19"/>
        <v>3</v>
      </c>
      <c r="P47" s="32">
        <f t="shared" si="8"/>
        <v>3.125</v>
      </c>
      <c r="Q47" s="35">
        <v>1</v>
      </c>
      <c r="R47" s="32">
        <f t="shared" si="9"/>
        <v>33.333333333333329</v>
      </c>
      <c r="S47" s="35">
        <v>7</v>
      </c>
      <c r="T47" s="32">
        <f t="shared" si="10"/>
        <v>7.291666666666667</v>
      </c>
      <c r="U47" s="35">
        <v>20</v>
      </c>
      <c r="V47" s="32">
        <f t="shared" si="11"/>
        <v>20.833333333333336</v>
      </c>
      <c r="W47" s="35">
        <v>20</v>
      </c>
      <c r="X47" s="32">
        <f t="shared" si="12"/>
        <v>20.833333333333336</v>
      </c>
      <c r="Y47" s="35">
        <v>14</v>
      </c>
      <c r="Z47" s="32">
        <f t="shared" si="13"/>
        <v>14.583333333333334</v>
      </c>
      <c r="AA47" s="35">
        <v>0</v>
      </c>
      <c r="AB47" s="32">
        <f t="shared" si="14"/>
        <v>0</v>
      </c>
      <c r="AC47" s="32">
        <f t="shared" si="15"/>
        <v>0</v>
      </c>
      <c r="AD47" s="35">
        <v>16</v>
      </c>
      <c r="AE47" s="32">
        <f t="shared" si="16"/>
        <v>16.666666666666664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155</v>
      </c>
      <c r="D48" s="35">
        <v>132</v>
      </c>
      <c r="E48" s="32">
        <f t="shared" si="2"/>
        <v>85.161290322580641</v>
      </c>
      <c r="F48" s="35">
        <v>28</v>
      </c>
      <c r="G48" s="32">
        <f t="shared" si="3"/>
        <v>21.212121212121211</v>
      </c>
      <c r="H48" s="106">
        <f t="shared" si="0"/>
        <v>131</v>
      </c>
      <c r="I48" s="32">
        <f t="shared" si="4"/>
        <v>99.242424242424249</v>
      </c>
      <c r="J48" s="32">
        <f t="shared" si="5"/>
        <v>84.516129032258064</v>
      </c>
      <c r="K48" s="35">
        <v>102</v>
      </c>
      <c r="L48" s="32">
        <f t="shared" si="6"/>
        <v>77.272727272727266</v>
      </c>
      <c r="M48" s="35">
        <v>29</v>
      </c>
      <c r="N48" s="32">
        <f t="shared" si="7"/>
        <v>21.969696969696969</v>
      </c>
      <c r="O48" s="99">
        <f t="shared" si="19"/>
        <v>1</v>
      </c>
      <c r="P48" s="32">
        <f t="shared" si="8"/>
        <v>0.75757575757575757</v>
      </c>
      <c r="Q48" s="35">
        <v>0</v>
      </c>
      <c r="R48" s="32">
        <f t="shared" si="9"/>
        <v>0</v>
      </c>
      <c r="S48" s="35">
        <v>11</v>
      </c>
      <c r="T48" s="32">
        <f t="shared" si="10"/>
        <v>8.3333333333333321</v>
      </c>
      <c r="U48" s="35">
        <v>21</v>
      </c>
      <c r="V48" s="32">
        <f t="shared" si="11"/>
        <v>15.909090909090908</v>
      </c>
      <c r="W48" s="35">
        <v>15</v>
      </c>
      <c r="X48" s="32">
        <f t="shared" si="12"/>
        <v>11.363636363636363</v>
      </c>
      <c r="Y48" s="35">
        <v>1</v>
      </c>
      <c r="Z48" s="32">
        <f t="shared" si="13"/>
        <v>0.75757575757575757</v>
      </c>
      <c r="AA48" s="35">
        <v>17</v>
      </c>
      <c r="AB48" s="32">
        <f t="shared" si="14"/>
        <v>12.878787878787879</v>
      </c>
      <c r="AC48" s="32">
        <f t="shared" si="15"/>
        <v>1700</v>
      </c>
      <c r="AD48" s="35">
        <v>19</v>
      </c>
      <c r="AE48" s="32">
        <f t="shared" si="16"/>
        <v>14.393939393939394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178</v>
      </c>
      <c r="D49" s="35">
        <v>136</v>
      </c>
      <c r="E49" s="32">
        <f t="shared" si="2"/>
        <v>76.404494382022463</v>
      </c>
      <c r="F49" s="35">
        <v>7</v>
      </c>
      <c r="G49" s="32">
        <f t="shared" si="3"/>
        <v>5.1470588235294112</v>
      </c>
      <c r="H49" s="106">
        <f t="shared" si="0"/>
        <v>136</v>
      </c>
      <c r="I49" s="32">
        <f t="shared" si="4"/>
        <v>100</v>
      </c>
      <c r="J49" s="32">
        <f t="shared" si="5"/>
        <v>76.404494382022463</v>
      </c>
      <c r="K49" s="35">
        <v>113</v>
      </c>
      <c r="L49" s="32">
        <f t="shared" si="6"/>
        <v>83.088235294117652</v>
      </c>
      <c r="M49" s="35">
        <v>23</v>
      </c>
      <c r="N49" s="32">
        <f t="shared" si="7"/>
        <v>16.911764705882355</v>
      </c>
      <c r="O49" s="99">
        <f t="shared" si="19"/>
        <v>0</v>
      </c>
      <c r="P49" s="32">
        <f t="shared" si="8"/>
        <v>0</v>
      </c>
      <c r="Q49" s="35">
        <v>0</v>
      </c>
      <c r="R49" s="32">
        <f t="shared" si="9"/>
        <v>0</v>
      </c>
      <c r="S49" s="35">
        <v>6</v>
      </c>
      <c r="T49" s="32">
        <f t="shared" si="10"/>
        <v>4.4117647058823533</v>
      </c>
      <c r="U49" s="35">
        <v>23</v>
      </c>
      <c r="V49" s="32">
        <f t="shared" si="11"/>
        <v>16.911764705882355</v>
      </c>
      <c r="W49" s="35">
        <v>3</v>
      </c>
      <c r="X49" s="32">
        <f t="shared" si="12"/>
        <v>2.2058823529411766</v>
      </c>
      <c r="Y49" s="35">
        <v>6</v>
      </c>
      <c r="Z49" s="32">
        <f t="shared" si="13"/>
        <v>4.4117647058823533</v>
      </c>
      <c r="AA49" s="35">
        <v>1</v>
      </c>
      <c r="AB49" s="32">
        <f t="shared" si="14"/>
        <v>0.73529411764705876</v>
      </c>
      <c r="AC49" s="32">
        <f t="shared" si="15"/>
        <v>16.666666666666664</v>
      </c>
      <c r="AD49" s="35">
        <v>23</v>
      </c>
      <c r="AE49" s="32">
        <f t="shared" si="16"/>
        <v>16.911764705882355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100</v>
      </c>
      <c r="D50" s="35">
        <v>91</v>
      </c>
      <c r="E50" s="32">
        <f t="shared" si="2"/>
        <v>91</v>
      </c>
      <c r="F50" s="35">
        <v>1</v>
      </c>
      <c r="G50" s="32">
        <f t="shared" si="3"/>
        <v>1.098901098901099</v>
      </c>
      <c r="H50" s="106">
        <f t="shared" si="0"/>
        <v>91</v>
      </c>
      <c r="I50" s="32">
        <f t="shared" si="4"/>
        <v>100</v>
      </c>
      <c r="J50" s="32">
        <f t="shared" si="5"/>
        <v>91</v>
      </c>
      <c r="K50" s="35">
        <v>74</v>
      </c>
      <c r="L50" s="32">
        <f t="shared" si="6"/>
        <v>81.318681318681314</v>
      </c>
      <c r="M50" s="35">
        <v>17</v>
      </c>
      <c r="N50" s="32">
        <f t="shared" si="7"/>
        <v>18.681318681318682</v>
      </c>
      <c r="O50" s="99">
        <f t="shared" si="19"/>
        <v>0</v>
      </c>
      <c r="P50" s="32">
        <f t="shared" si="8"/>
        <v>0</v>
      </c>
      <c r="Q50" s="35">
        <v>0</v>
      </c>
      <c r="R50" s="32">
        <f t="shared" si="9"/>
        <v>0</v>
      </c>
      <c r="S50" s="35">
        <v>3</v>
      </c>
      <c r="T50" s="32">
        <f t="shared" si="10"/>
        <v>3.296703296703297</v>
      </c>
      <c r="U50" s="35">
        <v>8</v>
      </c>
      <c r="V50" s="32">
        <f t="shared" si="11"/>
        <v>8.791208791208792</v>
      </c>
      <c r="W50" s="35">
        <v>0</v>
      </c>
      <c r="X50" s="32">
        <f t="shared" si="12"/>
        <v>0</v>
      </c>
      <c r="Y50" s="35">
        <v>5</v>
      </c>
      <c r="Z50" s="32">
        <f t="shared" si="13"/>
        <v>5.4945054945054945</v>
      </c>
      <c r="AA50" s="35">
        <v>0</v>
      </c>
      <c r="AB50" s="32">
        <f t="shared" si="14"/>
        <v>0</v>
      </c>
      <c r="AC50" s="32">
        <f t="shared" si="15"/>
        <v>0</v>
      </c>
      <c r="AD50" s="35">
        <v>4</v>
      </c>
      <c r="AE50" s="32">
        <f t="shared" si="16"/>
        <v>4.395604395604396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74</v>
      </c>
      <c r="D51" s="35">
        <v>69</v>
      </c>
      <c r="E51" s="32">
        <f t="shared" si="2"/>
        <v>93.243243243243242</v>
      </c>
      <c r="F51" s="35">
        <v>34</v>
      </c>
      <c r="G51" s="32">
        <f t="shared" si="3"/>
        <v>49.275362318840585</v>
      </c>
      <c r="H51" s="106">
        <f t="shared" si="0"/>
        <v>68</v>
      </c>
      <c r="I51" s="32">
        <f t="shared" si="4"/>
        <v>98.550724637681171</v>
      </c>
      <c r="J51" s="32">
        <f t="shared" si="5"/>
        <v>91.891891891891902</v>
      </c>
      <c r="K51" s="35">
        <v>46</v>
      </c>
      <c r="L51" s="32">
        <f t="shared" si="6"/>
        <v>66.666666666666657</v>
      </c>
      <c r="M51" s="35">
        <v>22</v>
      </c>
      <c r="N51" s="32">
        <f t="shared" si="7"/>
        <v>31.884057971014489</v>
      </c>
      <c r="O51" s="99">
        <f t="shared" si="19"/>
        <v>1</v>
      </c>
      <c r="P51" s="32">
        <f t="shared" si="8"/>
        <v>1.4492753623188406</v>
      </c>
      <c r="Q51" s="35">
        <v>0</v>
      </c>
      <c r="R51" s="32">
        <f t="shared" si="9"/>
        <v>0</v>
      </c>
      <c r="S51" s="35">
        <v>1</v>
      </c>
      <c r="T51" s="32">
        <f t="shared" si="10"/>
        <v>1.4492753623188406</v>
      </c>
      <c r="U51" s="35">
        <v>10</v>
      </c>
      <c r="V51" s="32">
        <f t="shared" si="11"/>
        <v>14.492753623188406</v>
      </c>
      <c r="W51" s="35">
        <v>2</v>
      </c>
      <c r="X51" s="32">
        <f t="shared" si="12"/>
        <v>2.8985507246376812</v>
      </c>
      <c r="Y51" s="35">
        <v>9</v>
      </c>
      <c r="Z51" s="32">
        <f t="shared" si="13"/>
        <v>13.043478260869565</v>
      </c>
      <c r="AA51" s="35">
        <v>0</v>
      </c>
      <c r="AB51" s="32">
        <f t="shared" si="14"/>
        <v>0</v>
      </c>
      <c r="AC51" s="32">
        <f t="shared" si="15"/>
        <v>0</v>
      </c>
      <c r="AD51" s="35">
        <v>6</v>
      </c>
      <c r="AE51" s="32">
        <f t="shared" si="16"/>
        <v>8.695652173913043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173</v>
      </c>
      <c r="D52" s="35">
        <v>163</v>
      </c>
      <c r="E52" s="32">
        <f t="shared" si="2"/>
        <v>94.219653179190757</v>
      </c>
      <c r="F52" s="35">
        <v>10</v>
      </c>
      <c r="G52" s="32">
        <f t="shared" si="3"/>
        <v>6.1349693251533743</v>
      </c>
      <c r="H52" s="106">
        <f t="shared" si="0"/>
        <v>162</v>
      </c>
      <c r="I52" s="32">
        <f t="shared" si="4"/>
        <v>99.386503067484668</v>
      </c>
      <c r="J52" s="32">
        <f t="shared" si="5"/>
        <v>93.641618497109818</v>
      </c>
      <c r="K52" s="35">
        <v>129</v>
      </c>
      <c r="L52" s="32">
        <f t="shared" si="6"/>
        <v>79.141104294478524</v>
      </c>
      <c r="M52" s="35">
        <v>33</v>
      </c>
      <c r="N52" s="32">
        <f t="shared" si="7"/>
        <v>20.245398773006134</v>
      </c>
      <c r="O52" s="99">
        <f t="shared" si="19"/>
        <v>1</v>
      </c>
      <c r="P52" s="32">
        <f t="shared" si="8"/>
        <v>0.61349693251533743</v>
      </c>
      <c r="Q52" s="35">
        <v>0</v>
      </c>
      <c r="R52" s="32">
        <f t="shared" si="9"/>
        <v>0</v>
      </c>
      <c r="S52" s="35">
        <v>10</v>
      </c>
      <c r="T52" s="32">
        <f t="shared" si="10"/>
        <v>6.1349693251533743</v>
      </c>
      <c r="U52" s="35">
        <v>20</v>
      </c>
      <c r="V52" s="32">
        <f t="shared" si="11"/>
        <v>12.269938650306749</v>
      </c>
      <c r="W52" s="35">
        <v>8</v>
      </c>
      <c r="X52" s="32">
        <f t="shared" si="12"/>
        <v>4.9079754601226995</v>
      </c>
      <c r="Y52" s="35">
        <v>16</v>
      </c>
      <c r="Z52" s="32">
        <f t="shared" si="13"/>
        <v>9.8159509202453989</v>
      </c>
      <c r="AA52" s="35">
        <v>2</v>
      </c>
      <c r="AB52" s="32">
        <f t="shared" si="14"/>
        <v>1.2269938650306749</v>
      </c>
      <c r="AC52" s="32">
        <f t="shared" si="15"/>
        <v>12.5</v>
      </c>
      <c r="AD52" s="35">
        <v>8</v>
      </c>
      <c r="AE52" s="32">
        <f t="shared" si="16"/>
        <v>4.9079754601226995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150</v>
      </c>
      <c r="D53" s="35">
        <v>130</v>
      </c>
      <c r="E53" s="32">
        <f t="shared" si="2"/>
        <v>86.666666666666671</v>
      </c>
      <c r="F53" s="35">
        <v>11</v>
      </c>
      <c r="G53" s="32">
        <f t="shared" si="3"/>
        <v>8.4615384615384617</v>
      </c>
      <c r="H53" s="106">
        <f t="shared" si="0"/>
        <v>130</v>
      </c>
      <c r="I53" s="32">
        <f t="shared" si="4"/>
        <v>100</v>
      </c>
      <c r="J53" s="32">
        <f t="shared" si="5"/>
        <v>86.666666666666671</v>
      </c>
      <c r="K53" s="35">
        <v>108</v>
      </c>
      <c r="L53" s="32">
        <f t="shared" si="6"/>
        <v>83.07692307692308</v>
      </c>
      <c r="M53" s="35">
        <v>22</v>
      </c>
      <c r="N53" s="32">
        <f t="shared" si="7"/>
        <v>16.923076923076923</v>
      </c>
      <c r="O53" s="99">
        <f t="shared" si="19"/>
        <v>0</v>
      </c>
      <c r="P53" s="32">
        <f t="shared" si="8"/>
        <v>0</v>
      </c>
      <c r="Q53" s="35">
        <v>0</v>
      </c>
      <c r="R53" s="32">
        <f t="shared" si="9"/>
        <v>0</v>
      </c>
      <c r="S53" s="35">
        <v>12</v>
      </c>
      <c r="T53" s="32">
        <f t="shared" si="10"/>
        <v>9.2307692307692317</v>
      </c>
      <c r="U53" s="35">
        <v>20</v>
      </c>
      <c r="V53" s="32">
        <f t="shared" si="11"/>
        <v>15.384615384615385</v>
      </c>
      <c r="W53" s="35">
        <v>4</v>
      </c>
      <c r="X53" s="32">
        <f t="shared" si="12"/>
        <v>3.0769230769230771</v>
      </c>
      <c r="Y53" s="35">
        <v>15</v>
      </c>
      <c r="Z53" s="32">
        <f t="shared" si="13"/>
        <v>11.538461538461538</v>
      </c>
      <c r="AA53" s="35">
        <v>1</v>
      </c>
      <c r="AB53" s="32">
        <f t="shared" si="14"/>
        <v>0.76923076923076927</v>
      </c>
      <c r="AC53" s="32">
        <f t="shared" si="15"/>
        <v>6.666666666666667</v>
      </c>
      <c r="AD53" s="35">
        <v>7</v>
      </c>
      <c r="AE53" s="32">
        <f t="shared" si="16"/>
        <v>5.384615384615385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106</v>
      </c>
      <c r="D54" s="35">
        <v>90</v>
      </c>
      <c r="E54" s="32">
        <f t="shared" si="2"/>
        <v>84.905660377358487</v>
      </c>
      <c r="F54" s="35">
        <v>12</v>
      </c>
      <c r="G54" s="32">
        <f t="shared" si="3"/>
        <v>13.333333333333334</v>
      </c>
      <c r="H54" s="106">
        <f t="shared" si="0"/>
        <v>90</v>
      </c>
      <c r="I54" s="32">
        <f t="shared" si="4"/>
        <v>100</v>
      </c>
      <c r="J54" s="32">
        <f t="shared" si="5"/>
        <v>84.905660377358487</v>
      </c>
      <c r="K54" s="35">
        <v>75</v>
      </c>
      <c r="L54" s="32">
        <f t="shared" si="6"/>
        <v>83.333333333333343</v>
      </c>
      <c r="M54" s="35">
        <v>15</v>
      </c>
      <c r="N54" s="32">
        <f t="shared" si="7"/>
        <v>16.666666666666664</v>
      </c>
      <c r="O54" s="99">
        <f t="shared" si="19"/>
        <v>0</v>
      </c>
      <c r="P54" s="32">
        <f t="shared" si="8"/>
        <v>0</v>
      </c>
      <c r="Q54" s="35">
        <v>0</v>
      </c>
      <c r="R54" s="32">
        <f t="shared" si="9"/>
        <v>0</v>
      </c>
      <c r="S54" s="35">
        <v>4</v>
      </c>
      <c r="T54" s="32">
        <f t="shared" si="10"/>
        <v>4.4444444444444446</v>
      </c>
      <c r="U54" s="35">
        <v>12</v>
      </c>
      <c r="V54" s="32">
        <f t="shared" si="11"/>
        <v>13.333333333333334</v>
      </c>
      <c r="W54" s="35">
        <v>5</v>
      </c>
      <c r="X54" s="32">
        <f t="shared" si="12"/>
        <v>5.5555555555555554</v>
      </c>
      <c r="Y54" s="35">
        <v>5</v>
      </c>
      <c r="Z54" s="32">
        <f t="shared" si="13"/>
        <v>5.5555555555555554</v>
      </c>
      <c r="AA54" s="35">
        <v>0</v>
      </c>
      <c r="AB54" s="32">
        <f t="shared" si="14"/>
        <v>0</v>
      </c>
      <c r="AC54" s="32">
        <f t="shared" si="15"/>
        <v>0</v>
      </c>
      <c r="AD54" s="35">
        <v>4</v>
      </c>
      <c r="AE54" s="32">
        <f t="shared" si="16"/>
        <v>4.4444444444444446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998.6</v>
      </c>
      <c r="D55" s="10">
        <f>SUM(D56:D63)</f>
        <v>956.5</v>
      </c>
      <c r="E55" s="43">
        <f>IF(C55=0,0,D55/C55*100)</f>
        <v>95.784097736831569</v>
      </c>
      <c r="F55" s="10">
        <f>SUM(F56:F63)</f>
        <v>98</v>
      </c>
      <c r="G55" s="43">
        <f>IF(D55=0,0,F55/D55*100)</f>
        <v>10.245687401986409</v>
      </c>
      <c r="H55" s="61">
        <f>SUM(H56:H63)</f>
        <v>945.5</v>
      </c>
      <c r="I55" s="43">
        <f>IF(D55=0,0,H55/D55*100)</f>
        <v>98.849973863042337</v>
      </c>
      <c r="J55" s="43">
        <f>IF(C55=0,0,H55/C55*100)</f>
        <v>94.682555577808941</v>
      </c>
      <c r="K55" s="10">
        <f>SUM(K56:K63)</f>
        <v>813.5</v>
      </c>
      <c r="L55" s="43">
        <f>IF(D55=0,0,K55/D55*100)</f>
        <v>85.049660219550447</v>
      </c>
      <c r="M55" s="10">
        <f>SUM(M56:M63)</f>
        <v>132</v>
      </c>
      <c r="N55" s="43">
        <f>IF(D55=0,0,M55/D55*100)</f>
        <v>13.800313643491899</v>
      </c>
      <c r="O55" s="61">
        <f>SUM(O56:O63)</f>
        <v>11</v>
      </c>
      <c r="P55" s="43">
        <f>IF(D55=0,0,O55/D55*100)</f>
        <v>1.1500261369576581</v>
      </c>
      <c r="Q55" s="10">
        <f>SUM(Q56:Q63)</f>
        <v>6</v>
      </c>
      <c r="R55" s="43">
        <f t="shared" si="9"/>
        <v>54.54545454545454</v>
      </c>
      <c r="S55" s="10">
        <f>SUM(S56:S63)</f>
        <v>81</v>
      </c>
      <c r="T55" s="43">
        <f>IF(D55=0,0,S55/D55*100)</f>
        <v>8.4683742812336646</v>
      </c>
      <c r="U55" s="10">
        <f>SUM(U56:U63)</f>
        <v>116.5</v>
      </c>
      <c r="V55" s="43">
        <f t="shared" si="11"/>
        <v>12.179822268687925</v>
      </c>
      <c r="W55" s="10">
        <f>SUM(W56:W63)</f>
        <v>40</v>
      </c>
      <c r="X55" s="43">
        <f>IF(D55=0,0,W55/D55*100)</f>
        <v>4.1819132253005753</v>
      </c>
      <c r="Y55" s="10">
        <f>SUM(Y56:Y63)</f>
        <v>68</v>
      </c>
      <c r="Z55" s="43">
        <f>IF(D55=0,0,Y55/D55*100)</f>
        <v>7.1092524830109776</v>
      </c>
      <c r="AA55" s="10">
        <f>SUM(AA56:AA63)</f>
        <v>1</v>
      </c>
      <c r="AB55" s="43">
        <f>IF(D55=0,0,AA55/D55*100)</f>
        <v>0.10454783063251437</v>
      </c>
      <c r="AC55" s="43">
        <f>IF(Y55=0,0,AA55/Y55*100)</f>
        <v>1.4705882352941175</v>
      </c>
      <c r="AD55" s="10">
        <f>SUM(AD56:AD63)</f>
        <v>62</v>
      </c>
      <c r="AE55" s="43">
        <f t="shared" si="16"/>
        <v>6.4819654992158915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33</v>
      </c>
      <c r="D56" s="35">
        <v>31</v>
      </c>
      <c r="E56" s="32">
        <f t="shared" si="2"/>
        <v>93.939393939393938</v>
      </c>
      <c r="F56" s="35">
        <v>1</v>
      </c>
      <c r="G56" s="32">
        <f t="shared" si="3"/>
        <v>3.225806451612903</v>
      </c>
      <c r="H56" s="106">
        <f t="shared" si="0"/>
        <v>31</v>
      </c>
      <c r="I56" s="32">
        <f t="shared" si="4"/>
        <v>100</v>
      </c>
      <c r="J56" s="32">
        <f t="shared" si="5"/>
        <v>93.939393939393938</v>
      </c>
      <c r="K56" s="35">
        <v>28</v>
      </c>
      <c r="L56" s="32">
        <f t="shared" si="6"/>
        <v>90.322580645161281</v>
      </c>
      <c r="M56" s="35">
        <v>3</v>
      </c>
      <c r="N56" s="32">
        <f t="shared" si="7"/>
        <v>9.67741935483871</v>
      </c>
      <c r="O56" s="99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5</v>
      </c>
      <c r="T56" s="32">
        <f t="shared" si="10"/>
        <v>16.129032258064516</v>
      </c>
      <c r="U56" s="35">
        <v>5</v>
      </c>
      <c r="V56" s="32">
        <f t="shared" si="11"/>
        <v>16.129032258064516</v>
      </c>
      <c r="W56" s="35">
        <v>0</v>
      </c>
      <c r="X56" s="32">
        <f t="shared" si="12"/>
        <v>0</v>
      </c>
      <c r="Y56" s="35">
        <v>4</v>
      </c>
      <c r="Z56" s="32">
        <f t="shared" si="13"/>
        <v>12.903225806451612</v>
      </c>
      <c r="AA56" s="35">
        <v>0</v>
      </c>
      <c r="AB56" s="32">
        <f t="shared" si="14"/>
        <v>0</v>
      </c>
      <c r="AC56" s="32">
        <f t="shared" si="15"/>
        <v>0</v>
      </c>
      <c r="AD56" s="35">
        <v>4</v>
      </c>
      <c r="AE56" s="32">
        <f t="shared" si="16"/>
        <v>12.903225806451612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16</v>
      </c>
      <c r="D57" s="35">
        <v>15</v>
      </c>
      <c r="E57" s="32">
        <f t="shared" si="2"/>
        <v>93.75</v>
      </c>
      <c r="F57" s="35">
        <v>2</v>
      </c>
      <c r="G57" s="32">
        <f t="shared" si="3"/>
        <v>13.333333333333334</v>
      </c>
      <c r="H57" s="106">
        <f t="shared" si="0"/>
        <v>15</v>
      </c>
      <c r="I57" s="32">
        <f t="shared" si="4"/>
        <v>100</v>
      </c>
      <c r="J57" s="32">
        <f t="shared" si="5"/>
        <v>93.75</v>
      </c>
      <c r="K57" s="35">
        <v>10</v>
      </c>
      <c r="L57" s="32">
        <f t="shared" si="6"/>
        <v>66.666666666666657</v>
      </c>
      <c r="M57" s="35">
        <v>5</v>
      </c>
      <c r="N57" s="32">
        <f t="shared" si="7"/>
        <v>33.333333333333329</v>
      </c>
      <c r="O57" s="99">
        <f t="shared" si="20"/>
        <v>0</v>
      </c>
      <c r="P57" s="32">
        <f t="shared" si="8"/>
        <v>0</v>
      </c>
      <c r="Q57" s="35">
        <v>1</v>
      </c>
      <c r="R57" s="32">
        <f t="shared" si="9"/>
        <v>0</v>
      </c>
      <c r="S57" s="35">
        <v>6</v>
      </c>
      <c r="T57" s="32">
        <f t="shared" si="10"/>
        <v>40</v>
      </c>
      <c r="U57" s="35">
        <v>0</v>
      </c>
      <c r="V57" s="32">
        <f t="shared" si="11"/>
        <v>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4</v>
      </c>
      <c r="AE57" s="32">
        <f t="shared" si="16"/>
        <v>26.666666666666668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101</v>
      </c>
      <c r="D58" s="35">
        <v>97</v>
      </c>
      <c r="E58" s="32">
        <f t="shared" si="2"/>
        <v>96.039603960396036</v>
      </c>
      <c r="F58" s="35">
        <v>38</v>
      </c>
      <c r="G58" s="32">
        <f t="shared" si="3"/>
        <v>39.175257731958766</v>
      </c>
      <c r="H58" s="106">
        <f t="shared" si="0"/>
        <v>96</v>
      </c>
      <c r="I58" s="32">
        <f t="shared" si="4"/>
        <v>98.969072164948457</v>
      </c>
      <c r="J58" s="32">
        <f t="shared" si="5"/>
        <v>95.049504950495049</v>
      </c>
      <c r="K58" s="35">
        <v>71</v>
      </c>
      <c r="L58" s="32">
        <f t="shared" si="6"/>
        <v>73.19587628865979</v>
      </c>
      <c r="M58" s="35">
        <v>25</v>
      </c>
      <c r="N58" s="32">
        <f t="shared" si="7"/>
        <v>25.773195876288657</v>
      </c>
      <c r="O58" s="99">
        <f t="shared" si="20"/>
        <v>1</v>
      </c>
      <c r="P58" s="32">
        <f t="shared" si="8"/>
        <v>1.0309278350515463</v>
      </c>
      <c r="Q58" s="35">
        <v>0</v>
      </c>
      <c r="R58" s="32">
        <f t="shared" si="9"/>
        <v>0</v>
      </c>
      <c r="S58" s="35">
        <v>7</v>
      </c>
      <c r="T58" s="32">
        <f t="shared" si="10"/>
        <v>7.216494845360824</v>
      </c>
      <c r="U58" s="35">
        <v>22</v>
      </c>
      <c r="V58" s="32">
        <f t="shared" si="11"/>
        <v>22.680412371134022</v>
      </c>
      <c r="W58" s="35">
        <v>3</v>
      </c>
      <c r="X58" s="32">
        <f t="shared" si="12"/>
        <v>3.0927835051546393</v>
      </c>
      <c r="Y58" s="35">
        <v>12</v>
      </c>
      <c r="Z58" s="32">
        <f t="shared" si="13"/>
        <v>12.371134020618557</v>
      </c>
      <c r="AA58" s="35">
        <v>0</v>
      </c>
      <c r="AB58" s="32">
        <f t="shared" si="14"/>
        <v>0</v>
      </c>
      <c r="AC58" s="32">
        <f t="shared" si="15"/>
        <v>0</v>
      </c>
      <c r="AD58" s="35">
        <v>2</v>
      </c>
      <c r="AE58" s="32">
        <f t="shared" si="16"/>
        <v>2.0618556701030926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4.5</v>
      </c>
      <c r="D59" s="35">
        <v>4</v>
      </c>
      <c r="E59" s="32">
        <f t="shared" si="2"/>
        <v>88.888888888888886</v>
      </c>
      <c r="F59" s="35">
        <v>1</v>
      </c>
      <c r="G59" s="32">
        <f t="shared" si="3"/>
        <v>25</v>
      </c>
      <c r="H59" s="106">
        <f t="shared" si="0"/>
        <v>4</v>
      </c>
      <c r="I59" s="32">
        <f t="shared" si="4"/>
        <v>100</v>
      </c>
      <c r="J59" s="32">
        <f t="shared" si="5"/>
        <v>88.888888888888886</v>
      </c>
      <c r="K59" s="35">
        <v>3</v>
      </c>
      <c r="L59" s="32">
        <f t="shared" si="6"/>
        <v>75</v>
      </c>
      <c r="M59" s="35">
        <v>1</v>
      </c>
      <c r="N59" s="32">
        <f t="shared" si="7"/>
        <v>25</v>
      </c>
      <c r="O59" s="99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0</v>
      </c>
      <c r="T59" s="32">
        <f t="shared" si="10"/>
        <v>0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0</v>
      </c>
      <c r="Z59" s="32">
        <f t="shared" si="13"/>
        <v>0</v>
      </c>
      <c r="AA59" s="35">
        <v>0</v>
      </c>
      <c r="AB59" s="32">
        <f t="shared" si="14"/>
        <v>0</v>
      </c>
      <c r="AC59" s="32">
        <f t="shared" si="15"/>
        <v>0</v>
      </c>
      <c r="AD59" s="35">
        <v>0</v>
      </c>
      <c r="AE59" s="32">
        <f t="shared" si="16"/>
        <v>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338.6</v>
      </c>
      <c r="D60" s="35">
        <v>330</v>
      </c>
      <c r="E60" s="32">
        <f t="shared" si="2"/>
        <v>97.460129946839928</v>
      </c>
      <c r="F60" s="35">
        <v>29</v>
      </c>
      <c r="G60" s="32">
        <f t="shared" si="3"/>
        <v>8.7878787878787872</v>
      </c>
      <c r="H60" s="106">
        <f t="shared" si="0"/>
        <v>328</v>
      </c>
      <c r="I60" s="32">
        <f t="shared" si="4"/>
        <v>99.393939393939391</v>
      </c>
      <c r="J60" s="32">
        <f t="shared" si="5"/>
        <v>96.869462492616648</v>
      </c>
      <c r="K60" s="35">
        <v>302</v>
      </c>
      <c r="L60" s="32">
        <f t="shared" si="6"/>
        <v>91.515151515151516</v>
      </c>
      <c r="M60" s="35">
        <v>26</v>
      </c>
      <c r="N60" s="32">
        <f t="shared" si="7"/>
        <v>7.878787878787878</v>
      </c>
      <c r="O60" s="99">
        <f t="shared" si="20"/>
        <v>2</v>
      </c>
      <c r="P60" s="32">
        <f t="shared" si="8"/>
        <v>0.60606060606060608</v>
      </c>
      <c r="Q60" s="35">
        <v>2</v>
      </c>
      <c r="R60" s="32">
        <f t="shared" si="9"/>
        <v>100</v>
      </c>
      <c r="S60" s="35">
        <v>14</v>
      </c>
      <c r="T60" s="32">
        <f t="shared" si="10"/>
        <v>4.2424242424242431</v>
      </c>
      <c r="U60" s="35">
        <v>40</v>
      </c>
      <c r="V60" s="32">
        <f t="shared" si="11"/>
        <v>12.121212121212121</v>
      </c>
      <c r="W60" s="35">
        <v>10</v>
      </c>
      <c r="X60" s="32">
        <f t="shared" si="12"/>
        <v>3.0303030303030303</v>
      </c>
      <c r="Y60" s="35">
        <v>25</v>
      </c>
      <c r="Z60" s="32">
        <f t="shared" si="13"/>
        <v>7.5757575757575761</v>
      </c>
      <c r="AA60" s="35">
        <v>1</v>
      </c>
      <c r="AB60" s="32">
        <f t="shared" si="14"/>
        <v>0.30303030303030304</v>
      </c>
      <c r="AC60" s="32">
        <f t="shared" si="15"/>
        <v>4</v>
      </c>
      <c r="AD60" s="35">
        <v>22</v>
      </c>
      <c r="AE60" s="32">
        <f t="shared" si="16"/>
        <v>6.666666666666667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23</v>
      </c>
      <c r="D61" s="35">
        <v>23</v>
      </c>
      <c r="E61" s="32">
        <f t="shared" si="2"/>
        <v>100</v>
      </c>
      <c r="F61" s="35">
        <v>4</v>
      </c>
      <c r="G61" s="32">
        <f t="shared" si="3"/>
        <v>17.391304347826086</v>
      </c>
      <c r="H61" s="106">
        <f t="shared" si="0"/>
        <v>23</v>
      </c>
      <c r="I61" s="32">
        <f t="shared" si="4"/>
        <v>100</v>
      </c>
      <c r="J61" s="32">
        <f t="shared" si="5"/>
        <v>100</v>
      </c>
      <c r="K61" s="35">
        <v>22</v>
      </c>
      <c r="L61" s="32">
        <f t="shared" si="6"/>
        <v>95.652173913043484</v>
      </c>
      <c r="M61" s="35">
        <v>1</v>
      </c>
      <c r="N61" s="32">
        <f t="shared" si="7"/>
        <v>4.3478260869565215</v>
      </c>
      <c r="O61" s="99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0</v>
      </c>
      <c r="T61" s="32">
        <f t="shared" si="10"/>
        <v>0</v>
      </c>
      <c r="U61" s="35">
        <v>6</v>
      </c>
      <c r="V61" s="32">
        <f t="shared" si="11"/>
        <v>26.086956521739129</v>
      </c>
      <c r="W61" s="35">
        <v>0</v>
      </c>
      <c r="X61" s="32">
        <f t="shared" si="12"/>
        <v>0</v>
      </c>
      <c r="Y61" s="35">
        <v>3</v>
      </c>
      <c r="Z61" s="32">
        <f t="shared" si="13"/>
        <v>13.043478260869565</v>
      </c>
      <c r="AA61" s="35">
        <v>0</v>
      </c>
      <c r="AB61" s="32">
        <f t="shared" si="14"/>
        <v>0</v>
      </c>
      <c r="AC61" s="32">
        <f t="shared" si="15"/>
        <v>0</v>
      </c>
      <c r="AD61" s="35">
        <v>0</v>
      </c>
      <c r="AE61" s="32">
        <f t="shared" si="16"/>
        <v>0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157.5</v>
      </c>
      <c r="D62" s="35">
        <v>152.5</v>
      </c>
      <c r="E62" s="32">
        <f t="shared" si="2"/>
        <v>96.825396825396822</v>
      </c>
      <c r="F62" s="35">
        <v>7</v>
      </c>
      <c r="G62" s="32">
        <f t="shared" si="3"/>
        <v>4.5901639344262293</v>
      </c>
      <c r="H62" s="106">
        <f t="shared" si="0"/>
        <v>148.5</v>
      </c>
      <c r="I62" s="32">
        <f t="shared" si="4"/>
        <v>97.377049180327873</v>
      </c>
      <c r="J62" s="32">
        <f t="shared" si="5"/>
        <v>94.285714285714278</v>
      </c>
      <c r="K62" s="35">
        <v>123.5</v>
      </c>
      <c r="L62" s="32">
        <f t="shared" si="6"/>
        <v>80.983606557377058</v>
      </c>
      <c r="M62" s="35">
        <v>25</v>
      </c>
      <c r="N62" s="32">
        <f t="shared" si="7"/>
        <v>16.393442622950818</v>
      </c>
      <c r="O62" s="99">
        <f t="shared" si="20"/>
        <v>4</v>
      </c>
      <c r="P62" s="32">
        <f t="shared" si="8"/>
        <v>2.622950819672131</v>
      </c>
      <c r="Q62" s="35">
        <v>0</v>
      </c>
      <c r="R62" s="32">
        <f t="shared" si="9"/>
        <v>0</v>
      </c>
      <c r="S62" s="35">
        <v>6</v>
      </c>
      <c r="T62" s="32">
        <f t="shared" si="10"/>
        <v>3.9344262295081971</v>
      </c>
      <c r="U62" s="35">
        <v>14.5</v>
      </c>
      <c r="V62" s="32">
        <f t="shared" si="11"/>
        <v>9.5081967213114744</v>
      </c>
      <c r="W62" s="35">
        <v>1</v>
      </c>
      <c r="X62" s="32">
        <f t="shared" si="12"/>
        <v>0.65573770491803274</v>
      </c>
      <c r="Y62" s="35">
        <v>10</v>
      </c>
      <c r="Z62" s="32">
        <f t="shared" si="13"/>
        <v>6.557377049180328</v>
      </c>
      <c r="AA62" s="35">
        <v>0</v>
      </c>
      <c r="AB62" s="32">
        <f t="shared" si="14"/>
        <v>0</v>
      </c>
      <c r="AC62" s="32">
        <f t="shared" si="15"/>
        <v>0</v>
      </c>
      <c r="AD62" s="35">
        <v>8</v>
      </c>
      <c r="AE62" s="32">
        <f t="shared" si="16"/>
        <v>5.2459016393442619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325</v>
      </c>
      <c r="D63" s="35">
        <v>304</v>
      </c>
      <c r="E63" s="32">
        <f t="shared" si="2"/>
        <v>93.538461538461533</v>
      </c>
      <c r="F63" s="35">
        <v>16</v>
      </c>
      <c r="G63" s="32">
        <f t="shared" si="3"/>
        <v>5.2631578947368416</v>
      </c>
      <c r="H63" s="106">
        <f t="shared" si="0"/>
        <v>300</v>
      </c>
      <c r="I63" s="32">
        <f t="shared" si="4"/>
        <v>98.68421052631578</v>
      </c>
      <c r="J63" s="32">
        <f t="shared" si="5"/>
        <v>92.307692307692307</v>
      </c>
      <c r="K63" s="35">
        <v>254</v>
      </c>
      <c r="L63" s="32">
        <f t="shared" si="6"/>
        <v>83.55263157894737</v>
      </c>
      <c r="M63" s="35">
        <v>46</v>
      </c>
      <c r="N63" s="32">
        <f t="shared" si="7"/>
        <v>15.131578947368421</v>
      </c>
      <c r="O63" s="99">
        <f t="shared" si="20"/>
        <v>4</v>
      </c>
      <c r="P63" s="32">
        <f t="shared" si="8"/>
        <v>1.3157894736842104</v>
      </c>
      <c r="Q63" s="35">
        <v>3</v>
      </c>
      <c r="R63" s="32">
        <f t="shared" si="9"/>
        <v>75</v>
      </c>
      <c r="S63" s="35">
        <v>43</v>
      </c>
      <c r="T63" s="32">
        <f t="shared" si="10"/>
        <v>14.144736842105262</v>
      </c>
      <c r="U63" s="35">
        <v>29</v>
      </c>
      <c r="V63" s="32">
        <f t="shared" si="11"/>
        <v>9.5394736842105274</v>
      </c>
      <c r="W63" s="35">
        <v>26</v>
      </c>
      <c r="X63" s="32">
        <f t="shared" si="12"/>
        <v>8.5526315789473681</v>
      </c>
      <c r="Y63" s="35">
        <v>14</v>
      </c>
      <c r="Z63" s="32">
        <f t="shared" si="13"/>
        <v>4.6052631578947363</v>
      </c>
      <c r="AA63" s="35">
        <v>0</v>
      </c>
      <c r="AB63" s="32">
        <f t="shared" si="14"/>
        <v>0</v>
      </c>
      <c r="AC63" s="32">
        <f t="shared" si="15"/>
        <v>0</v>
      </c>
      <c r="AD63" s="35">
        <v>22</v>
      </c>
      <c r="AE63" s="32">
        <f t="shared" si="16"/>
        <v>7.2368421052631584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563</v>
      </c>
      <c r="D64" s="10">
        <f>SUM(D65:D71)</f>
        <v>504</v>
      </c>
      <c r="E64" s="43">
        <f>IF(C64=0,0,D64/C64*100)</f>
        <v>89.520426287744229</v>
      </c>
      <c r="F64" s="10">
        <f>SUM(F65:F71)</f>
        <v>49</v>
      </c>
      <c r="G64" s="43">
        <f>IF(D64=0,0,F64/D64*100)</f>
        <v>9.7222222222222232</v>
      </c>
      <c r="H64" s="61">
        <f>SUM(H65:H71)</f>
        <v>504</v>
      </c>
      <c r="I64" s="43">
        <f>IF(D64=0,0,H64/D64*100)</f>
        <v>100</v>
      </c>
      <c r="J64" s="43">
        <f>IF(C64=0,0,H64/C64*100)</f>
        <v>89.520426287744229</v>
      </c>
      <c r="K64" s="10">
        <f>SUM(K65:K71)</f>
        <v>438</v>
      </c>
      <c r="L64" s="43">
        <f>IF(D64=0,0,K64/D64*100)</f>
        <v>86.904761904761912</v>
      </c>
      <c r="M64" s="10">
        <f>SUM(M65:M71)</f>
        <v>66</v>
      </c>
      <c r="N64" s="43">
        <f>IF(D64=0,0,M64/D64*100)</f>
        <v>13.095238095238097</v>
      </c>
      <c r="O64" s="61">
        <f>SUM(O65:O71)</f>
        <v>0</v>
      </c>
      <c r="P64" s="43">
        <f>IF(D64=0,0,O64/D64*100)</f>
        <v>0</v>
      </c>
      <c r="Q64" s="10">
        <f>SUM(Q65:Q71)</f>
        <v>1</v>
      </c>
      <c r="R64" s="43">
        <f t="shared" si="9"/>
        <v>0</v>
      </c>
      <c r="S64" s="10">
        <f>SUM(S65:S71)</f>
        <v>26</v>
      </c>
      <c r="T64" s="43">
        <f>IF(D64=0,0,S64/D64*100)</f>
        <v>5.1587301587301582</v>
      </c>
      <c r="U64" s="10">
        <f>SUM(U65:U71)</f>
        <v>129</v>
      </c>
      <c r="V64" s="43">
        <f t="shared" si="11"/>
        <v>25.595238095238095</v>
      </c>
      <c r="W64" s="10">
        <f>SUM(W65:W71)</f>
        <v>13</v>
      </c>
      <c r="X64" s="43">
        <f>IF(D64=0,0,W64/D64*100)</f>
        <v>2.5793650793650791</v>
      </c>
      <c r="Y64" s="10">
        <f>SUM(Y65:Y71)</f>
        <v>40</v>
      </c>
      <c r="Z64" s="43">
        <f>IF(D64=0,0,Y64/D64*100)</f>
        <v>7.9365079365079358</v>
      </c>
      <c r="AA64" s="10">
        <f>SUM(AA65:AA71)</f>
        <v>1</v>
      </c>
      <c r="AB64" s="43">
        <f>IF(D64=0,0,AA64/D64*100)</f>
        <v>0.1984126984126984</v>
      </c>
      <c r="AC64" s="43">
        <f>IF(Y64=0,0,AA64/Y64*100)</f>
        <v>2.5</v>
      </c>
      <c r="AD64" s="10">
        <f>SUM(AD65:AD71)</f>
        <v>22</v>
      </c>
      <c r="AE64" s="43">
        <f t="shared" si="16"/>
        <v>4.3650793650793647</v>
      </c>
      <c r="AF64" s="10">
        <f>SUM(AF65:AF71)</f>
        <v>4</v>
      </c>
      <c r="AG64" s="43">
        <f>IF(D64=0,0,AF64/D64*100)</f>
        <v>0.79365079365079361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131</v>
      </c>
      <c r="D65" s="35">
        <v>131</v>
      </c>
      <c r="E65" s="32">
        <f t="shared" si="2"/>
        <v>100</v>
      </c>
      <c r="F65" s="35">
        <v>2</v>
      </c>
      <c r="G65" s="32">
        <f t="shared" si="3"/>
        <v>1.5267175572519083</v>
      </c>
      <c r="H65" s="106">
        <f t="shared" si="0"/>
        <v>131</v>
      </c>
      <c r="I65" s="32">
        <f t="shared" si="4"/>
        <v>100</v>
      </c>
      <c r="J65" s="32">
        <f t="shared" si="5"/>
        <v>100</v>
      </c>
      <c r="K65" s="35">
        <v>111</v>
      </c>
      <c r="L65" s="32">
        <f t="shared" si="6"/>
        <v>84.732824427480907</v>
      </c>
      <c r="M65" s="35">
        <v>20</v>
      </c>
      <c r="N65" s="32">
        <f t="shared" si="7"/>
        <v>15.267175572519085</v>
      </c>
      <c r="O65" s="99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9</v>
      </c>
      <c r="T65" s="32">
        <f t="shared" si="10"/>
        <v>6.8702290076335881</v>
      </c>
      <c r="U65" s="35">
        <v>35</v>
      </c>
      <c r="V65" s="32">
        <f t="shared" si="11"/>
        <v>26.717557251908396</v>
      </c>
      <c r="W65" s="35">
        <v>0</v>
      </c>
      <c r="X65" s="32">
        <f t="shared" si="12"/>
        <v>0</v>
      </c>
      <c r="Y65" s="35">
        <v>2</v>
      </c>
      <c r="Z65" s="32">
        <f t="shared" si="13"/>
        <v>1.5267175572519083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20</v>
      </c>
      <c r="D66" s="35">
        <v>20</v>
      </c>
      <c r="E66" s="32">
        <f t="shared" si="2"/>
        <v>100</v>
      </c>
      <c r="F66" s="35">
        <v>3</v>
      </c>
      <c r="G66" s="32">
        <f t="shared" si="3"/>
        <v>15</v>
      </c>
      <c r="H66" s="106">
        <f t="shared" si="0"/>
        <v>20</v>
      </c>
      <c r="I66" s="32">
        <f t="shared" si="4"/>
        <v>100</v>
      </c>
      <c r="J66" s="32">
        <f t="shared" si="5"/>
        <v>100</v>
      </c>
      <c r="K66" s="35">
        <v>16</v>
      </c>
      <c r="L66" s="32">
        <f t="shared" si="6"/>
        <v>80</v>
      </c>
      <c r="M66" s="35">
        <v>4</v>
      </c>
      <c r="N66" s="32">
        <f t="shared" si="7"/>
        <v>20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5</v>
      </c>
      <c r="T66" s="32">
        <f t="shared" si="10"/>
        <v>25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57</v>
      </c>
      <c r="D67" s="35">
        <v>40</v>
      </c>
      <c r="E67" s="32">
        <f t="shared" si="2"/>
        <v>70.175438596491219</v>
      </c>
      <c r="F67" s="35">
        <v>8</v>
      </c>
      <c r="G67" s="32">
        <f t="shared" si="3"/>
        <v>20</v>
      </c>
      <c r="H67" s="106">
        <f t="shared" si="0"/>
        <v>40</v>
      </c>
      <c r="I67" s="32">
        <f t="shared" si="4"/>
        <v>100</v>
      </c>
      <c r="J67" s="32">
        <f t="shared" si="5"/>
        <v>70.175438596491219</v>
      </c>
      <c r="K67" s="35">
        <v>38</v>
      </c>
      <c r="L67" s="32">
        <f t="shared" si="6"/>
        <v>95</v>
      </c>
      <c r="M67" s="35">
        <v>2</v>
      </c>
      <c r="N67" s="32">
        <f t="shared" si="7"/>
        <v>5</v>
      </c>
      <c r="O67" s="99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1</v>
      </c>
      <c r="T67" s="32">
        <f t="shared" si="10"/>
        <v>2.5</v>
      </c>
      <c r="U67" s="35">
        <v>8</v>
      </c>
      <c r="V67" s="32">
        <f t="shared" si="11"/>
        <v>20</v>
      </c>
      <c r="W67" s="35">
        <v>0</v>
      </c>
      <c r="X67" s="32">
        <f t="shared" si="12"/>
        <v>0</v>
      </c>
      <c r="Y67" s="35">
        <v>1</v>
      </c>
      <c r="Z67" s="32">
        <f t="shared" si="13"/>
        <v>2.5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32</v>
      </c>
      <c r="D68" s="35">
        <v>32</v>
      </c>
      <c r="E68" s="32">
        <f t="shared" si="2"/>
        <v>100</v>
      </c>
      <c r="F68" s="35">
        <v>0</v>
      </c>
      <c r="G68" s="32">
        <f t="shared" si="3"/>
        <v>0</v>
      </c>
      <c r="H68" s="106">
        <f t="shared" si="0"/>
        <v>32</v>
      </c>
      <c r="I68" s="32">
        <f t="shared" si="4"/>
        <v>100</v>
      </c>
      <c r="J68" s="32">
        <f t="shared" si="5"/>
        <v>100</v>
      </c>
      <c r="K68" s="35">
        <v>29</v>
      </c>
      <c r="L68" s="32">
        <f t="shared" si="6"/>
        <v>90.625</v>
      </c>
      <c r="M68" s="35">
        <v>3</v>
      </c>
      <c r="N68" s="32">
        <f t="shared" si="7"/>
        <v>9.375</v>
      </c>
      <c r="O68" s="99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1</v>
      </c>
      <c r="T68" s="32">
        <f t="shared" si="10"/>
        <v>3.125</v>
      </c>
      <c r="U68" s="35">
        <v>13</v>
      </c>
      <c r="V68" s="32">
        <f t="shared" si="11"/>
        <v>40.625</v>
      </c>
      <c r="W68" s="35">
        <v>0</v>
      </c>
      <c r="X68" s="32">
        <f t="shared" si="12"/>
        <v>0</v>
      </c>
      <c r="Y68" s="35">
        <v>0</v>
      </c>
      <c r="Z68" s="32">
        <f t="shared" si="13"/>
        <v>0</v>
      </c>
      <c r="AA68" s="35">
        <v>0</v>
      </c>
      <c r="AB68" s="32">
        <f t="shared" si="14"/>
        <v>0</v>
      </c>
      <c r="AC68" s="32">
        <f t="shared" si="15"/>
        <v>0</v>
      </c>
      <c r="AD68" s="35">
        <v>0</v>
      </c>
      <c r="AE68" s="32">
        <f t="shared" si="16"/>
        <v>0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33</v>
      </c>
      <c r="D69" s="35">
        <v>33</v>
      </c>
      <c r="E69" s="32">
        <f t="shared" si="2"/>
        <v>100</v>
      </c>
      <c r="F69" s="35">
        <v>1</v>
      </c>
      <c r="G69" s="32">
        <f t="shared" si="3"/>
        <v>3.0303030303030303</v>
      </c>
      <c r="H69" s="106">
        <f t="shared" si="0"/>
        <v>33</v>
      </c>
      <c r="I69" s="32">
        <f t="shared" si="4"/>
        <v>100</v>
      </c>
      <c r="J69" s="32">
        <f t="shared" si="5"/>
        <v>100</v>
      </c>
      <c r="K69" s="35">
        <v>23</v>
      </c>
      <c r="L69" s="32">
        <f t="shared" si="6"/>
        <v>69.696969696969703</v>
      </c>
      <c r="M69" s="35">
        <v>10</v>
      </c>
      <c r="N69" s="32">
        <f t="shared" si="7"/>
        <v>30.303030303030305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0</v>
      </c>
      <c r="T69" s="32">
        <f t="shared" si="10"/>
        <v>0</v>
      </c>
      <c r="U69" s="35">
        <v>33</v>
      </c>
      <c r="V69" s="32">
        <f t="shared" si="11"/>
        <v>100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3</v>
      </c>
      <c r="D70" s="35">
        <v>3</v>
      </c>
      <c r="E70" s="32">
        <f t="shared" si="2"/>
        <v>100</v>
      </c>
      <c r="F70" s="35">
        <v>1</v>
      </c>
      <c r="G70" s="32">
        <f t="shared" si="3"/>
        <v>33.333333333333329</v>
      </c>
      <c r="H70" s="106">
        <f t="shared" si="0"/>
        <v>3</v>
      </c>
      <c r="I70" s="32">
        <f t="shared" si="4"/>
        <v>100</v>
      </c>
      <c r="J70" s="32">
        <f t="shared" si="5"/>
        <v>100</v>
      </c>
      <c r="K70" s="35">
        <v>3</v>
      </c>
      <c r="L70" s="32">
        <f t="shared" si="6"/>
        <v>100</v>
      </c>
      <c r="M70" s="35">
        <v>0</v>
      </c>
      <c r="N70" s="32">
        <f t="shared" si="7"/>
        <v>0</v>
      </c>
      <c r="O70" s="99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2</v>
      </c>
      <c r="V70" s="32">
        <f t="shared" si="11"/>
        <v>66.666666666666657</v>
      </c>
      <c r="W70" s="35">
        <v>0</v>
      </c>
      <c r="X70" s="32">
        <f t="shared" si="12"/>
        <v>0</v>
      </c>
      <c r="Y70" s="35">
        <v>5</v>
      </c>
      <c r="Z70" s="32">
        <f t="shared" si="13"/>
        <v>166.66666666666669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287</v>
      </c>
      <c r="D71" s="35">
        <v>245</v>
      </c>
      <c r="E71" s="32">
        <f t="shared" si="2"/>
        <v>85.365853658536579</v>
      </c>
      <c r="F71" s="35">
        <v>34</v>
      </c>
      <c r="G71" s="32">
        <f t="shared" si="3"/>
        <v>13.877551020408163</v>
      </c>
      <c r="H71" s="106">
        <f t="shared" si="0"/>
        <v>245</v>
      </c>
      <c r="I71" s="32">
        <f t="shared" si="4"/>
        <v>100</v>
      </c>
      <c r="J71" s="32">
        <f t="shared" si="5"/>
        <v>85.365853658536579</v>
      </c>
      <c r="K71" s="35">
        <v>218</v>
      </c>
      <c r="L71" s="32">
        <f t="shared" si="6"/>
        <v>88.979591836734699</v>
      </c>
      <c r="M71" s="35">
        <v>27</v>
      </c>
      <c r="N71" s="32">
        <f t="shared" si="7"/>
        <v>11.020408163265307</v>
      </c>
      <c r="O71" s="99">
        <f t="shared" si="21"/>
        <v>0</v>
      </c>
      <c r="P71" s="32">
        <f t="shared" si="8"/>
        <v>0</v>
      </c>
      <c r="Q71" s="35">
        <v>1</v>
      </c>
      <c r="R71" s="32">
        <f t="shared" si="9"/>
        <v>0</v>
      </c>
      <c r="S71" s="35">
        <v>10</v>
      </c>
      <c r="T71" s="32">
        <f t="shared" si="10"/>
        <v>4.0816326530612246</v>
      </c>
      <c r="U71" s="35">
        <v>38</v>
      </c>
      <c r="V71" s="32">
        <f t="shared" si="11"/>
        <v>15.510204081632653</v>
      </c>
      <c r="W71" s="35">
        <v>13</v>
      </c>
      <c r="X71" s="32">
        <f t="shared" si="12"/>
        <v>5.3061224489795915</v>
      </c>
      <c r="Y71" s="35">
        <v>32</v>
      </c>
      <c r="Z71" s="32">
        <f t="shared" si="13"/>
        <v>13.061224489795919</v>
      </c>
      <c r="AA71" s="35">
        <v>1</v>
      </c>
      <c r="AB71" s="32">
        <f t="shared" si="14"/>
        <v>0.40816326530612246</v>
      </c>
      <c r="AC71" s="32">
        <f t="shared" si="15"/>
        <v>3.125</v>
      </c>
      <c r="AD71" s="35">
        <v>22</v>
      </c>
      <c r="AE71" s="32">
        <f t="shared" si="16"/>
        <v>8.9795918367346932</v>
      </c>
      <c r="AF71" s="35">
        <v>4</v>
      </c>
      <c r="AG71" s="32">
        <f t="shared" si="17"/>
        <v>1.6326530612244898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281</v>
      </c>
      <c r="D72" s="10">
        <f>SUM(D73:D78)</f>
        <v>262</v>
      </c>
      <c r="E72" s="43">
        <f t="shared" si="2"/>
        <v>93.238434163701072</v>
      </c>
      <c r="F72" s="10">
        <f>SUM(F73:F78)</f>
        <v>30</v>
      </c>
      <c r="G72" s="43">
        <f t="shared" si="3"/>
        <v>11.450381679389313</v>
      </c>
      <c r="H72" s="61">
        <f>SUM(H73:H78)</f>
        <v>261</v>
      </c>
      <c r="I72" s="43">
        <f>IF(D72=0,0,H72/D72*100)</f>
        <v>99.618320610687022</v>
      </c>
      <c r="J72" s="43">
        <f>IF(C72=0,0,H72/C72*100)</f>
        <v>92.882562277580078</v>
      </c>
      <c r="K72" s="10">
        <f>SUM(K73:K78)</f>
        <v>225</v>
      </c>
      <c r="L72" s="43">
        <f t="shared" si="6"/>
        <v>85.877862595419856</v>
      </c>
      <c r="M72" s="10">
        <f>SUM(M73:M78)</f>
        <v>36</v>
      </c>
      <c r="N72" s="43">
        <f>IF(D72=0,0,M72/D72*100)</f>
        <v>13.740458015267176</v>
      </c>
      <c r="O72" s="61">
        <f>SUM(O73:O78)</f>
        <v>1</v>
      </c>
      <c r="P72" s="43">
        <f>IF(D72=0,0,O72/D72*100)</f>
        <v>0.38167938931297707</v>
      </c>
      <c r="Q72" s="10">
        <f>SUM(Q73:Q78)</f>
        <v>0</v>
      </c>
      <c r="R72" s="43">
        <f t="shared" si="9"/>
        <v>0</v>
      </c>
      <c r="S72" s="10">
        <f>SUM(S73:S78)</f>
        <v>19</v>
      </c>
      <c r="T72" s="43">
        <f>IF(D72=0,0,S72/D72*100)</f>
        <v>7.2519083969465647</v>
      </c>
      <c r="U72" s="10">
        <f>SUM(U73:U78)</f>
        <v>28</v>
      </c>
      <c r="V72" s="43">
        <f t="shared" si="11"/>
        <v>10.687022900763358</v>
      </c>
      <c r="W72" s="10">
        <f>SUM(W73:W78)</f>
        <v>52</v>
      </c>
      <c r="X72" s="43">
        <f>IF(D72=0,0,W72/D72*100)</f>
        <v>19.847328244274809</v>
      </c>
      <c r="Y72" s="10">
        <f>SUM(Y73:Y78)</f>
        <v>37</v>
      </c>
      <c r="Z72" s="43">
        <f>IF(D72=0,0,Y72/D72*100)</f>
        <v>14.122137404580155</v>
      </c>
      <c r="AA72" s="10">
        <f>SUM(AA73:AA78)</f>
        <v>2</v>
      </c>
      <c r="AB72" s="43">
        <f>IF(D72=0,0,AA72/D72*100)</f>
        <v>0.76335877862595414</v>
      </c>
      <c r="AC72" s="43">
        <f>IF(Y72=0,0,AA72/Y72*100)</f>
        <v>5.4054054054054053</v>
      </c>
      <c r="AD72" s="10">
        <f>SUM(AD73:AD78)</f>
        <v>30</v>
      </c>
      <c r="AE72" s="43">
        <f t="shared" si="16"/>
        <v>11.450381679389313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61</v>
      </c>
      <c r="D73" s="35">
        <v>65</v>
      </c>
      <c r="E73" s="32">
        <f t="shared" si="2"/>
        <v>106.55737704918033</v>
      </c>
      <c r="F73" s="35">
        <v>1</v>
      </c>
      <c r="G73" s="32">
        <f t="shared" si="3"/>
        <v>1.5384615384615385</v>
      </c>
      <c r="H73" s="106">
        <f t="shared" si="0"/>
        <v>65</v>
      </c>
      <c r="I73" s="32">
        <f t="shared" si="4"/>
        <v>100</v>
      </c>
      <c r="J73" s="32">
        <f t="shared" si="5"/>
        <v>106.55737704918033</v>
      </c>
      <c r="K73" s="35">
        <v>56</v>
      </c>
      <c r="L73" s="32">
        <f t="shared" si="6"/>
        <v>86.15384615384616</v>
      </c>
      <c r="M73" s="35">
        <v>9</v>
      </c>
      <c r="N73" s="32">
        <f t="shared" si="7"/>
        <v>13.846153846153847</v>
      </c>
      <c r="O73" s="99">
        <f t="shared" ref="O73:O78" si="22">D73-H73</f>
        <v>0</v>
      </c>
      <c r="P73" s="32">
        <f t="shared" si="8"/>
        <v>0</v>
      </c>
      <c r="Q73" s="35">
        <v>0</v>
      </c>
      <c r="R73" s="32">
        <f t="shared" si="9"/>
        <v>0</v>
      </c>
      <c r="S73" s="35">
        <v>2</v>
      </c>
      <c r="T73" s="32">
        <f t="shared" si="10"/>
        <v>3.0769230769230771</v>
      </c>
      <c r="U73" s="35">
        <v>7</v>
      </c>
      <c r="V73" s="32">
        <f t="shared" si="11"/>
        <v>10.76923076923077</v>
      </c>
      <c r="W73" s="35">
        <v>1</v>
      </c>
      <c r="X73" s="32">
        <f t="shared" si="12"/>
        <v>1.5384615384615385</v>
      </c>
      <c r="Y73" s="35">
        <v>10</v>
      </c>
      <c r="Z73" s="32">
        <f t="shared" si="13"/>
        <v>15.384615384615385</v>
      </c>
      <c r="AA73" s="35">
        <v>1</v>
      </c>
      <c r="AB73" s="32">
        <f t="shared" si="14"/>
        <v>1.5384615384615385</v>
      </c>
      <c r="AC73" s="32">
        <f t="shared" si="15"/>
        <v>10</v>
      </c>
      <c r="AD73" s="35">
        <v>7</v>
      </c>
      <c r="AE73" s="32">
        <f t="shared" si="16"/>
        <v>10.76923076923077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87</v>
      </c>
      <c r="D74" s="35">
        <v>73</v>
      </c>
      <c r="E74" s="32">
        <f t="shared" si="2"/>
        <v>83.908045977011497</v>
      </c>
      <c r="F74" s="35">
        <v>20</v>
      </c>
      <c r="G74" s="32">
        <f t="shared" si="3"/>
        <v>27.397260273972602</v>
      </c>
      <c r="H74" s="106">
        <f t="shared" si="0"/>
        <v>73</v>
      </c>
      <c r="I74" s="32">
        <f t="shared" si="4"/>
        <v>100</v>
      </c>
      <c r="J74" s="32">
        <f t="shared" si="5"/>
        <v>83.908045977011497</v>
      </c>
      <c r="K74" s="35">
        <v>61</v>
      </c>
      <c r="L74" s="32">
        <f t="shared" si="6"/>
        <v>83.561643835616437</v>
      </c>
      <c r="M74" s="35">
        <v>12</v>
      </c>
      <c r="N74" s="32">
        <f t="shared" si="7"/>
        <v>16.43835616438356</v>
      </c>
      <c r="O74" s="99">
        <f t="shared" si="22"/>
        <v>0</v>
      </c>
      <c r="P74" s="32">
        <f t="shared" si="8"/>
        <v>0</v>
      </c>
      <c r="Q74" s="35">
        <v>0</v>
      </c>
      <c r="R74" s="32">
        <f t="shared" si="9"/>
        <v>0</v>
      </c>
      <c r="S74" s="35">
        <v>2</v>
      </c>
      <c r="T74" s="32">
        <f t="shared" si="10"/>
        <v>2.7397260273972601</v>
      </c>
      <c r="U74" s="35">
        <v>12</v>
      </c>
      <c r="V74" s="32">
        <f t="shared" si="11"/>
        <v>16.43835616438356</v>
      </c>
      <c r="W74" s="35">
        <v>9</v>
      </c>
      <c r="X74" s="32">
        <f t="shared" si="12"/>
        <v>12.328767123287671</v>
      </c>
      <c r="Y74" s="35">
        <v>10</v>
      </c>
      <c r="Z74" s="32">
        <f t="shared" si="13"/>
        <v>13.698630136986301</v>
      </c>
      <c r="AA74" s="35">
        <v>0</v>
      </c>
      <c r="AB74" s="32">
        <f t="shared" si="14"/>
        <v>0</v>
      </c>
      <c r="AC74" s="32">
        <f t="shared" si="15"/>
        <v>0</v>
      </c>
      <c r="AD74" s="35">
        <v>9</v>
      </c>
      <c r="AE74" s="32">
        <f t="shared" si="16"/>
        <v>12.328767123287671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110</v>
      </c>
      <c r="D75" s="35">
        <v>103</v>
      </c>
      <c r="E75" s="32">
        <f t="shared" si="2"/>
        <v>93.63636363636364</v>
      </c>
      <c r="F75" s="35">
        <v>9</v>
      </c>
      <c r="G75" s="32">
        <f t="shared" si="3"/>
        <v>8.7378640776699026</v>
      </c>
      <c r="H75" s="106">
        <f t="shared" si="0"/>
        <v>102</v>
      </c>
      <c r="I75" s="32">
        <f t="shared" si="4"/>
        <v>99.029126213592235</v>
      </c>
      <c r="J75" s="32">
        <f t="shared" si="5"/>
        <v>92.72727272727272</v>
      </c>
      <c r="K75" s="35">
        <v>91</v>
      </c>
      <c r="L75" s="32">
        <f t="shared" si="6"/>
        <v>88.349514563106794</v>
      </c>
      <c r="M75" s="35">
        <v>11</v>
      </c>
      <c r="N75" s="32">
        <f t="shared" si="7"/>
        <v>10.679611650485436</v>
      </c>
      <c r="O75" s="99">
        <f t="shared" si="22"/>
        <v>1</v>
      </c>
      <c r="P75" s="32">
        <f t="shared" si="8"/>
        <v>0.97087378640776689</v>
      </c>
      <c r="Q75" s="35">
        <v>0</v>
      </c>
      <c r="R75" s="32">
        <f t="shared" si="9"/>
        <v>0</v>
      </c>
      <c r="S75" s="35">
        <v>14</v>
      </c>
      <c r="T75" s="32">
        <f t="shared" si="10"/>
        <v>13.592233009708737</v>
      </c>
      <c r="U75" s="35">
        <v>8</v>
      </c>
      <c r="V75" s="32">
        <f t="shared" si="11"/>
        <v>7.7669902912621351</v>
      </c>
      <c r="W75" s="35">
        <v>41</v>
      </c>
      <c r="X75" s="32">
        <f t="shared" si="12"/>
        <v>39.805825242718448</v>
      </c>
      <c r="Y75" s="35">
        <v>16</v>
      </c>
      <c r="Z75" s="32">
        <f t="shared" si="13"/>
        <v>15.53398058252427</v>
      </c>
      <c r="AA75" s="35">
        <v>1</v>
      </c>
      <c r="AB75" s="32">
        <f t="shared" si="14"/>
        <v>0.97087378640776689</v>
      </c>
      <c r="AC75" s="32">
        <f t="shared" si="15"/>
        <v>6.25</v>
      </c>
      <c r="AD75" s="35">
        <v>12</v>
      </c>
      <c r="AE75" s="32">
        <f t="shared" si="16"/>
        <v>11.650485436893204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22</v>
      </c>
      <c r="D76" s="35">
        <v>21</v>
      </c>
      <c r="E76" s="32">
        <f t="shared" si="2"/>
        <v>95.454545454545453</v>
      </c>
      <c r="F76" s="35">
        <v>0</v>
      </c>
      <c r="G76" s="32">
        <f t="shared" si="3"/>
        <v>0</v>
      </c>
      <c r="H76" s="106">
        <f t="shared" si="0"/>
        <v>21</v>
      </c>
      <c r="I76" s="32">
        <f t="shared" si="4"/>
        <v>100</v>
      </c>
      <c r="J76" s="32">
        <f t="shared" si="5"/>
        <v>95.454545454545453</v>
      </c>
      <c r="K76" s="35">
        <v>17</v>
      </c>
      <c r="L76" s="32">
        <f t="shared" si="6"/>
        <v>80.952380952380949</v>
      </c>
      <c r="M76" s="35">
        <v>4</v>
      </c>
      <c r="N76" s="32">
        <f t="shared" si="7"/>
        <v>19.047619047619047</v>
      </c>
      <c r="O76" s="99">
        <f t="shared" si="22"/>
        <v>0</v>
      </c>
      <c r="P76" s="32">
        <f t="shared" si="8"/>
        <v>0</v>
      </c>
      <c r="Q76" s="35">
        <v>0</v>
      </c>
      <c r="R76" s="32">
        <f t="shared" si="9"/>
        <v>0</v>
      </c>
      <c r="S76" s="35">
        <v>1</v>
      </c>
      <c r="T76" s="32">
        <f t="shared" si="10"/>
        <v>4.7619047619047619</v>
      </c>
      <c r="U76" s="35">
        <v>1</v>
      </c>
      <c r="V76" s="32">
        <f t="shared" si="11"/>
        <v>4.7619047619047619</v>
      </c>
      <c r="W76" s="35">
        <v>1</v>
      </c>
      <c r="X76" s="32">
        <f t="shared" si="12"/>
        <v>4.7619047619047619</v>
      </c>
      <c r="Y76" s="35">
        <v>1</v>
      </c>
      <c r="Z76" s="32">
        <f t="shared" si="13"/>
        <v>4.7619047619047619</v>
      </c>
      <c r="AA76" s="35">
        <v>0</v>
      </c>
      <c r="AB76" s="32">
        <f t="shared" si="14"/>
        <v>0</v>
      </c>
      <c r="AC76" s="32">
        <f t="shared" si="15"/>
        <v>0</v>
      </c>
      <c r="AD76" s="35">
        <v>1</v>
      </c>
      <c r="AE76" s="32">
        <f t="shared" si="16"/>
        <v>4.7619047619047619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1</v>
      </c>
      <c r="D77" s="35">
        <v>0</v>
      </c>
      <c r="E77" s="32">
        <f t="shared" si="2"/>
        <v>0</v>
      </c>
      <c r="F77" s="35">
        <v>0</v>
      </c>
      <c r="G77" s="32">
        <f t="shared" si="3"/>
        <v>0</v>
      </c>
      <c r="H77" s="106">
        <f t="shared" si="0"/>
        <v>0</v>
      </c>
      <c r="I77" s="32">
        <f t="shared" si="4"/>
        <v>0</v>
      </c>
      <c r="J77" s="32">
        <f t="shared" si="5"/>
        <v>0</v>
      </c>
      <c r="K77" s="35">
        <v>0</v>
      </c>
      <c r="L77" s="32">
        <f t="shared" si="6"/>
        <v>0</v>
      </c>
      <c r="M77" s="35">
        <v>0</v>
      </c>
      <c r="N77" s="32">
        <f t="shared" si="7"/>
        <v>0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0</v>
      </c>
      <c r="Z77" s="32">
        <f t="shared" si="13"/>
        <v>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1</v>
      </c>
      <c r="AE77" s="32">
        <f t="shared" si="16"/>
        <v>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0</v>
      </c>
      <c r="D78" s="35">
        <v>0</v>
      </c>
      <c r="E78" s="32">
        <f t="shared" si="2"/>
        <v>0</v>
      </c>
      <c r="F78" s="35">
        <v>0</v>
      </c>
      <c r="G78" s="32">
        <f t="shared" si="3"/>
        <v>0</v>
      </c>
      <c r="H78" s="106">
        <f t="shared" si="0"/>
        <v>0</v>
      </c>
      <c r="I78" s="32">
        <f t="shared" si="4"/>
        <v>0</v>
      </c>
      <c r="J78" s="32">
        <f t="shared" si="5"/>
        <v>0</v>
      </c>
      <c r="K78" s="35">
        <v>0</v>
      </c>
      <c r="L78" s="32">
        <f t="shared" si="6"/>
        <v>0</v>
      </c>
      <c r="M78" s="35">
        <v>0</v>
      </c>
      <c r="N78" s="32">
        <f t="shared" si="7"/>
        <v>0</v>
      </c>
      <c r="O78" s="99">
        <f t="shared" si="22"/>
        <v>0</v>
      </c>
      <c r="P78" s="32">
        <f t="shared" si="8"/>
        <v>0</v>
      </c>
      <c r="Q78" s="35">
        <v>0</v>
      </c>
      <c r="R78" s="32">
        <f t="shared" si="9"/>
        <v>0</v>
      </c>
      <c r="S78" s="35">
        <v>0</v>
      </c>
      <c r="T78" s="32">
        <f t="shared" si="10"/>
        <v>0</v>
      </c>
      <c r="U78" s="35">
        <v>0</v>
      </c>
      <c r="V78" s="32">
        <f t="shared" si="11"/>
        <v>0</v>
      </c>
      <c r="W78" s="35">
        <v>0</v>
      </c>
      <c r="X78" s="32">
        <f t="shared" si="12"/>
        <v>0</v>
      </c>
      <c r="Y78" s="35">
        <v>0</v>
      </c>
      <c r="Z78" s="32">
        <f t="shared" si="13"/>
        <v>0</v>
      </c>
      <c r="AA78" s="35">
        <v>0</v>
      </c>
      <c r="AB78" s="32">
        <f t="shared" si="14"/>
        <v>0</v>
      </c>
      <c r="AC78" s="32">
        <f t="shared" si="15"/>
        <v>0</v>
      </c>
      <c r="AD78" s="35">
        <v>0</v>
      </c>
      <c r="AE78" s="32">
        <f t="shared" si="16"/>
        <v>0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653</v>
      </c>
      <c r="D79" s="10">
        <f>SUM(D80:D89)</f>
        <v>545</v>
      </c>
      <c r="E79" s="43">
        <f>IF(C79=0,0,D79/C79*100)</f>
        <v>83.460949464012245</v>
      </c>
      <c r="F79" s="10">
        <f>SUM(F80:F89)</f>
        <v>51</v>
      </c>
      <c r="G79" s="43">
        <f>IF(D79=0,0,F79/D79*100)</f>
        <v>9.3577981651376145</v>
      </c>
      <c r="H79" s="61">
        <f>SUM(H80:H89)</f>
        <v>533</v>
      </c>
      <c r="I79" s="43">
        <f>IF(D79=0,0,H79/D79*100)</f>
        <v>97.798165137614674</v>
      </c>
      <c r="J79" s="43">
        <f>IF(C79=0,0,H79/C79*100)</f>
        <v>81.623277182235825</v>
      </c>
      <c r="K79" s="10">
        <f>SUM(K80:K89)</f>
        <v>449</v>
      </c>
      <c r="L79" s="43">
        <f t="shared" si="6"/>
        <v>82.385321100917423</v>
      </c>
      <c r="M79" s="10">
        <f>SUM(M80:M89)</f>
        <v>84</v>
      </c>
      <c r="N79" s="43">
        <f>IF(D79=0,0,M79/D79*100)</f>
        <v>15.412844036697248</v>
      </c>
      <c r="O79" s="61">
        <f>SUM(O80:O89)</f>
        <v>12</v>
      </c>
      <c r="P79" s="43">
        <f>IF(D79=0,0,O79/D79*100)</f>
        <v>2.2018348623853212</v>
      </c>
      <c r="Q79" s="10">
        <f>SUM(Q80:Q89)</f>
        <v>2</v>
      </c>
      <c r="R79" s="43">
        <f t="shared" si="9"/>
        <v>16.666666666666664</v>
      </c>
      <c r="S79" s="10">
        <f>SUM(S80:S89)</f>
        <v>37</v>
      </c>
      <c r="T79" s="43">
        <f>IF(D79=0,0,S79/D79*100)</f>
        <v>6.7889908256880735</v>
      </c>
      <c r="U79" s="10">
        <f>SUM(U80:U89)</f>
        <v>70</v>
      </c>
      <c r="V79" s="43">
        <f t="shared" si="11"/>
        <v>12.844036697247708</v>
      </c>
      <c r="W79" s="10">
        <f>SUM(W80:W89)</f>
        <v>69</v>
      </c>
      <c r="X79" s="43">
        <f>IF(D79=0,0,W79/D79*100)</f>
        <v>12.660550458715598</v>
      </c>
      <c r="Y79" s="10">
        <f>SUM(Y80:Y89)</f>
        <v>58</v>
      </c>
      <c r="Z79" s="43">
        <f>IF(D79=0,0,Y79/D79*100)</f>
        <v>10.642201834862385</v>
      </c>
      <c r="AA79" s="10">
        <f>SUM(AA80:AA89)</f>
        <v>4</v>
      </c>
      <c r="AB79" s="43">
        <f>IF(D79=0,0,AA79/D79*100)</f>
        <v>0.73394495412844041</v>
      </c>
      <c r="AC79" s="43">
        <f>IF(Y79=0,0,AA79/Y79*100)</f>
        <v>6.8965517241379306</v>
      </c>
      <c r="AD79" s="10">
        <f>SUM(AD80:AD89)</f>
        <v>73</v>
      </c>
      <c r="AE79" s="43">
        <f t="shared" si="16"/>
        <v>13.394495412844037</v>
      </c>
      <c r="AF79" s="10">
        <f>SUM(AF80:AF89)</f>
        <v>1</v>
      </c>
      <c r="AG79" s="43">
        <f>IF(D79=0,0,AF79/D79*100)</f>
        <v>0.1834862385321101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7</v>
      </c>
      <c r="D80" s="35">
        <v>6</v>
      </c>
      <c r="E80" s="32">
        <f t="shared" ref="E80:E101" si="23">IF(C80=0,0,D80/C80*100)</f>
        <v>85.714285714285708</v>
      </c>
      <c r="F80" s="35">
        <v>0</v>
      </c>
      <c r="G80" s="32">
        <f t="shared" ref="G80:G101" si="24">IF(D80=0,0,F80/D80*100)</f>
        <v>0</v>
      </c>
      <c r="H80" s="106">
        <f t="shared" si="0"/>
        <v>2</v>
      </c>
      <c r="I80" s="32">
        <f t="shared" ref="I80:I101" si="25">IF(D80=0,0,H80/D80*100)</f>
        <v>33.333333333333329</v>
      </c>
      <c r="J80" s="32">
        <f t="shared" ref="J80:J101" si="26">IF(C80=0,0,H80/C80*100)</f>
        <v>28.571428571428569</v>
      </c>
      <c r="K80" s="35">
        <v>1</v>
      </c>
      <c r="L80" s="32">
        <f t="shared" ref="L80:L101" si="27">IF(D80=0,0,K80/D80*100)</f>
        <v>16.666666666666664</v>
      </c>
      <c r="M80" s="35">
        <v>1</v>
      </c>
      <c r="N80" s="32">
        <f t="shared" ref="N80:N101" si="28">IF(D80=0,0,M80/D80*100)</f>
        <v>16.666666666666664</v>
      </c>
      <c r="O80" s="99">
        <f t="shared" ref="O80:O89" si="29">D80-H80</f>
        <v>4</v>
      </c>
      <c r="P80" s="32">
        <f t="shared" ref="P80:P101" si="30">IF(D80=0,0,O80/D80*100)</f>
        <v>66.666666666666657</v>
      </c>
      <c r="Q80" s="35">
        <v>0</v>
      </c>
      <c r="R80" s="32">
        <f t="shared" ref="R80:R101" si="31">IF(O80=0,0,Q80/O80*100)</f>
        <v>0</v>
      </c>
      <c r="S80" s="35">
        <v>0</v>
      </c>
      <c r="T80" s="32">
        <f t="shared" ref="T80:T101" si="32">IF(D80=0,0,S80/D80*100)</f>
        <v>0</v>
      </c>
      <c r="U80" s="35">
        <v>1</v>
      </c>
      <c r="V80" s="32">
        <f t="shared" ref="V80:V101" si="33">IF(D80=0,0,U80/D80*100)</f>
        <v>16.666666666666664</v>
      </c>
      <c r="W80" s="35">
        <v>0</v>
      </c>
      <c r="X80" s="32">
        <f t="shared" ref="X80:X101" si="34">IF(D80=0,0,W80/D80*100)</f>
        <v>0</v>
      </c>
      <c r="Y80" s="35">
        <v>0</v>
      </c>
      <c r="Z80" s="32">
        <f t="shared" ref="Z80:Z101" si="35">IF(D80=0,0,Y80/D80*100)</f>
        <v>0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1</v>
      </c>
      <c r="AE80" s="32">
        <f t="shared" ref="AE80:AE101" si="38">IF(D80=0,0,AD80/D80*100)</f>
        <v>16.666666666666664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4</v>
      </c>
      <c r="D81" s="35">
        <v>4</v>
      </c>
      <c r="E81" s="32">
        <f t="shared" si="23"/>
        <v>100</v>
      </c>
      <c r="F81" s="35">
        <v>4</v>
      </c>
      <c r="G81" s="32">
        <f t="shared" si="24"/>
        <v>100</v>
      </c>
      <c r="H81" s="106">
        <f t="shared" ref="H81:H89" si="40">K81+M81</f>
        <v>4</v>
      </c>
      <c r="I81" s="32">
        <f t="shared" si="25"/>
        <v>100</v>
      </c>
      <c r="J81" s="32">
        <f t="shared" si="26"/>
        <v>100</v>
      </c>
      <c r="K81" s="35">
        <v>4</v>
      </c>
      <c r="L81" s="32">
        <f t="shared" si="27"/>
        <v>100</v>
      </c>
      <c r="M81" s="35">
        <v>0</v>
      </c>
      <c r="N81" s="32">
        <f t="shared" si="28"/>
        <v>0</v>
      </c>
      <c r="O81" s="99">
        <f t="shared" si="29"/>
        <v>0</v>
      </c>
      <c r="P81" s="32">
        <f t="shared" si="30"/>
        <v>0</v>
      </c>
      <c r="Q81" s="35">
        <v>0</v>
      </c>
      <c r="R81" s="32">
        <f t="shared" si="31"/>
        <v>0</v>
      </c>
      <c r="S81" s="35">
        <v>0</v>
      </c>
      <c r="T81" s="32">
        <f t="shared" si="32"/>
        <v>0</v>
      </c>
      <c r="U81" s="35">
        <v>0</v>
      </c>
      <c r="V81" s="32">
        <f t="shared" si="33"/>
        <v>0</v>
      </c>
      <c r="W81" s="35">
        <v>0</v>
      </c>
      <c r="X81" s="32">
        <f t="shared" si="34"/>
        <v>0</v>
      </c>
      <c r="Y81" s="35">
        <v>0</v>
      </c>
      <c r="Z81" s="32">
        <f t="shared" si="35"/>
        <v>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7</v>
      </c>
      <c r="D82" s="35">
        <v>7</v>
      </c>
      <c r="E82" s="32">
        <f t="shared" si="23"/>
        <v>100</v>
      </c>
      <c r="F82" s="35">
        <v>0</v>
      </c>
      <c r="G82" s="32">
        <f t="shared" si="24"/>
        <v>0</v>
      </c>
      <c r="H82" s="106">
        <f t="shared" si="40"/>
        <v>7</v>
      </c>
      <c r="I82" s="32">
        <f t="shared" si="25"/>
        <v>100</v>
      </c>
      <c r="J82" s="32">
        <f t="shared" si="26"/>
        <v>100</v>
      </c>
      <c r="K82" s="35">
        <v>6</v>
      </c>
      <c r="L82" s="32">
        <f t="shared" si="27"/>
        <v>85.714285714285708</v>
      </c>
      <c r="M82" s="35">
        <v>1</v>
      </c>
      <c r="N82" s="32">
        <f t="shared" si="28"/>
        <v>14.285714285714285</v>
      </c>
      <c r="O82" s="99">
        <f t="shared" si="29"/>
        <v>0</v>
      </c>
      <c r="P82" s="32">
        <f t="shared" si="30"/>
        <v>0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0</v>
      </c>
      <c r="V82" s="32">
        <f t="shared" si="33"/>
        <v>0</v>
      </c>
      <c r="W82" s="35">
        <v>0</v>
      </c>
      <c r="X82" s="32">
        <f t="shared" si="34"/>
        <v>0</v>
      </c>
      <c r="Y82" s="35">
        <v>0</v>
      </c>
      <c r="Z82" s="32">
        <f t="shared" si="35"/>
        <v>0</v>
      </c>
      <c r="AA82" s="35">
        <v>0</v>
      </c>
      <c r="AB82" s="32">
        <f t="shared" si="36"/>
        <v>0</v>
      </c>
      <c r="AC82" s="32">
        <f t="shared" si="37"/>
        <v>0</v>
      </c>
      <c r="AD82" s="35">
        <v>1</v>
      </c>
      <c r="AE82" s="32">
        <f t="shared" si="38"/>
        <v>14.285714285714285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187</v>
      </c>
      <c r="D83" s="35">
        <v>153</v>
      </c>
      <c r="E83" s="32">
        <f t="shared" si="23"/>
        <v>81.818181818181827</v>
      </c>
      <c r="F83" s="35">
        <v>6</v>
      </c>
      <c r="G83" s="32">
        <f t="shared" si="24"/>
        <v>3.9215686274509802</v>
      </c>
      <c r="H83" s="106">
        <f t="shared" si="40"/>
        <v>152</v>
      </c>
      <c r="I83" s="32">
        <f t="shared" si="25"/>
        <v>99.346405228758172</v>
      </c>
      <c r="J83" s="32">
        <f t="shared" si="26"/>
        <v>81.283422459893046</v>
      </c>
      <c r="K83" s="35">
        <v>131</v>
      </c>
      <c r="L83" s="32">
        <f t="shared" si="27"/>
        <v>85.620915032679733</v>
      </c>
      <c r="M83" s="35">
        <v>21</v>
      </c>
      <c r="N83" s="32">
        <f t="shared" si="28"/>
        <v>13.725490196078432</v>
      </c>
      <c r="O83" s="99">
        <f t="shared" si="29"/>
        <v>1</v>
      </c>
      <c r="P83" s="32">
        <f t="shared" si="30"/>
        <v>0.65359477124183007</v>
      </c>
      <c r="Q83" s="35">
        <v>0</v>
      </c>
      <c r="R83" s="32">
        <f t="shared" si="31"/>
        <v>0</v>
      </c>
      <c r="S83" s="35">
        <v>9</v>
      </c>
      <c r="T83" s="32">
        <f t="shared" si="32"/>
        <v>5.8823529411764701</v>
      </c>
      <c r="U83" s="35">
        <v>13</v>
      </c>
      <c r="V83" s="32">
        <f t="shared" si="33"/>
        <v>8.4967320261437909</v>
      </c>
      <c r="W83" s="35">
        <v>26</v>
      </c>
      <c r="X83" s="32">
        <f t="shared" si="34"/>
        <v>16.993464052287582</v>
      </c>
      <c r="Y83" s="35">
        <v>20</v>
      </c>
      <c r="Z83" s="32">
        <f t="shared" si="35"/>
        <v>13.071895424836603</v>
      </c>
      <c r="AA83" s="35">
        <v>4</v>
      </c>
      <c r="AB83" s="32">
        <f t="shared" si="36"/>
        <v>2.6143790849673203</v>
      </c>
      <c r="AC83" s="32">
        <f t="shared" si="37"/>
        <v>20</v>
      </c>
      <c r="AD83" s="35">
        <v>27</v>
      </c>
      <c r="AE83" s="32">
        <f t="shared" si="38"/>
        <v>17.647058823529413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86</v>
      </c>
      <c r="D84" s="35">
        <v>76</v>
      </c>
      <c r="E84" s="32">
        <f t="shared" si="23"/>
        <v>88.372093023255815</v>
      </c>
      <c r="F84" s="35">
        <v>13</v>
      </c>
      <c r="G84" s="32">
        <f t="shared" si="24"/>
        <v>17.105263157894736</v>
      </c>
      <c r="H84" s="106">
        <f t="shared" si="40"/>
        <v>75</v>
      </c>
      <c r="I84" s="32">
        <f t="shared" si="25"/>
        <v>98.68421052631578</v>
      </c>
      <c r="J84" s="32">
        <f t="shared" si="26"/>
        <v>87.20930232558139</v>
      </c>
      <c r="K84" s="35">
        <v>57</v>
      </c>
      <c r="L84" s="32">
        <f t="shared" si="27"/>
        <v>75</v>
      </c>
      <c r="M84" s="35">
        <v>18</v>
      </c>
      <c r="N84" s="32">
        <f t="shared" si="28"/>
        <v>23.684210526315788</v>
      </c>
      <c r="O84" s="99">
        <f t="shared" si="29"/>
        <v>1</v>
      </c>
      <c r="P84" s="32">
        <f t="shared" si="30"/>
        <v>1.3157894736842104</v>
      </c>
      <c r="Q84" s="35">
        <v>0</v>
      </c>
      <c r="R84" s="32">
        <f t="shared" si="31"/>
        <v>0</v>
      </c>
      <c r="S84" s="35">
        <v>5</v>
      </c>
      <c r="T84" s="32">
        <f t="shared" si="32"/>
        <v>6.5789473684210522</v>
      </c>
      <c r="U84" s="35">
        <v>16</v>
      </c>
      <c r="V84" s="32">
        <f t="shared" si="33"/>
        <v>21.052631578947366</v>
      </c>
      <c r="W84" s="35">
        <v>10</v>
      </c>
      <c r="X84" s="32">
        <f t="shared" si="34"/>
        <v>13.157894736842104</v>
      </c>
      <c r="Y84" s="35">
        <v>6</v>
      </c>
      <c r="Z84" s="32">
        <f t="shared" si="35"/>
        <v>7.8947368421052628</v>
      </c>
      <c r="AA84" s="35">
        <v>0</v>
      </c>
      <c r="AB84" s="32">
        <f t="shared" si="36"/>
        <v>0</v>
      </c>
      <c r="AC84" s="32">
        <f t="shared" si="37"/>
        <v>0</v>
      </c>
      <c r="AD84" s="35">
        <v>9</v>
      </c>
      <c r="AE84" s="32">
        <f t="shared" si="38"/>
        <v>11.842105263157894</v>
      </c>
      <c r="AF84" s="35">
        <v>1</v>
      </c>
      <c r="AG84" s="32">
        <f t="shared" si="39"/>
        <v>1.3157894736842104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23</v>
      </c>
      <c r="D85" s="35">
        <v>22</v>
      </c>
      <c r="E85" s="32">
        <f t="shared" si="23"/>
        <v>95.652173913043484</v>
      </c>
      <c r="F85" s="35">
        <v>4</v>
      </c>
      <c r="G85" s="32">
        <f t="shared" si="24"/>
        <v>18.181818181818183</v>
      </c>
      <c r="H85" s="106">
        <f t="shared" si="40"/>
        <v>21</v>
      </c>
      <c r="I85" s="32">
        <f t="shared" si="25"/>
        <v>95.454545454545453</v>
      </c>
      <c r="J85" s="32">
        <f t="shared" si="26"/>
        <v>91.304347826086953</v>
      </c>
      <c r="K85" s="35">
        <v>20</v>
      </c>
      <c r="L85" s="32">
        <f t="shared" si="27"/>
        <v>90.909090909090907</v>
      </c>
      <c r="M85" s="35">
        <v>1</v>
      </c>
      <c r="N85" s="32">
        <f t="shared" si="28"/>
        <v>4.5454545454545459</v>
      </c>
      <c r="O85" s="99">
        <f t="shared" si="29"/>
        <v>1</v>
      </c>
      <c r="P85" s="32">
        <f t="shared" si="30"/>
        <v>4.5454545454545459</v>
      </c>
      <c r="Q85" s="35">
        <v>0</v>
      </c>
      <c r="R85" s="32">
        <f t="shared" si="31"/>
        <v>0</v>
      </c>
      <c r="S85" s="35">
        <v>0</v>
      </c>
      <c r="T85" s="32">
        <f t="shared" si="32"/>
        <v>0</v>
      </c>
      <c r="U85" s="35">
        <v>3</v>
      </c>
      <c r="V85" s="32">
        <f t="shared" si="33"/>
        <v>13.636363636363635</v>
      </c>
      <c r="W85" s="35">
        <v>3</v>
      </c>
      <c r="X85" s="32">
        <f t="shared" si="34"/>
        <v>13.636363636363635</v>
      </c>
      <c r="Y85" s="35">
        <v>4</v>
      </c>
      <c r="Z85" s="32">
        <f t="shared" si="35"/>
        <v>18.181818181818183</v>
      </c>
      <c r="AA85" s="35">
        <v>0</v>
      </c>
      <c r="AB85" s="32">
        <f t="shared" si="36"/>
        <v>0</v>
      </c>
      <c r="AC85" s="32">
        <f t="shared" si="37"/>
        <v>0</v>
      </c>
      <c r="AD85" s="35">
        <v>2</v>
      </c>
      <c r="AE85" s="32">
        <f t="shared" si="38"/>
        <v>9.0909090909090917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47</v>
      </c>
      <c r="D86" s="35">
        <v>38</v>
      </c>
      <c r="E86" s="32">
        <f t="shared" si="23"/>
        <v>80.851063829787222</v>
      </c>
      <c r="F86" s="35">
        <v>3</v>
      </c>
      <c r="G86" s="32">
        <f t="shared" si="24"/>
        <v>7.8947368421052628</v>
      </c>
      <c r="H86" s="106">
        <f t="shared" si="40"/>
        <v>37</v>
      </c>
      <c r="I86" s="32">
        <f t="shared" si="25"/>
        <v>97.368421052631575</v>
      </c>
      <c r="J86" s="32">
        <f t="shared" si="26"/>
        <v>78.723404255319153</v>
      </c>
      <c r="K86" s="35">
        <v>32</v>
      </c>
      <c r="L86" s="32">
        <f t="shared" si="27"/>
        <v>84.210526315789465</v>
      </c>
      <c r="M86" s="35">
        <v>5</v>
      </c>
      <c r="N86" s="32">
        <f t="shared" si="28"/>
        <v>13.157894736842104</v>
      </c>
      <c r="O86" s="99">
        <f t="shared" si="29"/>
        <v>1</v>
      </c>
      <c r="P86" s="32">
        <f t="shared" si="30"/>
        <v>2.6315789473684208</v>
      </c>
      <c r="Q86" s="35">
        <v>0</v>
      </c>
      <c r="R86" s="32">
        <f t="shared" si="31"/>
        <v>0</v>
      </c>
      <c r="S86" s="35">
        <v>6</v>
      </c>
      <c r="T86" s="32">
        <f t="shared" si="32"/>
        <v>15.789473684210526</v>
      </c>
      <c r="U86" s="35">
        <v>8</v>
      </c>
      <c r="V86" s="32">
        <f t="shared" si="33"/>
        <v>21.052631578947366</v>
      </c>
      <c r="W86" s="35">
        <v>1</v>
      </c>
      <c r="X86" s="32">
        <f t="shared" si="34"/>
        <v>2.6315789473684208</v>
      </c>
      <c r="Y86" s="35">
        <v>6</v>
      </c>
      <c r="Z86" s="32">
        <f t="shared" si="35"/>
        <v>15.789473684210526</v>
      </c>
      <c r="AA86" s="35">
        <v>0</v>
      </c>
      <c r="AB86" s="32">
        <f t="shared" si="36"/>
        <v>0</v>
      </c>
      <c r="AC86" s="32">
        <f t="shared" si="37"/>
        <v>0</v>
      </c>
      <c r="AD86" s="35">
        <v>3</v>
      </c>
      <c r="AE86" s="32">
        <f t="shared" si="38"/>
        <v>7.8947368421052628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182</v>
      </c>
      <c r="D87" s="35">
        <v>140</v>
      </c>
      <c r="E87" s="32">
        <f t="shared" si="23"/>
        <v>76.923076923076934</v>
      </c>
      <c r="F87" s="35">
        <v>12</v>
      </c>
      <c r="G87" s="32">
        <f t="shared" si="24"/>
        <v>8.5714285714285712</v>
      </c>
      <c r="H87" s="106">
        <f t="shared" si="40"/>
        <v>136</v>
      </c>
      <c r="I87" s="32">
        <f t="shared" si="25"/>
        <v>97.142857142857139</v>
      </c>
      <c r="J87" s="32">
        <f t="shared" si="26"/>
        <v>74.72527472527473</v>
      </c>
      <c r="K87" s="35">
        <v>110</v>
      </c>
      <c r="L87" s="32">
        <f t="shared" si="27"/>
        <v>78.571428571428569</v>
      </c>
      <c r="M87" s="35">
        <v>26</v>
      </c>
      <c r="N87" s="32">
        <f t="shared" si="28"/>
        <v>18.571428571428573</v>
      </c>
      <c r="O87" s="99">
        <f t="shared" si="29"/>
        <v>4</v>
      </c>
      <c r="P87" s="32">
        <f t="shared" si="30"/>
        <v>2.8571428571428572</v>
      </c>
      <c r="Q87" s="35">
        <v>2</v>
      </c>
      <c r="R87" s="32">
        <f t="shared" si="31"/>
        <v>50</v>
      </c>
      <c r="S87" s="35">
        <v>10</v>
      </c>
      <c r="T87" s="32">
        <f t="shared" si="32"/>
        <v>7.1428571428571423</v>
      </c>
      <c r="U87" s="35">
        <v>14</v>
      </c>
      <c r="V87" s="32">
        <f t="shared" si="33"/>
        <v>10</v>
      </c>
      <c r="W87" s="35">
        <v>15</v>
      </c>
      <c r="X87" s="32">
        <f t="shared" si="34"/>
        <v>10.714285714285714</v>
      </c>
      <c r="Y87" s="35">
        <v>9</v>
      </c>
      <c r="Z87" s="32">
        <f t="shared" si="35"/>
        <v>6.4285714285714279</v>
      </c>
      <c r="AA87" s="35">
        <v>0</v>
      </c>
      <c r="AB87" s="32">
        <f t="shared" si="36"/>
        <v>0</v>
      </c>
      <c r="AC87" s="32">
        <f t="shared" si="37"/>
        <v>0</v>
      </c>
      <c r="AD87" s="35">
        <v>15</v>
      </c>
      <c r="AE87" s="32">
        <f t="shared" si="38"/>
        <v>10.714285714285714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92</v>
      </c>
      <c r="D88" s="35">
        <v>82</v>
      </c>
      <c r="E88" s="32">
        <f t="shared" si="23"/>
        <v>89.130434782608688</v>
      </c>
      <c r="F88" s="35">
        <v>5</v>
      </c>
      <c r="G88" s="32">
        <f t="shared" si="24"/>
        <v>6.0975609756097562</v>
      </c>
      <c r="H88" s="106">
        <f t="shared" si="40"/>
        <v>82</v>
      </c>
      <c r="I88" s="32">
        <f t="shared" si="25"/>
        <v>100</v>
      </c>
      <c r="J88" s="32">
        <f t="shared" si="26"/>
        <v>89.130434782608688</v>
      </c>
      <c r="K88" s="35">
        <v>71</v>
      </c>
      <c r="L88" s="32">
        <f t="shared" si="27"/>
        <v>86.58536585365853</v>
      </c>
      <c r="M88" s="35">
        <v>11</v>
      </c>
      <c r="N88" s="32">
        <f t="shared" si="28"/>
        <v>13.414634146341465</v>
      </c>
      <c r="O88" s="99">
        <f t="shared" si="29"/>
        <v>0</v>
      </c>
      <c r="P88" s="32">
        <f t="shared" si="30"/>
        <v>0</v>
      </c>
      <c r="Q88" s="35">
        <v>0</v>
      </c>
      <c r="R88" s="32">
        <f t="shared" si="31"/>
        <v>0</v>
      </c>
      <c r="S88" s="35">
        <v>6</v>
      </c>
      <c r="T88" s="32">
        <f t="shared" si="32"/>
        <v>7.3170731707317067</v>
      </c>
      <c r="U88" s="35">
        <v>11</v>
      </c>
      <c r="V88" s="32">
        <f t="shared" si="33"/>
        <v>13.414634146341465</v>
      </c>
      <c r="W88" s="35">
        <v>11</v>
      </c>
      <c r="X88" s="32">
        <f t="shared" si="34"/>
        <v>13.414634146341465</v>
      </c>
      <c r="Y88" s="35">
        <v>10</v>
      </c>
      <c r="Z88" s="32">
        <f t="shared" si="35"/>
        <v>12.195121951219512</v>
      </c>
      <c r="AA88" s="35">
        <v>0</v>
      </c>
      <c r="AB88" s="32">
        <f t="shared" si="36"/>
        <v>0</v>
      </c>
      <c r="AC88" s="32">
        <f t="shared" si="37"/>
        <v>0</v>
      </c>
      <c r="AD88" s="35">
        <v>13</v>
      </c>
      <c r="AE88" s="32">
        <f t="shared" si="38"/>
        <v>15.853658536585366</v>
      </c>
      <c r="AF88" s="35">
        <v>0</v>
      </c>
      <c r="AG88" s="32">
        <f t="shared" si="39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18</v>
      </c>
      <c r="D89" s="35">
        <v>17</v>
      </c>
      <c r="E89" s="32">
        <f t="shared" si="23"/>
        <v>94.444444444444443</v>
      </c>
      <c r="F89" s="35">
        <v>4</v>
      </c>
      <c r="G89" s="32">
        <f t="shared" si="24"/>
        <v>23.52941176470588</v>
      </c>
      <c r="H89" s="106">
        <f t="shared" si="40"/>
        <v>17</v>
      </c>
      <c r="I89" s="32">
        <f t="shared" si="25"/>
        <v>100</v>
      </c>
      <c r="J89" s="32">
        <f t="shared" si="26"/>
        <v>94.444444444444443</v>
      </c>
      <c r="K89" s="35">
        <v>17</v>
      </c>
      <c r="L89" s="32">
        <f t="shared" si="27"/>
        <v>100</v>
      </c>
      <c r="M89" s="35">
        <v>0</v>
      </c>
      <c r="N89" s="32">
        <f t="shared" si="28"/>
        <v>0</v>
      </c>
      <c r="O89" s="99">
        <f t="shared" si="29"/>
        <v>0</v>
      </c>
      <c r="P89" s="32">
        <f t="shared" si="30"/>
        <v>0</v>
      </c>
      <c r="Q89" s="35">
        <v>0</v>
      </c>
      <c r="R89" s="32">
        <f t="shared" si="31"/>
        <v>0</v>
      </c>
      <c r="S89" s="35">
        <v>1</v>
      </c>
      <c r="T89" s="32">
        <f t="shared" si="32"/>
        <v>5.8823529411764701</v>
      </c>
      <c r="U89" s="35">
        <v>4</v>
      </c>
      <c r="V89" s="32">
        <f t="shared" si="33"/>
        <v>23.52941176470588</v>
      </c>
      <c r="W89" s="35">
        <v>3</v>
      </c>
      <c r="X89" s="32">
        <f t="shared" si="34"/>
        <v>17.647058823529413</v>
      </c>
      <c r="Y89" s="35">
        <v>3</v>
      </c>
      <c r="Z89" s="32">
        <f t="shared" si="35"/>
        <v>17.647058823529413</v>
      </c>
      <c r="AA89" s="35">
        <v>0</v>
      </c>
      <c r="AB89" s="32">
        <f t="shared" si="36"/>
        <v>0</v>
      </c>
      <c r="AC89" s="32">
        <f t="shared" si="37"/>
        <v>0</v>
      </c>
      <c r="AD89" s="35">
        <v>2</v>
      </c>
      <c r="AE89" s="32">
        <f t="shared" si="38"/>
        <v>11.76470588235294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180.3</v>
      </c>
      <c r="D90" s="10">
        <f>SUM(D91:D101)</f>
        <v>150.30000000000001</v>
      </c>
      <c r="E90" s="43">
        <f>IF(C90=0,0,D90/C90*100)</f>
        <v>83.361064891846922</v>
      </c>
      <c r="F90" s="10">
        <f>SUM(F91:F101)</f>
        <v>30</v>
      </c>
      <c r="G90" s="43">
        <f>IF(D90=0,0,F90/D90*100)</f>
        <v>19.960079840319359</v>
      </c>
      <c r="H90" s="61">
        <f>SUM(H91:H101)</f>
        <v>142</v>
      </c>
      <c r="I90" s="43">
        <f>IF(D90=0,0,H90/D90*100)</f>
        <v>94.477711244178295</v>
      </c>
      <c r="J90" s="43">
        <f>IF(C90=0,0,H90/C90*100)</f>
        <v>78.757626178591238</v>
      </c>
      <c r="K90" s="10">
        <f>SUM(K91:K101)</f>
        <v>117</v>
      </c>
      <c r="L90" s="43">
        <f t="shared" si="27"/>
        <v>77.844311377245504</v>
      </c>
      <c r="M90" s="10">
        <f>SUM(M91:M101)</f>
        <v>25</v>
      </c>
      <c r="N90" s="43">
        <f>IF(D90=0,0,M90/D90*100)</f>
        <v>16.633399866932798</v>
      </c>
      <c r="O90" s="61">
        <f>SUM(O91:O101)</f>
        <v>8.3000000000000007</v>
      </c>
      <c r="P90" s="43">
        <f>IF(D90=0,0,O90/D90*100)</f>
        <v>5.5222887558216902</v>
      </c>
      <c r="Q90" s="10">
        <f>SUM(Q91:Q101)</f>
        <v>0</v>
      </c>
      <c r="R90" s="43">
        <f t="shared" si="31"/>
        <v>0</v>
      </c>
      <c r="S90" s="10">
        <f>SUM(S91:S101)</f>
        <v>13</v>
      </c>
      <c r="T90" s="43">
        <f>IF(D90=0,0,S90/D90*100)</f>
        <v>8.6493679308050559</v>
      </c>
      <c r="U90" s="10">
        <f>SUM(U91:U101)</f>
        <v>23</v>
      </c>
      <c r="V90" s="43">
        <f t="shared" si="33"/>
        <v>15.302727877578176</v>
      </c>
      <c r="W90" s="10">
        <f>SUM(W91:W101)</f>
        <v>0</v>
      </c>
      <c r="X90" s="43">
        <f>IF(D90=0,0,W90/D90*100)</f>
        <v>0</v>
      </c>
      <c r="Y90" s="10">
        <f>SUM(Y91:Y101)</f>
        <v>11</v>
      </c>
      <c r="Z90" s="43">
        <f>IF(D90=0,0,Y90/D90*100)</f>
        <v>7.3186959414504313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17</v>
      </c>
      <c r="AE90" s="43">
        <f t="shared" si="38"/>
        <v>11.310711909514303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14</v>
      </c>
      <c r="D91" s="35">
        <v>14</v>
      </c>
      <c r="E91" s="32">
        <f t="shared" ref="E91:E93" si="42">IF(C91=0,0,D91/C91*100)</f>
        <v>100</v>
      </c>
      <c r="F91" s="35">
        <v>1</v>
      </c>
      <c r="G91" s="32">
        <f t="shared" ref="G91:G93" si="43">IF(D91=0,0,F91/D91*100)</f>
        <v>7.1428571428571423</v>
      </c>
      <c r="H91" s="106">
        <f t="shared" ref="H91:H101" si="44">K91+M91</f>
        <v>6</v>
      </c>
      <c r="I91" s="32">
        <f t="shared" ref="I91:I93" si="45">IF(D91=0,0,H91/D91*100)</f>
        <v>42.857142857142854</v>
      </c>
      <c r="J91" s="32">
        <f t="shared" ref="J91:J93" si="46">IF(C91=0,0,H91/C91*100)</f>
        <v>42.857142857142854</v>
      </c>
      <c r="K91" s="35">
        <v>4</v>
      </c>
      <c r="L91" s="32">
        <f t="shared" si="27"/>
        <v>28.571428571428569</v>
      </c>
      <c r="M91" s="35">
        <v>2</v>
      </c>
      <c r="N91" s="32">
        <f t="shared" ref="N91:N93" si="47">IF(D91=0,0,M91/D91*100)</f>
        <v>14.285714285714285</v>
      </c>
      <c r="O91" s="99">
        <f t="shared" ref="O91:O101" si="48">D91-H91</f>
        <v>8</v>
      </c>
      <c r="P91" s="32">
        <f t="shared" ref="P91:P93" si="49">IF(D91=0,0,O91/D91*100)</f>
        <v>57.142857142857139</v>
      </c>
      <c r="Q91" s="35">
        <v>0</v>
      </c>
      <c r="R91" s="32">
        <f t="shared" si="31"/>
        <v>0</v>
      </c>
      <c r="S91" s="35">
        <v>1</v>
      </c>
      <c r="T91" s="32">
        <f t="shared" ref="T91:T93" si="50">IF(D91=0,0,S91/D91*100)</f>
        <v>7.1428571428571423</v>
      </c>
      <c r="U91" s="35">
        <v>2</v>
      </c>
      <c r="V91" s="32">
        <f t="shared" si="33"/>
        <v>14.285714285714285</v>
      </c>
      <c r="W91" s="35">
        <v>0</v>
      </c>
      <c r="X91" s="32">
        <f t="shared" ref="X91:X93" si="51">IF(D91=0,0,W91/D91*100)</f>
        <v>0</v>
      </c>
      <c r="Y91" s="35">
        <v>0</v>
      </c>
      <c r="Z91" s="32">
        <f t="shared" ref="Z91:Z93" si="52">IF(D91=0,0,Y91/D91*100)</f>
        <v>0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0</v>
      </c>
      <c r="AE91" s="32">
        <f t="shared" si="38"/>
        <v>0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29</v>
      </c>
      <c r="D92" s="35">
        <v>25</v>
      </c>
      <c r="E92" s="32">
        <f t="shared" si="42"/>
        <v>86.206896551724128</v>
      </c>
      <c r="F92" s="35">
        <v>13</v>
      </c>
      <c r="G92" s="32">
        <f t="shared" si="43"/>
        <v>52</v>
      </c>
      <c r="H92" s="106">
        <f t="shared" si="44"/>
        <v>25</v>
      </c>
      <c r="I92" s="32">
        <f t="shared" si="45"/>
        <v>100</v>
      </c>
      <c r="J92" s="32">
        <f t="shared" si="46"/>
        <v>86.206896551724128</v>
      </c>
      <c r="K92" s="35">
        <v>24</v>
      </c>
      <c r="L92" s="32">
        <f t="shared" si="27"/>
        <v>96</v>
      </c>
      <c r="M92" s="35">
        <v>1</v>
      </c>
      <c r="N92" s="32">
        <f t="shared" si="47"/>
        <v>4</v>
      </c>
      <c r="O92" s="99">
        <f t="shared" si="48"/>
        <v>0</v>
      </c>
      <c r="P92" s="32">
        <f t="shared" si="49"/>
        <v>0</v>
      </c>
      <c r="Q92" s="35">
        <v>0</v>
      </c>
      <c r="R92" s="32">
        <f t="shared" si="31"/>
        <v>0</v>
      </c>
      <c r="S92" s="35">
        <v>2</v>
      </c>
      <c r="T92" s="32">
        <f t="shared" si="50"/>
        <v>8</v>
      </c>
      <c r="U92" s="35">
        <v>5</v>
      </c>
      <c r="V92" s="32">
        <f t="shared" si="33"/>
        <v>20</v>
      </c>
      <c r="W92" s="35">
        <v>0</v>
      </c>
      <c r="X92" s="32">
        <f t="shared" si="51"/>
        <v>0</v>
      </c>
      <c r="Y92" s="35">
        <v>3</v>
      </c>
      <c r="Z92" s="32">
        <f t="shared" si="52"/>
        <v>12</v>
      </c>
      <c r="AA92" s="35">
        <v>0</v>
      </c>
      <c r="AB92" s="32">
        <f t="shared" si="53"/>
        <v>0</v>
      </c>
      <c r="AC92" s="32">
        <f t="shared" si="54"/>
        <v>0</v>
      </c>
      <c r="AD92" s="35">
        <v>4</v>
      </c>
      <c r="AE92" s="32">
        <f t="shared" si="38"/>
        <v>16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16</v>
      </c>
      <c r="D93" s="35">
        <v>14</v>
      </c>
      <c r="E93" s="32">
        <f t="shared" si="42"/>
        <v>87.5</v>
      </c>
      <c r="F93" s="35">
        <v>3</v>
      </c>
      <c r="G93" s="32">
        <f t="shared" si="43"/>
        <v>21.428571428571427</v>
      </c>
      <c r="H93" s="106">
        <f t="shared" si="44"/>
        <v>14</v>
      </c>
      <c r="I93" s="32">
        <f t="shared" si="45"/>
        <v>100</v>
      </c>
      <c r="J93" s="32">
        <f t="shared" si="46"/>
        <v>87.5</v>
      </c>
      <c r="K93" s="35">
        <v>7</v>
      </c>
      <c r="L93" s="32">
        <f t="shared" si="27"/>
        <v>50</v>
      </c>
      <c r="M93" s="35">
        <v>7</v>
      </c>
      <c r="N93" s="32">
        <f t="shared" si="47"/>
        <v>50</v>
      </c>
      <c r="O93" s="99">
        <f t="shared" si="48"/>
        <v>0</v>
      </c>
      <c r="P93" s="32">
        <f t="shared" si="49"/>
        <v>0</v>
      </c>
      <c r="Q93" s="35">
        <v>0</v>
      </c>
      <c r="R93" s="32">
        <f t="shared" si="31"/>
        <v>0</v>
      </c>
      <c r="S93" s="35">
        <v>0</v>
      </c>
      <c r="T93" s="32">
        <f t="shared" si="50"/>
        <v>0</v>
      </c>
      <c r="U93" s="35">
        <v>4</v>
      </c>
      <c r="V93" s="32">
        <f t="shared" si="33"/>
        <v>28.571428571428569</v>
      </c>
      <c r="W93" s="35">
        <v>0</v>
      </c>
      <c r="X93" s="32">
        <f t="shared" si="51"/>
        <v>0</v>
      </c>
      <c r="Y93" s="35">
        <v>0</v>
      </c>
      <c r="Z93" s="32">
        <f t="shared" si="52"/>
        <v>0</v>
      </c>
      <c r="AA93" s="35">
        <v>0</v>
      </c>
      <c r="AB93" s="32">
        <f t="shared" si="53"/>
        <v>0</v>
      </c>
      <c r="AC93" s="32">
        <f t="shared" si="54"/>
        <v>0</v>
      </c>
      <c r="AD93" s="35">
        <v>0</v>
      </c>
      <c r="AE93" s="32">
        <f t="shared" si="38"/>
        <v>0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3</v>
      </c>
      <c r="D94" s="35">
        <v>2</v>
      </c>
      <c r="E94" s="32">
        <f t="shared" si="23"/>
        <v>66.666666666666657</v>
      </c>
      <c r="F94" s="35">
        <v>2</v>
      </c>
      <c r="G94" s="32">
        <f t="shared" si="24"/>
        <v>100</v>
      </c>
      <c r="H94" s="106">
        <f t="shared" si="44"/>
        <v>2</v>
      </c>
      <c r="I94" s="32">
        <f t="shared" si="25"/>
        <v>100</v>
      </c>
      <c r="J94" s="32">
        <f t="shared" si="26"/>
        <v>66.666666666666657</v>
      </c>
      <c r="K94" s="35">
        <v>2</v>
      </c>
      <c r="L94" s="32">
        <f t="shared" si="27"/>
        <v>100</v>
      </c>
      <c r="M94" s="35">
        <v>0</v>
      </c>
      <c r="N94" s="32">
        <f t="shared" si="28"/>
        <v>0</v>
      </c>
      <c r="O94" s="99">
        <f t="shared" si="48"/>
        <v>0</v>
      </c>
      <c r="P94" s="32">
        <f t="shared" si="30"/>
        <v>0</v>
      </c>
      <c r="Q94" s="35">
        <v>0</v>
      </c>
      <c r="R94" s="32">
        <f t="shared" si="31"/>
        <v>0</v>
      </c>
      <c r="S94" s="35">
        <v>0</v>
      </c>
      <c r="T94" s="32">
        <f t="shared" si="32"/>
        <v>0</v>
      </c>
      <c r="U94" s="35">
        <v>1</v>
      </c>
      <c r="V94" s="32">
        <f t="shared" si="33"/>
        <v>50</v>
      </c>
      <c r="W94" s="35">
        <v>0</v>
      </c>
      <c r="X94" s="32">
        <f t="shared" si="34"/>
        <v>0</v>
      </c>
      <c r="Y94" s="35">
        <v>0</v>
      </c>
      <c r="Z94" s="32">
        <f t="shared" si="35"/>
        <v>0</v>
      </c>
      <c r="AA94" s="35">
        <v>0</v>
      </c>
      <c r="AB94" s="32">
        <f t="shared" si="36"/>
        <v>0</v>
      </c>
      <c r="AC94" s="32">
        <f t="shared" si="37"/>
        <v>0</v>
      </c>
      <c r="AD94" s="35">
        <v>0</v>
      </c>
      <c r="AE94" s="32">
        <f t="shared" si="38"/>
        <v>0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19</v>
      </c>
      <c r="D95" s="35">
        <v>17</v>
      </c>
      <c r="E95" s="32">
        <f t="shared" si="23"/>
        <v>89.473684210526315</v>
      </c>
      <c r="F95" s="35">
        <v>3</v>
      </c>
      <c r="G95" s="32">
        <f t="shared" si="24"/>
        <v>17.647058823529413</v>
      </c>
      <c r="H95" s="106">
        <f t="shared" si="44"/>
        <v>17</v>
      </c>
      <c r="I95" s="32">
        <f t="shared" si="25"/>
        <v>100</v>
      </c>
      <c r="J95" s="32">
        <f t="shared" si="26"/>
        <v>89.473684210526315</v>
      </c>
      <c r="K95" s="35">
        <v>15</v>
      </c>
      <c r="L95" s="32">
        <f t="shared" si="27"/>
        <v>88.235294117647058</v>
      </c>
      <c r="M95" s="35">
        <v>2</v>
      </c>
      <c r="N95" s="32">
        <f t="shared" si="28"/>
        <v>11.76470588235294</v>
      </c>
      <c r="O95" s="99">
        <f t="shared" si="48"/>
        <v>0</v>
      </c>
      <c r="P95" s="32">
        <f t="shared" si="30"/>
        <v>0</v>
      </c>
      <c r="Q95" s="35">
        <v>0</v>
      </c>
      <c r="R95" s="32">
        <f t="shared" si="31"/>
        <v>0</v>
      </c>
      <c r="S95" s="35">
        <v>1</v>
      </c>
      <c r="T95" s="32">
        <f t="shared" si="32"/>
        <v>5.8823529411764701</v>
      </c>
      <c r="U95" s="35">
        <v>4</v>
      </c>
      <c r="V95" s="32">
        <f t="shared" si="33"/>
        <v>23.52941176470588</v>
      </c>
      <c r="W95" s="35">
        <v>0</v>
      </c>
      <c r="X95" s="32">
        <f t="shared" si="34"/>
        <v>0</v>
      </c>
      <c r="Y95" s="35">
        <v>0</v>
      </c>
      <c r="Z95" s="32">
        <f t="shared" si="35"/>
        <v>0</v>
      </c>
      <c r="AA95" s="35">
        <v>0</v>
      </c>
      <c r="AB95" s="32">
        <f t="shared" si="36"/>
        <v>0</v>
      </c>
      <c r="AC95" s="32">
        <f t="shared" si="37"/>
        <v>0</v>
      </c>
      <c r="AD95" s="35">
        <v>1</v>
      </c>
      <c r="AE95" s="32">
        <f t="shared" si="38"/>
        <v>5.8823529411764701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6.3</v>
      </c>
      <c r="D96" s="35">
        <v>6.3</v>
      </c>
      <c r="E96" s="32">
        <f t="shared" si="23"/>
        <v>100</v>
      </c>
      <c r="F96" s="35">
        <v>0</v>
      </c>
      <c r="G96" s="32">
        <f t="shared" si="24"/>
        <v>0</v>
      </c>
      <c r="H96" s="106">
        <f t="shared" si="44"/>
        <v>6</v>
      </c>
      <c r="I96" s="32">
        <f t="shared" si="25"/>
        <v>95.238095238095241</v>
      </c>
      <c r="J96" s="32">
        <f t="shared" si="26"/>
        <v>95.238095238095241</v>
      </c>
      <c r="K96" s="35">
        <v>5</v>
      </c>
      <c r="L96" s="32">
        <f t="shared" si="27"/>
        <v>79.365079365079367</v>
      </c>
      <c r="M96" s="35">
        <v>1</v>
      </c>
      <c r="N96" s="32">
        <f t="shared" si="28"/>
        <v>15.873015873015872</v>
      </c>
      <c r="O96" s="99">
        <f t="shared" si="48"/>
        <v>0.29999999999999982</v>
      </c>
      <c r="P96" s="32">
        <f t="shared" si="30"/>
        <v>4.7619047619047592</v>
      </c>
      <c r="Q96" s="35">
        <v>0</v>
      </c>
      <c r="R96" s="32">
        <f t="shared" si="31"/>
        <v>0</v>
      </c>
      <c r="S96" s="35">
        <v>1</v>
      </c>
      <c r="T96" s="32">
        <f t="shared" si="32"/>
        <v>15.873015873015872</v>
      </c>
      <c r="U96" s="35">
        <v>1</v>
      </c>
      <c r="V96" s="32">
        <f t="shared" si="33"/>
        <v>15.873015873015872</v>
      </c>
      <c r="W96" s="35">
        <v>0</v>
      </c>
      <c r="X96" s="32">
        <f t="shared" si="34"/>
        <v>0</v>
      </c>
      <c r="Y96" s="35">
        <v>2</v>
      </c>
      <c r="Z96" s="32">
        <f t="shared" si="35"/>
        <v>31.746031746031743</v>
      </c>
      <c r="AA96" s="35">
        <v>0</v>
      </c>
      <c r="AB96" s="32">
        <f t="shared" si="36"/>
        <v>0</v>
      </c>
      <c r="AC96" s="32">
        <f t="shared" si="37"/>
        <v>0</v>
      </c>
      <c r="AD96" s="35">
        <v>0</v>
      </c>
      <c r="AE96" s="32">
        <f t="shared" si="38"/>
        <v>0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77</v>
      </c>
      <c r="D97" s="35">
        <v>68</v>
      </c>
      <c r="E97" s="32">
        <f t="shared" si="23"/>
        <v>88.311688311688314</v>
      </c>
      <c r="F97" s="35">
        <v>8</v>
      </c>
      <c r="G97" s="32">
        <f t="shared" si="24"/>
        <v>11.76470588235294</v>
      </c>
      <c r="H97" s="106">
        <f t="shared" si="44"/>
        <v>68</v>
      </c>
      <c r="I97" s="32">
        <f t="shared" si="25"/>
        <v>100</v>
      </c>
      <c r="J97" s="32">
        <f t="shared" si="26"/>
        <v>88.311688311688314</v>
      </c>
      <c r="K97" s="35">
        <v>56</v>
      </c>
      <c r="L97" s="32">
        <f t="shared" si="27"/>
        <v>82.35294117647058</v>
      </c>
      <c r="M97" s="35">
        <v>12</v>
      </c>
      <c r="N97" s="32">
        <f t="shared" si="28"/>
        <v>17.647058823529413</v>
      </c>
      <c r="O97" s="99">
        <f t="shared" si="48"/>
        <v>0</v>
      </c>
      <c r="P97" s="32">
        <f t="shared" si="30"/>
        <v>0</v>
      </c>
      <c r="Q97" s="35">
        <v>0</v>
      </c>
      <c r="R97" s="32">
        <f t="shared" si="31"/>
        <v>0</v>
      </c>
      <c r="S97" s="35">
        <v>8</v>
      </c>
      <c r="T97" s="32">
        <f t="shared" si="32"/>
        <v>11.76470588235294</v>
      </c>
      <c r="U97" s="35">
        <v>5</v>
      </c>
      <c r="V97" s="32">
        <f t="shared" si="33"/>
        <v>7.3529411764705888</v>
      </c>
      <c r="W97" s="35">
        <v>0</v>
      </c>
      <c r="X97" s="32">
        <f t="shared" si="34"/>
        <v>0</v>
      </c>
      <c r="Y97" s="35">
        <v>3</v>
      </c>
      <c r="Z97" s="32">
        <f t="shared" si="35"/>
        <v>4.4117647058823533</v>
      </c>
      <c r="AA97" s="35">
        <v>0</v>
      </c>
      <c r="AB97" s="32">
        <f t="shared" si="36"/>
        <v>0</v>
      </c>
      <c r="AC97" s="32">
        <f t="shared" si="37"/>
        <v>0</v>
      </c>
      <c r="AD97" s="35">
        <v>4</v>
      </c>
      <c r="AE97" s="32">
        <f t="shared" si="38"/>
        <v>5.8823529411764701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2</v>
      </c>
      <c r="D98" s="35">
        <v>0</v>
      </c>
      <c r="E98" s="32">
        <f t="shared" si="23"/>
        <v>0</v>
      </c>
      <c r="F98" s="35">
        <v>0</v>
      </c>
      <c r="G98" s="32">
        <f t="shared" si="24"/>
        <v>0</v>
      </c>
      <c r="H98" s="106">
        <f t="shared" si="44"/>
        <v>0</v>
      </c>
      <c r="I98" s="32">
        <f t="shared" si="25"/>
        <v>0</v>
      </c>
      <c r="J98" s="32">
        <f t="shared" si="26"/>
        <v>0</v>
      </c>
      <c r="K98" s="35">
        <v>0</v>
      </c>
      <c r="L98" s="32">
        <f t="shared" si="27"/>
        <v>0</v>
      </c>
      <c r="M98" s="35">
        <v>0</v>
      </c>
      <c r="N98" s="32">
        <f t="shared" si="28"/>
        <v>0</v>
      </c>
      <c r="O98" s="99">
        <f t="shared" si="48"/>
        <v>0</v>
      </c>
      <c r="P98" s="32">
        <f t="shared" si="30"/>
        <v>0</v>
      </c>
      <c r="Q98" s="35">
        <v>0</v>
      </c>
      <c r="R98" s="32">
        <f t="shared" si="31"/>
        <v>0</v>
      </c>
      <c r="S98" s="35">
        <v>0</v>
      </c>
      <c r="T98" s="32">
        <f t="shared" si="32"/>
        <v>0</v>
      </c>
      <c r="U98" s="35">
        <v>0</v>
      </c>
      <c r="V98" s="32">
        <f t="shared" si="33"/>
        <v>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4</v>
      </c>
      <c r="D99" s="35">
        <v>3</v>
      </c>
      <c r="E99" s="32">
        <f t="shared" si="23"/>
        <v>75</v>
      </c>
      <c r="F99" s="35">
        <v>0</v>
      </c>
      <c r="G99" s="32">
        <f t="shared" si="24"/>
        <v>0</v>
      </c>
      <c r="H99" s="106">
        <f t="shared" si="44"/>
        <v>3</v>
      </c>
      <c r="I99" s="32">
        <f t="shared" si="25"/>
        <v>100</v>
      </c>
      <c r="J99" s="32">
        <f t="shared" si="26"/>
        <v>75</v>
      </c>
      <c r="K99" s="35">
        <v>3</v>
      </c>
      <c r="L99" s="32">
        <f t="shared" si="27"/>
        <v>100</v>
      </c>
      <c r="M99" s="35">
        <v>0</v>
      </c>
      <c r="N99" s="32">
        <f t="shared" si="28"/>
        <v>0</v>
      </c>
      <c r="O99" s="99">
        <f t="shared" si="48"/>
        <v>0</v>
      </c>
      <c r="P99" s="32">
        <f t="shared" si="30"/>
        <v>0</v>
      </c>
      <c r="Q99" s="35">
        <v>0</v>
      </c>
      <c r="R99" s="32">
        <f t="shared" si="31"/>
        <v>0</v>
      </c>
      <c r="S99" s="35">
        <v>0</v>
      </c>
      <c r="T99" s="32">
        <f t="shared" si="32"/>
        <v>0</v>
      </c>
      <c r="U99" s="35">
        <v>1</v>
      </c>
      <c r="V99" s="32">
        <f t="shared" si="33"/>
        <v>33.333333333333329</v>
      </c>
      <c r="W99" s="35">
        <v>0</v>
      </c>
      <c r="X99" s="32">
        <f t="shared" si="34"/>
        <v>0</v>
      </c>
      <c r="Y99" s="35">
        <v>1</v>
      </c>
      <c r="Z99" s="32">
        <f t="shared" si="35"/>
        <v>33.333333333333329</v>
      </c>
      <c r="AA99" s="35">
        <v>0</v>
      </c>
      <c r="AB99" s="32">
        <f t="shared" si="36"/>
        <v>0</v>
      </c>
      <c r="AC99" s="32">
        <f t="shared" si="37"/>
        <v>0</v>
      </c>
      <c r="AD99" s="35">
        <v>1</v>
      </c>
      <c r="AE99" s="32">
        <f t="shared" si="38"/>
        <v>33.333333333333329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10</v>
      </c>
      <c r="D100" s="35">
        <v>1</v>
      </c>
      <c r="E100" s="32">
        <f t="shared" si="23"/>
        <v>10</v>
      </c>
      <c r="F100" s="35">
        <v>0</v>
      </c>
      <c r="G100" s="32">
        <f t="shared" si="24"/>
        <v>0</v>
      </c>
      <c r="H100" s="106">
        <f t="shared" si="44"/>
        <v>1</v>
      </c>
      <c r="I100" s="32">
        <f t="shared" si="25"/>
        <v>100</v>
      </c>
      <c r="J100" s="32">
        <f t="shared" si="26"/>
        <v>10</v>
      </c>
      <c r="K100" s="35">
        <v>1</v>
      </c>
      <c r="L100" s="32">
        <f t="shared" si="27"/>
        <v>100</v>
      </c>
      <c r="M100" s="35">
        <v>0</v>
      </c>
      <c r="N100" s="32">
        <f t="shared" si="28"/>
        <v>0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0</v>
      </c>
      <c r="V100" s="32">
        <f t="shared" si="33"/>
        <v>0</v>
      </c>
      <c r="W100" s="35">
        <v>0</v>
      </c>
      <c r="X100" s="32">
        <f t="shared" si="34"/>
        <v>0</v>
      </c>
      <c r="Y100" s="35">
        <v>2</v>
      </c>
      <c r="Z100" s="32">
        <f t="shared" si="35"/>
        <v>200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7</v>
      </c>
      <c r="AE100" s="32">
        <f t="shared" si="38"/>
        <v>700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0</v>
      </c>
      <c r="D101" s="35">
        <v>0</v>
      </c>
      <c r="E101" s="32">
        <f t="shared" si="23"/>
        <v>0</v>
      </c>
      <c r="F101" s="35">
        <v>0</v>
      </c>
      <c r="G101" s="32">
        <f t="shared" si="24"/>
        <v>0</v>
      </c>
      <c r="H101" s="106">
        <f t="shared" si="44"/>
        <v>0</v>
      </c>
      <c r="I101" s="32">
        <f t="shared" si="25"/>
        <v>0</v>
      </c>
      <c r="J101" s="32">
        <f t="shared" si="26"/>
        <v>0</v>
      </c>
      <c r="K101" s="35">
        <v>0</v>
      </c>
      <c r="L101" s="32">
        <f t="shared" si="27"/>
        <v>0</v>
      </c>
      <c r="M101" s="35">
        <v>0</v>
      </c>
      <c r="N101" s="32">
        <f t="shared" si="28"/>
        <v>0</v>
      </c>
      <c r="O101" s="99">
        <f t="shared" si="48"/>
        <v>0</v>
      </c>
      <c r="P101" s="32">
        <f t="shared" si="30"/>
        <v>0</v>
      </c>
      <c r="Q101" s="35">
        <v>0</v>
      </c>
      <c r="R101" s="32">
        <f t="shared" si="31"/>
        <v>0</v>
      </c>
      <c r="S101" s="35">
        <v>0</v>
      </c>
      <c r="T101" s="32">
        <f t="shared" si="32"/>
        <v>0</v>
      </c>
      <c r="U101" s="35">
        <v>0</v>
      </c>
      <c r="V101" s="32">
        <f t="shared" si="33"/>
        <v>0</v>
      </c>
      <c r="W101" s="35">
        <v>0</v>
      </c>
      <c r="X101" s="32">
        <f t="shared" si="34"/>
        <v>0</v>
      </c>
      <c r="Y101" s="35">
        <v>0</v>
      </c>
      <c r="Z101" s="32">
        <f t="shared" si="35"/>
        <v>0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0</v>
      </c>
      <c r="AE101" s="32">
        <f t="shared" si="38"/>
        <v>0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42" fitToHeight="2" orientation="landscape" r:id="rId1"/>
  <headerFooter scaleWithDoc="0">
    <oddHeader>&amp;R&amp;P</oddHead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Q8" activePane="bottomRight" state="frozen"/>
      <selection pane="topRight" activeCell="C1" sqref="C1"/>
      <selection pane="bottomLeft" activeCell="A8" sqref="A8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263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4111.5</v>
      </c>
      <c r="D8" s="65">
        <f>D9+D21+D40+D55+D72+D79+D90+D64+D102</f>
        <v>3547</v>
      </c>
      <c r="E8" s="62">
        <f>IF(C8=0,0,D8/C8*100)</f>
        <v>86.270217682111152</v>
      </c>
      <c r="F8" s="65">
        <f>F9+F21+F40+F55+F72+F79+F90+F64+F102</f>
        <v>1768</v>
      </c>
      <c r="G8" s="62">
        <f>IF(D8=0,0,F8/D8*100)</f>
        <v>49.84493938539611</v>
      </c>
      <c r="H8" s="65">
        <f>H9+H21+H40+H55+H72+H79+H90+H64+H102</f>
        <v>3428</v>
      </c>
      <c r="I8" s="62">
        <f>IF(D8=0,0,H8/D8*100)</f>
        <v>96.645052156752186</v>
      </c>
      <c r="J8" s="62">
        <f>IF(C8=0,0,H8/C8*100)</f>
        <v>83.375896874619968</v>
      </c>
      <c r="K8" s="65">
        <f>K9+K21+K40+K55+K72+K79+K90+K64+K102</f>
        <v>2570</v>
      </c>
      <c r="L8" s="62">
        <f>IF(D8=0,0,K8/D8*100)</f>
        <v>72.455596278545258</v>
      </c>
      <c r="M8" s="65">
        <f>M9+M21+M40+M55+M72+M79+M90+M64+M102</f>
        <v>858</v>
      </c>
      <c r="N8" s="62">
        <f>IF(D8=0,0,M8/D8*100)</f>
        <v>24.189455878206935</v>
      </c>
      <c r="O8" s="65">
        <f>O9+O21+O40+O55+O72+O79+O90+O64+O102</f>
        <v>119</v>
      </c>
      <c r="P8" s="62">
        <f>IF(D8=0,0,O8/D8*100)</f>
        <v>3.3549478432478153</v>
      </c>
      <c r="Q8" s="65">
        <f>Q9+Q21+Q40+Q55+Q72+Q79+Q90+Q64+Q102</f>
        <v>23</v>
      </c>
      <c r="R8" s="62">
        <f>IF(O8=0,0,Q8/O8*100)</f>
        <v>19.327731092436977</v>
      </c>
      <c r="S8" s="65">
        <f>S9+S21+S40+S55+S72+S79+S90+S64+S102</f>
        <v>224</v>
      </c>
      <c r="T8" s="62">
        <f>IF(D8=0,0,S8/D8*100)</f>
        <v>6.3151959402311819</v>
      </c>
      <c r="U8" s="65">
        <f>U9+U21+U40+U55+U72+U79+U90+U64+U102</f>
        <v>677</v>
      </c>
      <c r="V8" s="62">
        <f>IF(D8=0,0,U8/D8*100)</f>
        <v>19.086552015787987</v>
      </c>
      <c r="W8" s="65">
        <f>W9+W21+W40+W55+W72+W79+W90+W64+W102</f>
        <v>258</v>
      </c>
      <c r="X8" s="62">
        <f>IF(D8=0,0,W8/D8*100)</f>
        <v>7.2737524668734137</v>
      </c>
      <c r="Y8" s="65">
        <f>Y9+Y21+Y40+Y55+Y72+Y79+Y90+Y64+Y102</f>
        <v>383</v>
      </c>
      <c r="Z8" s="62">
        <f>IF(D8=0,0,Y8/D8*100)</f>
        <v>10.797857344234565</v>
      </c>
      <c r="AA8" s="65">
        <f>AA9+AA21+AA40+AA55+AA72+AA79+AA90+AA64+AA102</f>
        <v>34</v>
      </c>
      <c r="AB8" s="62">
        <f>IF(D8=0,0,AA8/D8*100)</f>
        <v>0.9585565266422329</v>
      </c>
      <c r="AC8" s="62">
        <f>IF(Y8=0,0,AA8/Y8*100)</f>
        <v>8.8772845953002602</v>
      </c>
      <c r="AD8" s="65">
        <f>AD9+AD21+AD40+AD55+AD72+AD79+AD90+AD64+AD102</f>
        <v>446</v>
      </c>
      <c r="AE8" s="62">
        <f>IF(D8=0,0,AD8/D8*100)</f>
        <v>12.574006202424584</v>
      </c>
      <c r="AF8" s="65">
        <f>AF9+AF21+AF40+AF55+AF72+AF79+AF90+AF64+AF102</f>
        <v>10</v>
      </c>
      <c r="AG8" s="60">
        <f>IF(D8=0,0,AF8/D8*100)</f>
        <v>0.28192839018889199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336</v>
      </c>
      <c r="D9" s="10">
        <f>SUM(D10:D20)</f>
        <v>310</v>
      </c>
      <c r="E9" s="43">
        <f>IF(C9=0,0,D9/C9*100)</f>
        <v>92.261904761904773</v>
      </c>
      <c r="F9" s="10">
        <f>SUM(F10:F20)</f>
        <v>244</v>
      </c>
      <c r="G9" s="43">
        <f>IF(D9=0,0,F9/D9*100)</f>
        <v>78.709677419354847</v>
      </c>
      <c r="H9" s="61">
        <f>SUM(H10:H20)</f>
        <v>303</v>
      </c>
      <c r="I9" s="43">
        <f>IF(D9=0,0,H9/D9*100)</f>
        <v>97.741935483870961</v>
      </c>
      <c r="J9" s="43">
        <f>IF(C9=0,0,H9/C9*100)</f>
        <v>90.178571428571431</v>
      </c>
      <c r="K9" s="10">
        <f>SUM(K10:K20)</f>
        <v>208</v>
      </c>
      <c r="L9" s="43">
        <f>IF(D9=0,0,K9/D9*100)</f>
        <v>67.096774193548399</v>
      </c>
      <c r="M9" s="10">
        <f>SUM(M10:M20)</f>
        <v>95</v>
      </c>
      <c r="N9" s="43">
        <f>IF(D9=0,0,M9/D9*100)</f>
        <v>30.64516129032258</v>
      </c>
      <c r="O9" s="61">
        <f>SUM(O10:O20)</f>
        <v>7</v>
      </c>
      <c r="P9" s="43">
        <f>IF(D9=0,0,O9/D9*100)</f>
        <v>2.258064516129032</v>
      </c>
      <c r="Q9" s="10">
        <f>SUM(Q10:Q20)</f>
        <v>2</v>
      </c>
      <c r="R9" s="43">
        <f>IF(O9=0,0,Q9/O9*100)</f>
        <v>28.571428571428569</v>
      </c>
      <c r="S9" s="10">
        <f>SUM(S10:S20)</f>
        <v>18</v>
      </c>
      <c r="T9" s="43">
        <f>IF(D9=0,0,S9/D9*100)</f>
        <v>5.806451612903226</v>
      </c>
      <c r="U9" s="10">
        <f>SUM(U10:U20)</f>
        <v>74</v>
      </c>
      <c r="V9" s="43">
        <f>IF(D9=0,0,U9/D9*100)</f>
        <v>23.870967741935484</v>
      </c>
      <c r="W9" s="10">
        <f>SUM(W10:W20)</f>
        <v>16</v>
      </c>
      <c r="X9" s="43">
        <f>IF(D9=0,0,W9/D9*100)</f>
        <v>5.161290322580645</v>
      </c>
      <c r="Y9" s="10">
        <f>SUM(Y10:Y20)</f>
        <v>35</v>
      </c>
      <c r="Z9" s="43">
        <f>IF(D9=0,0,Y9/D9*100)</f>
        <v>11.29032258064516</v>
      </c>
      <c r="AA9" s="10">
        <f>SUM(AA10:AA20)</f>
        <v>0</v>
      </c>
      <c r="AB9" s="43">
        <f>IF(D9=0,0,AA9/D9*100)</f>
        <v>0</v>
      </c>
      <c r="AC9" s="43">
        <f>IF(Y9=0,0,AA9/Y9*100)</f>
        <v>0</v>
      </c>
      <c r="AD9" s="10">
        <f>SUM(AD10:AD20)</f>
        <v>35</v>
      </c>
      <c r="AE9" s="43">
        <f>IF(D9=0,0,AD9/D9*100)</f>
        <v>11.29032258064516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7</v>
      </c>
      <c r="D10" s="35">
        <v>7</v>
      </c>
      <c r="E10" s="32">
        <f>IF(C10=0,0,D10/C10*100)</f>
        <v>100</v>
      </c>
      <c r="F10" s="35">
        <v>5</v>
      </c>
      <c r="G10" s="32">
        <f>IF(D10=0,0,F10/D10*100)</f>
        <v>71.428571428571431</v>
      </c>
      <c r="H10" s="106">
        <f>K10+M10</f>
        <v>7</v>
      </c>
      <c r="I10" s="32">
        <f>IF(D10=0,0,H10/D10*100)</f>
        <v>100</v>
      </c>
      <c r="J10" s="32">
        <f>IF(C10=0,0,H10/C10*100)</f>
        <v>100</v>
      </c>
      <c r="K10" s="35">
        <v>5</v>
      </c>
      <c r="L10" s="32">
        <f>IF(D10=0,0,K10/D10*100)</f>
        <v>71.428571428571431</v>
      </c>
      <c r="M10" s="35">
        <v>2</v>
      </c>
      <c r="N10" s="32">
        <f>IF(D10=0,0,M10/D10*100)</f>
        <v>28.571428571428569</v>
      </c>
      <c r="O10" s="99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1</v>
      </c>
      <c r="T10" s="32">
        <f>IF(D10=0,0,S10/D10*100)</f>
        <v>14.285714285714285</v>
      </c>
      <c r="U10" s="35">
        <v>1</v>
      </c>
      <c r="V10" s="32">
        <f>IF(D10=0,0,U10/D10*100)</f>
        <v>14.285714285714285</v>
      </c>
      <c r="W10" s="35">
        <v>3</v>
      </c>
      <c r="X10" s="32">
        <f>IF(D10=0,0,W10/D10*100)</f>
        <v>42.857142857142854</v>
      </c>
      <c r="Y10" s="35">
        <v>0</v>
      </c>
      <c r="Z10" s="32">
        <f>IF(D10=0,0,Y10/D10*100)</f>
        <v>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1</v>
      </c>
      <c r="AE10" s="32">
        <f>IF(D10=0,0,AD10/D10*100)</f>
        <v>14.285714285714285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22</v>
      </c>
      <c r="D11" s="35">
        <v>17</v>
      </c>
      <c r="E11" s="32">
        <f>IF(C11=0,0,D11/C11*100)</f>
        <v>77.272727272727266</v>
      </c>
      <c r="F11" s="35">
        <v>14</v>
      </c>
      <c r="G11" s="32">
        <f>IF(D11=0,0,F11/D11*100)</f>
        <v>82.35294117647058</v>
      </c>
      <c r="H11" s="106">
        <f t="shared" ref="H11:H80" si="0">K11+M11</f>
        <v>17</v>
      </c>
      <c r="I11" s="32">
        <f>IF(D11=0,0,H11/D11*100)</f>
        <v>100</v>
      </c>
      <c r="J11" s="32">
        <f>IF(C11=0,0,H11/C11*100)</f>
        <v>77.272727272727266</v>
      </c>
      <c r="K11" s="35">
        <v>10</v>
      </c>
      <c r="L11" s="32">
        <f>IF(D11=0,0,K11/D11*100)</f>
        <v>58.82352941176471</v>
      </c>
      <c r="M11" s="35">
        <v>7</v>
      </c>
      <c r="N11" s="32">
        <f>IF(D11=0,0,M11/D11*100)</f>
        <v>41.17647058823529</v>
      </c>
      <c r="O11" s="99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0</v>
      </c>
      <c r="T11" s="32">
        <f>IF(D11=0,0,S11/D11*100)</f>
        <v>0</v>
      </c>
      <c r="U11" s="35">
        <v>5</v>
      </c>
      <c r="V11" s="32">
        <f>IF(D11=0,0,U11/D11*100)</f>
        <v>29.411764705882355</v>
      </c>
      <c r="W11" s="35">
        <v>1</v>
      </c>
      <c r="X11" s="32">
        <f>IF(D11=0,0,W11/D11*100)</f>
        <v>5.8823529411764701</v>
      </c>
      <c r="Y11" s="35">
        <v>0</v>
      </c>
      <c r="Z11" s="32">
        <f>IF(D11=0,0,Y11/D11*100)</f>
        <v>0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2</v>
      </c>
      <c r="AE11" s="32">
        <f>IF(D11=0,0,AD11/D11*100)</f>
        <v>11.76470588235294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23</v>
      </c>
      <c r="D12" s="35">
        <v>22</v>
      </c>
      <c r="E12" s="32">
        <f t="shared" ref="E12:E78" si="2">IF(C12=0,0,D12/C12*100)</f>
        <v>95.652173913043484</v>
      </c>
      <c r="F12" s="35">
        <v>15</v>
      </c>
      <c r="G12" s="32">
        <f t="shared" ref="G12:G78" si="3">IF(D12=0,0,F12/D12*100)</f>
        <v>68.181818181818173</v>
      </c>
      <c r="H12" s="106">
        <f t="shared" si="0"/>
        <v>22</v>
      </c>
      <c r="I12" s="32">
        <f t="shared" ref="I12:I78" si="4">IF(D12=0,0,H12/D12*100)</f>
        <v>100</v>
      </c>
      <c r="J12" s="32">
        <f t="shared" ref="J12:J78" si="5">IF(C12=0,0,H12/C12*100)</f>
        <v>95.652173913043484</v>
      </c>
      <c r="K12" s="35">
        <v>13</v>
      </c>
      <c r="L12" s="32">
        <f t="shared" ref="L12:L79" si="6">IF(D12=0,0,K12/D12*100)</f>
        <v>59.090909090909093</v>
      </c>
      <c r="M12" s="35">
        <v>9</v>
      </c>
      <c r="N12" s="32">
        <f t="shared" ref="N12:N78" si="7">IF(D12=0,0,M12/D12*100)</f>
        <v>40.909090909090914</v>
      </c>
      <c r="O12" s="99">
        <f t="shared" si="1"/>
        <v>0</v>
      </c>
      <c r="P12" s="32">
        <f t="shared" ref="P12:P78" si="8">IF(D12=0,0,O12/D12*100)</f>
        <v>0</v>
      </c>
      <c r="Q12" s="35">
        <v>0</v>
      </c>
      <c r="R12" s="32">
        <f t="shared" ref="R12:R79" si="9">IF(O12=0,0,Q12/O12*100)</f>
        <v>0</v>
      </c>
      <c r="S12" s="35">
        <v>3</v>
      </c>
      <c r="T12" s="32">
        <f t="shared" ref="T12:T78" si="10">IF(D12=0,0,S12/D12*100)</f>
        <v>13.636363636363635</v>
      </c>
      <c r="U12" s="35">
        <v>4</v>
      </c>
      <c r="V12" s="32">
        <f t="shared" ref="V12:V79" si="11">IF(D12=0,0,U12/D12*100)</f>
        <v>18.181818181818183</v>
      </c>
      <c r="W12" s="35">
        <v>0</v>
      </c>
      <c r="X12" s="32">
        <f t="shared" ref="X12:X78" si="12">IF(D12=0,0,W12/D12*100)</f>
        <v>0</v>
      </c>
      <c r="Y12" s="35">
        <v>3</v>
      </c>
      <c r="Z12" s="32">
        <f t="shared" ref="Z12:Z78" si="13">IF(D12=0,0,Y12/D12*100)</f>
        <v>13.636363636363635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2</v>
      </c>
      <c r="AE12" s="32">
        <f t="shared" ref="AE12:AE79" si="16">IF(D12=0,0,AD12/D12*100)</f>
        <v>9.0909090909090917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109</v>
      </c>
      <c r="D13" s="35">
        <v>104</v>
      </c>
      <c r="E13" s="32">
        <f t="shared" si="2"/>
        <v>95.412844036697251</v>
      </c>
      <c r="F13" s="35">
        <v>91</v>
      </c>
      <c r="G13" s="32">
        <f t="shared" si="3"/>
        <v>87.5</v>
      </c>
      <c r="H13" s="106">
        <f t="shared" si="0"/>
        <v>100</v>
      </c>
      <c r="I13" s="32">
        <f t="shared" si="4"/>
        <v>96.15384615384616</v>
      </c>
      <c r="J13" s="32">
        <f t="shared" si="5"/>
        <v>91.743119266055047</v>
      </c>
      <c r="K13" s="35">
        <v>68</v>
      </c>
      <c r="L13" s="32">
        <f t="shared" si="6"/>
        <v>65.384615384615387</v>
      </c>
      <c r="M13" s="35">
        <v>32</v>
      </c>
      <c r="N13" s="32">
        <f t="shared" si="7"/>
        <v>30.76923076923077</v>
      </c>
      <c r="O13" s="99">
        <f t="shared" si="1"/>
        <v>4</v>
      </c>
      <c r="P13" s="32">
        <f t="shared" si="8"/>
        <v>3.8461538461538463</v>
      </c>
      <c r="Q13" s="35">
        <v>1</v>
      </c>
      <c r="R13" s="32">
        <f t="shared" si="9"/>
        <v>25</v>
      </c>
      <c r="S13" s="35">
        <v>9</v>
      </c>
      <c r="T13" s="32">
        <f t="shared" si="10"/>
        <v>8.6538461538461533</v>
      </c>
      <c r="U13" s="35">
        <v>27</v>
      </c>
      <c r="V13" s="32">
        <f t="shared" si="11"/>
        <v>25.961538461538463</v>
      </c>
      <c r="W13" s="35">
        <v>4</v>
      </c>
      <c r="X13" s="32">
        <f t="shared" si="12"/>
        <v>3.8461538461538463</v>
      </c>
      <c r="Y13" s="35">
        <v>3</v>
      </c>
      <c r="Z13" s="32">
        <f t="shared" si="13"/>
        <v>2.8846153846153846</v>
      </c>
      <c r="AA13" s="35">
        <v>0</v>
      </c>
      <c r="AB13" s="32">
        <f t="shared" si="14"/>
        <v>0</v>
      </c>
      <c r="AC13" s="32">
        <f t="shared" si="15"/>
        <v>0</v>
      </c>
      <c r="AD13" s="35">
        <v>5</v>
      </c>
      <c r="AE13" s="32">
        <f t="shared" si="16"/>
        <v>4.8076923076923084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22</v>
      </c>
      <c r="D14" s="35">
        <v>19</v>
      </c>
      <c r="E14" s="32">
        <f t="shared" si="2"/>
        <v>86.36363636363636</v>
      </c>
      <c r="F14" s="35">
        <v>14</v>
      </c>
      <c r="G14" s="32">
        <f t="shared" si="3"/>
        <v>73.68421052631578</v>
      </c>
      <c r="H14" s="106">
        <f t="shared" si="0"/>
        <v>18</v>
      </c>
      <c r="I14" s="32">
        <f t="shared" si="4"/>
        <v>94.73684210526315</v>
      </c>
      <c r="J14" s="32">
        <f t="shared" si="5"/>
        <v>81.818181818181827</v>
      </c>
      <c r="K14" s="35">
        <v>16</v>
      </c>
      <c r="L14" s="32">
        <f t="shared" si="6"/>
        <v>84.210526315789465</v>
      </c>
      <c r="M14" s="35">
        <v>2</v>
      </c>
      <c r="N14" s="32">
        <f t="shared" si="7"/>
        <v>10.526315789473683</v>
      </c>
      <c r="O14" s="99">
        <f t="shared" si="1"/>
        <v>1</v>
      </c>
      <c r="P14" s="32">
        <f t="shared" si="8"/>
        <v>5.2631578947368416</v>
      </c>
      <c r="Q14" s="35">
        <v>0</v>
      </c>
      <c r="R14" s="32">
        <f t="shared" si="9"/>
        <v>0</v>
      </c>
      <c r="S14" s="35">
        <v>0</v>
      </c>
      <c r="T14" s="32">
        <f t="shared" si="10"/>
        <v>0</v>
      </c>
      <c r="U14" s="35">
        <v>1</v>
      </c>
      <c r="V14" s="32">
        <f t="shared" si="11"/>
        <v>5.2631578947368416</v>
      </c>
      <c r="W14" s="35">
        <v>0</v>
      </c>
      <c r="X14" s="32">
        <f t="shared" si="12"/>
        <v>0</v>
      </c>
      <c r="Y14" s="35">
        <v>4</v>
      </c>
      <c r="Z14" s="32">
        <f t="shared" si="13"/>
        <v>21.052631578947366</v>
      </c>
      <c r="AA14" s="35">
        <v>0</v>
      </c>
      <c r="AB14" s="32">
        <f t="shared" si="14"/>
        <v>0</v>
      </c>
      <c r="AC14" s="32">
        <f t="shared" si="15"/>
        <v>0</v>
      </c>
      <c r="AD14" s="35">
        <v>6</v>
      </c>
      <c r="AE14" s="32">
        <f t="shared" si="16"/>
        <v>31.578947368421051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95</v>
      </c>
      <c r="D15" s="35">
        <v>87</v>
      </c>
      <c r="E15" s="32">
        <f t="shared" si="2"/>
        <v>91.578947368421055</v>
      </c>
      <c r="F15" s="35">
        <v>67</v>
      </c>
      <c r="G15" s="32">
        <f t="shared" si="3"/>
        <v>77.011494252873561</v>
      </c>
      <c r="H15" s="106">
        <f t="shared" si="0"/>
        <v>87</v>
      </c>
      <c r="I15" s="32">
        <f t="shared" si="4"/>
        <v>100</v>
      </c>
      <c r="J15" s="32">
        <f t="shared" si="5"/>
        <v>91.578947368421055</v>
      </c>
      <c r="K15" s="35">
        <v>64</v>
      </c>
      <c r="L15" s="32">
        <f t="shared" si="6"/>
        <v>73.563218390804593</v>
      </c>
      <c r="M15" s="35">
        <v>23</v>
      </c>
      <c r="N15" s="32">
        <f t="shared" si="7"/>
        <v>26.436781609195403</v>
      </c>
      <c r="O15" s="99">
        <f t="shared" si="1"/>
        <v>0</v>
      </c>
      <c r="P15" s="32">
        <f t="shared" si="8"/>
        <v>0</v>
      </c>
      <c r="Q15" s="35">
        <v>1</v>
      </c>
      <c r="R15" s="32">
        <f t="shared" si="9"/>
        <v>0</v>
      </c>
      <c r="S15" s="35">
        <v>3</v>
      </c>
      <c r="T15" s="32">
        <f t="shared" si="10"/>
        <v>3.4482758620689653</v>
      </c>
      <c r="U15" s="35">
        <v>25</v>
      </c>
      <c r="V15" s="32">
        <f t="shared" si="11"/>
        <v>28.735632183908045</v>
      </c>
      <c r="W15" s="35">
        <v>8</v>
      </c>
      <c r="X15" s="32">
        <f t="shared" si="12"/>
        <v>9.1954022988505741</v>
      </c>
      <c r="Y15" s="35">
        <v>17</v>
      </c>
      <c r="Z15" s="32">
        <f t="shared" si="13"/>
        <v>19.540229885057471</v>
      </c>
      <c r="AA15" s="35">
        <v>0</v>
      </c>
      <c r="AB15" s="32">
        <f t="shared" si="14"/>
        <v>0</v>
      </c>
      <c r="AC15" s="32">
        <f t="shared" si="15"/>
        <v>0</v>
      </c>
      <c r="AD15" s="35">
        <v>15</v>
      </c>
      <c r="AE15" s="32">
        <f t="shared" si="16"/>
        <v>17.241379310344829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2</v>
      </c>
      <c r="D16" s="35">
        <v>2</v>
      </c>
      <c r="E16" s="32">
        <f t="shared" si="2"/>
        <v>100</v>
      </c>
      <c r="F16" s="35">
        <v>2</v>
      </c>
      <c r="G16" s="32">
        <f t="shared" si="3"/>
        <v>100</v>
      </c>
      <c r="H16" s="106">
        <f t="shared" si="0"/>
        <v>2</v>
      </c>
      <c r="I16" s="32">
        <f t="shared" si="4"/>
        <v>100</v>
      </c>
      <c r="J16" s="32">
        <f t="shared" si="5"/>
        <v>100</v>
      </c>
      <c r="K16" s="35">
        <v>1</v>
      </c>
      <c r="L16" s="32">
        <f t="shared" si="6"/>
        <v>50</v>
      </c>
      <c r="M16" s="35">
        <v>1</v>
      </c>
      <c r="N16" s="32">
        <f t="shared" si="7"/>
        <v>50</v>
      </c>
      <c r="O16" s="99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2</v>
      </c>
      <c r="D17" s="35">
        <v>1</v>
      </c>
      <c r="E17" s="32">
        <f t="shared" si="2"/>
        <v>50</v>
      </c>
      <c r="F17" s="35">
        <v>1</v>
      </c>
      <c r="G17" s="32">
        <f t="shared" si="3"/>
        <v>100</v>
      </c>
      <c r="H17" s="106">
        <f t="shared" si="0"/>
        <v>1</v>
      </c>
      <c r="I17" s="32">
        <f t="shared" si="4"/>
        <v>100</v>
      </c>
      <c r="J17" s="32">
        <f t="shared" si="5"/>
        <v>50</v>
      </c>
      <c r="K17" s="35">
        <v>1</v>
      </c>
      <c r="L17" s="32">
        <f t="shared" si="6"/>
        <v>100</v>
      </c>
      <c r="M17" s="35">
        <v>0</v>
      </c>
      <c r="N17" s="32">
        <f t="shared" si="7"/>
        <v>0</v>
      </c>
      <c r="O17" s="99">
        <f t="shared" si="1"/>
        <v>0</v>
      </c>
      <c r="P17" s="32">
        <f t="shared" si="8"/>
        <v>0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0</v>
      </c>
      <c r="V17" s="32">
        <f t="shared" si="11"/>
        <v>0</v>
      </c>
      <c r="W17" s="35">
        <v>0</v>
      </c>
      <c r="X17" s="32">
        <f t="shared" si="12"/>
        <v>0</v>
      </c>
      <c r="Y17" s="35">
        <v>1</v>
      </c>
      <c r="Z17" s="32">
        <f t="shared" si="13"/>
        <v>100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24</v>
      </c>
      <c r="D18" s="35">
        <v>20</v>
      </c>
      <c r="E18" s="32">
        <f t="shared" si="2"/>
        <v>83.333333333333343</v>
      </c>
      <c r="F18" s="35">
        <v>15</v>
      </c>
      <c r="G18" s="32">
        <f t="shared" si="3"/>
        <v>75</v>
      </c>
      <c r="H18" s="106">
        <f t="shared" si="0"/>
        <v>20</v>
      </c>
      <c r="I18" s="32">
        <f t="shared" si="4"/>
        <v>100</v>
      </c>
      <c r="J18" s="32">
        <f t="shared" si="5"/>
        <v>83.333333333333343</v>
      </c>
      <c r="K18" s="35">
        <v>15</v>
      </c>
      <c r="L18" s="32">
        <f t="shared" si="6"/>
        <v>75</v>
      </c>
      <c r="M18" s="35">
        <v>5</v>
      </c>
      <c r="N18" s="32">
        <f t="shared" si="7"/>
        <v>25</v>
      </c>
      <c r="O18" s="99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2</v>
      </c>
      <c r="T18" s="32">
        <f t="shared" si="10"/>
        <v>10</v>
      </c>
      <c r="U18" s="35">
        <v>2</v>
      </c>
      <c r="V18" s="32">
        <f t="shared" si="11"/>
        <v>10</v>
      </c>
      <c r="W18" s="35">
        <v>0</v>
      </c>
      <c r="X18" s="32">
        <f t="shared" si="12"/>
        <v>0</v>
      </c>
      <c r="Y18" s="35">
        <v>3</v>
      </c>
      <c r="Z18" s="32">
        <f t="shared" si="13"/>
        <v>15</v>
      </c>
      <c r="AA18" s="35">
        <v>0</v>
      </c>
      <c r="AB18" s="32">
        <f t="shared" si="14"/>
        <v>0</v>
      </c>
      <c r="AC18" s="32">
        <f t="shared" si="15"/>
        <v>0</v>
      </c>
      <c r="AD18" s="35">
        <v>2</v>
      </c>
      <c r="AE18" s="32">
        <f t="shared" si="16"/>
        <v>10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29</v>
      </c>
      <c r="D19" s="35">
        <v>30</v>
      </c>
      <c r="E19" s="32">
        <f t="shared" si="2"/>
        <v>103.44827586206897</v>
      </c>
      <c r="F19" s="35">
        <v>19</v>
      </c>
      <c r="G19" s="32">
        <f t="shared" si="3"/>
        <v>63.333333333333329</v>
      </c>
      <c r="H19" s="106">
        <f t="shared" si="0"/>
        <v>28</v>
      </c>
      <c r="I19" s="32">
        <f t="shared" si="4"/>
        <v>93.333333333333329</v>
      </c>
      <c r="J19" s="32">
        <f t="shared" si="5"/>
        <v>96.551724137931032</v>
      </c>
      <c r="K19" s="35">
        <v>14</v>
      </c>
      <c r="L19" s="32">
        <f t="shared" si="6"/>
        <v>46.666666666666664</v>
      </c>
      <c r="M19" s="35">
        <v>14</v>
      </c>
      <c r="N19" s="32">
        <f t="shared" si="7"/>
        <v>46.666666666666664</v>
      </c>
      <c r="O19" s="99">
        <f t="shared" si="1"/>
        <v>2</v>
      </c>
      <c r="P19" s="32">
        <f t="shared" si="8"/>
        <v>6.666666666666667</v>
      </c>
      <c r="Q19" s="35">
        <v>0</v>
      </c>
      <c r="R19" s="32">
        <f t="shared" si="9"/>
        <v>0</v>
      </c>
      <c r="S19" s="35">
        <v>0</v>
      </c>
      <c r="T19" s="32">
        <f t="shared" si="10"/>
        <v>0</v>
      </c>
      <c r="U19" s="35">
        <v>9</v>
      </c>
      <c r="V19" s="32">
        <f t="shared" si="11"/>
        <v>30</v>
      </c>
      <c r="W19" s="35">
        <v>0</v>
      </c>
      <c r="X19" s="32">
        <f t="shared" si="12"/>
        <v>0</v>
      </c>
      <c r="Y19" s="35">
        <v>4</v>
      </c>
      <c r="Z19" s="32">
        <f t="shared" si="13"/>
        <v>13.333333333333334</v>
      </c>
      <c r="AA19" s="35">
        <v>0</v>
      </c>
      <c r="AB19" s="32">
        <f t="shared" si="14"/>
        <v>0</v>
      </c>
      <c r="AC19" s="32">
        <f t="shared" si="15"/>
        <v>0</v>
      </c>
      <c r="AD19" s="35">
        <v>2</v>
      </c>
      <c r="AE19" s="32">
        <f t="shared" si="16"/>
        <v>6.666666666666667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1</v>
      </c>
      <c r="D20" s="35">
        <v>1</v>
      </c>
      <c r="E20" s="32">
        <f t="shared" si="2"/>
        <v>100</v>
      </c>
      <c r="F20" s="35">
        <v>1</v>
      </c>
      <c r="G20" s="32">
        <f t="shared" si="3"/>
        <v>100</v>
      </c>
      <c r="H20" s="106">
        <f t="shared" si="0"/>
        <v>1</v>
      </c>
      <c r="I20" s="32">
        <f t="shared" si="4"/>
        <v>100</v>
      </c>
      <c r="J20" s="32">
        <f t="shared" si="5"/>
        <v>100</v>
      </c>
      <c r="K20" s="35">
        <v>1</v>
      </c>
      <c r="L20" s="32">
        <f t="shared" si="6"/>
        <v>100</v>
      </c>
      <c r="M20" s="35">
        <v>0</v>
      </c>
      <c r="N20" s="32">
        <f t="shared" si="7"/>
        <v>0</v>
      </c>
      <c r="O20" s="99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1060</v>
      </c>
      <c r="D21" s="10">
        <f>SUM(D22:D39)</f>
        <v>900</v>
      </c>
      <c r="E21" s="43">
        <f>IF(C21=0,0,D21/C21*100)</f>
        <v>84.905660377358487</v>
      </c>
      <c r="F21" s="10">
        <f>SUM(F22:F39)</f>
        <v>497</v>
      </c>
      <c r="G21" s="43">
        <f>IF(D21=0,0,F21/D21*100)</f>
        <v>55.222222222222214</v>
      </c>
      <c r="H21" s="61">
        <f>SUM(H22:H39)</f>
        <v>883</v>
      </c>
      <c r="I21" s="43">
        <f>IF(D21=0,0,H21/D21*100)</f>
        <v>98.111111111111114</v>
      </c>
      <c r="J21" s="43">
        <f>IF(C21=0,0,H21/C21*100)</f>
        <v>83.301886792452834</v>
      </c>
      <c r="K21" s="10">
        <f>SUM(K22:K39)</f>
        <v>669</v>
      </c>
      <c r="L21" s="43">
        <f>IF(D21=0,0,K21/D21*100)</f>
        <v>74.333333333333329</v>
      </c>
      <c r="M21" s="10">
        <f>SUM(M22:M39)</f>
        <v>214</v>
      </c>
      <c r="N21" s="43">
        <f>IF(D21=0,0,M21/D21*100)</f>
        <v>23.777777777777779</v>
      </c>
      <c r="O21" s="61">
        <f>SUM(O22:O39)</f>
        <v>17</v>
      </c>
      <c r="P21" s="43">
        <f>IF(D21=0,0,O21/D21*100)</f>
        <v>1.8888888888888888</v>
      </c>
      <c r="Q21" s="10">
        <f>SUM(Q22:Q39)</f>
        <v>4</v>
      </c>
      <c r="R21" s="43">
        <f t="shared" si="9"/>
        <v>23.52941176470588</v>
      </c>
      <c r="S21" s="10">
        <f>SUM(S22:S39)</f>
        <v>56</v>
      </c>
      <c r="T21" s="43">
        <f>IF(D21=0,0,S21/D21*100)</f>
        <v>6.2222222222222223</v>
      </c>
      <c r="U21" s="10">
        <f>SUM(U22:U39)</f>
        <v>183</v>
      </c>
      <c r="V21" s="43">
        <f t="shared" si="11"/>
        <v>20.333333333333332</v>
      </c>
      <c r="W21" s="10">
        <f>SUM(W22:W39)</f>
        <v>33</v>
      </c>
      <c r="X21" s="43">
        <f>IF(D21=0,0,W21/D21*100)</f>
        <v>3.6666666666666665</v>
      </c>
      <c r="Y21" s="10">
        <f>SUM(Y22:Y39)</f>
        <v>128</v>
      </c>
      <c r="Z21" s="43">
        <f>IF(D21=0,0,Y21/D21*100)</f>
        <v>14.222222222222221</v>
      </c>
      <c r="AA21" s="10">
        <f>SUM(AA22:AA39)</f>
        <v>4</v>
      </c>
      <c r="AB21" s="43">
        <f>IF(D21=0,0,AA21/D21*100)</f>
        <v>0.44444444444444442</v>
      </c>
      <c r="AC21" s="43">
        <f>IF(Y21=0,0,AA21/Y21*100)</f>
        <v>3.125</v>
      </c>
      <c r="AD21" s="10">
        <f>SUM(AD22:AD39)</f>
        <v>148</v>
      </c>
      <c r="AE21" s="43">
        <f t="shared" si="16"/>
        <v>16.444444444444446</v>
      </c>
      <c r="AF21" s="10">
        <f>SUM(AF22:AF39)</f>
        <v>2</v>
      </c>
      <c r="AG21" s="43">
        <f>IF(D21=0,0,AF21/D21*100)</f>
        <v>0.22222222222222221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104</v>
      </c>
      <c r="D22" s="35">
        <v>100</v>
      </c>
      <c r="E22" s="32">
        <f t="shared" si="2"/>
        <v>96.15384615384616</v>
      </c>
      <c r="F22" s="35">
        <v>49</v>
      </c>
      <c r="G22" s="32">
        <f t="shared" si="3"/>
        <v>49</v>
      </c>
      <c r="H22" s="106">
        <f t="shared" si="0"/>
        <v>100</v>
      </c>
      <c r="I22" s="32">
        <f t="shared" si="4"/>
        <v>100</v>
      </c>
      <c r="J22" s="32">
        <f t="shared" si="5"/>
        <v>96.15384615384616</v>
      </c>
      <c r="K22" s="35">
        <v>87</v>
      </c>
      <c r="L22" s="32">
        <f t="shared" si="6"/>
        <v>87</v>
      </c>
      <c r="M22" s="35">
        <v>13</v>
      </c>
      <c r="N22" s="32">
        <f t="shared" si="7"/>
        <v>13</v>
      </c>
      <c r="O22" s="99">
        <f t="shared" ref="O22:O39" si="18">D22-H22</f>
        <v>0</v>
      </c>
      <c r="P22" s="32">
        <f t="shared" si="8"/>
        <v>0</v>
      </c>
      <c r="Q22" s="35">
        <v>1</v>
      </c>
      <c r="R22" s="32">
        <f t="shared" si="9"/>
        <v>0</v>
      </c>
      <c r="S22" s="35">
        <v>10</v>
      </c>
      <c r="T22" s="32">
        <f t="shared" si="10"/>
        <v>10</v>
      </c>
      <c r="U22" s="35">
        <v>12</v>
      </c>
      <c r="V22" s="32">
        <f t="shared" si="11"/>
        <v>12</v>
      </c>
      <c r="W22" s="35">
        <v>6</v>
      </c>
      <c r="X22" s="32">
        <f t="shared" si="12"/>
        <v>6</v>
      </c>
      <c r="Y22" s="35">
        <v>12</v>
      </c>
      <c r="Z22" s="32">
        <f t="shared" si="13"/>
        <v>12</v>
      </c>
      <c r="AA22" s="35">
        <v>0</v>
      </c>
      <c r="AB22" s="32">
        <f t="shared" si="14"/>
        <v>0</v>
      </c>
      <c r="AC22" s="32">
        <f t="shared" si="15"/>
        <v>0</v>
      </c>
      <c r="AD22" s="35">
        <v>9</v>
      </c>
      <c r="AE22" s="32">
        <f t="shared" si="16"/>
        <v>9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55</v>
      </c>
      <c r="D23" s="35">
        <v>42</v>
      </c>
      <c r="E23" s="32">
        <f t="shared" si="2"/>
        <v>76.363636363636374</v>
      </c>
      <c r="F23" s="35">
        <v>21</v>
      </c>
      <c r="G23" s="32">
        <f t="shared" si="3"/>
        <v>50</v>
      </c>
      <c r="H23" s="106">
        <f t="shared" si="0"/>
        <v>41</v>
      </c>
      <c r="I23" s="32">
        <f t="shared" si="4"/>
        <v>97.61904761904762</v>
      </c>
      <c r="J23" s="32">
        <f t="shared" si="5"/>
        <v>74.545454545454547</v>
      </c>
      <c r="K23" s="35">
        <v>32</v>
      </c>
      <c r="L23" s="32">
        <f t="shared" si="6"/>
        <v>76.19047619047619</v>
      </c>
      <c r="M23" s="35">
        <v>9</v>
      </c>
      <c r="N23" s="32">
        <f t="shared" si="7"/>
        <v>21.428571428571427</v>
      </c>
      <c r="O23" s="99">
        <f t="shared" si="18"/>
        <v>1</v>
      </c>
      <c r="P23" s="32">
        <f t="shared" si="8"/>
        <v>2.3809523809523809</v>
      </c>
      <c r="Q23" s="35">
        <v>0</v>
      </c>
      <c r="R23" s="32">
        <f t="shared" si="9"/>
        <v>0</v>
      </c>
      <c r="S23" s="35">
        <v>1</v>
      </c>
      <c r="T23" s="32">
        <f t="shared" si="10"/>
        <v>2.3809523809523809</v>
      </c>
      <c r="U23" s="35">
        <v>6</v>
      </c>
      <c r="V23" s="32">
        <f t="shared" si="11"/>
        <v>14.285714285714285</v>
      </c>
      <c r="W23" s="35">
        <v>0</v>
      </c>
      <c r="X23" s="32">
        <f t="shared" si="12"/>
        <v>0</v>
      </c>
      <c r="Y23" s="35">
        <v>4</v>
      </c>
      <c r="Z23" s="32">
        <f t="shared" si="13"/>
        <v>9.5238095238095237</v>
      </c>
      <c r="AA23" s="35">
        <v>0</v>
      </c>
      <c r="AB23" s="32">
        <f t="shared" si="14"/>
        <v>0</v>
      </c>
      <c r="AC23" s="32">
        <f t="shared" si="15"/>
        <v>0</v>
      </c>
      <c r="AD23" s="35">
        <v>4</v>
      </c>
      <c r="AE23" s="32">
        <f t="shared" si="16"/>
        <v>9.5238095238095237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66</v>
      </c>
      <c r="D24" s="35">
        <v>53</v>
      </c>
      <c r="E24" s="32">
        <f t="shared" si="2"/>
        <v>80.303030303030297</v>
      </c>
      <c r="F24" s="35">
        <v>45</v>
      </c>
      <c r="G24" s="32">
        <f t="shared" si="3"/>
        <v>84.905660377358487</v>
      </c>
      <c r="H24" s="106">
        <f t="shared" si="0"/>
        <v>52</v>
      </c>
      <c r="I24" s="32">
        <f t="shared" si="4"/>
        <v>98.113207547169807</v>
      </c>
      <c r="J24" s="32">
        <f t="shared" si="5"/>
        <v>78.787878787878782</v>
      </c>
      <c r="K24" s="35">
        <v>38</v>
      </c>
      <c r="L24" s="32">
        <f t="shared" si="6"/>
        <v>71.698113207547166</v>
      </c>
      <c r="M24" s="35">
        <v>14</v>
      </c>
      <c r="N24" s="32">
        <f t="shared" si="7"/>
        <v>26.415094339622641</v>
      </c>
      <c r="O24" s="99">
        <f t="shared" si="18"/>
        <v>1</v>
      </c>
      <c r="P24" s="32">
        <f t="shared" si="8"/>
        <v>1.8867924528301887</v>
      </c>
      <c r="Q24" s="35">
        <v>1</v>
      </c>
      <c r="R24" s="32">
        <f t="shared" si="9"/>
        <v>100</v>
      </c>
      <c r="S24" s="35">
        <v>1</v>
      </c>
      <c r="T24" s="32">
        <f t="shared" si="10"/>
        <v>1.8867924528301887</v>
      </c>
      <c r="U24" s="35">
        <v>22</v>
      </c>
      <c r="V24" s="32">
        <f t="shared" si="11"/>
        <v>41.509433962264154</v>
      </c>
      <c r="W24" s="35">
        <v>1</v>
      </c>
      <c r="X24" s="32">
        <f t="shared" si="12"/>
        <v>1.8867924528301887</v>
      </c>
      <c r="Y24" s="35">
        <v>6</v>
      </c>
      <c r="Z24" s="32">
        <f t="shared" si="13"/>
        <v>11.320754716981133</v>
      </c>
      <c r="AA24" s="35">
        <v>0</v>
      </c>
      <c r="AB24" s="32">
        <f t="shared" si="14"/>
        <v>0</v>
      </c>
      <c r="AC24" s="32">
        <f t="shared" si="15"/>
        <v>0</v>
      </c>
      <c r="AD24" s="35">
        <v>8</v>
      </c>
      <c r="AE24" s="32">
        <f t="shared" si="16"/>
        <v>15.09433962264151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114</v>
      </c>
      <c r="D25" s="35">
        <v>103</v>
      </c>
      <c r="E25" s="32">
        <f t="shared" si="2"/>
        <v>90.350877192982466</v>
      </c>
      <c r="F25" s="35">
        <v>32</v>
      </c>
      <c r="G25" s="32">
        <f t="shared" si="3"/>
        <v>31.067961165048541</v>
      </c>
      <c r="H25" s="106">
        <f t="shared" si="0"/>
        <v>103</v>
      </c>
      <c r="I25" s="32">
        <f t="shared" si="4"/>
        <v>100</v>
      </c>
      <c r="J25" s="32">
        <f t="shared" si="5"/>
        <v>90.350877192982466</v>
      </c>
      <c r="K25" s="35">
        <v>84</v>
      </c>
      <c r="L25" s="32">
        <f t="shared" si="6"/>
        <v>81.553398058252426</v>
      </c>
      <c r="M25" s="35">
        <v>19</v>
      </c>
      <c r="N25" s="32">
        <f t="shared" si="7"/>
        <v>18.446601941747574</v>
      </c>
      <c r="O25" s="99">
        <f t="shared" si="18"/>
        <v>0</v>
      </c>
      <c r="P25" s="32">
        <f t="shared" si="8"/>
        <v>0</v>
      </c>
      <c r="Q25" s="35">
        <v>1</v>
      </c>
      <c r="R25" s="32">
        <f t="shared" si="9"/>
        <v>0</v>
      </c>
      <c r="S25" s="35">
        <v>12</v>
      </c>
      <c r="T25" s="32">
        <f t="shared" si="10"/>
        <v>11.650485436893204</v>
      </c>
      <c r="U25" s="35">
        <v>12</v>
      </c>
      <c r="V25" s="32">
        <f t="shared" si="11"/>
        <v>11.650485436893204</v>
      </c>
      <c r="W25" s="35">
        <v>6</v>
      </c>
      <c r="X25" s="32">
        <f t="shared" si="12"/>
        <v>5.825242718446602</v>
      </c>
      <c r="Y25" s="35">
        <v>20</v>
      </c>
      <c r="Z25" s="32">
        <f t="shared" si="13"/>
        <v>19.417475728155338</v>
      </c>
      <c r="AA25" s="35">
        <v>1</v>
      </c>
      <c r="AB25" s="32">
        <f t="shared" si="14"/>
        <v>0.97087378640776689</v>
      </c>
      <c r="AC25" s="32">
        <f t="shared" si="15"/>
        <v>5</v>
      </c>
      <c r="AD25" s="35">
        <v>16</v>
      </c>
      <c r="AE25" s="32">
        <f t="shared" si="16"/>
        <v>15.53398058252427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45</v>
      </c>
      <c r="D26" s="35">
        <v>39</v>
      </c>
      <c r="E26" s="32">
        <f t="shared" si="2"/>
        <v>86.666666666666671</v>
      </c>
      <c r="F26" s="35">
        <v>30</v>
      </c>
      <c r="G26" s="32">
        <f t="shared" si="3"/>
        <v>76.923076923076934</v>
      </c>
      <c r="H26" s="106">
        <f t="shared" si="0"/>
        <v>38</v>
      </c>
      <c r="I26" s="32">
        <f t="shared" si="4"/>
        <v>97.435897435897431</v>
      </c>
      <c r="J26" s="32">
        <f t="shared" si="5"/>
        <v>84.444444444444443</v>
      </c>
      <c r="K26" s="35">
        <v>26</v>
      </c>
      <c r="L26" s="32">
        <f t="shared" si="6"/>
        <v>66.666666666666657</v>
      </c>
      <c r="M26" s="35">
        <v>12</v>
      </c>
      <c r="N26" s="32">
        <f t="shared" si="7"/>
        <v>30.76923076923077</v>
      </c>
      <c r="O26" s="99">
        <f t="shared" si="18"/>
        <v>1</v>
      </c>
      <c r="P26" s="32">
        <f t="shared" si="8"/>
        <v>2.5641025641025639</v>
      </c>
      <c r="Q26" s="35">
        <v>0</v>
      </c>
      <c r="R26" s="32">
        <f t="shared" si="9"/>
        <v>0</v>
      </c>
      <c r="S26" s="35">
        <v>2</v>
      </c>
      <c r="T26" s="32">
        <f t="shared" si="10"/>
        <v>5.1282051282051277</v>
      </c>
      <c r="U26" s="35">
        <v>17</v>
      </c>
      <c r="V26" s="32">
        <f t="shared" si="11"/>
        <v>43.589743589743591</v>
      </c>
      <c r="W26" s="35">
        <v>2</v>
      </c>
      <c r="X26" s="32">
        <f t="shared" si="12"/>
        <v>5.1282051282051277</v>
      </c>
      <c r="Y26" s="35">
        <v>2</v>
      </c>
      <c r="Z26" s="32">
        <f t="shared" si="13"/>
        <v>5.1282051282051277</v>
      </c>
      <c r="AA26" s="35">
        <v>0</v>
      </c>
      <c r="AB26" s="32">
        <f t="shared" si="14"/>
        <v>0</v>
      </c>
      <c r="AC26" s="32">
        <f t="shared" si="15"/>
        <v>0</v>
      </c>
      <c r="AD26" s="35">
        <v>7</v>
      </c>
      <c r="AE26" s="32">
        <f t="shared" si="16"/>
        <v>17.948717948717949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47</v>
      </c>
      <c r="D27" s="35">
        <v>37</v>
      </c>
      <c r="E27" s="32">
        <f t="shared" si="2"/>
        <v>78.723404255319153</v>
      </c>
      <c r="F27" s="35">
        <v>27</v>
      </c>
      <c r="G27" s="32">
        <f t="shared" si="3"/>
        <v>72.972972972972968</v>
      </c>
      <c r="H27" s="106">
        <f t="shared" si="0"/>
        <v>36</v>
      </c>
      <c r="I27" s="32">
        <f t="shared" si="4"/>
        <v>97.297297297297305</v>
      </c>
      <c r="J27" s="32">
        <f t="shared" si="5"/>
        <v>76.59574468085107</v>
      </c>
      <c r="K27" s="35">
        <v>29</v>
      </c>
      <c r="L27" s="32">
        <f t="shared" si="6"/>
        <v>78.378378378378372</v>
      </c>
      <c r="M27" s="35">
        <v>7</v>
      </c>
      <c r="N27" s="32">
        <f t="shared" si="7"/>
        <v>18.918918918918919</v>
      </c>
      <c r="O27" s="99">
        <f t="shared" si="18"/>
        <v>1</v>
      </c>
      <c r="P27" s="32">
        <f t="shared" si="8"/>
        <v>2.7027027027027026</v>
      </c>
      <c r="Q27" s="35">
        <v>0</v>
      </c>
      <c r="R27" s="32">
        <f t="shared" si="9"/>
        <v>0</v>
      </c>
      <c r="S27" s="35">
        <v>4</v>
      </c>
      <c r="T27" s="32">
        <f t="shared" si="10"/>
        <v>10.810810810810811</v>
      </c>
      <c r="U27" s="35">
        <v>5</v>
      </c>
      <c r="V27" s="32">
        <f t="shared" si="11"/>
        <v>13.513513513513514</v>
      </c>
      <c r="W27" s="35">
        <v>1</v>
      </c>
      <c r="X27" s="32">
        <f t="shared" si="12"/>
        <v>2.7027027027027026</v>
      </c>
      <c r="Y27" s="35">
        <v>3</v>
      </c>
      <c r="Z27" s="32">
        <f t="shared" si="13"/>
        <v>8.1081081081081088</v>
      </c>
      <c r="AA27" s="35">
        <v>0</v>
      </c>
      <c r="AB27" s="32">
        <f t="shared" si="14"/>
        <v>0</v>
      </c>
      <c r="AC27" s="32">
        <f t="shared" si="15"/>
        <v>0</v>
      </c>
      <c r="AD27" s="35">
        <v>7</v>
      </c>
      <c r="AE27" s="32">
        <f t="shared" si="16"/>
        <v>18.918918918918919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29</v>
      </c>
      <c r="D28" s="35">
        <v>26</v>
      </c>
      <c r="E28" s="32">
        <f t="shared" si="2"/>
        <v>89.65517241379311</v>
      </c>
      <c r="F28" s="35">
        <v>23</v>
      </c>
      <c r="G28" s="32">
        <f t="shared" si="3"/>
        <v>88.461538461538453</v>
      </c>
      <c r="H28" s="106">
        <f t="shared" si="0"/>
        <v>26</v>
      </c>
      <c r="I28" s="32">
        <f t="shared" si="4"/>
        <v>100</v>
      </c>
      <c r="J28" s="32">
        <f t="shared" si="5"/>
        <v>89.65517241379311</v>
      </c>
      <c r="K28" s="35">
        <v>16</v>
      </c>
      <c r="L28" s="32">
        <f t="shared" si="6"/>
        <v>61.53846153846154</v>
      </c>
      <c r="M28" s="35">
        <v>10</v>
      </c>
      <c r="N28" s="32">
        <f t="shared" si="7"/>
        <v>38.461538461538467</v>
      </c>
      <c r="O28" s="99">
        <f t="shared" si="18"/>
        <v>0</v>
      </c>
      <c r="P28" s="32">
        <f t="shared" si="8"/>
        <v>0</v>
      </c>
      <c r="Q28" s="35">
        <v>0</v>
      </c>
      <c r="R28" s="32">
        <f t="shared" si="9"/>
        <v>0</v>
      </c>
      <c r="S28" s="35">
        <v>1</v>
      </c>
      <c r="T28" s="32">
        <f t="shared" si="10"/>
        <v>3.8461538461538463</v>
      </c>
      <c r="U28" s="35">
        <v>8</v>
      </c>
      <c r="V28" s="32">
        <f t="shared" si="11"/>
        <v>30.76923076923077</v>
      </c>
      <c r="W28" s="35">
        <v>1</v>
      </c>
      <c r="X28" s="32">
        <f t="shared" si="12"/>
        <v>3.8461538461538463</v>
      </c>
      <c r="Y28" s="35">
        <v>3</v>
      </c>
      <c r="Z28" s="32">
        <f t="shared" si="13"/>
        <v>11.538461538461538</v>
      </c>
      <c r="AA28" s="35">
        <v>0</v>
      </c>
      <c r="AB28" s="32">
        <f t="shared" si="14"/>
        <v>0</v>
      </c>
      <c r="AC28" s="32">
        <f t="shared" si="15"/>
        <v>0</v>
      </c>
      <c r="AD28" s="35">
        <v>4</v>
      </c>
      <c r="AE28" s="32">
        <f t="shared" si="16"/>
        <v>15.384615384615385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59</v>
      </c>
      <c r="D29" s="35">
        <v>47</v>
      </c>
      <c r="E29" s="32">
        <f t="shared" si="2"/>
        <v>79.66101694915254</v>
      </c>
      <c r="F29" s="35">
        <v>24</v>
      </c>
      <c r="G29" s="32">
        <f t="shared" si="3"/>
        <v>51.063829787234042</v>
      </c>
      <c r="H29" s="106">
        <f t="shared" si="0"/>
        <v>46</v>
      </c>
      <c r="I29" s="32">
        <f t="shared" si="4"/>
        <v>97.872340425531917</v>
      </c>
      <c r="J29" s="32">
        <f t="shared" si="5"/>
        <v>77.966101694915253</v>
      </c>
      <c r="K29" s="35">
        <v>38</v>
      </c>
      <c r="L29" s="32">
        <f t="shared" si="6"/>
        <v>80.851063829787222</v>
      </c>
      <c r="M29" s="35">
        <v>8</v>
      </c>
      <c r="N29" s="32">
        <f t="shared" si="7"/>
        <v>17.021276595744681</v>
      </c>
      <c r="O29" s="99">
        <f t="shared" si="18"/>
        <v>1</v>
      </c>
      <c r="P29" s="32">
        <f t="shared" si="8"/>
        <v>2.1276595744680851</v>
      </c>
      <c r="Q29" s="35">
        <v>0</v>
      </c>
      <c r="R29" s="32">
        <f t="shared" si="9"/>
        <v>0</v>
      </c>
      <c r="S29" s="35">
        <v>5</v>
      </c>
      <c r="T29" s="32">
        <f t="shared" si="10"/>
        <v>10.638297872340425</v>
      </c>
      <c r="U29" s="35">
        <v>5</v>
      </c>
      <c r="V29" s="32">
        <f t="shared" si="11"/>
        <v>10.638297872340425</v>
      </c>
      <c r="W29" s="35">
        <v>0</v>
      </c>
      <c r="X29" s="32">
        <f t="shared" si="12"/>
        <v>0</v>
      </c>
      <c r="Y29" s="35">
        <v>9</v>
      </c>
      <c r="Z29" s="32">
        <f t="shared" si="13"/>
        <v>19.148936170212767</v>
      </c>
      <c r="AA29" s="35">
        <v>0</v>
      </c>
      <c r="AB29" s="32">
        <f t="shared" si="14"/>
        <v>0</v>
      </c>
      <c r="AC29" s="32">
        <f t="shared" si="15"/>
        <v>0</v>
      </c>
      <c r="AD29" s="35">
        <v>11</v>
      </c>
      <c r="AE29" s="32">
        <f t="shared" si="16"/>
        <v>23.404255319148938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50</v>
      </c>
      <c r="D30" s="35">
        <v>49</v>
      </c>
      <c r="E30" s="32">
        <f t="shared" si="2"/>
        <v>98</v>
      </c>
      <c r="F30" s="35">
        <v>25</v>
      </c>
      <c r="G30" s="32">
        <f t="shared" si="3"/>
        <v>51.020408163265309</v>
      </c>
      <c r="H30" s="106">
        <f t="shared" si="0"/>
        <v>49</v>
      </c>
      <c r="I30" s="32">
        <f t="shared" si="4"/>
        <v>100</v>
      </c>
      <c r="J30" s="32">
        <f t="shared" si="5"/>
        <v>98</v>
      </c>
      <c r="K30" s="35">
        <v>38</v>
      </c>
      <c r="L30" s="32">
        <f t="shared" si="6"/>
        <v>77.551020408163268</v>
      </c>
      <c r="M30" s="35">
        <v>11</v>
      </c>
      <c r="N30" s="32">
        <f t="shared" si="7"/>
        <v>22.448979591836736</v>
      </c>
      <c r="O30" s="99">
        <f t="shared" si="18"/>
        <v>0</v>
      </c>
      <c r="P30" s="32">
        <f t="shared" si="8"/>
        <v>0</v>
      </c>
      <c r="Q30" s="35">
        <v>0</v>
      </c>
      <c r="R30" s="32">
        <f t="shared" si="9"/>
        <v>0</v>
      </c>
      <c r="S30" s="35">
        <v>0</v>
      </c>
      <c r="T30" s="32">
        <f t="shared" si="10"/>
        <v>0</v>
      </c>
      <c r="U30" s="35">
        <v>10</v>
      </c>
      <c r="V30" s="32">
        <f t="shared" si="11"/>
        <v>20.408163265306122</v>
      </c>
      <c r="W30" s="35">
        <v>1</v>
      </c>
      <c r="X30" s="32">
        <f t="shared" si="12"/>
        <v>2.0408163265306123</v>
      </c>
      <c r="Y30" s="35">
        <v>2</v>
      </c>
      <c r="Z30" s="32">
        <f t="shared" si="13"/>
        <v>4.0816326530612246</v>
      </c>
      <c r="AA30" s="35">
        <v>0</v>
      </c>
      <c r="AB30" s="32">
        <f t="shared" si="14"/>
        <v>0</v>
      </c>
      <c r="AC30" s="32">
        <f t="shared" si="15"/>
        <v>0</v>
      </c>
      <c r="AD30" s="35">
        <v>3</v>
      </c>
      <c r="AE30" s="32">
        <f t="shared" si="16"/>
        <v>6.1224489795918364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108</v>
      </c>
      <c r="D31" s="35">
        <v>93</v>
      </c>
      <c r="E31" s="32">
        <f t="shared" si="2"/>
        <v>86.111111111111114</v>
      </c>
      <c r="F31" s="35">
        <v>46</v>
      </c>
      <c r="G31" s="32">
        <f t="shared" si="3"/>
        <v>49.462365591397848</v>
      </c>
      <c r="H31" s="106">
        <f t="shared" si="0"/>
        <v>92</v>
      </c>
      <c r="I31" s="32">
        <f t="shared" si="4"/>
        <v>98.924731182795696</v>
      </c>
      <c r="J31" s="32">
        <f t="shared" si="5"/>
        <v>85.18518518518519</v>
      </c>
      <c r="K31" s="35">
        <v>82</v>
      </c>
      <c r="L31" s="32">
        <f t="shared" si="6"/>
        <v>88.172043010752688</v>
      </c>
      <c r="M31" s="35">
        <v>10</v>
      </c>
      <c r="N31" s="32">
        <f t="shared" si="7"/>
        <v>10.75268817204301</v>
      </c>
      <c r="O31" s="99">
        <f t="shared" si="18"/>
        <v>1</v>
      </c>
      <c r="P31" s="32">
        <f t="shared" si="8"/>
        <v>1.0752688172043012</v>
      </c>
      <c r="Q31" s="35">
        <v>1</v>
      </c>
      <c r="R31" s="32">
        <f t="shared" si="9"/>
        <v>100</v>
      </c>
      <c r="S31" s="35">
        <v>5</v>
      </c>
      <c r="T31" s="32">
        <f t="shared" si="10"/>
        <v>5.376344086021505</v>
      </c>
      <c r="U31" s="35">
        <v>22</v>
      </c>
      <c r="V31" s="32">
        <f t="shared" si="11"/>
        <v>23.655913978494624</v>
      </c>
      <c r="W31" s="35">
        <v>4</v>
      </c>
      <c r="X31" s="32">
        <f t="shared" si="12"/>
        <v>4.3010752688172049</v>
      </c>
      <c r="Y31" s="35">
        <v>22</v>
      </c>
      <c r="Z31" s="32">
        <f t="shared" si="13"/>
        <v>23.655913978494624</v>
      </c>
      <c r="AA31" s="35">
        <v>2</v>
      </c>
      <c r="AB31" s="32">
        <f t="shared" si="14"/>
        <v>2.1505376344086025</v>
      </c>
      <c r="AC31" s="32">
        <f t="shared" si="15"/>
        <v>9.0909090909090917</v>
      </c>
      <c r="AD31" s="35">
        <v>22</v>
      </c>
      <c r="AE31" s="32">
        <f t="shared" si="16"/>
        <v>23.655913978494624</v>
      </c>
      <c r="AF31" s="35">
        <v>1</v>
      </c>
      <c r="AG31" s="32">
        <f t="shared" si="17"/>
        <v>1.0752688172043012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1</v>
      </c>
      <c r="D32" s="35">
        <v>1</v>
      </c>
      <c r="E32" s="32">
        <f t="shared" si="2"/>
        <v>100</v>
      </c>
      <c r="F32" s="35">
        <v>1</v>
      </c>
      <c r="G32" s="32">
        <f t="shared" si="3"/>
        <v>100</v>
      </c>
      <c r="H32" s="106">
        <f t="shared" si="0"/>
        <v>1</v>
      </c>
      <c r="I32" s="32">
        <f t="shared" si="4"/>
        <v>100</v>
      </c>
      <c r="J32" s="32">
        <f t="shared" si="5"/>
        <v>100</v>
      </c>
      <c r="K32" s="35">
        <v>1</v>
      </c>
      <c r="L32" s="32">
        <f t="shared" si="6"/>
        <v>100</v>
      </c>
      <c r="M32" s="35">
        <v>0</v>
      </c>
      <c r="N32" s="32">
        <f t="shared" si="7"/>
        <v>0</v>
      </c>
      <c r="O32" s="99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46</v>
      </c>
      <c r="D33" s="35">
        <v>46</v>
      </c>
      <c r="E33" s="32">
        <f t="shared" si="2"/>
        <v>100</v>
      </c>
      <c r="F33" s="35">
        <v>19</v>
      </c>
      <c r="G33" s="32">
        <f t="shared" si="3"/>
        <v>41.304347826086953</v>
      </c>
      <c r="H33" s="106">
        <f t="shared" si="0"/>
        <v>46</v>
      </c>
      <c r="I33" s="32">
        <f t="shared" si="4"/>
        <v>100</v>
      </c>
      <c r="J33" s="32">
        <f t="shared" si="5"/>
        <v>100</v>
      </c>
      <c r="K33" s="35">
        <v>22</v>
      </c>
      <c r="L33" s="32">
        <f t="shared" si="6"/>
        <v>47.826086956521742</v>
      </c>
      <c r="M33" s="35">
        <v>24</v>
      </c>
      <c r="N33" s="32">
        <f t="shared" si="7"/>
        <v>52.173913043478258</v>
      </c>
      <c r="O33" s="99">
        <f t="shared" si="18"/>
        <v>0</v>
      </c>
      <c r="P33" s="32">
        <f t="shared" si="8"/>
        <v>0</v>
      </c>
      <c r="Q33" s="35">
        <v>0</v>
      </c>
      <c r="R33" s="32">
        <f t="shared" si="9"/>
        <v>0</v>
      </c>
      <c r="S33" s="35">
        <v>1</v>
      </c>
      <c r="T33" s="32">
        <f t="shared" si="10"/>
        <v>2.1739130434782608</v>
      </c>
      <c r="U33" s="35">
        <v>10</v>
      </c>
      <c r="V33" s="32">
        <f t="shared" si="11"/>
        <v>21.739130434782609</v>
      </c>
      <c r="W33" s="35">
        <v>2</v>
      </c>
      <c r="X33" s="32">
        <f t="shared" si="12"/>
        <v>4.3478260869565215</v>
      </c>
      <c r="Y33" s="35">
        <v>3</v>
      </c>
      <c r="Z33" s="32">
        <f t="shared" si="13"/>
        <v>6.5217391304347823</v>
      </c>
      <c r="AA33" s="35">
        <v>1</v>
      </c>
      <c r="AB33" s="32">
        <f t="shared" si="14"/>
        <v>2.1739130434782608</v>
      </c>
      <c r="AC33" s="32">
        <f t="shared" si="15"/>
        <v>33.333333333333329</v>
      </c>
      <c r="AD33" s="35">
        <v>1</v>
      </c>
      <c r="AE33" s="32">
        <f t="shared" si="16"/>
        <v>2.1739130434782608</v>
      </c>
      <c r="AF33" s="35">
        <v>1</v>
      </c>
      <c r="AG33" s="32">
        <f t="shared" si="17"/>
        <v>2.1739130434782608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65</v>
      </c>
      <c r="D34" s="35">
        <v>52</v>
      </c>
      <c r="E34" s="32">
        <f t="shared" si="2"/>
        <v>80</v>
      </c>
      <c r="F34" s="35">
        <v>26</v>
      </c>
      <c r="G34" s="32">
        <f t="shared" si="3"/>
        <v>50</v>
      </c>
      <c r="H34" s="106">
        <f t="shared" si="0"/>
        <v>49</v>
      </c>
      <c r="I34" s="32">
        <f t="shared" si="4"/>
        <v>94.230769230769226</v>
      </c>
      <c r="J34" s="32">
        <f t="shared" si="5"/>
        <v>75.384615384615387</v>
      </c>
      <c r="K34" s="35">
        <v>37</v>
      </c>
      <c r="L34" s="32">
        <f t="shared" si="6"/>
        <v>71.15384615384616</v>
      </c>
      <c r="M34" s="35">
        <v>12</v>
      </c>
      <c r="N34" s="32">
        <f t="shared" si="7"/>
        <v>23.076923076923077</v>
      </c>
      <c r="O34" s="99">
        <f t="shared" si="18"/>
        <v>3</v>
      </c>
      <c r="P34" s="32">
        <f t="shared" si="8"/>
        <v>5.7692307692307692</v>
      </c>
      <c r="Q34" s="35">
        <v>0</v>
      </c>
      <c r="R34" s="32">
        <f t="shared" si="9"/>
        <v>0</v>
      </c>
      <c r="S34" s="35">
        <v>4</v>
      </c>
      <c r="T34" s="32">
        <f t="shared" si="10"/>
        <v>7.6923076923076925</v>
      </c>
      <c r="U34" s="35">
        <v>10</v>
      </c>
      <c r="V34" s="32">
        <f t="shared" si="11"/>
        <v>19.230769230769234</v>
      </c>
      <c r="W34" s="35">
        <v>4</v>
      </c>
      <c r="X34" s="32">
        <f t="shared" si="12"/>
        <v>7.6923076923076925</v>
      </c>
      <c r="Y34" s="35">
        <v>5</v>
      </c>
      <c r="Z34" s="32">
        <f t="shared" si="13"/>
        <v>9.6153846153846168</v>
      </c>
      <c r="AA34" s="35">
        <v>0</v>
      </c>
      <c r="AB34" s="32">
        <f t="shared" si="14"/>
        <v>0</v>
      </c>
      <c r="AC34" s="32">
        <f t="shared" si="15"/>
        <v>0</v>
      </c>
      <c r="AD34" s="35">
        <v>9</v>
      </c>
      <c r="AE34" s="32">
        <f t="shared" si="16"/>
        <v>17.307692307692307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58</v>
      </c>
      <c r="D35" s="35">
        <v>38</v>
      </c>
      <c r="E35" s="32">
        <f t="shared" si="2"/>
        <v>65.517241379310349</v>
      </c>
      <c r="F35" s="35">
        <v>28</v>
      </c>
      <c r="G35" s="32">
        <f t="shared" si="3"/>
        <v>73.68421052631578</v>
      </c>
      <c r="H35" s="106">
        <f t="shared" si="0"/>
        <v>34</v>
      </c>
      <c r="I35" s="32">
        <f t="shared" si="4"/>
        <v>89.473684210526315</v>
      </c>
      <c r="J35" s="32">
        <f t="shared" si="5"/>
        <v>58.620689655172406</v>
      </c>
      <c r="K35" s="35">
        <v>17</v>
      </c>
      <c r="L35" s="32">
        <f t="shared" si="6"/>
        <v>44.736842105263158</v>
      </c>
      <c r="M35" s="35">
        <v>17</v>
      </c>
      <c r="N35" s="32">
        <f t="shared" si="7"/>
        <v>44.736842105263158</v>
      </c>
      <c r="O35" s="99">
        <f t="shared" si="18"/>
        <v>4</v>
      </c>
      <c r="P35" s="32">
        <f t="shared" si="8"/>
        <v>10.526315789473683</v>
      </c>
      <c r="Q35" s="35">
        <v>0</v>
      </c>
      <c r="R35" s="32">
        <f t="shared" si="9"/>
        <v>0</v>
      </c>
      <c r="S35" s="35">
        <v>0</v>
      </c>
      <c r="T35" s="32">
        <f t="shared" si="10"/>
        <v>0</v>
      </c>
      <c r="U35" s="35">
        <v>12</v>
      </c>
      <c r="V35" s="32">
        <f t="shared" si="11"/>
        <v>31.578947368421051</v>
      </c>
      <c r="W35" s="35">
        <v>1</v>
      </c>
      <c r="X35" s="32">
        <f t="shared" si="12"/>
        <v>2.6315789473684208</v>
      </c>
      <c r="Y35" s="35">
        <v>2</v>
      </c>
      <c r="Z35" s="32">
        <f t="shared" si="13"/>
        <v>5.2631578947368416</v>
      </c>
      <c r="AA35" s="35">
        <v>0</v>
      </c>
      <c r="AB35" s="32">
        <f t="shared" si="14"/>
        <v>0</v>
      </c>
      <c r="AC35" s="32">
        <f t="shared" si="15"/>
        <v>0</v>
      </c>
      <c r="AD35" s="35">
        <v>7</v>
      </c>
      <c r="AE35" s="32">
        <f t="shared" si="16"/>
        <v>18.421052631578945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47</v>
      </c>
      <c r="D36" s="35">
        <v>46</v>
      </c>
      <c r="E36" s="32">
        <f t="shared" si="2"/>
        <v>97.872340425531917</v>
      </c>
      <c r="F36" s="35">
        <v>9</v>
      </c>
      <c r="G36" s="32">
        <f t="shared" si="3"/>
        <v>19.565217391304348</v>
      </c>
      <c r="H36" s="106">
        <f t="shared" si="0"/>
        <v>46</v>
      </c>
      <c r="I36" s="32">
        <f t="shared" si="4"/>
        <v>100</v>
      </c>
      <c r="J36" s="32">
        <f t="shared" si="5"/>
        <v>97.872340425531917</v>
      </c>
      <c r="K36" s="35">
        <v>37</v>
      </c>
      <c r="L36" s="32">
        <f t="shared" si="6"/>
        <v>80.434782608695656</v>
      </c>
      <c r="M36" s="35">
        <v>9</v>
      </c>
      <c r="N36" s="32">
        <f t="shared" si="7"/>
        <v>19.565217391304348</v>
      </c>
      <c r="O36" s="99">
        <f t="shared" si="18"/>
        <v>0</v>
      </c>
      <c r="P36" s="32">
        <f t="shared" si="8"/>
        <v>0</v>
      </c>
      <c r="Q36" s="35">
        <v>0</v>
      </c>
      <c r="R36" s="32">
        <f t="shared" si="9"/>
        <v>0</v>
      </c>
      <c r="S36" s="35">
        <v>2</v>
      </c>
      <c r="T36" s="32">
        <f t="shared" si="10"/>
        <v>4.3478260869565215</v>
      </c>
      <c r="U36" s="35">
        <v>5</v>
      </c>
      <c r="V36" s="32">
        <f t="shared" si="11"/>
        <v>10.869565217391305</v>
      </c>
      <c r="W36" s="35">
        <v>2</v>
      </c>
      <c r="X36" s="32">
        <f t="shared" si="12"/>
        <v>4.3478260869565215</v>
      </c>
      <c r="Y36" s="35">
        <v>14</v>
      </c>
      <c r="Z36" s="32">
        <f t="shared" si="13"/>
        <v>30.434782608695656</v>
      </c>
      <c r="AA36" s="35">
        <v>0</v>
      </c>
      <c r="AB36" s="32">
        <f t="shared" si="14"/>
        <v>0</v>
      </c>
      <c r="AC36" s="32">
        <f t="shared" si="15"/>
        <v>0</v>
      </c>
      <c r="AD36" s="35">
        <v>14</v>
      </c>
      <c r="AE36" s="32">
        <f t="shared" si="16"/>
        <v>30.434782608695656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64</v>
      </c>
      <c r="D37" s="35">
        <v>48</v>
      </c>
      <c r="E37" s="32">
        <f t="shared" si="2"/>
        <v>75</v>
      </c>
      <c r="F37" s="35">
        <v>34</v>
      </c>
      <c r="G37" s="32">
        <f t="shared" si="3"/>
        <v>70.833333333333343</v>
      </c>
      <c r="H37" s="106">
        <f t="shared" si="0"/>
        <v>47</v>
      </c>
      <c r="I37" s="32">
        <f t="shared" si="4"/>
        <v>97.916666666666657</v>
      </c>
      <c r="J37" s="32">
        <f t="shared" si="5"/>
        <v>73.4375</v>
      </c>
      <c r="K37" s="35">
        <v>30</v>
      </c>
      <c r="L37" s="32">
        <f t="shared" si="6"/>
        <v>62.5</v>
      </c>
      <c r="M37" s="35">
        <v>17</v>
      </c>
      <c r="N37" s="32">
        <f t="shared" si="7"/>
        <v>35.416666666666671</v>
      </c>
      <c r="O37" s="99">
        <f t="shared" si="18"/>
        <v>1</v>
      </c>
      <c r="P37" s="32">
        <f t="shared" si="8"/>
        <v>2.083333333333333</v>
      </c>
      <c r="Q37" s="35">
        <v>0</v>
      </c>
      <c r="R37" s="32">
        <f t="shared" si="9"/>
        <v>0</v>
      </c>
      <c r="S37" s="35">
        <v>6</v>
      </c>
      <c r="T37" s="32">
        <f t="shared" si="10"/>
        <v>12.5</v>
      </c>
      <c r="U37" s="35">
        <v>9</v>
      </c>
      <c r="V37" s="32">
        <f t="shared" si="11"/>
        <v>18.75</v>
      </c>
      <c r="W37" s="35">
        <v>0</v>
      </c>
      <c r="X37" s="32">
        <f t="shared" si="12"/>
        <v>0</v>
      </c>
      <c r="Y37" s="35">
        <v>3</v>
      </c>
      <c r="Z37" s="32">
        <f t="shared" si="13"/>
        <v>6.25</v>
      </c>
      <c r="AA37" s="35">
        <v>0</v>
      </c>
      <c r="AB37" s="32">
        <f t="shared" si="14"/>
        <v>0</v>
      </c>
      <c r="AC37" s="32">
        <f t="shared" si="15"/>
        <v>0</v>
      </c>
      <c r="AD37" s="35">
        <v>6</v>
      </c>
      <c r="AE37" s="32">
        <f t="shared" si="16"/>
        <v>12.5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33</v>
      </c>
      <c r="D38" s="35">
        <v>30</v>
      </c>
      <c r="E38" s="32">
        <f t="shared" si="2"/>
        <v>90.909090909090907</v>
      </c>
      <c r="F38" s="35">
        <v>20</v>
      </c>
      <c r="G38" s="32">
        <f t="shared" si="3"/>
        <v>66.666666666666657</v>
      </c>
      <c r="H38" s="106">
        <f t="shared" si="0"/>
        <v>29</v>
      </c>
      <c r="I38" s="32">
        <f t="shared" si="4"/>
        <v>96.666666666666671</v>
      </c>
      <c r="J38" s="32">
        <f t="shared" si="5"/>
        <v>87.878787878787875</v>
      </c>
      <c r="K38" s="35">
        <v>20</v>
      </c>
      <c r="L38" s="32">
        <f t="shared" si="6"/>
        <v>66.666666666666657</v>
      </c>
      <c r="M38" s="35">
        <v>9</v>
      </c>
      <c r="N38" s="32">
        <f t="shared" si="7"/>
        <v>30</v>
      </c>
      <c r="O38" s="99">
        <f t="shared" si="18"/>
        <v>1</v>
      </c>
      <c r="P38" s="32">
        <f t="shared" si="8"/>
        <v>3.3333333333333335</v>
      </c>
      <c r="Q38" s="35">
        <v>0</v>
      </c>
      <c r="R38" s="32">
        <f t="shared" si="9"/>
        <v>0</v>
      </c>
      <c r="S38" s="35">
        <v>0</v>
      </c>
      <c r="T38" s="32">
        <f t="shared" si="10"/>
        <v>0</v>
      </c>
      <c r="U38" s="35">
        <v>8</v>
      </c>
      <c r="V38" s="32">
        <f t="shared" si="11"/>
        <v>26.666666666666668</v>
      </c>
      <c r="W38" s="35">
        <v>1</v>
      </c>
      <c r="X38" s="32">
        <f t="shared" si="12"/>
        <v>3.3333333333333335</v>
      </c>
      <c r="Y38" s="35">
        <v>4</v>
      </c>
      <c r="Z38" s="32">
        <f t="shared" si="13"/>
        <v>13.333333333333334</v>
      </c>
      <c r="AA38" s="35">
        <v>0</v>
      </c>
      <c r="AB38" s="32">
        <f t="shared" si="14"/>
        <v>0</v>
      </c>
      <c r="AC38" s="32">
        <f t="shared" si="15"/>
        <v>0</v>
      </c>
      <c r="AD38" s="35">
        <v>2</v>
      </c>
      <c r="AE38" s="32">
        <f t="shared" si="16"/>
        <v>6.666666666666667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69</v>
      </c>
      <c r="D39" s="35">
        <v>50</v>
      </c>
      <c r="E39" s="32">
        <f t="shared" si="2"/>
        <v>72.463768115942031</v>
      </c>
      <c r="F39" s="35">
        <v>38</v>
      </c>
      <c r="G39" s="32">
        <f t="shared" si="3"/>
        <v>76</v>
      </c>
      <c r="H39" s="106">
        <f t="shared" si="0"/>
        <v>48</v>
      </c>
      <c r="I39" s="32">
        <f t="shared" si="4"/>
        <v>96</v>
      </c>
      <c r="J39" s="32">
        <f t="shared" si="5"/>
        <v>69.565217391304344</v>
      </c>
      <c r="K39" s="35">
        <v>35</v>
      </c>
      <c r="L39" s="32">
        <f t="shared" si="6"/>
        <v>70</v>
      </c>
      <c r="M39" s="35">
        <v>13</v>
      </c>
      <c r="N39" s="32">
        <f t="shared" si="7"/>
        <v>26</v>
      </c>
      <c r="O39" s="99">
        <f t="shared" si="18"/>
        <v>2</v>
      </c>
      <c r="P39" s="32">
        <f t="shared" si="8"/>
        <v>4</v>
      </c>
      <c r="Q39" s="35">
        <v>0</v>
      </c>
      <c r="R39" s="32">
        <f t="shared" si="9"/>
        <v>0</v>
      </c>
      <c r="S39" s="35">
        <v>2</v>
      </c>
      <c r="T39" s="32">
        <f t="shared" si="10"/>
        <v>4</v>
      </c>
      <c r="U39" s="35">
        <v>10</v>
      </c>
      <c r="V39" s="32">
        <f t="shared" si="11"/>
        <v>20</v>
      </c>
      <c r="W39" s="35">
        <v>1</v>
      </c>
      <c r="X39" s="32">
        <f t="shared" si="12"/>
        <v>2</v>
      </c>
      <c r="Y39" s="35">
        <v>14</v>
      </c>
      <c r="Z39" s="32">
        <f t="shared" si="13"/>
        <v>28.000000000000004</v>
      </c>
      <c r="AA39" s="35">
        <v>0</v>
      </c>
      <c r="AB39" s="32">
        <f t="shared" si="14"/>
        <v>0</v>
      </c>
      <c r="AC39" s="32">
        <f t="shared" si="15"/>
        <v>0</v>
      </c>
      <c r="AD39" s="35">
        <v>18</v>
      </c>
      <c r="AE39" s="32">
        <f t="shared" si="16"/>
        <v>36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1373</v>
      </c>
      <c r="D40" s="10">
        <f>SUM(D41:D54)</f>
        <v>1168</v>
      </c>
      <c r="E40" s="43">
        <f>IF(C40=0,0,D40/C40*100)</f>
        <v>85.069191551347416</v>
      </c>
      <c r="F40" s="10">
        <f>SUM(F41:F54)</f>
        <v>555</v>
      </c>
      <c r="G40" s="43">
        <f>IF(D40=0,0,F40/D40*100)</f>
        <v>47.517123287671232</v>
      </c>
      <c r="H40" s="61">
        <f>SUM(H41:H54)</f>
        <v>1129</v>
      </c>
      <c r="I40" s="43">
        <f>IF(D40=0,0,H40/D40*100)</f>
        <v>96.660958904109577</v>
      </c>
      <c r="J40" s="43">
        <f>IF(C40=0,0,H40/C40*100)</f>
        <v>82.228696285506189</v>
      </c>
      <c r="K40" s="10">
        <f>SUM(K41:K54)</f>
        <v>816</v>
      </c>
      <c r="L40" s="43">
        <f>IF(D40=0,0,K40/D40*100)</f>
        <v>69.863013698630141</v>
      </c>
      <c r="M40" s="10">
        <f>SUM(M41:M54)</f>
        <v>313</v>
      </c>
      <c r="N40" s="43">
        <f>IF(D40=0,0,M40/D40*100)</f>
        <v>26.797945205479451</v>
      </c>
      <c r="O40" s="61">
        <f>SUM(O41:O54)</f>
        <v>39</v>
      </c>
      <c r="P40" s="43">
        <f>IF(D40=0,0,O40/D40*100)</f>
        <v>3.3390410958904111</v>
      </c>
      <c r="Q40" s="10">
        <f>SUM(Q41:Q54)</f>
        <v>6</v>
      </c>
      <c r="R40" s="43">
        <f t="shared" si="9"/>
        <v>15.384615384615385</v>
      </c>
      <c r="S40" s="10">
        <f>SUM(S41:S54)</f>
        <v>86</v>
      </c>
      <c r="T40" s="43">
        <f>IF(D40=0,0,S40/D40*100)</f>
        <v>7.3630136986301373</v>
      </c>
      <c r="U40" s="10">
        <f>SUM(U41:U54)</f>
        <v>188</v>
      </c>
      <c r="V40" s="43">
        <f t="shared" si="11"/>
        <v>16.095890410958905</v>
      </c>
      <c r="W40" s="10">
        <f>SUM(W41:W54)</f>
        <v>120</v>
      </c>
      <c r="X40" s="43">
        <f>IF(D40=0,0,W40/D40*100)</f>
        <v>10.273972602739725</v>
      </c>
      <c r="Y40" s="10">
        <f>SUM(Y41:Y54)</f>
        <v>94</v>
      </c>
      <c r="Z40" s="43">
        <f>IF(D40=0,0,Y40/D40*100)</f>
        <v>8.0479452054794525</v>
      </c>
      <c r="AA40" s="10">
        <f>SUM(AA41:AA54)</f>
        <v>25</v>
      </c>
      <c r="AB40" s="43">
        <f>IF(D40=0,0,AA40/D40*100)</f>
        <v>2.1404109589041096</v>
      </c>
      <c r="AC40" s="43">
        <f>IF(Y40=0,0,AA40/Y40*100)</f>
        <v>26.595744680851062</v>
      </c>
      <c r="AD40" s="10">
        <f>SUM(AD41:AD54)</f>
        <v>138</v>
      </c>
      <c r="AE40" s="43">
        <f t="shared" si="16"/>
        <v>11.815068493150685</v>
      </c>
      <c r="AF40" s="10">
        <f>SUM(AF41:AF54)</f>
        <v>7</v>
      </c>
      <c r="AG40" s="43">
        <f>IF(D40=0,0,AF40/D40*100)</f>
        <v>0.59931506849315064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198</v>
      </c>
      <c r="D41" s="35">
        <v>166</v>
      </c>
      <c r="E41" s="32">
        <f t="shared" si="2"/>
        <v>83.838383838383834</v>
      </c>
      <c r="F41" s="35">
        <v>31</v>
      </c>
      <c r="G41" s="32">
        <f t="shared" si="3"/>
        <v>18.674698795180721</v>
      </c>
      <c r="H41" s="106">
        <f t="shared" si="0"/>
        <v>163</v>
      </c>
      <c r="I41" s="32">
        <f t="shared" si="4"/>
        <v>98.192771084337352</v>
      </c>
      <c r="J41" s="32">
        <f t="shared" si="5"/>
        <v>82.323232323232318</v>
      </c>
      <c r="K41" s="35">
        <v>105</v>
      </c>
      <c r="L41" s="32">
        <f t="shared" si="6"/>
        <v>63.253012048192772</v>
      </c>
      <c r="M41" s="35">
        <v>58</v>
      </c>
      <c r="N41" s="32">
        <f t="shared" si="7"/>
        <v>34.939759036144579</v>
      </c>
      <c r="O41" s="99">
        <f t="shared" ref="O41:O54" si="19">D41-H41</f>
        <v>3</v>
      </c>
      <c r="P41" s="32">
        <f t="shared" si="8"/>
        <v>1.8072289156626504</v>
      </c>
      <c r="Q41" s="35">
        <v>0</v>
      </c>
      <c r="R41" s="32">
        <f t="shared" si="9"/>
        <v>0</v>
      </c>
      <c r="S41" s="35">
        <v>22</v>
      </c>
      <c r="T41" s="32">
        <f t="shared" si="10"/>
        <v>13.253012048192772</v>
      </c>
      <c r="U41" s="35">
        <v>31</v>
      </c>
      <c r="V41" s="32">
        <f t="shared" si="11"/>
        <v>18.674698795180721</v>
      </c>
      <c r="W41" s="35">
        <v>30</v>
      </c>
      <c r="X41" s="32">
        <f t="shared" si="12"/>
        <v>18.072289156626507</v>
      </c>
      <c r="Y41" s="35">
        <v>13</v>
      </c>
      <c r="Z41" s="32">
        <f t="shared" si="13"/>
        <v>7.8313253012048198</v>
      </c>
      <c r="AA41" s="35">
        <v>0</v>
      </c>
      <c r="AB41" s="32">
        <f t="shared" si="14"/>
        <v>0</v>
      </c>
      <c r="AC41" s="32">
        <f t="shared" si="15"/>
        <v>0</v>
      </c>
      <c r="AD41" s="35">
        <v>14</v>
      </c>
      <c r="AE41" s="32">
        <f t="shared" si="16"/>
        <v>8.4337349397590362</v>
      </c>
      <c r="AF41" s="35">
        <v>2</v>
      </c>
      <c r="AG41" s="32">
        <f t="shared" si="17"/>
        <v>1.2048192771084338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23</v>
      </c>
      <c r="D42" s="35">
        <v>18</v>
      </c>
      <c r="E42" s="32">
        <f t="shared" si="2"/>
        <v>78.260869565217391</v>
      </c>
      <c r="F42" s="35">
        <v>15</v>
      </c>
      <c r="G42" s="32">
        <f t="shared" si="3"/>
        <v>83.333333333333343</v>
      </c>
      <c r="H42" s="106">
        <f t="shared" si="0"/>
        <v>18</v>
      </c>
      <c r="I42" s="32">
        <f t="shared" si="4"/>
        <v>100</v>
      </c>
      <c r="J42" s="32">
        <f t="shared" si="5"/>
        <v>78.260869565217391</v>
      </c>
      <c r="K42" s="35">
        <v>15</v>
      </c>
      <c r="L42" s="32">
        <f t="shared" si="6"/>
        <v>83.333333333333343</v>
      </c>
      <c r="M42" s="35">
        <v>3</v>
      </c>
      <c r="N42" s="32">
        <f t="shared" si="7"/>
        <v>16.666666666666664</v>
      </c>
      <c r="O42" s="99">
        <f t="shared" si="19"/>
        <v>0</v>
      </c>
      <c r="P42" s="32">
        <f t="shared" si="8"/>
        <v>0</v>
      </c>
      <c r="Q42" s="35">
        <v>0</v>
      </c>
      <c r="R42" s="32">
        <f t="shared" si="9"/>
        <v>0</v>
      </c>
      <c r="S42" s="35">
        <v>0</v>
      </c>
      <c r="T42" s="32">
        <f t="shared" si="10"/>
        <v>0</v>
      </c>
      <c r="U42" s="35">
        <v>6</v>
      </c>
      <c r="V42" s="32">
        <f t="shared" si="11"/>
        <v>33.333333333333329</v>
      </c>
      <c r="W42" s="35">
        <v>1</v>
      </c>
      <c r="X42" s="32">
        <f t="shared" si="12"/>
        <v>5.5555555555555554</v>
      </c>
      <c r="Y42" s="35">
        <v>3</v>
      </c>
      <c r="Z42" s="32">
        <f t="shared" si="13"/>
        <v>16.666666666666664</v>
      </c>
      <c r="AA42" s="35">
        <v>0</v>
      </c>
      <c r="AB42" s="32">
        <f t="shared" si="14"/>
        <v>0</v>
      </c>
      <c r="AC42" s="32">
        <f t="shared" si="15"/>
        <v>0</v>
      </c>
      <c r="AD42" s="35">
        <v>5</v>
      </c>
      <c r="AE42" s="32">
        <f t="shared" si="16"/>
        <v>27.777777777777779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44</v>
      </c>
      <c r="D43" s="35">
        <v>41</v>
      </c>
      <c r="E43" s="32">
        <f t="shared" si="2"/>
        <v>93.181818181818173</v>
      </c>
      <c r="F43" s="35">
        <v>17</v>
      </c>
      <c r="G43" s="32">
        <f t="shared" si="3"/>
        <v>41.463414634146339</v>
      </c>
      <c r="H43" s="106">
        <f t="shared" si="0"/>
        <v>41</v>
      </c>
      <c r="I43" s="32">
        <f t="shared" si="4"/>
        <v>100</v>
      </c>
      <c r="J43" s="32">
        <f t="shared" si="5"/>
        <v>93.181818181818173</v>
      </c>
      <c r="K43" s="35">
        <v>34</v>
      </c>
      <c r="L43" s="32">
        <f t="shared" si="6"/>
        <v>82.926829268292678</v>
      </c>
      <c r="M43" s="35">
        <v>7</v>
      </c>
      <c r="N43" s="32">
        <f t="shared" si="7"/>
        <v>17.073170731707318</v>
      </c>
      <c r="O43" s="99">
        <f t="shared" si="19"/>
        <v>0</v>
      </c>
      <c r="P43" s="32">
        <f t="shared" si="8"/>
        <v>0</v>
      </c>
      <c r="Q43" s="35">
        <v>0</v>
      </c>
      <c r="R43" s="32">
        <f t="shared" si="9"/>
        <v>0</v>
      </c>
      <c r="S43" s="35">
        <v>4</v>
      </c>
      <c r="T43" s="32">
        <f t="shared" si="10"/>
        <v>9.7560975609756095</v>
      </c>
      <c r="U43" s="35">
        <v>4</v>
      </c>
      <c r="V43" s="32">
        <f t="shared" si="11"/>
        <v>9.7560975609756095</v>
      </c>
      <c r="W43" s="35">
        <v>18</v>
      </c>
      <c r="X43" s="32">
        <f t="shared" si="12"/>
        <v>43.902439024390247</v>
      </c>
      <c r="Y43" s="35">
        <v>5</v>
      </c>
      <c r="Z43" s="32">
        <f t="shared" si="13"/>
        <v>12.195121951219512</v>
      </c>
      <c r="AA43" s="35">
        <v>1</v>
      </c>
      <c r="AB43" s="32">
        <f t="shared" si="14"/>
        <v>2.4390243902439024</v>
      </c>
      <c r="AC43" s="32">
        <f t="shared" si="15"/>
        <v>20</v>
      </c>
      <c r="AD43" s="35">
        <v>6</v>
      </c>
      <c r="AE43" s="32">
        <f t="shared" si="16"/>
        <v>14.634146341463413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205</v>
      </c>
      <c r="D44" s="35">
        <v>183</v>
      </c>
      <c r="E44" s="32">
        <f t="shared" si="2"/>
        <v>89.268292682926827</v>
      </c>
      <c r="F44" s="35">
        <v>28</v>
      </c>
      <c r="G44" s="32">
        <f t="shared" si="3"/>
        <v>15.300546448087433</v>
      </c>
      <c r="H44" s="106">
        <f t="shared" si="0"/>
        <v>179</v>
      </c>
      <c r="I44" s="32">
        <f t="shared" si="4"/>
        <v>97.814207650273218</v>
      </c>
      <c r="J44" s="32">
        <f t="shared" si="5"/>
        <v>87.317073170731703</v>
      </c>
      <c r="K44" s="35">
        <v>129</v>
      </c>
      <c r="L44" s="32">
        <f t="shared" si="6"/>
        <v>70.491803278688522</v>
      </c>
      <c r="M44" s="35">
        <v>50</v>
      </c>
      <c r="N44" s="32">
        <f t="shared" si="7"/>
        <v>27.322404371584703</v>
      </c>
      <c r="O44" s="99">
        <f t="shared" si="19"/>
        <v>4</v>
      </c>
      <c r="P44" s="32">
        <f t="shared" si="8"/>
        <v>2.1857923497267762</v>
      </c>
      <c r="Q44" s="35">
        <v>1</v>
      </c>
      <c r="R44" s="32">
        <f t="shared" si="9"/>
        <v>25</v>
      </c>
      <c r="S44" s="35">
        <v>17</v>
      </c>
      <c r="T44" s="32">
        <f t="shared" si="10"/>
        <v>9.2896174863387984</v>
      </c>
      <c r="U44" s="35">
        <v>20</v>
      </c>
      <c r="V44" s="32">
        <f t="shared" si="11"/>
        <v>10.928961748633879</v>
      </c>
      <c r="W44" s="35">
        <v>19</v>
      </c>
      <c r="X44" s="32">
        <f t="shared" si="12"/>
        <v>10.382513661202186</v>
      </c>
      <c r="Y44" s="35">
        <v>24</v>
      </c>
      <c r="Z44" s="32">
        <f t="shared" si="13"/>
        <v>13.114754098360656</v>
      </c>
      <c r="AA44" s="35">
        <v>2</v>
      </c>
      <c r="AB44" s="32">
        <f t="shared" si="14"/>
        <v>1.0928961748633881</v>
      </c>
      <c r="AC44" s="32">
        <f t="shared" si="15"/>
        <v>8.3333333333333321</v>
      </c>
      <c r="AD44" s="35">
        <v>23</v>
      </c>
      <c r="AE44" s="32">
        <f t="shared" si="16"/>
        <v>12.568306010928962</v>
      </c>
      <c r="AF44" s="35">
        <v>1</v>
      </c>
      <c r="AG44" s="32">
        <f t="shared" si="17"/>
        <v>0.54644808743169404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166</v>
      </c>
      <c r="D45" s="35">
        <v>141</v>
      </c>
      <c r="E45" s="32">
        <f t="shared" si="2"/>
        <v>84.939759036144579</v>
      </c>
      <c r="F45" s="35">
        <v>105</v>
      </c>
      <c r="G45" s="32">
        <f t="shared" si="3"/>
        <v>74.468085106382972</v>
      </c>
      <c r="H45" s="106">
        <f t="shared" si="0"/>
        <v>135</v>
      </c>
      <c r="I45" s="32">
        <f t="shared" si="4"/>
        <v>95.744680851063833</v>
      </c>
      <c r="J45" s="32">
        <f t="shared" si="5"/>
        <v>81.325301204819283</v>
      </c>
      <c r="K45" s="35">
        <v>94</v>
      </c>
      <c r="L45" s="32">
        <f t="shared" si="6"/>
        <v>66.666666666666657</v>
      </c>
      <c r="M45" s="35">
        <v>41</v>
      </c>
      <c r="N45" s="32">
        <f t="shared" si="7"/>
        <v>29.078014184397162</v>
      </c>
      <c r="O45" s="99">
        <f t="shared" si="19"/>
        <v>6</v>
      </c>
      <c r="P45" s="32">
        <f t="shared" si="8"/>
        <v>4.2553191489361701</v>
      </c>
      <c r="Q45" s="35">
        <v>4</v>
      </c>
      <c r="R45" s="32">
        <f t="shared" si="9"/>
        <v>66.666666666666657</v>
      </c>
      <c r="S45" s="35">
        <v>14</v>
      </c>
      <c r="T45" s="32">
        <f t="shared" si="10"/>
        <v>9.9290780141843982</v>
      </c>
      <c r="U45" s="35">
        <v>14</v>
      </c>
      <c r="V45" s="32">
        <f t="shared" si="11"/>
        <v>9.9290780141843982</v>
      </c>
      <c r="W45" s="35">
        <v>19</v>
      </c>
      <c r="X45" s="32">
        <f t="shared" si="12"/>
        <v>13.475177304964539</v>
      </c>
      <c r="Y45" s="35">
        <v>13</v>
      </c>
      <c r="Z45" s="32">
        <f t="shared" si="13"/>
        <v>9.2198581560283674</v>
      </c>
      <c r="AA45" s="35">
        <v>3</v>
      </c>
      <c r="AB45" s="32">
        <f t="shared" si="14"/>
        <v>2.1276595744680851</v>
      </c>
      <c r="AC45" s="32">
        <f t="shared" si="15"/>
        <v>23.076923076923077</v>
      </c>
      <c r="AD45" s="35">
        <v>20</v>
      </c>
      <c r="AE45" s="32">
        <f t="shared" si="16"/>
        <v>14.184397163120568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58</v>
      </c>
      <c r="D46" s="35">
        <v>43</v>
      </c>
      <c r="E46" s="32">
        <f t="shared" si="2"/>
        <v>74.137931034482762</v>
      </c>
      <c r="F46" s="35">
        <v>24</v>
      </c>
      <c r="G46" s="32">
        <f t="shared" si="3"/>
        <v>55.813953488372093</v>
      </c>
      <c r="H46" s="106">
        <f t="shared" si="0"/>
        <v>42</v>
      </c>
      <c r="I46" s="32">
        <f t="shared" si="4"/>
        <v>97.674418604651152</v>
      </c>
      <c r="J46" s="32">
        <f t="shared" si="5"/>
        <v>72.41379310344827</v>
      </c>
      <c r="K46" s="35">
        <v>31</v>
      </c>
      <c r="L46" s="32">
        <f t="shared" si="6"/>
        <v>72.093023255813947</v>
      </c>
      <c r="M46" s="35">
        <v>11</v>
      </c>
      <c r="N46" s="32">
        <f t="shared" si="7"/>
        <v>25.581395348837212</v>
      </c>
      <c r="O46" s="99">
        <f t="shared" si="19"/>
        <v>1</v>
      </c>
      <c r="P46" s="32">
        <f t="shared" si="8"/>
        <v>2.3255813953488373</v>
      </c>
      <c r="Q46" s="35">
        <v>1</v>
      </c>
      <c r="R46" s="32">
        <f t="shared" si="9"/>
        <v>100</v>
      </c>
      <c r="S46" s="35">
        <v>1</v>
      </c>
      <c r="T46" s="32">
        <f t="shared" si="10"/>
        <v>2.3255813953488373</v>
      </c>
      <c r="U46" s="35">
        <v>8</v>
      </c>
      <c r="V46" s="32">
        <f t="shared" si="11"/>
        <v>18.604651162790699</v>
      </c>
      <c r="W46" s="35">
        <v>0</v>
      </c>
      <c r="X46" s="32">
        <f t="shared" si="12"/>
        <v>0</v>
      </c>
      <c r="Y46" s="35">
        <v>2</v>
      </c>
      <c r="Z46" s="32">
        <f t="shared" si="13"/>
        <v>4.6511627906976747</v>
      </c>
      <c r="AA46" s="35">
        <v>0</v>
      </c>
      <c r="AB46" s="32">
        <f t="shared" si="14"/>
        <v>0</v>
      </c>
      <c r="AC46" s="32">
        <f t="shared" si="15"/>
        <v>0</v>
      </c>
      <c r="AD46" s="35">
        <v>2</v>
      </c>
      <c r="AE46" s="32">
        <f t="shared" si="16"/>
        <v>4.6511627906976747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150</v>
      </c>
      <c r="D47" s="35">
        <v>132</v>
      </c>
      <c r="E47" s="32">
        <f t="shared" si="2"/>
        <v>88</v>
      </c>
      <c r="F47" s="35">
        <v>102</v>
      </c>
      <c r="G47" s="32">
        <f t="shared" si="3"/>
        <v>77.272727272727266</v>
      </c>
      <c r="H47" s="106">
        <f t="shared" si="0"/>
        <v>123</v>
      </c>
      <c r="I47" s="32">
        <f t="shared" si="4"/>
        <v>93.181818181818173</v>
      </c>
      <c r="J47" s="32">
        <f t="shared" si="5"/>
        <v>82</v>
      </c>
      <c r="K47" s="35">
        <v>89</v>
      </c>
      <c r="L47" s="32">
        <f t="shared" si="6"/>
        <v>67.424242424242422</v>
      </c>
      <c r="M47" s="35">
        <v>34</v>
      </c>
      <c r="N47" s="32">
        <f t="shared" si="7"/>
        <v>25.757575757575758</v>
      </c>
      <c r="O47" s="99">
        <f t="shared" si="19"/>
        <v>9</v>
      </c>
      <c r="P47" s="32">
        <f t="shared" si="8"/>
        <v>6.8181818181818175</v>
      </c>
      <c r="Q47" s="35">
        <v>0</v>
      </c>
      <c r="R47" s="32">
        <f t="shared" si="9"/>
        <v>0</v>
      </c>
      <c r="S47" s="35">
        <v>6</v>
      </c>
      <c r="T47" s="32">
        <f t="shared" si="10"/>
        <v>4.5454545454545459</v>
      </c>
      <c r="U47" s="35">
        <v>18</v>
      </c>
      <c r="V47" s="32">
        <f t="shared" si="11"/>
        <v>13.636363636363635</v>
      </c>
      <c r="W47" s="35">
        <v>9</v>
      </c>
      <c r="X47" s="32">
        <f t="shared" si="12"/>
        <v>6.8181818181818175</v>
      </c>
      <c r="Y47" s="35">
        <v>16</v>
      </c>
      <c r="Z47" s="32">
        <f t="shared" si="13"/>
        <v>12.121212121212121</v>
      </c>
      <c r="AA47" s="35">
        <v>0</v>
      </c>
      <c r="AB47" s="32">
        <f t="shared" si="14"/>
        <v>0</v>
      </c>
      <c r="AC47" s="32">
        <f t="shared" si="15"/>
        <v>0</v>
      </c>
      <c r="AD47" s="35">
        <v>19</v>
      </c>
      <c r="AE47" s="32">
        <f t="shared" si="16"/>
        <v>14.393939393939394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126</v>
      </c>
      <c r="D48" s="35">
        <v>109</v>
      </c>
      <c r="E48" s="32">
        <f t="shared" si="2"/>
        <v>86.507936507936506</v>
      </c>
      <c r="F48" s="35">
        <v>72</v>
      </c>
      <c r="G48" s="32">
        <f t="shared" si="3"/>
        <v>66.055045871559642</v>
      </c>
      <c r="H48" s="106">
        <f t="shared" si="0"/>
        <v>108</v>
      </c>
      <c r="I48" s="32">
        <f t="shared" si="4"/>
        <v>99.082568807339456</v>
      </c>
      <c r="J48" s="32">
        <f t="shared" si="5"/>
        <v>85.714285714285708</v>
      </c>
      <c r="K48" s="35">
        <v>82</v>
      </c>
      <c r="L48" s="32">
        <f t="shared" si="6"/>
        <v>75.22935779816514</v>
      </c>
      <c r="M48" s="35">
        <v>26</v>
      </c>
      <c r="N48" s="32">
        <f t="shared" si="7"/>
        <v>23.853211009174313</v>
      </c>
      <c r="O48" s="99">
        <f t="shared" si="19"/>
        <v>1</v>
      </c>
      <c r="P48" s="32">
        <f t="shared" si="8"/>
        <v>0.91743119266055051</v>
      </c>
      <c r="Q48" s="35">
        <v>0</v>
      </c>
      <c r="R48" s="32">
        <f t="shared" si="9"/>
        <v>0</v>
      </c>
      <c r="S48" s="35">
        <v>5</v>
      </c>
      <c r="T48" s="32">
        <f t="shared" si="10"/>
        <v>4.5871559633027523</v>
      </c>
      <c r="U48" s="35">
        <v>21</v>
      </c>
      <c r="V48" s="32">
        <f t="shared" si="11"/>
        <v>19.26605504587156</v>
      </c>
      <c r="W48" s="35">
        <v>17</v>
      </c>
      <c r="X48" s="32">
        <f t="shared" si="12"/>
        <v>15.596330275229359</v>
      </c>
      <c r="Y48" s="35">
        <v>0</v>
      </c>
      <c r="Z48" s="32">
        <f t="shared" si="13"/>
        <v>0</v>
      </c>
      <c r="AA48" s="35">
        <v>15</v>
      </c>
      <c r="AB48" s="32">
        <f t="shared" si="14"/>
        <v>13.761467889908257</v>
      </c>
      <c r="AC48" s="32">
        <f t="shared" si="15"/>
        <v>0</v>
      </c>
      <c r="AD48" s="35">
        <v>20</v>
      </c>
      <c r="AE48" s="32">
        <f t="shared" si="16"/>
        <v>18.348623853211009</v>
      </c>
      <c r="AF48" s="35">
        <v>1</v>
      </c>
      <c r="AG48" s="32">
        <f t="shared" si="17"/>
        <v>0.91743119266055051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120</v>
      </c>
      <c r="D49" s="35">
        <v>91</v>
      </c>
      <c r="E49" s="32">
        <f t="shared" si="2"/>
        <v>75.833333333333329</v>
      </c>
      <c r="F49" s="35">
        <v>12</v>
      </c>
      <c r="G49" s="32">
        <f t="shared" si="3"/>
        <v>13.186813186813188</v>
      </c>
      <c r="H49" s="106">
        <f t="shared" si="0"/>
        <v>85</v>
      </c>
      <c r="I49" s="32">
        <f t="shared" si="4"/>
        <v>93.406593406593402</v>
      </c>
      <c r="J49" s="32">
        <f t="shared" si="5"/>
        <v>70.833333333333343</v>
      </c>
      <c r="K49" s="35">
        <v>58</v>
      </c>
      <c r="L49" s="32">
        <f t="shared" si="6"/>
        <v>63.73626373626373</v>
      </c>
      <c r="M49" s="35">
        <v>27</v>
      </c>
      <c r="N49" s="32">
        <f t="shared" si="7"/>
        <v>29.670329670329672</v>
      </c>
      <c r="O49" s="99">
        <f t="shared" si="19"/>
        <v>6</v>
      </c>
      <c r="P49" s="32">
        <f t="shared" si="8"/>
        <v>6.593406593406594</v>
      </c>
      <c r="Q49" s="35">
        <v>0</v>
      </c>
      <c r="R49" s="32">
        <f t="shared" si="9"/>
        <v>0</v>
      </c>
      <c r="S49" s="35">
        <v>3</v>
      </c>
      <c r="T49" s="32">
        <f t="shared" si="10"/>
        <v>3.296703296703297</v>
      </c>
      <c r="U49" s="35">
        <v>22</v>
      </c>
      <c r="V49" s="32">
        <f t="shared" si="11"/>
        <v>24.175824175824175</v>
      </c>
      <c r="W49" s="35">
        <v>0</v>
      </c>
      <c r="X49" s="32">
        <f t="shared" si="12"/>
        <v>0</v>
      </c>
      <c r="Y49" s="35">
        <v>3</v>
      </c>
      <c r="Z49" s="32">
        <f t="shared" si="13"/>
        <v>3.296703296703297</v>
      </c>
      <c r="AA49" s="35">
        <v>1</v>
      </c>
      <c r="AB49" s="32">
        <f t="shared" si="14"/>
        <v>1.098901098901099</v>
      </c>
      <c r="AC49" s="32">
        <f t="shared" si="15"/>
        <v>33.333333333333329</v>
      </c>
      <c r="AD49" s="35">
        <v>11</v>
      </c>
      <c r="AE49" s="32">
        <f t="shared" si="16"/>
        <v>12.087912087912088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38</v>
      </c>
      <c r="D50" s="35">
        <v>38</v>
      </c>
      <c r="E50" s="32">
        <f t="shared" si="2"/>
        <v>100</v>
      </c>
      <c r="F50" s="35">
        <v>16</v>
      </c>
      <c r="G50" s="32">
        <f t="shared" si="3"/>
        <v>42.105263157894733</v>
      </c>
      <c r="H50" s="106">
        <f t="shared" si="0"/>
        <v>37</v>
      </c>
      <c r="I50" s="32">
        <f t="shared" si="4"/>
        <v>97.368421052631575</v>
      </c>
      <c r="J50" s="32">
        <f t="shared" si="5"/>
        <v>97.368421052631575</v>
      </c>
      <c r="K50" s="35">
        <v>30</v>
      </c>
      <c r="L50" s="32">
        <f t="shared" si="6"/>
        <v>78.94736842105263</v>
      </c>
      <c r="M50" s="35">
        <v>7</v>
      </c>
      <c r="N50" s="32">
        <f t="shared" si="7"/>
        <v>18.421052631578945</v>
      </c>
      <c r="O50" s="99">
        <f t="shared" si="19"/>
        <v>1</v>
      </c>
      <c r="P50" s="32">
        <f t="shared" si="8"/>
        <v>2.6315789473684208</v>
      </c>
      <c r="Q50" s="35">
        <v>0</v>
      </c>
      <c r="R50" s="32">
        <f t="shared" si="9"/>
        <v>0</v>
      </c>
      <c r="S50" s="35">
        <v>2</v>
      </c>
      <c r="T50" s="32">
        <f t="shared" si="10"/>
        <v>5.2631578947368416</v>
      </c>
      <c r="U50" s="35">
        <v>5</v>
      </c>
      <c r="V50" s="32">
        <f t="shared" si="11"/>
        <v>13.157894736842104</v>
      </c>
      <c r="W50" s="35">
        <v>0</v>
      </c>
      <c r="X50" s="32">
        <f t="shared" si="12"/>
        <v>0</v>
      </c>
      <c r="Y50" s="35">
        <v>3</v>
      </c>
      <c r="Z50" s="32">
        <f t="shared" si="13"/>
        <v>7.8947368421052628</v>
      </c>
      <c r="AA50" s="35">
        <v>0</v>
      </c>
      <c r="AB50" s="32">
        <f t="shared" si="14"/>
        <v>0</v>
      </c>
      <c r="AC50" s="32">
        <f t="shared" si="15"/>
        <v>0</v>
      </c>
      <c r="AD50" s="35">
        <v>3</v>
      </c>
      <c r="AE50" s="32">
        <f t="shared" si="16"/>
        <v>7.8947368421052628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88</v>
      </c>
      <c r="D51" s="35">
        <v>81</v>
      </c>
      <c r="E51" s="32">
        <f t="shared" si="2"/>
        <v>92.045454545454547</v>
      </c>
      <c r="F51" s="35">
        <v>66</v>
      </c>
      <c r="G51" s="32">
        <f t="shared" si="3"/>
        <v>81.481481481481481</v>
      </c>
      <c r="H51" s="106">
        <f t="shared" si="0"/>
        <v>77</v>
      </c>
      <c r="I51" s="32">
        <f t="shared" si="4"/>
        <v>95.061728395061735</v>
      </c>
      <c r="J51" s="32">
        <f t="shared" si="5"/>
        <v>87.5</v>
      </c>
      <c r="K51" s="35">
        <v>53</v>
      </c>
      <c r="L51" s="32">
        <f t="shared" si="6"/>
        <v>65.432098765432102</v>
      </c>
      <c r="M51" s="35">
        <v>24</v>
      </c>
      <c r="N51" s="32">
        <f t="shared" si="7"/>
        <v>29.629629629629626</v>
      </c>
      <c r="O51" s="99">
        <f t="shared" si="19"/>
        <v>4</v>
      </c>
      <c r="P51" s="32">
        <f t="shared" si="8"/>
        <v>4.9382716049382713</v>
      </c>
      <c r="Q51" s="35">
        <v>0</v>
      </c>
      <c r="R51" s="32">
        <f t="shared" si="9"/>
        <v>0</v>
      </c>
      <c r="S51" s="35">
        <v>2</v>
      </c>
      <c r="T51" s="32">
        <f t="shared" si="10"/>
        <v>2.4691358024691357</v>
      </c>
      <c r="U51" s="35">
        <v>18</v>
      </c>
      <c r="V51" s="32">
        <f t="shared" si="11"/>
        <v>22.222222222222221</v>
      </c>
      <c r="W51" s="35">
        <v>5</v>
      </c>
      <c r="X51" s="32">
        <f t="shared" si="12"/>
        <v>6.1728395061728394</v>
      </c>
      <c r="Y51" s="35">
        <v>4</v>
      </c>
      <c r="Z51" s="32">
        <f t="shared" si="13"/>
        <v>4.9382716049382713</v>
      </c>
      <c r="AA51" s="35">
        <v>3</v>
      </c>
      <c r="AB51" s="32">
        <f t="shared" si="14"/>
        <v>3.7037037037037033</v>
      </c>
      <c r="AC51" s="32">
        <f t="shared" si="15"/>
        <v>75</v>
      </c>
      <c r="AD51" s="35">
        <v>5</v>
      </c>
      <c r="AE51" s="32">
        <f t="shared" si="16"/>
        <v>6.1728395061728394</v>
      </c>
      <c r="AF51" s="35">
        <v>3</v>
      </c>
      <c r="AG51" s="32">
        <f t="shared" si="17"/>
        <v>3.7037037037037033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65</v>
      </c>
      <c r="D52" s="35">
        <v>61</v>
      </c>
      <c r="E52" s="32">
        <f t="shared" si="2"/>
        <v>93.84615384615384</v>
      </c>
      <c r="F52" s="35">
        <v>31</v>
      </c>
      <c r="G52" s="32">
        <f t="shared" si="3"/>
        <v>50.819672131147541</v>
      </c>
      <c r="H52" s="106">
        <f t="shared" si="0"/>
        <v>58</v>
      </c>
      <c r="I52" s="32">
        <f t="shared" si="4"/>
        <v>95.081967213114751</v>
      </c>
      <c r="J52" s="32">
        <f t="shared" si="5"/>
        <v>89.230769230769241</v>
      </c>
      <c r="K52" s="35">
        <v>43</v>
      </c>
      <c r="L52" s="32">
        <f t="shared" si="6"/>
        <v>70.491803278688522</v>
      </c>
      <c r="M52" s="35">
        <v>15</v>
      </c>
      <c r="N52" s="32">
        <f t="shared" si="7"/>
        <v>24.590163934426229</v>
      </c>
      <c r="O52" s="99">
        <f t="shared" si="19"/>
        <v>3</v>
      </c>
      <c r="P52" s="32">
        <f t="shared" si="8"/>
        <v>4.918032786885246</v>
      </c>
      <c r="Q52" s="35">
        <v>0</v>
      </c>
      <c r="R52" s="32">
        <f t="shared" si="9"/>
        <v>0</v>
      </c>
      <c r="S52" s="35">
        <v>2</v>
      </c>
      <c r="T52" s="32">
        <f t="shared" si="10"/>
        <v>3.278688524590164</v>
      </c>
      <c r="U52" s="35">
        <v>10</v>
      </c>
      <c r="V52" s="32">
        <f t="shared" si="11"/>
        <v>16.393442622950818</v>
      </c>
      <c r="W52" s="35">
        <v>0</v>
      </c>
      <c r="X52" s="32">
        <f t="shared" si="12"/>
        <v>0</v>
      </c>
      <c r="Y52" s="35">
        <v>5</v>
      </c>
      <c r="Z52" s="32">
        <f t="shared" si="13"/>
        <v>8.1967213114754092</v>
      </c>
      <c r="AA52" s="35">
        <v>0</v>
      </c>
      <c r="AB52" s="32">
        <f t="shared" si="14"/>
        <v>0</v>
      </c>
      <c r="AC52" s="32">
        <f t="shared" si="15"/>
        <v>0</v>
      </c>
      <c r="AD52" s="35">
        <v>8</v>
      </c>
      <c r="AE52" s="32">
        <f t="shared" si="16"/>
        <v>13.114754098360656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55</v>
      </c>
      <c r="D53" s="35">
        <v>35</v>
      </c>
      <c r="E53" s="32">
        <f t="shared" si="2"/>
        <v>63.636363636363633</v>
      </c>
      <c r="F53" s="35">
        <v>24</v>
      </c>
      <c r="G53" s="32">
        <f t="shared" si="3"/>
        <v>68.571428571428569</v>
      </c>
      <c r="H53" s="106">
        <f t="shared" si="0"/>
        <v>35</v>
      </c>
      <c r="I53" s="32">
        <f t="shared" si="4"/>
        <v>100</v>
      </c>
      <c r="J53" s="32">
        <f t="shared" si="5"/>
        <v>63.636363636363633</v>
      </c>
      <c r="K53" s="35">
        <v>33</v>
      </c>
      <c r="L53" s="32">
        <f t="shared" si="6"/>
        <v>94.285714285714278</v>
      </c>
      <c r="M53" s="35">
        <v>2</v>
      </c>
      <c r="N53" s="32">
        <f t="shared" si="7"/>
        <v>5.7142857142857144</v>
      </c>
      <c r="O53" s="99">
        <f t="shared" si="19"/>
        <v>0</v>
      </c>
      <c r="P53" s="32">
        <f t="shared" si="8"/>
        <v>0</v>
      </c>
      <c r="Q53" s="35">
        <v>0</v>
      </c>
      <c r="R53" s="32">
        <f t="shared" si="9"/>
        <v>0</v>
      </c>
      <c r="S53" s="35">
        <v>6</v>
      </c>
      <c r="T53" s="32">
        <f t="shared" si="10"/>
        <v>17.142857142857142</v>
      </c>
      <c r="U53" s="35">
        <v>8</v>
      </c>
      <c r="V53" s="32">
        <f t="shared" si="11"/>
        <v>22.857142857142858</v>
      </c>
      <c r="W53" s="35">
        <v>2</v>
      </c>
      <c r="X53" s="32">
        <f t="shared" si="12"/>
        <v>5.7142857142857144</v>
      </c>
      <c r="Y53" s="35">
        <v>3</v>
      </c>
      <c r="Z53" s="32">
        <f t="shared" si="13"/>
        <v>8.5714285714285712</v>
      </c>
      <c r="AA53" s="35">
        <v>0</v>
      </c>
      <c r="AB53" s="32">
        <f t="shared" si="14"/>
        <v>0</v>
      </c>
      <c r="AC53" s="32">
        <f t="shared" si="15"/>
        <v>0</v>
      </c>
      <c r="AD53" s="35">
        <v>2</v>
      </c>
      <c r="AE53" s="32">
        <f t="shared" si="16"/>
        <v>5.7142857142857144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37</v>
      </c>
      <c r="D54" s="35">
        <v>29</v>
      </c>
      <c r="E54" s="32">
        <f t="shared" si="2"/>
        <v>78.378378378378372</v>
      </c>
      <c r="F54" s="35">
        <v>12</v>
      </c>
      <c r="G54" s="32">
        <f t="shared" si="3"/>
        <v>41.379310344827587</v>
      </c>
      <c r="H54" s="106">
        <f t="shared" si="0"/>
        <v>28</v>
      </c>
      <c r="I54" s="32">
        <f t="shared" si="4"/>
        <v>96.551724137931032</v>
      </c>
      <c r="J54" s="32">
        <f t="shared" si="5"/>
        <v>75.675675675675677</v>
      </c>
      <c r="K54" s="35">
        <v>20</v>
      </c>
      <c r="L54" s="32">
        <f t="shared" si="6"/>
        <v>68.965517241379317</v>
      </c>
      <c r="M54" s="35">
        <v>8</v>
      </c>
      <c r="N54" s="32">
        <f t="shared" si="7"/>
        <v>27.586206896551722</v>
      </c>
      <c r="O54" s="99">
        <f t="shared" si="19"/>
        <v>1</v>
      </c>
      <c r="P54" s="32">
        <f t="shared" si="8"/>
        <v>3.4482758620689653</v>
      </c>
      <c r="Q54" s="35">
        <v>0</v>
      </c>
      <c r="R54" s="32">
        <f t="shared" si="9"/>
        <v>0</v>
      </c>
      <c r="S54" s="35">
        <v>2</v>
      </c>
      <c r="T54" s="32">
        <f t="shared" si="10"/>
        <v>6.8965517241379306</v>
      </c>
      <c r="U54" s="35">
        <v>3</v>
      </c>
      <c r="V54" s="32">
        <f t="shared" si="11"/>
        <v>10.344827586206897</v>
      </c>
      <c r="W54" s="35">
        <v>0</v>
      </c>
      <c r="X54" s="32">
        <f t="shared" si="12"/>
        <v>0</v>
      </c>
      <c r="Y54" s="35">
        <v>0</v>
      </c>
      <c r="Z54" s="32">
        <f t="shared" si="13"/>
        <v>0</v>
      </c>
      <c r="AA54" s="35">
        <v>0</v>
      </c>
      <c r="AB54" s="32">
        <f t="shared" si="14"/>
        <v>0</v>
      </c>
      <c r="AC54" s="32">
        <f t="shared" si="15"/>
        <v>0</v>
      </c>
      <c r="AD54" s="35">
        <v>0</v>
      </c>
      <c r="AE54" s="32">
        <f t="shared" si="16"/>
        <v>0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294</v>
      </c>
      <c r="D55" s="10">
        <f>SUM(D56:D63)</f>
        <v>269</v>
      </c>
      <c r="E55" s="43">
        <f>IF(C55=0,0,D55/C55*100)</f>
        <v>91.496598639455783</v>
      </c>
      <c r="F55" s="10">
        <f>SUM(F56:F63)</f>
        <v>67</v>
      </c>
      <c r="G55" s="43">
        <f>IF(D55=0,0,F55/D55*100)</f>
        <v>24.907063197026023</v>
      </c>
      <c r="H55" s="61">
        <f>SUM(H56:H63)</f>
        <v>267</v>
      </c>
      <c r="I55" s="43">
        <f>IF(D55=0,0,H55/D55*100)</f>
        <v>99.25650557620817</v>
      </c>
      <c r="J55" s="43">
        <f>IF(C55=0,0,H55/C55*100)</f>
        <v>90.816326530612244</v>
      </c>
      <c r="K55" s="10">
        <f>SUM(K56:K63)</f>
        <v>229</v>
      </c>
      <c r="L55" s="43">
        <f>IF(D55=0,0,K55/D55*100)</f>
        <v>85.130111524163567</v>
      </c>
      <c r="M55" s="10">
        <f>SUM(M56:M63)</f>
        <v>38</v>
      </c>
      <c r="N55" s="43">
        <f>IF(D55=0,0,M55/D55*100)</f>
        <v>14.12639405204461</v>
      </c>
      <c r="O55" s="61">
        <f>SUM(O56:O63)</f>
        <v>2</v>
      </c>
      <c r="P55" s="43">
        <f>IF(D55=0,0,O55/D55*100)</f>
        <v>0.74349442379182151</v>
      </c>
      <c r="Q55" s="10">
        <f>SUM(Q56:Q63)</f>
        <v>2</v>
      </c>
      <c r="R55" s="43">
        <f t="shared" si="9"/>
        <v>100</v>
      </c>
      <c r="S55" s="10">
        <f>SUM(S56:S63)</f>
        <v>15</v>
      </c>
      <c r="T55" s="43">
        <f>IF(D55=0,0,S55/D55*100)</f>
        <v>5.5762081784386615</v>
      </c>
      <c r="U55" s="10">
        <f>SUM(U56:U63)</f>
        <v>54</v>
      </c>
      <c r="V55" s="43">
        <f t="shared" si="11"/>
        <v>20.074349442379184</v>
      </c>
      <c r="W55" s="10">
        <f>SUM(W56:W63)</f>
        <v>12</v>
      </c>
      <c r="X55" s="43">
        <f>IF(D55=0,0,W55/D55*100)</f>
        <v>4.4609665427509295</v>
      </c>
      <c r="Y55" s="10">
        <f>SUM(Y56:Y63)</f>
        <v>22</v>
      </c>
      <c r="Z55" s="43">
        <f>IF(D55=0,0,Y55/D55*100)</f>
        <v>8.1784386617100377</v>
      </c>
      <c r="AA55" s="10">
        <f>SUM(AA56:AA63)</f>
        <v>1</v>
      </c>
      <c r="AB55" s="43">
        <f>IF(D55=0,0,AA55/D55*100)</f>
        <v>0.37174721189591076</v>
      </c>
      <c r="AC55" s="43">
        <f>IF(Y55=0,0,AA55/Y55*100)</f>
        <v>4.5454545454545459</v>
      </c>
      <c r="AD55" s="10">
        <f>SUM(AD56:AD63)</f>
        <v>21</v>
      </c>
      <c r="AE55" s="43">
        <f t="shared" si="16"/>
        <v>7.8066914498141262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6</v>
      </c>
      <c r="D56" s="35">
        <v>5</v>
      </c>
      <c r="E56" s="32">
        <f t="shared" si="2"/>
        <v>83.333333333333343</v>
      </c>
      <c r="F56" s="35">
        <v>1</v>
      </c>
      <c r="G56" s="32">
        <f t="shared" si="3"/>
        <v>20</v>
      </c>
      <c r="H56" s="106">
        <f t="shared" si="0"/>
        <v>5</v>
      </c>
      <c r="I56" s="32">
        <f t="shared" si="4"/>
        <v>100</v>
      </c>
      <c r="J56" s="32">
        <f t="shared" si="5"/>
        <v>83.333333333333343</v>
      </c>
      <c r="K56" s="35">
        <v>5</v>
      </c>
      <c r="L56" s="32">
        <f t="shared" si="6"/>
        <v>100</v>
      </c>
      <c r="M56" s="35">
        <v>0</v>
      </c>
      <c r="N56" s="32">
        <f t="shared" si="7"/>
        <v>0</v>
      </c>
      <c r="O56" s="99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0</v>
      </c>
      <c r="T56" s="32">
        <f t="shared" si="10"/>
        <v>0</v>
      </c>
      <c r="U56" s="35">
        <v>0</v>
      </c>
      <c r="V56" s="32">
        <f t="shared" si="11"/>
        <v>0</v>
      </c>
      <c r="W56" s="35">
        <v>0</v>
      </c>
      <c r="X56" s="32">
        <f t="shared" si="12"/>
        <v>0</v>
      </c>
      <c r="Y56" s="35">
        <v>0</v>
      </c>
      <c r="Z56" s="32">
        <f t="shared" si="13"/>
        <v>0</v>
      </c>
      <c r="AA56" s="35">
        <v>0</v>
      </c>
      <c r="AB56" s="32">
        <f t="shared" si="14"/>
        <v>0</v>
      </c>
      <c r="AC56" s="32">
        <f t="shared" si="15"/>
        <v>0</v>
      </c>
      <c r="AD56" s="35">
        <v>1</v>
      </c>
      <c r="AE56" s="32">
        <f t="shared" si="16"/>
        <v>20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31</v>
      </c>
      <c r="D57" s="35">
        <v>31</v>
      </c>
      <c r="E57" s="32">
        <f t="shared" si="2"/>
        <v>100</v>
      </c>
      <c r="F57" s="35">
        <v>2</v>
      </c>
      <c r="G57" s="32">
        <f t="shared" si="3"/>
        <v>6.4516129032258061</v>
      </c>
      <c r="H57" s="106">
        <f t="shared" si="0"/>
        <v>30</v>
      </c>
      <c r="I57" s="32">
        <f t="shared" si="4"/>
        <v>96.774193548387103</v>
      </c>
      <c r="J57" s="32">
        <f t="shared" si="5"/>
        <v>96.774193548387103</v>
      </c>
      <c r="K57" s="35">
        <v>27</v>
      </c>
      <c r="L57" s="32">
        <f t="shared" si="6"/>
        <v>87.096774193548384</v>
      </c>
      <c r="M57" s="35">
        <v>3</v>
      </c>
      <c r="N57" s="32">
        <f t="shared" si="7"/>
        <v>9.67741935483871</v>
      </c>
      <c r="O57" s="99">
        <f t="shared" si="20"/>
        <v>1</v>
      </c>
      <c r="P57" s="32">
        <f t="shared" si="8"/>
        <v>3.225806451612903</v>
      </c>
      <c r="Q57" s="35">
        <v>0</v>
      </c>
      <c r="R57" s="32">
        <f t="shared" si="9"/>
        <v>0</v>
      </c>
      <c r="S57" s="35">
        <v>4</v>
      </c>
      <c r="T57" s="32">
        <f t="shared" si="10"/>
        <v>12.903225806451612</v>
      </c>
      <c r="U57" s="35">
        <v>3</v>
      </c>
      <c r="V57" s="32">
        <f t="shared" si="11"/>
        <v>9.67741935483871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3</v>
      </c>
      <c r="AE57" s="32">
        <f t="shared" si="16"/>
        <v>9.67741935483871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13</v>
      </c>
      <c r="D58" s="35">
        <v>12</v>
      </c>
      <c r="E58" s="32">
        <f t="shared" si="2"/>
        <v>92.307692307692307</v>
      </c>
      <c r="F58" s="35">
        <v>5</v>
      </c>
      <c r="G58" s="32">
        <f t="shared" si="3"/>
        <v>41.666666666666671</v>
      </c>
      <c r="H58" s="106">
        <f t="shared" si="0"/>
        <v>12</v>
      </c>
      <c r="I58" s="32">
        <f t="shared" si="4"/>
        <v>100</v>
      </c>
      <c r="J58" s="32">
        <f t="shared" si="5"/>
        <v>92.307692307692307</v>
      </c>
      <c r="K58" s="35">
        <v>7</v>
      </c>
      <c r="L58" s="32">
        <f t="shared" si="6"/>
        <v>58.333333333333336</v>
      </c>
      <c r="M58" s="35">
        <v>5</v>
      </c>
      <c r="N58" s="32">
        <f t="shared" si="7"/>
        <v>41.666666666666671</v>
      </c>
      <c r="O58" s="99">
        <f t="shared" si="20"/>
        <v>0</v>
      </c>
      <c r="P58" s="32">
        <f t="shared" si="8"/>
        <v>0</v>
      </c>
      <c r="Q58" s="35">
        <v>0</v>
      </c>
      <c r="R58" s="32">
        <f t="shared" si="9"/>
        <v>0</v>
      </c>
      <c r="S58" s="35">
        <v>0</v>
      </c>
      <c r="T58" s="32">
        <f t="shared" si="10"/>
        <v>0</v>
      </c>
      <c r="U58" s="35">
        <v>2</v>
      </c>
      <c r="V58" s="32">
        <f t="shared" si="11"/>
        <v>16.666666666666664</v>
      </c>
      <c r="W58" s="35">
        <v>1</v>
      </c>
      <c r="X58" s="32">
        <f t="shared" si="12"/>
        <v>8.3333333333333321</v>
      </c>
      <c r="Y58" s="35">
        <v>1</v>
      </c>
      <c r="Z58" s="32">
        <f t="shared" si="13"/>
        <v>8.3333333333333321</v>
      </c>
      <c r="AA58" s="35">
        <v>1</v>
      </c>
      <c r="AB58" s="32">
        <f t="shared" si="14"/>
        <v>8.3333333333333321</v>
      </c>
      <c r="AC58" s="32">
        <f t="shared" si="15"/>
        <v>100</v>
      </c>
      <c r="AD58" s="35">
        <v>0</v>
      </c>
      <c r="AE58" s="32">
        <f t="shared" si="16"/>
        <v>0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0</v>
      </c>
      <c r="D59" s="35">
        <v>0</v>
      </c>
      <c r="E59" s="32">
        <f t="shared" si="2"/>
        <v>0</v>
      </c>
      <c r="F59" s="35">
        <v>0</v>
      </c>
      <c r="G59" s="32">
        <f t="shared" si="3"/>
        <v>0</v>
      </c>
      <c r="H59" s="106">
        <f t="shared" si="0"/>
        <v>0</v>
      </c>
      <c r="I59" s="32">
        <f t="shared" si="4"/>
        <v>0</v>
      </c>
      <c r="J59" s="32">
        <f t="shared" si="5"/>
        <v>0</v>
      </c>
      <c r="K59" s="35">
        <v>0</v>
      </c>
      <c r="L59" s="32">
        <f t="shared" si="6"/>
        <v>0</v>
      </c>
      <c r="M59" s="35">
        <v>0</v>
      </c>
      <c r="N59" s="32">
        <f t="shared" si="7"/>
        <v>0</v>
      </c>
      <c r="O59" s="99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0</v>
      </c>
      <c r="T59" s="32">
        <f t="shared" si="10"/>
        <v>0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0</v>
      </c>
      <c r="Z59" s="32">
        <f t="shared" si="13"/>
        <v>0</v>
      </c>
      <c r="AA59" s="35">
        <v>0</v>
      </c>
      <c r="AB59" s="32">
        <f t="shared" si="14"/>
        <v>0</v>
      </c>
      <c r="AC59" s="32">
        <f t="shared" si="15"/>
        <v>0</v>
      </c>
      <c r="AD59" s="35">
        <v>0</v>
      </c>
      <c r="AE59" s="32">
        <f t="shared" si="16"/>
        <v>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97</v>
      </c>
      <c r="D60" s="35">
        <v>98</v>
      </c>
      <c r="E60" s="32">
        <f t="shared" si="2"/>
        <v>101.03092783505154</v>
      </c>
      <c r="F60" s="35">
        <v>29</v>
      </c>
      <c r="G60" s="32">
        <f t="shared" si="3"/>
        <v>29.591836734693878</v>
      </c>
      <c r="H60" s="106">
        <f t="shared" si="0"/>
        <v>98</v>
      </c>
      <c r="I60" s="32">
        <f t="shared" si="4"/>
        <v>100</v>
      </c>
      <c r="J60" s="32">
        <f t="shared" si="5"/>
        <v>101.03092783505154</v>
      </c>
      <c r="K60" s="35">
        <v>88</v>
      </c>
      <c r="L60" s="32">
        <f t="shared" si="6"/>
        <v>89.795918367346943</v>
      </c>
      <c r="M60" s="35">
        <v>10</v>
      </c>
      <c r="N60" s="32">
        <f t="shared" si="7"/>
        <v>10.204081632653061</v>
      </c>
      <c r="O60" s="99">
        <f t="shared" si="20"/>
        <v>0</v>
      </c>
      <c r="P60" s="32">
        <f t="shared" si="8"/>
        <v>0</v>
      </c>
      <c r="Q60" s="35">
        <v>1</v>
      </c>
      <c r="R60" s="32">
        <f t="shared" si="9"/>
        <v>0</v>
      </c>
      <c r="S60" s="35">
        <v>2</v>
      </c>
      <c r="T60" s="32">
        <f t="shared" si="10"/>
        <v>2.0408163265306123</v>
      </c>
      <c r="U60" s="35">
        <v>12</v>
      </c>
      <c r="V60" s="32">
        <f t="shared" si="11"/>
        <v>12.244897959183673</v>
      </c>
      <c r="W60" s="35">
        <v>4</v>
      </c>
      <c r="X60" s="32">
        <f t="shared" si="12"/>
        <v>4.0816326530612246</v>
      </c>
      <c r="Y60" s="35">
        <v>17</v>
      </c>
      <c r="Z60" s="32">
        <f t="shared" si="13"/>
        <v>17.346938775510203</v>
      </c>
      <c r="AA60" s="35">
        <v>0</v>
      </c>
      <c r="AB60" s="32">
        <f t="shared" si="14"/>
        <v>0</v>
      </c>
      <c r="AC60" s="32">
        <f t="shared" si="15"/>
        <v>0</v>
      </c>
      <c r="AD60" s="35">
        <v>16</v>
      </c>
      <c r="AE60" s="32">
        <f t="shared" si="16"/>
        <v>16.326530612244898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27</v>
      </c>
      <c r="D61" s="35">
        <v>27</v>
      </c>
      <c r="E61" s="32">
        <f t="shared" si="2"/>
        <v>100</v>
      </c>
      <c r="F61" s="35">
        <v>3</v>
      </c>
      <c r="G61" s="32">
        <f t="shared" si="3"/>
        <v>11.111111111111111</v>
      </c>
      <c r="H61" s="106">
        <f t="shared" si="0"/>
        <v>26</v>
      </c>
      <c r="I61" s="32">
        <f t="shared" si="4"/>
        <v>96.296296296296291</v>
      </c>
      <c r="J61" s="32">
        <f t="shared" si="5"/>
        <v>96.296296296296291</v>
      </c>
      <c r="K61" s="35">
        <v>20</v>
      </c>
      <c r="L61" s="32">
        <f t="shared" si="6"/>
        <v>74.074074074074076</v>
      </c>
      <c r="M61" s="35">
        <v>6</v>
      </c>
      <c r="N61" s="32">
        <f t="shared" si="7"/>
        <v>22.222222222222221</v>
      </c>
      <c r="O61" s="99">
        <f t="shared" si="20"/>
        <v>1</v>
      </c>
      <c r="P61" s="32">
        <f t="shared" si="8"/>
        <v>3.7037037037037033</v>
      </c>
      <c r="Q61" s="35">
        <v>1</v>
      </c>
      <c r="R61" s="32">
        <f t="shared" si="9"/>
        <v>100</v>
      </c>
      <c r="S61" s="35">
        <v>1</v>
      </c>
      <c r="T61" s="32">
        <f t="shared" si="10"/>
        <v>3.7037037037037033</v>
      </c>
      <c r="U61" s="35">
        <v>6</v>
      </c>
      <c r="V61" s="32">
        <f t="shared" si="11"/>
        <v>22.222222222222221</v>
      </c>
      <c r="W61" s="35">
        <v>0</v>
      </c>
      <c r="X61" s="32">
        <f t="shared" si="12"/>
        <v>0</v>
      </c>
      <c r="Y61" s="35">
        <v>0</v>
      </c>
      <c r="Z61" s="32">
        <f t="shared" si="13"/>
        <v>0</v>
      </c>
      <c r="AA61" s="35">
        <v>0</v>
      </c>
      <c r="AB61" s="32">
        <f t="shared" si="14"/>
        <v>0</v>
      </c>
      <c r="AC61" s="32">
        <f t="shared" si="15"/>
        <v>0</v>
      </c>
      <c r="AD61" s="35">
        <v>0</v>
      </c>
      <c r="AE61" s="32">
        <f t="shared" si="16"/>
        <v>0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21</v>
      </c>
      <c r="D62" s="35">
        <v>19</v>
      </c>
      <c r="E62" s="32">
        <f t="shared" si="2"/>
        <v>90.476190476190482</v>
      </c>
      <c r="F62" s="35">
        <v>5</v>
      </c>
      <c r="G62" s="32">
        <f t="shared" si="3"/>
        <v>26.315789473684209</v>
      </c>
      <c r="H62" s="106">
        <f t="shared" si="0"/>
        <v>19</v>
      </c>
      <c r="I62" s="32">
        <f t="shared" si="4"/>
        <v>100</v>
      </c>
      <c r="J62" s="32">
        <f t="shared" si="5"/>
        <v>90.476190476190482</v>
      </c>
      <c r="K62" s="35">
        <v>14</v>
      </c>
      <c r="L62" s="32">
        <f t="shared" si="6"/>
        <v>73.68421052631578</v>
      </c>
      <c r="M62" s="35">
        <v>5</v>
      </c>
      <c r="N62" s="32">
        <f t="shared" si="7"/>
        <v>26.315789473684209</v>
      </c>
      <c r="O62" s="99">
        <f t="shared" si="20"/>
        <v>0</v>
      </c>
      <c r="P62" s="32">
        <f t="shared" si="8"/>
        <v>0</v>
      </c>
      <c r="Q62" s="35">
        <v>0</v>
      </c>
      <c r="R62" s="32">
        <f t="shared" si="9"/>
        <v>0</v>
      </c>
      <c r="S62" s="35">
        <v>1</v>
      </c>
      <c r="T62" s="32">
        <f t="shared" si="10"/>
        <v>5.2631578947368416</v>
      </c>
      <c r="U62" s="35">
        <v>5</v>
      </c>
      <c r="V62" s="32">
        <f t="shared" si="11"/>
        <v>26.315789473684209</v>
      </c>
      <c r="W62" s="35">
        <v>0</v>
      </c>
      <c r="X62" s="32">
        <f t="shared" si="12"/>
        <v>0</v>
      </c>
      <c r="Y62" s="35">
        <v>1</v>
      </c>
      <c r="Z62" s="32">
        <f t="shared" si="13"/>
        <v>5.2631578947368416</v>
      </c>
      <c r="AA62" s="35">
        <v>0</v>
      </c>
      <c r="AB62" s="32">
        <f t="shared" si="14"/>
        <v>0</v>
      </c>
      <c r="AC62" s="32">
        <f t="shared" si="15"/>
        <v>0</v>
      </c>
      <c r="AD62" s="35">
        <v>0</v>
      </c>
      <c r="AE62" s="32">
        <f t="shared" si="16"/>
        <v>0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99</v>
      </c>
      <c r="D63" s="35">
        <v>77</v>
      </c>
      <c r="E63" s="32">
        <f t="shared" si="2"/>
        <v>77.777777777777786</v>
      </c>
      <c r="F63" s="35">
        <v>22</v>
      </c>
      <c r="G63" s="32">
        <f t="shared" si="3"/>
        <v>28.571428571428569</v>
      </c>
      <c r="H63" s="106">
        <f t="shared" si="0"/>
        <v>77</v>
      </c>
      <c r="I63" s="32">
        <f t="shared" si="4"/>
        <v>100</v>
      </c>
      <c r="J63" s="32">
        <f t="shared" si="5"/>
        <v>77.777777777777786</v>
      </c>
      <c r="K63" s="35">
        <v>68</v>
      </c>
      <c r="L63" s="32">
        <f t="shared" si="6"/>
        <v>88.311688311688314</v>
      </c>
      <c r="M63" s="35">
        <v>9</v>
      </c>
      <c r="N63" s="32">
        <f t="shared" si="7"/>
        <v>11.688311688311687</v>
      </c>
      <c r="O63" s="99">
        <f t="shared" si="20"/>
        <v>0</v>
      </c>
      <c r="P63" s="32">
        <f t="shared" si="8"/>
        <v>0</v>
      </c>
      <c r="Q63" s="35">
        <v>0</v>
      </c>
      <c r="R63" s="32">
        <f t="shared" si="9"/>
        <v>0</v>
      </c>
      <c r="S63" s="35">
        <v>7</v>
      </c>
      <c r="T63" s="32">
        <f t="shared" si="10"/>
        <v>9.0909090909090917</v>
      </c>
      <c r="U63" s="35">
        <v>26</v>
      </c>
      <c r="V63" s="32">
        <f t="shared" si="11"/>
        <v>33.766233766233768</v>
      </c>
      <c r="W63" s="35">
        <v>7</v>
      </c>
      <c r="X63" s="32">
        <f t="shared" si="12"/>
        <v>9.0909090909090917</v>
      </c>
      <c r="Y63" s="35">
        <v>3</v>
      </c>
      <c r="Z63" s="32">
        <f t="shared" si="13"/>
        <v>3.8961038961038961</v>
      </c>
      <c r="AA63" s="35">
        <v>0</v>
      </c>
      <c r="AB63" s="32">
        <f t="shared" si="14"/>
        <v>0</v>
      </c>
      <c r="AC63" s="32">
        <f t="shared" si="15"/>
        <v>0</v>
      </c>
      <c r="AD63" s="35">
        <v>1</v>
      </c>
      <c r="AE63" s="32">
        <f t="shared" si="16"/>
        <v>1.2987012987012987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162</v>
      </c>
      <c r="D64" s="10">
        <f>SUM(D65:D71)</f>
        <v>142</v>
      </c>
      <c r="E64" s="43">
        <f>IF(C64=0,0,D64/C64*100)</f>
        <v>87.654320987654316</v>
      </c>
      <c r="F64" s="10">
        <f>SUM(F65:F71)</f>
        <v>27</v>
      </c>
      <c r="G64" s="43">
        <f>IF(D64=0,0,F64/D64*100)</f>
        <v>19.014084507042252</v>
      </c>
      <c r="H64" s="61">
        <f>SUM(H65:H71)</f>
        <v>138</v>
      </c>
      <c r="I64" s="43">
        <f>IF(D64=0,0,H64/D64*100)</f>
        <v>97.183098591549296</v>
      </c>
      <c r="J64" s="43">
        <f>IF(C64=0,0,H64/C64*100)</f>
        <v>85.18518518518519</v>
      </c>
      <c r="K64" s="10">
        <f>SUM(K65:K71)</f>
        <v>118</v>
      </c>
      <c r="L64" s="43">
        <f>IF(D64=0,0,K64/D64*100)</f>
        <v>83.098591549295776</v>
      </c>
      <c r="M64" s="10">
        <f>SUM(M65:M71)</f>
        <v>20</v>
      </c>
      <c r="N64" s="43">
        <f>IF(D64=0,0,M64/D64*100)</f>
        <v>14.084507042253522</v>
      </c>
      <c r="O64" s="61">
        <f>SUM(O65:O71)</f>
        <v>4</v>
      </c>
      <c r="P64" s="43">
        <f>IF(D64=0,0,O64/D64*100)</f>
        <v>2.8169014084507045</v>
      </c>
      <c r="Q64" s="10">
        <f>SUM(Q65:Q71)</f>
        <v>0</v>
      </c>
      <c r="R64" s="43">
        <f t="shared" si="9"/>
        <v>0</v>
      </c>
      <c r="S64" s="10">
        <f>SUM(S65:S71)</f>
        <v>3</v>
      </c>
      <c r="T64" s="43">
        <f>IF(D64=0,0,S64/D64*100)</f>
        <v>2.112676056338028</v>
      </c>
      <c r="U64" s="10">
        <f>SUM(U65:U71)</f>
        <v>54</v>
      </c>
      <c r="V64" s="43">
        <f t="shared" si="11"/>
        <v>38.028169014084504</v>
      </c>
      <c r="W64" s="10">
        <f>SUM(W65:W71)</f>
        <v>2</v>
      </c>
      <c r="X64" s="43">
        <f>IF(D64=0,0,W64/D64*100)</f>
        <v>1.4084507042253522</v>
      </c>
      <c r="Y64" s="10">
        <f>SUM(Y65:Y71)</f>
        <v>6</v>
      </c>
      <c r="Z64" s="43">
        <f>IF(D64=0,0,Y64/D64*100)</f>
        <v>4.225352112676056</v>
      </c>
      <c r="AA64" s="10">
        <f>SUM(AA65:AA71)</f>
        <v>0</v>
      </c>
      <c r="AB64" s="43">
        <f>IF(D64=0,0,AA64/D64*100)</f>
        <v>0</v>
      </c>
      <c r="AC64" s="43">
        <f>IF(Y64=0,0,AA64/Y64*100)</f>
        <v>0</v>
      </c>
      <c r="AD64" s="10">
        <f>SUM(AD65:AD71)</f>
        <v>5</v>
      </c>
      <c r="AE64" s="43">
        <f t="shared" si="16"/>
        <v>3.5211267605633805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33</v>
      </c>
      <c r="D65" s="35">
        <v>33</v>
      </c>
      <c r="E65" s="32">
        <f t="shared" si="2"/>
        <v>100</v>
      </c>
      <c r="F65" s="35">
        <v>1</v>
      </c>
      <c r="G65" s="32">
        <f t="shared" si="3"/>
        <v>3.0303030303030303</v>
      </c>
      <c r="H65" s="106">
        <f t="shared" si="0"/>
        <v>33</v>
      </c>
      <c r="I65" s="32">
        <f t="shared" si="4"/>
        <v>100</v>
      </c>
      <c r="J65" s="32">
        <f t="shared" si="5"/>
        <v>100</v>
      </c>
      <c r="K65" s="35">
        <v>26</v>
      </c>
      <c r="L65" s="32">
        <f t="shared" si="6"/>
        <v>78.787878787878782</v>
      </c>
      <c r="M65" s="35">
        <v>7</v>
      </c>
      <c r="N65" s="32">
        <f t="shared" si="7"/>
        <v>21.212121212121211</v>
      </c>
      <c r="O65" s="99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0</v>
      </c>
      <c r="T65" s="32">
        <f t="shared" si="10"/>
        <v>0</v>
      </c>
      <c r="U65" s="35">
        <v>17</v>
      </c>
      <c r="V65" s="32">
        <f t="shared" si="11"/>
        <v>51.515151515151516</v>
      </c>
      <c r="W65" s="35">
        <v>0</v>
      </c>
      <c r="X65" s="32">
        <f t="shared" si="12"/>
        <v>0</v>
      </c>
      <c r="Y65" s="35">
        <v>1</v>
      </c>
      <c r="Z65" s="32">
        <f t="shared" si="13"/>
        <v>3.0303030303030303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5</v>
      </c>
      <c r="D66" s="35">
        <v>5</v>
      </c>
      <c r="E66" s="32">
        <f t="shared" si="2"/>
        <v>100</v>
      </c>
      <c r="F66" s="35">
        <v>0</v>
      </c>
      <c r="G66" s="32">
        <f t="shared" si="3"/>
        <v>0</v>
      </c>
      <c r="H66" s="106">
        <f t="shared" si="0"/>
        <v>5</v>
      </c>
      <c r="I66" s="32">
        <f t="shared" si="4"/>
        <v>100</v>
      </c>
      <c r="J66" s="32">
        <f t="shared" si="5"/>
        <v>100</v>
      </c>
      <c r="K66" s="35">
        <v>5</v>
      </c>
      <c r="L66" s="32">
        <f t="shared" si="6"/>
        <v>100</v>
      </c>
      <c r="M66" s="35">
        <v>0</v>
      </c>
      <c r="N66" s="32">
        <f t="shared" si="7"/>
        <v>0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2</v>
      </c>
      <c r="V66" s="32">
        <f t="shared" si="11"/>
        <v>40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14</v>
      </c>
      <c r="D67" s="35">
        <v>6</v>
      </c>
      <c r="E67" s="32">
        <f t="shared" si="2"/>
        <v>42.857142857142854</v>
      </c>
      <c r="F67" s="35">
        <v>1</v>
      </c>
      <c r="G67" s="32">
        <f t="shared" si="3"/>
        <v>16.666666666666664</v>
      </c>
      <c r="H67" s="106">
        <f t="shared" si="0"/>
        <v>6</v>
      </c>
      <c r="I67" s="32">
        <f t="shared" si="4"/>
        <v>100</v>
      </c>
      <c r="J67" s="32">
        <f t="shared" si="5"/>
        <v>42.857142857142854</v>
      </c>
      <c r="K67" s="35">
        <v>5</v>
      </c>
      <c r="L67" s="32">
        <f t="shared" si="6"/>
        <v>83.333333333333343</v>
      </c>
      <c r="M67" s="35">
        <v>1</v>
      </c>
      <c r="N67" s="32">
        <f t="shared" si="7"/>
        <v>16.666666666666664</v>
      </c>
      <c r="O67" s="99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0</v>
      </c>
      <c r="T67" s="32">
        <f t="shared" si="10"/>
        <v>0</v>
      </c>
      <c r="U67" s="35">
        <v>2</v>
      </c>
      <c r="V67" s="32">
        <f t="shared" si="11"/>
        <v>33.333333333333329</v>
      </c>
      <c r="W67" s="35">
        <v>0</v>
      </c>
      <c r="X67" s="32">
        <f t="shared" si="12"/>
        <v>0</v>
      </c>
      <c r="Y67" s="35">
        <v>0</v>
      </c>
      <c r="Z67" s="32">
        <f t="shared" si="13"/>
        <v>0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23</v>
      </c>
      <c r="D68" s="35">
        <v>21</v>
      </c>
      <c r="E68" s="32">
        <f t="shared" si="2"/>
        <v>91.304347826086953</v>
      </c>
      <c r="F68" s="35">
        <v>3</v>
      </c>
      <c r="G68" s="32">
        <f t="shared" si="3"/>
        <v>14.285714285714285</v>
      </c>
      <c r="H68" s="106">
        <f t="shared" si="0"/>
        <v>21</v>
      </c>
      <c r="I68" s="32">
        <f t="shared" si="4"/>
        <v>100</v>
      </c>
      <c r="J68" s="32">
        <f t="shared" si="5"/>
        <v>91.304347826086953</v>
      </c>
      <c r="K68" s="35">
        <v>17</v>
      </c>
      <c r="L68" s="32">
        <f t="shared" si="6"/>
        <v>80.952380952380949</v>
      </c>
      <c r="M68" s="35">
        <v>4</v>
      </c>
      <c r="N68" s="32">
        <f t="shared" si="7"/>
        <v>19.047619047619047</v>
      </c>
      <c r="O68" s="99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1</v>
      </c>
      <c r="T68" s="32">
        <f t="shared" si="10"/>
        <v>4.7619047619047619</v>
      </c>
      <c r="U68" s="35">
        <v>12</v>
      </c>
      <c r="V68" s="32">
        <f t="shared" si="11"/>
        <v>57.142857142857139</v>
      </c>
      <c r="W68" s="35">
        <v>0</v>
      </c>
      <c r="X68" s="32">
        <f t="shared" si="12"/>
        <v>0</v>
      </c>
      <c r="Y68" s="35">
        <v>2</v>
      </c>
      <c r="Z68" s="32">
        <f t="shared" si="13"/>
        <v>9.5238095238095237</v>
      </c>
      <c r="AA68" s="35">
        <v>0</v>
      </c>
      <c r="AB68" s="32">
        <f t="shared" si="14"/>
        <v>0</v>
      </c>
      <c r="AC68" s="32">
        <f t="shared" si="15"/>
        <v>0</v>
      </c>
      <c r="AD68" s="35">
        <v>2</v>
      </c>
      <c r="AE68" s="32">
        <f t="shared" si="16"/>
        <v>9.5238095238095237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9</v>
      </c>
      <c r="D69" s="35">
        <v>9</v>
      </c>
      <c r="E69" s="32">
        <f t="shared" si="2"/>
        <v>100</v>
      </c>
      <c r="F69" s="35">
        <v>0</v>
      </c>
      <c r="G69" s="32">
        <f t="shared" si="3"/>
        <v>0</v>
      </c>
      <c r="H69" s="106">
        <f t="shared" si="0"/>
        <v>9</v>
      </c>
      <c r="I69" s="32">
        <f t="shared" si="4"/>
        <v>100</v>
      </c>
      <c r="J69" s="32">
        <f t="shared" si="5"/>
        <v>100</v>
      </c>
      <c r="K69" s="35">
        <v>9</v>
      </c>
      <c r="L69" s="32">
        <f t="shared" si="6"/>
        <v>100</v>
      </c>
      <c r="M69" s="35">
        <v>0</v>
      </c>
      <c r="N69" s="32">
        <f t="shared" si="7"/>
        <v>0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2</v>
      </c>
      <c r="T69" s="32">
        <f t="shared" si="10"/>
        <v>22.222222222222221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0</v>
      </c>
      <c r="D70" s="35">
        <v>2</v>
      </c>
      <c r="E70" s="32">
        <f t="shared" si="2"/>
        <v>0</v>
      </c>
      <c r="F70" s="35">
        <v>0</v>
      </c>
      <c r="G70" s="32">
        <f t="shared" si="3"/>
        <v>0</v>
      </c>
      <c r="H70" s="106">
        <f t="shared" si="0"/>
        <v>0</v>
      </c>
      <c r="I70" s="32">
        <f t="shared" si="4"/>
        <v>0</v>
      </c>
      <c r="J70" s="32">
        <f t="shared" si="5"/>
        <v>0</v>
      </c>
      <c r="K70" s="35">
        <v>0</v>
      </c>
      <c r="L70" s="32">
        <f t="shared" si="6"/>
        <v>0</v>
      </c>
      <c r="M70" s="35">
        <v>0</v>
      </c>
      <c r="N70" s="32">
        <f t="shared" si="7"/>
        <v>0</v>
      </c>
      <c r="O70" s="99">
        <f t="shared" si="21"/>
        <v>2</v>
      </c>
      <c r="P70" s="32">
        <f t="shared" si="8"/>
        <v>100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1</v>
      </c>
      <c r="Z70" s="32">
        <f t="shared" si="13"/>
        <v>50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78</v>
      </c>
      <c r="D71" s="35">
        <v>66</v>
      </c>
      <c r="E71" s="32">
        <f t="shared" si="2"/>
        <v>84.615384615384613</v>
      </c>
      <c r="F71" s="35">
        <v>22</v>
      </c>
      <c r="G71" s="32">
        <f t="shared" si="3"/>
        <v>33.333333333333329</v>
      </c>
      <c r="H71" s="106">
        <f t="shared" si="0"/>
        <v>64</v>
      </c>
      <c r="I71" s="32">
        <f t="shared" si="4"/>
        <v>96.969696969696969</v>
      </c>
      <c r="J71" s="32">
        <f t="shared" si="5"/>
        <v>82.051282051282044</v>
      </c>
      <c r="K71" s="35">
        <v>56</v>
      </c>
      <c r="L71" s="32">
        <f t="shared" si="6"/>
        <v>84.848484848484844</v>
      </c>
      <c r="M71" s="35">
        <v>8</v>
      </c>
      <c r="N71" s="32">
        <f t="shared" si="7"/>
        <v>12.121212121212121</v>
      </c>
      <c r="O71" s="99">
        <f t="shared" si="21"/>
        <v>2</v>
      </c>
      <c r="P71" s="32">
        <f t="shared" si="8"/>
        <v>3.0303030303030303</v>
      </c>
      <c r="Q71" s="35">
        <v>0</v>
      </c>
      <c r="R71" s="32">
        <f t="shared" si="9"/>
        <v>0</v>
      </c>
      <c r="S71" s="35">
        <v>0</v>
      </c>
      <c r="T71" s="32">
        <f t="shared" si="10"/>
        <v>0</v>
      </c>
      <c r="U71" s="35">
        <v>21</v>
      </c>
      <c r="V71" s="32">
        <f t="shared" si="11"/>
        <v>31.818181818181817</v>
      </c>
      <c r="W71" s="35">
        <v>2</v>
      </c>
      <c r="X71" s="32">
        <f t="shared" si="12"/>
        <v>3.0303030303030303</v>
      </c>
      <c r="Y71" s="35">
        <v>2</v>
      </c>
      <c r="Z71" s="32">
        <f t="shared" si="13"/>
        <v>3.0303030303030303</v>
      </c>
      <c r="AA71" s="35">
        <v>0</v>
      </c>
      <c r="AB71" s="32">
        <f t="shared" si="14"/>
        <v>0</v>
      </c>
      <c r="AC71" s="32">
        <f t="shared" si="15"/>
        <v>0</v>
      </c>
      <c r="AD71" s="35">
        <v>3</v>
      </c>
      <c r="AE71" s="32">
        <f t="shared" si="16"/>
        <v>4.5454545454545459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225.5</v>
      </c>
      <c r="D72" s="10">
        <f>SUM(D73:D78)</f>
        <v>196</v>
      </c>
      <c r="E72" s="43">
        <f t="shared" si="2"/>
        <v>86.917960088691785</v>
      </c>
      <c r="F72" s="10">
        <f>SUM(F73:F78)</f>
        <v>123</v>
      </c>
      <c r="G72" s="43">
        <f t="shared" si="3"/>
        <v>62.755102040816325</v>
      </c>
      <c r="H72" s="61">
        <f>SUM(H73:H78)</f>
        <v>192</v>
      </c>
      <c r="I72" s="43">
        <f>IF(D72=0,0,H72/D72*100)</f>
        <v>97.959183673469383</v>
      </c>
      <c r="J72" s="43">
        <f>IF(C72=0,0,H72/C72*100)</f>
        <v>85.144124168514409</v>
      </c>
      <c r="K72" s="10">
        <f>SUM(K73:K78)</f>
        <v>140</v>
      </c>
      <c r="L72" s="43">
        <f t="shared" si="6"/>
        <v>71.428571428571431</v>
      </c>
      <c r="M72" s="10">
        <f>SUM(M73:M78)</f>
        <v>52</v>
      </c>
      <c r="N72" s="43">
        <f>IF(D72=0,0,M72/D72*100)</f>
        <v>26.530612244897959</v>
      </c>
      <c r="O72" s="61">
        <f>SUM(O73:O78)</f>
        <v>4</v>
      </c>
      <c r="P72" s="43">
        <f>IF(D72=0,0,O72/D72*100)</f>
        <v>2.0408163265306123</v>
      </c>
      <c r="Q72" s="10">
        <f>SUM(Q73:Q78)</f>
        <v>0</v>
      </c>
      <c r="R72" s="43">
        <f t="shared" si="9"/>
        <v>0</v>
      </c>
      <c r="S72" s="10">
        <f>SUM(S73:S78)</f>
        <v>8</v>
      </c>
      <c r="T72" s="43">
        <f>IF(D72=0,0,S72/D72*100)</f>
        <v>4.0816326530612246</v>
      </c>
      <c r="U72" s="10">
        <f>SUM(U73:U78)</f>
        <v>25</v>
      </c>
      <c r="V72" s="43">
        <f t="shared" si="11"/>
        <v>12.755102040816327</v>
      </c>
      <c r="W72" s="10">
        <f>SUM(W73:W78)</f>
        <v>25</v>
      </c>
      <c r="X72" s="43">
        <f>IF(D72=0,0,W72/D72*100)</f>
        <v>12.755102040816327</v>
      </c>
      <c r="Y72" s="10">
        <f>SUM(Y73:Y78)</f>
        <v>33</v>
      </c>
      <c r="Z72" s="43">
        <f>IF(D72=0,0,Y72/D72*100)</f>
        <v>16.836734693877549</v>
      </c>
      <c r="AA72" s="10">
        <f>SUM(AA73:AA78)</f>
        <v>0</v>
      </c>
      <c r="AB72" s="43">
        <f>IF(D72=0,0,AA72/D72*100)</f>
        <v>0</v>
      </c>
      <c r="AC72" s="43">
        <f>IF(Y72=0,0,AA72/Y72*100)</f>
        <v>0</v>
      </c>
      <c r="AD72" s="10">
        <f>SUM(AD73:AD78)</f>
        <v>27</v>
      </c>
      <c r="AE72" s="43">
        <f t="shared" si="16"/>
        <v>13.77551020408163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29</v>
      </c>
      <c r="D73" s="35">
        <v>21</v>
      </c>
      <c r="E73" s="32">
        <f t="shared" si="2"/>
        <v>72.41379310344827</v>
      </c>
      <c r="F73" s="35">
        <v>12</v>
      </c>
      <c r="G73" s="32">
        <f t="shared" si="3"/>
        <v>57.142857142857139</v>
      </c>
      <c r="H73" s="106">
        <f t="shared" si="0"/>
        <v>19</v>
      </c>
      <c r="I73" s="32">
        <f t="shared" si="4"/>
        <v>90.476190476190482</v>
      </c>
      <c r="J73" s="32">
        <f t="shared" si="5"/>
        <v>65.517241379310349</v>
      </c>
      <c r="K73" s="35">
        <v>15</v>
      </c>
      <c r="L73" s="32">
        <f t="shared" si="6"/>
        <v>71.428571428571431</v>
      </c>
      <c r="M73" s="35">
        <v>4</v>
      </c>
      <c r="N73" s="32">
        <f t="shared" si="7"/>
        <v>19.047619047619047</v>
      </c>
      <c r="O73" s="99">
        <f t="shared" ref="O73:O78" si="22">D73-H73</f>
        <v>2</v>
      </c>
      <c r="P73" s="32">
        <f t="shared" si="8"/>
        <v>9.5238095238095237</v>
      </c>
      <c r="Q73" s="35">
        <v>0</v>
      </c>
      <c r="R73" s="32">
        <f t="shared" si="9"/>
        <v>0</v>
      </c>
      <c r="S73" s="35">
        <v>0</v>
      </c>
      <c r="T73" s="32">
        <f t="shared" si="10"/>
        <v>0</v>
      </c>
      <c r="U73" s="35">
        <v>6</v>
      </c>
      <c r="V73" s="32">
        <f t="shared" si="11"/>
        <v>28.571428571428569</v>
      </c>
      <c r="W73" s="35">
        <v>2</v>
      </c>
      <c r="X73" s="32">
        <f t="shared" si="12"/>
        <v>9.5238095238095237</v>
      </c>
      <c r="Y73" s="35">
        <v>0</v>
      </c>
      <c r="Z73" s="32">
        <f t="shared" si="13"/>
        <v>0</v>
      </c>
      <c r="AA73" s="35">
        <v>0</v>
      </c>
      <c r="AB73" s="32">
        <f t="shared" si="14"/>
        <v>0</v>
      </c>
      <c r="AC73" s="32">
        <f t="shared" si="15"/>
        <v>0</v>
      </c>
      <c r="AD73" s="35">
        <v>1</v>
      </c>
      <c r="AE73" s="32">
        <f t="shared" si="16"/>
        <v>4.7619047619047619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107.5</v>
      </c>
      <c r="D74" s="35">
        <v>93</v>
      </c>
      <c r="E74" s="32">
        <f t="shared" si="2"/>
        <v>86.511627906976742</v>
      </c>
      <c r="F74" s="35">
        <v>70</v>
      </c>
      <c r="G74" s="32">
        <f t="shared" si="3"/>
        <v>75.268817204301072</v>
      </c>
      <c r="H74" s="106">
        <f t="shared" si="0"/>
        <v>92</v>
      </c>
      <c r="I74" s="32">
        <f t="shared" si="4"/>
        <v>98.924731182795696</v>
      </c>
      <c r="J74" s="32">
        <f t="shared" si="5"/>
        <v>85.581395348837205</v>
      </c>
      <c r="K74" s="35">
        <v>65</v>
      </c>
      <c r="L74" s="32">
        <f t="shared" si="6"/>
        <v>69.892473118279568</v>
      </c>
      <c r="M74" s="35">
        <v>27</v>
      </c>
      <c r="N74" s="32">
        <f t="shared" si="7"/>
        <v>29.032258064516132</v>
      </c>
      <c r="O74" s="99">
        <f t="shared" si="22"/>
        <v>1</v>
      </c>
      <c r="P74" s="32">
        <f t="shared" si="8"/>
        <v>1.0752688172043012</v>
      </c>
      <c r="Q74" s="35">
        <v>0</v>
      </c>
      <c r="R74" s="32">
        <f t="shared" si="9"/>
        <v>0</v>
      </c>
      <c r="S74" s="35">
        <v>4</v>
      </c>
      <c r="T74" s="32">
        <f t="shared" si="10"/>
        <v>4.3010752688172049</v>
      </c>
      <c r="U74" s="35">
        <v>13</v>
      </c>
      <c r="V74" s="32">
        <f t="shared" si="11"/>
        <v>13.978494623655912</v>
      </c>
      <c r="W74" s="35">
        <v>11</v>
      </c>
      <c r="X74" s="32">
        <f t="shared" si="12"/>
        <v>11.827956989247312</v>
      </c>
      <c r="Y74" s="35">
        <v>20</v>
      </c>
      <c r="Z74" s="32">
        <f t="shared" si="13"/>
        <v>21.50537634408602</v>
      </c>
      <c r="AA74" s="35">
        <v>0</v>
      </c>
      <c r="AB74" s="32">
        <f t="shared" si="14"/>
        <v>0</v>
      </c>
      <c r="AC74" s="32">
        <f t="shared" si="15"/>
        <v>0</v>
      </c>
      <c r="AD74" s="35">
        <v>14</v>
      </c>
      <c r="AE74" s="32">
        <f t="shared" si="16"/>
        <v>15.053763440860216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59</v>
      </c>
      <c r="D75" s="35">
        <v>54</v>
      </c>
      <c r="E75" s="32">
        <f t="shared" si="2"/>
        <v>91.525423728813564</v>
      </c>
      <c r="F75" s="35">
        <v>31</v>
      </c>
      <c r="G75" s="32">
        <f t="shared" si="3"/>
        <v>57.407407407407405</v>
      </c>
      <c r="H75" s="106">
        <f t="shared" si="0"/>
        <v>53</v>
      </c>
      <c r="I75" s="32">
        <f t="shared" si="4"/>
        <v>98.148148148148152</v>
      </c>
      <c r="J75" s="32">
        <f t="shared" si="5"/>
        <v>89.830508474576277</v>
      </c>
      <c r="K75" s="35">
        <v>41</v>
      </c>
      <c r="L75" s="32">
        <f t="shared" si="6"/>
        <v>75.925925925925924</v>
      </c>
      <c r="M75" s="35">
        <v>12</v>
      </c>
      <c r="N75" s="32">
        <f t="shared" si="7"/>
        <v>22.222222222222221</v>
      </c>
      <c r="O75" s="99">
        <f t="shared" si="22"/>
        <v>1</v>
      </c>
      <c r="P75" s="32">
        <f t="shared" si="8"/>
        <v>1.8518518518518516</v>
      </c>
      <c r="Q75" s="35">
        <v>0</v>
      </c>
      <c r="R75" s="32">
        <f t="shared" si="9"/>
        <v>0</v>
      </c>
      <c r="S75" s="35">
        <v>2</v>
      </c>
      <c r="T75" s="32">
        <f t="shared" si="10"/>
        <v>3.7037037037037033</v>
      </c>
      <c r="U75" s="35">
        <v>3</v>
      </c>
      <c r="V75" s="32">
        <f t="shared" si="11"/>
        <v>5.5555555555555554</v>
      </c>
      <c r="W75" s="35">
        <v>10</v>
      </c>
      <c r="X75" s="32">
        <f t="shared" si="12"/>
        <v>18.518518518518519</v>
      </c>
      <c r="Y75" s="35">
        <v>8</v>
      </c>
      <c r="Z75" s="32">
        <f t="shared" si="13"/>
        <v>14.814814814814813</v>
      </c>
      <c r="AA75" s="35">
        <v>0</v>
      </c>
      <c r="AB75" s="32">
        <f t="shared" si="14"/>
        <v>0</v>
      </c>
      <c r="AC75" s="32">
        <f t="shared" si="15"/>
        <v>0</v>
      </c>
      <c r="AD75" s="35">
        <v>7</v>
      </c>
      <c r="AE75" s="32">
        <f t="shared" si="16"/>
        <v>12.962962962962962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20</v>
      </c>
      <c r="D76" s="35">
        <v>20</v>
      </c>
      <c r="E76" s="32">
        <f t="shared" si="2"/>
        <v>100</v>
      </c>
      <c r="F76" s="35">
        <v>9</v>
      </c>
      <c r="G76" s="32">
        <f t="shared" si="3"/>
        <v>45</v>
      </c>
      <c r="H76" s="106">
        <f t="shared" si="0"/>
        <v>20</v>
      </c>
      <c r="I76" s="32">
        <f t="shared" si="4"/>
        <v>100</v>
      </c>
      <c r="J76" s="32">
        <f t="shared" si="5"/>
        <v>100</v>
      </c>
      <c r="K76" s="35">
        <v>13</v>
      </c>
      <c r="L76" s="32">
        <f t="shared" si="6"/>
        <v>65</v>
      </c>
      <c r="M76" s="35">
        <v>7</v>
      </c>
      <c r="N76" s="32">
        <f t="shared" si="7"/>
        <v>35</v>
      </c>
      <c r="O76" s="99">
        <f t="shared" si="22"/>
        <v>0</v>
      </c>
      <c r="P76" s="32">
        <f t="shared" si="8"/>
        <v>0</v>
      </c>
      <c r="Q76" s="35">
        <v>0</v>
      </c>
      <c r="R76" s="32">
        <f t="shared" si="9"/>
        <v>0</v>
      </c>
      <c r="S76" s="35">
        <v>1</v>
      </c>
      <c r="T76" s="32">
        <f t="shared" si="10"/>
        <v>5</v>
      </c>
      <c r="U76" s="35">
        <v>2</v>
      </c>
      <c r="V76" s="32">
        <f t="shared" si="11"/>
        <v>10</v>
      </c>
      <c r="W76" s="35">
        <v>2</v>
      </c>
      <c r="X76" s="32">
        <f t="shared" si="12"/>
        <v>10</v>
      </c>
      <c r="Y76" s="35">
        <v>2</v>
      </c>
      <c r="Z76" s="32">
        <f t="shared" si="13"/>
        <v>10</v>
      </c>
      <c r="AA76" s="35">
        <v>0</v>
      </c>
      <c r="AB76" s="32">
        <f t="shared" si="14"/>
        <v>0</v>
      </c>
      <c r="AC76" s="32">
        <f t="shared" si="15"/>
        <v>0</v>
      </c>
      <c r="AD76" s="35">
        <v>1</v>
      </c>
      <c r="AE76" s="32">
        <f t="shared" si="16"/>
        <v>5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3</v>
      </c>
      <c r="D77" s="35">
        <v>2</v>
      </c>
      <c r="E77" s="32">
        <f t="shared" si="2"/>
        <v>66.666666666666657</v>
      </c>
      <c r="F77" s="35">
        <v>1</v>
      </c>
      <c r="G77" s="32">
        <f t="shared" si="3"/>
        <v>50</v>
      </c>
      <c r="H77" s="106">
        <f t="shared" si="0"/>
        <v>2</v>
      </c>
      <c r="I77" s="32">
        <f t="shared" si="4"/>
        <v>100</v>
      </c>
      <c r="J77" s="32">
        <f t="shared" si="5"/>
        <v>66.666666666666657</v>
      </c>
      <c r="K77" s="35">
        <v>1</v>
      </c>
      <c r="L77" s="32">
        <f t="shared" si="6"/>
        <v>50</v>
      </c>
      <c r="M77" s="35">
        <v>1</v>
      </c>
      <c r="N77" s="32">
        <f t="shared" si="7"/>
        <v>50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1</v>
      </c>
      <c r="T77" s="32">
        <f t="shared" si="10"/>
        <v>50</v>
      </c>
      <c r="U77" s="35">
        <v>1</v>
      </c>
      <c r="V77" s="32">
        <f t="shared" si="11"/>
        <v>50</v>
      </c>
      <c r="W77" s="35">
        <v>0</v>
      </c>
      <c r="X77" s="32">
        <f t="shared" si="12"/>
        <v>0</v>
      </c>
      <c r="Y77" s="35">
        <v>3</v>
      </c>
      <c r="Z77" s="32">
        <f t="shared" si="13"/>
        <v>150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3</v>
      </c>
      <c r="AE77" s="32">
        <f t="shared" si="16"/>
        <v>150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7</v>
      </c>
      <c r="D78" s="35">
        <v>6</v>
      </c>
      <c r="E78" s="32">
        <f t="shared" si="2"/>
        <v>85.714285714285708</v>
      </c>
      <c r="F78" s="35">
        <v>0</v>
      </c>
      <c r="G78" s="32">
        <f t="shared" si="3"/>
        <v>0</v>
      </c>
      <c r="H78" s="106">
        <f t="shared" si="0"/>
        <v>6</v>
      </c>
      <c r="I78" s="32">
        <f t="shared" si="4"/>
        <v>100</v>
      </c>
      <c r="J78" s="32">
        <f t="shared" si="5"/>
        <v>85.714285714285708</v>
      </c>
      <c r="K78" s="35">
        <v>5</v>
      </c>
      <c r="L78" s="32">
        <f t="shared" si="6"/>
        <v>83.333333333333343</v>
      </c>
      <c r="M78" s="35">
        <v>1</v>
      </c>
      <c r="N78" s="32">
        <f t="shared" si="7"/>
        <v>16.666666666666664</v>
      </c>
      <c r="O78" s="99">
        <f t="shared" si="22"/>
        <v>0</v>
      </c>
      <c r="P78" s="32">
        <f t="shared" si="8"/>
        <v>0</v>
      </c>
      <c r="Q78" s="35">
        <v>0</v>
      </c>
      <c r="R78" s="32">
        <f t="shared" si="9"/>
        <v>0</v>
      </c>
      <c r="S78" s="35">
        <v>0</v>
      </c>
      <c r="T78" s="32">
        <f t="shared" si="10"/>
        <v>0</v>
      </c>
      <c r="U78" s="35">
        <v>0</v>
      </c>
      <c r="V78" s="32">
        <f t="shared" si="11"/>
        <v>0</v>
      </c>
      <c r="W78" s="35">
        <v>0</v>
      </c>
      <c r="X78" s="32">
        <f t="shared" si="12"/>
        <v>0</v>
      </c>
      <c r="Y78" s="35">
        <v>0</v>
      </c>
      <c r="Z78" s="32">
        <f t="shared" si="13"/>
        <v>0</v>
      </c>
      <c r="AA78" s="35">
        <v>0</v>
      </c>
      <c r="AB78" s="32">
        <f t="shared" si="14"/>
        <v>0</v>
      </c>
      <c r="AC78" s="32">
        <f t="shared" si="15"/>
        <v>0</v>
      </c>
      <c r="AD78" s="35">
        <v>1</v>
      </c>
      <c r="AE78" s="32">
        <f t="shared" si="16"/>
        <v>16.666666666666664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528</v>
      </c>
      <c r="D79" s="10">
        <f>SUM(D80:D89)</f>
        <v>446</v>
      </c>
      <c r="E79" s="43">
        <f>IF(C79=0,0,D79/C79*100)</f>
        <v>84.469696969696969</v>
      </c>
      <c r="F79" s="10">
        <f>SUM(F80:F89)</f>
        <v>211</v>
      </c>
      <c r="G79" s="43">
        <f>IF(D79=0,0,F79/D79*100)</f>
        <v>47.309417040358746</v>
      </c>
      <c r="H79" s="61">
        <f>SUM(H80:H89)</f>
        <v>422</v>
      </c>
      <c r="I79" s="43">
        <f>IF(D79=0,0,H79/D79*100)</f>
        <v>94.618834080717491</v>
      </c>
      <c r="J79" s="43">
        <f>IF(C79=0,0,H79/C79*100)</f>
        <v>79.924242424242422</v>
      </c>
      <c r="K79" s="10">
        <f>SUM(K80:K89)</f>
        <v>311</v>
      </c>
      <c r="L79" s="43">
        <f t="shared" si="6"/>
        <v>69.730941704035871</v>
      </c>
      <c r="M79" s="10">
        <f>SUM(M80:M89)</f>
        <v>111</v>
      </c>
      <c r="N79" s="43">
        <f>IF(D79=0,0,M79/D79*100)</f>
        <v>24.887892376681613</v>
      </c>
      <c r="O79" s="61">
        <f>SUM(O80:O89)</f>
        <v>24</v>
      </c>
      <c r="P79" s="43">
        <f>IF(D79=0,0,O79/D79*100)</f>
        <v>5.3811659192825116</v>
      </c>
      <c r="Q79" s="10">
        <f>SUM(Q80:Q89)</f>
        <v>5</v>
      </c>
      <c r="R79" s="43">
        <f t="shared" si="9"/>
        <v>20.833333333333336</v>
      </c>
      <c r="S79" s="10">
        <f>SUM(S80:S89)</f>
        <v>24</v>
      </c>
      <c r="T79" s="43">
        <f>IF(D79=0,0,S79/D79*100)</f>
        <v>5.3811659192825116</v>
      </c>
      <c r="U79" s="10">
        <f>SUM(U80:U89)</f>
        <v>76</v>
      </c>
      <c r="V79" s="43">
        <f t="shared" si="11"/>
        <v>17.040358744394617</v>
      </c>
      <c r="W79" s="10">
        <f>SUM(W80:W89)</f>
        <v>46</v>
      </c>
      <c r="X79" s="43">
        <f>IF(D79=0,0,W79/D79*100)</f>
        <v>10.31390134529148</v>
      </c>
      <c r="Y79" s="10">
        <f>SUM(Y80:Y89)</f>
        <v>51</v>
      </c>
      <c r="Z79" s="43">
        <f>IF(D79=0,0,Y79/D79*100)</f>
        <v>11.434977578475337</v>
      </c>
      <c r="AA79" s="10">
        <f>SUM(AA80:AA89)</f>
        <v>3</v>
      </c>
      <c r="AB79" s="43">
        <f>IF(D79=0,0,AA79/D79*100)</f>
        <v>0.67264573991031396</v>
      </c>
      <c r="AC79" s="43">
        <f>IF(Y79=0,0,AA79/Y79*100)</f>
        <v>5.8823529411764701</v>
      </c>
      <c r="AD79" s="10">
        <f>SUM(AD80:AD89)</f>
        <v>63</v>
      </c>
      <c r="AE79" s="43">
        <f t="shared" si="16"/>
        <v>14.125560538116591</v>
      </c>
      <c r="AF79" s="10">
        <f>SUM(AF80:AF89)</f>
        <v>1</v>
      </c>
      <c r="AG79" s="43">
        <f>IF(D79=0,0,AF79/D79*100)</f>
        <v>0.22421524663677131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13</v>
      </c>
      <c r="D80" s="35">
        <v>11</v>
      </c>
      <c r="E80" s="32">
        <f t="shared" ref="E80:E101" si="23">IF(C80=0,0,D80/C80*100)</f>
        <v>84.615384615384613</v>
      </c>
      <c r="F80" s="35">
        <v>5</v>
      </c>
      <c r="G80" s="32">
        <f t="shared" ref="G80:G101" si="24">IF(D80=0,0,F80/D80*100)</f>
        <v>45.454545454545453</v>
      </c>
      <c r="H80" s="106">
        <f t="shared" si="0"/>
        <v>11</v>
      </c>
      <c r="I80" s="32">
        <f t="shared" ref="I80:I101" si="25">IF(D80=0,0,H80/D80*100)</f>
        <v>100</v>
      </c>
      <c r="J80" s="32">
        <f t="shared" ref="J80:J101" si="26">IF(C80=0,0,H80/C80*100)</f>
        <v>84.615384615384613</v>
      </c>
      <c r="K80" s="35">
        <v>6</v>
      </c>
      <c r="L80" s="32">
        <f t="shared" ref="L80:L101" si="27">IF(D80=0,0,K80/D80*100)</f>
        <v>54.54545454545454</v>
      </c>
      <c r="M80" s="35">
        <v>5</v>
      </c>
      <c r="N80" s="32">
        <f t="shared" ref="N80:N101" si="28">IF(D80=0,0,M80/D80*100)</f>
        <v>45.454545454545453</v>
      </c>
      <c r="O80" s="99">
        <f t="shared" ref="O80:O89" si="29">D80-H80</f>
        <v>0</v>
      </c>
      <c r="P80" s="32">
        <f t="shared" ref="P80:P101" si="30">IF(D80=0,0,O80/D80*100)</f>
        <v>0</v>
      </c>
      <c r="Q80" s="35">
        <v>0</v>
      </c>
      <c r="R80" s="32">
        <f t="shared" ref="R80:R101" si="31">IF(O80=0,0,Q80/O80*100)</f>
        <v>0</v>
      </c>
      <c r="S80" s="35">
        <v>1</v>
      </c>
      <c r="T80" s="32">
        <f t="shared" ref="T80:T101" si="32">IF(D80=0,0,S80/D80*100)</f>
        <v>9.0909090909090917</v>
      </c>
      <c r="U80" s="35">
        <v>8</v>
      </c>
      <c r="V80" s="32">
        <f t="shared" ref="V80:V101" si="33">IF(D80=0,0,U80/D80*100)</f>
        <v>72.727272727272734</v>
      </c>
      <c r="W80" s="35">
        <v>0</v>
      </c>
      <c r="X80" s="32">
        <f t="shared" ref="X80:X101" si="34">IF(D80=0,0,W80/D80*100)</f>
        <v>0</v>
      </c>
      <c r="Y80" s="35">
        <v>0</v>
      </c>
      <c r="Z80" s="32">
        <f t="shared" ref="Z80:Z101" si="35">IF(D80=0,0,Y80/D80*100)</f>
        <v>0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1</v>
      </c>
      <c r="AE80" s="32">
        <f t="shared" ref="AE80:AE101" si="38">IF(D80=0,0,AD80/D80*100)</f>
        <v>9.0909090909090917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11</v>
      </c>
      <c r="D81" s="35">
        <v>11</v>
      </c>
      <c r="E81" s="32">
        <f t="shared" si="23"/>
        <v>100</v>
      </c>
      <c r="F81" s="35">
        <v>8</v>
      </c>
      <c r="G81" s="32">
        <f t="shared" si="24"/>
        <v>72.727272727272734</v>
      </c>
      <c r="H81" s="106">
        <f t="shared" ref="H81:H89" si="40">K81+M81</f>
        <v>11</v>
      </c>
      <c r="I81" s="32">
        <f t="shared" si="25"/>
        <v>100</v>
      </c>
      <c r="J81" s="32">
        <f t="shared" si="26"/>
        <v>100</v>
      </c>
      <c r="K81" s="35">
        <v>8</v>
      </c>
      <c r="L81" s="32">
        <f t="shared" si="27"/>
        <v>72.727272727272734</v>
      </c>
      <c r="M81" s="35">
        <v>3</v>
      </c>
      <c r="N81" s="32">
        <f t="shared" si="28"/>
        <v>27.27272727272727</v>
      </c>
      <c r="O81" s="99">
        <f t="shared" si="29"/>
        <v>0</v>
      </c>
      <c r="P81" s="32">
        <f t="shared" si="30"/>
        <v>0</v>
      </c>
      <c r="Q81" s="35">
        <v>0</v>
      </c>
      <c r="R81" s="32">
        <f t="shared" si="31"/>
        <v>0</v>
      </c>
      <c r="S81" s="35">
        <v>2</v>
      </c>
      <c r="T81" s="32">
        <f t="shared" si="32"/>
        <v>18.181818181818183</v>
      </c>
      <c r="U81" s="35">
        <v>2</v>
      </c>
      <c r="V81" s="32">
        <f t="shared" si="33"/>
        <v>18.181818181818183</v>
      </c>
      <c r="W81" s="35">
        <v>0</v>
      </c>
      <c r="X81" s="32">
        <f t="shared" si="34"/>
        <v>0</v>
      </c>
      <c r="Y81" s="35">
        <v>2</v>
      </c>
      <c r="Z81" s="32">
        <f t="shared" si="35"/>
        <v>18.181818181818183</v>
      </c>
      <c r="AA81" s="35">
        <v>0</v>
      </c>
      <c r="AB81" s="32">
        <f t="shared" si="36"/>
        <v>0</v>
      </c>
      <c r="AC81" s="32">
        <f t="shared" si="37"/>
        <v>0</v>
      </c>
      <c r="AD81" s="35">
        <v>1</v>
      </c>
      <c r="AE81" s="32">
        <f t="shared" si="38"/>
        <v>9.0909090909090917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4</v>
      </c>
      <c r="D82" s="35">
        <v>5</v>
      </c>
      <c r="E82" s="32">
        <f t="shared" si="23"/>
        <v>125</v>
      </c>
      <c r="F82" s="35">
        <v>2</v>
      </c>
      <c r="G82" s="32">
        <f t="shared" si="24"/>
        <v>40</v>
      </c>
      <c r="H82" s="106">
        <f t="shared" si="40"/>
        <v>4</v>
      </c>
      <c r="I82" s="32">
        <f t="shared" si="25"/>
        <v>80</v>
      </c>
      <c r="J82" s="32">
        <f t="shared" si="26"/>
        <v>100</v>
      </c>
      <c r="K82" s="35">
        <v>4</v>
      </c>
      <c r="L82" s="32">
        <f t="shared" si="27"/>
        <v>80</v>
      </c>
      <c r="M82" s="35">
        <v>0</v>
      </c>
      <c r="N82" s="32">
        <f t="shared" si="28"/>
        <v>0</v>
      </c>
      <c r="O82" s="99">
        <f t="shared" si="29"/>
        <v>1</v>
      </c>
      <c r="P82" s="32">
        <f t="shared" si="30"/>
        <v>20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1</v>
      </c>
      <c r="V82" s="32">
        <f t="shared" si="33"/>
        <v>20</v>
      </c>
      <c r="W82" s="35">
        <v>0</v>
      </c>
      <c r="X82" s="32">
        <f t="shared" si="34"/>
        <v>0</v>
      </c>
      <c r="Y82" s="35">
        <v>0</v>
      </c>
      <c r="Z82" s="32">
        <f t="shared" si="35"/>
        <v>0</v>
      </c>
      <c r="AA82" s="35">
        <v>0</v>
      </c>
      <c r="AB82" s="32">
        <f t="shared" si="36"/>
        <v>0</v>
      </c>
      <c r="AC82" s="32">
        <f t="shared" si="37"/>
        <v>0</v>
      </c>
      <c r="AD82" s="35">
        <v>0</v>
      </c>
      <c r="AE82" s="32">
        <f t="shared" si="38"/>
        <v>0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140</v>
      </c>
      <c r="D83" s="35">
        <v>111</v>
      </c>
      <c r="E83" s="32">
        <f t="shared" si="23"/>
        <v>79.285714285714278</v>
      </c>
      <c r="F83" s="35">
        <v>48</v>
      </c>
      <c r="G83" s="32">
        <f t="shared" si="24"/>
        <v>43.243243243243242</v>
      </c>
      <c r="H83" s="106">
        <f t="shared" si="40"/>
        <v>101</v>
      </c>
      <c r="I83" s="32">
        <f t="shared" si="25"/>
        <v>90.990990990990994</v>
      </c>
      <c r="J83" s="32">
        <f t="shared" si="26"/>
        <v>72.142857142857139</v>
      </c>
      <c r="K83" s="35">
        <v>69</v>
      </c>
      <c r="L83" s="32">
        <f t="shared" si="27"/>
        <v>62.162162162162161</v>
      </c>
      <c r="M83" s="35">
        <v>32</v>
      </c>
      <c r="N83" s="32">
        <f t="shared" si="28"/>
        <v>28.828828828828829</v>
      </c>
      <c r="O83" s="99">
        <f t="shared" si="29"/>
        <v>10</v>
      </c>
      <c r="P83" s="32">
        <f t="shared" si="30"/>
        <v>9.0090090090090094</v>
      </c>
      <c r="Q83" s="35">
        <v>3</v>
      </c>
      <c r="R83" s="32">
        <f t="shared" si="31"/>
        <v>30</v>
      </c>
      <c r="S83" s="35">
        <v>5</v>
      </c>
      <c r="T83" s="32">
        <f t="shared" si="32"/>
        <v>4.5045045045045047</v>
      </c>
      <c r="U83" s="35">
        <v>28</v>
      </c>
      <c r="V83" s="32">
        <f t="shared" si="33"/>
        <v>25.225225225225223</v>
      </c>
      <c r="W83" s="35">
        <v>21</v>
      </c>
      <c r="X83" s="32">
        <f t="shared" si="34"/>
        <v>18.918918918918919</v>
      </c>
      <c r="Y83" s="35">
        <v>26</v>
      </c>
      <c r="Z83" s="32">
        <f t="shared" si="35"/>
        <v>23.423423423423422</v>
      </c>
      <c r="AA83" s="35">
        <v>2</v>
      </c>
      <c r="AB83" s="32">
        <f t="shared" si="36"/>
        <v>1.8018018018018018</v>
      </c>
      <c r="AC83" s="32">
        <f t="shared" si="37"/>
        <v>7.6923076923076925</v>
      </c>
      <c r="AD83" s="35">
        <v>36</v>
      </c>
      <c r="AE83" s="32">
        <f t="shared" si="38"/>
        <v>32.432432432432435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75</v>
      </c>
      <c r="D84" s="35">
        <v>67</v>
      </c>
      <c r="E84" s="32">
        <f t="shared" si="23"/>
        <v>89.333333333333329</v>
      </c>
      <c r="F84" s="35">
        <v>45</v>
      </c>
      <c r="G84" s="32">
        <f t="shared" si="24"/>
        <v>67.164179104477611</v>
      </c>
      <c r="H84" s="106">
        <f t="shared" si="40"/>
        <v>65</v>
      </c>
      <c r="I84" s="32">
        <f t="shared" si="25"/>
        <v>97.014925373134332</v>
      </c>
      <c r="J84" s="32">
        <f t="shared" si="26"/>
        <v>86.666666666666671</v>
      </c>
      <c r="K84" s="35">
        <v>48</v>
      </c>
      <c r="L84" s="32">
        <f t="shared" si="27"/>
        <v>71.641791044776113</v>
      </c>
      <c r="M84" s="35">
        <v>17</v>
      </c>
      <c r="N84" s="32">
        <f t="shared" si="28"/>
        <v>25.373134328358208</v>
      </c>
      <c r="O84" s="99">
        <f t="shared" si="29"/>
        <v>2</v>
      </c>
      <c r="P84" s="32">
        <f t="shared" si="30"/>
        <v>2.9850746268656714</v>
      </c>
      <c r="Q84" s="35">
        <v>0</v>
      </c>
      <c r="R84" s="32">
        <f t="shared" si="31"/>
        <v>0</v>
      </c>
      <c r="S84" s="35">
        <v>7</v>
      </c>
      <c r="T84" s="32">
        <f t="shared" si="32"/>
        <v>10.44776119402985</v>
      </c>
      <c r="U84" s="35">
        <v>6</v>
      </c>
      <c r="V84" s="32">
        <f t="shared" si="33"/>
        <v>8.9552238805970141</v>
      </c>
      <c r="W84" s="35">
        <v>6</v>
      </c>
      <c r="X84" s="32">
        <f t="shared" si="34"/>
        <v>8.9552238805970141</v>
      </c>
      <c r="Y84" s="35">
        <v>4</v>
      </c>
      <c r="Z84" s="32">
        <f t="shared" si="35"/>
        <v>5.9701492537313428</v>
      </c>
      <c r="AA84" s="35">
        <v>0</v>
      </c>
      <c r="AB84" s="32">
        <f t="shared" si="36"/>
        <v>0</v>
      </c>
      <c r="AC84" s="32">
        <f t="shared" si="37"/>
        <v>0</v>
      </c>
      <c r="AD84" s="35">
        <v>6</v>
      </c>
      <c r="AE84" s="32">
        <f t="shared" si="38"/>
        <v>8.9552238805970141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19</v>
      </c>
      <c r="D85" s="35">
        <v>18</v>
      </c>
      <c r="E85" s="32">
        <f t="shared" si="23"/>
        <v>94.73684210526315</v>
      </c>
      <c r="F85" s="35">
        <v>11</v>
      </c>
      <c r="G85" s="32">
        <f t="shared" si="24"/>
        <v>61.111111111111114</v>
      </c>
      <c r="H85" s="106">
        <f t="shared" si="40"/>
        <v>18</v>
      </c>
      <c r="I85" s="32">
        <f t="shared" si="25"/>
        <v>100</v>
      </c>
      <c r="J85" s="32">
        <f t="shared" si="26"/>
        <v>94.73684210526315</v>
      </c>
      <c r="K85" s="35">
        <v>15</v>
      </c>
      <c r="L85" s="32">
        <f t="shared" si="27"/>
        <v>83.333333333333343</v>
      </c>
      <c r="M85" s="35">
        <v>3</v>
      </c>
      <c r="N85" s="32">
        <f t="shared" si="28"/>
        <v>16.666666666666664</v>
      </c>
      <c r="O85" s="99">
        <f t="shared" si="29"/>
        <v>0</v>
      </c>
      <c r="P85" s="32">
        <f t="shared" si="30"/>
        <v>0</v>
      </c>
      <c r="Q85" s="35">
        <v>1</v>
      </c>
      <c r="R85" s="32">
        <f t="shared" si="31"/>
        <v>0</v>
      </c>
      <c r="S85" s="35">
        <v>1</v>
      </c>
      <c r="T85" s="32">
        <f t="shared" si="32"/>
        <v>5.5555555555555554</v>
      </c>
      <c r="U85" s="35">
        <v>2</v>
      </c>
      <c r="V85" s="32">
        <f t="shared" si="33"/>
        <v>11.111111111111111</v>
      </c>
      <c r="W85" s="35">
        <v>2</v>
      </c>
      <c r="X85" s="32">
        <f t="shared" si="34"/>
        <v>11.111111111111111</v>
      </c>
      <c r="Y85" s="35">
        <v>2</v>
      </c>
      <c r="Z85" s="32">
        <f t="shared" si="35"/>
        <v>11.111111111111111</v>
      </c>
      <c r="AA85" s="35">
        <v>0</v>
      </c>
      <c r="AB85" s="32">
        <f t="shared" si="36"/>
        <v>0</v>
      </c>
      <c r="AC85" s="32">
        <f t="shared" si="37"/>
        <v>0</v>
      </c>
      <c r="AD85" s="35">
        <v>0</v>
      </c>
      <c r="AE85" s="32">
        <f t="shared" si="38"/>
        <v>0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38</v>
      </c>
      <c r="D86" s="35">
        <v>31</v>
      </c>
      <c r="E86" s="32">
        <f t="shared" si="23"/>
        <v>81.578947368421055</v>
      </c>
      <c r="F86" s="35">
        <v>10</v>
      </c>
      <c r="G86" s="32">
        <f t="shared" si="24"/>
        <v>32.258064516129032</v>
      </c>
      <c r="H86" s="106">
        <f t="shared" si="40"/>
        <v>29</v>
      </c>
      <c r="I86" s="32">
        <f t="shared" si="25"/>
        <v>93.548387096774192</v>
      </c>
      <c r="J86" s="32">
        <f t="shared" si="26"/>
        <v>76.31578947368422</v>
      </c>
      <c r="K86" s="35">
        <v>20</v>
      </c>
      <c r="L86" s="32">
        <f t="shared" si="27"/>
        <v>64.516129032258064</v>
      </c>
      <c r="M86" s="35">
        <v>9</v>
      </c>
      <c r="N86" s="32">
        <f t="shared" si="28"/>
        <v>29.032258064516132</v>
      </c>
      <c r="O86" s="99">
        <f t="shared" si="29"/>
        <v>2</v>
      </c>
      <c r="P86" s="32">
        <f t="shared" si="30"/>
        <v>6.4516129032258061</v>
      </c>
      <c r="Q86" s="35">
        <v>0</v>
      </c>
      <c r="R86" s="32">
        <f t="shared" si="31"/>
        <v>0</v>
      </c>
      <c r="S86" s="35">
        <v>0</v>
      </c>
      <c r="T86" s="32">
        <f t="shared" si="32"/>
        <v>0</v>
      </c>
      <c r="U86" s="35">
        <v>4</v>
      </c>
      <c r="V86" s="32">
        <f t="shared" si="33"/>
        <v>12.903225806451612</v>
      </c>
      <c r="W86" s="35">
        <v>1</v>
      </c>
      <c r="X86" s="32">
        <f t="shared" si="34"/>
        <v>3.225806451612903</v>
      </c>
      <c r="Y86" s="35">
        <v>3</v>
      </c>
      <c r="Z86" s="32">
        <f t="shared" si="35"/>
        <v>9.67741935483871</v>
      </c>
      <c r="AA86" s="35">
        <v>0</v>
      </c>
      <c r="AB86" s="32">
        <f t="shared" si="36"/>
        <v>0</v>
      </c>
      <c r="AC86" s="32">
        <f t="shared" si="37"/>
        <v>0</v>
      </c>
      <c r="AD86" s="35">
        <v>4</v>
      </c>
      <c r="AE86" s="32">
        <f t="shared" si="38"/>
        <v>12.903225806451612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149</v>
      </c>
      <c r="D87" s="35">
        <v>117</v>
      </c>
      <c r="E87" s="32">
        <f t="shared" si="23"/>
        <v>78.523489932885909</v>
      </c>
      <c r="F87" s="35">
        <v>45</v>
      </c>
      <c r="G87" s="32">
        <f t="shared" si="24"/>
        <v>38.461538461538467</v>
      </c>
      <c r="H87" s="106">
        <f t="shared" si="40"/>
        <v>109</v>
      </c>
      <c r="I87" s="32">
        <f t="shared" si="25"/>
        <v>93.162393162393158</v>
      </c>
      <c r="J87" s="32">
        <f t="shared" si="26"/>
        <v>73.154362416107389</v>
      </c>
      <c r="K87" s="35">
        <v>81</v>
      </c>
      <c r="L87" s="32">
        <f t="shared" si="27"/>
        <v>69.230769230769226</v>
      </c>
      <c r="M87" s="35">
        <v>28</v>
      </c>
      <c r="N87" s="32">
        <f t="shared" si="28"/>
        <v>23.931623931623932</v>
      </c>
      <c r="O87" s="99">
        <f t="shared" si="29"/>
        <v>8</v>
      </c>
      <c r="P87" s="32">
        <f t="shared" si="30"/>
        <v>6.8376068376068382</v>
      </c>
      <c r="Q87" s="35">
        <v>0</v>
      </c>
      <c r="R87" s="32">
        <f t="shared" si="31"/>
        <v>0</v>
      </c>
      <c r="S87" s="35">
        <v>4</v>
      </c>
      <c r="T87" s="32">
        <f t="shared" si="32"/>
        <v>3.4188034188034191</v>
      </c>
      <c r="U87" s="35">
        <v>10</v>
      </c>
      <c r="V87" s="32">
        <f t="shared" si="33"/>
        <v>8.5470085470085468</v>
      </c>
      <c r="W87" s="35">
        <v>4</v>
      </c>
      <c r="X87" s="32">
        <f t="shared" si="34"/>
        <v>3.4188034188034191</v>
      </c>
      <c r="Y87" s="35">
        <v>10</v>
      </c>
      <c r="Z87" s="32">
        <f t="shared" si="35"/>
        <v>8.5470085470085468</v>
      </c>
      <c r="AA87" s="35">
        <v>0</v>
      </c>
      <c r="AB87" s="32">
        <f t="shared" si="36"/>
        <v>0</v>
      </c>
      <c r="AC87" s="32">
        <f t="shared" si="37"/>
        <v>0</v>
      </c>
      <c r="AD87" s="35">
        <v>9</v>
      </c>
      <c r="AE87" s="32">
        <f t="shared" si="38"/>
        <v>7.6923076923076925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59</v>
      </c>
      <c r="D88" s="35">
        <v>56</v>
      </c>
      <c r="E88" s="32">
        <f t="shared" si="23"/>
        <v>94.915254237288138</v>
      </c>
      <c r="F88" s="35">
        <v>27</v>
      </c>
      <c r="G88" s="32">
        <f t="shared" si="24"/>
        <v>48.214285714285715</v>
      </c>
      <c r="H88" s="106">
        <f t="shared" si="40"/>
        <v>55</v>
      </c>
      <c r="I88" s="32">
        <f t="shared" si="25"/>
        <v>98.214285714285708</v>
      </c>
      <c r="J88" s="32">
        <f t="shared" si="26"/>
        <v>93.220338983050837</v>
      </c>
      <c r="K88" s="35">
        <v>44</v>
      </c>
      <c r="L88" s="32">
        <f t="shared" si="27"/>
        <v>78.571428571428569</v>
      </c>
      <c r="M88" s="35">
        <v>11</v>
      </c>
      <c r="N88" s="32">
        <f t="shared" si="28"/>
        <v>19.642857142857142</v>
      </c>
      <c r="O88" s="99">
        <f t="shared" si="29"/>
        <v>1</v>
      </c>
      <c r="P88" s="32">
        <f t="shared" si="30"/>
        <v>1.7857142857142856</v>
      </c>
      <c r="Q88" s="35">
        <v>0</v>
      </c>
      <c r="R88" s="32">
        <f t="shared" si="31"/>
        <v>0</v>
      </c>
      <c r="S88" s="35">
        <v>4</v>
      </c>
      <c r="T88" s="32">
        <f t="shared" si="32"/>
        <v>7.1428571428571423</v>
      </c>
      <c r="U88" s="35">
        <v>9</v>
      </c>
      <c r="V88" s="32">
        <f t="shared" si="33"/>
        <v>16.071428571428573</v>
      </c>
      <c r="W88" s="35">
        <v>9</v>
      </c>
      <c r="X88" s="32">
        <f t="shared" si="34"/>
        <v>16.071428571428573</v>
      </c>
      <c r="Y88" s="35">
        <v>3</v>
      </c>
      <c r="Z88" s="32">
        <f t="shared" si="35"/>
        <v>5.3571428571428568</v>
      </c>
      <c r="AA88" s="35">
        <v>1</v>
      </c>
      <c r="AB88" s="32">
        <f t="shared" si="36"/>
        <v>1.7857142857142856</v>
      </c>
      <c r="AC88" s="32">
        <f t="shared" si="37"/>
        <v>33.333333333333329</v>
      </c>
      <c r="AD88" s="35">
        <v>4</v>
      </c>
      <c r="AE88" s="32">
        <f t="shared" si="38"/>
        <v>7.1428571428571423</v>
      </c>
      <c r="AF88" s="35">
        <v>1</v>
      </c>
      <c r="AG88" s="32">
        <f t="shared" si="39"/>
        <v>1.7857142857142856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20</v>
      </c>
      <c r="D89" s="35">
        <v>19</v>
      </c>
      <c r="E89" s="32">
        <f t="shared" si="23"/>
        <v>95</v>
      </c>
      <c r="F89" s="35">
        <v>10</v>
      </c>
      <c r="G89" s="32">
        <f t="shared" si="24"/>
        <v>52.631578947368418</v>
      </c>
      <c r="H89" s="106">
        <f t="shared" si="40"/>
        <v>19</v>
      </c>
      <c r="I89" s="32">
        <f t="shared" si="25"/>
        <v>100</v>
      </c>
      <c r="J89" s="32">
        <f t="shared" si="26"/>
        <v>95</v>
      </c>
      <c r="K89" s="35">
        <v>16</v>
      </c>
      <c r="L89" s="32">
        <f t="shared" si="27"/>
        <v>84.210526315789465</v>
      </c>
      <c r="M89" s="35">
        <v>3</v>
      </c>
      <c r="N89" s="32">
        <f t="shared" si="28"/>
        <v>15.789473684210526</v>
      </c>
      <c r="O89" s="99">
        <f t="shared" si="29"/>
        <v>0</v>
      </c>
      <c r="P89" s="32">
        <f t="shared" si="30"/>
        <v>0</v>
      </c>
      <c r="Q89" s="35">
        <v>1</v>
      </c>
      <c r="R89" s="32">
        <f t="shared" si="31"/>
        <v>0</v>
      </c>
      <c r="S89" s="35">
        <v>0</v>
      </c>
      <c r="T89" s="32">
        <f t="shared" si="32"/>
        <v>0</v>
      </c>
      <c r="U89" s="35">
        <v>6</v>
      </c>
      <c r="V89" s="32">
        <f t="shared" si="33"/>
        <v>31.578947368421051</v>
      </c>
      <c r="W89" s="35">
        <v>3</v>
      </c>
      <c r="X89" s="32">
        <f t="shared" si="34"/>
        <v>15.789473684210526</v>
      </c>
      <c r="Y89" s="35">
        <v>1</v>
      </c>
      <c r="Z89" s="32">
        <f t="shared" si="35"/>
        <v>5.2631578947368416</v>
      </c>
      <c r="AA89" s="35">
        <v>0</v>
      </c>
      <c r="AB89" s="32">
        <f t="shared" si="36"/>
        <v>0</v>
      </c>
      <c r="AC89" s="32">
        <f t="shared" si="37"/>
        <v>0</v>
      </c>
      <c r="AD89" s="35">
        <v>2</v>
      </c>
      <c r="AE89" s="32">
        <f t="shared" si="38"/>
        <v>10.526315789473683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133</v>
      </c>
      <c r="D90" s="10">
        <f>SUM(D91:D101)</f>
        <v>116</v>
      </c>
      <c r="E90" s="43">
        <f>IF(C90=0,0,D90/C90*100)</f>
        <v>87.218045112781951</v>
      </c>
      <c r="F90" s="10">
        <f>SUM(F91:F101)</f>
        <v>44</v>
      </c>
      <c r="G90" s="43">
        <f>IF(D90=0,0,F90/D90*100)</f>
        <v>37.931034482758619</v>
      </c>
      <c r="H90" s="61">
        <f>SUM(H91:H101)</f>
        <v>94</v>
      </c>
      <c r="I90" s="43">
        <f>IF(D90=0,0,H90/D90*100)</f>
        <v>81.034482758620683</v>
      </c>
      <c r="J90" s="43">
        <f>IF(C90=0,0,H90/C90*100)</f>
        <v>70.676691729323309</v>
      </c>
      <c r="K90" s="10">
        <f>SUM(K91:K101)</f>
        <v>79</v>
      </c>
      <c r="L90" s="43">
        <f t="shared" si="27"/>
        <v>68.103448275862064</v>
      </c>
      <c r="M90" s="10">
        <f>SUM(M91:M101)</f>
        <v>15</v>
      </c>
      <c r="N90" s="43">
        <f>IF(D90=0,0,M90/D90*100)</f>
        <v>12.931034482758621</v>
      </c>
      <c r="O90" s="61">
        <f>SUM(O91:O101)</f>
        <v>22</v>
      </c>
      <c r="P90" s="43">
        <f>IF(D90=0,0,O90/D90*100)</f>
        <v>18.96551724137931</v>
      </c>
      <c r="Q90" s="10">
        <f>SUM(Q91:Q101)</f>
        <v>4</v>
      </c>
      <c r="R90" s="43">
        <f t="shared" si="31"/>
        <v>18.181818181818183</v>
      </c>
      <c r="S90" s="10">
        <f>SUM(S91:S101)</f>
        <v>14</v>
      </c>
      <c r="T90" s="43">
        <f>IF(D90=0,0,S90/D90*100)</f>
        <v>12.068965517241379</v>
      </c>
      <c r="U90" s="10">
        <f>SUM(U91:U101)</f>
        <v>23</v>
      </c>
      <c r="V90" s="43">
        <f t="shared" si="33"/>
        <v>19.827586206896552</v>
      </c>
      <c r="W90" s="10">
        <f>SUM(W91:W101)</f>
        <v>4</v>
      </c>
      <c r="X90" s="43">
        <f>IF(D90=0,0,W90/D90*100)</f>
        <v>3.4482758620689653</v>
      </c>
      <c r="Y90" s="10">
        <f>SUM(Y91:Y101)</f>
        <v>14</v>
      </c>
      <c r="Z90" s="43">
        <f>IF(D90=0,0,Y90/D90*100)</f>
        <v>12.068965517241379</v>
      </c>
      <c r="AA90" s="10">
        <f>SUM(AA91:AA101)</f>
        <v>1</v>
      </c>
      <c r="AB90" s="43">
        <f>IF(D90=0,0,AA90/D90*100)</f>
        <v>0.86206896551724133</v>
      </c>
      <c r="AC90" s="43">
        <f>IF(Y90=0,0,AA90/Y90*100)</f>
        <v>7.1428571428571423</v>
      </c>
      <c r="AD90" s="10">
        <f>SUM(AD91:AD101)</f>
        <v>9</v>
      </c>
      <c r="AE90" s="43">
        <f t="shared" si="38"/>
        <v>7.7586206896551726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23</v>
      </c>
      <c r="D91" s="35">
        <v>25</v>
      </c>
      <c r="E91" s="32">
        <f t="shared" ref="E91:E93" si="42">IF(C91=0,0,D91/C91*100)</f>
        <v>108.69565217391303</v>
      </c>
      <c r="F91" s="35">
        <v>2</v>
      </c>
      <c r="G91" s="32">
        <f t="shared" ref="G91:G93" si="43">IF(D91=0,0,F91/D91*100)</f>
        <v>8</v>
      </c>
      <c r="H91" s="106">
        <f t="shared" ref="H91:H101" si="44">K91+M91</f>
        <v>9</v>
      </c>
      <c r="I91" s="32">
        <f t="shared" ref="I91:I93" si="45">IF(D91=0,0,H91/D91*100)</f>
        <v>36</v>
      </c>
      <c r="J91" s="32">
        <f t="shared" ref="J91:J93" si="46">IF(C91=0,0,H91/C91*100)</f>
        <v>39.130434782608695</v>
      </c>
      <c r="K91" s="35">
        <v>8</v>
      </c>
      <c r="L91" s="32">
        <f t="shared" si="27"/>
        <v>32</v>
      </c>
      <c r="M91" s="35">
        <v>1</v>
      </c>
      <c r="N91" s="32">
        <f t="shared" ref="N91:N93" si="47">IF(D91=0,0,M91/D91*100)</f>
        <v>4</v>
      </c>
      <c r="O91" s="99">
        <f t="shared" ref="O91:O101" si="48">D91-H91</f>
        <v>16</v>
      </c>
      <c r="P91" s="32">
        <f t="shared" ref="P91:P93" si="49">IF(D91=0,0,O91/D91*100)</f>
        <v>64</v>
      </c>
      <c r="Q91" s="35">
        <v>0</v>
      </c>
      <c r="R91" s="32">
        <f t="shared" si="31"/>
        <v>0</v>
      </c>
      <c r="S91" s="35">
        <v>1</v>
      </c>
      <c r="T91" s="32">
        <f t="shared" ref="T91:T93" si="50">IF(D91=0,0,S91/D91*100)</f>
        <v>4</v>
      </c>
      <c r="U91" s="35">
        <v>1</v>
      </c>
      <c r="V91" s="32">
        <f t="shared" si="33"/>
        <v>4</v>
      </c>
      <c r="W91" s="35">
        <v>0</v>
      </c>
      <c r="X91" s="32">
        <f t="shared" ref="X91:X93" si="51">IF(D91=0,0,W91/D91*100)</f>
        <v>0</v>
      </c>
      <c r="Y91" s="35">
        <v>0</v>
      </c>
      <c r="Z91" s="32">
        <f t="shared" ref="Z91:Z93" si="52">IF(D91=0,0,Y91/D91*100)</f>
        <v>0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0</v>
      </c>
      <c r="AE91" s="32">
        <f t="shared" si="38"/>
        <v>0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40</v>
      </c>
      <c r="D92" s="35">
        <v>37</v>
      </c>
      <c r="E92" s="32">
        <f t="shared" si="42"/>
        <v>92.5</v>
      </c>
      <c r="F92" s="35">
        <v>14</v>
      </c>
      <c r="G92" s="32">
        <f t="shared" si="43"/>
        <v>37.837837837837839</v>
      </c>
      <c r="H92" s="106">
        <f t="shared" si="44"/>
        <v>35</v>
      </c>
      <c r="I92" s="32">
        <f t="shared" si="45"/>
        <v>94.594594594594597</v>
      </c>
      <c r="J92" s="32">
        <f t="shared" si="46"/>
        <v>87.5</v>
      </c>
      <c r="K92" s="35">
        <v>31</v>
      </c>
      <c r="L92" s="32">
        <f t="shared" si="27"/>
        <v>83.78378378378379</v>
      </c>
      <c r="M92" s="35">
        <v>4</v>
      </c>
      <c r="N92" s="32">
        <f t="shared" si="47"/>
        <v>10.810810810810811</v>
      </c>
      <c r="O92" s="99">
        <f t="shared" si="48"/>
        <v>2</v>
      </c>
      <c r="P92" s="32">
        <f t="shared" si="49"/>
        <v>5.4054054054054053</v>
      </c>
      <c r="Q92" s="35">
        <v>1</v>
      </c>
      <c r="R92" s="32">
        <f t="shared" si="31"/>
        <v>50</v>
      </c>
      <c r="S92" s="35">
        <v>7</v>
      </c>
      <c r="T92" s="32">
        <f t="shared" si="50"/>
        <v>18.918918918918919</v>
      </c>
      <c r="U92" s="35">
        <v>9</v>
      </c>
      <c r="V92" s="32">
        <f t="shared" si="33"/>
        <v>24.324324324324326</v>
      </c>
      <c r="W92" s="35">
        <v>4</v>
      </c>
      <c r="X92" s="32">
        <f t="shared" si="51"/>
        <v>10.810810810810811</v>
      </c>
      <c r="Y92" s="35">
        <v>9</v>
      </c>
      <c r="Z92" s="32">
        <f t="shared" si="52"/>
        <v>24.324324324324326</v>
      </c>
      <c r="AA92" s="35">
        <v>1</v>
      </c>
      <c r="AB92" s="32">
        <f t="shared" si="53"/>
        <v>2.7027027027027026</v>
      </c>
      <c r="AC92" s="32">
        <f t="shared" si="54"/>
        <v>11.111111111111111</v>
      </c>
      <c r="AD92" s="35">
        <v>2</v>
      </c>
      <c r="AE92" s="32">
        <f t="shared" si="38"/>
        <v>5.4054054054054053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15</v>
      </c>
      <c r="D93" s="35">
        <v>12</v>
      </c>
      <c r="E93" s="32">
        <f t="shared" si="42"/>
        <v>80</v>
      </c>
      <c r="F93" s="35">
        <v>6</v>
      </c>
      <c r="G93" s="32">
        <f t="shared" si="43"/>
        <v>50</v>
      </c>
      <c r="H93" s="106">
        <f t="shared" si="44"/>
        <v>11</v>
      </c>
      <c r="I93" s="32">
        <f t="shared" si="45"/>
        <v>91.666666666666657</v>
      </c>
      <c r="J93" s="32">
        <f t="shared" si="46"/>
        <v>73.333333333333329</v>
      </c>
      <c r="K93" s="35">
        <v>6</v>
      </c>
      <c r="L93" s="32">
        <f t="shared" si="27"/>
        <v>50</v>
      </c>
      <c r="M93" s="35">
        <v>5</v>
      </c>
      <c r="N93" s="32">
        <f t="shared" si="47"/>
        <v>41.666666666666671</v>
      </c>
      <c r="O93" s="99">
        <f t="shared" si="48"/>
        <v>1</v>
      </c>
      <c r="P93" s="32">
        <f t="shared" si="49"/>
        <v>8.3333333333333321</v>
      </c>
      <c r="Q93" s="35">
        <v>1</v>
      </c>
      <c r="R93" s="32">
        <f t="shared" si="31"/>
        <v>100</v>
      </c>
      <c r="S93" s="35">
        <v>1</v>
      </c>
      <c r="T93" s="32">
        <f t="shared" si="50"/>
        <v>8.3333333333333321</v>
      </c>
      <c r="U93" s="35">
        <v>2</v>
      </c>
      <c r="V93" s="32">
        <f t="shared" si="33"/>
        <v>16.666666666666664</v>
      </c>
      <c r="W93" s="35">
        <v>0</v>
      </c>
      <c r="X93" s="32">
        <f t="shared" si="51"/>
        <v>0</v>
      </c>
      <c r="Y93" s="35">
        <v>1</v>
      </c>
      <c r="Z93" s="32">
        <f t="shared" si="52"/>
        <v>8.3333333333333321</v>
      </c>
      <c r="AA93" s="35">
        <v>0</v>
      </c>
      <c r="AB93" s="32">
        <f t="shared" si="53"/>
        <v>0</v>
      </c>
      <c r="AC93" s="32">
        <f t="shared" si="54"/>
        <v>0</v>
      </c>
      <c r="AD93" s="35">
        <v>1</v>
      </c>
      <c r="AE93" s="32">
        <f t="shared" si="38"/>
        <v>8.3333333333333321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4</v>
      </c>
      <c r="D94" s="35">
        <v>3</v>
      </c>
      <c r="E94" s="32">
        <f t="shared" si="23"/>
        <v>75</v>
      </c>
      <c r="F94" s="35">
        <v>1</v>
      </c>
      <c r="G94" s="32">
        <f t="shared" si="24"/>
        <v>33.333333333333329</v>
      </c>
      <c r="H94" s="106">
        <f t="shared" si="44"/>
        <v>3</v>
      </c>
      <c r="I94" s="32">
        <f t="shared" si="25"/>
        <v>100</v>
      </c>
      <c r="J94" s="32">
        <f t="shared" si="26"/>
        <v>75</v>
      </c>
      <c r="K94" s="35">
        <v>3</v>
      </c>
      <c r="L94" s="32">
        <f t="shared" si="27"/>
        <v>100</v>
      </c>
      <c r="M94" s="35">
        <v>0</v>
      </c>
      <c r="N94" s="32">
        <f t="shared" si="28"/>
        <v>0</v>
      </c>
      <c r="O94" s="99">
        <f t="shared" si="48"/>
        <v>0</v>
      </c>
      <c r="P94" s="32">
        <f t="shared" si="30"/>
        <v>0</v>
      </c>
      <c r="Q94" s="35">
        <v>0</v>
      </c>
      <c r="R94" s="32">
        <f t="shared" si="31"/>
        <v>0</v>
      </c>
      <c r="S94" s="35">
        <v>1</v>
      </c>
      <c r="T94" s="32">
        <f t="shared" si="32"/>
        <v>33.333333333333329</v>
      </c>
      <c r="U94" s="35">
        <v>1</v>
      </c>
      <c r="V94" s="32">
        <f t="shared" si="33"/>
        <v>33.333333333333329</v>
      </c>
      <c r="W94" s="35">
        <v>0</v>
      </c>
      <c r="X94" s="32">
        <f t="shared" si="34"/>
        <v>0</v>
      </c>
      <c r="Y94" s="35">
        <v>0</v>
      </c>
      <c r="Z94" s="32">
        <f t="shared" si="35"/>
        <v>0</v>
      </c>
      <c r="AA94" s="35">
        <v>0</v>
      </c>
      <c r="AB94" s="32">
        <f t="shared" si="36"/>
        <v>0</v>
      </c>
      <c r="AC94" s="32">
        <f t="shared" si="37"/>
        <v>0</v>
      </c>
      <c r="AD94" s="35">
        <v>0</v>
      </c>
      <c r="AE94" s="32">
        <f t="shared" si="38"/>
        <v>0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12</v>
      </c>
      <c r="D95" s="35">
        <v>10</v>
      </c>
      <c r="E95" s="32">
        <f t="shared" si="23"/>
        <v>83.333333333333343</v>
      </c>
      <c r="F95" s="35">
        <v>6</v>
      </c>
      <c r="G95" s="32">
        <f t="shared" si="24"/>
        <v>60</v>
      </c>
      <c r="H95" s="106">
        <f t="shared" si="44"/>
        <v>10</v>
      </c>
      <c r="I95" s="32">
        <f t="shared" si="25"/>
        <v>100</v>
      </c>
      <c r="J95" s="32">
        <f t="shared" si="26"/>
        <v>83.333333333333343</v>
      </c>
      <c r="K95" s="35">
        <v>8</v>
      </c>
      <c r="L95" s="32">
        <f t="shared" si="27"/>
        <v>80</v>
      </c>
      <c r="M95" s="35">
        <v>2</v>
      </c>
      <c r="N95" s="32">
        <f t="shared" si="28"/>
        <v>20</v>
      </c>
      <c r="O95" s="99">
        <f t="shared" si="48"/>
        <v>0</v>
      </c>
      <c r="P95" s="32">
        <f t="shared" si="30"/>
        <v>0</v>
      </c>
      <c r="Q95" s="35">
        <v>0</v>
      </c>
      <c r="R95" s="32">
        <f t="shared" si="31"/>
        <v>0</v>
      </c>
      <c r="S95" s="35">
        <v>2</v>
      </c>
      <c r="T95" s="32">
        <f t="shared" si="32"/>
        <v>20</v>
      </c>
      <c r="U95" s="35">
        <v>2</v>
      </c>
      <c r="V95" s="32">
        <f t="shared" si="33"/>
        <v>20</v>
      </c>
      <c r="W95" s="35">
        <v>0</v>
      </c>
      <c r="X95" s="32">
        <f t="shared" si="34"/>
        <v>0</v>
      </c>
      <c r="Y95" s="35">
        <v>2</v>
      </c>
      <c r="Z95" s="32">
        <f t="shared" si="35"/>
        <v>20</v>
      </c>
      <c r="AA95" s="35">
        <v>0</v>
      </c>
      <c r="AB95" s="32">
        <f t="shared" si="36"/>
        <v>0</v>
      </c>
      <c r="AC95" s="32">
        <f t="shared" si="37"/>
        <v>0</v>
      </c>
      <c r="AD95" s="35">
        <v>0</v>
      </c>
      <c r="AE95" s="32">
        <f t="shared" si="38"/>
        <v>0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3</v>
      </c>
      <c r="D96" s="35">
        <v>2</v>
      </c>
      <c r="E96" s="32">
        <f t="shared" si="23"/>
        <v>66.666666666666657</v>
      </c>
      <c r="F96" s="35">
        <v>2</v>
      </c>
      <c r="G96" s="32">
        <f t="shared" si="24"/>
        <v>100</v>
      </c>
      <c r="H96" s="106">
        <f t="shared" si="44"/>
        <v>1</v>
      </c>
      <c r="I96" s="32">
        <f t="shared" si="25"/>
        <v>50</v>
      </c>
      <c r="J96" s="32">
        <f t="shared" si="26"/>
        <v>33.333333333333329</v>
      </c>
      <c r="K96" s="35">
        <v>1</v>
      </c>
      <c r="L96" s="32">
        <f t="shared" si="27"/>
        <v>50</v>
      </c>
      <c r="M96" s="35">
        <v>0</v>
      </c>
      <c r="N96" s="32">
        <f t="shared" si="28"/>
        <v>0</v>
      </c>
      <c r="O96" s="99">
        <f t="shared" si="48"/>
        <v>1</v>
      </c>
      <c r="P96" s="32">
        <f t="shared" si="30"/>
        <v>50</v>
      </c>
      <c r="Q96" s="35">
        <v>1</v>
      </c>
      <c r="R96" s="32">
        <f t="shared" si="31"/>
        <v>100</v>
      </c>
      <c r="S96" s="35">
        <v>0</v>
      </c>
      <c r="T96" s="32">
        <f t="shared" si="32"/>
        <v>0</v>
      </c>
      <c r="U96" s="35">
        <v>0</v>
      </c>
      <c r="V96" s="32">
        <f t="shared" si="33"/>
        <v>0</v>
      </c>
      <c r="W96" s="35">
        <v>0</v>
      </c>
      <c r="X96" s="32">
        <f t="shared" si="34"/>
        <v>0</v>
      </c>
      <c r="Y96" s="35">
        <v>0</v>
      </c>
      <c r="Z96" s="32">
        <f t="shared" si="35"/>
        <v>0</v>
      </c>
      <c r="AA96" s="35">
        <v>0</v>
      </c>
      <c r="AB96" s="32">
        <f t="shared" si="36"/>
        <v>0</v>
      </c>
      <c r="AC96" s="32">
        <f t="shared" si="37"/>
        <v>0</v>
      </c>
      <c r="AD96" s="35">
        <v>1</v>
      </c>
      <c r="AE96" s="32">
        <f t="shared" si="38"/>
        <v>50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14</v>
      </c>
      <c r="D97" s="35">
        <v>13</v>
      </c>
      <c r="E97" s="32">
        <f t="shared" si="23"/>
        <v>92.857142857142861</v>
      </c>
      <c r="F97" s="35">
        <v>4</v>
      </c>
      <c r="G97" s="32">
        <f t="shared" si="24"/>
        <v>30.76923076923077</v>
      </c>
      <c r="H97" s="106">
        <f t="shared" si="44"/>
        <v>13</v>
      </c>
      <c r="I97" s="32">
        <f t="shared" si="25"/>
        <v>100</v>
      </c>
      <c r="J97" s="32">
        <f t="shared" si="26"/>
        <v>92.857142857142861</v>
      </c>
      <c r="K97" s="35">
        <v>13</v>
      </c>
      <c r="L97" s="32">
        <f t="shared" si="27"/>
        <v>100</v>
      </c>
      <c r="M97" s="35">
        <v>0</v>
      </c>
      <c r="N97" s="32">
        <f t="shared" si="28"/>
        <v>0</v>
      </c>
      <c r="O97" s="99">
        <f t="shared" si="48"/>
        <v>0</v>
      </c>
      <c r="P97" s="32">
        <f t="shared" si="30"/>
        <v>0</v>
      </c>
      <c r="Q97" s="35">
        <v>0</v>
      </c>
      <c r="R97" s="32">
        <f t="shared" si="31"/>
        <v>0</v>
      </c>
      <c r="S97" s="35">
        <v>1</v>
      </c>
      <c r="T97" s="32">
        <f t="shared" si="32"/>
        <v>7.6923076923076925</v>
      </c>
      <c r="U97" s="35">
        <v>2</v>
      </c>
      <c r="V97" s="32">
        <f t="shared" si="33"/>
        <v>15.384615384615385</v>
      </c>
      <c r="W97" s="35">
        <v>0</v>
      </c>
      <c r="X97" s="32">
        <f t="shared" si="34"/>
        <v>0</v>
      </c>
      <c r="Y97" s="35">
        <v>0</v>
      </c>
      <c r="Z97" s="32">
        <f t="shared" si="35"/>
        <v>0</v>
      </c>
      <c r="AA97" s="35">
        <v>0</v>
      </c>
      <c r="AB97" s="32">
        <f t="shared" si="36"/>
        <v>0</v>
      </c>
      <c r="AC97" s="32">
        <f t="shared" si="37"/>
        <v>0</v>
      </c>
      <c r="AD97" s="35">
        <v>0</v>
      </c>
      <c r="AE97" s="32">
        <f t="shared" si="38"/>
        <v>0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4</v>
      </c>
      <c r="D98" s="35">
        <v>4</v>
      </c>
      <c r="E98" s="32">
        <f t="shared" si="23"/>
        <v>100</v>
      </c>
      <c r="F98" s="35">
        <v>4</v>
      </c>
      <c r="G98" s="32">
        <f t="shared" si="24"/>
        <v>100</v>
      </c>
      <c r="H98" s="106">
        <f t="shared" si="44"/>
        <v>3</v>
      </c>
      <c r="I98" s="32">
        <f t="shared" si="25"/>
        <v>75</v>
      </c>
      <c r="J98" s="32">
        <f t="shared" si="26"/>
        <v>75</v>
      </c>
      <c r="K98" s="35">
        <v>2</v>
      </c>
      <c r="L98" s="32">
        <f t="shared" si="27"/>
        <v>50</v>
      </c>
      <c r="M98" s="35">
        <v>1</v>
      </c>
      <c r="N98" s="32">
        <f t="shared" si="28"/>
        <v>25</v>
      </c>
      <c r="O98" s="99">
        <f t="shared" si="48"/>
        <v>1</v>
      </c>
      <c r="P98" s="32">
        <f t="shared" si="30"/>
        <v>25</v>
      </c>
      <c r="Q98" s="35">
        <v>0</v>
      </c>
      <c r="R98" s="32">
        <f t="shared" si="31"/>
        <v>0</v>
      </c>
      <c r="S98" s="35">
        <v>0</v>
      </c>
      <c r="T98" s="32">
        <f t="shared" si="32"/>
        <v>0</v>
      </c>
      <c r="U98" s="35">
        <v>2</v>
      </c>
      <c r="V98" s="32">
        <f t="shared" si="33"/>
        <v>50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4</v>
      </c>
      <c r="D99" s="35">
        <v>4</v>
      </c>
      <c r="E99" s="32">
        <f t="shared" si="23"/>
        <v>100</v>
      </c>
      <c r="F99" s="35">
        <v>3</v>
      </c>
      <c r="G99" s="32">
        <f t="shared" si="24"/>
        <v>75</v>
      </c>
      <c r="H99" s="106">
        <f t="shared" si="44"/>
        <v>3</v>
      </c>
      <c r="I99" s="32">
        <f t="shared" si="25"/>
        <v>75</v>
      </c>
      <c r="J99" s="32">
        <f t="shared" si="26"/>
        <v>75</v>
      </c>
      <c r="K99" s="35">
        <v>3</v>
      </c>
      <c r="L99" s="32">
        <f t="shared" si="27"/>
        <v>75</v>
      </c>
      <c r="M99" s="35">
        <v>0</v>
      </c>
      <c r="N99" s="32">
        <f t="shared" si="28"/>
        <v>0</v>
      </c>
      <c r="O99" s="99">
        <f t="shared" si="48"/>
        <v>1</v>
      </c>
      <c r="P99" s="32">
        <f t="shared" si="30"/>
        <v>25</v>
      </c>
      <c r="Q99" s="35">
        <v>0</v>
      </c>
      <c r="R99" s="32">
        <f t="shared" si="31"/>
        <v>0</v>
      </c>
      <c r="S99" s="35">
        <v>0</v>
      </c>
      <c r="T99" s="32">
        <f t="shared" si="32"/>
        <v>0</v>
      </c>
      <c r="U99" s="35">
        <v>2</v>
      </c>
      <c r="V99" s="32">
        <f t="shared" si="33"/>
        <v>50</v>
      </c>
      <c r="W99" s="35">
        <v>0</v>
      </c>
      <c r="X99" s="32">
        <f t="shared" si="34"/>
        <v>0</v>
      </c>
      <c r="Y99" s="35">
        <v>0</v>
      </c>
      <c r="Z99" s="32">
        <f t="shared" si="35"/>
        <v>0</v>
      </c>
      <c r="AA99" s="35">
        <v>0</v>
      </c>
      <c r="AB99" s="32">
        <f t="shared" si="36"/>
        <v>0</v>
      </c>
      <c r="AC99" s="32">
        <f t="shared" si="37"/>
        <v>0</v>
      </c>
      <c r="AD99" s="35">
        <v>0</v>
      </c>
      <c r="AE99" s="32">
        <f t="shared" si="38"/>
        <v>0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0</v>
      </c>
      <c r="D100" s="35">
        <v>0</v>
      </c>
      <c r="E100" s="32">
        <f t="shared" si="23"/>
        <v>0</v>
      </c>
      <c r="F100" s="35">
        <v>0</v>
      </c>
      <c r="G100" s="32">
        <f t="shared" si="24"/>
        <v>0</v>
      </c>
      <c r="H100" s="106">
        <f t="shared" si="44"/>
        <v>0</v>
      </c>
      <c r="I100" s="32">
        <f t="shared" si="25"/>
        <v>0</v>
      </c>
      <c r="J100" s="32">
        <f t="shared" si="26"/>
        <v>0</v>
      </c>
      <c r="K100" s="35">
        <v>0</v>
      </c>
      <c r="L100" s="32">
        <f t="shared" si="27"/>
        <v>0</v>
      </c>
      <c r="M100" s="35">
        <v>0</v>
      </c>
      <c r="N100" s="32">
        <f t="shared" si="28"/>
        <v>0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0</v>
      </c>
      <c r="V100" s="32">
        <f t="shared" si="33"/>
        <v>0</v>
      </c>
      <c r="W100" s="35">
        <v>0</v>
      </c>
      <c r="X100" s="32">
        <f t="shared" si="34"/>
        <v>0</v>
      </c>
      <c r="Y100" s="35">
        <v>0</v>
      </c>
      <c r="Z100" s="32">
        <f t="shared" si="35"/>
        <v>0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0</v>
      </c>
      <c r="AE100" s="32">
        <f t="shared" si="38"/>
        <v>0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14</v>
      </c>
      <c r="D101" s="35">
        <v>6</v>
      </c>
      <c r="E101" s="32">
        <f t="shared" si="23"/>
        <v>42.857142857142854</v>
      </c>
      <c r="F101" s="35">
        <v>2</v>
      </c>
      <c r="G101" s="32">
        <f t="shared" si="24"/>
        <v>33.333333333333329</v>
      </c>
      <c r="H101" s="106">
        <f t="shared" si="44"/>
        <v>6</v>
      </c>
      <c r="I101" s="32">
        <f t="shared" si="25"/>
        <v>100</v>
      </c>
      <c r="J101" s="32">
        <f t="shared" si="26"/>
        <v>42.857142857142854</v>
      </c>
      <c r="K101" s="35">
        <v>4</v>
      </c>
      <c r="L101" s="32">
        <f t="shared" si="27"/>
        <v>66.666666666666657</v>
      </c>
      <c r="M101" s="35">
        <v>2</v>
      </c>
      <c r="N101" s="32">
        <f t="shared" si="28"/>
        <v>33.333333333333329</v>
      </c>
      <c r="O101" s="99">
        <f t="shared" si="48"/>
        <v>0</v>
      </c>
      <c r="P101" s="32">
        <f t="shared" si="30"/>
        <v>0</v>
      </c>
      <c r="Q101" s="35">
        <v>1</v>
      </c>
      <c r="R101" s="32">
        <f t="shared" si="31"/>
        <v>0</v>
      </c>
      <c r="S101" s="35">
        <v>1</v>
      </c>
      <c r="T101" s="32">
        <f t="shared" si="32"/>
        <v>16.666666666666664</v>
      </c>
      <c r="U101" s="35">
        <v>2</v>
      </c>
      <c r="V101" s="32">
        <f t="shared" si="33"/>
        <v>33.333333333333329</v>
      </c>
      <c r="W101" s="35">
        <v>0</v>
      </c>
      <c r="X101" s="32">
        <f t="shared" si="34"/>
        <v>0</v>
      </c>
      <c r="Y101" s="35">
        <v>2</v>
      </c>
      <c r="Z101" s="32">
        <f t="shared" si="35"/>
        <v>33.333333333333329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5</v>
      </c>
      <c r="AE101" s="32">
        <f t="shared" si="38"/>
        <v>83.333333333333343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44" fitToHeight="2" orientation="landscape" r:id="rId1"/>
  <headerFooter scaleWithDoc="0">
    <oddHeader>&amp;R&amp;P</oddHeader>
    <oddFooter>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77" activePane="bottomRight" state="frozen"/>
      <selection pane="topRight" activeCell="C1" sqref="C1"/>
      <selection pane="bottomLeft" activeCell="A8" sqref="A8"/>
      <selection pane="bottomRight" activeCell="S78" sqref="S78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189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3933.2</v>
      </c>
      <c r="D8" s="65">
        <f>D9+D21+D40+D55+D72+D79+D90+D64+D102</f>
        <v>3439.5</v>
      </c>
      <c r="E8" s="62">
        <f>IF(C8=0,0,D8/C8*100)</f>
        <v>87.447879589138623</v>
      </c>
      <c r="F8" s="65">
        <f>F9+F21+F40+F55+F72+F79+F90+F64+F102</f>
        <v>1260</v>
      </c>
      <c r="G8" s="62">
        <f>IF(D8=0,0,F8/D8*100)</f>
        <v>36.633231574356742</v>
      </c>
      <c r="H8" s="65">
        <f>H9+H21+H40+H55+H72+H79+H90+H64+H102</f>
        <v>3372.5</v>
      </c>
      <c r="I8" s="62">
        <f>IF(D8=0,0,H8/D8*100)</f>
        <v>98.052042448030235</v>
      </c>
      <c r="J8" s="62">
        <f>IF(C8=0,0,H8/C8*100)</f>
        <v>85.744432014644573</v>
      </c>
      <c r="K8" s="65">
        <f>K9+K21+K40+K55+K72+K79+K90+K64+K102</f>
        <v>2601</v>
      </c>
      <c r="L8" s="62">
        <f>IF(D8=0,0,K8/D8*100)</f>
        <v>75.621456607064985</v>
      </c>
      <c r="M8" s="65">
        <f>M9+M21+M40+M55+M72+M79+M90+M64+M102</f>
        <v>771.5</v>
      </c>
      <c r="N8" s="62">
        <f>IF(D8=0,0,M8/D8*100)</f>
        <v>22.430585840965257</v>
      </c>
      <c r="O8" s="65">
        <f>O9+O21+O40+O55+O72+O79+O90+O64+O102</f>
        <v>67</v>
      </c>
      <c r="P8" s="62">
        <f>IF(D8=0,0,O8/D8*100)</f>
        <v>1.9479575519697632</v>
      </c>
      <c r="Q8" s="65">
        <f>Q9+Q21+Q40+Q55+Q72+Q79+Q90+Q64+Q102</f>
        <v>21</v>
      </c>
      <c r="R8" s="62">
        <f>IF(O8=0,0,Q8/O8*100)</f>
        <v>31.343283582089555</v>
      </c>
      <c r="S8" s="65">
        <f>S9+S21+S40+S55+S72+S79+S90+S64+S102</f>
        <v>254</v>
      </c>
      <c r="T8" s="62">
        <f>IF(D8=0,0,S8/D8*100)</f>
        <v>7.3847943014973101</v>
      </c>
      <c r="U8" s="65">
        <f>U9+U21+U40+U55+U72+U79+U90+U64+U102</f>
        <v>389</v>
      </c>
      <c r="V8" s="62">
        <f>IF(D8=0,0,U8/D8*100)</f>
        <v>11.309783398749818</v>
      </c>
      <c r="W8" s="65">
        <f>W9+W21+W40+W55+W72+W79+W90+W64+W102</f>
        <v>187</v>
      </c>
      <c r="X8" s="62">
        <f>IF(D8=0,0,W8/D8*100)</f>
        <v>5.4368367495275471</v>
      </c>
      <c r="Y8" s="65">
        <f>Y9+Y21+Y40+Y55+Y72+Y79+Y90+Y64+Y102</f>
        <v>474</v>
      </c>
      <c r="Z8" s="62">
        <f>IF(D8=0,0,Y8/D8*100)</f>
        <v>13.781072830353249</v>
      </c>
      <c r="AA8" s="65">
        <f>AA9+AA21+AA40+AA55+AA72+AA79+AA90+AA64+AA102</f>
        <v>36</v>
      </c>
      <c r="AB8" s="62">
        <f>IF(D8=0,0,AA8/D8*100)</f>
        <v>1.0466637592673353</v>
      </c>
      <c r="AC8" s="62">
        <f>IF(Y8=0,0,AA8/Y8*100)</f>
        <v>7.59493670886076</v>
      </c>
      <c r="AD8" s="65">
        <f>AD9+AD21+AD40+AD55+AD72+AD79+AD90+AD64+AD102</f>
        <v>505</v>
      </c>
      <c r="AE8" s="62">
        <f>IF(D8=0,0,AD8/D8*100)</f>
        <v>14.682366623055676</v>
      </c>
      <c r="AF8" s="65">
        <f>AF9+AF21+AF40+AF55+AF72+AF79+AF90+AF64+AF102</f>
        <v>10</v>
      </c>
      <c r="AG8" s="60">
        <f>IF(D8=0,0,AF8/D8*100)</f>
        <v>0.29073993312981539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257</v>
      </c>
      <c r="D9" s="10">
        <f>SUM(D10:D20)</f>
        <v>236</v>
      </c>
      <c r="E9" s="43">
        <f>IF(C9=0,0,D9/C9*100)</f>
        <v>91.828793774319067</v>
      </c>
      <c r="F9" s="10">
        <f>SUM(F10:F20)</f>
        <v>157</v>
      </c>
      <c r="G9" s="43">
        <f>IF(D9=0,0,F9/D9*100)</f>
        <v>66.525423728813564</v>
      </c>
      <c r="H9" s="61">
        <f>SUM(H10:H20)</f>
        <v>234</v>
      </c>
      <c r="I9" s="43">
        <f>IF(D9=0,0,H9/D9*100)</f>
        <v>99.152542372881356</v>
      </c>
      <c r="J9" s="43">
        <f>IF(C9=0,0,H9/C9*100)</f>
        <v>91.050583657587552</v>
      </c>
      <c r="K9" s="10">
        <f>SUM(K10:K20)</f>
        <v>182</v>
      </c>
      <c r="L9" s="43">
        <f>IF(D9=0,0,K9/D9*100)</f>
        <v>77.118644067796609</v>
      </c>
      <c r="M9" s="10">
        <f>SUM(M10:M20)</f>
        <v>52</v>
      </c>
      <c r="N9" s="43">
        <f>IF(D9=0,0,M9/D9*100)</f>
        <v>22.033898305084744</v>
      </c>
      <c r="O9" s="61">
        <f>SUM(O10:O20)</f>
        <v>2</v>
      </c>
      <c r="P9" s="43">
        <f>IF(D9=0,0,O9/D9*100)</f>
        <v>0.84745762711864403</v>
      </c>
      <c r="Q9" s="10">
        <f>SUM(Q10:Q20)</f>
        <v>1</v>
      </c>
      <c r="R9" s="43">
        <f>IF(O9=0,0,Q9/O9*100)</f>
        <v>50</v>
      </c>
      <c r="S9" s="10">
        <f>SUM(S10:S20)</f>
        <v>15</v>
      </c>
      <c r="T9" s="43">
        <f>IF(D9=0,0,S9/D9*100)</f>
        <v>6.3559322033898304</v>
      </c>
      <c r="U9" s="10">
        <f>SUM(U10:U20)</f>
        <v>35</v>
      </c>
      <c r="V9" s="43">
        <f>IF(D9=0,0,U9/D9*100)</f>
        <v>14.83050847457627</v>
      </c>
      <c r="W9" s="10">
        <f>SUM(W10:W20)</f>
        <v>14</v>
      </c>
      <c r="X9" s="43">
        <f>IF(D9=0,0,W9/D9*100)</f>
        <v>5.9322033898305087</v>
      </c>
      <c r="Y9" s="10">
        <f>SUM(Y10:Y20)</f>
        <v>44</v>
      </c>
      <c r="Z9" s="43">
        <f>IF(D9=0,0,Y9/D9*100)</f>
        <v>18.64406779661017</v>
      </c>
      <c r="AA9" s="10">
        <f>SUM(AA10:AA20)</f>
        <v>5</v>
      </c>
      <c r="AB9" s="43">
        <f>IF(D9=0,0,AA9/D9*100)</f>
        <v>2.1186440677966099</v>
      </c>
      <c r="AC9" s="43">
        <f>IF(Y9=0,0,AA9/Y9*100)</f>
        <v>11.363636363636363</v>
      </c>
      <c r="AD9" s="10">
        <f>SUM(AD10:AD20)</f>
        <v>37</v>
      </c>
      <c r="AE9" s="43">
        <f>IF(D9=0,0,AD9/D9*100)</f>
        <v>15.677966101694915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4</v>
      </c>
      <c r="D10" s="35">
        <v>3</v>
      </c>
      <c r="E10" s="32">
        <f>IF(C10=0,0,D10/C10*100)</f>
        <v>75</v>
      </c>
      <c r="F10" s="35">
        <v>2</v>
      </c>
      <c r="G10" s="32">
        <f>IF(D10=0,0,F10/D10*100)</f>
        <v>66.666666666666657</v>
      </c>
      <c r="H10" s="106">
        <f>K10+M10</f>
        <v>3</v>
      </c>
      <c r="I10" s="32">
        <f>IF(D10=0,0,H10/D10*100)</f>
        <v>100</v>
      </c>
      <c r="J10" s="32">
        <f>IF(C10=0,0,H10/C10*100)</f>
        <v>75</v>
      </c>
      <c r="K10" s="35">
        <v>2</v>
      </c>
      <c r="L10" s="32">
        <f>IF(D10=0,0,K10/D10*100)</f>
        <v>66.666666666666657</v>
      </c>
      <c r="M10" s="35">
        <v>1</v>
      </c>
      <c r="N10" s="32">
        <f>IF(D10=0,0,M10/D10*100)</f>
        <v>33.333333333333329</v>
      </c>
      <c r="O10" s="99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0</v>
      </c>
      <c r="V10" s="32">
        <f>IF(D10=0,0,U10/D10*100)</f>
        <v>0</v>
      </c>
      <c r="W10" s="35">
        <v>1</v>
      </c>
      <c r="X10" s="32">
        <f>IF(D10=0,0,W10/D10*100)</f>
        <v>33.333333333333329</v>
      </c>
      <c r="Y10" s="35">
        <v>1</v>
      </c>
      <c r="Z10" s="32">
        <f>IF(D10=0,0,Y10/D10*100)</f>
        <v>33.333333333333329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2</v>
      </c>
      <c r="AE10" s="32">
        <f>IF(D10=0,0,AD10/D10*100)</f>
        <v>66.666666666666657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25</v>
      </c>
      <c r="D11" s="35">
        <v>21</v>
      </c>
      <c r="E11" s="32">
        <f>IF(C11=0,0,D11/C11*100)</f>
        <v>84</v>
      </c>
      <c r="F11" s="35">
        <v>13</v>
      </c>
      <c r="G11" s="32">
        <f>IF(D11=0,0,F11/D11*100)</f>
        <v>61.904761904761905</v>
      </c>
      <c r="H11" s="106">
        <f t="shared" ref="H11:H80" si="0">K11+M11</f>
        <v>21</v>
      </c>
      <c r="I11" s="32">
        <f>IF(D11=0,0,H11/D11*100)</f>
        <v>100</v>
      </c>
      <c r="J11" s="32">
        <f>IF(C11=0,0,H11/C11*100)</f>
        <v>84</v>
      </c>
      <c r="K11" s="35">
        <v>16</v>
      </c>
      <c r="L11" s="32">
        <f>IF(D11=0,0,K11/D11*100)</f>
        <v>76.19047619047619</v>
      </c>
      <c r="M11" s="35">
        <v>5</v>
      </c>
      <c r="N11" s="32">
        <f>IF(D11=0,0,M11/D11*100)</f>
        <v>23.809523809523807</v>
      </c>
      <c r="O11" s="99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1</v>
      </c>
      <c r="T11" s="32">
        <f>IF(D11=0,0,S11/D11*100)</f>
        <v>4.7619047619047619</v>
      </c>
      <c r="U11" s="35">
        <v>3</v>
      </c>
      <c r="V11" s="32">
        <f>IF(D11=0,0,U11/D11*100)</f>
        <v>14.285714285714285</v>
      </c>
      <c r="W11" s="35">
        <v>4</v>
      </c>
      <c r="X11" s="32">
        <f>IF(D11=0,0,W11/D11*100)</f>
        <v>19.047619047619047</v>
      </c>
      <c r="Y11" s="35">
        <v>3</v>
      </c>
      <c r="Z11" s="32">
        <f>IF(D11=0,0,Y11/D11*100)</f>
        <v>14.285714285714285</v>
      </c>
      <c r="AA11" s="35">
        <v>3</v>
      </c>
      <c r="AB11" s="32">
        <f>IF(D11=0,0,AA11/D11*100)</f>
        <v>14.285714285714285</v>
      </c>
      <c r="AC11" s="32">
        <f>IF(Y11=0,0,AA11/Y11*100)</f>
        <v>100</v>
      </c>
      <c r="AD11" s="35">
        <v>1</v>
      </c>
      <c r="AE11" s="32">
        <f>IF(D11=0,0,AD11/D11*100)</f>
        <v>4.7619047619047619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14</v>
      </c>
      <c r="D12" s="35">
        <v>13</v>
      </c>
      <c r="E12" s="32">
        <f t="shared" ref="E12:E78" si="2">IF(C12=0,0,D12/C12*100)</f>
        <v>92.857142857142861</v>
      </c>
      <c r="F12" s="35">
        <v>9</v>
      </c>
      <c r="G12" s="32">
        <f t="shared" ref="G12:G78" si="3">IF(D12=0,0,F12/D12*100)</f>
        <v>69.230769230769226</v>
      </c>
      <c r="H12" s="106">
        <f t="shared" si="0"/>
        <v>13</v>
      </c>
      <c r="I12" s="32">
        <f t="shared" ref="I12:I78" si="4">IF(D12=0,0,H12/D12*100)</f>
        <v>100</v>
      </c>
      <c r="J12" s="32">
        <f t="shared" ref="J12:J78" si="5">IF(C12=0,0,H12/C12*100)</f>
        <v>92.857142857142861</v>
      </c>
      <c r="K12" s="35">
        <v>6</v>
      </c>
      <c r="L12" s="32">
        <f t="shared" ref="L12:L79" si="6">IF(D12=0,0,K12/D12*100)</f>
        <v>46.153846153846153</v>
      </c>
      <c r="M12" s="35">
        <v>7</v>
      </c>
      <c r="N12" s="32">
        <f t="shared" ref="N12:N78" si="7">IF(D12=0,0,M12/D12*100)</f>
        <v>53.846153846153847</v>
      </c>
      <c r="O12" s="99">
        <f t="shared" si="1"/>
        <v>0</v>
      </c>
      <c r="P12" s="32">
        <f t="shared" ref="P12:P78" si="8">IF(D12=0,0,O12/D12*100)</f>
        <v>0</v>
      </c>
      <c r="Q12" s="35">
        <v>0</v>
      </c>
      <c r="R12" s="32">
        <f t="shared" ref="R12:R79" si="9">IF(O12=0,0,Q12/O12*100)</f>
        <v>0</v>
      </c>
      <c r="S12" s="35">
        <v>0</v>
      </c>
      <c r="T12" s="32">
        <f t="shared" ref="T12:T78" si="10">IF(D12=0,0,S12/D12*100)</f>
        <v>0</v>
      </c>
      <c r="U12" s="35">
        <v>1</v>
      </c>
      <c r="V12" s="32">
        <f t="shared" ref="V12:V79" si="11">IF(D12=0,0,U12/D12*100)</f>
        <v>7.6923076923076925</v>
      </c>
      <c r="W12" s="35">
        <v>0</v>
      </c>
      <c r="X12" s="32">
        <f t="shared" ref="X12:X78" si="12">IF(D12=0,0,W12/D12*100)</f>
        <v>0</v>
      </c>
      <c r="Y12" s="35">
        <v>0</v>
      </c>
      <c r="Z12" s="32">
        <f t="shared" ref="Z12:Z78" si="13">IF(D12=0,0,Y12/D12*100)</f>
        <v>0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0</v>
      </c>
      <c r="AE12" s="32">
        <f t="shared" ref="AE12:AE79" si="16">IF(D12=0,0,AD12/D12*100)</f>
        <v>0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78</v>
      </c>
      <c r="D13" s="35">
        <v>73</v>
      </c>
      <c r="E13" s="32">
        <f t="shared" si="2"/>
        <v>93.589743589743591</v>
      </c>
      <c r="F13" s="35">
        <v>60</v>
      </c>
      <c r="G13" s="32">
        <f t="shared" si="3"/>
        <v>82.191780821917803</v>
      </c>
      <c r="H13" s="106">
        <f t="shared" si="0"/>
        <v>72</v>
      </c>
      <c r="I13" s="32">
        <f t="shared" si="4"/>
        <v>98.630136986301366</v>
      </c>
      <c r="J13" s="32">
        <f t="shared" si="5"/>
        <v>92.307692307692307</v>
      </c>
      <c r="K13" s="35">
        <v>55</v>
      </c>
      <c r="L13" s="32">
        <f t="shared" si="6"/>
        <v>75.342465753424662</v>
      </c>
      <c r="M13" s="35">
        <v>17</v>
      </c>
      <c r="N13" s="32">
        <f t="shared" si="7"/>
        <v>23.287671232876711</v>
      </c>
      <c r="O13" s="99">
        <f t="shared" si="1"/>
        <v>1</v>
      </c>
      <c r="P13" s="32">
        <f t="shared" si="8"/>
        <v>1.3698630136986301</v>
      </c>
      <c r="Q13" s="35">
        <v>1</v>
      </c>
      <c r="R13" s="32">
        <f t="shared" si="9"/>
        <v>100</v>
      </c>
      <c r="S13" s="35">
        <v>5</v>
      </c>
      <c r="T13" s="32">
        <f t="shared" si="10"/>
        <v>6.8493150684931505</v>
      </c>
      <c r="U13" s="35">
        <v>10</v>
      </c>
      <c r="V13" s="32">
        <f t="shared" si="11"/>
        <v>13.698630136986301</v>
      </c>
      <c r="W13" s="35">
        <v>1</v>
      </c>
      <c r="X13" s="32">
        <f t="shared" si="12"/>
        <v>1.3698630136986301</v>
      </c>
      <c r="Y13" s="35">
        <v>11</v>
      </c>
      <c r="Z13" s="32">
        <f t="shared" si="13"/>
        <v>15.068493150684931</v>
      </c>
      <c r="AA13" s="35">
        <v>1</v>
      </c>
      <c r="AB13" s="32">
        <f t="shared" si="14"/>
        <v>1.3698630136986301</v>
      </c>
      <c r="AC13" s="32">
        <f t="shared" si="15"/>
        <v>9.0909090909090917</v>
      </c>
      <c r="AD13" s="35">
        <v>8</v>
      </c>
      <c r="AE13" s="32">
        <f t="shared" si="16"/>
        <v>10.95890410958904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20</v>
      </c>
      <c r="D14" s="35">
        <v>18</v>
      </c>
      <c r="E14" s="32">
        <f t="shared" si="2"/>
        <v>90</v>
      </c>
      <c r="F14" s="35">
        <v>12</v>
      </c>
      <c r="G14" s="32">
        <f t="shared" si="3"/>
        <v>66.666666666666657</v>
      </c>
      <c r="H14" s="106">
        <f t="shared" si="0"/>
        <v>18</v>
      </c>
      <c r="I14" s="32">
        <f t="shared" si="4"/>
        <v>100</v>
      </c>
      <c r="J14" s="32">
        <f t="shared" si="5"/>
        <v>90</v>
      </c>
      <c r="K14" s="35">
        <v>16</v>
      </c>
      <c r="L14" s="32">
        <f t="shared" si="6"/>
        <v>88.888888888888886</v>
      </c>
      <c r="M14" s="35">
        <v>2</v>
      </c>
      <c r="N14" s="32">
        <f t="shared" si="7"/>
        <v>11.111111111111111</v>
      </c>
      <c r="O14" s="99">
        <f t="shared" si="1"/>
        <v>0</v>
      </c>
      <c r="P14" s="32">
        <f t="shared" si="8"/>
        <v>0</v>
      </c>
      <c r="Q14" s="35">
        <v>0</v>
      </c>
      <c r="R14" s="32">
        <f t="shared" si="9"/>
        <v>0</v>
      </c>
      <c r="S14" s="35">
        <v>2</v>
      </c>
      <c r="T14" s="32">
        <f t="shared" si="10"/>
        <v>11.111111111111111</v>
      </c>
      <c r="U14" s="35">
        <v>3</v>
      </c>
      <c r="V14" s="32">
        <f t="shared" si="11"/>
        <v>16.666666666666664</v>
      </c>
      <c r="W14" s="35">
        <v>2</v>
      </c>
      <c r="X14" s="32">
        <f t="shared" si="12"/>
        <v>11.111111111111111</v>
      </c>
      <c r="Y14" s="35">
        <v>5</v>
      </c>
      <c r="Z14" s="32">
        <f t="shared" si="13"/>
        <v>27.777777777777779</v>
      </c>
      <c r="AA14" s="35">
        <v>0</v>
      </c>
      <c r="AB14" s="32">
        <f t="shared" si="14"/>
        <v>0</v>
      </c>
      <c r="AC14" s="32">
        <f t="shared" si="15"/>
        <v>0</v>
      </c>
      <c r="AD14" s="35">
        <v>4</v>
      </c>
      <c r="AE14" s="32">
        <f t="shared" si="16"/>
        <v>22.222222222222221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67</v>
      </c>
      <c r="D15" s="35">
        <v>64</v>
      </c>
      <c r="E15" s="32">
        <f t="shared" si="2"/>
        <v>95.522388059701484</v>
      </c>
      <c r="F15" s="35">
        <v>36</v>
      </c>
      <c r="G15" s="32">
        <f t="shared" si="3"/>
        <v>56.25</v>
      </c>
      <c r="H15" s="106">
        <f t="shared" si="0"/>
        <v>64</v>
      </c>
      <c r="I15" s="32">
        <f t="shared" si="4"/>
        <v>100</v>
      </c>
      <c r="J15" s="32">
        <f t="shared" si="5"/>
        <v>95.522388059701484</v>
      </c>
      <c r="K15" s="35">
        <v>60</v>
      </c>
      <c r="L15" s="32">
        <f t="shared" si="6"/>
        <v>93.75</v>
      </c>
      <c r="M15" s="35">
        <v>4</v>
      </c>
      <c r="N15" s="32">
        <f t="shared" si="7"/>
        <v>6.25</v>
      </c>
      <c r="O15" s="99">
        <f t="shared" si="1"/>
        <v>0</v>
      </c>
      <c r="P15" s="32">
        <f t="shared" si="8"/>
        <v>0</v>
      </c>
      <c r="Q15" s="35">
        <v>0</v>
      </c>
      <c r="R15" s="32">
        <f t="shared" si="9"/>
        <v>0</v>
      </c>
      <c r="S15" s="35">
        <v>4</v>
      </c>
      <c r="T15" s="32">
        <f t="shared" si="10"/>
        <v>6.25</v>
      </c>
      <c r="U15" s="35">
        <v>8</v>
      </c>
      <c r="V15" s="32">
        <f t="shared" si="11"/>
        <v>12.5</v>
      </c>
      <c r="W15" s="35">
        <v>4</v>
      </c>
      <c r="X15" s="32">
        <f t="shared" si="12"/>
        <v>6.25</v>
      </c>
      <c r="Y15" s="35">
        <v>19</v>
      </c>
      <c r="Z15" s="32">
        <f t="shared" si="13"/>
        <v>29.6875</v>
      </c>
      <c r="AA15" s="35">
        <v>1</v>
      </c>
      <c r="AB15" s="32">
        <f t="shared" si="14"/>
        <v>1.5625</v>
      </c>
      <c r="AC15" s="32">
        <f t="shared" si="15"/>
        <v>5.2631578947368416</v>
      </c>
      <c r="AD15" s="35">
        <v>17</v>
      </c>
      <c r="AE15" s="32">
        <f t="shared" si="16"/>
        <v>26.5625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2</v>
      </c>
      <c r="D16" s="35">
        <v>2</v>
      </c>
      <c r="E16" s="32">
        <f t="shared" si="2"/>
        <v>100</v>
      </c>
      <c r="F16" s="35">
        <v>1</v>
      </c>
      <c r="G16" s="32">
        <f t="shared" si="3"/>
        <v>50</v>
      </c>
      <c r="H16" s="106">
        <f t="shared" si="0"/>
        <v>2</v>
      </c>
      <c r="I16" s="32">
        <f t="shared" si="4"/>
        <v>100</v>
      </c>
      <c r="J16" s="32">
        <f t="shared" si="5"/>
        <v>100</v>
      </c>
      <c r="K16" s="35">
        <v>1</v>
      </c>
      <c r="L16" s="32">
        <f t="shared" si="6"/>
        <v>50</v>
      </c>
      <c r="M16" s="35">
        <v>1</v>
      </c>
      <c r="N16" s="32">
        <f t="shared" si="7"/>
        <v>50</v>
      </c>
      <c r="O16" s="99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3</v>
      </c>
      <c r="D17" s="35">
        <v>3</v>
      </c>
      <c r="E17" s="32">
        <f t="shared" si="2"/>
        <v>100</v>
      </c>
      <c r="F17" s="35">
        <v>2</v>
      </c>
      <c r="G17" s="32">
        <f t="shared" si="3"/>
        <v>66.666666666666657</v>
      </c>
      <c r="H17" s="106">
        <f t="shared" si="0"/>
        <v>3</v>
      </c>
      <c r="I17" s="32">
        <f t="shared" si="4"/>
        <v>100</v>
      </c>
      <c r="J17" s="32">
        <f t="shared" si="5"/>
        <v>100</v>
      </c>
      <c r="K17" s="35">
        <v>2</v>
      </c>
      <c r="L17" s="32">
        <f t="shared" si="6"/>
        <v>66.666666666666657</v>
      </c>
      <c r="M17" s="35">
        <v>1</v>
      </c>
      <c r="N17" s="32">
        <f t="shared" si="7"/>
        <v>33.333333333333329</v>
      </c>
      <c r="O17" s="99">
        <f t="shared" si="1"/>
        <v>0</v>
      </c>
      <c r="P17" s="32">
        <f t="shared" si="8"/>
        <v>0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1</v>
      </c>
      <c r="V17" s="32">
        <f t="shared" si="11"/>
        <v>33.333333333333329</v>
      </c>
      <c r="W17" s="35">
        <v>0</v>
      </c>
      <c r="X17" s="32">
        <f t="shared" si="12"/>
        <v>0</v>
      </c>
      <c r="Y17" s="35">
        <v>0</v>
      </c>
      <c r="Z17" s="32">
        <f t="shared" si="13"/>
        <v>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14</v>
      </c>
      <c r="D18" s="35">
        <v>13</v>
      </c>
      <c r="E18" s="32">
        <f t="shared" si="2"/>
        <v>92.857142857142861</v>
      </c>
      <c r="F18" s="35">
        <v>8</v>
      </c>
      <c r="G18" s="32">
        <f t="shared" si="3"/>
        <v>61.53846153846154</v>
      </c>
      <c r="H18" s="106">
        <f t="shared" si="0"/>
        <v>13</v>
      </c>
      <c r="I18" s="32">
        <f t="shared" si="4"/>
        <v>100</v>
      </c>
      <c r="J18" s="32">
        <f t="shared" si="5"/>
        <v>92.857142857142861</v>
      </c>
      <c r="K18" s="35">
        <v>9</v>
      </c>
      <c r="L18" s="32">
        <f t="shared" si="6"/>
        <v>69.230769230769226</v>
      </c>
      <c r="M18" s="35">
        <v>4</v>
      </c>
      <c r="N18" s="32">
        <f t="shared" si="7"/>
        <v>30.76923076923077</v>
      </c>
      <c r="O18" s="99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1</v>
      </c>
      <c r="T18" s="32">
        <f t="shared" si="10"/>
        <v>7.6923076923076925</v>
      </c>
      <c r="U18" s="35">
        <v>2</v>
      </c>
      <c r="V18" s="32">
        <f t="shared" si="11"/>
        <v>15.384615384615385</v>
      </c>
      <c r="W18" s="35">
        <v>2</v>
      </c>
      <c r="X18" s="32">
        <f t="shared" si="12"/>
        <v>15.384615384615385</v>
      </c>
      <c r="Y18" s="35">
        <v>4</v>
      </c>
      <c r="Z18" s="32">
        <f t="shared" si="13"/>
        <v>30.76923076923077</v>
      </c>
      <c r="AA18" s="35">
        <v>0</v>
      </c>
      <c r="AB18" s="32">
        <f t="shared" si="14"/>
        <v>0</v>
      </c>
      <c r="AC18" s="32">
        <f t="shared" si="15"/>
        <v>0</v>
      </c>
      <c r="AD18" s="35">
        <v>4</v>
      </c>
      <c r="AE18" s="32">
        <f t="shared" si="16"/>
        <v>30.76923076923077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29</v>
      </c>
      <c r="D19" s="35">
        <v>25</v>
      </c>
      <c r="E19" s="32">
        <f t="shared" si="2"/>
        <v>86.206896551724128</v>
      </c>
      <c r="F19" s="35">
        <v>13</v>
      </c>
      <c r="G19" s="32">
        <f t="shared" si="3"/>
        <v>52</v>
      </c>
      <c r="H19" s="106">
        <f t="shared" si="0"/>
        <v>24</v>
      </c>
      <c r="I19" s="32">
        <f t="shared" si="4"/>
        <v>96</v>
      </c>
      <c r="J19" s="32">
        <f t="shared" si="5"/>
        <v>82.758620689655174</v>
      </c>
      <c r="K19" s="35">
        <v>15</v>
      </c>
      <c r="L19" s="32">
        <f t="shared" si="6"/>
        <v>60</v>
      </c>
      <c r="M19" s="35">
        <v>9</v>
      </c>
      <c r="N19" s="32">
        <f t="shared" si="7"/>
        <v>36</v>
      </c>
      <c r="O19" s="99">
        <f t="shared" si="1"/>
        <v>1</v>
      </c>
      <c r="P19" s="32">
        <f t="shared" si="8"/>
        <v>4</v>
      </c>
      <c r="Q19" s="35">
        <v>0</v>
      </c>
      <c r="R19" s="32">
        <f t="shared" si="9"/>
        <v>0</v>
      </c>
      <c r="S19" s="35">
        <v>2</v>
      </c>
      <c r="T19" s="32">
        <f t="shared" si="10"/>
        <v>8</v>
      </c>
      <c r="U19" s="35">
        <v>7</v>
      </c>
      <c r="V19" s="32">
        <f t="shared" si="11"/>
        <v>28.000000000000004</v>
      </c>
      <c r="W19" s="35">
        <v>0</v>
      </c>
      <c r="X19" s="32">
        <f t="shared" si="12"/>
        <v>0</v>
      </c>
      <c r="Y19" s="35">
        <v>1</v>
      </c>
      <c r="Z19" s="32">
        <f t="shared" si="13"/>
        <v>4</v>
      </c>
      <c r="AA19" s="35">
        <v>0</v>
      </c>
      <c r="AB19" s="32">
        <f t="shared" si="14"/>
        <v>0</v>
      </c>
      <c r="AC19" s="32">
        <f t="shared" si="15"/>
        <v>0</v>
      </c>
      <c r="AD19" s="35">
        <v>1</v>
      </c>
      <c r="AE19" s="32">
        <f t="shared" si="16"/>
        <v>4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1</v>
      </c>
      <c r="D20" s="35">
        <v>1</v>
      </c>
      <c r="E20" s="32">
        <f t="shared" si="2"/>
        <v>100</v>
      </c>
      <c r="F20" s="35">
        <v>1</v>
      </c>
      <c r="G20" s="32">
        <f t="shared" si="3"/>
        <v>100</v>
      </c>
      <c r="H20" s="106">
        <f t="shared" si="0"/>
        <v>1</v>
      </c>
      <c r="I20" s="32">
        <f t="shared" si="4"/>
        <v>100</v>
      </c>
      <c r="J20" s="32">
        <f t="shared" si="5"/>
        <v>100</v>
      </c>
      <c r="K20" s="35">
        <v>0</v>
      </c>
      <c r="L20" s="32">
        <f t="shared" si="6"/>
        <v>0</v>
      </c>
      <c r="M20" s="35">
        <v>1</v>
      </c>
      <c r="N20" s="32">
        <f t="shared" si="7"/>
        <v>100</v>
      </c>
      <c r="O20" s="99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1101</v>
      </c>
      <c r="D21" s="10">
        <f>SUM(D22:D39)</f>
        <v>946</v>
      </c>
      <c r="E21" s="43">
        <f>IF(C21=0,0,D21/C21*100)</f>
        <v>85.92188919164397</v>
      </c>
      <c r="F21" s="10">
        <f>SUM(F22:F39)</f>
        <v>344</v>
      </c>
      <c r="G21" s="43">
        <f>IF(D21=0,0,F21/D21*100)</f>
        <v>36.363636363636367</v>
      </c>
      <c r="H21" s="61">
        <f>SUM(H22:H39)</f>
        <v>933</v>
      </c>
      <c r="I21" s="43">
        <f>IF(D21=0,0,H21/D21*100)</f>
        <v>98.625792811839318</v>
      </c>
      <c r="J21" s="43">
        <f>IF(C21=0,0,H21/C21*100)</f>
        <v>84.741144414168929</v>
      </c>
      <c r="K21" s="10">
        <f>SUM(K22:K39)</f>
        <v>718</v>
      </c>
      <c r="L21" s="43">
        <f>IF(D21=0,0,K21/D21*100)</f>
        <v>75.898520084566599</v>
      </c>
      <c r="M21" s="10">
        <f>SUM(M22:M39)</f>
        <v>215</v>
      </c>
      <c r="N21" s="43">
        <f>IF(D21=0,0,M21/D21*100)</f>
        <v>22.727272727272727</v>
      </c>
      <c r="O21" s="61">
        <f>SUM(O22:O39)</f>
        <v>13</v>
      </c>
      <c r="P21" s="43">
        <f>IF(D21=0,0,O21/D21*100)</f>
        <v>1.3742071881606766</v>
      </c>
      <c r="Q21" s="10">
        <f>SUM(Q22:Q39)</f>
        <v>9</v>
      </c>
      <c r="R21" s="43">
        <f t="shared" si="9"/>
        <v>69.230769230769226</v>
      </c>
      <c r="S21" s="10">
        <f>SUM(S22:S39)</f>
        <v>76</v>
      </c>
      <c r="T21" s="43">
        <f>IF(D21=0,0,S21/D21*100)</f>
        <v>8.0338266384777999</v>
      </c>
      <c r="U21" s="10">
        <f>SUM(U22:U39)</f>
        <v>100</v>
      </c>
      <c r="V21" s="43">
        <f t="shared" si="11"/>
        <v>10.570824524312897</v>
      </c>
      <c r="W21" s="10">
        <f>SUM(W22:W39)</f>
        <v>25</v>
      </c>
      <c r="X21" s="43">
        <f>IF(D21=0,0,W21/D21*100)</f>
        <v>2.6427061310782243</v>
      </c>
      <c r="Y21" s="10">
        <f>SUM(Y22:Y39)</f>
        <v>154</v>
      </c>
      <c r="Z21" s="43">
        <f>IF(D21=0,0,Y21/D21*100)</f>
        <v>16.279069767441861</v>
      </c>
      <c r="AA21" s="10">
        <f>SUM(AA22:AA39)</f>
        <v>9</v>
      </c>
      <c r="AB21" s="43">
        <f>IF(D21=0,0,AA21/D21*100)</f>
        <v>0.95137420718816068</v>
      </c>
      <c r="AC21" s="43">
        <f>IF(Y21=0,0,AA21/Y21*100)</f>
        <v>5.8441558441558437</v>
      </c>
      <c r="AD21" s="10">
        <f>SUM(AD22:AD39)</f>
        <v>174</v>
      </c>
      <c r="AE21" s="43">
        <f t="shared" si="16"/>
        <v>18.393234672304441</v>
      </c>
      <c r="AF21" s="10">
        <f>SUM(AF22:AF39)</f>
        <v>4</v>
      </c>
      <c r="AG21" s="43">
        <f>IF(D21=0,0,AF21/D21*100)</f>
        <v>0.42283298097251587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106</v>
      </c>
      <c r="D22" s="35">
        <v>104</v>
      </c>
      <c r="E22" s="32">
        <f t="shared" si="2"/>
        <v>98.113207547169807</v>
      </c>
      <c r="F22" s="35">
        <v>18</v>
      </c>
      <c r="G22" s="32">
        <f t="shared" si="3"/>
        <v>17.307692307692307</v>
      </c>
      <c r="H22" s="106">
        <f t="shared" si="0"/>
        <v>104</v>
      </c>
      <c r="I22" s="32">
        <f t="shared" si="4"/>
        <v>100</v>
      </c>
      <c r="J22" s="32">
        <f t="shared" si="5"/>
        <v>98.113207547169807</v>
      </c>
      <c r="K22" s="35">
        <v>94</v>
      </c>
      <c r="L22" s="32">
        <f t="shared" si="6"/>
        <v>90.384615384615387</v>
      </c>
      <c r="M22" s="35">
        <v>10</v>
      </c>
      <c r="N22" s="32">
        <f t="shared" si="7"/>
        <v>9.6153846153846168</v>
      </c>
      <c r="O22" s="99">
        <f t="shared" ref="O22:O39" si="18">D22-H22</f>
        <v>0</v>
      </c>
      <c r="P22" s="32">
        <f t="shared" si="8"/>
        <v>0</v>
      </c>
      <c r="Q22" s="35">
        <v>1</v>
      </c>
      <c r="R22" s="32">
        <f t="shared" si="9"/>
        <v>0</v>
      </c>
      <c r="S22" s="35">
        <v>5</v>
      </c>
      <c r="T22" s="32">
        <f t="shared" si="10"/>
        <v>4.8076923076923084</v>
      </c>
      <c r="U22" s="35">
        <v>4</v>
      </c>
      <c r="V22" s="32">
        <f t="shared" si="11"/>
        <v>3.8461538461538463</v>
      </c>
      <c r="W22" s="35">
        <v>5</v>
      </c>
      <c r="X22" s="32">
        <f t="shared" si="12"/>
        <v>4.8076923076923084</v>
      </c>
      <c r="Y22" s="35">
        <v>15</v>
      </c>
      <c r="Z22" s="32">
        <f t="shared" si="13"/>
        <v>14.423076923076922</v>
      </c>
      <c r="AA22" s="35">
        <v>0</v>
      </c>
      <c r="AB22" s="32">
        <f t="shared" si="14"/>
        <v>0</v>
      </c>
      <c r="AC22" s="32">
        <f t="shared" si="15"/>
        <v>0</v>
      </c>
      <c r="AD22" s="35">
        <v>22</v>
      </c>
      <c r="AE22" s="32">
        <f t="shared" si="16"/>
        <v>21.153846153846153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63</v>
      </c>
      <c r="D23" s="35">
        <v>43</v>
      </c>
      <c r="E23" s="32">
        <f t="shared" si="2"/>
        <v>68.253968253968253</v>
      </c>
      <c r="F23" s="35">
        <v>18</v>
      </c>
      <c r="G23" s="32">
        <f t="shared" si="3"/>
        <v>41.860465116279073</v>
      </c>
      <c r="H23" s="106">
        <f t="shared" si="0"/>
        <v>43</v>
      </c>
      <c r="I23" s="32">
        <f t="shared" si="4"/>
        <v>100</v>
      </c>
      <c r="J23" s="32">
        <f t="shared" si="5"/>
        <v>68.253968253968253</v>
      </c>
      <c r="K23" s="35">
        <v>28</v>
      </c>
      <c r="L23" s="32">
        <f t="shared" si="6"/>
        <v>65.116279069767444</v>
      </c>
      <c r="M23" s="35">
        <v>15</v>
      </c>
      <c r="N23" s="32">
        <f t="shared" si="7"/>
        <v>34.883720930232556</v>
      </c>
      <c r="O23" s="99">
        <f t="shared" si="18"/>
        <v>0</v>
      </c>
      <c r="P23" s="32">
        <f t="shared" si="8"/>
        <v>0</v>
      </c>
      <c r="Q23" s="35">
        <v>0</v>
      </c>
      <c r="R23" s="32">
        <f t="shared" si="9"/>
        <v>0</v>
      </c>
      <c r="S23" s="35">
        <v>8</v>
      </c>
      <c r="T23" s="32">
        <f t="shared" si="10"/>
        <v>18.604651162790699</v>
      </c>
      <c r="U23" s="35">
        <v>4</v>
      </c>
      <c r="V23" s="32">
        <f t="shared" si="11"/>
        <v>9.3023255813953494</v>
      </c>
      <c r="W23" s="35">
        <v>0</v>
      </c>
      <c r="X23" s="32">
        <f t="shared" si="12"/>
        <v>0</v>
      </c>
      <c r="Y23" s="35">
        <v>3</v>
      </c>
      <c r="Z23" s="32">
        <f t="shared" si="13"/>
        <v>6.9767441860465116</v>
      </c>
      <c r="AA23" s="35">
        <v>2</v>
      </c>
      <c r="AB23" s="32">
        <f t="shared" si="14"/>
        <v>4.6511627906976747</v>
      </c>
      <c r="AC23" s="32">
        <f t="shared" si="15"/>
        <v>66.666666666666657</v>
      </c>
      <c r="AD23" s="35">
        <v>9</v>
      </c>
      <c r="AE23" s="32">
        <f t="shared" si="16"/>
        <v>20.930232558139537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63</v>
      </c>
      <c r="D24" s="35">
        <v>52</v>
      </c>
      <c r="E24" s="32">
        <f t="shared" si="2"/>
        <v>82.539682539682531</v>
      </c>
      <c r="F24" s="35">
        <v>32</v>
      </c>
      <c r="G24" s="32">
        <f t="shared" si="3"/>
        <v>61.53846153846154</v>
      </c>
      <c r="H24" s="106">
        <f t="shared" si="0"/>
        <v>52</v>
      </c>
      <c r="I24" s="32">
        <f t="shared" si="4"/>
        <v>100</v>
      </c>
      <c r="J24" s="32">
        <f t="shared" si="5"/>
        <v>82.539682539682531</v>
      </c>
      <c r="K24" s="35">
        <v>39</v>
      </c>
      <c r="L24" s="32">
        <f t="shared" si="6"/>
        <v>75</v>
      </c>
      <c r="M24" s="35">
        <v>13</v>
      </c>
      <c r="N24" s="32">
        <f t="shared" si="7"/>
        <v>25</v>
      </c>
      <c r="O24" s="99">
        <f t="shared" si="18"/>
        <v>0</v>
      </c>
      <c r="P24" s="32">
        <f t="shared" si="8"/>
        <v>0</v>
      </c>
      <c r="Q24" s="35">
        <v>0</v>
      </c>
      <c r="R24" s="32">
        <f t="shared" si="9"/>
        <v>0</v>
      </c>
      <c r="S24" s="35">
        <v>2</v>
      </c>
      <c r="T24" s="32">
        <f t="shared" si="10"/>
        <v>3.8461538461538463</v>
      </c>
      <c r="U24" s="35">
        <v>10</v>
      </c>
      <c r="V24" s="32">
        <f t="shared" si="11"/>
        <v>19.230769230769234</v>
      </c>
      <c r="W24" s="35">
        <v>0</v>
      </c>
      <c r="X24" s="32">
        <f t="shared" si="12"/>
        <v>0</v>
      </c>
      <c r="Y24" s="35">
        <v>8</v>
      </c>
      <c r="Z24" s="32">
        <f t="shared" si="13"/>
        <v>15.384615384615385</v>
      </c>
      <c r="AA24" s="35">
        <v>0</v>
      </c>
      <c r="AB24" s="32">
        <f t="shared" si="14"/>
        <v>0</v>
      </c>
      <c r="AC24" s="32">
        <f t="shared" si="15"/>
        <v>0</v>
      </c>
      <c r="AD24" s="35">
        <v>8</v>
      </c>
      <c r="AE24" s="32">
        <f t="shared" si="16"/>
        <v>15.384615384615385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136</v>
      </c>
      <c r="D25" s="35">
        <v>124</v>
      </c>
      <c r="E25" s="32">
        <f t="shared" si="2"/>
        <v>91.17647058823529</v>
      </c>
      <c r="F25" s="35">
        <v>34</v>
      </c>
      <c r="G25" s="32">
        <f t="shared" si="3"/>
        <v>27.419354838709676</v>
      </c>
      <c r="H25" s="106">
        <f t="shared" si="0"/>
        <v>119</v>
      </c>
      <c r="I25" s="32">
        <f t="shared" si="4"/>
        <v>95.967741935483872</v>
      </c>
      <c r="J25" s="32">
        <f t="shared" si="5"/>
        <v>87.5</v>
      </c>
      <c r="K25" s="35">
        <v>89</v>
      </c>
      <c r="L25" s="32">
        <f t="shared" si="6"/>
        <v>71.774193548387103</v>
      </c>
      <c r="M25" s="35">
        <v>30</v>
      </c>
      <c r="N25" s="32">
        <f t="shared" si="7"/>
        <v>24.193548387096776</v>
      </c>
      <c r="O25" s="99">
        <f t="shared" si="18"/>
        <v>5</v>
      </c>
      <c r="P25" s="32">
        <f t="shared" si="8"/>
        <v>4.032258064516129</v>
      </c>
      <c r="Q25" s="35">
        <v>4</v>
      </c>
      <c r="R25" s="32">
        <f t="shared" si="9"/>
        <v>80</v>
      </c>
      <c r="S25" s="35">
        <v>7</v>
      </c>
      <c r="T25" s="32">
        <f t="shared" si="10"/>
        <v>5.6451612903225801</v>
      </c>
      <c r="U25" s="35">
        <v>10</v>
      </c>
      <c r="V25" s="32">
        <f t="shared" si="11"/>
        <v>8.064516129032258</v>
      </c>
      <c r="W25" s="35">
        <v>3</v>
      </c>
      <c r="X25" s="32">
        <f t="shared" si="12"/>
        <v>2.4193548387096775</v>
      </c>
      <c r="Y25" s="35">
        <v>26</v>
      </c>
      <c r="Z25" s="32">
        <f t="shared" si="13"/>
        <v>20.967741935483872</v>
      </c>
      <c r="AA25" s="35">
        <v>3</v>
      </c>
      <c r="AB25" s="32">
        <f t="shared" si="14"/>
        <v>2.4193548387096775</v>
      </c>
      <c r="AC25" s="32">
        <f t="shared" si="15"/>
        <v>11.538461538461538</v>
      </c>
      <c r="AD25" s="35">
        <v>23</v>
      </c>
      <c r="AE25" s="32">
        <f t="shared" si="16"/>
        <v>18.548387096774192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40</v>
      </c>
      <c r="D26" s="35">
        <v>34</v>
      </c>
      <c r="E26" s="32">
        <f t="shared" si="2"/>
        <v>85</v>
      </c>
      <c r="F26" s="35">
        <v>23</v>
      </c>
      <c r="G26" s="32">
        <f t="shared" si="3"/>
        <v>67.64705882352942</v>
      </c>
      <c r="H26" s="106">
        <f t="shared" si="0"/>
        <v>33</v>
      </c>
      <c r="I26" s="32">
        <f t="shared" si="4"/>
        <v>97.058823529411768</v>
      </c>
      <c r="J26" s="32">
        <f t="shared" si="5"/>
        <v>82.5</v>
      </c>
      <c r="K26" s="35">
        <v>23</v>
      </c>
      <c r="L26" s="32">
        <f t="shared" si="6"/>
        <v>67.64705882352942</v>
      </c>
      <c r="M26" s="35">
        <v>10</v>
      </c>
      <c r="N26" s="32">
        <f t="shared" si="7"/>
        <v>29.411764705882355</v>
      </c>
      <c r="O26" s="99">
        <f t="shared" si="18"/>
        <v>1</v>
      </c>
      <c r="P26" s="32">
        <f t="shared" si="8"/>
        <v>2.9411764705882351</v>
      </c>
      <c r="Q26" s="35">
        <v>1</v>
      </c>
      <c r="R26" s="32">
        <f t="shared" si="9"/>
        <v>100</v>
      </c>
      <c r="S26" s="35">
        <v>4</v>
      </c>
      <c r="T26" s="32">
        <f t="shared" si="10"/>
        <v>11.76470588235294</v>
      </c>
      <c r="U26" s="35">
        <v>6</v>
      </c>
      <c r="V26" s="32">
        <f t="shared" si="11"/>
        <v>17.647058823529413</v>
      </c>
      <c r="W26" s="35">
        <v>0</v>
      </c>
      <c r="X26" s="32">
        <f t="shared" si="12"/>
        <v>0</v>
      </c>
      <c r="Y26" s="35">
        <v>7</v>
      </c>
      <c r="Z26" s="32">
        <f t="shared" si="13"/>
        <v>20.588235294117645</v>
      </c>
      <c r="AA26" s="35">
        <v>0</v>
      </c>
      <c r="AB26" s="32">
        <f t="shared" si="14"/>
        <v>0</v>
      </c>
      <c r="AC26" s="32">
        <f t="shared" si="15"/>
        <v>0</v>
      </c>
      <c r="AD26" s="35">
        <v>7</v>
      </c>
      <c r="AE26" s="32">
        <f t="shared" si="16"/>
        <v>20.588235294117645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52</v>
      </c>
      <c r="D27" s="35">
        <v>46</v>
      </c>
      <c r="E27" s="32">
        <f t="shared" si="2"/>
        <v>88.461538461538453</v>
      </c>
      <c r="F27" s="35">
        <v>22</v>
      </c>
      <c r="G27" s="32">
        <f t="shared" si="3"/>
        <v>47.826086956521742</v>
      </c>
      <c r="H27" s="106">
        <f t="shared" si="0"/>
        <v>46</v>
      </c>
      <c r="I27" s="32">
        <f t="shared" si="4"/>
        <v>100</v>
      </c>
      <c r="J27" s="32">
        <f t="shared" si="5"/>
        <v>88.461538461538453</v>
      </c>
      <c r="K27" s="35">
        <v>40</v>
      </c>
      <c r="L27" s="32">
        <f t="shared" si="6"/>
        <v>86.956521739130437</v>
      </c>
      <c r="M27" s="35">
        <v>6</v>
      </c>
      <c r="N27" s="32">
        <f t="shared" si="7"/>
        <v>13.043478260869565</v>
      </c>
      <c r="O27" s="99">
        <f t="shared" si="18"/>
        <v>0</v>
      </c>
      <c r="P27" s="32">
        <f t="shared" si="8"/>
        <v>0</v>
      </c>
      <c r="Q27" s="35">
        <v>0</v>
      </c>
      <c r="R27" s="32">
        <f t="shared" si="9"/>
        <v>0</v>
      </c>
      <c r="S27" s="35">
        <v>10</v>
      </c>
      <c r="T27" s="32">
        <f t="shared" si="10"/>
        <v>21.739130434782609</v>
      </c>
      <c r="U27" s="35">
        <v>4</v>
      </c>
      <c r="V27" s="32">
        <f t="shared" si="11"/>
        <v>8.695652173913043</v>
      </c>
      <c r="W27" s="35">
        <v>0</v>
      </c>
      <c r="X27" s="32">
        <f t="shared" si="12"/>
        <v>0</v>
      </c>
      <c r="Y27" s="35">
        <v>6</v>
      </c>
      <c r="Z27" s="32">
        <f t="shared" si="13"/>
        <v>13.043478260869565</v>
      </c>
      <c r="AA27" s="35">
        <v>0</v>
      </c>
      <c r="AB27" s="32">
        <f t="shared" si="14"/>
        <v>0</v>
      </c>
      <c r="AC27" s="32">
        <f t="shared" si="15"/>
        <v>0</v>
      </c>
      <c r="AD27" s="35">
        <v>7</v>
      </c>
      <c r="AE27" s="32">
        <f t="shared" si="16"/>
        <v>15.217391304347828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30</v>
      </c>
      <c r="D28" s="35">
        <v>28</v>
      </c>
      <c r="E28" s="32">
        <f t="shared" si="2"/>
        <v>93.333333333333329</v>
      </c>
      <c r="F28" s="35">
        <v>15</v>
      </c>
      <c r="G28" s="32">
        <f t="shared" si="3"/>
        <v>53.571428571428569</v>
      </c>
      <c r="H28" s="106">
        <f t="shared" si="0"/>
        <v>28</v>
      </c>
      <c r="I28" s="32">
        <f t="shared" si="4"/>
        <v>100</v>
      </c>
      <c r="J28" s="32">
        <f t="shared" si="5"/>
        <v>93.333333333333329</v>
      </c>
      <c r="K28" s="35">
        <v>21</v>
      </c>
      <c r="L28" s="32">
        <f t="shared" si="6"/>
        <v>75</v>
      </c>
      <c r="M28" s="35">
        <v>7</v>
      </c>
      <c r="N28" s="32">
        <f t="shared" si="7"/>
        <v>25</v>
      </c>
      <c r="O28" s="99">
        <f t="shared" si="18"/>
        <v>0</v>
      </c>
      <c r="P28" s="32">
        <f t="shared" si="8"/>
        <v>0</v>
      </c>
      <c r="Q28" s="35">
        <v>0</v>
      </c>
      <c r="R28" s="32">
        <f t="shared" si="9"/>
        <v>0</v>
      </c>
      <c r="S28" s="35">
        <v>2</v>
      </c>
      <c r="T28" s="32">
        <f t="shared" si="10"/>
        <v>7.1428571428571423</v>
      </c>
      <c r="U28" s="35">
        <v>4</v>
      </c>
      <c r="V28" s="32">
        <f t="shared" si="11"/>
        <v>14.285714285714285</v>
      </c>
      <c r="W28" s="35">
        <v>0</v>
      </c>
      <c r="X28" s="32">
        <f t="shared" si="12"/>
        <v>0</v>
      </c>
      <c r="Y28" s="35">
        <v>4</v>
      </c>
      <c r="Z28" s="32">
        <f t="shared" si="13"/>
        <v>14.285714285714285</v>
      </c>
      <c r="AA28" s="35">
        <v>0</v>
      </c>
      <c r="AB28" s="32">
        <f t="shared" si="14"/>
        <v>0</v>
      </c>
      <c r="AC28" s="32">
        <f t="shared" si="15"/>
        <v>0</v>
      </c>
      <c r="AD28" s="35">
        <v>5</v>
      </c>
      <c r="AE28" s="32">
        <f t="shared" si="16"/>
        <v>17.857142857142858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64</v>
      </c>
      <c r="D29" s="35">
        <v>61</v>
      </c>
      <c r="E29" s="32">
        <f t="shared" si="2"/>
        <v>95.3125</v>
      </c>
      <c r="F29" s="35">
        <v>10</v>
      </c>
      <c r="G29" s="32">
        <f t="shared" si="3"/>
        <v>16.393442622950818</v>
      </c>
      <c r="H29" s="106">
        <f t="shared" si="0"/>
        <v>61</v>
      </c>
      <c r="I29" s="32">
        <f t="shared" si="4"/>
        <v>100</v>
      </c>
      <c r="J29" s="32">
        <f t="shared" si="5"/>
        <v>95.3125</v>
      </c>
      <c r="K29" s="35">
        <v>53</v>
      </c>
      <c r="L29" s="32">
        <f t="shared" si="6"/>
        <v>86.885245901639337</v>
      </c>
      <c r="M29" s="35">
        <v>8</v>
      </c>
      <c r="N29" s="32">
        <f t="shared" si="7"/>
        <v>13.114754098360656</v>
      </c>
      <c r="O29" s="99">
        <f t="shared" si="18"/>
        <v>0</v>
      </c>
      <c r="P29" s="32">
        <f t="shared" si="8"/>
        <v>0</v>
      </c>
      <c r="Q29" s="35">
        <v>0</v>
      </c>
      <c r="R29" s="32">
        <f t="shared" si="9"/>
        <v>0</v>
      </c>
      <c r="S29" s="35">
        <v>7</v>
      </c>
      <c r="T29" s="32">
        <f t="shared" si="10"/>
        <v>11.475409836065573</v>
      </c>
      <c r="U29" s="35">
        <v>2</v>
      </c>
      <c r="V29" s="32">
        <f t="shared" si="11"/>
        <v>3.278688524590164</v>
      </c>
      <c r="W29" s="35">
        <v>1</v>
      </c>
      <c r="X29" s="32">
        <f t="shared" si="12"/>
        <v>1.639344262295082</v>
      </c>
      <c r="Y29" s="35">
        <v>9</v>
      </c>
      <c r="Z29" s="32">
        <f t="shared" si="13"/>
        <v>14.754098360655737</v>
      </c>
      <c r="AA29" s="35">
        <v>0</v>
      </c>
      <c r="AB29" s="32">
        <f t="shared" si="14"/>
        <v>0</v>
      </c>
      <c r="AC29" s="32">
        <f t="shared" si="15"/>
        <v>0</v>
      </c>
      <c r="AD29" s="35">
        <v>9</v>
      </c>
      <c r="AE29" s="32">
        <f t="shared" si="16"/>
        <v>14.754098360655737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42</v>
      </c>
      <c r="D30" s="35">
        <v>37</v>
      </c>
      <c r="E30" s="32">
        <f t="shared" si="2"/>
        <v>88.095238095238088</v>
      </c>
      <c r="F30" s="35">
        <v>8</v>
      </c>
      <c r="G30" s="32">
        <f t="shared" si="3"/>
        <v>21.621621621621621</v>
      </c>
      <c r="H30" s="106">
        <f t="shared" si="0"/>
        <v>37</v>
      </c>
      <c r="I30" s="32">
        <f t="shared" si="4"/>
        <v>100</v>
      </c>
      <c r="J30" s="32">
        <f t="shared" si="5"/>
        <v>88.095238095238088</v>
      </c>
      <c r="K30" s="35">
        <v>31</v>
      </c>
      <c r="L30" s="32">
        <f t="shared" si="6"/>
        <v>83.78378378378379</v>
      </c>
      <c r="M30" s="35">
        <v>6</v>
      </c>
      <c r="N30" s="32">
        <f t="shared" si="7"/>
        <v>16.216216216216218</v>
      </c>
      <c r="O30" s="99">
        <f t="shared" si="18"/>
        <v>0</v>
      </c>
      <c r="P30" s="32">
        <f t="shared" si="8"/>
        <v>0</v>
      </c>
      <c r="Q30" s="35">
        <v>1</v>
      </c>
      <c r="R30" s="32">
        <f t="shared" si="9"/>
        <v>0</v>
      </c>
      <c r="S30" s="35">
        <v>2</v>
      </c>
      <c r="T30" s="32">
        <f t="shared" si="10"/>
        <v>5.4054054054054053</v>
      </c>
      <c r="U30" s="35">
        <v>4</v>
      </c>
      <c r="V30" s="32">
        <f t="shared" si="11"/>
        <v>10.810810810810811</v>
      </c>
      <c r="W30" s="35">
        <v>1</v>
      </c>
      <c r="X30" s="32">
        <f t="shared" si="12"/>
        <v>2.7027027027027026</v>
      </c>
      <c r="Y30" s="35">
        <v>3</v>
      </c>
      <c r="Z30" s="32">
        <f t="shared" si="13"/>
        <v>8.1081081081081088</v>
      </c>
      <c r="AA30" s="35">
        <v>0</v>
      </c>
      <c r="AB30" s="32">
        <f t="shared" si="14"/>
        <v>0</v>
      </c>
      <c r="AC30" s="32">
        <f t="shared" si="15"/>
        <v>0</v>
      </c>
      <c r="AD30" s="35">
        <v>3</v>
      </c>
      <c r="AE30" s="32">
        <f t="shared" si="16"/>
        <v>8.1081081081081088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118</v>
      </c>
      <c r="D31" s="35">
        <v>99</v>
      </c>
      <c r="E31" s="32">
        <f t="shared" si="2"/>
        <v>83.898305084745758</v>
      </c>
      <c r="F31" s="35">
        <v>34</v>
      </c>
      <c r="G31" s="32">
        <f t="shared" si="3"/>
        <v>34.343434343434339</v>
      </c>
      <c r="H31" s="106">
        <f t="shared" si="0"/>
        <v>98</v>
      </c>
      <c r="I31" s="32">
        <f t="shared" si="4"/>
        <v>98.98989898989899</v>
      </c>
      <c r="J31" s="32">
        <f t="shared" si="5"/>
        <v>83.050847457627114</v>
      </c>
      <c r="K31" s="35">
        <v>82</v>
      </c>
      <c r="L31" s="32">
        <f t="shared" si="6"/>
        <v>82.828282828282823</v>
      </c>
      <c r="M31" s="35">
        <v>16</v>
      </c>
      <c r="N31" s="32">
        <f t="shared" si="7"/>
        <v>16.161616161616163</v>
      </c>
      <c r="O31" s="99">
        <f t="shared" si="18"/>
        <v>1</v>
      </c>
      <c r="P31" s="32">
        <f t="shared" si="8"/>
        <v>1.0101010101010102</v>
      </c>
      <c r="Q31" s="35">
        <v>1</v>
      </c>
      <c r="R31" s="32">
        <f t="shared" si="9"/>
        <v>100</v>
      </c>
      <c r="S31" s="35">
        <v>3</v>
      </c>
      <c r="T31" s="32">
        <f t="shared" si="10"/>
        <v>3.0303030303030303</v>
      </c>
      <c r="U31" s="35">
        <v>17</v>
      </c>
      <c r="V31" s="32">
        <f t="shared" si="11"/>
        <v>17.171717171717169</v>
      </c>
      <c r="W31" s="35">
        <v>3</v>
      </c>
      <c r="X31" s="32">
        <f t="shared" si="12"/>
        <v>3.0303030303030303</v>
      </c>
      <c r="Y31" s="35">
        <v>23</v>
      </c>
      <c r="Z31" s="32">
        <f t="shared" si="13"/>
        <v>23.232323232323232</v>
      </c>
      <c r="AA31" s="35">
        <v>2</v>
      </c>
      <c r="AB31" s="32">
        <f t="shared" si="14"/>
        <v>2.0202020202020203</v>
      </c>
      <c r="AC31" s="32">
        <f t="shared" si="15"/>
        <v>8.695652173913043</v>
      </c>
      <c r="AD31" s="35">
        <v>24</v>
      </c>
      <c r="AE31" s="32">
        <f t="shared" si="16"/>
        <v>24.242424242424242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1</v>
      </c>
      <c r="D32" s="35">
        <v>1</v>
      </c>
      <c r="E32" s="32">
        <f t="shared" si="2"/>
        <v>100</v>
      </c>
      <c r="F32" s="35">
        <v>1</v>
      </c>
      <c r="G32" s="32">
        <f t="shared" si="3"/>
        <v>100</v>
      </c>
      <c r="H32" s="106">
        <f t="shared" si="0"/>
        <v>1</v>
      </c>
      <c r="I32" s="32">
        <f t="shared" si="4"/>
        <v>100</v>
      </c>
      <c r="J32" s="32">
        <f t="shared" si="5"/>
        <v>100</v>
      </c>
      <c r="K32" s="35">
        <v>1</v>
      </c>
      <c r="L32" s="32">
        <f t="shared" si="6"/>
        <v>100</v>
      </c>
      <c r="M32" s="35">
        <v>0</v>
      </c>
      <c r="N32" s="32">
        <f t="shared" si="7"/>
        <v>0</v>
      </c>
      <c r="O32" s="99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40</v>
      </c>
      <c r="D33" s="35">
        <v>39</v>
      </c>
      <c r="E33" s="32">
        <f t="shared" si="2"/>
        <v>97.5</v>
      </c>
      <c r="F33" s="35">
        <v>17</v>
      </c>
      <c r="G33" s="32">
        <f t="shared" si="3"/>
        <v>43.589743589743591</v>
      </c>
      <c r="H33" s="106">
        <f t="shared" si="0"/>
        <v>36</v>
      </c>
      <c r="I33" s="32">
        <f t="shared" si="4"/>
        <v>92.307692307692307</v>
      </c>
      <c r="J33" s="32">
        <f t="shared" si="5"/>
        <v>90</v>
      </c>
      <c r="K33" s="35">
        <v>22</v>
      </c>
      <c r="L33" s="32">
        <f t="shared" si="6"/>
        <v>56.410256410256409</v>
      </c>
      <c r="M33" s="35">
        <v>14</v>
      </c>
      <c r="N33" s="32">
        <f t="shared" si="7"/>
        <v>35.897435897435898</v>
      </c>
      <c r="O33" s="99">
        <f t="shared" si="18"/>
        <v>3</v>
      </c>
      <c r="P33" s="32">
        <f t="shared" si="8"/>
        <v>7.6923076923076925</v>
      </c>
      <c r="Q33" s="35">
        <v>0</v>
      </c>
      <c r="R33" s="32">
        <f t="shared" si="9"/>
        <v>0</v>
      </c>
      <c r="S33" s="35">
        <v>1</v>
      </c>
      <c r="T33" s="32">
        <f t="shared" si="10"/>
        <v>2.5641025641025639</v>
      </c>
      <c r="U33" s="35">
        <v>4</v>
      </c>
      <c r="V33" s="32">
        <f t="shared" si="11"/>
        <v>10.256410256410255</v>
      </c>
      <c r="W33" s="35">
        <v>0</v>
      </c>
      <c r="X33" s="32">
        <f t="shared" si="12"/>
        <v>0</v>
      </c>
      <c r="Y33" s="35">
        <v>3</v>
      </c>
      <c r="Z33" s="32">
        <f t="shared" si="13"/>
        <v>7.6923076923076925</v>
      </c>
      <c r="AA33" s="35">
        <v>1</v>
      </c>
      <c r="AB33" s="32">
        <f t="shared" si="14"/>
        <v>2.5641025641025639</v>
      </c>
      <c r="AC33" s="32">
        <f t="shared" si="15"/>
        <v>33.333333333333329</v>
      </c>
      <c r="AD33" s="35">
        <v>3</v>
      </c>
      <c r="AE33" s="32">
        <f t="shared" si="16"/>
        <v>7.6923076923076925</v>
      </c>
      <c r="AF33" s="35">
        <v>4</v>
      </c>
      <c r="AG33" s="32">
        <f t="shared" si="17"/>
        <v>10.256410256410255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62</v>
      </c>
      <c r="D34" s="35">
        <v>51</v>
      </c>
      <c r="E34" s="32">
        <f t="shared" si="2"/>
        <v>82.258064516129039</v>
      </c>
      <c r="F34" s="35">
        <v>17</v>
      </c>
      <c r="G34" s="32">
        <f t="shared" si="3"/>
        <v>33.333333333333329</v>
      </c>
      <c r="H34" s="106">
        <f t="shared" si="0"/>
        <v>51</v>
      </c>
      <c r="I34" s="32">
        <f t="shared" si="4"/>
        <v>100</v>
      </c>
      <c r="J34" s="32">
        <f t="shared" si="5"/>
        <v>82.258064516129039</v>
      </c>
      <c r="K34" s="35">
        <v>44</v>
      </c>
      <c r="L34" s="32">
        <f t="shared" si="6"/>
        <v>86.274509803921575</v>
      </c>
      <c r="M34" s="35">
        <v>7</v>
      </c>
      <c r="N34" s="32">
        <f t="shared" si="7"/>
        <v>13.725490196078432</v>
      </c>
      <c r="O34" s="99">
        <f t="shared" si="18"/>
        <v>0</v>
      </c>
      <c r="P34" s="32">
        <f t="shared" si="8"/>
        <v>0</v>
      </c>
      <c r="Q34" s="35">
        <v>0</v>
      </c>
      <c r="R34" s="32">
        <f t="shared" si="9"/>
        <v>0</v>
      </c>
      <c r="S34" s="35">
        <v>5</v>
      </c>
      <c r="T34" s="32">
        <f t="shared" si="10"/>
        <v>9.8039215686274517</v>
      </c>
      <c r="U34" s="35">
        <v>5</v>
      </c>
      <c r="V34" s="32">
        <f t="shared" si="11"/>
        <v>9.8039215686274517</v>
      </c>
      <c r="W34" s="35">
        <v>5</v>
      </c>
      <c r="X34" s="32">
        <f t="shared" si="12"/>
        <v>9.8039215686274517</v>
      </c>
      <c r="Y34" s="35">
        <v>12</v>
      </c>
      <c r="Z34" s="32">
        <f t="shared" si="13"/>
        <v>23.52941176470588</v>
      </c>
      <c r="AA34" s="35">
        <v>1</v>
      </c>
      <c r="AB34" s="32">
        <f t="shared" si="14"/>
        <v>1.9607843137254901</v>
      </c>
      <c r="AC34" s="32">
        <f t="shared" si="15"/>
        <v>8.3333333333333321</v>
      </c>
      <c r="AD34" s="35">
        <v>13</v>
      </c>
      <c r="AE34" s="32">
        <f t="shared" si="16"/>
        <v>25.490196078431371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45</v>
      </c>
      <c r="D35" s="35">
        <v>31</v>
      </c>
      <c r="E35" s="32">
        <f t="shared" si="2"/>
        <v>68.888888888888886</v>
      </c>
      <c r="F35" s="35">
        <v>14</v>
      </c>
      <c r="G35" s="32">
        <f t="shared" si="3"/>
        <v>45.161290322580641</v>
      </c>
      <c r="H35" s="106">
        <f t="shared" si="0"/>
        <v>31</v>
      </c>
      <c r="I35" s="32">
        <f t="shared" si="4"/>
        <v>100</v>
      </c>
      <c r="J35" s="32">
        <f t="shared" si="5"/>
        <v>68.888888888888886</v>
      </c>
      <c r="K35" s="35">
        <v>19</v>
      </c>
      <c r="L35" s="32">
        <f t="shared" si="6"/>
        <v>61.29032258064516</v>
      </c>
      <c r="M35" s="35">
        <v>12</v>
      </c>
      <c r="N35" s="32">
        <f t="shared" si="7"/>
        <v>38.70967741935484</v>
      </c>
      <c r="O35" s="99">
        <f t="shared" si="18"/>
        <v>0</v>
      </c>
      <c r="P35" s="32">
        <f t="shared" si="8"/>
        <v>0</v>
      </c>
      <c r="Q35" s="35">
        <v>0</v>
      </c>
      <c r="R35" s="32">
        <f t="shared" si="9"/>
        <v>0</v>
      </c>
      <c r="S35" s="35">
        <v>7</v>
      </c>
      <c r="T35" s="32">
        <f t="shared" si="10"/>
        <v>22.58064516129032</v>
      </c>
      <c r="U35" s="35">
        <v>8</v>
      </c>
      <c r="V35" s="32">
        <f t="shared" si="11"/>
        <v>25.806451612903224</v>
      </c>
      <c r="W35" s="35">
        <v>0</v>
      </c>
      <c r="X35" s="32">
        <f t="shared" si="12"/>
        <v>0</v>
      </c>
      <c r="Y35" s="35">
        <v>4</v>
      </c>
      <c r="Z35" s="32">
        <f t="shared" si="13"/>
        <v>12.903225806451612</v>
      </c>
      <c r="AA35" s="35">
        <v>0</v>
      </c>
      <c r="AB35" s="32">
        <f t="shared" si="14"/>
        <v>0</v>
      </c>
      <c r="AC35" s="32">
        <f t="shared" si="15"/>
        <v>0</v>
      </c>
      <c r="AD35" s="35">
        <v>5</v>
      </c>
      <c r="AE35" s="32">
        <f t="shared" si="16"/>
        <v>16.129032258064516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52</v>
      </c>
      <c r="D36" s="35">
        <v>48</v>
      </c>
      <c r="E36" s="32">
        <f t="shared" si="2"/>
        <v>92.307692307692307</v>
      </c>
      <c r="F36" s="35">
        <v>4</v>
      </c>
      <c r="G36" s="32">
        <f t="shared" si="3"/>
        <v>8.3333333333333321</v>
      </c>
      <c r="H36" s="106">
        <f t="shared" si="0"/>
        <v>48</v>
      </c>
      <c r="I36" s="32">
        <f t="shared" si="4"/>
        <v>100</v>
      </c>
      <c r="J36" s="32">
        <f t="shared" si="5"/>
        <v>92.307692307692307</v>
      </c>
      <c r="K36" s="35">
        <v>43</v>
      </c>
      <c r="L36" s="32">
        <f t="shared" si="6"/>
        <v>89.583333333333343</v>
      </c>
      <c r="M36" s="35">
        <v>5</v>
      </c>
      <c r="N36" s="32">
        <f t="shared" si="7"/>
        <v>10.416666666666668</v>
      </c>
      <c r="O36" s="99">
        <f t="shared" si="18"/>
        <v>0</v>
      </c>
      <c r="P36" s="32">
        <f t="shared" si="8"/>
        <v>0</v>
      </c>
      <c r="Q36" s="35">
        <v>0</v>
      </c>
      <c r="R36" s="32">
        <f t="shared" si="9"/>
        <v>0</v>
      </c>
      <c r="S36" s="35">
        <v>4</v>
      </c>
      <c r="T36" s="32">
        <f t="shared" si="10"/>
        <v>8.3333333333333321</v>
      </c>
      <c r="U36" s="35">
        <v>2</v>
      </c>
      <c r="V36" s="32">
        <f t="shared" si="11"/>
        <v>4.1666666666666661</v>
      </c>
      <c r="W36" s="35">
        <v>6</v>
      </c>
      <c r="X36" s="32">
        <f t="shared" si="12"/>
        <v>12.5</v>
      </c>
      <c r="Y36" s="35">
        <v>10</v>
      </c>
      <c r="Z36" s="32">
        <f t="shared" si="13"/>
        <v>20.833333333333336</v>
      </c>
      <c r="AA36" s="35">
        <v>0</v>
      </c>
      <c r="AB36" s="32">
        <f t="shared" si="14"/>
        <v>0</v>
      </c>
      <c r="AC36" s="32">
        <f t="shared" si="15"/>
        <v>0</v>
      </c>
      <c r="AD36" s="35">
        <v>10</v>
      </c>
      <c r="AE36" s="32">
        <f t="shared" si="16"/>
        <v>20.833333333333336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91</v>
      </c>
      <c r="D37" s="35">
        <v>73</v>
      </c>
      <c r="E37" s="32">
        <f t="shared" si="2"/>
        <v>80.219780219780219</v>
      </c>
      <c r="F37" s="35">
        <v>41</v>
      </c>
      <c r="G37" s="32">
        <f t="shared" si="3"/>
        <v>56.164383561643838</v>
      </c>
      <c r="H37" s="106">
        <f t="shared" si="0"/>
        <v>73</v>
      </c>
      <c r="I37" s="32">
        <f t="shared" si="4"/>
        <v>100</v>
      </c>
      <c r="J37" s="32">
        <f t="shared" si="5"/>
        <v>80.219780219780219</v>
      </c>
      <c r="K37" s="35">
        <v>37</v>
      </c>
      <c r="L37" s="32">
        <f t="shared" si="6"/>
        <v>50.684931506849317</v>
      </c>
      <c r="M37" s="35">
        <v>36</v>
      </c>
      <c r="N37" s="32">
        <f t="shared" si="7"/>
        <v>49.315068493150683</v>
      </c>
      <c r="O37" s="99">
        <f t="shared" si="18"/>
        <v>0</v>
      </c>
      <c r="P37" s="32">
        <f t="shared" si="8"/>
        <v>0</v>
      </c>
      <c r="Q37" s="35">
        <v>0</v>
      </c>
      <c r="R37" s="32">
        <f t="shared" si="9"/>
        <v>0</v>
      </c>
      <c r="S37" s="35">
        <v>5</v>
      </c>
      <c r="T37" s="32">
        <f t="shared" si="10"/>
        <v>6.8493150684931505</v>
      </c>
      <c r="U37" s="35">
        <v>10</v>
      </c>
      <c r="V37" s="32">
        <f t="shared" si="11"/>
        <v>13.698630136986301</v>
      </c>
      <c r="W37" s="35">
        <v>0</v>
      </c>
      <c r="X37" s="32">
        <f t="shared" si="12"/>
        <v>0</v>
      </c>
      <c r="Y37" s="35">
        <v>11</v>
      </c>
      <c r="Z37" s="32">
        <f t="shared" si="13"/>
        <v>15.068493150684931</v>
      </c>
      <c r="AA37" s="35">
        <v>0</v>
      </c>
      <c r="AB37" s="32">
        <f t="shared" si="14"/>
        <v>0</v>
      </c>
      <c r="AC37" s="32">
        <f t="shared" si="15"/>
        <v>0</v>
      </c>
      <c r="AD37" s="35">
        <v>12</v>
      </c>
      <c r="AE37" s="32">
        <f t="shared" si="16"/>
        <v>16.43835616438356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36</v>
      </c>
      <c r="D38" s="35">
        <v>32</v>
      </c>
      <c r="E38" s="32">
        <f t="shared" si="2"/>
        <v>88.888888888888886</v>
      </c>
      <c r="F38" s="35">
        <v>12</v>
      </c>
      <c r="G38" s="32">
        <f t="shared" si="3"/>
        <v>37.5</v>
      </c>
      <c r="H38" s="106">
        <f t="shared" si="0"/>
        <v>31</v>
      </c>
      <c r="I38" s="32">
        <f t="shared" si="4"/>
        <v>96.875</v>
      </c>
      <c r="J38" s="32">
        <f t="shared" si="5"/>
        <v>86.111111111111114</v>
      </c>
      <c r="K38" s="35">
        <v>20</v>
      </c>
      <c r="L38" s="32">
        <f t="shared" si="6"/>
        <v>62.5</v>
      </c>
      <c r="M38" s="35">
        <v>11</v>
      </c>
      <c r="N38" s="32">
        <f t="shared" si="7"/>
        <v>34.375</v>
      </c>
      <c r="O38" s="99">
        <f t="shared" si="18"/>
        <v>1</v>
      </c>
      <c r="P38" s="32">
        <f t="shared" si="8"/>
        <v>3.125</v>
      </c>
      <c r="Q38" s="35">
        <v>0</v>
      </c>
      <c r="R38" s="32">
        <f t="shared" si="9"/>
        <v>0</v>
      </c>
      <c r="S38" s="35">
        <v>0</v>
      </c>
      <c r="T38" s="32">
        <f t="shared" si="10"/>
        <v>0</v>
      </c>
      <c r="U38" s="35">
        <v>3</v>
      </c>
      <c r="V38" s="32">
        <f t="shared" si="11"/>
        <v>9.375</v>
      </c>
      <c r="W38" s="35">
        <v>0</v>
      </c>
      <c r="X38" s="32">
        <f t="shared" si="12"/>
        <v>0</v>
      </c>
      <c r="Y38" s="35">
        <v>3</v>
      </c>
      <c r="Z38" s="32">
        <f t="shared" si="13"/>
        <v>9.375</v>
      </c>
      <c r="AA38" s="35">
        <v>0</v>
      </c>
      <c r="AB38" s="32">
        <f t="shared" si="14"/>
        <v>0</v>
      </c>
      <c r="AC38" s="32">
        <f t="shared" si="15"/>
        <v>0</v>
      </c>
      <c r="AD38" s="35">
        <v>2</v>
      </c>
      <c r="AE38" s="32">
        <f t="shared" si="16"/>
        <v>6.25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60</v>
      </c>
      <c r="D39" s="35">
        <v>43</v>
      </c>
      <c r="E39" s="32">
        <f t="shared" si="2"/>
        <v>71.666666666666671</v>
      </c>
      <c r="F39" s="35">
        <v>24</v>
      </c>
      <c r="G39" s="32">
        <f t="shared" si="3"/>
        <v>55.813953488372093</v>
      </c>
      <c r="H39" s="106">
        <f t="shared" si="0"/>
        <v>41</v>
      </c>
      <c r="I39" s="32">
        <f t="shared" si="4"/>
        <v>95.348837209302332</v>
      </c>
      <c r="J39" s="32">
        <f t="shared" si="5"/>
        <v>68.333333333333329</v>
      </c>
      <c r="K39" s="35">
        <v>32</v>
      </c>
      <c r="L39" s="32">
        <f t="shared" si="6"/>
        <v>74.418604651162795</v>
      </c>
      <c r="M39" s="35">
        <v>9</v>
      </c>
      <c r="N39" s="32">
        <f t="shared" si="7"/>
        <v>20.930232558139537</v>
      </c>
      <c r="O39" s="99">
        <f t="shared" si="18"/>
        <v>2</v>
      </c>
      <c r="P39" s="32">
        <f t="shared" si="8"/>
        <v>4.6511627906976747</v>
      </c>
      <c r="Q39" s="35">
        <v>1</v>
      </c>
      <c r="R39" s="32">
        <f t="shared" si="9"/>
        <v>50</v>
      </c>
      <c r="S39" s="35">
        <v>4</v>
      </c>
      <c r="T39" s="32">
        <f t="shared" si="10"/>
        <v>9.3023255813953494</v>
      </c>
      <c r="U39" s="35">
        <v>3</v>
      </c>
      <c r="V39" s="32">
        <f t="shared" si="11"/>
        <v>6.9767441860465116</v>
      </c>
      <c r="W39" s="35">
        <v>1</v>
      </c>
      <c r="X39" s="32">
        <f t="shared" si="12"/>
        <v>2.3255813953488373</v>
      </c>
      <c r="Y39" s="35">
        <v>7</v>
      </c>
      <c r="Z39" s="32">
        <f t="shared" si="13"/>
        <v>16.279069767441861</v>
      </c>
      <c r="AA39" s="35">
        <v>0</v>
      </c>
      <c r="AB39" s="32">
        <f t="shared" si="14"/>
        <v>0</v>
      </c>
      <c r="AC39" s="32">
        <f t="shared" si="15"/>
        <v>0</v>
      </c>
      <c r="AD39" s="35">
        <v>12</v>
      </c>
      <c r="AE39" s="32">
        <f t="shared" si="16"/>
        <v>27.906976744186046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1254</v>
      </c>
      <c r="D40" s="10">
        <f>SUM(D41:D54)</f>
        <v>1076.5</v>
      </c>
      <c r="E40" s="43">
        <f>IF(C40=0,0,D40/C40*100)</f>
        <v>85.845295055821367</v>
      </c>
      <c r="F40" s="10">
        <f>SUM(F41:F54)</f>
        <v>365</v>
      </c>
      <c r="G40" s="43">
        <f>IF(D40=0,0,F40/D40*100)</f>
        <v>33.906177426846263</v>
      </c>
      <c r="H40" s="61">
        <f>SUM(H41:H54)</f>
        <v>1063.5</v>
      </c>
      <c r="I40" s="43">
        <f>IF(D40=0,0,H40/D40*100)</f>
        <v>98.792382721783554</v>
      </c>
      <c r="J40" s="43">
        <f>IF(C40=0,0,H40/C40*100)</f>
        <v>84.808612440191382</v>
      </c>
      <c r="K40" s="10">
        <f>SUM(K41:K54)</f>
        <v>775</v>
      </c>
      <c r="L40" s="43">
        <f>IF(D40=0,0,K40/D40*100)</f>
        <v>71.992568509057136</v>
      </c>
      <c r="M40" s="10">
        <f>SUM(M41:M54)</f>
        <v>288.5</v>
      </c>
      <c r="N40" s="43">
        <f>IF(D40=0,0,M40/D40*100)</f>
        <v>26.799814212726432</v>
      </c>
      <c r="O40" s="61">
        <f>SUM(O41:O54)</f>
        <v>13</v>
      </c>
      <c r="P40" s="43">
        <f>IF(D40=0,0,O40/D40*100)</f>
        <v>1.207617278216442</v>
      </c>
      <c r="Q40" s="10">
        <f>SUM(Q41:Q54)</f>
        <v>3</v>
      </c>
      <c r="R40" s="43">
        <f t="shared" si="9"/>
        <v>23.076923076923077</v>
      </c>
      <c r="S40" s="10">
        <f>SUM(S41:S54)</f>
        <v>67</v>
      </c>
      <c r="T40" s="43">
        <f>IF(D40=0,0,S40/D40*100)</f>
        <v>6.2238736646539712</v>
      </c>
      <c r="U40" s="10">
        <f>SUM(U41:U54)</f>
        <v>106</v>
      </c>
      <c r="V40" s="43">
        <f t="shared" si="11"/>
        <v>9.8467254993032984</v>
      </c>
      <c r="W40" s="10">
        <f>SUM(W41:W54)</f>
        <v>76</v>
      </c>
      <c r="X40" s="43">
        <f>IF(D40=0,0,W40/D40*100)</f>
        <v>7.0599163957268924</v>
      </c>
      <c r="Y40" s="10">
        <f>SUM(Y41:Y54)</f>
        <v>119</v>
      </c>
      <c r="Z40" s="43">
        <f>IF(D40=0,0,Y40/D40*100)</f>
        <v>11.054342777519739</v>
      </c>
      <c r="AA40" s="10">
        <f>SUM(AA41:AA54)</f>
        <v>15</v>
      </c>
      <c r="AB40" s="43">
        <f>IF(D40=0,0,AA40/D40*100)</f>
        <v>1.3934045517882026</v>
      </c>
      <c r="AC40" s="43">
        <f>IF(Y40=0,0,AA40/Y40*100)</f>
        <v>12.605042016806722</v>
      </c>
      <c r="AD40" s="10">
        <f>SUM(AD41:AD54)</f>
        <v>118</v>
      </c>
      <c r="AE40" s="43">
        <f t="shared" si="16"/>
        <v>10.96144914073386</v>
      </c>
      <c r="AF40" s="10">
        <f>SUM(AF41:AF54)</f>
        <v>4</v>
      </c>
      <c r="AG40" s="43">
        <f>IF(D40=0,0,AF40/D40*100)</f>
        <v>0.37157454714352067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159</v>
      </c>
      <c r="D41" s="35">
        <v>124.5</v>
      </c>
      <c r="E41" s="32">
        <f t="shared" si="2"/>
        <v>78.301886792452834</v>
      </c>
      <c r="F41" s="35">
        <v>15</v>
      </c>
      <c r="G41" s="32">
        <f t="shared" si="3"/>
        <v>12.048192771084338</v>
      </c>
      <c r="H41" s="106">
        <f t="shared" si="0"/>
        <v>123.5</v>
      </c>
      <c r="I41" s="32">
        <f t="shared" si="4"/>
        <v>99.196787148594382</v>
      </c>
      <c r="J41" s="32">
        <f t="shared" si="5"/>
        <v>77.672955974842779</v>
      </c>
      <c r="K41" s="35">
        <v>81</v>
      </c>
      <c r="L41" s="32">
        <f t="shared" si="6"/>
        <v>65.060240963855421</v>
      </c>
      <c r="M41" s="35">
        <v>42.5</v>
      </c>
      <c r="N41" s="32">
        <f t="shared" si="7"/>
        <v>34.136546184738961</v>
      </c>
      <c r="O41" s="99">
        <f t="shared" ref="O41:O54" si="19">D41-H41</f>
        <v>1</v>
      </c>
      <c r="P41" s="32">
        <f t="shared" si="8"/>
        <v>0.80321285140562237</v>
      </c>
      <c r="Q41" s="35">
        <v>0</v>
      </c>
      <c r="R41" s="32">
        <f t="shared" si="9"/>
        <v>0</v>
      </c>
      <c r="S41" s="35">
        <v>5</v>
      </c>
      <c r="T41" s="32">
        <f t="shared" si="10"/>
        <v>4.0160642570281126</v>
      </c>
      <c r="U41" s="35">
        <v>7</v>
      </c>
      <c r="V41" s="32">
        <f t="shared" si="11"/>
        <v>5.6224899598393572</v>
      </c>
      <c r="W41" s="35">
        <v>17</v>
      </c>
      <c r="X41" s="32">
        <f t="shared" si="12"/>
        <v>13.654618473895583</v>
      </c>
      <c r="Y41" s="35">
        <v>13</v>
      </c>
      <c r="Z41" s="32">
        <f t="shared" si="13"/>
        <v>10.441767068273093</v>
      </c>
      <c r="AA41" s="35">
        <v>1</v>
      </c>
      <c r="AB41" s="32">
        <f t="shared" si="14"/>
        <v>0.80321285140562237</v>
      </c>
      <c r="AC41" s="32">
        <f t="shared" si="15"/>
        <v>7.6923076923076925</v>
      </c>
      <c r="AD41" s="35">
        <v>13</v>
      </c>
      <c r="AE41" s="32">
        <f t="shared" si="16"/>
        <v>10.441767068273093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28</v>
      </c>
      <c r="D42" s="35">
        <v>25</v>
      </c>
      <c r="E42" s="32">
        <f t="shared" si="2"/>
        <v>89.285714285714292</v>
      </c>
      <c r="F42" s="35">
        <v>12</v>
      </c>
      <c r="G42" s="32">
        <f t="shared" si="3"/>
        <v>48</v>
      </c>
      <c r="H42" s="106">
        <f t="shared" si="0"/>
        <v>25</v>
      </c>
      <c r="I42" s="32">
        <f t="shared" si="4"/>
        <v>100</v>
      </c>
      <c r="J42" s="32">
        <f t="shared" si="5"/>
        <v>89.285714285714292</v>
      </c>
      <c r="K42" s="35">
        <v>19</v>
      </c>
      <c r="L42" s="32">
        <f t="shared" si="6"/>
        <v>76</v>
      </c>
      <c r="M42" s="35">
        <v>6</v>
      </c>
      <c r="N42" s="32">
        <f t="shared" si="7"/>
        <v>24</v>
      </c>
      <c r="O42" s="99">
        <f t="shared" si="19"/>
        <v>0</v>
      </c>
      <c r="P42" s="32">
        <f t="shared" si="8"/>
        <v>0</v>
      </c>
      <c r="Q42" s="35">
        <v>0</v>
      </c>
      <c r="R42" s="32">
        <f t="shared" si="9"/>
        <v>0</v>
      </c>
      <c r="S42" s="35">
        <v>2</v>
      </c>
      <c r="T42" s="32">
        <f t="shared" si="10"/>
        <v>8</v>
      </c>
      <c r="U42" s="35">
        <v>2</v>
      </c>
      <c r="V42" s="32">
        <f t="shared" si="11"/>
        <v>8</v>
      </c>
      <c r="W42" s="35">
        <v>2</v>
      </c>
      <c r="X42" s="32">
        <f t="shared" si="12"/>
        <v>8</v>
      </c>
      <c r="Y42" s="35">
        <v>1</v>
      </c>
      <c r="Z42" s="32">
        <f t="shared" si="13"/>
        <v>4</v>
      </c>
      <c r="AA42" s="35">
        <v>0</v>
      </c>
      <c r="AB42" s="32">
        <f t="shared" si="14"/>
        <v>0</v>
      </c>
      <c r="AC42" s="32">
        <f t="shared" si="15"/>
        <v>0</v>
      </c>
      <c r="AD42" s="35">
        <v>1</v>
      </c>
      <c r="AE42" s="32">
        <f t="shared" si="16"/>
        <v>4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59</v>
      </c>
      <c r="D43" s="35">
        <v>57</v>
      </c>
      <c r="E43" s="32">
        <f t="shared" si="2"/>
        <v>96.610169491525426</v>
      </c>
      <c r="F43" s="35">
        <v>6</v>
      </c>
      <c r="G43" s="32">
        <f t="shared" si="3"/>
        <v>10.526315789473683</v>
      </c>
      <c r="H43" s="106">
        <f t="shared" si="0"/>
        <v>57</v>
      </c>
      <c r="I43" s="32">
        <f t="shared" si="4"/>
        <v>100</v>
      </c>
      <c r="J43" s="32">
        <f t="shared" si="5"/>
        <v>96.610169491525426</v>
      </c>
      <c r="K43" s="35">
        <v>49</v>
      </c>
      <c r="L43" s="32">
        <f t="shared" si="6"/>
        <v>85.964912280701753</v>
      </c>
      <c r="M43" s="35">
        <v>8</v>
      </c>
      <c r="N43" s="32">
        <f t="shared" si="7"/>
        <v>14.035087719298245</v>
      </c>
      <c r="O43" s="99">
        <f t="shared" si="19"/>
        <v>0</v>
      </c>
      <c r="P43" s="32">
        <f t="shared" si="8"/>
        <v>0</v>
      </c>
      <c r="Q43" s="35">
        <v>1</v>
      </c>
      <c r="R43" s="32">
        <f t="shared" si="9"/>
        <v>0</v>
      </c>
      <c r="S43" s="35">
        <v>1</v>
      </c>
      <c r="T43" s="32">
        <f t="shared" si="10"/>
        <v>1.7543859649122806</v>
      </c>
      <c r="U43" s="35">
        <v>3</v>
      </c>
      <c r="V43" s="32">
        <f t="shared" si="11"/>
        <v>5.2631578947368416</v>
      </c>
      <c r="W43" s="35">
        <v>0</v>
      </c>
      <c r="X43" s="32">
        <f t="shared" si="12"/>
        <v>0</v>
      </c>
      <c r="Y43" s="35">
        <v>8</v>
      </c>
      <c r="Z43" s="32">
        <f t="shared" si="13"/>
        <v>14.035087719298245</v>
      </c>
      <c r="AA43" s="35">
        <v>2</v>
      </c>
      <c r="AB43" s="32">
        <f t="shared" si="14"/>
        <v>3.5087719298245612</v>
      </c>
      <c r="AC43" s="32">
        <f t="shared" si="15"/>
        <v>25</v>
      </c>
      <c r="AD43" s="35">
        <v>6</v>
      </c>
      <c r="AE43" s="32">
        <f t="shared" si="16"/>
        <v>10.526315789473683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228</v>
      </c>
      <c r="D44" s="35">
        <v>201</v>
      </c>
      <c r="E44" s="32">
        <f t="shared" si="2"/>
        <v>88.157894736842096</v>
      </c>
      <c r="F44" s="35">
        <v>29</v>
      </c>
      <c r="G44" s="32">
        <f t="shared" si="3"/>
        <v>14.427860696517413</v>
      </c>
      <c r="H44" s="106">
        <f t="shared" si="0"/>
        <v>198</v>
      </c>
      <c r="I44" s="32">
        <f t="shared" si="4"/>
        <v>98.507462686567166</v>
      </c>
      <c r="J44" s="32">
        <f t="shared" si="5"/>
        <v>86.842105263157904</v>
      </c>
      <c r="K44" s="35">
        <v>155</v>
      </c>
      <c r="L44" s="32">
        <f t="shared" si="6"/>
        <v>77.114427860696523</v>
      </c>
      <c r="M44" s="35">
        <v>43</v>
      </c>
      <c r="N44" s="32">
        <f t="shared" si="7"/>
        <v>21.393034825870647</v>
      </c>
      <c r="O44" s="99">
        <f t="shared" si="19"/>
        <v>3</v>
      </c>
      <c r="P44" s="32">
        <f t="shared" si="8"/>
        <v>1.4925373134328357</v>
      </c>
      <c r="Q44" s="35">
        <v>0</v>
      </c>
      <c r="R44" s="32">
        <f t="shared" si="9"/>
        <v>0</v>
      </c>
      <c r="S44" s="35">
        <v>13</v>
      </c>
      <c r="T44" s="32">
        <f t="shared" si="10"/>
        <v>6.467661691542288</v>
      </c>
      <c r="U44" s="35">
        <v>22</v>
      </c>
      <c r="V44" s="32">
        <f t="shared" si="11"/>
        <v>10.945273631840797</v>
      </c>
      <c r="W44" s="35">
        <v>19</v>
      </c>
      <c r="X44" s="32">
        <f t="shared" si="12"/>
        <v>9.4527363184079594</v>
      </c>
      <c r="Y44" s="35">
        <v>26</v>
      </c>
      <c r="Z44" s="32">
        <f t="shared" si="13"/>
        <v>12.935323383084576</v>
      </c>
      <c r="AA44" s="35">
        <v>0</v>
      </c>
      <c r="AB44" s="32">
        <f t="shared" si="14"/>
        <v>0</v>
      </c>
      <c r="AC44" s="32">
        <f t="shared" si="15"/>
        <v>0</v>
      </c>
      <c r="AD44" s="35">
        <v>29</v>
      </c>
      <c r="AE44" s="32">
        <f t="shared" si="16"/>
        <v>14.427860696517413</v>
      </c>
      <c r="AF44" s="35">
        <v>1</v>
      </c>
      <c r="AG44" s="32">
        <f t="shared" si="17"/>
        <v>0.49751243781094528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111</v>
      </c>
      <c r="D45" s="35">
        <v>101</v>
      </c>
      <c r="E45" s="32">
        <f t="shared" si="2"/>
        <v>90.990990990990994</v>
      </c>
      <c r="F45" s="35">
        <v>60</v>
      </c>
      <c r="G45" s="32">
        <f t="shared" si="3"/>
        <v>59.405940594059402</v>
      </c>
      <c r="H45" s="106">
        <f t="shared" si="0"/>
        <v>100</v>
      </c>
      <c r="I45" s="32">
        <f t="shared" si="4"/>
        <v>99.009900990099013</v>
      </c>
      <c r="J45" s="32">
        <f t="shared" si="5"/>
        <v>90.090090090090087</v>
      </c>
      <c r="K45" s="35">
        <v>63</v>
      </c>
      <c r="L45" s="32">
        <f t="shared" si="6"/>
        <v>62.376237623762378</v>
      </c>
      <c r="M45" s="35">
        <v>37</v>
      </c>
      <c r="N45" s="32">
        <f t="shared" si="7"/>
        <v>36.633663366336634</v>
      </c>
      <c r="O45" s="99">
        <f t="shared" si="19"/>
        <v>1</v>
      </c>
      <c r="P45" s="32">
        <f t="shared" si="8"/>
        <v>0.99009900990099009</v>
      </c>
      <c r="Q45" s="35">
        <v>1</v>
      </c>
      <c r="R45" s="32">
        <f t="shared" si="9"/>
        <v>100</v>
      </c>
      <c r="S45" s="35">
        <v>19</v>
      </c>
      <c r="T45" s="32">
        <f t="shared" si="10"/>
        <v>18.811881188118811</v>
      </c>
      <c r="U45" s="35">
        <v>7</v>
      </c>
      <c r="V45" s="32">
        <f t="shared" si="11"/>
        <v>6.9306930693069315</v>
      </c>
      <c r="W45" s="35">
        <v>9</v>
      </c>
      <c r="X45" s="32">
        <f t="shared" si="12"/>
        <v>8.9108910891089099</v>
      </c>
      <c r="Y45" s="35">
        <v>20</v>
      </c>
      <c r="Z45" s="32">
        <f t="shared" si="13"/>
        <v>19.801980198019802</v>
      </c>
      <c r="AA45" s="35">
        <v>1</v>
      </c>
      <c r="AB45" s="32">
        <f t="shared" si="14"/>
        <v>0.99009900990099009</v>
      </c>
      <c r="AC45" s="32">
        <f t="shared" si="15"/>
        <v>5</v>
      </c>
      <c r="AD45" s="35">
        <v>14</v>
      </c>
      <c r="AE45" s="32">
        <f t="shared" si="16"/>
        <v>13.861386138613863</v>
      </c>
      <c r="AF45" s="35">
        <v>2</v>
      </c>
      <c r="AG45" s="32">
        <f t="shared" si="17"/>
        <v>1.9801980198019802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62</v>
      </c>
      <c r="D46" s="35">
        <v>51</v>
      </c>
      <c r="E46" s="32">
        <f t="shared" si="2"/>
        <v>82.258064516129039</v>
      </c>
      <c r="F46" s="35">
        <v>25</v>
      </c>
      <c r="G46" s="32">
        <f t="shared" si="3"/>
        <v>49.019607843137251</v>
      </c>
      <c r="H46" s="106">
        <f t="shared" si="0"/>
        <v>49</v>
      </c>
      <c r="I46" s="32">
        <f t="shared" si="4"/>
        <v>96.078431372549019</v>
      </c>
      <c r="J46" s="32">
        <f t="shared" si="5"/>
        <v>79.032258064516128</v>
      </c>
      <c r="K46" s="35">
        <v>42</v>
      </c>
      <c r="L46" s="32">
        <f t="shared" si="6"/>
        <v>82.35294117647058</v>
      </c>
      <c r="M46" s="35">
        <v>7</v>
      </c>
      <c r="N46" s="32">
        <f t="shared" si="7"/>
        <v>13.725490196078432</v>
      </c>
      <c r="O46" s="99">
        <f t="shared" si="19"/>
        <v>2</v>
      </c>
      <c r="P46" s="32">
        <f t="shared" si="8"/>
        <v>3.9215686274509802</v>
      </c>
      <c r="Q46" s="35">
        <v>0</v>
      </c>
      <c r="R46" s="32">
        <f t="shared" si="9"/>
        <v>0</v>
      </c>
      <c r="S46" s="35">
        <v>7</v>
      </c>
      <c r="T46" s="32">
        <f t="shared" si="10"/>
        <v>13.725490196078432</v>
      </c>
      <c r="U46" s="35">
        <v>5</v>
      </c>
      <c r="V46" s="32">
        <f t="shared" si="11"/>
        <v>9.8039215686274517</v>
      </c>
      <c r="W46" s="35">
        <v>0</v>
      </c>
      <c r="X46" s="32">
        <f t="shared" si="12"/>
        <v>0</v>
      </c>
      <c r="Y46" s="35">
        <v>10</v>
      </c>
      <c r="Z46" s="32">
        <f t="shared" si="13"/>
        <v>19.607843137254903</v>
      </c>
      <c r="AA46" s="35">
        <v>1</v>
      </c>
      <c r="AB46" s="32">
        <f t="shared" si="14"/>
        <v>1.9607843137254901</v>
      </c>
      <c r="AC46" s="32">
        <f t="shared" si="15"/>
        <v>10</v>
      </c>
      <c r="AD46" s="35">
        <v>5</v>
      </c>
      <c r="AE46" s="32">
        <f t="shared" si="16"/>
        <v>9.8039215686274517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123</v>
      </c>
      <c r="D47" s="35">
        <v>108</v>
      </c>
      <c r="E47" s="32">
        <f t="shared" si="2"/>
        <v>87.804878048780495</v>
      </c>
      <c r="F47" s="35">
        <v>79</v>
      </c>
      <c r="G47" s="32">
        <f t="shared" si="3"/>
        <v>73.148148148148152</v>
      </c>
      <c r="H47" s="106">
        <f t="shared" si="0"/>
        <v>106</v>
      </c>
      <c r="I47" s="32">
        <f t="shared" si="4"/>
        <v>98.148148148148152</v>
      </c>
      <c r="J47" s="32">
        <f t="shared" si="5"/>
        <v>86.178861788617894</v>
      </c>
      <c r="K47" s="35">
        <v>76</v>
      </c>
      <c r="L47" s="32">
        <f t="shared" si="6"/>
        <v>70.370370370370367</v>
      </c>
      <c r="M47" s="35">
        <v>30</v>
      </c>
      <c r="N47" s="32">
        <f t="shared" si="7"/>
        <v>27.777777777777779</v>
      </c>
      <c r="O47" s="99">
        <f t="shared" si="19"/>
        <v>2</v>
      </c>
      <c r="P47" s="32">
        <f t="shared" si="8"/>
        <v>1.8518518518518516</v>
      </c>
      <c r="Q47" s="35">
        <v>1</v>
      </c>
      <c r="R47" s="32">
        <f t="shared" si="9"/>
        <v>50</v>
      </c>
      <c r="S47" s="35">
        <v>5</v>
      </c>
      <c r="T47" s="32">
        <f t="shared" si="10"/>
        <v>4.6296296296296298</v>
      </c>
      <c r="U47" s="35">
        <v>8</v>
      </c>
      <c r="V47" s="32">
        <f t="shared" si="11"/>
        <v>7.4074074074074066</v>
      </c>
      <c r="W47" s="35">
        <v>4</v>
      </c>
      <c r="X47" s="32">
        <f t="shared" si="12"/>
        <v>3.7037037037037033</v>
      </c>
      <c r="Y47" s="35">
        <v>13</v>
      </c>
      <c r="Z47" s="32">
        <f t="shared" si="13"/>
        <v>12.037037037037036</v>
      </c>
      <c r="AA47" s="35">
        <v>0</v>
      </c>
      <c r="AB47" s="32">
        <f t="shared" si="14"/>
        <v>0</v>
      </c>
      <c r="AC47" s="32">
        <f t="shared" si="15"/>
        <v>0</v>
      </c>
      <c r="AD47" s="35">
        <v>14</v>
      </c>
      <c r="AE47" s="32">
        <f t="shared" si="16"/>
        <v>12.962962962962962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108</v>
      </c>
      <c r="D48" s="35">
        <v>88</v>
      </c>
      <c r="E48" s="32">
        <f t="shared" si="2"/>
        <v>81.481481481481481</v>
      </c>
      <c r="F48" s="35">
        <v>41</v>
      </c>
      <c r="G48" s="32">
        <f t="shared" si="3"/>
        <v>46.590909090909086</v>
      </c>
      <c r="H48" s="106">
        <f t="shared" si="0"/>
        <v>86</v>
      </c>
      <c r="I48" s="32">
        <f t="shared" si="4"/>
        <v>97.727272727272734</v>
      </c>
      <c r="J48" s="32">
        <f t="shared" si="5"/>
        <v>79.629629629629633</v>
      </c>
      <c r="K48" s="35">
        <v>58</v>
      </c>
      <c r="L48" s="32">
        <f t="shared" si="6"/>
        <v>65.909090909090907</v>
      </c>
      <c r="M48" s="35">
        <v>28</v>
      </c>
      <c r="N48" s="32">
        <f t="shared" si="7"/>
        <v>31.818181818181817</v>
      </c>
      <c r="O48" s="99">
        <f t="shared" si="19"/>
        <v>2</v>
      </c>
      <c r="P48" s="32">
        <f t="shared" si="8"/>
        <v>2.2727272727272729</v>
      </c>
      <c r="Q48" s="35">
        <v>0</v>
      </c>
      <c r="R48" s="32">
        <f t="shared" si="9"/>
        <v>0</v>
      </c>
      <c r="S48" s="35">
        <v>4</v>
      </c>
      <c r="T48" s="32">
        <f t="shared" si="10"/>
        <v>4.5454545454545459</v>
      </c>
      <c r="U48" s="35">
        <v>6</v>
      </c>
      <c r="V48" s="32">
        <f t="shared" si="11"/>
        <v>6.8181818181818175</v>
      </c>
      <c r="W48" s="35">
        <v>16</v>
      </c>
      <c r="X48" s="32">
        <f t="shared" si="12"/>
        <v>18.181818181818183</v>
      </c>
      <c r="Y48" s="35">
        <v>0</v>
      </c>
      <c r="Z48" s="32">
        <f t="shared" si="13"/>
        <v>0</v>
      </c>
      <c r="AA48" s="35">
        <v>9</v>
      </c>
      <c r="AB48" s="32">
        <f t="shared" si="14"/>
        <v>10.227272727272728</v>
      </c>
      <c r="AC48" s="32">
        <f t="shared" si="15"/>
        <v>0</v>
      </c>
      <c r="AD48" s="35">
        <v>10</v>
      </c>
      <c r="AE48" s="32">
        <f t="shared" si="16"/>
        <v>11.363636363636363</v>
      </c>
      <c r="AF48" s="35">
        <v>1</v>
      </c>
      <c r="AG48" s="32">
        <f t="shared" si="17"/>
        <v>1.1363636363636365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102</v>
      </c>
      <c r="D49" s="35">
        <v>76</v>
      </c>
      <c r="E49" s="32">
        <f t="shared" si="2"/>
        <v>74.509803921568633</v>
      </c>
      <c r="F49" s="35">
        <v>12</v>
      </c>
      <c r="G49" s="32">
        <f t="shared" si="3"/>
        <v>15.789473684210526</v>
      </c>
      <c r="H49" s="106">
        <f t="shared" si="0"/>
        <v>75</v>
      </c>
      <c r="I49" s="32">
        <f t="shared" si="4"/>
        <v>98.68421052631578</v>
      </c>
      <c r="J49" s="32">
        <f t="shared" si="5"/>
        <v>73.529411764705884</v>
      </c>
      <c r="K49" s="35">
        <v>60</v>
      </c>
      <c r="L49" s="32">
        <f t="shared" si="6"/>
        <v>78.94736842105263</v>
      </c>
      <c r="M49" s="35">
        <v>15</v>
      </c>
      <c r="N49" s="32">
        <f t="shared" si="7"/>
        <v>19.736842105263158</v>
      </c>
      <c r="O49" s="99">
        <f t="shared" si="19"/>
        <v>1</v>
      </c>
      <c r="P49" s="32">
        <f t="shared" si="8"/>
        <v>1.3157894736842104</v>
      </c>
      <c r="Q49" s="35">
        <v>0</v>
      </c>
      <c r="R49" s="32">
        <f t="shared" si="9"/>
        <v>0</v>
      </c>
      <c r="S49" s="35">
        <v>2</v>
      </c>
      <c r="T49" s="32">
        <f t="shared" si="10"/>
        <v>2.6315789473684208</v>
      </c>
      <c r="U49" s="35">
        <v>15</v>
      </c>
      <c r="V49" s="32">
        <f t="shared" si="11"/>
        <v>19.736842105263158</v>
      </c>
      <c r="W49" s="35">
        <v>0</v>
      </c>
      <c r="X49" s="32">
        <f t="shared" si="12"/>
        <v>0</v>
      </c>
      <c r="Y49" s="35">
        <v>4</v>
      </c>
      <c r="Z49" s="32">
        <f t="shared" si="13"/>
        <v>5.2631578947368416</v>
      </c>
      <c r="AA49" s="35">
        <v>1</v>
      </c>
      <c r="AB49" s="32">
        <f t="shared" si="14"/>
        <v>1.3157894736842104</v>
      </c>
      <c r="AC49" s="32">
        <f t="shared" si="15"/>
        <v>25</v>
      </c>
      <c r="AD49" s="35">
        <v>12</v>
      </c>
      <c r="AE49" s="32">
        <f t="shared" si="16"/>
        <v>15.789473684210526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51</v>
      </c>
      <c r="D50" s="35">
        <v>45</v>
      </c>
      <c r="E50" s="32">
        <f t="shared" si="2"/>
        <v>88.235294117647058</v>
      </c>
      <c r="F50" s="35">
        <v>10</v>
      </c>
      <c r="G50" s="32">
        <f t="shared" si="3"/>
        <v>22.222222222222221</v>
      </c>
      <c r="H50" s="106">
        <f t="shared" si="0"/>
        <v>45</v>
      </c>
      <c r="I50" s="32">
        <f t="shared" si="4"/>
        <v>100</v>
      </c>
      <c r="J50" s="32">
        <f t="shared" si="5"/>
        <v>88.235294117647058</v>
      </c>
      <c r="K50" s="35">
        <v>30</v>
      </c>
      <c r="L50" s="32">
        <f t="shared" si="6"/>
        <v>66.666666666666657</v>
      </c>
      <c r="M50" s="35">
        <v>15</v>
      </c>
      <c r="N50" s="32">
        <f t="shared" si="7"/>
        <v>33.333333333333329</v>
      </c>
      <c r="O50" s="99">
        <f t="shared" si="19"/>
        <v>0</v>
      </c>
      <c r="P50" s="32">
        <f t="shared" si="8"/>
        <v>0</v>
      </c>
      <c r="Q50" s="35">
        <v>0</v>
      </c>
      <c r="R50" s="32">
        <f t="shared" si="9"/>
        <v>0</v>
      </c>
      <c r="S50" s="35">
        <v>1</v>
      </c>
      <c r="T50" s="32">
        <f t="shared" si="10"/>
        <v>2.2222222222222223</v>
      </c>
      <c r="U50" s="35">
        <v>7</v>
      </c>
      <c r="V50" s="32">
        <f t="shared" si="11"/>
        <v>15.555555555555555</v>
      </c>
      <c r="W50" s="35">
        <v>0</v>
      </c>
      <c r="X50" s="32">
        <f t="shared" si="12"/>
        <v>0</v>
      </c>
      <c r="Y50" s="35">
        <v>7</v>
      </c>
      <c r="Z50" s="32">
        <f t="shared" si="13"/>
        <v>15.555555555555555</v>
      </c>
      <c r="AA50" s="35">
        <v>0</v>
      </c>
      <c r="AB50" s="32">
        <f t="shared" si="14"/>
        <v>0</v>
      </c>
      <c r="AC50" s="32">
        <f t="shared" si="15"/>
        <v>0</v>
      </c>
      <c r="AD50" s="35">
        <v>4</v>
      </c>
      <c r="AE50" s="32">
        <f t="shared" si="16"/>
        <v>8.8888888888888893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75</v>
      </c>
      <c r="D51" s="35">
        <v>64</v>
      </c>
      <c r="E51" s="32">
        <f t="shared" si="2"/>
        <v>85.333333333333343</v>
      </c>
      <c r="F51" s="35">
        <v>44</v>
      </c>
      <c r="G51" s="32">
        <f t="shared" si="3"/>
        <v>68.75</v>
      </c>
      <c r="H51" s="106">
        <f t="shared" si="0"/>
        <v>63</v>
      </c>
      <c r="I51" s="32">
        <f t="shared" si="4"/>
        <v>98.4375</v>
      </c>
      <c r="J51" s="32">
        <f t="shared" si="5"/>
        <v>84</v>
      </c>
      <c r="K51" s="35">
        <v>44</v>
      </c>
      <c r="L51" s="32">
        <f t="shared" si="6"/>
        <v>68.75</v>
      </c>
      <c r="M51" s="35">
        <v>19</v>
      </c>
      <c r="N51" s="32">
        <f t="shared" si="7"/>
        <v>29.6875</v>
      </c>
      <c r="O51" s="99">
        <f t="shared" si="19"/>
        <v>1</v>
      </c>
      <c r="P51" s="32">
        <f t="shared" si="8"/>
        <v>1.5625</v>
      </c>
      <c r="Q51" s="35">
        <v>0</v>
      </c>
      <c r="R51" s="32">
        <f t="shared" si="9"/>
        <v>0</v>
      </c>
      <c r="S51" s="35">
        <v>3</v>
      </c>
      <c r="T51" s="32">
        <f t="shared" si="10"/>
        <v>4.6875</v>
      </c>
      <c r="U51" s="35">
        <v>11</v>
      </c>
      <c r="V51" s="32">
        <f t="shared" si="11"/>
        <v>17.1875</v>
      </c>
      <c r="W51" s="35">
        <v>3</v>
      </c>
      <c r="X51" s="32">
        <f t="shared" si="12"/>
        <v>4.6875</v>
      </c>
      <c r="Y51" s="35">
        <v>4</v>
      </c>
      <c r="Z51" s="32">
        <f t="shared" si="13"/>
        <v>6.25</v>
      </c>
      <c r="AA51" s="35">
        <v>0</v>
      </c>
      <c r="AB51" s="32">
        <f t="shared" si="14"/>
        <v>0</v>
      </c>
      <c r="AC51" s="32">
        <f t="shared" si="15"/>
        <v>0</v>
      </c>
      <c r="AD51" s="35">
        <v>2</v>
      </c>
      <c r="AE51" s="32">
        <f t="shared" si="16"/>
        <v>3.125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42</v>
      </c>
      <c r="D52" s="35">
        <v>37</v>
      </c>
      <c r="E52" s="32">
        <f t="shared" si="2"/>
        <v>88.095238095238088</v>
      </c>
      <c r="F52" s="35">
        <v>10</v>
      </c>
      <c r="G52" s="32">
        <f t="shared" si="3"/>
        <v>27.027027027027028</v>
      </c>
      <c r="H52" s="106">
        <f t="shared" si="0"/>
        <v>37</v>
      </c>
      <c r="I52" s="32">
        <f t="shared" si="4"/>
        <v>100</v>
      </c>
      <c r="J52" s="32">
        <f t="shared" si="5"/>
        <v>88.095238095238088</v>
      </c>
      <c r="K52" s="35">
        <v>25</v>
      </c>
      <c r="L52" s="32">
        <f t="shared" si="6"/>
        <v>67.567567567567565</v>
      </c>
      <c r="M52" s="35">
        <v>12</v>
      </c>
      <c r="N52" s="32">
        <f t="shared" si="7"/>
        <v>32.432432432432435</v>
      </c>
      <c r="O52" s="99">
        <f t="shared" si="19"/>
        <v>0</v>
      </c>
      <c r="P52" s="32">
        <f t="shared" si="8"/>
        <v>0</v>
      </c>
      <c r="Q52" s="35">
        <v>0</v>
      </c>
      <c r="R52" s="32">
        <f t="shared" si="9"/>
        <v>0</v>
      </c>
      <c r="S52" s="35">
        <v>1</v>
      </c>
      <c r="T52" s="32">
        <f t="shared" si="10"/>
        <v>2.7027027027027026</v>
      </c>
      <c r="U52" s="35">
        <v>6</v>
      </c>
      <c r="V52" s="32">
        <f t="shared" si="11"/>
        <v>16.216216216216218</v>
      </c>
      <c r="W52" s="35">
        <v>2</v>
      </c>
      <c r="X52" s="32">
        <f t="shared" si="12"/>
        <v>5.4054054054054053</v>
      </c>
      <c r="Y52" s="35">
        <v>4</v>
      </c>
      <c r="Z52" s="32">
        <f t="shared" si="13"/>
        <v>10.810810810810811</v>
      </c>
      <c r="AA52" s="35">
        <v>0</v>
      </c>
      <c r="AB52" s="32">
        <f t="shared" si="14"/>
        <v>0</v>
      </c>
      <c r="AC52" s="32">
        <f t="shared" si="15"/>
        <v>0</v>
      </c>
      <c r="AD52" s="35">
        <v>3</v>
      </c>
      <c r="AE52" s="32">
        <f t="shared" si="16"/>
        <v>8.1081081081081088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59</v>
      </c>
      <c r="D53" s="35">
        <v>56</v>
      </c>
      <c r="E53" s="32">
        <f t="shared" si="2"/>
        <v>94.915254237288138</v>
      </c>
      <c r="F53" s="35">
        <v>14</v>
      </c>
      <c r="G53" s="32">
        <f t="shared" si="3"/>
        <v>25</v>
      </c>
      <c r="H53" s="106">
        <f t="shared" si="0"/>
        <v>56</v>
      </c>
      <c r="I53" s="32">
        <f t="shared" si="4"/>
        <v>100</v>
      </c>
      <c r="J53" s="32">
        <f t="shared" si="5"/>
        <v>94.915254237288138</v>
      </c>
      <c r="K53" s="35">
        <v>47</v>
      </c>
      <c r="L53" s="32">
        <f t="shared" si="6"/>
        <v>83.928571428571431</v>
      </c>
      <c r="M53" s="35">
        <v>9</v>
      </c>
      <c r="N53" s="32">
        <f t="shared" si="7"/>
        <v>16.071428571428573</v>
      </c>
      <c r="O53" s="99">
        <f t="shared" si="19"/>
        <v>0</v>
      </c>
      <c r="P53" s="32">
        <f t="shared" si="8"/>
        <v>0</v>
      </c>
      <c r="Q53" s="35">
        <v>0</v>
      </c>
      <c r="R53" s="32">
        <f t="shared" si="9"/>
        <v>0</v>
      </c>
      <c r="S53" s="35">
        <v>3</v>
      </c>
      <c r="T53" s="32">
        <f t="shared" si="10"/>
        <v>5.3571428571428568</v>
      </c>
      <c r="U53" s="35">
        <v>4</v>
      </c>
      <c r="V53" s="32">
        <f t="shared" si="11"/>
        <v>7.1428571428571423</v>
      </c>
      <c r="W53" s="35">
        <v>3</v>
      </c>
      <c r="X53" s="32">
        <f t="shared" si="12"/>
        <v>5.3571428571428568</v>
      </c>
      <c r="Y53" s="35">
        <v>8</v>
      </c>
      <c r="Z53" s="32">
        <f t="shared" si="13"/>
        <v>14.285714285714285</v>
      </c>
      <c r="AA53" s="35">
        <v>0</v>
      </c>
      <c r="AB53" s="32">
        <f t="shared" si="14"/>
        <v>0</v>
      </c>
      <c r="AC53" s="32">
        <f t="shared" si="15"/>
        <v>0</v>
      </c>
      <c r="AD53" s="35">
        <v>3</v>
      </c>
      <c r="AE53" s="32">
        <f t="shared" si="16"/>
        <v>5.3571428571428568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47</v>
      </c>
      <c r="D54" s="35">
        <v>43</v>
      </c>
      <c r="E54" s="32">
        <f t="shared" si="2"/>
        <v>91.489361702127653</v>
      </c>
      <c r="F54" s="35">
        <v>8</v>
      </c>
      <c r="G54" s="32">
        <f t="shared" si="3"/>
        <v>18.604651162790699</v>
      </c>
      <c r="H54" s="106">
        <f t="shared" si="0"/>
        <v>43</v>
      </c>
      <c r="I54" s="32">
        <f t="shared" si="4"/>
        <v>100</v>
      </c>
      <c r="J54" s="32">
        <f t="shared" si="5"/>
        <v>91.489361702127653</v>
      </c>
      <c r="K54" s="35">
        <v>26</v>
      </c>
      <c r="L54" s="32">
        <f t="shared" si="6"/>
        <v>60.465116279069761</v>
      </c>
      <c r="M54" s="35">
        <v>17</v>
      </c>
      <c r="N54" s="32">
        <f t="shared" si="7"/>
        <v>39.534883720930232</v>
      </c>
      <c r="O54" s="99">
        <f t="shared" si="19"/>
        <v>0</v>
      </c>
      <c r="P54" s="32">
        <f t="shared" si="8"/>
        <v>0</v>
      </c>
      <c r="Q54" s="35">
        <v>0</v>
      </c>
      <c r="R54" s="32">
        <f t="shared" si="9"/>
        <v>0</v>
      </c>
      <c r="S54" s="35">
        <v>1</v>
      </c>
      <c r="T54" s="32">
        <f t="shared" si="10"/>
        <v>2.3255813953488373</v>
      </c>
      <c r="U54" s="35">
        <v>3</v>
      </c>
      <c r="V54" s="32">
        <f t="shared" si="11"/>
        <v>6.9767441860465116</v>
      </c>
      <c r="W54" s="35">
        <v>1</v>
      </c>
      <c r="X54" s="32">
        <f t="shared" si="12"/>
        <v>2.3255813953488373</v>
      </c>
      <c r="Y54" s="35">
        <v>1</v>
      </c>
      <c r="Z54" s="32">
        <f t="shared" si="13"/>
        <v>2.3255813953488373</v>
      </c>
      <c r="AA54" s="35">
        <v>0</v>
      </c>
      <c r="AB54" s="32">
        <f t="shared" si="14"/>
        <v>0</v>
      </c>
      <c r="AC54" s="32">
        <f t="shared" si="15"/>
        <v>0</v>
      </c>
      <c r="AD54" s="35">
        <v>2</v>
      </c>
      <c r="AE54" s="32">
        <f t="shared" si="16"/>
        <v>4.6511627906976747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305.5</v>
      </c>
      <c r="D55" s="10">
        <f>SUM(D56:D63)</f>
        <v>273</v>
      </c>
      <c r="E55" s="43">
        <f>IF(C55=0,0,D55/C55*100)</f>
        <v>89.361702127659569</v>
      </c>
      <c r="F55" s="10">
        <f>SUM(F56:F63)</f>
        <v>74</v>
      </c>
      <c r="G55" s="43">
        <f>IF(D55=0,0,F55/D55*100)</f>
        <v>27.106227106227106</v>
      </c>
      <c r="H55" s="61">
        <f>SUM(H56:H63)</f>
        <v>271</v>
      </c>
      <c r="I55" s="43">
        <f>IF(D55=0,0,H55/D55*100)</f>
        <v>99.26739926739927</v>
      </c>
      <c r="J55" s="43">
        <f>IF(C55=0,0,H55/C55*100)</f>
        <v>88.707037643207855</v>
      </c>
      <c r="K55" s="10">
        <f>SUM(K56:K63)</f>
        <v>234</v>
      </c>
      <c r="L55" s="43">
        <f>IF(D55=0,0,K55/D55*100)</f>
        <v>85.714285714285708</v>
      </c>
      <c r="M55" s="10">
        <f>SUM(M56:M63)</f>
        <v>37</v>
      </c>
      <c r="N55" s="43">
        <f>IF(D55=0,0,M55/D55*100)</f>
        <v>13.553113553113553</v>
      </c>
      <c r="O55" s="61">
        <f>SUM(O56:O63)</f>
        <v>2</v>
      </c>
      <c r="P55" s="43">
        <f>IF(D55=0,0,O55/D55*100)</f>
        <v>0.73260073260073255</v>
      </c>
      <c r="Q55" s="10">
        <f>SUM(Q56:Q63)</f>
        <v>1</v>
      </c>
      <c r="R55" s="43">
        <f t="shared" si="9"/>
        <v>50</v>
      </c>
      <c r="S55" s="10">
        <f>SUM(S56:S63)</f>
        <v>15</v>
      </c>
      <c r="T55" s="43">
        <f>IF(D55=0,0,S55/D55*100)</f>
        <v>5.4945054945054945</v>
      </c>
      <c r="U55" s="10">
        <f>SUM(U56:U63)</f>
        <v>52</v>
      </c>
      <c r="V55" s="43">
        <f t="shared" si="11"/>
        <v>19.047619047619047</v>
      </c>
      <c r="W55" s="10">
        <f>SUM(W56:W63)</f>
        <v>10</v>
      </c>
      <c r="X55" s="43">
        <f>IF(D55=0,0,W55/D55*100)</f>
        <v>3.6630036630036633</v>
      </c>
      <c r="Y55" s="10">
        <f>SUM(Y56:Y63)</f>
        <v>22</v>
      </c>
      <c r="Z55" s="43">
        <f>IF(D55=0,0,Y55/D55*100)</f>
        <v>8.0586080586080584</v>
      </c>
      <c r="AA55" s="10">
        <f>SUM(AA56:AA63)</f>
        <v>1</v>
      </c>
      <c r="AB55" s="43">
        <f>IF(D55=0,0,AA55/D55*100)</f>
        <v>0.36630036630036628</v>
      </c>
      <c r="AC55" s="43">
        <f>IF(Y55=0,0,AA55/Y55*100)</f>
        <v>4.5454545454545459</v>
      </c>
      <c r="AD55" s="10">
        <f>SUM(AD56:AD63)</f>
        <v>24</v>
      </c>
      <c r="AE55" s="43">
        <f t="shared" si="16"/>
        <v>8.791208791208792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4</v>
      </c>
      <c r="D56" s="35">
        <v>4</v>
      </c>
      <c r="E56" s="32">
        <f t="shared" si="2"/>
        <v>100</v>
      </c>
      <c r="F56" s="35">
        <v>2</v>
      </c>
      <c r="G56" s="32">
        <f t="shared" si="3"/>
        <v>50</v>
      </c>
      <c r="H56" s="106">
        <f t="shared" si="0"/>
        <v>4</v>
      </c>
      <c r="I56" s="32">
        <f t="shared" si="4"/>
        <v>100</v>
      </c>
      <c r="J56" s="32">
        <f t="shared" si="5"/>
        <v>100</v>
      </c>
      <c r="K56" s="35">
        <v>4</v>
      </c>
      <c r="L56" s="32">
        <f t="shared" si="6"/>
        <v>100</v>
      </c>
      <c r="M56" s="35">
        <v>0</v>
      </c>
      <c r="N56" s="32">
        <f t="shared" si="7"/>
        <v>0</v>
      </c>
      <c r="O56" s="99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0</v>
      </c>
      <c r="T56" s="32">
        <f t="shared" si="10"/>
        <v>0</v>
      </c>
      <c r="U56" s="35">
        <v>0</v>
      </c>
      <c r="V56" s="32">
        <f t="shared" si="11"/>
        <v>0</v>
      </c>
      <c r="W56" s="35">
        <v>0</v>
      </c>
      <c r="X56" s="32">
        <f t="shared" si="12"/>
        <v>0</v>
      </c>
      <c r="Y56" s="35">
        <v>0</v>
      </c>
      <c r="Z56" s="32">
        <f t="shared" si="13"/>
        <v>0</v>
      </c>
      <c r="AA56" s="35">
        <v>0</v>
      </c>
      <c r="AB56" s="32">
        <f t="shared" si="14"/>
        <v>0</v>
      </c>
      <c r="AC56" s="32">
        <f t="shared" si="15"/>
        <v>0</v>
      </c>
      <c r="AD56" s="35">
        <v>0</v>
      </c>
      <c r="AE56" s="32">
        <f t="shared" si="16"/>
        <v>0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26</v>
      </c>
      <c r="D57" s="35">
        <v>25</v>
      </c>
      <c r="E57" s="32">
        <f t="shared" si="2"/>
        <v>96.15384615384616</v>
      </c>
      <c r="F57" s="35">
        <v>4</v>
      </c>
      <c r="G57" s="32">
        <f t="shared" si="3"/>
        <v>16</v>
      </c>
      <c r="H57" s="106">
        <f t="shared" si="0"/>
        <v>25</v>
      </c>
      <c r="I57" s="32">
        <f t="shared" si="4"/>
        <v>100</v>
      </c>
      <c r="J57" s="32">
        <f t="shared" si="5"/>
        <v>96.15384615384616</v>
      </c>
      <c r="K57" s="35">
        <v>22</v>
      </c>
      <c r="L57" s="32">
        <f t="shared" si="6"/>
        <v>88</v>
      </c>
      <c r="M57" s="35">
        <v>3</v>
      </c>
      <c r="N57" s="32">
        <f t="shared" si="7"/>
        <v>12</v>
      </c>
      <c r="O57" s="99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5</v>
      </c>
      <c r="T57" s="32">
        <f t="shared" si="10"/>
        <v>20</v>
      </c>
      <c r="U57" s="35">
        <v>5</v>
      </c>
      <c r="V57" s="32">
        <f t="shared" si="11"/>
        <v>20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15</v>
      </c>
      <c r="D58" s="35">
        <v>13</v>
      </c>
      <c r="E58" s="32">
        <f t="shared" si="2"/>
        <v>86.666666666666671</v>
      </c>
      <c r="F58" s="35">
        <v>6</v>
      </c>
      <c r="G58" s="32">
        <f t="shared" si="3"/>
        <v>46.153846153846153</v>
      </c>
      <c r="H58" s="106">
        <f t="shared" si="0"/>
        <v>13</v>
      </c>
      <c r="I58" s="32">
        <f t="shared" si="4"/>
        <v>100</v>
      </c>
      <c r="J58" s="32">
        <f t="shared" si="5"/>
        <v>86.666666666666671</v>
      </c>
      <c r="K58" s="35">
        <v>8</v>
      </c>
      <c r="L58" s="32">
        <f t="shared" si="6"/>
        <v>61.53846153846154</v>
      </c>
      <c r="M58" s="35">
        <v>5</v>
      </c>
      <c r="N58" s="32">
        <f t="shared" si="7"/>
        <v>38.461538461538467</v>
      </c>
      <c r="O58" s="99">
        <f t="shared" si="20"/>
        <v>0</v>
      </c>
      <c r="P58" s="32">
        <f t="shared" si="8"/>
        <v>0</v>
      </c>
      <c r="Q58" s="35">
        <v>0</v>
      </c>
      <c r="R58" s="32">
        <f t="shared" si="9"/>
        <v>0</v>
      </c>
      <c r="S58" s="35">
        <v>1</v>
      </c>
      <c r="T58" s="32">
        <f t="shared" si="10"/>
        <v>7.6923076923076925</v>
      </c>
      <c r="U58" s="35">
        <v>0</v>
      </c>
      <c r="V58" s="32">
        <f t="shared" si="11"/>
        <v>0</v>
      </c>
      <c r="W58" s="35">
        <v>0</v>
      </c>
      <c r="X58" s="32">
        <f t="shared" si="12"/>
        <v>0</v>
      </c>
      <c r="Y58" s="35">
        <v>1</v>
      </c>
      <c r="Z58" s="32">
        <f t="shared" si="13"/>
        <v>7.6923076923076925</v>
      </c>
      <c r="AA58" s="35">
        <v>1</v>
      </c>
      <c r="AB58" s="32">
        <f t="shared" si="14"/>
        <v>7.6923076923076925</v>
      </c>
      <c r="AC58" s="32">
        <f t="shared" si="15"/>
        <v>100</v>
      </c>
      <c r="AD58" s="35">
        <v>0</v>
      </c>
      <c r="AE58" s="32">
        <f t="shared" si="16"/>
        <v>0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0</v>
      </c>
      <c r="D59" s="35">
        <v>0</v>
      </c>
      <c r="E59" s="32">
        <f t="shared" si="2"/>
        <v>0</v>
      </c>
      <c r="F59" s="35">
        <v>0</v>
      </c>
      <c r="G59" s="32">
        <f t="shared" si="3"/>
        <v>0</v>
      </c>
      <c r="H59" s="106">
        <f t="shared" si="0"/>
        <v>0</v>
      </c>
      <c r="I59" s="32">
        <f t="shared" si="4"/>
        <v>0</v>
      </c>
      <c r="J59" s="32">
        <f t="shared" si="5"/>
        <v>0</v>
      </c>
      <c r="K59" s="35">
        <v>0</v>
      </c>
      <c r="L59" s="32">
        <f t="shared" si="6"/>
        <v>0</v>
      </c>
      <c r="M59" s="35">
        <v>0</v>
      </c>
      <c r="N59" s="32">
        <f t="shared" si="7"/>
        <v>0</v>
      </c>
      <c r="O59" s="99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0</v>
      </c>
      <c r="T59" s="32">
        <f t="shared" si="10"/>
        <v>0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0</v>
      </c>
      <c r="Z59" s="32">
        <f t="shared" si="13"/>
        <v>0</v>
      </c>
      <c r="AA59" s="35">
        <v>0</v>
      </c>
      <c r="AB59" s="32">
        <f t="shared" si="14"/>
        <v>0</v>
      </c>
      <c r="AC59" s="32">
        <f t="shared" si="15"/>
        <v>0</v>
      </c>
      <c r="AD59" s="35">
        <v>0</v>
      </c>
      <c r="AE59" s="32">
        <f t="shared" si="16"/>
        <v>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114</v>
      </c>
      <c r="D60" s="35">
        <v>111</v>
      </c>
      <c r="E60" s="32">
        <f t="shared" si="2"/>
        <v>97.368421052631575</v>
      </c>
      <c r="F60" s="35">
        <v>27</v>
      </c>
      <c r="G60" s="32">
        <f t="shared" si="3"/>
        <v>24.324324324324326</v>
      </c>
      <c r="H60" s="106">
        <f t="shared" si="0"/>
        <v>109</v>
      </c>
      <c r="I60" s="32">
        <f t="shared" si="4"/>
        <v>98.198198198198199</v>
      </c>
      <c r="J60" s="32">
        <f t="shared" si="5"/>
        <v>95.614035087719301</v>
      </c>
      <c r="K60" s="35">
        <v>101</v>
      </c>
      <c r="L60" s="32">
        <f t="shared" si="6"/>
        <v>90.990990990990994</v>
      </c>
      <c r="M60" s="35">
        <v>8</v>
      </c>
      <c r="N60" s="32">
        <f t="shared" si="7"/>
        <v>7.2072072072072073</v>
      </c>
      <c r="O60" s="99">
        <f t="shared" si="20"/>
        <v>2</v>
      </c>
      <c r="P60" s="32">
        <f t="shared" si="8"/>
        <v>1.8018018018018018</v>
      </c>
      <c r="Q60" s="35">
        <v>1</v>
      </c>
      <c r="R60" s="32">
        <f t="shared" si="9"/>
        <v>50</v>
      </c>
      <c r="S60" s="35">
        <v>2</v>
      </c>
      <c r="T60" s="32">
        <f t="shared" si="10"/>
        <v>1.8018018018018018</v>
      </c>
      <c r="U60" s="35">
        <v>16</v>
      </c>
      <c r="V60" s="32">
        <f t="shared" si="11"/>
        <v>14.414414414414415</v>
      </c>
      <c r="W60" s="35">
        <v>6</v>
      </c>
      <c r="X60" s="32">
        <f t="shared" si="12"/>
        <v>5.4054054054054053</v>
      </c>
      <c r="Y60" s="35">
        <v>12</v>
      </c>
      <c r="Z60" s="32">
        <f t="shared" si="13"/>
        <v>10.810810810810811</v>
      </c>
      <c r="AA60" s="35">
        <v>0</v>
      </c>
      <c r="AB60" s="32">
        <f t="shared" si="14"/>
        <v>0</v>
      </c>
      <c r="AC60" s="32">
        <f t="shared" si="15"/>
        <v>0</v>
      </c>
      <c r="AD60" s="35">
        <v>12</v>
      </c>
      <c r="AE60" s="32">
        <f t="shared" si="16"/>
        <v>10.810810810810811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15</v>
      </c>
      <c r="D61" s="35">
        <v>15</v>
      </c>
      <c r="E61" s="32">
        <f t="shared" si="2"/>
        <v>100</v>
      </c>
      <c r="F61" s="35">
        <v>6</v>
      </c>
      <c r="G61" s="32">
        <f t="shared" si="3"/>
        <v>40</v>
      </c>
      <c r="H61" s="106">
        <f t="shared" si="0"/>
        <v>15</v>
      </c>
      <c r="I61" s="32">
        <f t="shared" si="4"/>
        <v>100</v>
      </c>
      <c r="J61" s="32">
        <f t="shared" si="5"/>
        <v>100</v>
      </c>
      <c r="K61" s="35">
        <v>10</v>
      </c>
      <c r="L61" s="32">
        <f t="shared" si="6"/>
        <v>66.666666666666657</v>
      </c>
      <c r="M61" s="35">
        <v>5</v>
      </c>
      <c r="N61" s="32">
        <f t="shared" si="7"/>
        <v>33.333333333333329</v>
      </c>
      <c r="O61" s="99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3</v>
      </c>
      <c r="T61" s="32">
        <f t="shared" si="10"/>
        <v>20</v>
      </c>
      <c r="U61" s="35">
        <v>6</v>
      </c>
      <c r="V61" s="32">
        <f t="shared" si="11"/>
        <v>40</v>
      </c>
      <c r="W61" s="35">
        <v>0</v>
      </c>
      <c r="X61" s="32">
        <f t="shared" si="12"/>
        <v>0</v>
      </c>
      <c r="Y61" s="35">
        <v>0</v>
      </c>
      <c r="Z61" s="32">
        <f t="shared" si="13"/>
        <v>0</v>
      </c>
      <c r="AA61" s="35">
        <v>0</v>
      </c>
      <c r="AB61" s="32">
        <f t="shared" si="14"/>
        <v>0</v>
      </c>
      <c r="AC61" s="32">
        <f t="shared" si="15"/>
        <v>0</v>
      </c>
      <c r="AD61" s="35">
        <v>0</v>
      </c>
      <c r="AE61" s="32">
        <f t="shared" si="16"/>
        <v>0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28.5</v>
      </c>
      <c r="D62" s="35">
        <v>25</v>
      </c>
      <c r="E62" s="32">
        <f t="shared" si="2"/>
        <v>87.719298245614027</v>
      </c>
      <c r="F62" s="35">
        <v>10</v>
      </c>
      <c r="G62" s="32">
        <f t="shared" si="3"/>
        <v>40</v>
      </c>
      <c r="H62" s="106">
        <f t="shared" si="0"/>
        <v>25</v>
      </c>
      <c r="I62" s="32">
        <f t="shared" si="4"/>
        <v>100</v>
      </c>
      <c r="J62" s="32">
        <f t="shared" si="5"/>
        <v>87.719298245614027</v>
      </c>
      <c r="K62" s="35">
        <v>18</v>
      </c>
      <c r="L62" s="32">
        <f t="shared" si="6"/>
        <v>72</v>
      </c>
      <c r="M62" s="35">
        <v>7</v>
      </c>
      <c r="N62" s="32">
        <f t="shared" si="7"/>
        <v>28.000000000000004</v>
      </c>
      <c r="O62" s="99">
        <f t="shared" si="20"/>
        <v>0</v>
      </c>
      <c r="P62" s="32">
        <f t="shared" si="8"/>
        <v>0</v>
      </c>
      <c r="Q62" s="35">
        <v>0</v>
      </c>
      <c r="R62" s="32">
        <f t="shared" si="9"/>
        <v>0</v>
      </c>
      <c r="S62" s="35">
        <v>0</v>
      </c>
      <c r="T62" s="32">
        <f t="shared" si="10"/>
        <v>0</v>
      </c>
      <c r="U62" s="35">
        <v>4</v>
      </c>
      <c r="V62" s="32">
        <f t="shared" si="11"/>
        <v>16</v>
      </c>
      <c r="W62" s="35">
        <v>0</v>
      </c>
      <c r="X62" s="32">
        <f t="shared" si="12"/>
        <v>0</v>
      </c>
      <c r="Y62" s="35">
        <v>0</v>
      </c>
      <c r="Z62" s="32">
        <f t="shared" si="13"/>
        <v>0</v>
      </c>
      <c r="AA62" s="35">
        <v>0</v>
      </c>
      <c r="AB62" s="32">
        <f t="shared" si="14"/>
        <v>0</v>
      </c>
      <c r="AC62" s="32">
        <f t="shared" si="15"/>
        <v>0</v>
      </c>
      <c r="AD62" s="35">
        <v>1</v>
      </c>
      <c r="AE62" s="32">
        <f t="shared" si="16"/>
        <v>4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103</v>
      </c>
      <c r="D63" s="35">
        <v>80</v>
      </c>
      <c r="E63" s="32">
        <f t="shared" si="2"/>
        <v>77.669902912621353</v>
      </c>
      <c r="F63" s="35">
        <v>19</v>
      </c>
      <c r="G63" s="32">
        <f t="shared" si="3"/>
        <v>23.75</v>
      </c>
      <c r="H63" s="106">
        <f t="shared" si="0"/>
        <v>80</v>
      </c>
      <c r="I63" s="32">
        <f t="shared" si="4"/>
        <v>100</v>
      </c>
      <c r="J63" s="32">
        <f t="shared" si="5"/>
        <v>77.669902912621353</v>
      </c>
      <c r="K63" s="35">
        <v>71</v>
      </c>
      <c r="L63" s="32">
        <f t="shared" si="6"/>
        <v>88.75</v>
      </c>
      <c r="M63" s="35">
        <v>9</v>
      </c>
      <c r="N63" s="32">
        <f t="shared" si="7"/>
        <v>11.25</v>
      </c>
      <c r="O63" s="99">
        <f t="shared" si="20"/>
        <v>0</v>
      </c>
      <c r="P63" s="32">
        <f t="shared" si="8"/>
        <v>0</v>
      </c>
      <c r="Q63" s="35">
        <v>0</v>
      </c>
      <c r="R63" s="32">
        <f t="shared" si="9"/>
        <v>0</v>
      </c>
      <c r="S63" s="35">
        <v>4</v>
      </c>
      <c r="T63" s="32">
        <f t="shared" si="10"/>
        <v>5</v>
      </c>
      <c r="U63" s="35">
        <v>21</v>
      </c>
      <c r="V63" s="32">
        <f t="shared" si="11"/>
        <v>26.25</v>
      </c>
      <c r="W63" s="35">
        <v>4</v>
      </c>
      <c r="X63" s="32">
        <f t="shared" si="12"/>
        <v>5</v>
      </c>
      <c r="Y63" s="35">
        <v>9</v>
      </c>
      <c r="Z63" s="32">
        <f t="shared" si="13"/>
        <v>11.25</v>
      </c>
      <c r="AA63" s="35">
        <v>0</v>
      </c>
      <c r="AB63" s="32">
        <f t="shared" si="14"/>
        <v>0</v>
      </c>
      <c r="AC63" s="32">
        <f t="shared" si="15"/>
        <v>0</v>
      </c>
      <c r="AD63" s="35">
        <v>11</v>
      </c>
      <c r="AE63" s="32">
        <f t="shared" si="16"/>
        <v>13.750000000000002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139</v>
      </c>
      <c r="D64" s="10">
        <f>SUM(D65:D71)</f>
        <v>136</v>
      </c>
      <c r="E64" s="43">
        <f>IF(C64=0,0,D64/C64*100)</f>
        <v>97.841726618705039</v>
      </c>
      <c r="F64" s="10">
        <f>SUM(F65:F71)</f>
        <v>26</v>
      </c>
      <c r="G64" s="43">
        <f>IF(D64=0,0,F64/D64*100)</f>
        <v>19.117647058823529</v>
      </c>
      <c r="H64" s="61">
        <f>SUM(H65:H71)</f>
        <v>136</v>
      </c>
      <c r="I64" s="43">
        <f>IF(D64=0,0,H64/D64*100)</f>
        <v>100</v>
      </c>
      <c r="J64" s="43">
        <f>IF(C64=0,0,H64/C64*100)</f>
        <v>97.841726618705039</v>
      </c>
      <c r="K64" s="10">
        <f>SUM(K65:K71)</f>
        <v>124</v>
      </c>
      <c r="L64" s="43">
        <f>IF(D64=0,0,K64/D64*100)</f>
        <v>91.17647058823529</v>
      </c>
      <c r="M64" s="10">
        <f>SUM(M65:M71)</f>
        <v>12</v>
      </c>
      <c r="N64" s="43">
        <f>IF(D64=0,0,M64/D64*100)</f>
        <v>8.8235294117647065</v>
      </c>
      <c r="O64" s="61">
        <f>SUM(O65:O71)</f>
        <v>0</v>
      </c>
      <c r="P64" s="43">
        <f>IF(D64=0,0,O64/D64*100)</f>
        <v>0</v>
      </c>
      <c r="Q64" s="10">
        <f>SUM(Q65:Q71)</f>
        <v>0</v>
      </c>
      <c r="R64" s="43">
        <f t="shared" si="9"/>
        <v>0</v>
      </c>
      <c r="S64" s="10">
        <f>SUM(S65:S71)</f>
        <v>21</v>
      </c>
      <c r="T64" s="43">
        <f>IF(D64=0,0,S64/D64*100)</f>
        <v>15.441176470588236</v>
      </c>
      <c r="U64" s="10">
        <f>SUM(U65:U71)</f>
        <v>30</v>
      </c>
      <c r="V64" s="43">
        <f t="shared" si="11"/>
        <v>22.058823529411764</v>
      </c>
      <c r="W64" s="10">
        <f>SUM(W65:W71)</f>
        <v>4</v>
      </c>
      <c r="X64" s="43">
        <f>IF(D64=0,0,W64/D64*100)</f>
        <v>2.9411764705882351</v>
      </c>
      <c r="Y64" s="10">
        <f>SUM(Y65:Y71)</f>
        <v>7</v>
      </c>
      <c r="Z64" s="43">
        <f>IF(D64=0,0,Y64/D64*100)</f>
        <v>5.1470588235294112</v>
      </c>
      <c r="AA64" s="10">
        <f>SUM(AA65:AA71)</f>
        <v>0</v>
      </c>
      <c r="AB64" s="43">
        <f>IF(D64=0,0,AA64/D64*100)</f>
        <v>0</v>
      </c>
      <c r="AC64" s="43">
        <f>IF(Y64=0,0,AA64/Y64*100)</f>
        <v>0</v>
      </c>
      <c r="AD64" s="10">
        <f>SUM(AD65:AD71)</f>
        <v>4</v>
      </c>
      <c r="AE64" s="43">
        <f t="shared" si="16"/>
        <v>2.9411764705882351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23</v>
      </c>
      <c r="D65" s="35">
        <v>23</v>
      </c>
      <c r="E65" s="32">
        <f t="shared" si="2"/>
        <v>100</v>
      </c>
      <c r="F65" s="35">
        <v>0</v>
      </c>
      <c r="G65" s="32">
        <f t="shared" si="3"/>
        <v>0</v>
      </c>
      <c r="H65" s="106">
        <f t="shared" si="0"/>
        <v>23</v>
      </c>
      <c r="I65" s="32">
        <f t="shared" si="4"/>
        <v>100</v>
      </c>
      <c r="J65" s="32">
        <f t="shared" si="5"/>
        <v>100</v>
      </c>
      <c r="K65" s="35">
        <v>21</v>
      </c>
      <c r="L65" s="32">
        <f t="shared" si="6"/>
        <v>91.304347826086953</v>
      </c>
      <c r="M65" s="35">
        <v>2</v>
      </c>
      <c r="N65" s="32">
        <f t="shared" si="7"/>
        <v>8.695652173913043</v>
      </c>
      <c r="O65" s="99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4</v>
      </c>
      <c r="T65" s="32">
        <f t="shared" si="10"/>
        <v>17.391304347826086</v>
      </c>
      <c r="U65" s="35">
        <v>8</v>
      </c>
      <c r="V65" s="32">
        <f t="shared" si="11"/>
        <v>34.782608695652172</v>
      </c>
      <c r="W65" s="35">
        <v>1</v>
      </c>
      <c r="X65" s="32">
        <f t="shared" si="12"/>
        <v>4.3478260869565215</v>
      </c>
      <c r="Y65" s="35">
        <v>1</v>
      </c>
      <c r="Z65" s="32">
        <f t="shared" si="13"/>
        <v>4.3478260869565215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0</v>
      </c>
      <c r="D66" s="35">
        <v>0</v>
      </c>
      <c r="E66" s="32">
        <f t="shared" si="2"/>
        <v>0</v>
      </c>
      <c r="F66" s="35">
        <v>0</v>
      </c>
      <c r="G66" s="32">
        <f t="shared" si="3"/>
        <v>0</v>
      </c>
      <c r="H66" s="106">
        <f t="shared" si="0"/>
        <v>0</v>
      </c>
      <c r="I66" s="32">
        <f t="shared" si="4"/>
        <v>0</v>
      </c>
      <c r="J66" s="32">
        <f t="shared" si="5"/>
        <v>0</v>
      </c>
      <c r="K66" s="35">
        <v>0</v>
      </c>
      <c r="L66" s="32">
        <f t="shared" si="6"/>
        <v>0</v>
      </c>
      <c r="M66" s="35">
        <v>0</v>
      </c>
      <c r="N66" s="32">
        <f t="shared" si="7"/>
        <v>0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8</v>
      </c>
      <c r="D67" s="35">
        <v>8</v>
      </c>
      <c r="E67" s="32">
        <f t="shared" si="2"/>
        <v>100</v>
      </c>
      <c r="F67" s="35">
        <v>1</v>
      </c>
      <c r="G67" s="32">
        <f t="shared" si="3"/>
        <v>12.5</v>
      </c>
      <c r="H67" s="106">
        <f t="shared" si="0"/>
        <v>8</v>
      </c>
      <c r="I67" s="32">
        <f t="shared" si="4"/>
        <v>100</v>
      </c>
      <c r="J67" s="32">
        <f t="shared" si="5"/>
        <v>100</v>
      </c>
      <c r="K67" s="35">
        <v>8</v>
      </c>
      <c r="L67" s="32">
        <f t="shared" si="6"/>
        <v>100</v>
      </c>
      <c r="M67" s="35">
        <v>0</v>
      </c>
      <c r="N67" s="32">
        <f t="shared" si="7"/>
        <v>0</v>
      </c>
      <c r="O67" s="99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0</v>
      </c>
      <c r="T67" s="32">
        <f t="shared" si="10"/>
        <v>0</v>
      </c>
      <c r="U67" s="35">
        <v>0</v>
      </c>
      <c r="V67" s="32">
        <f t="shared" si="11"/>
        <v>0</v>
      </c>
      <c r="W67" s="35">
        <v>0</v>
      </c>
      <c r="X67" s="32">
        <f t="shared" si="12"/>
        <v>0</v>
      </c>
      <c r="Y67" s="35">
        <v>0</v>
      </c>
      <c r="Z67" s="32">
        <f t="shared" si="13"/>
        <v>0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21</v>
      </c>
      <c r="D68" s="35">
        <v>19</v>
      </c>
      <c r="E68" s="32">
        <f t="shared" si="2"/>
        <v>90.476190476190482</v>
      </c>
      <c r="F68" s="35">
        <v>0</v>
      </c>
      <c r="G68" s="32">
        <f t="shared" si="3"/>
        <v>0</v>
      </c>
      <c r="H68" s="106">
        <f t="shared" si="0"/>
        <v>19</v>
      </c>
      <c r="I68" s="32">
        <f t="shared" si="4"/>
        <v>100</v>
      </c>
      <c r="J68" s="32">
        <f t="shared" si="5"/>
        <v>90.476190476190482</v>
      </c>
      <c r="K68" s="35">
        <v>17</v>
      </c>
      <c r="L68" s="32">
        <f t="shared" si="6"/>
        <v>89.473684210526315</v>
      </c>
      <c r="M68" s="35">
        <v>2</v>
      </c>
      <c r="N68" s="32">
        <f t="shared" si="7"/>
        <v>10.526315789473683</v>
      </c>
      <c r="O68" s="99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13</v>
      </c>
      <c r="T68" s="32">
        <f t="shared" si="10"/>
        <v>68.421052631578945</v>
      </c>
      <c r="U68" s="35">
        <v>0</v>
      </c>
      <c r="V68" s="32">
        <f t="shared" si="11"/>
        <v>0</v>
      </c>
      <c r="W68" s="35">
        <v>0</v>
      </c>
      <c r="X68" s="32">
        <f t="shared" si="12"/>
        <v>0</v>
      </c>
      <c r="Y68" s="35">
        <v>0</v>
      </c>
      <c r="Z68" s="32">
        <f t="shared" si="13"/>
        <v>0</v>
      </c>
      <c r="AA68" s="35">
        <v>0</v>
      </c>
      <c r="AB68" s="32">
        <f t="shared" si="14"/>
        <v>0</v>
      </c>
      <c r="AC68" s="32">
        <f t="shared" si="15"/>
        <v>0</v>
      </c>
      <c r="AD68" s="35">
        <v>1</v>
      </c>
      <c r="AE68" s="32">
        <f t="shared" si="16"/>
        <v>5.2631578947368416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9</v>
      </c>
      <c r="D69" s="35">
        <v>8</v>
      </c>
      <c r="E69" s="32">
        <f t="shared" si="2"/>
        <v>88.888888888888886</v>
      </c>
      <c r="F69" s="35">
        <v>2</v>
      </c>
      <c r="G69" s="32">
        <f t="shared" si="3"/>
        <v>25</v>
      </c>
      <c r="H69" s="106">
        <f t="shared" si="0"/>
        <v>8</v>
      </c>
      <c r="I69" s="32">
        <f t="shared" si="4"/>
        <v>100</v>
      </c>
      <c r="J69" s="32">
        <f t="shared" si="5"/>
        <v>88.888888888888886</v>
      </c>
      <c r="K69" s="35">
        <v>8</v>
      </c>
      <c r="L69" s="32">
        <f t="shared" si="6"/>
        <v>100</v>
      </c>
      <c r="M69" s="35">
        <v>0</v>
      </c>
      <c r="N69" s="32">
        <f t="shared" si="7"/>
        <v>0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3</v>
      </c>
      <c r="T69" s="32">
        <f t="shared" si="10"/>
        <v>37.5</v>
      </c>
      <c r="U69" s="35">
        <v>5</v>
      </c>
      <c r="V69" s="32">
        <f t="shared" si="11"/>
        <v>62.5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0</v>
      </c>
      <c r="D70" s="35">
        <v>0</v>
      </c>
      <c r="E70" s="32">
        <f t="shared" si="2"/>
        <v>0</v>
      </c>
      <c r="F70" s="35">
        <v>0</v>
      </c>
      <c r="G70" s="32">
        <f t="shared" si="3"/>
        <v>0</v>
      </c>
      <c r="H70" s="106">
        <f t="shared" si="0"/>
        <v>0</v>
      </c>
      <c r="I70" s="32">
        <f t="shared" si="4"/>
        <v>0</v>
      </c>
      <c r="J70" s="32">
        <f t="shared" si="5"/>
        <v>0</v>
      </c>
      <c r="K70" s="35">
        <v>0</v>
      </c>
      <c r="L70" s="32">
        <f t="shared" si="6"/>
        <v>0</v>
      </c>
      <c r="M70" s="35">
        <v>0</v>
      </c>
      <c r="N70" s="32">
        <f t="shared" si="7"/>
        <v>0</v>
      </c>
      <c r="O70" s="99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78</v>
      </c>
      <c r="D71" s="35">
        <v>78</v>
      </c>
      <c r="E71" s="32">
        <f t="shared" si="2"/>
        <v>100</v>
      </c>
      <c r="F71" s="35">
        <v>23</v>
      </c>
      <c r="G71" s="32">
        <f t="shared" si="3"/>
        <v>29.487179487179489</v>
      </c>
      <c r="H71" s="106">
        <f t="shared" si="0"/>
        <v>78</v>
      </c>
      <c r="I71" s="32">
        <f t="shared" si="4"/>
        <v>100</v>
      </c>
      <c r="J71" s="32">
        <f t="shared" si="5"/>
        <v>100</v>
      </c>
      <c r="K71" s="35">
        <v>70</v>
      </c>
      <c r="L71" s="32">
        <f t="shared" si="6"/>
        <v>89.743589743589752</v>
      </c>
      <c r="M71" s="35">
        <v>8</v>
      </c>
      <c r="N71" s="32">
        <f t="shared" si="7"/>
        <v>10.256410256410255</v>
      </c>
      <c r="O71" s="99">
        <f t="shared" si="21"/>
        <v>0</v>
      </c>
      <c r="P71" s="32">
        <f t="shared" si="8"/>
        <v>0</v>
      </c>
      <c r="Q71" s="35">
        <v>0</v>
      </c>
      <c r="R71" s="32">
        <f t="shared" si="9"/>
        <v>0</v>
      </c>
      <c r="S71" s="35">
        <v>1</v>
      </c>
      <c r="T71" s="32">
        <f t="shared" si="10"/>
        <v>1.2820512820512819</v>
      </c>
      <c r="U71" s="35">
        <v>17</v>
      </c>
      <c r="V71" s="32">
        <f t="shared" si="11"/>
        <v>21.794871794871796</v>
      </c>
      <c r="W71" s="35">
        <v>3</v>
      </c>
      <c r="X71" s="32">
        <f t="shared" si="12"/>
        <v>3.8461538461538463</v>
      </c>
      <c r="Y71" s="35">
        <v>6</v>
      </c>
      <c r="Z71" s="32">
        <f t="shared" si="13"/>
        <v>7.6923076923076925</v>
      </c>
      <c r="AA71" s="35">
        <v>0</v>
      </c>
      <c r="AB71" s="32">
        <f t="shared" si="14"/>
        <v>0</v>
      </c>
      <c r="AC71" s="32">
        <f t="shared" si="15"/>
        <v>0</v>
      </c>
      <c r="AD71" s="35">
        <v>3</v>
      </c>
      <c r="AE71" s="32">
        <f t="shared" si="16"/>
        <v>3.8461538461538463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220.7</v>
      </c>
      <c r="D72" s="10">
        <f>SUM(D73:D78)</f>
        <v>200</v>
      </c>
      <c r="E72" s="43">
        <f t="shared" si="2"/>
        <v>90.620752152242872</v>
      </c>
      <c r="F72" s="10">
        <f>SUM(F73:F78)</f>
        <v>111</v>
      </c>
      <c r="G72" s="43">
        <f t="shared" si="3"/>
        <v>55.500000000000007</v>
      </c>
      <c r="H72" s="61">
        <f>SUM(H73:H78)</f>
        <v>196</v>
      </c>
      <c r="I72" s="43">
        <f>IF(D72=0,0,H72/D72*100)</f>
        <v>98</v>
      </c>
      <c r="J72" s="43">
        <f>IF(C72=0,0,H72/C72*100)</f>
        <v>88.808337109198007</v>
      </c>
      <c r="K72" s="10">
        <f>SUM(K73:K78)</f>
        <v>147</v>
      </c>
      <c r="L72" s="43">
        <f t="shared" si="6"/>
        <v>73.5</v>
      </c>
      <c r="M72" s="10">
        <f>SUM(M73:M78)</f>
        <v>49</v>
      </c>
      <c r="N72" s="43">
        <f>IF(D72=0,0,M72/D72*100)</f>
        <v>24.5</v>
      </c>
      <c r="O72" s="61">
        <f>SUM(O73:O78)</f>
        <v>4</v>
      </c>
      <c r="P72" s="43">
        <f>IF(D72=0,0,O72/D72*100)</f>
        <v>2</v>
      </c>
      <c r="Q72" s="10">
        <f>SUM(Q73:Q78)</f>
        <v>1</v>
      </c>
      <c r="R72" s="43">
        <f t="shared" si="9"/>
        <v>25</v>
      </c>
      <c r="S72" s="10">
        <f>SUM(S73:S78)</f>
        <v>15</v>
      </c>
      <c r="T72" s="43">
        <f>IF(D72=0,0,S72/D72*100)</f>
        <v>7.5</v>
      </c>
      <c r="U72" s="10">
        <f>SUM(U73:U78)</f>
        <v>19</v>
      </c>
      <c r="V72" s="43">
        <f t="shared" si="11"/>
        <v>9.5</v>
      </c>
      <c r="W72" s="10">
        <f>SUM(W73:W78)</f>
        <v>22</v>
      </c>
      <c r="X72" s="43">
        <f>IF(D72=0,0,W72/D72*100)</f>
        <v>11</v>
      </c>
      <c r="Y72" s="10">
        <f>SUM(Y73:Y78)</f>
        <v>28</v>
      </c>
      <c r="Z72" s="43">
        <f>IF(D72=0,0,Y72/D72*100)</f>
        <v>14.000000000000002</v>
      </c>
      <c r="AA72" s="10">
        <f>SUM(AA73:AA78)</f>
        <v>0</v>
      </c>
      <c r="AB72" s="43">
        <f>IF(D72=0,0,AA72/D72*100)</f>
        <v>0</v>
      </c>
      <c r="AC72" s="43">
        <f>IF(Y72=0,0,AA72/Y72*100)</f>
        <v>0</v>
      </c>
      <c r="AD72" s="10">
        <f>SUM(AD73:AD78)</f>
        <v>31</v>
      </c>
      <c r="AE72" s="43">
        <f t="shared" si="16"/>
        <v>15.5</v>
      </c>
      <c r="AF72" s="10">
        <f>SUM(AF73:AF78)</f>
        <v>1</v>
      </c>
      <c r="AG72" s="43">
        <f>IF(D72=0,0,AF72/D72*100)</f>
        <v>0.5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27</v>
      </c>
      <c r="D73" s="35">
        <v>24</v>
      </c>
      <c r="E73" s="32">
        <f t="shared" si="2"/>
        <v>88.888888888888886</v>
      </c>
      <c r="F73" s="35">
        <v>11</v>
      </c>
      <c r="G73" s="32">
        <f t="shared" si="3"/>
        <v>45.833333333333329</v>
      </c>
      <c r="H73" s="106">
        <f t="shared" si="0"/>
        <v>24</v>
      </c>
      <c r="I73" s="32">
        <f t="shared" si="4"/>
        <v>100</v>
      </c>
      <c r="J73" s="32">
        <f t="shared" si="5"/>
        <v>88.888888888888886</v>
      </c>
      <c r="K73" s="35">
        <v>18</v>
      </c>
      <c r="L73" s="32">
        <f t="shared" si="6"/>
        <v>75</v>
      </c>
      <c r="M73" s="35">
        <v>6</v>
      </c>
      <c r="N73" s="32">
        <f t="shared" si="7"/>
        <v>25</v>
      </c>
      <c r="O73" s="99">
        <f t="shared" ref="O73:O78" si="22">D73-H73</f>
        <v>0</v>
      </c>
      <c r="P73" s="32">
        <f t="shared" si="8"/>
        <v>0</v>
      </c>
      <c r="Q73" s="35">
        <v>0</v>
      </c>
      <c r="R73" s="32">
        <f t="shared" si="9"/>
        <v>0</v>
      </c>
      <c r="S73" s="35">
        <v>2</v>
      </c>
      <c r="T73" s="32">
        <f t="shared" si="10"/>
        <v>8.3333333333333321</v>
      </c>
      <c r="U73" s="35">
        <v>4</v>
      </c>
      <c r="V73" s="32">
        <f t="shared" si="11"/>
        <v>16.666666666666664</v>
      </c>
      <c r="W73" s="35">
        <v>0</v>
      </c>
      <c r="X73" s="32">
        <f t="shared" si="12"/>
        <v>0</v>
      </c>
      <c r="Y73" s="35">
        <v>0</v>
      </c>
      <c r="Z73" s="32">
        <f t="shared" si="13"/>
        <v>0</v>
      </c>
      <c r="AA73" s="35">
        <v>0</v>
      </c>
      <c r="AB73" s="32">
        <f t="shared" si="14"/>
        <v>0</v>
      </c>
      <c r="AC73" s="32">
        <f t="shared" si="15"/>
        <v>0</v>
      </c>
      <c r="AD73" s="35">
        <v>2</v>
      </c>
      <c r="AE73" s="32">
        <f t="shared" si="16"/>
        <v>8.3333333333333321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91.7</v>
      </c>
      <c r="D74" s="35">
        <v>84</v>
      </c>
      <c r="E74" s="32">
        <f t="shared" si="2"/>
        <v>91.603053435114504</v>
      </c>
      <c r="F74" s="35">
        <v>53</v>
      </c>
      <c r="G74" s="32">
        <f t="shared" si="3"/>
        <v>63.095238095238095</v>
      </c>
      <c r="H74" s="106">
        <f t="shared" si="0"/>
        <v>80</v>
      </c>
      <c r="I74" s="32">
        <f t="shared" si="4"/>
        <v>95.238095238095227</v>
      </c>
      <c r="J74" s="32">
        <f t="shared" si="5"/>
        <v>87.241003271537622</v>
      </c>
      <c r="K74" s="35">
        <v>56</v>
      </c>
      <c r="L74" s="32">
        <f t="shared" si="6"/>
        <v>66.666666666666657</v>
      </c>
      <c r="M74" s="35">
        <v>24</v>
      </c>
      <c r="N74" s="32">
        <f t="shared" si="7"/>
        <v>28.571428571428569</v>
      </c>
      <c r="O74" s="99">
        <f t="shared" si="22"/>
        <v>4</v>
      </c>
      <c r="P74" s="32">
        <f t="shared" si="8"/>
        <v>4.7619047619047619</v>
      </c>
      <c r="Q74" s="35">
        <v>1</v>
      </c>
      <c r="R74" s="32">
        <f t="shared" si="9"/>
        <v>25</v>
      </c>
      <c r="S74" s="35">
        <v>8</v>
      </c>
      <c r="T74" s="32">
        <f t="shared" si="10"/>
        <v>9.5238095238095237</v>
      </c>
      <c r="U74" s="35">
        <v>11</v>
      </c>
      <c r="V74" s="32">
        <f t="shared" si="11"/>
        <v>13.095238095238097</v>
      </c>
      <c r="W74" s="35">
        <v>13</v>
      </c>
      <c r="X74" s="32">
        <f t="shared" si="12"/>
        <v>15.476190476190476</v>
      </c>
      <c r="Y74" s="35">
        <v>14</v>
      </c>
      <c r="Z74" s="32">
        <f t="shared" si="13"/>
        <v>16.666666666666664</v>
      </c>
      <c r="AA74" s="35">
        <v>0</v>
      </c>
      <c r="AB74" s="32">
        <f t="shared" si="14"/>
        <v>0</v>
      </c>
      <c r="AC74" s="32">
        <f t="shared" si="15"/>
        <v>0</v>
      </c>
      <c r="AD74" s="35">
        <v>11</v>
      </c>
      <c r="AE74" s="32">
        <f t="shared" si="16"/>
        <v>13.095238095238097</v>
      </c>
      <c r="AF74" s="35">
        <v>1</v>
      </c>
      <c r="AG74" s="32">
        <f t="shared" si="17"/>
        <v>1.1904761904761905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67</v>
      </c>
      <c r="D75" s="35">
        <v>60</v>
      </c>
      <c r="E75" s="32">
        <f t="shared" si="2"/>
        <v>89.552238805970148</v>
      </c>
      <c r="F75" s="35">
        <v>37</v>
      </c>
      <c r="G75" s="32">
        <f t="shared" si="3"/>
        <v>61.666666666666671</v>
      </c>
      <c r="H75" s="106">
        <f t="shared" si="0"/>
        <v>60</v>
      </c>
      <c r="I75" s="32">
        <f t="shared" si="4"/>
        <v>100</v>
      </c>
      <c r="J75" s="32">
        <f t="shared" si="5"/>
        <v>89.552238805970148</v>
      </c>
      <c r="K75" s="35">
        <v>46</v>
      </c>
      <c r="L75" s="32">
        <f t="shared" si="6"/>
        <v>76.666666666666671</v>
      </c>
      <c r="M75" s="35">
        <v>14</v>
      </c>
      <c r="N75" s="32">
        <f t="shared" si="7"/>
        <v>23.333333333333332</v>
      </c>
      <c r="O75" s="99">
        <f t="shared" si="22"/>
        <v>0</v>
      </c>
      <c r="P75" s="32">
        <f t="shared" si="8"/>
        <v>0</v>
      </c>
      <c r="Q75" s="35">
        <v>0</v>
      </c>
      <c r="R75" s="32">
        <f t="shared" si="9"/>
        <v>0</v>
      </c>
      <c r="S75" s="35">
        <v>5</v>
      </c>
      <c r="T75" s="32">
        <f t="shared" si="10"/>
        <v>8.3333333333333321</v>
      </c>
      <c r="U75" s="35">
        <v>4</v>
      </c>
      <c r="V75" s="32">
        <f t="shared" si="11"/>
        <v>6.666666666666667</v>
      </c>
      <c r="W75" s="35">
        <v>7</v>
      </c>
      <c r="X75" s="32">
        <f t="shared" si="12"/>
        <v>11.666666666666666</v>
      </c>
      <c r="Y75" s="35">
        <v>10</v>
      </c>
      <c r="Z75" s="32">
        <f t="shared" si="13"/>
        <v>16.666666666666664</v>
      </c>
      <c r="AA75" s="35">
        <v>0</v>
      </c>
      <c r="AB75" s="32">
        <f t="shared" si="14"/>
        <v>0</v>
      </c>
      <c r="AC75" s="32">
        <f t="shared" si="15"/>
        <v>0</v>
      </c>
      <c r="AD75" s="35">
        <v>12</v>
      </c>
      <c r="AE75" s="32">
        <f t="shared" si="16"/>
        <v>20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21</v>
      </c>
      <c r="D76" s="35">
        <v>20</v>
      </c>
      <c r="E76" s="32">
        <f t="shared" si="2"/>
        <v>95.238095238095227</v>
      </c>
      <c r="F76" s="35">
        <v>6</v>
      </c>
      <c r="G76" s="32">
        <f t="shared" si="3"/>
        <v>30</v>
      </c>
      <c r="H76" s="106">
        <f t="shared" si="0"/>
        <v>20</v>
      </c>
      <c r="I76" s="32">
        <f t="shared" si="4"/>
        <v>100</v>
      </c>
      <c r="J76" s="32">
        <f t="shared" si="5"/>
        <v>95.238095238095227</v>
      </c>
      <c r="K76" s="35">
        <v>17</v>
      </c>
      <c r="L76" s="32">
        <f t="shared" si="6"/>
        <v>85</v>
      </c>
      <c r="M76" s="35">
        <v>3</v>
      </c>
      <c r="N76" s="32">
        <f t="shared" si="7"/>
        <v>15</v>
      </c>
      <c r="O76" s="99">
        <f t="shared" si="22"/>
        <v>0</v>
      </c>
      <c r="P76" s="32">
        <f t="shared" si="8"/>
        <v>0</v>
      </c>
      <c r="Q76" s="35">
        <v>0</v>
      </c>
      <c r="R76" s="32">
        <f t="shared" si="9"/>
        <v>0</v>
      </c>
      <c r="S76" s="35">
        <v>0</v>
      </c>
      <c r="T76" s="32">
        <f t="shared" si="10"/>
        <v>0</v>
      </c>
      <c r="U76" s="35">
        <v>0</v>
      </c>
      <c r="V76" s="32">
        <f t="shared" si="11"/>
        <v>0</v>
      </c>
      <c r="W76" s="35">
        <v>2</v>
      </c>
      <c r="X76" s="32">
        <f t="shared" si="12"/>
        <v>10</v>
      </c>
      <c r="Y76" s="35">
        <v>1</v>
      </c>
      <c r="Z76" s="32">
        <f t="shared" si="13"/>
        <v>5</v>
      </c>
      <c r="AA76" s="35">
        <v>0</v>
      </c>
      <c r="AB76" s="32">
        <f t="shared" si="14"/>
        <v>0</v>
      </c>
      <c r="AC76" s="32">
        <f t="shared" si="15"/>
        <v>0</v>
      </c>
      <c r="AD76" s="35">
        <v>2</v>
      </c>
      <c r="AE76" s="32">
        <f t="shared" si="16"/>
        <v>10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4</v>
      </c>
      <c r="D77" s="35">
        <v>3</v>
      </c>
      <c r="E77" s="32">
        <f t="shared" si="2"/>
        <v>75</v>
      </c>
      <c r="F77" s="35">
        <v>1</v>
      </c>
      <c r="G77" s="32">
        <f t="shared" si="3"/>
        <v>33.333333333333329</v>
      </c>
      <c r="H77" s="106">
        <f t="shared" si="0"/>
        <v>3</v>
      </c>
      <c r="I77" s="32">
        <f t="shared" si="4"/>
        <v>100</v>
      </c>
      <c r="J77" s="32">
        <f t="shared" si="5"/>
        <v>75</v>
      </c>
      <c r="K77" s="35">
        <v>1</v>
      </c>
      <c r="L77" s="32">
        <f t="shared" si="6"/>
        <v>33.333333333333329</v>
      </c>
      <c r="M77" s="35">
        <v>2</v>
      </c>
      <c r="N77" s="32">
        <f t="shared" si="7"/>
        <v>66.666666666666657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1</v>
      </c>
      <c r="Z77" s="32">
        <f t="shared" si="13"/>
        <v>33.333333333333329</v>
      </c>
      <c r="AA77" s="35">
        <v>0</v>
      </c>
      <c r="AB77" s="32">
        <f t="shared" si="14"/>
        <v>0</v>
      </c>
      <c r="AC77" s="32">
        <f t="shared" si="15"/>
        <v>0</v>
      </c>
      <c r="AD77" s="35">
        <v>1</v>
      </c>
      <c r="AE77" s="32">
        <f t="shared" si="16"/>
        <v>33.333333333333329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10</v>
      </c>
      <c r="D78" s="35">
        <v>9</v>
      </c>
      <c r="E78" s="32">
        <f t="shared" si="2"/>
        <v>90</v>
      </c>
      <c r="F78" s="35">
        <v>3</v>
      </c>
      <c r="G78" s="32">
        <f t="shared" si="3"/>
        <v>33.333333333333329</v>
      </c>
      <c r="H78" s="106">
        <f t="shared" si="0"/>
        <v>9</v>
      </c>
      <c r="I78" s="32">
        <f t="shared" si="4"/>
        <v>100</v>
      </c>
      <c r="J78" s="32">
        <f t="shared" si="5"/>
        <v>90</v>
      </c>
      <c r="K78" s="35">
        <v>9</v>
      </c>
      <c r="L78" s="32">
        <f t="shared" si="6"/>
        <v>100</v>
      </c>
      <c r="M78" s="35">
        <v>0</v>
      </c>
      <c r="N78" s="32">
        <f t="shared" si="7"/>
        <v>0</v>
      </c>
      <c r="O78" s="99">
        <f t="shared" si="22"/>
        <v>0</v>
      </c>
      <c r="P78" s="32">
        <f t="shared" si="8"/>
        <v>0</v>
      </c>
      <c r="Q78" s="35">
        <v>0</v>
      </c>
      <c r="R78" s="32">
        <f t="shared" si="9"/>
        <v>0</v>
      </c>
      <c r="S78" s="35">
        <v>0</v>
      </c>
      <c r="T78" s="32">
        <f t="shared" si="10"/>
        <v>0</v>
      </c>
      <c r="U78" s="35">
        <v>0</v>
      </c>
      <c r="V78" s="32">
        <f t="shared" si="11"/>
        <v>0</v>
      </c>
      <c r="W78" s="35">
        <v>0</v>
      </c>
      <c r="X78" s="32">
        <f t="shared" si="12"/>
        <v>0</v>
      </c>
      <c r="Y78" s="35">
        <v>2</v>
      </c>
      <c r="Z78" s="32">
        <f t="shared" si="13"/>
        <v>22.222222222222221</v>
      </c>
      <c r="AA78" s="35">
        <v>0</v>
      </c>
      <c r="AB78" s="32">
        <f t="shared" si="14"/>
        <v>0</v>
      </c>
      <c r="AC78" s="32">
        <f t="shared" si="15"/>
        <v>0</v>
      </c>
      <c r="AD78" s="35">
        <v>3</v>
      </c>
      <c r="AE78" s="32">
        <f t="shared" si="16"/>
        <v>33.333333333333329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566</v>
      </c>
      <c r="D79" s="10">
        <f>SUM(D80:D89)</f>
        <v>494</v>
      </c>
      <c r="E79" s="43">
        <f>IF(C79=0,0,D79/C79*100)</f>
        <v>87.279151943462892</v>
      </c>
      <c r="F79" s="10">
        <f>SUM(F80:F89)</f>
        <v>160</v>
      </c>
      <c r="G79" s="43">
        <f>IF(D79=0,0,F79/D79*100)</f>
        <v>32.388663967611336</v>
      </c>
      <c r="H79" s="61">
        <f>SUM(H80:H89)</f>
        <v>475</v>
      </c>
      <c r="I79" s="43">
        <f>IF(D79=0,0,H79/D79*100)</f>
        <v>96.15384615384616</v>
      </c>
      <c r="J79" s="43">
        <f>IF(C79=0,0,H79/C79*100)</f>
        <v>83.922261484098939</v>
      </c>
      <c r="K79" s="10">
        <f>SUM(K80:K89)</f>
        <v>374</v>
      </c>
      <c r="L79" s="43">
        <f t="shared" si="6"/>
        <v>75.708502024291505</v>
      </c>
      <c r="M79" s="10">
        <f>SUM(M80:M89)</f>
        <v>101</v>
      </c>
      <c r="N79" s="43">
        <f>IF(D79=0,0,M79/D79*100)</f>
        <v>20.445344129554655</v>
      </c>
      <c r="O79" s="61">
        <f>SUM(O80:O89)</f>
        <v>19</v>
      </c>
      <c r="P79" s="43">
        <f>IF(D79=0,0,O79/D79*100)</f>
        <v>3.8461538461538463</v>
      </c>
      <c r="Q79" s="10">
        <f>SUM(Q80:Q89)</f>
        <v>5</v>
      </c>
      <c r="R79" s="43">
        <f t="shared" si="9"/>
        <v>26.315789473684209</v>
      </c>
      <c r="S79" s="10">
        <f>SUM(S80:S89)</f>
        <v>37</v>
      </c>
      <c r="T79" s="43">
        <f>IF(D79=0,0,S79/D79*100)</f>
        <v>7.4898785425101213</v>
      </c>
      <c r="U79" s="10">
        <f>SUM(U80:U89)</f>
        <v>40</v>
      </c>
      <c r="V79" s="43">
        <f t="shared" si="11"/>
        <v>8.097165991902834</v>
      </c>
      <c r="W79" s="10">
        <f>SUM(W80:W89)</f>
        <v>34</v>
      </c>
      <c r="X79" s="43">
        <f>IF(D79=0,0,W79/D79*100)</f>
        <v>6.8825910931174086</v>
      </c>
      <c r="Y79" s="10">
        <f>SUM(Y80:Y89)</f>
        <v>85</v>
      </c>
      <c r="Z79" s="43">
        <f>IF(D79=0,0,Y79/D79*100)</f>
        <v>17.20647773279352</v>
      </c>
      <c r="AA79" s="10">
        <f>SUM(AA80:AA89)</f>
        <v>6</v>
      </c>
      <c r="AB79" s="43">
        <f>IF(D79=0,0,AA79/D79*100)</f>
        <v>1.214574898785425</v>
      </c>
      <c r="AC79" s="43">
        <f>IF(Y79=0,0,AA79/Y79*100)</f>
        <v>7.0588235294117645</v>
      </c>
      <c r="AD79" s="10">
        <f>SUM(AD80:AD89)</f>
        <v>106</v>
      </c>
      <c r="AE79" s="43">
        <f t="shared" si="16"/>
        <v>21.457489878542511</v>
      </c>
      <c r="AF79" s="10">
        <f>SUM(AF80:AF89)</f>
        <v>1</v>
      </c>
      <c r="AG79" s="43">
        <f>IF(D79=0,0,AF79/D79*100)</f>
        <v>0.20242914979757085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20</v>
      </c>
      <c r="D80" s="35">
        <v>19</v>
      </c>
      <c r="E80" s="32">
        <f t="shared" ref="E80:E101" si="23">IF(C80=0,0,D80/C80*100)</f>
        <v>95</v>
      </c>
      <c r="F80" s="35">
        <v>4</v>
      </c>
      <c r="G80" s="32">
        <f t="shared" ref="G80:G101" si="24">IF(D80=0,0,F80/D80*100)</f>
        <v>21.052631578947366</v>
      </c>
      <c r="H80" s="106">
        <f t="shared" si="0"/>
        <v>19</v>
      </c>
      <c r="I80" s="32">
        <f t="shared" ref="I80:I101" si="25">IF(D80=0,0,H80/D80*100)</f>
        <v>100</v>
      </c>
      <c r="J80" s="32">
        <f t="shared" ref="J80:J101" si="26">IF(C80=0,0,H80/C80*100)</f>
        <v>95</v>
      </c>
      <c r="K80" s="35">
        <v>16</v>
      </c>
      <c r="L80" s="32">
        <f t="shared" ref="L80:L101" si="27">IF(D80=0,0,K80/D80*100)</f>
        <v>84.210526315789465</v>
      </c>
      <c r="M80" s="35">
        <v>3</v>
      </c>
      <c r="N80" s="32">
        <f t="shared" ref="N80:N101" si="28">IF(D80=0,0,M80/D80*100)</f>
        <v>15.789473684210526</v>
      </c>
      <c r="O80" s="99">
        <f t="shared" ref="O80:O89" si="29">D80-H80</f>
        <v>0</v>
      </c>
      <c r="P80" s="32">
        <f t="shared" ref="P80:P101" si="30">IF(D80=0,0,O80/D80*100)</f>
        <v>0</v>
      </c>
      <c r="Q80" s="35">
        <v>0</v>
      </c>
      <c r="R80" s="32">
        <f t="shared" ref="R80:R101" si="31">IF(O80=0,0,Q80/O80*100)</f>
        <v>0</v>
      </c>
      <c r="S80" s="35">
        <v>1</v>
      </c>
      <c r="T80" s="32">
        <f t="shared" ref="T80:T101" si="32">IF(D80=0,0,S80/D80*100)</f>
        <v>5.2631578947368416</v>
      </c>
      <c r="U80" s="35">
        <v>2</v>
      </c>
      <c r="V80" s="32">
        <f t="shared" ref="V80:V101" si="33">IF(D80=0,0,U80/D80*100)</f>
        <v>10.526315789473683</v>
      </c>
      <c r="W80" s="35">
        <v>1</v>
      </c>
      <c r="X80" s="32">
        <f t="shared" ref="X80:X101" si="34">IF(D80=0,0,W80/D80*100)</f>
        <v>5.2631578947368416</v>
      </c>
      <c r="Y80" s="35">
        <v>1</v>
      </c>
      <c r="Z80" s="32">
        <f t="shared" ref="Z80:Z101" si="35">IF(D80=0,0,Y80/D80*100)</f>
        <v>5.2631578947368416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3</v>
      </c>
      <c r="AE80" s="32">
        <f t="shared" ref="AE80:AE101" si="38">IF(D80=0,0,AD80/D80*100)</f>
        <v>15.789473684210526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7</v>
      </c>
      <c r="D81" s="35">
        <v>7</v>
      </c>
      <c r="E81" s="32">
        <f t="shared" si="23"/>
        <v>100</v>
      </c>
      <c r="F81" s="35">
        <v>4</v>
      </c>
      <c r="G81" s="32">
        <f t="shared" si="24"/>
        <v>57.142857142857139</v>
      </c>
      <c r="H81" s="106">
        <f t="shared" ref="H81:H89" si="40">K81+M81</f>
        <v>7</v>
      </c>
      <c r="I81" s="32">
        <f t="shared" si="25"/>
        <v>100</v>
      </c>
      <c r="J81" s="32">
        <f t="shared" si="26"/>
        <v>100</v>
      </c>
      <c r="K81" s="35">
        <v>4</v>
      </c>
      <c r="L81" s="32">
        <f t="shared" si="27"/>
        <v>57.142857142857139</v>
      </c>
      <c r="M81" s="35">
        <v>3</v>
      </c>
      <c r="N81" s="32">
        <f t="shared" si="28"/>
        <v>42.857142857142854</v>
      </c>
      <c r="O81" s="99">
        <f t="shared" si="29"/>
        <v>0</v>
      </c>
      <c r="P81" s="32">
        <f t="shared" si="30"/>
        <v>0</v>
      </c>
      <c r="Q81" s="35">
        <v>0</v>
      </c>
      <c r="R81" s="32">
        <f t="shared" si="31"/>
        <v>0</v>
      </c>
      <c r="S81" s="35">
        <v>1</v>
      </c>
      <c r="T81" s="32">
        <f t="shared" si="32"/>
        <v>14.285714285714285</v>
      </c>
      <c r="U81" s="35">
        <v>2</v>
      </c>
      <c r="V81" s="32">
        <f t="shared" si="33"/>
        <v>28.571428571428569</v>
      </c>
      <c r="W81" s="35">
        <v>0</v>
      </c>
      <c r="X81" s="32">
        <f t="shared" si="34"/>
        <v>0</v>
      </c>
      <c r="Y81" s="35">
        <v>1</v>
      </c>
      <c r="Z81" s="32">
        <f t="shared" si="35"/>
        <v>14.285714285714285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3</v>
      </c>
      <c r="D82" s="35">
        <v>5</v>
      </c>
      <c r="E82" s="32">
        <f t="shared" si="23"/>
        <v>166.66666666666669</v>
      </c>
      <c r="F82" s="35">
        <v>4</v>
      </c>
      <c r="G82" s="32">
        <f t="shared" si="24"/>
        <v>80</v>
      </c>
      <c r="H82" s="106">
        <f t="shared" si="40"/>
        <v>5</v>
      </c>
      <c r="I82" s="32">
        <f t="shared" si="25"/>
        <v>100</v>
      </c>
      <c r="J82" s="32">
        <f t="shared" si="26"/>
        <v>166.66666666666669</v>
      </c>
      <c r="K82" s="35">
        <v>1</v>
      </c>
      <c r="L82" s="32">
        <f t="shared" si="27"/>
        <v>20</v>
      </c>
      <c r="M82" s="35">
        <v>4</v>
      </c>
      <c r="N82" s="32">
        <f t="shared" si="28"/>
        <v>80</v>
      </c>
      <c r="O82" s="99">
        <f t="shared" si="29"/>
        <v>0</v>
      </c>
      <c r="P82" s="32">
        <f t="shared" si="30"/>
        <v>0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0</v>
      </c>
      <c r="V82" s="32">
        <f t="shared" si="33"/>
        <v>0</v>
      </c>
      <c r="W82" s="35">
        <v>0</v>
      </c>
      <c r="X82" s="32">
        <f t="shared" si="34"/>
        <v>0</v>
      </c>
      <c r="Y82" s="35">
        <v>2</v>
      </c>
      <c r="Z82" s="32">
        <f t="shared" si="35"/>
        <v>40</v>
      </c>
      <c r="AA82" s="35">
        <v>0</v>
      </c>
      <c r="AB82" s="32">
        <f t="shared" si="36"/>
        <v>0</v>
      </c>
      <c r="AC82" s="32">
        <f t="shared" si="37"/>
        <v>0</v>
      </c>
      <c r="AD82" s="35">
        <v>2</v>
      </c>
      <c r="AE82" s="32">
        <f t="shared" si="38"/>
        <v>40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163</v>
      </c>
      <c r="D83" s="35">
        <v>140</v>
      </c>
      <c r="E83" s="32">
        <f t="shared" si="23"/>
        <v>85.889570552147248</v>
      </c>
      <c r="F83" s="35">
        <v>38</v>
      </c>
      <c r="G83" s="32">
        <f t="shared" si="24"/>
        <v>27.142857142857142</v>
      </c>
      <c r="H83" s="106">
        <f t="shared" si="40"/>
        <v>133</v>
      </c>
      <c r="I83" s="32">
        <f t="shared" si="25"/>
        <v>95</v>
      </c>
      <c r="J83" s="32">
        <f t="shared" si="26"/>
        <v>81.595092024539866</v>
      </c>
      <c r="K83" s="35">
        <v>105</v>
      </c>
      <c r="L83" s="32">
        <f t="shared" si="27"/>
        <v>75</v>
      </c>
      <c r="M83" s="35">
        <v>28</v>
      </c>
      <c r="N83" s="32">
        <f t="shared" si="28"/>
        <v>20</v>
      </c>
      <c r="O83" s="99">
        <f t="shared" si="29"/>
        <v>7</v>
      </c>
      <c r="P83" s="32">
        <f t="shared" si="30"/>
        <v>5</v>
      </c>
      <c r="Q83" s="35">
        <v>1</v>
      </c>
      <c r="R83" s="32">
        <f t="shared" si="31"/>
        <v>14.285714285714285</v>
      </c>
      <c r="S83" s="35">
        <v>15</v>
      </c>
      <c r="T83" s="32">
        <f t="shared" si="32"/>
        <v>10.714285714285714</v>
      </c>
      <c r="U83" s="35">
        <v>11</v>
      </c>
      <c r="V83" s="32">
        <f t="shared" si="33"/>
        <v>7.8571428571428568</v>
      </c>
      <c r="W83" s="35">
        <v>16</v>
      </c>
      <c r="X83" s="32">
        <f t="shared" si="34"/>
        <v>11.428571428571429</v>
      </c>
      <c r="Y83" s="35">
        <v>32</v>
      </c>
      <c r="Z83" s="32">
        <f t="shared" si="35"/>
        <v>22.857142857142858</v>
      </c>
      <c r="AA83" s="35">
        <v>4</v>
      </c>
      <c r="AB83" s="32">
        <f t="shared" si="36"/>
        <v>2.8571428571428572</v>
      </c>
      <c r="AC83" s="32">
        <f t="shared" si="37"/>
        <v>12.5</v>
      </c>
      <c r="AD83" s="35">
        <v>45</v>
      </c>
      <c r="AE83" s="32">
        <f t="shared" si="38"/>
        <v>32.142857142857146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69</v>
      </c>
      <c r="D84" s="35">
        <v>59</v>
      </c>
      <c r="E84" s="32">
        <f t="shared" si="23"/>
        <v>85.507246376811594</v>
      </c>
      <c r="F84" s="35">
        <v>24</v>
      </c>
      <c r="G84" s="32">
        <f t="shared" si="24"/>
        <v>40.677966101694921</v>
      </c>
      <c r="H84" s="106">
        <f t="shared" si="40"/>
        <v>57</v>
      </c>
      <c r="I84" s="32">
        <f t="shared" si="25"/>
        <v>96.610169491525426</v>
      </c>
      <c r="J84" s="32">
        <f t="shared" si="26"/>
        <v>82.608695652173907</v>
      </c>
      <c r="K84" s="35">
        <v>44</v>
      </c>
      <c r="L84" s="32">
        <f t="shared" si="27"/>
        <v>74.576271186440678</v>
      </c>
      <c r="M84" s="35">
        <v>13</v>
      </c>
      <c r="N84" s="32">
        <f t="shared" si="28"/>
        <v>22.033898305084744</v>
      </c>
      <c r="O84" s="99">
        <f t="shared" si="29"/>
        <v>2</v>
      </c>
      <c r="P84" s="32">
        <f t="shared" si="30"/>
        <v>3.3898305084745761</v>
      </c>
      <c r="Q84" s="35">
        <v>0</v>
      </c>
      <c r="R84" s="32">
        <f t="shared" si="31"/>
        <v>0</v>
      </c>
      <c r="S84" s="35">
        <v>5</v>
      </c>
      <c r="T84" s="32">
        <f t="shared" si="32"/>
        <v>8.4745762711864394</v>
      </c>
      <c r="U84" s="35">
        <v>5</v>
      </c>
      <c r="V84" s="32">
        <f t="shared" si="33"/>
        <v>8.4745762711864394</v>
      </c>
      <c r="W84" s="35">
        <v>2</v>
      </c>
      <c r="X84" s="32">
        <f t="shared" si="34"/>
        <v>3.3898305084745761</v>
      </c>
      <c r="Y84" s="35">
        <v>8</v>
      </c>
      <c r="Z84" s="32">
        <f t="shared" si="35"/>
        <v>13.559322033898304</v>
      </c>
      <c r="AA84" s="35">
        <v>0</v>
      </c>
      <c r="AB84" s="32">
        <f t="shared" si="36"/>
        <v>0</v>
      </c>
      <c r="AC84" s="32">
        <f t="shared" si="37"/>
        <v>0</v>
      </c>
      <c r="AD84" s="35">
        <v>10</v>
      </c>
      <c r="AE84" s="32">
        <f t="shared" si="38"/>
        <v>16.949152542372879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21</v>
      </c>
      <c r="D85" s="35">
        <v>20</v>
      </c>
      <c r="E85" s="32">
        <f t="shared" si="23"/>
        <v>95.238095238095227</v>
      </c>
      <c r="F85" s="35">
        <v>11</v>
      </c>
      <c r="G85" s="32">
        <f t="shared" si="24"/>
        <v>55.000000000000007</v>
      </c>
      <c r="H85" s="106">
        <f t="shared" si="40"/>
        <v>20</v>
      </c>
      <c r="I85" s="32">
        <f t="shared" si="25"/>
        <v>100</v>
      </c>
      <c r="J85" s="32">
        <f t="shared" si="26"/>
        <v>95.238095238095227</v>
      </c>
      <c r="K85" s="35">
        <v>19</v>
      </c>
      <c r="L85" s="32">
        <f t="shared" si="27"/>
        <v>95</v>
      </c>
      <c r="M85" s="35">
        <v>1</v>
      </c>
      <c r="N85" s="32">
        <f t="shared" si="28"/>
        <v>5</v>
      </c>
      <c r="O85" s="99">
        <f t="shared" si="29"/>
        <v>0</v>
      </c>
      <c r="P85" s="32">
        <f t="shared" si="30"/>
        <v>0</v>
      </c>
      <c r="Q85" s="35">
        <v>0</v>
      </c>
      <c r="R85" s="32">
        <f t="shared" si="31"/>
        <v>0</v>
      </c>
      <c r="S85" s="35">
        <v>3</v>
      </c>
      <c r="T85" s="32">
        <f t="shared" si="32"/>
        <v>15</v>
      </c>
      <c r="U85" s="35">
        <v>1</v>
      </c>
      <c r="V85" s="32">
        <f t="shared" si="33"/>
        <v>5</v>
      </c>
      <c r="W85" s="35">
        <v>1</v>
      </c>
      <c r="X85" s="32">
        <f t="shared" si="34"/>
        <v>5</v>
      </c>
      <c r="Y85" s="35">
        <v>3</v>
      </c>
      <c r="Z85" s="32">
        <f t="shared" si="35"/>
        <v>15</v>
      </c>
      <c r="AA85" s="35">
        <v>0</v>
      </c>
      <c r="AB85" s="32">
        <f t="shared" si="36"/>
        <v>0</v>
      </c>
      <c r="AC85" s="32">
        <f t="shared" si="37"/>
        <v>0</v>
      </c>
      <c r="AD85" s="35">
        <v>1</v>
      </c>
      <c r="AE85" s="32">
        <f t="shared" si="38"/>
        <v>5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42</v>
      </c>
      <c r="D86" s="35">
        <v>35</v>
      </c>
      <c r="E86" s="32">
        <f t="shared" si="23"/>
        <v>83.333333333333343</v>
      </c>
      <c r="F86" s="35">
        <v>17</v>
      </c>
      <c r="G86" s="32">
        <f t="shared" si="24"/>
        <v>48.571428571428569</v>
      </c>
      <c r="H86" s="106">
        <f t="shared" si="40"/>
        <v>33</v>
      </c>
      <c r="I86" s="32">
        <f t="shared" si="25"/>
        <v>94.285714285714278</v>
      </c>
      <c r="J86" s="32">
        <f t="shared" si="26"/>
        <v>78.571428571428569</v>
      </c>
      <c r="K86" s="35">
        <v>25</v>
      </c>
      <c r="L86" s="32">
        <f t="shared" si="27"/>
        <v>71.428571428571431</v>
      </c>
      <c r="M86" s="35">
        <v>8</v>
      </c>
      <c r="N86" s="32">
        <f t="shared" si="28"/>
        <v>22.857142857142858</v>
      </c>
      <c r="O86" s="99">
        <f t="shared" si="29"/>
        <v>2</v>
      </c>
      <c r="P86" s="32">
        <f t="shared" si="30"/>
        <v>5.7142857142857144</v>
      </c>
      <c r="Q86" s="35">
        <v>0</v>
      </c>
      <c r="R86" s="32">
        <f t="shared" si="31"/>
        <v>0</v>
      </c>
      <c r="S86" s="35">
        <v>1</v>
      </c>
      <c r="T86" s="32">
        <f t="shared" si="32"/>
        <v>2.8571428571428572</v>
      </c>
      <c r="U86" s="35">
        <v>3</v>
      </c>
      <c r="V86" s="32">
        <f t="shared" si="33"/>
        <v>8.5714285714285712</v>
      </c>
      <c r="W86" s="35">
        <v>1</v>
      </c>
      <c r="X86" s="32">
        <f t="shared" si="34"/>
        <v>2.8571428571428572</v>
      </c>
      <c r="Y86" s="35">
        <v>4</v>
      </c>
      <c r="Z86" s="32">
        <f t="shared" si="35"/>
        <v>11.428571428571429</v>
      </c>
      <c r="AA86" s="35">
        <v>0</v>
      </c>
      <c r="AB86" s="32">
        <f t="shared" si="36"/>
        <v>0</v>
      </c>
      <c r="AC86" s="32">
        <f t="shared" si="37"/>
        <v>0</v>
      </c>
      <c r="AD86" s="35">
        <v>4</v>
      </c>
      <c r="AE86" s="32">
        <f t="shared" si="38"/>
        <v>11.428571428571429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153</v>
      </c>
      <c r="D87" s="35">
        <v>121</v>
      </c>
      <c r="E87" s="32">
        <f t="shared" si="23"/>
        <v>79.084967320261441</v>
      </c>
      <c r="F87" s="35">
        <v>36</v>
      </c>
      <c r="G87" s="32">
        <f t="shared" si="24"/>
        <v>29.75206611570248</v>
      </c>
      <c r="H87" s="106">
        <f t="shared" si="40"/>
        <v>114</v>
      </c>
      <c r="I87" s="32">
        <f t="shared" si="25"/>
        <v>94.214876033057848</v>
      </c>
      <c r="J87" s="32">
        <f t="shared" si="26"/>
        <v>74.509803921568633</v>
      </c>
      <c r="K87" s="35">
        <v>81</v>
      </c>
      <c r="L87" s="32">
        <f t="shared" si="27"/>
        <v>66.942148760330582</v>
      </c>
      <c r="M87" s="35">
        <v>33</v>
      </c>
      <c r="N87" s="32">
        <f t="shared" si="28"/>
        <v>27.27272727272727</v>
      </c>
      <c r="O87" s="99">
        <f t="shared" si="29"/>
        <v>7</v>
      </c>
      <c r="P87" s="32">
        <f t="shared" si="30"/>
        <v>5.785123966942149</v>
      </c>
      <c r="Q87" s="35">
        <v>4</v>
      </c>
      <c r="R87" s="32">
        <f t="shared" si="31"/>
        <v>57.142857142857139</v>
      </c>
      <c r="S87" s="35">
        <v>6</v>
      </c>
      <c r="T87" s="32">
        <f t="shared" si="32"/>
        <v>4.9586776859504136</v>
      </c>
      <c r="U87" s="35">
        <v>10</v>
      </c>
      <c r="V87" s="32">
        <f t="shared" si="33"/>
        <v>8.2644628099173563</v>
      </c>
      <c r="W87" s="35">
        <v>6</v>
      </c>
      <c r="X87" s="32">
        <f t="shared" si="34"/>
        <v>4.9586776859504136</v>
      </c>
      <c r="Y87" s="35">
        <v>28</v>
      </c>
      <c r="Z87" s="32">
        <f t="shared" si="35"/>
        <v>23.140495867768596</v>
      </c>
      <c r="AA87" s="35">
        <v>1</v>
      </c>
      <c r="AB87" s="32">
        <f t="shared" si="36"/>
        <v>0.82644628099173556</v>
      </c>
      <c r="AC87" s="32">
        <f t="shared" si="37"/>
        <v>3.5714285714285712</v>
      </c>
      <c r="AD87" s="35">
        <v>32</v>
      </c>
      <c r="AE87" s="32">
        <f t="shared" si="38"/>
        <v>26.446280991735538</v>
      </c>
      <c r="AF87" s="35">
        <v>1</v>
      </c>
      <c r="AG87" s="32">
        <f t="shared" si="39"/>
        <v>0.82644628099173556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68</v>
      </c>
      <c r="D88" s="35">
        <v>69</v>
      </c>
      <c r="E88" s="32">
        <f t="shared" si="23"/>
        <v>101.47058823529412</v>
      </c>
      <c r="F88" s="35">
        <v>15</v>
      </c>
      <c r="G88" s="32">
        <f t="shared" si="24"/>
        <v>21.739130434782609</v>
      </c>
      <c r="H88" s="106">
        <f t="shared" si="40"/>
        <v>69</v>
      </c>
      <c r="I88" s="32">
        <f t="shared" si="25"/>
        <v>100</v>
      </c>
      <c r="J88" s="32">
        <f t="shared" si="26"/>
        <v>101.47058823529412</v>
      </c>
      <c r="K88" s="35">
        <v>63</v>
      </c>
      <c r="L88" s="32">
        <f t="shared" si="27"/>
        <v>91.304347826086953</v>
      </c>
      <c r="M88" s="35">
        <v>6</v>
      </c>
      <c r="N88" s="32">
        <f t="shared" si="28"/>
        <v>8.695652173913043</v>
      </c>
      <c r="O88" s="99">
        <f t="shared" si="29"/>
        <v>0</v>
      </c>
      <c r="P88" s="32">
        <f t="shared" si="30"/>
        <v>0</v>
      </c>
      <c r="Q88" s="35">
        <v>0</v>
      </c>
      <c r="R88" s="32">
        <f t="shared" si="31"/>
        <v>0</v>
      </c>
      <c r="S88" s="35">
        <v>4</v>
      </c>
      <c r="T88" s="32">
        <f t="shared" si="32"/>
        <v>5.7971014492753623</v>
      </c>
      <c r="U88" s="35">
        <v>5</v>
      </c>
      <c r="V88" s="32">
        <f t="shared" si="33"/>
        <v>7.2463768115942031</v>
      </c>
      <c r="W88" s="35">
        <v>3</v>
      </c>
      <c r="X88" s="32">
        <f t="shared" si="34"/>
        <v>4.3478260869565215</v>
      </c>
      <c r="Y88" s="35">
        <v>4</v>
      </c>
      <c r="Z88" s="32">
        <f t="shared" si="35"/>
        <v>5.7971014492753623</v>
      </c>
      <c r="AA88" s="35">
        <v>1</v>
      </c>
      <c r="AB88" s="32">
        <f t="shared" si="36"/>
        <v>1.4492753623188406</v>
      </c>
      <c r="AC88" s="32">
        <f t="shared" si="37"/>
        <v>25</v>
      </c>
      <c r="AD88" s="35">
        <v>6</v>
      </c>
      <c r="AE88" s="32">
        <f t="shared" si="38"/>
        <v>8.695652173913043</v>
      </c>
      <c r="AF88" s="35">
        <v>0</v>
      </c>
      <c r="AG88" s="32">
        <f t="shared" si="39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20</v>
      </c>
      <c r="D89" s="35">
        <v>19</v>
      </c>
      <c r="E89" s="32">
        <f t="shared" si="23"/>
        <v>95</v>
      </c>
      <c r="F89" s="35">
        <v>7</v>
      </c>
      <c r="G89" s="32">
        <f t="shared" si="24"/>
        <v>36.84210526315789</v>
      </c>
      <c r="H89" s="106">
        <f t="shared" si="40"/>
        <v>18</v>
      </c>
      <c r="I89" s="32">
        <f t="shared" si="25"/>
        <v>94.73684210526315</v>
      </c>
      <c r="J89" s="32">
        <f t="shared" si="26"/>
        <v>90</v>
      </c>
      <c r="K89" s="35">
        <v>16</v>
      </c>
      <c r="L89" s="32">
        <f t="shared" si="27"/>
        <v>84.210526315789465</v>
      </c>
      <c r="M89" s="35">
        <v>2</v>
      </c>
      <c r="N89" s="32">
        <f t="shared" si="28"/>
        <v>10.526315789473683</v>
      </c>
      <c r="O89" s="99">
        <f t="shared" si="29"/>
        <v>1</v>
      </c>
      <c r="P89" s="32">
        <f t="shared" si="30"/>
        <v>5.2631578947368416</v>
      </c>
      <c r="Q89" s="35">
        <v>0</v>
      </c>
      <c r="R89" s="32">
        <f t="shared" si="31"/>
        <v>0</v>
      </c>
      <c r="S89" s="35">
        <v>1</v>
      </c>
      <c r="T89" s="32">
        <f t="shared" si="32"/>
        <v>5.2631578947368416</v>
      </c>
      <c r="U89" s="35">
        <v>1</v>
      </c>
      <c r="V89" s="32">
        <f t="shared" si="33"/>
        <v>5.2631578947368416</v>
      </c>
      <c r="W89" s="35">
        <v>4</v>
      </c>
      <c r="X89" s="32">
        <f t="shared" si="34"/>
        <v>21.052631578947366</v>
      </c>
      <c r="Y89" s="35">
        <v>2</v>
      </c>
      <c r="Z89" s="32">
        <f t="shared" si="35"/>
        <v>10.526315789473683</v>
      </c>
      <c r="AA89" s="35">
        <v>0</v>
      </c>
      <c r="AB89" s="32">
        <f t="shared" si="36"/>
        <v>0</v>
      </c>
      <c r="AC89" s="32">
        <f t="shared" si="37"/>
        <v>0</v>
      </c>
      <c r="AD89" s="35">
        <v>3</v>
      </c>
      <c r="AE89" s="32">
        <f t="shared" si="38"/>
        <v>15.789473684210526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90</v>
      </c>
      <c r="D90" s="10">
        <f>SUM(D91:D101)</f>
        <v>78</v>
      </c>
      <c r="E90" s="43">
        <f>IF(C90=0,0,D90/C90*100)</f>
        <v>86.666666666666671</v>
      </c>
      <c r="F90" s="10">
        <f>SUM(F91:F101)</f>
        <v>23</v>
      </c>
      <c r="G90" s="43">
        <f>IF(D90=0,0,F90/D90*100)</f>
        <v>29.487179487179489</v>
      </c>
      <c r="H90" s="61">
        <f>SUM(H91:H101)</f>
        <v>64</v>
      </c>
      <c r="I90" s="43">
        <f>IF(D90=0,0,H90/D90*100)</f>
        <v>82.051282051282044</v>
      </c>
      <c r="J90" s="43">
        <f>IF(C90=0,0,H90/C90*100)</f>
        <v>71.111111111111114</v>
      </c>
      <c r="K90" s="10">
        <f>SUM(K91:K101)</f>
        <v>47</v>
      </c>
      <c r="L90" s="43">
        <f t="shared" si="27"/>
        <v>60.256410256410255</v>
      </c>
      <c r="M90" s="10">
        <f>SUM(M91:M101)</f>
        <v>17</v>
      </c>
      <c r="N90" s="43">
        <f>IF(D90=0,0,M90/D90*100)</f>
        <v>21.794871794871796</v>
      </c>
      <c r="O90" s="61">
        <f>SUM(O91:O101)</f>
        <v>14</v>
      </c>
      <c r="P90" s="43">
        <f>IF(D90=0,0,O90/D90*100)</f>
        <v>17.948717948717949</v>
      </c>
      <c r="Q90" s="10">
        <f>SUM(Q91:Q101)</f>
        <v>1</v>
      </c>
      <c r="R90" s="43">
        <f t="shared" si="31"/>
        <v>7.1428571428571423</v>
      </c>
      <c r="S90" s="10">
        <f>SUM(S91:S101)</f>
        <v>8</v>
      </c>
      <c r="T90" s="43">
        <f>IF(D90=0,0,S90/D90*100)</f>
        <v>10.256410256410255</v>
      </c>
      <c r="U90" s="10">
        <f>SUM(U91:U101)</f>
        <v>7</v>
      </c>
      <c r="V90" s="43">
        <f t="shared" si="33"/>
        <v>8.9743589743589745</v>
      </c>
      <c r="W90" s="10">
        <f>SUM(W91:W101)</f>
        <v>2</v>
      </c>
      <c r="X90" s="43">
        <f>IF(D90=0,0,W90/D90*100)</f>
        <v>2.5641025641025639</v>
      </c>
      <c r="Y90" s="10">
        <f>SUM(Y91:Y101)</f>
        <v>15</v>
      </c>
      <c r="Z90" s="43">
        <f>IF(D90=0,0,Y90/D90*100)</f>
        <v>19.230769230769234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11</v>
      </c>
      <c r="AE90" s="43">
        <f t="shared" si="38"/>
        <v>14.102564102564102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15</v>
      </c>
      <c r="D91" s="35">
        <v>16</v>
      </c>
      <c r="E91" s="32">
        <f t="shared" ref="E91:E93" si="42">IF(C91=0,0,D91/C91*100)</f>
        <v>106.66666666666667</v>
      </c>
      <c r="F91" s="35">
        <v>0</v>
      </c>
      <c r="G91" s="32">
        <f t="shared" ref="G91:G93" si="43">IF(D91=0,0,F91/D91*100)</f>
        <v>0</v>
      </c>
      <c r="H91" s="106">
        <f t="shared" ref="H91:H101" si="44">K91+M91</f>
        <v>4</v>
      </c>
      <c r="I91" s="32">
        <f t="shared" ref="I91:I93" si="45">IF(D91=0,0,H91/D91*100)</f>
        <v>25</v>
      </c>
      <c r="J91" s="32">
        <f t="shared" ref="J91:J93" si="46">IF(C91=0,0,H91/C91*100)</f>
        <v>26.666666666666668</v>
      </c>
      <c r="K91" s="35">
        <v>3</v>
      </c>
      <c r="L91" s="32">
        <f t="shared" si="27"/>
        <v>18.75</v>
      </c>
      <c r="M91" s="35">
        <v>1</v>
      </c>
      <c r="N91" s="32">
        <f t="shared" ref="N91:N93" si="47">IF(D91=0,0,M91/D91*100)</f>
        <v>6.25</v>
      </c>
      <c r="O91" s="99">
        <f t="shared" ref="O91:O101" si="48">D91-H91</f>
        <v>12</v>
      </c>
      <c r="P91" s="32">
        <f t="shared" ref="P91:P93" si="49">IF(D91=0,0,O91/D91*100)</f>
        <v>75</v>
      </c>
      <c r="Q91" s="35">
        <v>0</v>
      </c>
      <c r="R91" s="32">
        <f t="shared" si="31"/>
        <v>0</v>
      </c>
      <c r="S91" s="35">
        <v>0</v>
      </c>
      <c r="T91" s="32">
        <f t="shared" ref="T91:T93" si="50">IF(D91=0,0,S91/D91*100)</f>
        <v>0</v>
      </c>
      <c r="U91" s="35">
        <v>0</v>
      </c>
      <c r="V91" s="32">
        <f t="shared" si="33"/>
        <v>0</v>
      </c>
      <c r="W91" s="35">
        <v>0</v>
      </c>
      <c r="X91" s="32">
        <f t="shared" ref="X91:X93" si="51">IF(D91=0,0,W91/D91*100)</f>
        <v>0</v>
      </c>
      <c r="Y91" s="35">
        <v>2</v>
      </c>
      <c r="Z91" s="32">
        <f t="shared" ref="Z91:Z93" si="52">IF(D91=0,0,Y91/D91*100)</f>
        <v>12.5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1</v>
      </c>
      <c r="AE91" s="32">
        <f t="shared" si="38"/>
        <v>6.25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7</v>
      </c>
      <c r="D92" s="35">
        <v>6</v>
      </c>
      <c r="E92" s="32">
        <f t="shared" si="42"/>
        <v>85.714285714285708</v>
      </c>
      <c r="F92" s="35">
        <v>3</v>
      </c>
      <c r="G92" s="32">
        <f t="shared" si="43"/>
        <v>50</v>
      </c>
      <c r="H92" s="106">
        <f t="shared" si="44"/>
        <v>6</v>
      </c>
      <c r="I92" s="32">
        <f t="shared" si="45"/>
        <v>100</v>
      </c>
      <c r="J92" s="32">
        <f t="shared" si="46"/>
        <v>85.714285714285708</v>
      </c>
      <c r="K92" s="35">
        <v>6</v>
      </c>
      <c r="L92" s="32">
        <f t="shared" si="27"/>
        <v>100</v>
      </c>
      <c r="M92" s="35">
        <v>0</v>
      </c>
      <c r="N92" s="32">
        <f t="shared" si="47"/>
        <v>0</v>
      </c>
      <c r="O92" s="99">
        <f t="shared" si="48"/>
        <v>0</v>
      </c>
      <c r="P92" s="32">
        <f t="shared" si="49"/>
        <v>0</v>
      </c>
      <c r="Q92" s="35">
        <v>0</v>
      </c>
      <c r="R92" s="32">
        <f t="shared" si="31"/>
        <v>0</v>
      </c>
      <c r="S92" s="35">
        <v>1</v>
      </c>
      <c r="T92" s="32">
        <f t="shared" si="50"/>
        <v>16.666666666666664</v>
      </c>
      <c r="U92" s="35">
        <v>2</v>
      </c>
      <c r="V92" s="32">
        <f t="shared" si="33"/>
        <v>33.333333333333329</v>
      </c>
      <c r="W92" s="35">
        <v>2</v>
      </c>
      <c r="X92" s="32">
        <f t="shared" si="51"/>
        <v>33.333333333333329</v>
      </c>
      <c r="Y92" s="35">
        <v>5</v>
      </c>
      <c r="Z92" s="32">
        <f t="shared" si="52"/>
        <v>83.333333333333343</v>
      </c>
      <c r="AA92" s="35">
        <v>0</v>
      </c>
      <c r="AB92" s="32">
        <f t="shared" si="53"/>
        <v>0</v>
      </c>
      <c r="AC92" s="32">
        <f t="shared" si="54"/>
        <v>0</v>
      </c>
      <c r="AD92" s="35">
        <v>1</v>
      </c>
      <c r="AE92" s="32">
        <f t="shared" si="38"/>
        <v>16.666666666666664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9</v>
      </c>
      <c r="D93" s="35">
        <v>8</v>
      </c>
      <c r="E93" s="32">
        <f t="shared" si="42"/>
        <v>88.888888888888886</v>
      </c>
      <c r="F93" s="35">
        <v>1</v>
      </c>
      <c r="G93" s="32">
        <f t="shared" si="43"/>
        <v>12.5</v>
      </c>
      <c r="H93" s="106">
        <f t="shared" si="44"/>
        <v>7</v>
      </c>
      <c r="I93" s="32">
        <f t="shared" si="45"/>
        <v>87.5</v>
      </c>
      <c r="J93" s="32">
        <f t="shared" si="46"/>
        <v>77.777777777777786</v>
      </c>
      <c r="K93" s="35">
        <v>0</v>
      </c>
      <c r="L93" s="32">
        <f t="shared" si="27"/>
        <v>0</v>
      </c>
      <c r="M93" s="35">
        <v>7</v>
      </c>
      <c r="N93" s="32">
        <f t="shared" si="47"/>
        <v>87.5</v>
      </c>
      <c r="O93" s="99">
        <f t="shared" si="48"/>
        <v>1</v>
      </c>
      <c r="P93" s="32">
        <f t="shared" si="49"/>
        <v>12.5</v>
      </c>
      <c r="Q93" s="35">
        <v>1</v>
      </c>
      <c r="R93" s="32">
        <f t="shared" si="31"/>
        <v>100</v>
      </c>
      <c r="S93" s="35">
        <v>0</v>
      </c>
      <c r="T93" s="32">
        <f t="shared" si="50"/>
        <v>0</v>
      </c>
      <c r="U93" s="35">
        <v>2</v>
      </c>
      <c r="V93" s="32">
        <f t="shared" si="33"/>
        <v>25</v>
      </c>
      <c r="W93" s="35">
        <v>0</v>
      </c>
      <c r="X93" s="32">
        <f t="shared" si="51"/>
        <v>0</v>
      </c>
      <c r="Y93" s="35">
        <v>0</v>
      </c>
      <c r="Z93" s="32">
        <f t="shared" si="52"/>
        <v>0</v>
      </c>
      <c r="AA93" s="35">
        <v>0</v>
      </c>
      <c r="AB93" s="32">
        <f t="shared" si="53"/>
        <v>0</v>
      </c>
      <c r="AC93" s="32">
        <f t="shared" si="54"/>
        <v>0</v>
      </c>
      <c r="AD93" s="35">
        <v>2</v>
      </c>
      <c r="AE93" s="32">
        <f t="shared" si="38"/>
        <v>25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5</v>
      </c>
      <c r="D94" s="35">
        <v>5</v>
      </c>
      <c r="E94" s="32">
        <f t="shared" si="23"/>
        <v>100</v>
      </c>
      <c r="F94" s="35">
        <v>1</v>
      </c>
      <c r="G94" s="32">
        <f t="shared" si="24"/>
        <v>20</v>
      </c>
      <c r="H94" s="106">
        <f t="shared" si="44"/>
        <v>5</v>
      </c>
      <c r="I94" s="32">
        <f t="shared" si="25"/>
        <v>100</v>
      </c>
      <c r="J94" s="32">
        <f t="shared" si="26"/>
        <v>100</v>
      </c>
      <c r="K94" s="35">
        <v>5</v>
      </c>
      <c r="L94" s="32">
        <f t="shared" si="27"/>
        <v>100</v>
      </c>
      <c r="M94" s="35">
        <v>0</v>
      </c>
      <c r="N94" s="32">
        <f t="shared" si="28"/>
        <v>0</v>
      </c>
      <c r="O94" s="99">
        <f t="shared" si="48"/>
        <v>0</v>
      </c>
      <c r="P94" s="32">
        <f t="shared" si="30"/>
        <v>0</v>
      </c>
      <c r="Q94" s="35">
        <v>0</v>
      </c>
      <c r="R94" s="32">
        <f t="shared" si="31"/>
        <v>0</v>
      </c>
      <c r="S94" s="35">
        <v>2</v>
      </c>
      <c r="T94" s="32">
        <f t="shared" si="32"/>
        <v>40</v>
      </c>
      <c r="U94" s="35">
        <v>0</v>
      </c>
      <c r="V94" s="32">
        <f t="shared" si="33"/>
        <v>0</v>
      </c>
      <c r="W94" s="35">
        <v>0</v>
      </c>
      <c r="X94" s="32">
        <f t="shared" si="34"/>
        <v>0</v>
      </c>
      <c r="Y94" s="35">
        <v>0</v>
      </c>
      <c r="Z94" s="32">
        <f t="shared" si="35"/>
        <v>0</v>
      </c>
      <c r="AA94" s="35">
        <v>0</v>
      </c>
      <c r="AB94" s="32">
        <f t="shared" si="36"/>
        <v>0</v>
      </c>
      <c r="AC94" s="32">
        <f t="shared" si="37"/>
        <v>0</v>
      </c>
      <c r="AD94" s="35">
        <v>0</v>
      </c>
      <c r="AE94" s="32">
        <f t="shared" si="38"/>
        <v>0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12</v>
      </c>
      <c r="D95" s="35">
        <v>10</v>
      </c>
      <c r="E95" s="32">
        <f t="shared" si="23"/>
        <v>83.333333333333343</v>
      </c>
      <c r="F95" s="35">
        <v>4</v>
      </c>
      <c r="G95" s="32">
        <f t="shared" si="24"/>
        <v>40</v>
      </c>
      <c r="H95" s="106">
        <f t="shared" si="44"/>
        <v>10</v>
      </c>
      <c r="I95" s="32">
        <f t="shared" si="25"/>
        <v>100</v>
      </c>
      <c r="J95" s="32">
        <f t="shared" si="26"/>
        <v>83.333333333333343</v>
      </c>
      <c r="K95" s="35">
        <v>8</v>
      </c>
      <c r="L95" s="32">
        <f t="shared" si="27"/>
        <v>80</v>
      </c>
      <c r="M95" s="35">
        <v>2</v>
      </c>
      <c r="N95" s="32">
        <f t="shared" si="28"/>
        <v>20</v>
      </c>
      <c r="O95" s="99">
        <f t="shared" si="48"/>
        <v>0</v>
      </c>
      <c r="P95" s="32">
        <f t="shared" si="30"/>
        <v>0</v>
      </c>
      <c r="Q95" s="35">
        <v>0</v>
      </c>
      <c r="R95" s="32">
        <f t="shared" si="31"/>
        <v>0</v>
      </c>
      <c r="S95" s="35">
        <v>0</v>
      </c>
      <c r="T95" s="32">
        <f t="shared" si="32"/>
        <v>0</v>
      </c>
      <c r="U95" s="35">
        <v>0</v>
      </c>
      <c r="V95" s="32">
        <f t="shared" si="33"/>
        <v>0</v>
      </c>
      <c r="W95" s="35">
        <v>0</v>
      </c>
      <c r="X95" s="32">
        <f t="shared" si="34"/>
        <v>0</v>
      </c>
      <c r="Y95" s="35">
        <v>1</v>
      </c>
      <c r="Z95" s="32">
        <f t="shared" si="35"/>
        <v>10</v>
      </c>
      <c r="AA95" s="35">
        <v>0</v>
      </c>
      <c r="AB95" s="32">
        <f t="shared" si="36"/>
        <v>0</v>
      </c>
      <c r="AC95" s="32">
        <f t="shared" si="37"/>
        <v>0</v>
      </c>
      <c r="AD95" s="35">
        <v>0</v>
      </c>
      <c r="AE95" s="32">
        <f t="shared" si="38"/>
        <v>0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6</v>
      </c>
      <c r="D96" s="35">
        <v>6</v>
      </c>
      <c r="E96" s="32">
        <f t="shared" si="23"/>
        <v>100</v>
      </c>
      <c r="F96" s="35">
        <v>2</v>
      </c>
      <c r="G96" s="32">
        <f t="shared" si="24"/>
        <v>33.333333333333329</v>
      </c>
      <c r="H96" s="106">
        <f t="shared" si="44"/>
        <v>6</v>
      </c>
      <c r="I96" s="32">
        <f t="shared" si="25"/>
        <v>100</v>
      </c>
      <c r="J96" s="32">
        <f t="shared" si="26"/>
        <v>100</v>
      </c>
      <c r="K96" s="35">
        <v>5</v>
      </c>
      <c r="L96" s="32">
        <f t="shared" si="27"/>
        <v>83.333333333333343</v>
      </c>
      <c r="M96" s="35">
        <v>1</v>
      </c>
      <c r="N96" s="32">
        <f t="shared" si="28"/>
        <v>16.666666666666664</v>
      </c>
      <c r="O96" s="99">
        <f t="shared" si="48"/>
        <v>0</v>
      </c>
      <c r="P96" s="32">
        <f t="shared" si="30"/>
        <v>0</v>
      </c>
      <c r="Q96" s="35">
        <v>0</v>
      </c>
      <c r="R96" s="32">
        <f t="shared" si="31"/>
        <v>0</v>
      </c>
      <c r="S96" s="35">
        <v>0</v>
      </c>
      <c r="T96" s="32">
        <f t="shared" si="32"/>
        <v>0</v>
      </c>
      <c r="U96" s="35">
        <v>0</v>
      </c>
      <c r="V96" s="32">
        <f t="shared" si="33"/>
        <v>0</v>
      </c>
      <c r="W96" s="35">
        <v>0</v>
      </c>
      <c r="X96" s="32">
        <f t="shared" si="34"/>
        <v>0</v>
      </c>
      <c r="Y96" s="35">
        <v>1</v>
      </c>
      <c r="Z96" s="32">
        <f t="shared" si="35"/>
        <v>16.666666666666664</v>
      </c>
      <c r="AA96" s="35">
        <v>0</v>
      </c>
      <c r="AB96" s="32">
        <f t="shared" si="36"/>
        <v>0</v>
      </c>
      <c r="AC96" s="32">
        <f t="shared" si="37"/>
        <v>0</v>
      </c>
      <c r="AD96" s="35">
        <v>0</v>
      </c>
      <c r="AE96" s="32">
        <f t="shared" si="38"/>
        <v>0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15</v>
      </c>
      <c r="D97" s="35">
        <v>14</v>
      </c>
      <c r="E97" s="32">
        <f t="shared" si="23"/>
        <v>93.333333333333329</v>
      </c>
      <c r="F97" s="35">
        <v>9</v>
      </c>
      <c r="G97" s="32">
        <f t="shared" si="24"/>
        <v>64.285714285714292</v>
      </c>
      <c r="H97" s="106">
        <f t="shared" si="44"/>
        <v>14</v>
      </c>
      <c r="I97" s="32">
        <f t="shared" si="25"/>
        <v>100</v>
      </c>
      <c r="J97" s="32">
        <f t="shared" si="26"/>
        <v>93.333333333333329</v>
      </c>
      <c r="K97" s="35">
        <v>13</v>
      </c>
      <c r="L97" s="32">
        <f t="shared" si="27"/>
        <v>92.857142857142861</v>
      </c>
      <c r="M97" s="35">
        <v>1</v>
      </c>
      <c r="N97" s="32">
        <f t="shared" si="28"/>
        <v>7.1428571428571423</v>
      </c>
      <c r="O97" s="99">
        <f t="shared" si="48"/>
        <v>0</v>
      </c>
      <c r="P97" s="32">
        <f t="shared" si="30"/>
        <v>0</v>
      </c>
      <c r="Q97" s="35">
        <v>0</v>
      </c>
      <c r="R97" s="32">
        <f t="shared" si="31"/>
        <v>0</v>
      </c>
      <c r="S97" s="35">
        <v>1</v>
      </c>
      <c r="T97" s="32">
        <f t="shared" si="32"/>
        <v>7.1428571428571423</v>
      </c>
      <c r="U97" s="35">
        <v>1</v>
      </c>
      <c r="V97" s="32">
        <f t="shared" si="33"/>
        <v>7.1428571428571423</v>
      </c>
      <c r="W97" s="35">
        <v>0</v>
      </c>
      <c r="X97" s="32">
        <f t="shared" si="34"/>
        <v>0</v>
      </c>
      <c r="Y97" s="35">
        <v>0</v>
      </c>
      <c r="Z97" s="32">
        <f t="shared" si="35"/>
        <v>0</v>
      </c>
      <c r="AA97" s="35">
        <v>0</v>
      </c>
      <c r="AB97" s="32">
        <f t="shared" si="36"/>
        <v>0</v>
      </c>
      <c r="AC97" s="32">
        <f t="shared" si="37"/>
        <v>0</v>
      </c>
      <c r="AD97" s="35">
        <v>0</v>
      </c>
      <c r="AE97" s="32">
        <f t="shared" si="38"/>
        <v>0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3</v>
      </c>
      <c r="D98" s="35">
        <v>2</v>
      </c>
      <c r="E98" s="32">
        <f t="shared" si="23"/>
        <v>66.666666666666657</v>
      </c>
      <c r="F98" s="35">
        <v>2</v>
      </c>
      <c r="G98" s="32">
        <f t="shared" si="24"/>
        <v>100</v>
      </c>
      <c r="H98" s="106">
        <f t="shared" si="44"/>
        <v>1</v>
      </c>
      <c r="I98" s="32">
        <f t="shared" si="25"/>
        <v>50</v>
      </c>
      <c r="J98" s="32">
        <f t="shared" si="26"/>
        <v>33.333333333333329</v>
      </c>
      <c r="K98" s="35">
        <v>0</v>
      </c>
      <c r="L98" s="32">
        <f t="shared" si="27"/>
        <v>0</v>
      </c>
      <c r="M98" s="35">
        <v>1</v>
      </c>
      <c r="N98" s="32">
        <f t="shared" si="28"/>
        <v>50</v>
      </c>
      <c r="O98" s="99">
        <f t="shared" si="48"/>
        <v>1</v>
      </c>
      <c r="P98" s="32">
        <f t="shared" si="30"/>
        <v>50</v>
      </c>
      <c r="Q98" s="35">
        <v>0</v>
      </c>
      <c r="R98" s="32">
        <f t="shared" si="31"/>
        <v>0</v>
      </c>
      <c r="S98" s="35">
        <v>1</v>
      </c>
      <c r="T98" s="32">
        <f t="shared" si="32"/>
        <v>50</v>
      </c>
      <c r="U98" s="35">
        <v>1</v>
      </c>
      <c r="V98" s="32">
        <f t="shared" si="33"/>
        <v>50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4</v>
      </c>
      <c r="D99" s="35">
        <v>3</v>
      </c>
      <c r="E99" s="32">
        <f t="shared" si="23"/>
        <v>75</v>
      </c>
      <c r="F99" s="35">
        <v>0</v>
      </c>
      <c r="G99" s="32">
        <f t="shared" si="24"/>
        <v>0</v>
      </c>
      <c r="H99" s="106">
        <f t="shared" si="44"/>
        <v>3</v>
      </c>
      <c r="I99" s="32">
        <f t="shared" si="25"/>
        <v>100</v>
      </c>
      <c r="J99" s="32">
        <f t="shared" si="26"/>
        <v>75</v>
      </c>
      <c r="K99" s="35">
        <v>3</v>
      </c>
      <c r="L99" s="32">
        <f t="shared" si="27"/>
        <v>100</v>
      </c>
      <c r="M99" s="35">
        <v>0</v>
      </c>
      <c r="N99" s="32">
        <f t="shared" si="28"/>
        <v>0</v>
      </c>
      <c r="O99" s="99">
        <f t="shared" si="48"/>
        <v>0</v>
      </c>
      <c r="P99" s="32">
        <f t="shared" si="30"/>
        <v>0</v>
      </c>
      <c r="Q99" s="35">
        <v>0</v>
      </c>
      <c r="R99" s="32">
        <f t="shared" si="31"/>
        <v>0</v>
      </c>
      <c r="S99" s="35">
        <v>0</v>
      </c>
      <c r="T99" s="32">
        <f t="shared" si="32"/>
        <v>0</v>
      </c>
      <c r="U99" s="35">
        <v>0</v>
      </c>
      <c r="V99" s="32">
        <f t="shared" si="33"/>
        <v>0</v>
      </c>
      <c r="W99" s="35">
        <v>0</v>
      </c>
      <c r="X99" s="32">
        <f t="shared" si="34"/>
        <v>0</v>
      </c>
      <c r="Y99" s="35">
        <v>1</v>
      </c>
      <c r="Z99" s="32">
        <f t="shared" si="35"/>
        <v>33.333333333333329</v>
      </c>
      <c r="AA99" s="35">
        <v>0</v>
      </c>
      <c r="AB99" s="32">
        <f t="shared" si="36"/>
        <v>0</v>
      </c>
      <c r="AC99" s="32">
        <f t="shared" si="37"/>
        <v>0</v>
      </c>
      <c r="AD99" s="35">
        <v>3</v>
      </c>
      <c r="AE99" s="32">
        <f t="shared" si="38"/>
        <v>100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0</v>
      </c>
      <c r="D100" s="35">
        <v>0</v>
      </c>
      <c r="E100" s="32">
        <f t="shared" si="23"/>
        <v>0</v>
      </c>
      <c r="F100" s="35">
        <v>0</v>
      </c>
      <c r="G100" s="32">
        <f t="shared" si="24"/>
        <v>0</v>
      </c>
      <c r="H100" s="106">
        <f t="shared" si="44"/>
        <v>0</v>
      </c>
      <c r="I100" s="32">
        <f t="shared" si="25"/>
        <v>0</v>
      </c>
      <c r="J100" s="32">
        <f t="shared" si="26"/>
        <v>0</v>
      </c>
      <c r="K100" s="35">
        <v>0</v>
      </c>
      <c r="L100" s="32">
        <f t="shared" si="27"/>
        <v>0</v>
      </c>
      <c r="M100" s="35">
        <v>0</v>
      </c>
      <c r="N100" s="32">
        <f t="shared" si="28"/>
        <v>0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0</v>
      </c>
      <c r="V100" s="32">
        <f t="shared" si="33"/>
        <v>0</v>
      </c>
      <c r="W100" s="35">
        <v>0</v>
      </c>
      <c r="X100" s="32">
        <f t="shared" si="34"/>
        <v>0</v>
      </c>
      <c r="Y100" s="35">
        <v>0</v>
      </c>
      <c r="Z100" s="32">
        <f t="shared" si="35"/>
        <v>0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0</v>
      </c>
      <c r="AE100" s="32">
        <f t="shared" si="38"/>
        <v>0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14</v>
      </c>
      <c r="D101" s="35">
        <v>8</v>
      </c>
      <c r="E101" s="32">
        <f t="shared" si="23"/>
        <v>57.142857142857139</v>
      </c>
      <c r="F101" s="35">
        <v>1</v>
      </c>
      <c r="G101" s="32">
        <f t="shared" si="24"/>
        <v>12.5</v>
      </c>
      <c r="H101" s="106">
        <f t="shared" si="44"/>
        <v>8</v>
      </c>
      <c r="I101" s="32">
        <f t="shared" si="25"/>
        <v>100</v>
      </c>
      <c r="J101" s="32">
        <f t="shared" si="26"/>
        <v>57.142857142857139</v>
      </c>
      <c r="K101" s="35">
        <v>4</v>
      </c>
      <c r="L101" s="32">
        <f t="shared" si="27"/>
        <v>50</v>
      </c>
      <c r="M101" s="35">
        <v>4</v>
      </c>
      <c r="N101" s="32">
        <f t="shared" si="28"/>
        <v>50</v>
      </c>
      <c r="O101" s="99">
        <f t="shared" si="48"/>
        <v>0</v>
      </c>
      <c r="P101" s="32">
        <f t="shared" si="30"/>
        <v>0</v>
      </c>
      <c r="Q101" s="35">
        <v>0</v>
      </c>
      <c r="R101" s="32">
        <f t="shared" si="31"/>
        <v>0</v>
      </c>
      <c r="S101" s="35">
        <v>3</v>
      </c>
      <c r="T101" s="32">
        <f t="shared" si="32"/>
        <v>37.5</v>
      </c>
      <c r="U101" s="35">
        <v>1</v>
      </c>
      <c r="V101" s="32">
        <f t="shared" si="33"/>
        <v>12.5</v>
      </c>
      <c r="W101" s="35">
        <v>0</v>
      </c>
      <c r="X101" s="32">
        <f t="shared" si="34"/>
        <v>0</v>
      </c>
      <c r="Y101" s="35">
        <v>5</v>
      </c>
      <c r="Z101" s="32">
        <f t="shared" si="35"/>
        <v>62.5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4</v>
      </c>
      <c r="AE101" s="32">
        <f t="shared" si="38"/>
        <v>50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46" fitToHeight="2" orientation="landscape" r:id="rId1"/>
  <headerFooter scaleWithDoc="0">
    <oddHeader>&amp;R&amp;P</oddHeader>
    <oddFooter>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P77" activePane="bottomRight" state="frozen"/>
      <selection pane="topRight" activeCell="C1" sqref="C1"/>
      <selection pane="bottomLeft" activeCell="A8" sqref="A8"/>
      <selection pane="bottomRight" activeCell="B83" sqref="B83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190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9012.6</v>
      </c>
      <c r="D8" s="65">
        <f>D9+D21+D40+D55+D72+D79+D90+D64+D102</f>
        <v>8276</v>
      </c>
      <c r="E8" s="62">
        <f>IF(C8=0,0,D8/C8*100)</f>
        <v>91.826997758693381</v>
      </c>
      <c r="F8" s="65">
        <f>F9+F21+F40+F55+F72+F79+F90+F64+F102</f>
        <v>424</v>
      </c>
      <c r="G8" s="62">
        <f>IF(D8=0,0,F8/D8*100)</f>
        <v>5.1232479458675693</v>
      </c>
      <c r="H8" s="65">
        <f>H9+H21+H40+H55+H72+H79+H90+H64+H102</f>
        <v>7919</v>
      </c>
      <c r="I8" s="62">
        <f>IF(D8=0,0,H8/D8*100)</f>
        <v>95.686321894635086</v>
      </c>
      <c r="J8" s="62">
        <f>IF(C8=0,0,H8/C8*100)</f>
        <v>87.865876661562709</v>
      </c>
      <c r="K8" s="65">
        <f>K9+K21+K40+K55+K72+K79+K90+K64+K102</f>
        <v>5495.5</v>
      </c>
      <c r="L8" s="62">
        <f>IF(D8=0,0,K8/D8*100)</f>
        <v>66.402851619139682</v>
      </c>
      <c r="M8" s="65">
        <f>M9+M21+M40+M55+M72+M79+M90+M64+M102</f>
        <v>2423.5</v>
      </c>
      <c r="N8" s="62">
        <f>IF(D8=0,0,M8/D8*100)</f>
        <v>29.283470275495411</v>
      </c>
      <c r="O8" s="65">
        <f>O9+O21+O40+O55+O72+O79+O90+O64+O102</f>
        <v>357</v>
      </c>
      <c r="P8" s="62">
        <f>IF(D8=0,0,O8/D8*100)</f>
        <v>4.3136781053649109</v>
      </c>
      <c r="Q8" s="65">
        <f>Q9+Q21+Q40+Q55+Q72+Q79+Q90+Q64+Q102</f>
        <v>39</v>
      </c>
      <c r="R8" s="62">
        <f>IF(O8=0,0,Q8/O8*100)</f>
        <v>10.92436974789916</v>
      </c>
      <c r="S8" s="65">
        <f>S9+S21+S40+S55+S72+S79+S90+S64+S102</f>
        <v>601</v>
      </c>
      <c r="T8" s="62">
        <f>IF(D8=0,0,S8/D8*100)</f>
        <v>7.2619623006283236</v>
      </c>
      <c r="U8" s="65">
        <f>U9+U21+U40+U55+U72+U79+U90+U64+U102</f>
        <v>984</v>
      </c>
      <c r="V8" s="62">
        <f>IF(D8=0,0,U8/D8*100)</f>
        <v>11.889801836636057</v>
      </c>
      <c r="W8" s="65">
        <f>W9+W21+W40+W55+W72+W79+W90+W64+W102</f>
        <v>554</v>
      </c>
      <c r="X8" s="62">
        <f>IF(D8=0,0,W8/D8*100)</f>
        <v>6.6940550990816821</v>
      </c>
      <c r="Y8" s="65">
        <f>Y9+Y21+Y40+Y55+Y72+Y79+Y90+Y64+Y102</f>
        <v>906</v>
      </c>
      <c r="Z8" s="62">
        <f>IF(D8=0,0,Y8/D8*100)</f>
        <v>10.947317544707587</v>
      </c>
      <c r="AA8" s="65">
        <f>AA9+AA21+AA40+AA55+AA72+AA79+AA90+AA64+AA102</f>
        <v>94</v>
      </c>
      <c r="AB8" s="62">
        <f>IF(D8=0,0,AA8/D8*100)</f>
        <v>1.1358144030932817</v>
      </c>
      <c r="AC8" s="62">
        <f>IF(Y8=0,0,AA8/Y8*100)</f>
        <v>10.375275938189846</v>
      </c>
      <c r="AD8" s="65">
        <f>AD9+AD21+AD40+AD55+AD72+AD79+AD90+AD64+AD102</f>
        <v>801.5</v>
      </c>
      <c r="AE8" s="62">
        <f>IF(D8=0,0,AD8/D8*100)</f>
        <v>9.6846302561623983</v>
      </c>
      <c r="AF8" s="65">
        <f>AF9+AF21+AF40+AF55+AF72+AF79+AF90+AF64+AF102</f>
        <v>11</v>
      </c>
      <c r="AG8" s="60">
        <f>IF(D8=0,0,AF8/D8*100)</f>
        <v>0.13291445142580957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436</v>
      </c>
      <c r="D9" s="10">
        <f>SUM(D10:D20)</f>
        <v>396</v>
      </c>
      <c r="E9" s="43">
        <f>IF(C9=0,0,D9/C9*100)</f>
        <v>90.825688073394488</v>
      </c>
      <c r="F9" s="10">
        <f>SUM(F10:F20)</f>
        <v>24</v>
      </c>
      <c r="G9" s="43">
        <f>IF(D9=0,0,F9/D9*100)</f>
        <v>6.0606060606060606</v>
      </c>
      <c r="H9" s="61">
        <f>SUM(H10:H20)</f>
        <v>373</v>
      </c>
      <c r="I9" s="43">
        <f>IF(D9=0,0,H9/D9*100)</f>
        <v>94.191919191919197</v>
      </c>
      <c r="J9" s="43">
        <f>IF(C9=0,0,H9/C9*100)</f>
        <v>85.550458715596335</v>
      </c>
      <c r="K9" s="10">
        <f>SUM(K10:K20)</f>
        <v>256</v>
      </c>
      <c r="L9" s="43">
        <f>IF(D9=0,0,K9/D9*100)</f>
        <v>64.646464646464651</v>
      </c>
      <c r="M9" s="10">
        <f>SUM(M10:M20)</f>
        <v>117</v>
      </c>
      <c r="N9" s="43">
        <f>IF(D9=0,0,M9/D9*100)</f>
        <v>29.545454545454547</v>
      </c>
      <c r="O9" s="61">
        <f>SUM(O10:O20)</f>
        <v>23</v>
      </c>
      <c r="P9" s="43">
        <f>IF(D9=0,0,O9/D9*100)</f>
        <v>5.808080808080808</v>
      </c>
      <c r="Q9" s="10">
        <f>SUM(Q10:Q20)</f>
        <v>5</v>
      </c>
      <c r="R9" s="43">
        <f>IF(O9=0,0,Q9/O9*100)</f>
        <v>21.739130434782609</v>
      </c>
      <c r="S9" s="10">
        <f>SUM(S10:S20)</f>
        <v>18</v>
      </c>
      <c r="T9" s="43">
        <f>IF(D9=0,0,S9/D9*100)</f>
        <v>4.5454545454545459</v>
      </c>
      <c r="U9" s="10">
        <f>SUM(U10:U20)</f>
        <v>50</v>
      </c>
      <c r="V9" s="43">
        <f>IF(D9=0,0,U9/D9*100)</f>
        <v>12.626262626262626</v>
      </c>
      <c r="W9" s="10">
        <f>SUM(W10:W20)</f>
        <v>22</v>
      </c>
      <c r="X9" s="43">
        <f>IF(D9=0,0,W9/D9*100)</f>
        <v>5.5555555555555554</v>
      </c>
      <c r="Y9" s="10">
        <f>SUM(Y10:Y20)</f>
        <v>58</v>
      </c>
      <c r="Z9" s="43">
        <f>IF(D9=0,0,Y9/D9*100)</f>
        <v>14.646464646464647</v>
      </c>
      <c r="AA9" s="10">
        <f>SUM(AA10:AA20)</f>
        <v>1</v>
      </c>
      <c r="AB9" s="43">
        <f>IF(D9=0,0,AA9/D9*100)</f>
        <v>0.25252525252525254</v>
      </c>
      <c r="AC9" s="43">
        <f>IF(Y9=0,0,AA9/Y9*100)</f>
        <v>1.7241379310344827</v>
      </c>
      <c r="AD9" s="10">
        <f>SUM(AD10:AD20)</f>
        <v>55</v>
      </c>
      <c r="AE9" s="43">
        <f>IF(D9=0,0,AD9/D9*100)</f>
        <v>13.888888888888889</v>
      </c>
      <c r="AF9" s="10">
        <f>SUM(AF10:AF20)</f>
        <v>2</v>
      </c>
      <c r="AG9" s="43">
        <f>IF(D9=0,0,AF9/D9*100)</f>
        <v>0.50505050505050508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9</v>
      </c>
      <c r="D10" s="35">
        <v>9</v>
      </c>
      <c r="E10" s="32">
        <f>IF(C10=0,0,D10/C10*100)</f>
        <v>100</v>
      </c>
      <c r="F10" s="35">
        <v>0</v>
      </c>
      <c r="G10" s="32">
        <f>IF(D10=0,0,F10/D10*100)</f>
        <v>0</v>
      </c>
      <c r="H10" s="106">
        <f>K10+M10</f>
        <v>9</v>
      </c>
      <c r="I10" s="32">
        <f>IF(D10=0,0,H10/D10*100)</f>
        <v>100</v>
      </c>
      <c r="J10" s="32">
        <f>IF(C10=0,0,H10/C10*100)</f>
        <v>100</v>
      </c>
      <c r="K10" s="35">
        <v>8</v>
      </c>
      <c r="L10" s="32">
        <f>IF(D10=0,0,K10/D10*100)</f>
        <v>88.888888888888886</v>
      </c>
      <c r="M10" s="35">
        <v>1</v>
      </c>
      <c r="N10" s="32">
        <f>IF(D10=0,0,M10/D10*100)</f>
        <v>11.111111111111111</v>
      </c>
      <c r="O10" s="99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2</v>
      </c>
      <c r="V10" s="32">
        <f>IF(D10=0,0,U10/D10*100)</f>
        <v>22.222222222222221</v>
      </c>
      <c r="W10" s="35">
        <v>3</v>
      </c>
      <c r="X10" s="32">
        <f>IF(D10=0,0,W10/D10*100)</f>
        <v>33.333333333333329</v>
      </c>
      <c r="Y10" s="35">
        <v>1</v>
      </c>
      <c r="Z10" s="32">
        <f>IF(D10=0,0,Y10/D10*100)</f>
        <v>11.111111111111111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23</v>
      </c>
      <c r="D11" s="35">
        <v>19</v>
      </c>
      <c r="E11" s="32">
        <f>IF(C11=0,0,D11/C11*100)</f>
        <v>82.608695652173907</v>
      </c>
      <c r="F11" s="35">
        <v>1</v>
      </c>
      <c r="G11" s="32">
        <f>IF(D11=0,0,F11/D11*100)</f>
        <v>5.2631578947368416</v>
      </c>
      <c r="H11" s="106">
        <f t="shared" ref="H11:H80" si="0">K11+M11</f>
        <v>18</v>
      </c>
      <c r="I11" s="32">
        <f>IF(D11=0,0,H11/D11*100)</f>
        <v>94.73684210526315</v>
      </c>
      <c r="J11" s="32">
        <f>IF(C11=0,0,H11/C11*100)</f>
        <v>78.260869565217391</v>
      </c>
      <c r="K11" s="35">
        <v>8</v>
      </c>
      <c r="L11" s="32">
        <f>IF(D11=0,0,K11/D11*100)</f>
        <v>42.105263157894733</v>
      </c>
      <c r="M11" s="35">
        <v>10</v>
      </c>
      <c r="N11" s="32">
        <f>IF(D11=0,0,M11/D11*100)</f>
        <v>52.631578947368418</v>
      </c>
      <c r="O11" s="99">
        <f t="shared" ref="O11:O20" si="1">D11-H11</f>
        <v>1</v>
      </c>
      <c r="P11" s="32">
        <f>IF(D11=0,0,O11/D11*100)</f>
        <v>5.2631578947368416</v>
      </c>
      <c r="Q11" s="35">
        <v>0</v>
      </c>
      <c r="R11" s="32">
        <f>IF(O11=0,0,Q11/O11*100)</f>
        <v>0</v>
      </c>
      <c r="S11" s="35">
        <v>0</v>
      </c>
      <c r="T11" s="32">
        <f>IF(D11=0,0,S11/D11*100)</f>
        <v>0</v>
      </c>
      <c r="U11" s="35">
        <v>3</v>
      </c>
      <c r="V11" s="32">
        <f>IF(D11=0,0,U11/D11*100)</f>
        <v>15.789473684210526</v>
      </c>
      <c r="W11" s="35">
        <v>3</v>
      </c>
      <c r="X11" s="32">
        <f>IF(D11=0,0,W11/D11*100)</f>
        <v>15.789473684210526</v>
      </c>
      <c r="Y11" s="35">
        <v>1</v>
      </c>
      <c r="Z11" s="32">
        <f>IF(D11=0,0,Y11/D11*100)</f>
        <v>5.2631578947368416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4</v>
      </c>
      <c r="AE11" s="32">
        <f>IF(D11=0,0,AD11/D11*100)</f>
        <v>21.052631578947366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17</v>
      </c>
      <c r="D12" s="35">
        <v>15</v>
      </c>
      <c r="E12" s="32">
        <f t="shared" ref="E12:E78" si="2">IF(C12=0,0,D12/C12*100)</f>
        <v>88.235294117647058</v>
      </c>
      <c r="F12" s="35">
        <v>0</v>
      </c>
      <c r="G12" s="32">
        <f t="shared" ref="G12:G78" si="3">IF(D12=0,0,F12/D12*100)</f>
        <v>0</v>
      </c>
      <c r="H12" s="106">
        <f t="shared" si="0"/>
        <v>12</v>
      </c>
      <c r="I12" s="32">
        <f t="shared" ref="I12:I78" si="4">IF(D12=0,0,H12/D12*100)</f>
        <v>80</v>
      </c>
      <c r="J12" s="32">
        <f t="shared" ref="J12:J78" si="5">IF(C12=0,0,H12/C12*100)</f>
        <v>70.588235294117652</v>
      </c>
      <c r="K12" s="35">
        <v>8</v>
      </c>
      <c r="L12" s="32">
        <f t="shared" ref="L12:L79" si="6">IF(D12=0,0,K12/D12*100)</f>
        <v>53.333333333333336</v>
      </c>
      <c r="M12" s="35">
        <v>4</v>
      </c>
      <c r="N12" s="32">
        <f t="shared" ref="N12:N78" si="7">IF(D12=0,0,M12/D12*100)</f>
        <v>26.666666666666668</v>
      </c>
      <c r="O12" s="99">
        <f t="shared" si="1"/>
        <v>3</v>
      </c>
      <c r="P12" s="32">
        <f t="shared" ref="P12:P78" si="8">IF(D12=0,0,O12/D12*100)</f>
        <v>20</v>
      </c>
      <c r="Q12" s="35">
        <v>0</v>
      </c>
      <c r="R12" s="32">
        <f t="shared" ref="R12:R79" si="9">IF(O12=0,0,Q12/O12*100)</f>
        <v>0</v>
      </c>
      <c r="S12" s="35">
        <v>0</v>
      </c>
      <c r="T12" s="32">
        <f t="shared" ref="T12:T78" si="10">IF(D12=0,0,S12/D12*100)</f>
        <v>0</v>
      </c>
      <c r="U12" s="35">
        <v>1</v>
      </c>
      <c r="V12" s="32">
        <f t="shared" ref="V12:V79" si="11">IF(D12=0,0,U12/D12*100)</f>
        <v>6.666666666666667</v>
      </c>
      <c r="W12" s="35">
        <v>1</v>
      </c>
      <c r="X12" s="32">
        <f t="shared" ref="X12:X78" si="12">IF(D12=0,0,W12/D12*100)</f>
        <v>6.666666666666667</v>
      </c>
      <c r="Y12" s="35">
        <v>1</v>
      </c>
      <c r="Z12" s="32">
        <f t="shared" ref="Z12:Z78" si="13">IF(D12=0,0,Y12/D12*100)</f>
        <v>6.666666666666667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2</v>
      </c>
      <c r="AE12" s="32">
        <f t="shared" ref="AE12:AE79" si="16">IF(D12=0,0,AD12/D12*100)</f>
        <v>13.333333333333334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97</v>
      </c>
      <c r="D13" s="35">
        <v>94</v>
      </c>
      <c r="E13" s="32">
        <f t="shared" si="2"/>
        <v>96.907216494845358</v>
      </c>
      <c r="F13" s="35">
        <v>6</v>
      </c>
      <c r="G13" s="32">
        <f t="shared" si="3"/>
        <v>6.3829787234042552</v>
      </c>
      <c r="H13" s="106">
        <f t="shared" si="0"/>
        <v>86</v>
      </c>
      <c r="I13" s="32">
        <f t="shared" si="4"/>
        <v>91.489361702127653</v>
      </c>
      <c r="J13" s="32">
        <f t="shared" si="5"/>
        <v>88.659793814432987</v>
      </c>
      <c r="K13" s="35">
        <v>52</v>
      </c>
      <c r="L13" s="32">
        <f t="shared" si="6"/>
        <v>55.319148936170215</v>
      </c>
      <c r="M13" s="35">
        <v>34</v>
      </c>
      <c r="N13" s="32">
        <f t="shared" si="7"/>
        <v>36.170212765957451</v>
      </c>
      <c r="O13" s="99">
        <f t="shared" si="1"/>
        <v>8</v>
      </c>
      <c r="P13" s="32">
        <f t="shared" si="8"/>
        <v>8.5106382978723403</v>
      </c>
      <c r="Q13" s="35">
        <v>0</v>
      </c>
      <c r="R13" s="32">
        <f t="shared" si="9"/>
        <v>0</v>
      </c>
      <c r="S13" s="35">
        <v>6</v>
      </c>
      <c r="T13" s="32">
        <f t="shared" si="10"/>
        <v>6.3829787234042552</v>
      </c>
      <c r="U13" s="35">
        <v>8</v>
      </c>
      <c r="V13" s="32">
        <f t="shared" si="11"/>
        <v>8.5106382978723403</v>
      </c>
      <c r="W13" s="35">
        <v>5</v>
      </c>
      <c r="X13" s="32">
        <f t="shared" si="12"/>
        <v>5.3191489361702127</v>
      </c>
      <c r="Y13" s="35">
        <v>10</v>
      </c>
      <c r="Z13" s="32">
        <f t="shared" si="13"/>
        <v>10.638297872340425</v>
      </c>
      <c r="AA13" s="35">
        <v>0</v>
      </c>
      <c r="AB13" s="32">
        <f t="shared" si="14"/>
        <v>0</v>
      </c>
      <c r="AC13" s="32">
        <f t="shared" si="15"/>
        <v>0</v>
      </c>
      <c r="AD13" s="35">
        <v>6</v>
      </c>
      <c r="AE13" s="32">
        <f t="shared" si="16"/>
        <v>6.3829787234042552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80</v>
      </c>
      <c r="D14" s="35">
        <v>72</v>
      </c>
      <c r="E14" s="32">
        <f t="shared" si="2"/>
        <v>90</v>
      </c>
      <c r="F14" s="35">
        <v>4</v>
      </c>
      <c r="G14" s="32">
        <f t="shared" si="3"/>
        <v>5.5555555555555554</v>
      </c>
      <c r="H14" s="106">
        <f t="shared" si="0"/>
        <v>71</v>
      </c>
      <c r="I14" s="32">
        <f t="shared" si="4"/>
        <v>98.611111111111114</v>
      </c>
      <c r="J14" s="32">
        <f t="shared" si="5"/>
        <v>88.75</v>
      </c>
      <c r="K14" s="35">
        <v>47</v>
      </c>
      <c r="L14" s="32">
        <f t="shared" si="6"/>
        <v>65.277777777777786</v>
      </c>
      <c r="M14" s="35">
        <v>24</v>
      </c>
      <c r="N14" s="32">
        <f t="shared" si="7"/>
        <v>33.333333333333329</v>
      </c>
      <c r="O14" s="99">
        <f t="shared" si="1"/>
        <v>1</v>
      </c>
      <c r="P14" s="32">
        <f t="shared" si="8"/>
        <v>1.3888888888888888</v>
      </c>
      <c r="Q14" s="35">
        <v>0</v>
      </c>
      <c r="R14" s="32">
        <f t="shared" si="9"/>
        <v>0</v>
      </c>
      <c r="S14" s="35">
        <v>1</v>
      </c>
      <c r="T14" s="32">
        <f t="shared" si="10"/>
        <v>1.3888888888888888</v>
      </c>
      <c r="U14" s="35">
        <v>3</v>
      </c>
      <c r="V14" s="32">
        <f t="shared" si="11"/>
        <v>4.1666666666666661</v>
      </c>
      <c r="W14" s="35">
        <v>0</v>
      </c>
      <c r="X14" s="32">
        <f t="shared" si="12"/>
        <v>0</v>
      </c>
      <c r="Y14" s="35">
        <v>9</v>
      </c>
      <c r="Z14" s="32">
        <f t="shared" si="13"/>
        <v>12.5</v>
      </c>
      <c r="AA14" s="35">
        <v>0</v>
      </c>
      <c r="AB14" s="32">
        <f t="shared" si="14"/>
        <v>0</v>
      </c>
      <c r="AC14" s="32">
        <f t="shared" si="15"/>
        <v>0</v>
      </c>
      <c r="AD14" s="35">
        <v>12</v>
      </c>
      <c r="AE14" s="32">
        <f t="shared" si="16"/>
        <v>16.666666666666664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122</v>
      </c>
      <c r="D15" s="35">
        <v>105</v>
      </c>
      <c r="E15" s="32">
        <f t="shared" si="2"/>
        <v>86.065573770491795</v>
      </c>
      <c r="F15" s="35">
        <v>4</v>
      </c>
      <c r="G15" s="32">
        <f t="shared" si="3"/>
        <v>3.8095238095238098</v>
      </c>
      <c r="H15" s="106">
        <f t="shared" si="0"/>
        <v>103</v>
      </c>
      <c r="I15" s="32">
        <f t="shared" si="4"/>
        <v>98.095238095238088</v>
      </c>
      <c r="J15" s="32">
        <f t="shared" si="5"/>
        <v>84.426229508196727</v>
      </c>
      <c r="K15" s="35">
        <v>87</v>
      </c>
      <c r="L15" s="32">
        <f t="shared" si="6"/>
        <v>82.857142857142861</v>
      </c>
      <c r="M15" s="35">
        <v>16</v>
      </c>
      <c r="N15" s="32">
        <f t="shared" si="7"/>
        <v>15.238095238095239</v>
      </c>
      <c r="O15" s="99">
        <f t="shared" si="1"/>
        <v>2</v>
      </c>
      <c r="P15" s="32">
        <f t="shared" si="8"/>
        <v>1.9047619047619049</v>
      </c>
      <c r="Q15" s="35">
        <v>0</v>
      </c>
      <c r="R15" s="32">
        <f t="shared" si="9"/>
        <v>0</v>
      </c>
      <c r="S15" s="35">
        <v>4</v>
      </c>
      <c r="T15" s="32">
        <f t="shared" si="10"/>
        <v>3.8095238095238098</v>
      </c>
      <c r="U15" s="35">
        <v>19</v>
      </c>
      <c r="V15" s="32">
        <f t="shared" si="11"/>
        <v>18.095238095238095</v>
      </c>
      <c r="W15" s="35">
        <v>2</v>
      </c>
      <c r="X15" s="32">
        <f t="shared" si="12"/>
        <v>1.9047619047619049</v>
      </c>
      <c r="Y15" s="35">
        <v>22</v>
      </c>
      <c r="Z15" s="32">
        <f t="shared" si="13"/>
        <v>20.952380952380953</v>
      </c>
      <c r="AA15" s="35">
        <v>0</v>
      </c>
      <c r="AB15" s="32">
        <f t="shared" si="14"/>
        <v>0</v>
      </c>
      <c r="AC15" s="32">
        <f t="shared" si="15"/>
        <v>0</v>
      </c>
      <c r="AD15" s="35">
        <v>18</v>
      </c>
      <c r="AE15" s="32">
        <f t="shared" si="16"/>
        <v>17.142857142857142</v>
      </c>
      <c r="AF15" s="35">
        <v>1</v>
      </c>
      <c r="AG15" s="32">
        <f t="shared" si="17"/>
        <v>0.95238095238095244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5</v>
      </c>
      <c r="D16" s="35">
        <v>5</v>
      </c>
      <c r="E16" s="32">
        <f t="shared" si="2"/>
        <v>100</v>
      </c>
      <c r="F16" s="35">
        <v>4</v>
      </c>
      <c r="G16" s="32">
        <f t="shared" si="3"/>
        <v>80</v>
      </c>
      <c r="H16" s="106">
        <f t="shared" si="0"/>
        <v>5</v>
      </c>
      <c r="I16" s="32">
        <f t="shared" si="4"/>
        <v>100</v>
      </c>
      <c r="J16" s="32">
        <f t="shared" si="5"/>
        <v>100</v>
      </c>
      <c r="K16" s="35">
        <v>1</v>
      </c>
      <c r="L16" s="32">
        <f t="shared" si="6"/>
        <v>20</v>
      </c>
      <c r="M16" s="35">
        <v>4</v>
      </c>
      <c r="N16" s="32">
        <f t="shared" si="7"/>
        <v>80</v>
      </c>
      <c r="O16" s="99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1</v>
      </c>
      <c r="V16" s="32">
        <f t="shared" si="11"/>
        <v>20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12</v>
      </c>
      <c r="D17" s="35">
        <v>10</v>
      </c>
      <c r="E17" s="32">
        <f t="shared" si="2"/>
        <v>83.333333333333343</v>
      </c>
      <c r="F17" s="35">
        <v>1</v>
      </c>
      <c r="G17" s="32">
        <f t="shared" si="3"/>
        <v>10</v>
      </c>
      <c r="H17" s="106">
        <f t="shared" si="0"/>
        <v>9</v>
      </c>
      <c r="I17" s="32">
        <f t="shared" si="4"/>
        <v>90</v>
      </c>
      <c r="J17" s="32">
        <f t="shared" si="5"/>
        <v>75</v>
      </c>
      <c r="K17" s="35">
        <v>7</v>
      </c>
      <c r="L17" s="32">
        <f t="shared" si="6"/>
        <v>70</v>
      </c>
      <c r="M17" s="35">
        <v>2</v>
      </c>
      <c r="N17" s="32">
        <f t="shared" si="7"/>
        <v>20</v>
      </c>
      <c r="O17" s="99">
        <f t="shared" si="1"/>
        <v>1</v>
      </c>
      <c r="P17" s="32">
        <f t="shared" si="8"/>
        <v>10</v>
      </c>
      <c r="Q17" s="35">
        <v>1</v>
      </c>
      <c r="R17" s="32">
        <f t="shared" si="9"/>
        <v>100</v>
      </c>
      <c r="S17" s="35">
        <v>0</v>
      </c>
      <c r="T17" s="32">
        <f t="shared" si="10"/>
        <v>0</v>
      </c>
      <c r="U17" s="35">
        <v>1</v>
      </c>
      <c r="V17" s="32">
        <f t="shared" si="11"/>
        <v>10</v>
      </c>
      <c r="W17" s="35">
        <v>2</v>
      </c>
      <c r="X17" s="32">
        <f t="shared" si="12"/>
        <v>20</v>
      </c>
      <c r="Y17" s="35">
        <v>0</v>
      </c>
      <c r="Z17" s="32">
        <f t="shared" si="13"/>
        <v>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2</v>
      </c>
      <c r="AE17" s="32">
        <f t="shared" si="16"/>
        <v>20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35</v>
      </c>
      <c r="D18" s="35">
        <v>33</v>
      </c>
      <c r="E18" s="32">
        <f t="shared" si="2"/>
        <v>94.285714285714278</v>
      </c>
      <c r="F18" s="35">
        <v>1</v>
      </c>
      <c r="G18" s="32">
        <f t="shared" si="3"/>
        <v>3.0303030303030303</v>
      </c>
      <c r="H18" s="106">
        <f t="shared" si="0"/>
        <v>30</v>
      </c>
      <c r="I18" s="32">
        <f t="shared" si="4"/>
        <v>90.909090909090907</v>
      </c>
      <c r="J18" s="32">
        <f t="shared" si="5"/>
        <v>85.714285714285708</v>
      </c>
      <c r="K18" s="35">
        <v>21</v>
      </c>
      <c r="L18" s="32">
        <f t="shared" si="6"/>
        <v>63.636363636363633</v>
      </c>
      <c r="M18" s="35">
        <v>9</v>
      </c>
      <c r="N18" s="32">
        <f t="shared" si="7"/>
        <v>27.27272727272727</v>
      </c>
      <c r="O18" s="99">
        <f t="shared" si="1"/>
        <v>3</v>
      </c>
      <c r="P18" s="32">
        <f t="shared" si="8"/>
        <v>9.0909090909090917</v>
      </c>
      <c r="Q18" s="35">
        <v>2</v>
      </c>
      <c r="R18" s="32">
        <f t="shared" si="9"/>
        <v>66.666666666666657</v>
      </c>
      <c r="S18" s="35">
        <v>4</v>
      </c>
      <c r="T18" s="32">
        <f t="shared" si="10"/>
        <v>12.121212121212121</v>
      </c>
      <c r="U18" s="35">
        <v>3</v>
      </c>
      <c r="V18" s="32">
        <f t="shared" si="11"/>
        <v>9.0909090909090917</v>
      </c>
      <c r="W18" s="35">
        <v>4</v>
      </c>
      <c r="X18" s="32">
        <f t="shared" si="12"/>
        <v>12.121212121212121</v>
      </c>
      <c r="Y18" s="35">
        <v>6</v>
      </c>
      <c r="Z18" s="32">
        <f t="shared" si="13"/>
        <v>18.181818181818183</v>
      </c>
      <c r="AA18" s="35">
        <v>0</v>
      </c>
      <c r="AB18" s="32">
        <f t="shared" si="14"/>
        <v>0</v>
      </c>
      <c r="AC18" s="32">
        <f t="shared" si="15"/>
        <v>0</v>
      </c>
      <c r="AD18" s="35">
        <v>4</v>
      </c>
      <c r="AE18" s="32">
        <f t="shared" si="16"/>
        <v>12.121212121212121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33</v>
      </c>
      <c r="D19" s="35">
        <v>31</v>
      </c>
      <c r="E19" s="32">
        <f t="shared" si="2"/>
        <v>93.939393939393938</v>
      </c>
      <c r="F19" s="35">
        <v>3</v>
      </c>
      <c r="G19" s="32">
        <f t="shared" si="3"/>
        <v>9.67741935483871</v>
      </c>
      <c r="H19" s="106">
        <f t="shared" si="0"/>
        <v>27</v>
      </c>
      <c r="I19" s="32">
        <f t="shared" si="4"/>
        <v>87.096774193548384</v>
      </c>
      <c r="J19" s="32">
        <f t="shared" si="5"/>
        <v>81.818181818181827</v>
      </c>
      <c r="K19" s="35">
        <v>15</v>
      </c>
      <c r="L19" s="32">
        <f t="shared" si="6"/>
        <v>48.387096774193552</v>
      </c>
      <c r="M19" s="35">
        <v>12</v>
      </c>
      <c r="N19" s="32">
        <f t="shared" si="7"/>
        <v>38.70967741935484</v>
      </c>
      <c r="O19" s="99">
        <f t="shared" si="1"/>
        <v>4</v>
      </c>
      <c r="P19" s="32">
        <f t="shared" si="8"/>
        <v>12.903225806451612</v>
      </c>
      <c r="Q19" s="35">
        <v>2</v>
      </c>
      <c r="R19" s="32">
        <f t="shared" si="9"/>
        <v>50</v>
      </c>
      <c r="S19" s="35">
        <v>3</v>
      </c>
      <c r="T19" s="32">
        <f t="shared" si="10"/>
        <v>9.67741935483871</v>
      </c>
      <c r="U19" s="35">
        <v>8</v>
      </c>
      <c r="V19" s="32">
        <f t="shared" si="11"/>
        <v>25.806451612903224</v>
      </c>
      <c r="W19" s="35">
        <v>2</v>
      </c>
      <c r="X19" s="32">
        <f t="shared" si="12"/>
        <v>6.4516129032258061</v>
      </c>
      <c r="Y19" s="35">
        <v>8</v>
      </c>
      <c r="Z19" s="32">
        <f t="shared" si="13"/>
        <v>25.806451612903224</v>
      </c>
      <c r="AA19" s="35">
        <v>1</v>
      </c>
      <c r="AB19" s="32">
        <f t="shared" si="14"/>
        <v>3.225806451612903</v>
      </c>
      <c r="AC19" s="32">
        <f t="shared" si="15"/>
        <v>12.5</v>
      </c>
      <c r="AD19" s="35">
        <v>7</v>
      </c>
      <c r="AE19" s="32">
        <f t="shared" si="16"/>
        <v>22.58064516129032</v>
      </c>
      <c r="AF19" s="35">
        <v>1</v>
      </c>
      <c r="AG19" s="32">
        <f t="shared" si="17"/>
        <v>3.225806451612903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3</v>
      </c>
      <c r="D20" s="35">
        <v>3</v>
      </c>
      <c r="E20" s="32">
        <f t="shared" si="2"/>
        <v>100</v>
      </c>
      <c r="F20" s="35">
        <v>0</v>
      </c>
      <c r="G20" s="32">
        <f t="shared" si="3"/>
        <v>0</v>
      </c>
      <c r="H20" s="106">
        <f t="shared" si="0"/>
        <v>3</v>
      </c>
      <c r="I20" s="32">
        <f t="shared" si="4"/>
        <v>100</v>
      </c>
      <c r="J20" s="32">
        <f t="shared" si="5"/>
        <v>100</v>
      </c>
      <c r="K20" s="35">
        <v>2</v>
      </c>
      <c r="L20" s="32">
        <f t="shared" si="6"/>
        <v>66.666666666666657</v>
      </c>
      <c r="M20" s="35">
        <v>1</v>
      </c>
      <c r="N20" s="32">
        <f t="shared" si="7"/>
        <v>33.333333333333329</v>
      </c>
      <c r="O20" s="99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1</v>
      </c>
      <c r="V20" s="32">
        <f t="shared" si="11"/>
        <v>33.333333333333329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2660</v>
      </c>
      <c r="D21" s="10">
        <f>SUM(D22:D39)</f>
        <v>2448</v>
      </c>
      <c r="E21" s="43">
        <f>IF(C21=0,0,D21/C21*100)</f>
        <v>92.030075187969928</v>
      </c>
      <c r="F21" s="10">
        <f>SUM(F22:F39)</f>
        <v>127</v>
      </c>
      <c r="G21" s="43">
        <f>IF(D21=0,0,F21/D21*100)</f>
        <v>5.1879084967320264</v>
      </c>
      <c r="H21" s="61">
        <f>SUM(H22:H39)</f>
        <v>2356</v>
      </c>
      <c r="I21" s="43">
        <f>IF(D21=0,0,H21/D21*100)</f>
        <v>96.24183006535948</v>
      </c>
      <c r="J21" s="43">
        <f>IF(C21=0,0,H21/C21*100)</f>
        <v>88.571428571428569</v>
      </c>
      <c r="K21" s="10">
        <f>SUM(K22:K39)</f>
        <v>1700</v>
      </c>
      <c r="L21" s="43">
        <f>IF(D21=0,0,K21/D21*100)</f>
        <v>69.444444444444443</v>
      </c>
      <c r="M21" s="10">
        <f>SUM(M22:M39)</f>
        <v>656</v>
      </c>
      <c r="N21" s="43">
        <f>IF(D21=0,0,M21/D21*100)</f>
        <v>26.797385620915033</v>
      </c>
      <c r="O21" s="61">
        <f>SUM(O22:O39)</f>
        <v>92</v>
      </c>
      <c r="P21" s="43">
        <f>IF(D21=0,0,O21/D21*100)</f>
        <v>3.7581699346405228</v>
      </c>
      <c r="Q21" s="10">
        <f>SUM(Q22:Q39)</f>
        <v>9</v>
      </c>
      <c r="R21" s="43">
        <f t="shared" si="9"/>
        <v>9.7826086956521738</v>
      </c>
      <c r="S21" s="10">
        <f>SUM(S22:S39)</f>
        <v>156</v>
      </c>
      <c r="T21" s="43">
        <f>IF(D21=0,0,S21/D21*100)</f>
        <v>6.3725490196078427</v>
      </c>
      <c r="U21" s="10">
        <f>SUM(U22:U39)</f>
        <v>255</v>
      </c>
      <c r="V21" s="43">
        <f t="shared" si="11"/>
        <v>10.416666666666668</v>
      </c>
      <c r="W21" s="10">
        <f>SUM(W22:W39)</f>
        <v>130</v>
      </c>
      <c r="X21" s="43">
        <f>IF(D21=0,0,W21/D21*100)</f>
        <v>5.3104575163398691</v>
      </c>
      <c r="Y21" s="10">
        <f>SUM(Y22:Y39)</f>
        <v>314</v>
      </c>
      <c r="Z21" s="43">
        <f>IF(D21=0,0,Y21/D21*100)</f>
        <v>12.826797385620914</v>
      </c>
      <c r="AA21" s="10">
        <f>SUM(AA22:AA39)</f>
        <v>30</v>
      </c>
      <c r="AB21" s="43">
        <f>IF(D21=0,0,AA21/D21*100)</f>
        <v>1.2254901960784315</v>
      </c>
      <c r="AC21" s="43">
        <f>IF(Y21=0,0,AA21/Y21*100)</f>
        <v>9.5541401273885356</v>
      </c>
      <c r="AD21" s="10">
        <f>SUM(AD22:AD39)</f>
        <v>268</v>
      </c>
      <c r="AE21" s="43">
        <f t="shared" si="16"/>
        <v>10.947712418300654</v>
      </c>
      <c r="AF21" s="10">
        <f>SUM(AF22:AF39)</f>
        <v>5</v>
      </c>
      <c r="AG21" s="43">
        <f>IF(D21=0,0,AF21/D21*100)</f>
        <v>0.20424836601307192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263</v>
      </c>
      <c r="D22" s="35">
        <v>260</v>
      </c>
      <c r="E22" s="32">
        <f t="shared" si="2"/>
        <v>98.859315589353614</v>
      </c>
      <c r="F22" s="35">
        <v>21</v>
      </c>
      <c r="G22" s="32">
        <f t="shared" si="3"/>
        <v>8.0769230769230766</v>
      </c>
      <c r="H22" s="106">
        <f t="shared" si="0"/>
        <v>257</v>
      </c>
      <c r="I22" s="32">
        <f t="shared" si="4"/>
        <v>98.846153846153854</v>
      </c>
      <c r="J22" s="32">
        <f t="shared" si="5"/>
        <v>97.718631178707227</v>
      </c>
      <c r="K22" s="35">
        <v>220</v>
      </c>
      <c r="L22" s="32">
        <f t="shared" si="6"/>
        <v>84.615384615384613</v>
      </c>
      <c r="M22" s="35">
        <v>37</v>
      </c>
      <c r="N22" s="32">
        <f t="shared" si="7"/>
        <v>14.23076923076923</v>
      </c>
      <c r="O22" s="99">
        <f t="shared" ref="O22:O39" si="18">D22-H22</f>
        <v>3</v>
      </c>
      <c r="P22" s="32">
        <f t="shared" si="8"/>
        <v>1.153846153846154</v>
      </c>
      <c r="Q22" s="35">
        <v>3</v>
      </c>
      <c r="R22" s="32">
        <f t="shared" si="9"/>
        <v>100</v>
      </c>
      <c r="S22" s="35">
        <v>23</v>
      </c>
      <c r="T22" s="32">
        <f t="shared" si="10"/>
        <v>8.8461538461538467</v>
      </c>
      <c r="U22" s="35">
        <v>27</v>
      </c>
      <c r="V22" s="32">
        <f t="shared" si="11"/>
        <v>10.384615384615385</v>
      </c>
      <c r="W22" s="35">
        <v>23</v>
      </c>
      <c r="X22" s="32">
        <f t="shared" si="12"/>
        <v>8.8461538461538467</v>
      </c>
      <c r="Y22" s="35">
        <v>30</v>
      </c>
      <c r="Z22" s="32">
        <f t="shared" si="13"/>
        <v>11.538461538461538</v>
      </c>
      <c r="AA22" s="35">
        <v>0</v>
      </c>
      <c r="AB22" s="32">
        <f t="shared" si="14"/>
        <v>0</v>
      </c>
      <c r="AC22" s="32">
        <f t="shared" si="15"/>
        <v>0</v>
      </c>
      <c r="AD22" s="35">
        <v>20</v>
      </c>
      <c r="AE22" s="32">
        <f t="shared" si="16"/>
        <v>7.6923076923076925</v>
      </c>
      <c r="AF22" s="35">
        <v>1</v>
      </c>
      <c r="AG22" s="32">
        <f t="shared" si="17"/>
        <v>0.38461538461538464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111</v>
      </c>
      <c r="D23" s="35">
        <v>89</v>
      </c>
      <c r="E23" s="32">
        <f t="shared" si="2"/>
        <v>80.180180180180187</v>
      </c>
      <c r="F23" s="35">
        <v>3</v>
      </c>
      <c r="G23" s="32">
        <f t="shared" si="3"/>
        <v>3.3707865168539324</v>
      </c>
      <c r="H23" s="106">
        <f t="shared" si="0"/>
        <v>85</v>
      </c>
      <c r="I23" s="32">
        <f t="shared" si="4"/>
        <v>95.50561797752809</v>
      </c>
      <c r="J23" s="32">
        <f t="shared" si="5"/>
        <v>76.576576576576571</v>
      </c>
      <c r="K23" s="35">
        <v>51</v>
      </c>
      <c r="L23" s="32">
        <f t="shared" si="6"/>
        <v>57.303370786516851</v>
      </c>
      <c r="M23" s="35">
        <v>34</v>
      </c>
      <c r="N23" s="32">
        <f t="shared" si="7"/>
        <v>38.202247191011232</v>
      </c>
      <c r="O23" s="99">
        <f t="shared" si="18"/>
        <v>4</v>
      </c>
      <c r="P23" s="32">
        <f t="shared" si="8"/>
        <v>4.4943820224719104</v>
      </c>
      <c r="Q23" s="35">
        <v>0</v>
      </c>
      <c r="R23" s="32">
        <f t="shared" si="9"/>
        <v>0</v>
      </c>
      <c r="S23" s="35">
        <v>11</v>
      </c>
      <c r="T23" s="32">
        <f t="shared" si="10"/>
        <v>12.359550561797752</v>
      </c>
      <c r="U23" s="35">
        <v>10</v>
      </c>
      <c r="V23" s="32">
        <f t="shared" si="11"/>
        <v>11.235955056179774</v>
      </c>
      <c r="W23" s="35">
        <v>0</v>
      </c>
      <c r="X23" s="32">
        <f t="shared" si="12"/>
        <v>0</v>
      </c>
      <c r="Y23" s="35">
        <v>14</v>
      </c>
      <c r="Z23" s="32">
        <f t="shared" si="13"/>
        <v>15.730337078651685</v>
      </c>
      <c r="AA23" s="35">
        <v>0</v>
      </c>
      <c r="AB23" s="32">
        <f t="shared" si="14"/>
        <v>0</v>
      </c>
      <c r="AC23" s="32">
        <f t="shared" si="15"/>
        <v>0</v>
      </c>
      <c r="AD23" s="35">
        <v>21</v>
      </c>
      <c r="AE23" s="32">
        <f t="shared" si="16"/>
        <v>23.595505617977526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77</v>
      </c>
      <c r="D24" s="35">
        <v>68</v>
      </c>
      <c r="E24" s="32">
        <f t="shared" si="2"/>
        <v>88.311688311688314</v>
      </c>
      <c r="F24" s="35">
        <v>2</v>
      </c>
      <c r="G24" s="32">
        <f t="shared" si="3"/>
        <v>2.9411764705882351</v>
      </c>
      <c r="H24" s="106">
        <f t="shared" si="0"/>
        <v>61</v>
      </c>
      <c r="I24" s="32">
        <f t="shared" si="4"/>
        <v>89.705882352941174</v>
      </c>
      <c r="J24" s="32">
        <f t="shared" si="5"/>
        <v>79.220779220779221</v>
      </c>
      <c r="K24" s="35">
        <v>37</v>
      </c>
      <c r="L24" s="32">
        <f t="shared" si="6"/>
        <v>54.411764705882348</v>
      </c>
      <c r="M24" s="35">
        <v>24</v>
      </c>
      <c r="N24" s="32">
        <f t="shared" si="7"/>
        <v>35.294117647058826</v>
      </c>
      <c r="O24" s="99">
        <f t="shared" si="18"/>
        <v>7</v>
      </c>
      <c r="P24" s="32">
        <f t="shared" si="8"/>
        <v>10.294117647058822</v>
      </c>
      <c r="Q24" s="35">
        <v>0</v>
      </c>
      <c r="R24" s="32">
        <f t="shared" si="9"/>
        <v>0</v>
      </c>
      <c r="S24" s="35">
        <v>2</v>
      </c>
      <c r="T24" s="32">
        <f t="shared" si="10"/>
        <v>2.9411764705882351</v>
      </c>
      <c r="U24" s="35">
        <v>10</v>
      </c>
      <c r="V24" s="32">
        <f t="shared" si="11"/>
        <v>14.705882352941178</v>
      </c>
      <c r="W24" s="35">
        <v>0</v>
      </c>
      <c r="X24" s="32">
        <f t="shared" si="12"/>
        <v>0</v>
      </c>
      <c r="Y24" s="35">
        <v>4</v>
      </c>
      <c r="Z24" s="32">
        <f t="shared" si="13"/>
        <v>5.8823529411764701</v>
      </c>
      <c r="AA24" s="35">
        <v>0</v>
      </c>
      <c r="AB24" s="32">
        <f t="shared" si="14"/>
        <v>0</v>
      </c>
      <c r="AC24" s="32">
        <f t="shared" si="15"/>
        <v>0</v>
      </c>
      <c r="AD24" s="35">
        <v>9</v>
      </c>
      <c r="AE24" s="32">
        <f t="shared" si="16"/>
        <v>13.23529411764706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418</v>
      </c>
      <c r="D25" s="35">
        <v>387</v>
      </c>
      <c r="E25" s="32">
        <f t="shared" si="2"/>
        <v>92.58373205741627</v>
      </c>
      <c r="F25" s="35">
        <v>14</v>
      </c>
      <c r="G25" s="32">
        <f t="shared" si="3"/>
        <v>3.6175710594315245</v>
      </c>
      <c r="H25" s="106">
        <f t="shared" si="0"/>
        <v>376</v>
      </c>
      <c r="I25" s="32">
        <f t="shared" si="4"/>
        <v>97.157622739018095</v>
      </c>
      <c r="J25" s="32">
        <f t="shared" si="5"/>
        <v>89.952153110047846</v>
      </c>
      <c r="K25" s="35">
        <v>266</v>
      </c>
      <c r="L25" s="32">
        <f t="shared" si="6"/>
        <v>68.73385012919897</v>
      </c>
      <c r="M25" s="35">
        <v>110</v>
      </c>
      <c r="N25" s="32">
        <f t="shared" si="7"/>
        <v>28.423772609819121</v>
      </c>
      <c r="O25" s="99">
        <f t="shared" si="18"/>
        <v>11</v>
      </c>
      <c r="P25" s="32">
        <f t="shared" si="8"/>
        <v>2.842377260981912</v>
      </c>
      <c r="Q25" s="35">
        <v>2</v>
      </c>
      <c r="R25" s="32">
        <f t="shared" si="9"/>
        <v>18.181818181818183</v>
      </c>
      <c r="S25" s="35">
        <v>26</v>
      </c>
      <c r="T25" s="32">
        <f t="shared" si="10"/>
        <v>6.7183462532299743</v>
      </c>
      <c r="U25" s="35">
        <v>46</v>
      </c>
      <c r="V25" s="32">
        <f t="shared" si="11"/>
        <v>11.886304909560723</v>
      </c>
      <c r="W25" s="35">
        <v>8</v>
      </c>
      <c r="X25" s="32">
        <f t="shared" si="12"/>
        <v>2.0671834625323</v>
      </c>
      <c r="Y25" s="35">
        <v>35</v>
      </c>
      <c r="Z25" s="32">
        <f t="shared" si="13"/>
        <v>9.043927648578812</v>
      </c>
      <c r="AA25" s="35">
        <v>2</v>
      </c>
      <c r="AB25" s="32">
        <f t="shared" si="14"/>
        <v>0.516795865633075</v>
      </c>
      <c r="AC25" s="32">
        <f t="shared" si="15"/>
        <v>5.7142857142857144</v>
      </c>
      <c r="AD25" s="35">
        <v>35</v>
      </c>
      <c r="AE25" s="32">
        <f t="shared" si="16"/>
        <v>9.043927648578812</v>
      </c>
      <c r="AF25" s="35">
        <v>1</v>
      </c>
      <c r="AG25" s="32">
        <f t="shared" si="17"/>
        <v>0.2583979328165375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54</v>
      </c>
      <c r="D26" s="35">
        <v>45</v>
      </c>
      <c r="E26" s="32">
        <f t="shared" si="2"/>
        <v>83.333333333333343</v>
      </c>
      <c r="F26" s="35">
        <v>1</v>
      </c>
      <c r="G26" s="32">
        <f t="shared" si="3"/>
        <v>2.2222222222222223</v>
      </c>
      <c r="H26" s="106">
        <f t="shared" si="0"/>
        <v>44</v>
      </c>
      <c r="I26" s="32">
        <f t="shared" si="4"/>
        <v>97.777777777777771</v>
      </c>
      <c r="J26" s="32">
        <f t="shared" si="5"/>
        <v>81.481481481481481</v>
      </c>
      <c r="K26" s="35">
        <v>27</v>
      </c>
      <c r="L26" s="32">
        <f t="shared" si="6"/>
        <v>60</v>
      </c>
      <c r="M26" s="35">
        <v>17</v>
      </c>
      <c r="N26" s="32">
        <f t="shared" si="7"/>
        <v>37.777777777777779</v>
      </c>
      <c r="O26" s="99">
        <f t="shared" si="18"/>
        <v>1</v>
      </c>
      <c r="P26" s="32">
        <f t="shared" si="8"/>
        <v>2.2222222222222223</v>
      </c>
      <c r="Q26" s="35">
        <v>0</v>
      </c>
      <c r="R26" s="32">
        <f t="shared" si="9"/>
        <v>0</v>
      </c>
      <c r="S26" s="35">
        <v>5</v>
      </c>
      <c r="T26" s="32">
        <f t="shared" si="10"/>
        <v>11.111111111111111</v>
      </c>
      <c r="U26" s="35">
        <v>5</v>
      </c>
      <c r="V26" s="32">
        <f t="shared" si="11"/>
        <v>11.111111111111111</v>
      </c>
      <c r="W26" s="35">
        <v>5</v>
      </c>
      <c r="X26" s="32">
        <f t="shared" si="12"/>
        <v>11.111111111111111</v>
      </c>
      <c r="Y26" s="35">
        <v>4</v>
      </c>
      <c r="Z26" s="32">
        <f t="shared" si="13"/>
        <v>8.8888888888888893</v>
      </c>
      <c r="AA26" s="35">
        <v>0</v>
      </c>
      <c r="AB26" s="32">
        <f t="shared" si="14"/>
        <v>0</v>
      </c>
      <c r="AC26" s="32">
        <f t="shared" si="15"/>
        <v>0</v>
      </c>
      <c r="AD26" s="35">
        <v>6</v>
      </c>
      <c r="AE26" s="32">
        <f t="shared" si="16"/>
        <v>13.333333333333334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156</v>
      </c>
      <c r="D27" s="35">
        <v>150</v>
      </c>
      <c r="E27" s="32">
        <f t="shared" si="2"/>
        <v>96.15384615384616</v>
      </c>
      <c r="F27" s="35">
        <v>13</v>
      </c>
      <c r="G27" s="32">
        <f t="shared" si="3"/>
        <v>8.6666666666666679</v>
      </c>
      <c r="H27" s="106">
        <f t="shared" si="0"/>
        <v>146</v>
      </c>
      <c r="I27" s="32">
        <f t="shared" si="4"/>
        <v>97.333333333333343</v>
      </c>
      <c r="J27" s="32">
        <f t="shared" si="5"/>
        <v>93.589743589743591</v>
      </c>
      <c r="K27" s="35">
        <v>117</v>
      </c>
      <c r="L27" s="32">
        <f t="shared" si="6"/>
        <v>78</v>
      </c>
      <c r="M27" s="35">
        <v>29</v>
      </c>
      <c r="N27" s="32">
        <f t="shared" si="7"/>
        <v>19.333333333333332</v>
      </c>
      <c r="O27" s="99">
        <f t="shared" si="18"/>
        <v>4</v>
      </c>
      <c r="P27" s="32">
        <f t="shared" si="8"/>
        <v>2.666666666666667</v>
      </c>
      <c r="Q27" s="35">
        <v>0</v>
      </c>
      <c r="R27" s="32">
        <f t="shared" si="9"/>
        <v>0</v>
      </c>
      <c r="S27" s="35">
        <v>10</v>
      </c>
      <c r="T27" s="32">
        <f t="shared" si="10"/>
        <v>6.666666666666667</v>
      </c>
      <c r="U27" s="35">
        <v>10</v>
      </c>
      <c r="V27" s="32">
        <f t="shared" si="11"/>
        <v>6.666666666666667</v>
      </c>
      <c r="W27" s="35">
        <v>3</v>
      </c>
      <c r="X27" s="32">
        <f t="shared" si="12"/>
        <v>2</v>
      </c>
      <c r="Y27" s="35">
        <v>22</v>
      </c>
      <c r="Z27" s="32">
        <f t="shared" si="13"/>
        <v>14.666666666666666</v>
      </c>
      <c r="AA27" s="35">
        <v>0</v>
      </c>
      <c r="AB27" s="32">
        <f t="shared" si="14"/>
        <v>0</v>
      </c>
      <c r="AC27" s="32">
        <f t="shared" si="15"/>
        <v>0</v>
      </c>
      <c r="AD27" s="35">
        <v>9</v>
      </c>
      <c r="AE27" s="32">
        <f t="shared" si="16"/>
        <v>6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46</v>
      </c>
      <c r="D28" s="35">
        <v>45</v>
      </c>
      <c r="E28" s="32">
        <f t="shared" si="2"/>
        <v>97.826086956521735</v>
      </c>
      <c r="F28" s="35">
        <v>4</v>
      </c>
      <c r="G28" s="32">
        <f t="shared" si="3"/>
        <v>8.8888888888888893</v>
      </c>
      <c r="H28" s="106">
        <f t="shared" si="0"/>
        <v>44</v>
      </c>
      <c r="I28" s="32">
        <f t="shared" si="4"/>
        <v>97.777777777777771</v>
      </c>
      <c r="J28" s="32">
        <f t="shared" si="5"/>
        <v>95.652173913043484</v>
      </c>
      <c r="K28" s="35">
        <v>25</v>
      </c>
      <c r="L28" s="32">
        <f t="shared" si="6"/>
        <v>55.555555555555557</v>
      </c>
      <c r="M28" s="35">
        <v>19</v>
      </c>
      <c r="N28" s="32">
        <f t="shared" si="7"/>
        <v>42.222222222222221</v>
      </c>
      <c r="O28" s="99">
        <f t="shared" si="18"/>
        <v>1</v>
      </c>
      <c r="P28" s="32">
        <f t="shared" si="8"/>
        <v>2.2222222222222223</v>
      </c>
      <c r="Q28" s="35">
        <v>0</v>
      </c>
      <c r="R28" s="32">
        <f t="shared" si="9"/>
        <v>0</v>
      </c>
      <c r="S28" s="35">
        <v>3</v>
      </c>
      <c r="T28" s="32">
        <f t="shared" si="10"/>
        <v>6.666666666666667</v>
      </c>
      <c r="U28" s="35">
        <v>5</v>
      </c>
      <c r="V28" s="32">
        <f t="shared" si="11"/>
        <v>11.111111111111111</v>
      </c>
      <c r="W28" s="35">
        <v>1</v>
      </c>
      <c r="X28" s="32">
        <f t="shared" si="12"/>
        <v>2.2222222222222223</v>
      </c>
      <c r="Y28" s="35">
        <v>7</v>
      </c>
      <c r="Z28" s="32">
        <f t="shared" si="13"/>
        <v>15.555555555555555</v>
      </c>
      <c r="AA28" s="35">
        <v>2</v>
      </c>
      <c r="AB28" s="32">
        <f t="shared" si="14"/>
        <v>4.4444444444444446</v>
      </c>
      <c r="AC28" s="32">
        <f t="shared" si="15"/>
        <v>28.571428571428569</v>
      </c>
      <c r="AD28" s="35">
        <v>6</v>
      </c>
      <c r="AE28" s="32">
        <f t="shared" si="16"/>
        <v>13.333333333333334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195</v>
      </c>
      <c r="D29" s="35">
        <v>181</v>
      </c>
      <c r="E29" s="32">
        <f t="shared" si="2"/>
        <v>92.820512820512818</v>
      </c>
      <c r="F29" s="35">
        <v>13</v>
      </c>
      <c r="G29" s="32">
        <f t="shared" si="3"/>
        <v>7.1823204419889501</v>
      </c>
      <c r="H29" s="106">
        <f t="shared" si="0"/>
        <v>175</v>
      </c>
      <c r="I29" s="32">
        <f t="shared" si="4"/>
        <v>96.685082872928177</v>
      </c>
      <c r="J29" s="32">
        <f t="shared" si="5"/>
        <v>89.743589743589752</v>
      </c>
      <c r="K29" s="35">
        <v>136</v>
      </c>
      <c r="L29" s="32">
        <f t="shared" si="6"/>
        <v>75.138121546961329</v>
      </c>
      <c r="M29" s="35">
        <v>39</v>
      </c>
      <c r="N29" s="32">
        <f t="shared" si="7"/>
        <v>21.546961325966851</v>
      </c>
      <c r="O29" s="99">
        <f t="shared" si="18"/>
        <v>6</v>
      </c>
      <c r="P29" s="32">
        <f t="shared" si="8"/>
        <v>3.3149171270718232</v>
      </c>
      <c r="Q29" s="35">
        <v>0</v>
      </c>
      <c r="R29" s="32">
        <f t="shared" si="9"/>
        <v>0</v>
      </c>
      <c r="S29" s="35">
        <v>7</v>
      </c>
      <c r="T29" s="32">
        <f t="shared" si="10"/>
        <v>3.867403314917127</v>
      </c>
      <c r="U29" s="35">
        <v>15</v>
      </c>
      <c r="V29" s="32">
        <f t="shared" si="11"/>
        <v>8.2872928176795568</v>
      </c>
      <c r="W29" s="35">
        <v>6</v>
      </c>
      <c r="X29" s="32">
        <f t="shared" si="12"/>
        <v>3.3149171270718232</v>
      </c>
      <c r="Y29" s="35">
        <v>22</v>
      </c>
      <c r="Z29" s="32">
        <f t="shared" si="13"/>
        <v>12.154696132596685</v>
      </c>
      <c r="AA29" s="35">
        <v>0</v>
      </c>
      <c r="AB29" s="32">
        <f t="shared" si="14"/>
        <v>0</v>
      </c>
      <c r="AC29" s="32">
        <f t="shared" si="15"/>
        <v>0</v>
      </c>
      <c r="AD29" s="35">
        <v>27</v>
      </c>
      <c r="AE29" s="32">
        <f t="shared" si="16"/>
        <v>14.917127071823206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184</v>
      </c>
      <c r="D30" s="35">
        <v>178</v>
      </c>
      <c r="E30" s="32">
        <f t="shared" si="2"/>
        <v>96.739130434782609</v>
      </c>
      <c r="F30" s="35">
        <v>5</v>
      </c>
      <c r="G30" s="32">
        <f t="shared" si="3"/>
        <v>2.8089887640449436</v>
      </c>
      <c r="H30" s="106">
        <f t="shared" si="0"/>
        <v>174</v>
      </c>
      <c r="I30" s="32">
        <f t="shared" si="4"/>
        <v>97.752808988764045</v>
      </c>
      <c r="J30" s="32">
        <f t="shared" si="5"/>
        <v>94.565217391304344</v>
      </c>
      <c r="K30" s="35">
        <v>129</v>
      </c>
      <c r="L30" s="32">
        <f t="shared" si="6"/>
        <v>72.471910112359552</v>
      </c>
      <c r="M30" s="35">
        <v>45</v>
      </c>
      <c r="N30" s="32">
        <f t="shared" si="7"/>
        <v>25.280898876404496</v>
      </c>
      <c r="O30" s="99">
        <f t="shared" si="18"/>
        <v>4</v>
      </c>
      <c r="P30" s="32">
        <f t="shared" si="8"/>
        <v>2.2471910112359552</v>
      </c>
      <c r="Q30" s="35">
        <v>1</v>
      </c>
      <c r="R30" s="32">
        <f t="shared" si="9"/>
        <v>25</v>
      </c>
      <c r="S30" s="35">
        <v>9</v>
      </c>
      <c r="T30" s="32">
        <f t="shared" si="10"/>
        <v>5.0561797752808983</v>
      </c>
      <c r="U30" s="35">
        <v>8</v>
      </c>
      <c r="V30" s="32">
        <f t="shared" si="11"/>
        <v>4.4943820224719104</v>
      </c>
      <c r="W30" s="35">
        <v>7</v>
      </c>
      <c r="X30" s="32">
        <f t="shared" si="12"/>
        <v>3.9325842696629212</v>
      </c>
      <c r="Y30" s="35">
        <v>34</v>
      </c>
      <c r="Z30" s="32">
        <f t="shared" si="13"/>
        <v>19.101123595505616</v>
      </c>
      <c r="AA30" s="35">
        <v>0</v>
      </c>
      <c r="AB30" s="32">
        <f t="shared" si="14"/>
        <v>0</v>
      </c>
      <c r="AC30" s="32">
        <f t="shared" si="15"/>
        <v>0</v>
      </c>
      <c r="AD30" s="35">
        <v>9</v>
      </c>
      <c r="AE30" s="32">
        <f t="shared" si="16"/>
        <v>5.0561797752808983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168</v>
      </c>
      <c r="D31" s="35">
        <v>147</v>
      </c>
      <c r="E31" s="32">
        <f t="shared" si="2"/>
        <v>87.5</v>
      </c>
      <c r="F31" s="35">
        <v>2</v>
      </c>
      <c r="G31" s="32">
        <f t="shared" si="3"/>
        <v>1.3605442176870748</v>
      </c>
      <c r="H31" s="106">
        <f t="shared" si="0"/>
        <v>144</v>
      </c>
      <c r="I31" s="32">
        <f t="shared" si="4"/>
        <v>97.959183673469383</v>
      </c>
      <c r="J31" s="32">
        <f t="shared" si="5"/>
        <v>85.714285714285708</v>
      </c>
      <c r="K31" s="35">
        <v>122</v>
      </c>
      <c r="L31" s="32">
        <f t="shared" si="6"/>
        <v>82.993197278911566</v>
      </c>
      <c r="M31" s="35">
        <v>22</v>
      </c>
      <c r="N31" s="32">
        <f t="shared" si="7"/>
        <v>14.965986394557824</v>
      </c>
      <c r="O31" s="99">
        <f t="shared" si="18"/>
        <v>3</v>
      </c>
      <c r="P31" s="32">
        <f t="shared" si="8"/>
        <v>2.0408163265306123</v>
      </c>
      <c r="Q31" s="35">
        <v>0</v>
      </c>
      <c r="R31" s="32">
        <f t="shared" si="9"/>
        <v>0</v>
      </c>
      <c r="S31" s="35">
        <v>4</v>
      </c>
      <c r="T31" s="32">
        <f t="shared" si="10"/>
        <v>2.7210884353741496</v>
      </c>
      <c r="U31" s="35">
        <v>27</v>
      </c>
      <c r="V31" s="32">
        <f t="shared" si="11"/>
        <v>18.367346938775512</v>
      </c>
      <c r="W31" s="35">
        <v>2</v>
      </c>
      <c r="X31" s="32">
        <f t="shared" si="12"/>
        <v>1.3605442176870748</v>
      </c>
      <c r="Y31" s="35">
        <v>23</v>
      </c>
      <c r="Z31" s="32">
        <f t="shared" si="13"/>
        <v>15.646258503401361</v>
      </c>
      <c r="AA31" s="35">
        <v>1</v>
      </c>
      <c r="AB31" s="32">
        <f t="shared" si="14"/>
        <v>0.68027210884353739</v>
      </c>
      <c r="AC31" s="32">
        <f t="shared" si="15"/>
        <v>4.3478260869565215</v>
      </c>
      <c r="AD31" s="35">
        <v>22</v>
      </c>
      <c r="AE31" s="32">
        <f t="shared" si="16"/>
        <v>14.965986394557824</v>
      </c>
      <c r="AF31" s="35">
        <v>1</v>
      </c>
      <c r="AG31" s="32">
        <f t="shared" si="17"/>
        <v>0.68027210884353739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4</v>
      </c>
      <c r="D32" s="35">
        <v>4</v>
      </c>
      <c r="E32" s="32">
        <f t="shared" si="2"/>
        <v>100</v>
      </c>
      <c r="F32" s="35">
        <v>0</v>
      </c>
      <c r="G32" s="32">
        <f t="shared" si="3"/>
        <v>0</v>
      </c>
      <c r="H32" s="106">
        <f t="shared" si="0"/>
        <v>4</v>
      </c>
      <c r="I32" s="32">
        <f t="shared" si="4"/>
        <v>100</v>
      </c>
      <c r="J32" s="32">
        <f t="shared" si="5"/>
        <v>100</v>
      </c>
      <c r="K32" s="35">
        <v>4</v>
      </c>
      <c r="L32" s="32">
        <f t="shared" si="6"/>
        <v>100</v>
      </c>
      <c r="M32" s="35">
        <v>0</v>
      </c>
      <c r="N32" s="32">
        <f t="shared" si="7"/>
        <v>0</v>
      </c>
      <c r="O32" s="99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1</v>
      </c>
      <c r="T32" s="32">
        <f t="shared" si="10"/>
        <v>25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168</v>
      </c>
      <c r="D33" s="35">
        <v>166</v>
      </c>
      <c r="E33" s="32">
        <f t="shared" si="2"/>
        <v>98.80952380952381</v>
      </c>
      <c r="F33" s="35">
        <v>27</v>
      </c>
      <c r="G33" s="32">
        <f t="shared" si="3"/>
        <v>16.265060240963855</v>
      </c>
      <c r="H33" s="106">
        <f t="shared" si="0"/>
        <v>148</v>
      </c>
      <c r="I33" s="32">
        <f t="shared" si="4"/>
        <v>89.156626506024097</v>
      </c>
      <c r="J33" s="32">
        <f t="shared" si="5"/>
        <v>88.095238095238088</v>
      </c>
      <c r="K33" s="35">
        <v>88</v>
      </c>
      <c r="L33" s="32">
        <f t="shared" si="6"/>
        <v>53.01204819277109</v>
      </c>
      <c r="M33" s="35">
        <v>60</v>
      </c>
      <c r="N33" s="32">
        <f t="shared" si="7"/>
        <v>36.144578313253014</v>
      </c>
      <c r="O33" s="99">
        <f t="shared" si="18"/>
        <v>18</v>
      </c>
      <c r="P33" s="32">
        <f t="shared" si="8"/>
        <v>10.843373493975903</v>
      </c>
      <c r="Q33" s="35">
        <v>1</v>
      </c>
      <c r="R33" s="32">
        <f t="shared" si="9"/>
        <v>5.5555555555555554</v>
      </c>
      <c r="S33" s="35">
        <v>5</v>
      </c>
      <c r="T33" s="32">
        <f t="shared" si="10"/>
        <v>3.0120481927710845</v>
      </c>
      <c r="U33" s="35">
        <v>19</v>
      </c>
      <c r="V33" s="32">
        <f t="shared" si="11"/>
        <v>11.445783132530121</v>
      </c>
      <c r="W33" s="35">
        <v>6</v>
      </c>
      <c r="X33" s="32">
        <f t="shared" si="12"/>
        <v>3.6144578313253009</v>
      </c>
      <c r="Y33" s="35">
        <v>17</v>
      </c>
      <c r="Z33" s="32">
        <f t="shared" si="13"/>
        <v>10.240963855421686</v>
      </c>
      <c r="AA33" s="35">
        <v>5</v>
      </c>
      <c r="AB33" s="32">
        <f t="shared" si="14"/>
        <v>3.0120481927710845</v>
      </c>
      <c r="AC33" s="32">
        <f t="shared" si="15"/>
        <v>29.411764705882355</v>
      </c>
      <c r="AD33" s="35">
        <v>7</v>
      </c>
      <c r="AE33" s="32">
        <f t="shared" si="16"/>
        <v>4.2168674698795181</v>
      </c>
      <c r="AF33" s="35">
        <v>2</v>
      </c>
      <c r="AG33" s="32">
        <f t="shared" si="17"/>
        <v>1.2048192771084338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159</v>
      </c>
      <c r="D34" s="35">
        <v>141</v>
      </c>
      <c r="E34" s="32">
        <f t="shared" si="2"/>
        <v>88.679245283018872</v>
      </c>
      <c r="F34" s="35">
        <v>4</v>
      </c>
      <c r="G34" s="32">
        <f t="shared" si="3"/>
        <v>2.8368794326241136</v>
      </c>
      <c r="H34" s="106">
        <f t="shared" si="0"/>
        <v>129</v>
      </c>
      <c r="I34" s="32">
        <f t="shared" si="4"/>
        <v>91.489361702127653</v>
      </c>
      <c r="J34" s="32">
        <f t="shared" si="5"/>
        <v>81.132075471698116</v>
      </c>
      <c r="K34" s="35">
        <v>97</v>
      </c>
      <c r="L34" s="32">
        <f t="shared" si="6"/>
        <v>68.794326241134755</v>
      </c>
      <c r="M34" s="35">
        <v>32</v>
      </c>
      <c r="N34" s="32">
        <f t="shared" si="7"/>
        <v>22.695035460992909</v>
      </c>
      <c r="O34" s="99">
        <f t="shared" si="18"/>
        <v>12</v>
      </c>
      <c r="P34" s="32">
        <f t="shared" si="8"/>
        <v>8.5106382978723403</v>
      </c>
      <c r="Q34" s="35">
        <v>1</v>
      </c>
      <c r="R34" s="32">
        <f t="shared" si="9"/>
        <v>8.3333333333333321</v>
      </c>
      <c r="S34" s="35">
        <v>7</v>
      </c>
      <c r="T34" s="32">
        <f t="shared" si="10"/>
        <v>4.9645390070921991</v>
      </c>
      <c r="U34" s="35">
        <v>12</v>
      </c>
      <c r="V34" s="32">
        <f t="shared" si="11"/>
        <v>8.5106382978723403</v>
      </c>
      <c r="W34" s="35">
        <v>8</v>
      </c>
      <c r="X34" s="32">
        <f t="shared" si="12"/>
        <v>5.6737588652482271</v>
      </c>
      <c r="Y34" s="35">
        <v>24</v>
      </c>
      <c r="Z34" s="32">
        <f t="shared" si="13"/>
        <v>17.021276595744681</v>
      </c>
      <c r="AA34" s="35">
        <v>0</v>
      </c>
      <c r="AB34" s="32">
        <f t="shared" si="14"/>
        <v>0</v>
      </c>
      <c r="AC34" s="32">
        <f t="shared" si="15"/>
        <v>0</v>
      </c>
      <c r="AD34" s="35">
        <v>21</v>
      </c>
      <c r="AE34" s="32">
        <f t="shared" si="16"/>
        <v>14.893617021276595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93</v>
      </c>
      <c r="D35" s="35">
        <v>75</v>
      </c>
      <c r="E35" s="32">
        <f t="shared" si="2"/>
        <v>80.645161290322577</v>
      </c>
      <c r="F35" s="35">
        <v>4</v>
      </c>
      <c r="G35" s="32">
        <f t="shared" si="3"/>
        <v>5.3333333333333339</v>
      </c>
      <c r="H35" s="106">
        <f t="shared" si="0"/>
        <v>70</v>
      </c>
      <c r="I35" s="32">
        <f t="shared" si="4"/>
        <v>93.333333333333329</v>
      </c>
      <c r="J35" s="32">
        <f t="shared" si="5"/>
        <v>75.268817204301072</v>
      </c>
      <c r="K35" s="35">
        <v>41</v>
      </c>
      <c r="L35" s="32">
        <f t="shared" si="6"/>
        <v>54.666666666666664</v>
      </c>
      <c r="M35" s="35">
        <v>29</v>
      </c>
      <c r="N35" s="32">
        <f t="shared" si="7"/>
        <v>38.666666666666664</v>
      </c>
      <c r="O35" s="99">
        <f t="shared" si="18"/>
        <v>5</v>
      </c>
      <c r="P35" s="32">
        <f t="shared" si="8"/>
        <v>6.666666666666667</v>
      </c>
      <c r="Q35" s="35">
        <v>0</v>
      </c>
      <c r="R35" s="32">
        <f t="shared" si="9"/>
        <v>0</v>
      </c>
      <c r="S35" s="35">
        <v>4</v>
      </c>
      <c r="T35" s="32">
        <f t="shared" si="10"/>
        <v>5.3333333333333339</v>
      </c>
      <c r="U35" s="35">
        <v>10</v>
      </c>
      <c r="V35" s="32">
        <f t="shared" si="11"/>
        <v>13.333333333333334</v>
      </c>
      <c r="W35" s="35">
        <v>1</v>
      </c>
      <c r="X35" s="32">
        <f t="shared" si="12"/>
        <v>1.3333333333333335</v>
      </c>
      <c r="Y35" s="35">
        <v>7</v>
      </c>
      <c r="Z35" s="32">
        <f t="shared" si="13"/>
        <v>9.3333333333333339</v>
      </c>
      <c r="AA35" s="35">
        <v>0</v>
      </c>
      <c r="AB35" s="32">
        <f t="shared" si="14"/>
        <v>0</v>
      </c>
      <c r="AC35" s="32">
        <f t="shared" si="15"/>
        <v>0</v>
      </c>
      <c r="AD35" s="35">
        <v>6</v>
      </c>
      <c r="AE35" s="32">
        <f t="shared" si="16"/>
        <v>8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260</v>
      </c>
      <c r="D36" s="35">
        <v>256</v>
      </c>
      <c r="E36" s="32">
        <f t="shared" si="2"/>
        <v>98.461538461538467</v>
      </c>
      <c r="F36" s="35">
        <v>8</v>
      </c>
      <c r="G36" s="32">
        <f t="shared" si="3"/>
        <v>3.125</v>
      </c>
      <c r="H36" s="106">
        <f t="shared" si="0"/>
        <v>253</v>
      </c>
      <c r="I36" s="32">
        <f t="shared" si="4"/>
        <v>98.828125</v>
      </c>
      <c r="J36" s="32">
        <f t="shared" si="5"/>
        <v>97.307692307692307</v>
      </c>
      <c r="K36" s="35">
        <v>168</v>
      </c>
      <c r="L36" s="32">
        <f t="shared" si="6"/>
        <v>65.625</v>
      </c>
      <c r="M36" s="35">
        <v>85</v>
      </c>
      <c r="N36" s="32">
        <f t="shared" si="7"/>
        <v>33.203125</v>
      </c>
      <c r="O36" s="99">
        <f t="shared" si="18"/>
        <v>3</v>
      </c>
      <c r="P36" s="32">
        <f t="shared" si="8"/>
        <v>1.171875</v>
      </c>
      <c r="Q36" s="35">
        <v>0</v>
      </c>
      <c r="R36" s="32">
        <f t="shared" si="9"/>
        <v>0</v>
      </c>
      <c r="S36" s="35">
        <v>25</v>
      </c>
      <c r="T36" s="32">
        <f t="shared" si="10"/>
        <v>9.765625</v>
      </c>
      <c r="U36" s="35">
        <v>16</v>
      </c>
      <c r="V36" s="32">
        <f t="shared" si="11"/>
        <v>6.25</v>
      </c>
      <c r="W36" s="35">
        <v>52</v>
      </c>
      <c r="X36" s="32">
        <f t="shared" si="12"/>
        <v>20.3125</v>
      </c>
      <c r="Y36" s="35">
        <v>32</v>
      </c>
      <c r="Z36" s="32">
        <f t="shared" si="13"/>
        <v>12.5</v>
      </c>
      <c r="AA36" s="35">
        <v>20</v>
      </c>
      <c r="AB36" s="32">
        <f t="shared" si="14"/>
        <v>7.8125</v>
      </c>
      <c r="AC36" s="32">
        <f t="shared" si="15"/>
        <v>62.5</v>
      </c>
      <c r="AD36" s="35">
        <v>30</v>
      </c>
      <c r="AE36" s="32">
        <f t="shared" si="16"/>
        <v>11.71875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109</v>
      </c>
      <c r="D37" s="35">
        <v>95</v>
      </c>
      <c r="E37" s="32">
        <f t="shared" si="2"/>
        <v>87.155963302752298</v>
      </c>
      <c r="F37" s="35">
        <v>3</v>
      </c>
      <c r="G37" s="32">
        <f t="shared" si="3"/>
        <v>3.1578947368421053</v>
      </c>
      <c r="H37" s="106">
        <f t="shared" si="0"/>
        <v>92</v>
      </c>
      <c r="I37" s="32">
        <f t="shared" si="4"/>
        <v>96.84210526315789</v>
      </c>
      <c r="J37" s="32">
        <f t="shared" si="5"/>
        <v>84.403669724770651</v>
      </c>
      <c r="K37" s="35">
        <v>59</v>
      </c>
      <c r="L37" s="32">
        <f t="shared" si="6"/>
        <v>62.10526315789474</v>
      </c>
      <c r="M37" s="35">
        <v>33</v>
      </c>
      <c r="N37" s="32">
        <f t="shared" si="7"/>
        <v>34.736842105263158</v>
      </c>
      <c r="O37" s="99">
        <f t="shared" si="18"/>
        <v>3</v>
      </c>
      <c r="P37" s="32">
        <f t="shared" si="8"/>
        <v>3.1578947368421053</v>
      </c>
      <c r="Q37" s="35">
        <v>1</v>
      </c>
      <c r="R37" s="32">
        <f t="shared" si="9"/>
        <v>33.333333333333329</v>
      </c>
      <c r="S37" s="35">
        <v>3</v>
      </c>
      <c r="T37" s="32">
        <f t="shared" si="10"/>
        <v>3.1578947368421053</v>
      </c>
      <c r="U37" s="35">
        <v>13</v>
      </c>
      <c r="V37" s="32">
        <f t="shared" si="11"/>
        <v>13.684210526315791</v>
      </c>
      <c r="W37" s="35">
        <v>1</v>
      </c>
      <c r="X37" s="32">
        <f t="shared" si="12"/>
        <v>1.0526315789473684</v>
      </c>
      <c r="Y37" s="35">
        <v>7</v>
      </c>
      <c r="Z37" s="32">
        <f t="shared" si="13"/>
        <v>7.3684210526315779</v>
      </c>
      <c r="AA37" s="35">
        <v>0</v>
      </c>
      <c r="AB37" s="32">
        <f t="shared" si="14"/>
        <v>0</v>
      </c>
      <c r="AC37" s="32">
        <f t="shared" si="15"/>
        <v>0</v>
      </c>
      <c r="AD37" s="35">
        <v>9</v>
      </c>
      <c r="AE37" s="32">
        <f t="shared" si="16"/>
        <v>9.4736842105263168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123</v>
      </c>
      <c r="D38" s="35">
        <v>113</v>
      </c>
      <c r="E38" s="32">
        <f t="shared" si="2"/>
        <v>91.869918699186996</v>
      </c>
      <c r="F38" s="35">
        <v>3</v>
      </c>
      <c r="G38" s="32">
        <f t="shared" si="3"/>
        <v>2.6548672566371683</v>
      </c>
      <c r="H38" s="106">
        <f t="shared" si="0"/>
        <v>109</v>
      </c>
      <c r="I38" s="32">
        <f t="shared" si="4"/>
        <v>96.460176991150433</v>
      </c>
      <c r="J38" s="32">
        <f t="shared" si="5"/>
        <v>88.617886178861795</v>
      </c>
      <c r="K38" s="35">
        <v>79</v>
      </c>
      <c r="L38" s="32">
        <f t="shared" si="6"/>
        <v>69.911504424778755</v>
      </c>
      <c r="M38" s="35">
        <v>30</v>
      </c>
      <c r="N38" s="32">
        <f t="shared" si="7"/>
        <v>26.548672566371685</v>
      </c>
      <c r="O38" s="99">
        <f t="shared" si="18"/>
        <v>4</v>
      </c>
      <c r="P38" s="32">
        <f t="shared" si="8"/>
        <v>3.5398230088495577</v>
      </c>
      <c r="Q38" s="35">
        <v>0</v>
      </c>
      <c r="R38" s="32">
        <f t="shared" si="9"/>
        <v>0</v>
      </c>
      <c r="S38" s="35">
        <v>7</v>
      </c>
      <c r="T38" s="32">
        <f t="shared" si="10"/>
        <v>6.1946902654867255</v>
      </c>
      <c r="U38" s="35">
        <v>16</v>
      </c>
      <c r="V38" s="32">
        <f t="shared" si="11"/>
        <v>14.159292035398231</v>
      </c>
      <c r="W38" s="35">
        <v>5</v>
      </c>
      <c r="X38" s="32">
        <f t="shared" si="12"/>
        <v>4.4247787610619467</v>
      </c>
      <c r="Y38" s="35">
        <v>22</v>
      </c>
      <c r="Z38" s="32">
        <f t="shared" si="13"/>
        <v>19.469026548672566</v>
      </c>
      <c r="AA38" s="35">
        <v>0</v>
      </c>
      <c r="AB38" s="32">
        <f t="shared" si="14"/>
        <v>0</v>
      </c>
      <c r="AC38" s="32">
        <f t="shared" si="15"/>
        <v>0</v>
      </c>
      <c r="AD38" s="35">
        <v>14</v>
      </c>
      <c r="AE38" s="32">
        <f t="shared" si="16"/>
        <v>12.389380530973451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72</v>
      </c>
      <c r="D39" s="35">
        <v>48</v>
      </c>
      <c r="E39" s="32">
        <f t="shared" si="2"/>
        <v>66.666666666666657</v>
      </c>
      <c r="F39" s="35">
        <v>0</v>
      </c>
      <c r="G39" s="32">
        <f t="shared" si="3"/>
        <v>0</v>
      </c>
      <c r="H39" s="106">
        <f t="shared" si="0"/>
        <v>45</v>
      </c>
      <c r="I39" s="32">
        <f t="shared" si="4"/>
        <v>93.75</v>
      </c>
      <c r="J39" s="32">
        <f t="shared" si="5"/>
        <v>62.5</v>
      </c>
      <c r="K39" s="35">
        <v>34</v>
      </c>
      <c r="L39" s="32">
        <f t="shared" si="6"/>
        <v>70.833333333333343</v>
      </c>
      <c r="M39" s="35">
        <v>11</v>
      </c>
      <c r="N39" s="32">
        <f t="shared" si="7"/>
        <v>22.916666666666664</v>
      </c>
      <c r="O39" s="99">
        <f t="shared" si="18"/>
        <v>3</v>
      </c>
      <c r="P39" s="32">
        <f t="shared" si="8"/>
        <v>6.25</v>
      </c>
      <c r="Q39" s="35">
        <v>0</v>
      </c>
      <c r="R39" s="32">
        <f t="shared" si="9"/>
        <v>0</v>
      </c>
      <c r="S39" s="35">
        <v>4</v>
      </c>
      <c r="T39" s="32">
        <f t="shared" si="10"/>
        <v>8.3333333333333321</v>
      </c>
      <c r="U39" s="35">
        <v>6</v>
      </c>
      <c r="V39" s="32">
        <f t="shared" si="11"/>
        <v>12.5</v>
      </c>
      <c r="W39" s="35">
        <v>2</v>
      </c>
      <c r="X39" s="32">
        <f t="shared" si="12"/>
        <v>4.1666666666666661</v>
      </c>
      <c r="Y39" s="35">
        <v>10</v>
      </c>
      <c r="Z39" s="32">
        <f t="shared" si="13"/>
        <v>20.833333333333336</v>
      </c>
      <c r="AA39" s="35">
        <v>0</v>
      </c>
      <c r="AB39" s="32">
        <f t="shared" si="14"/>
        <v>0</v>
      </c>
      <c r="AC39" s="32">
        <f t="shared" si="15"/>
        <v>0</v>
      </c>
      <c r="AD39" s="35">
        <v>17</v>
      </c>
      <c r="AE39" s="32">
        <f t="shared" si="16"/>
        <v>35.416666666666671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2389.1</v>
      </c>
      <c r="D40" s="10">
        <f>SUM(D41:D54)</f>
        <v>2196</v>
      </c>
      <c r="E40" s="43">
        <f>IF(C40=0,0,D40/C40*100)</f>
        <v>91.917458457159611</v>
      </c>
      <c r="F40" s="10">
        <f>SUM(F41:F54)</f>
        <v>71</v>
      </c>
      <c r="G40" s="43">
        <f>IF(D40=0,0,F40/D40*100)</f>
        <v>3.2331511839708558</v>
      </c>
      <c r="H40" s="61">
        <f>SUM(H41:H54)</f>
        <v>2103</v>
      </c>
      <c r="I40" s="43">
        <f>IF(D40=0,0,H40/D40*100)</f>
        <v>95.765027322404379</v>
      </c>
      <c r="J40" s="43">
        <f>IF(C40=0,0,H40/C40*100)</f>
        <v>88.024779205558573</v>
      </c>
      <c r="K40" s="10">
        <f>SUM(K41:K54)</f>
        <v>1451.5</v>
      </c>
      <c r="L40" s="43">
        <f>IF(D40=0,0,K40/D40*100)</f>
        <v>66.097449908925327</v>
      </c>
      <c r="M40" s="10">
        <f>SUM(M41:M54)</f>
        <v>651.5</v>
      </c>
      <c r="N40" s="43">
        <f>IF(D40=0,0,M40/D40*100)</f>
        <v>29.667577413479052</v>
      </c>
      <c r="O40" s="61">
        <f>SUM(O41:O54)</f>
        <v>93</v>
      </c>
      <c r="P40" s="43">
        <f>IF(D40=0,0,O40/D40*100)</f>
        <v>4.2349726775956285</v>
      </c>
      <c r="Q40" s="10">
        <f>SUM(Q41:Q54)</f>
        <v>9</v>
      </c>
      <c r="R40" s="43">
        <f t="shared" si="9"/>
        <v>9.67741935483871</v>
      </c>
      <c r="S40" s="10">
        <f>SUM(S41:S54)</f>
        <v>186</v>
      </c>
      <c r="T40" s="43">
        <f>IF(D40=0,0,S40/D40*100)</f>
        <v>8.4699453551912569</v>
      </c>
      <c r="U40" s="10">
        <f>SUM(U41:U54)</f>
        <v>252</v>
      </c>
      <c r="V40" s="43">
        <f t="shared" si="11"/>
        <v>11.475409836065573</v>
      </c>
      <c r="W40" s="10">
        <f>SUM(W41:W54)</f>
        <v>201</v>
      </c>
      <c r="X40" s="43">
        <f>IF(D40=0,0,W40/D40*100)</f>
        <v>9.1530054644808754</v>
      </c>
      <c r="Y40" s="10">
        <f>SUM(Y41:Y54)</f>
        <v>202</v>
      </c>
      <c r="Z40" s="43">
        <f>IF(D40=0,0,Y40/D40*100)</f>
        <v>9.1985428051001819</v>
      </c>
      <c r="AA40" s="10">
        <f>SUM(AA41:AA54)</f>
        <v>54</v>
      </c>
      <c r="AB40" s="43">
        <f>IF(D40=0,0,AA40/D40*100)</f>
        <v>2.459016393442623</v>
      </c>
      <c r="AC40" s="43">
        <f>IF(Y40=0,0,AA40/Y40*100)</f>
        <v>26.732673267326735</v>
      </c>
      <c r="AD40" s="10">
        <f>SUM(AD41:AD54)</f>
        <v>187.5</v>
      </c>
      <c r="AE40" s="43">
        <f t="shared" si="16"/>
        <v>8.5382513661202175</v>
      </c>
      <c r="AF40" s="10">
        <f>SUM(AF41:AF54)</f>
        <v>1</v>
      </c>
      <c r="AG40" s="43">
        <f>IF(D40=0,0,AF40/D40*100)</f>
        <v>4.553734061930783E-2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300.10000000000002</v>
      </c>
      <c r="D41" s="35">
        <v>278</v>
      </c>
      <c r="E41" s="32">
        <f t="shared" si="2"/>
        <v>92.635788070643116</v>
      </c>
      <c r="F41" s="35">
        <v>6</v>
      </c>
      <c r="G41" s="32">
        <f t="shared" si="3"/>
        <v>2.1582733812949639</v>
      </c>
      <c r="H41" s="106">
        <f t="shared" si="0"/>
        <v>268</v>
      </c>
      <c r="I41" s="32">
        <f t="shared" si="4"/>
        <v>96.402877697841731</v>
      </c>
      <c r="J41" s="32">
        <f t="shared" si="5"/>
        <v>89.303565478173937</v>
      </c>
      <c r="K41" s="35">
        <v>157.5</v>
      </c>
      <c r="L41" s="32">
        <f t="shared" si="6"/>
        <v>56.654676258992808</v>
      </c>
      <c r="M41" s="35">
        <v>110.5</v>
      </c>
      <c r="N41" s="32">
        <f t="shared" si="7"/>
        <v>39.748201438848923</v>
      </c>
      <c r="O41" s="99">
        <f t="shared" ref="O41:O54" si="19">D41-H41</f>
        <v>10</v>
      </c>
      <c r="P41" s="32">
        <f t="shared" si="8"/>
        <v>3.5971223021582732</v>
      </c>
      <c r="Q41" s="35">
        <v>0</v>
      </c>
      <c r="R41" s="32">
        <f t="shared" si="9"/>
        <v>0</v>
      </c>
      <c r="S41" s="35">
        <v>16</v>
      </c>
      <c r="T41" s="32">
        <f t="shared" si="10"/>
        <v>5.755395683453238</v>
      </c>
      <c r="U41" s="35">
        <v>33</v>
      </c>
      <c r="V41" s="32">
        <f t="shared" si="11"/>
        <v>11.870503597122301</v>
      </c>
      <c r="W41" s="35">
        <v>35</v>
      </c>
      <c r="X41" s="32">
        <f t="shared" si="12"/>
        <v>12.589928057553957</v>
      </c>
      <c r="Y41" s="35">
        <v>24</v>
      </c>
      <c r="Z41" s="32">
        <f t="shared" si="13"/>
        <v>8.6330935251798557</v>
      </c>
      <c r="AA41" s="35">
        <v>3</v>
      </c>
      <c r="AB41" s="32">
        <f t="shared" si="14"/>
        <v>1.079136690647482</v>
      </c>
      <c r="AC41" s="32">
        <f t="shared" si="15"/>
        <v>12.5</v>
      </c>
      <c r="AD41" s="35">
        <v>16.5</v>
      </c>
      <c r="AE41" s="32">
        <f t="shared" si="16"/>
        <v>5.9352517985611506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43</v>
      </c>
      <c r="D42" s="35">
        <v>40</v>
      </c>
      <c r="E42" s="32">
        <f t="shared" si="2"/>
        <v>93.023255813953483</v>
      </c>
      <c r="F42" s="35">
        <v>2</v>
      </c>
      <c r="G42" s="32">
        <f t="shared" si="3"/>
        <v>5</v>
      </c>
      <c r="H42" s="106">
        <f t="shared" si="0"/>
        <v>35</v>
      </c>
      <c r="I42" s="32">
        <f t="shared" si="4"/>
        <v>87.5</v>
      </c>
      <c r="J42" s="32">
        <f t="shared" si="5"/>
        <v>81.395348837209298</v>
      </c>
      <c r="K42" s="35">
        <v>24</v>
      </c>
      <c r="L42" s="32">
        <f t="shared" si="6"/>
        <v>60</v>
      </c>
      <c r="M42" s="35">
        <v>11</v>
      </c>
      <c r="N42" s="32">
        <f t="shared" si="7"/>
        <v>27.500000000000004</v>
      </c>
      <c r="O42" s="99">
        <f t="shared" si="19"/>
        <v>5</v>
      </c>
      <c r="P42" s="32">
        <f t="shared" si="8"/>
        <v>12.5</v>
      </c>
      <c r="Q42" s="35">
        <v>0</v>
      </c>
      <c r="R42" s="32">
        <f t="shared" si="9"/>
        <v>0</v>
      </c>
      <c r="S42" s="35">
        <v>4</v>
      </c>
      <c r="T42" s="32">
        <f t="shared" si="10"/>
        <v>10</v>
      </c>
      <c r="U42" s="35">
        <v>5</v>
      </c>
      <c r="V42" s="32">
        <f t="shared" si="11"/>
        <v>12.5</v>
      </c>
      <c r="W42" s="35">
        <v>1</v>
      </c>
      <c r="X42" s="32">
        <f t="shared" si="12"/>
        <v>2.5</v>
      </c>
      <c r="Y42" s="35">
        <v>6</v>
      </c>
      <c r="Z42" s="32">
        <f t="shared" si="13"/>
        <v>15</v>
      </c>
      <c r="AA42" s="35">
        <v>0</v>
      </c>
      <c r="AB42" s="32">
        <f t="shared" si="14"/>
        <v>0</v>
      </c>
      <c r="AC42" s="32">
        <f t="shared" si="15"/>
        <v>0</v>
      </c>
      <c r="AD42" s="35">
        <v>5</v>
      </c>
      <c r="AE42" s="32">
        <f t="shared" si="16"/>
        <v>12.5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123</v>
      </c>
      <c r="D43" s="35">
        <v>117</v>
      </c>
      <c r="E43" s="32">
        <f t="shared" si="2"/>
        <v>95.121951219512198</v>
      </c>
      <c r="F43" s="35">
        <v>8</v>
      </c>
      <c r="G43" s="32">
        <f t="shared" si="3"/>
        <v>6.8376068376068382</v>
      </c>
      <c r="H43" s="106">
        <f t="shared" si="0"/>
        <v>113</v>
      </c>
      <c r="I43" s="32">
        <f t="shared" si="4"/>
        <v>96.581196581196579</v>
      </c>
      <c r="J43" s="32">
        <f t="shared" si="5"/>
        <v>91.869918699186996</v>
      </c>
      <c r="K43" s="35">
        <v>90</v>
      </c>
      <c r="L43" s="32">
        <f t="shared" si="6"/>
        <v>76.923076923076934</v>
      </c>
      <c r="M43" s="35">
        <v>23</v>
      </c>
      <c r="N43" s="32">
        <f t="shared" si="7"/>
        <v>19.658119658119659</v>
      </c>
      <c r="O43" s="99">
        <f t="shared" si="19"/>
        <v>4</v>
      </c>
      <c r="P43" s="32">
        <f t="shared" si="8"/>
        <v>3.4188034188034191</v>
      </c>
      <c r="Q43" s="35">
        <v>0</v>
      </c>
      <c r="R43" s="32">
        <f t="shared" si="9"/>
        <v>0</v>
      </c>
      <c r="S43" s="35">
        <v>17</v>
      </c>
      <c r="T43" s="32">
        <f t="shared" si="10"/>
        <v>14.529914529914532</v>
      </c>
      <c r="U43" s="35">
        <v>11</v>
      </c>
      <c r="V43" s="32">
        <f t="shared" si="11"/>
        <v>9.4017094017094021</v>
      </c>
      <c r="W43" s="35">
        <v>24</v>
      </c>
      <c r="X43" s="32">
        <f t="shared" si="12"/>
        <v>20.512820512820511</v>
      </c>
      <c r="Y43" s="35">
        <v>18</v>
      </c>
      <c r="Z43" s="32">
        <f t="shared" si="13"/>
        <v>15.384615384615385</v>
      </c>
      <c r="AA43" s="35">
        <v>4</v>
      </c>
      <c r="AB43" s="32">
        <f t="shared" si="14"/>
        <v>3.4188034188034191</v>
      </c>
      <c r="AC43" s="32">
        <f t="shared" si="15"/>
        <v>22.222222222222221</v>
      </c>
      <c r="AD43" s="35">
        <v>15</v>
      </c>
      <c r="AE43" s="32">
        <f t="shared" si="16"/>
        <v>12.820512820512819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320</v>
      </c>
      <c r="D44" s="35">
        <v>297</v>
      </c>
      <c r="E44" s="32">
        <f t="shared" si="2"/>
        <v>92.8125</v>
      </c>
      <c r="F44" s="35">
        <v>3</v>
      </c>
      <c r="G44" s="32">
        <f t="shared" si="3"/>
        <v>1.0101010101010102</v>
      </c>
      <c r="H44" s="106">
        <f t="shared" si="0"/>
        <v>284</v>
      </c>
      <c r="I44" s="32">
        <f t="shared" si="4"/>
        <v>95.622895622895626</v>
      </c>
      <c r="J44" s="32">
        <f t="shared" si="5"/>
        <v>88.75</v>
      </c>
      <c r="K44" s="35">
        <v>193</v>
      </c>
      <c r="L44" s="32">
        <f t="shared" si="6"/>
        <v>64.983164983164983</v>
      </c>
      <c r="M44" s="35">
        <v>91</v>
      </c>
      <c r="N44" s="32">
        <f t="shared" si="7"/>
        <v>30.63973063973064</v>
      </c>
      <c r="O44" s="99">
        <f t="shared" si="19"/>
        <v>13</v>
      </c>
      <c r="P44" s="32">
        <f t="shared" si="8"/>
        <v>4.3771043771043772</v>
      </c>
      <c r="Q44" s="35">
        <v>0</v>
      </c>
      <c r="R44" s="32">
        <f t="shared" si="9"/>
        <v>0</v>
      </c>
      <c r="S44" s="35">
        <v>34</v>
      </c>
      <c r="T44" s="32">
        <f t="shared" si="10"/>
        <v>11.447811447811448</v>
      </c>
      <c r="U44" s="35">
        <v>21</v>
      </c>
      <c r="V44" s="32">
        <f t="shared" si="11"/>
        <v>7.0707070707070701</v>
      </c>
      <c r="W44" s="35">
        <v>30</v>
      </c>
      <c r="X44" s="32">
        <f t="shared" si="12"/>
        <v>10.1010101010101</v>
      </c>
      <c r="Y44" s="35">
        <v>38</v>
      </c>
      <c r="Z44" s="32">
        <f t="shared" si="13"/>
        <v>12.794612794612794</v>
      </c>
      <c r="AA44" s="35">
        <v>3</v>
      </c>
      <c r="AB44" s="32">
        <f t="shared" si="14"/>
        <v>1.0101010101010102</v>
      </c>
      <c r="AC44" s="32">
        <f t="shared" si="15"/>
        <v>7.8947368421052628</v>
      </c>
      <c r="AD44" s="35">
        <v>34</v>
      </c>
      <c r="AE44" s="32">
        <f t="shared" si="16"/>
        <v>11.447811447811448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164</v>
      </c>
      <c r="D45" s="35">
        <v>150</v>
      </c>
      <c r="E45" s="32">
        <f t="shared" si="2"/>
        <v>91.463414634146346</v>
      </c>
      <c r="F45" s="35">
        <v>4</v>
      </c>
      <c r="G45" s="32">
        <f t="shared" si="3"/>
        <v>2.666666666666667</v>
      </c>
      <c r="H45" s="106">
        <f t="shared" si="0"/>
        <v>134</v>
      </c>
      <c r="I45" s="32">
        <f t="shared" si="4"/>
        <v>89.333333333333329</v>
      </c>
      <c r="J45" s="32">
        <f t="shared" si="5"/>
        <v>81.707317073170728</v>
      </c>
      <c r="K45" s="35">
        <v>95</v>
      </c>
      <c r="L45" s="32">
        <f t="shared" si="6"/>
        <v>63.333333333333329</v>
      </c>
      <c r="M45" s="35">
        <v>39</v>
      </c>
      <c r="N45" s="32">
        <f t="shared" si="7"/>
        <v>26</v>
      </c>
      <c r="O45" s="99">
        <f t="shared" si="19"/>
        <v>16</v>
      </c>
      <c r="P45" s="32">
        <f t="shared" si="8"/>
        <v>10.666666666666668</v>
      </c>
      <c r="Q45" s="35">
        <v>2</v>
      </c>
      <c r="R45" s="32">
        <f t="shared" si="9"/>
        <v>12.5</v>
      </c>
      <c r="S45" s="35">
        <v>14</v>
      </c>
      <c r="T45" s="32">
        <f t="shared" si="10"/>
        <v>9.3333333333333339</v>
      </c>
      <c r="U45" s="35">
        <v>15</v>
      </c>
      <c r="V45" s="32">
        <f t="shared" si="11"/>
        <v>10</v>
      </c>
      <c r="W45" s="35">
        <v>24</v>
      </c>
      <c r="X45" s="32">
        <f t="shared" si="12"/>
        <v>16</v>
      </c>
      <c r="Y45" s="35">
        <v>11</v>
      </c>
      <c r="Z45" s="32">
        <f t="shared" si="13"/>
        <v>7.333333333333333</v>
      </c>
      <c r="AA45" s="35">
        <v>0</v>
      </c>
      <c r="AB45" s="32">
        <f t="shared" si="14"/>
        <v>0</v>
      </c>
      <c r="AC45" s="32">
        <f t="shared" si="15"/>
        <v>0</v>
      </c>
      <c r="AD45" s="35">
        <v>10</v>
      </c>
      <c r="AE45" s="32">
        <f t="shared" si="16"/>
        <v>6.666666666666667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93</v>
      </c>
      <c r="D46" s="35">
        <v>78</v>
      </c>
      <c r="E46" s="32">
        <f t="shared" si="2"/>
        <v>83.870967741935488</v>
      </c>
      <c r="F46" s="35">
        <v>3</v>
      </c>
      <c r="G46" s="32">
        <f t="shared" si="3"/>
        <v>3.8461538461538463</v>
      </c>
      <c r="H46" s="106">
        <f t="shared" si="0"/>
        <v>73</v>
      </c>
      <c r="I46" s="32">
        <f t="shared" si="4"/>
        <v>93.589743589743591</v>
      </c>
      <c r="J46" s="32">
        <f t="shared" si="5"/>
        <v>78.494623655913969</v>
      </c>
      <c r="K46" s="35">
        <v>56</v>
      </c>
      <c r="L46" s="32">
        <f t="shared" si="6"/>
        <v>71.794871794871796</v>
      </c>
      <c r="M46" s="35">
        <v>17</v>
      </c>
      <c r="N46" s="32">
        <f t="shared" si="7"/>
        <v>21.794871794871796</v>
      </c>
      <c r="O46" s="99">
        <f t="shared" si="19"/>
        <v>5</v>
      </c>
      <c r="P46" s="32">
        <f t="shared" si="8"/>
        <v>6.4102564102564097</v>
      </c>
      <c r="Q46" s="35">
        <v>0</v>
      </c>
      <c r="R46" s="32">
        <f t="shared" si="9"/>
        <v>0</v>
      </c>
      <c r="S46" s="35">
        <v>5</v>
      </c>
      <c r="T46" s="32">
        <f t="shared" si="10"/>
        <v>6.4102564102564097</v>
      </c>
      <c r="U46" s="35">
        <v>13</v>
      </c>
      <c r="V46" s="32">
        <f t="shared" si="11"/>
        <v>16.666666666666664</v>
      </c>
      <c r="W46" s="35">
        <v>1</v>
      </c>
      <c r="X46" s="32">
        <f t="shared" si="12"/>
        <v>1.2820512820512819</v>
      </c>
      <c r="Y46" s="35">
        <v>9</v>
      </c>
      <c r="Z46" s="32">
        <f t="shared" si="13"/>
        <v>11.538461538461538</v>
      </c>
      <c r="AA46" s="35">
        <v>1</v>
      </c>
      <c r="AB46" s="32">
        <f t="shared" si="14"/>
        <v>1.2820512820512819</v>
      </c>
      <c r="AC46" s="32">
        <f t="shared" si="15"/>
        <v>11.111111111111111</v>
      </c>
      <c r="AD46" s="35">
        <v>11</v>
      </c>
      <c r="AE46" s="32">
        <f t="shared" si="16"/>
        <v>14.102564102564102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154</v>
      </c>
      <c r="D47" s="35">
        <v>140</v>
      </c>
      <c r="E47" s="32">
        <f t="shared" si="2"/>
        <v>90.909090909090907</v>
      </c>
      <c r="F47" s="35">
        <v>4</v>
      </c>
      <c r="G47" s="32">
        <f t="shared" si="3"/>
        <v>2.8571428571428572</v>
      </c>
      <c r="H47" s="106">
        <f t="shared" si="0"/>
        <v>131</v>
      </c>
      <c r="I47" s="32">
        <f t="shared" si="4"/>
        <v>93.571428571428569</v>
      </c>
      <c r="J47" s="32">
        <f t="shared" si="5"/>
        <v>85.064935064935071</v>
      </c>
      <c r="K47" s="35">
        <v>82</v>
      </c>
      <c r="L47" s="32">
        <f t="shared" si="6"/>
        <v>58.571428571428577</v>
      </c>
      <c r="M47" s="35">
        <v>49</v>
      </c>
      <c r="N47" s="32">
        <f t="shared" si="7"/>
        <v>35</v>
      </c>
      <c r="O47" s="99">
        <f t="shared" si="19"/>
        <v>9</v>
      </c>
      <c r="P47" s="32">
        <f t="shared" si="8"/>
        <v>6.4285714285714279</v>
      </c>
      <c r="Q47" s="35">
        <v>1</v>
      </c>
      <c r="R47" s="32">
        <f t="shared" si="9"/>
        <v>11.111111111111111</v>
      </c>
      <c r="S47" s="35">
        <v>11</v>
      </c>
      <c r="T47" s="32">
        <f t="shared" si="10"/>
        <v>7.8571428571428568</v>
      </c>
      <c r="U47" s="35">
        <v>10</v>
      </c>
      <c r="V47" s="32">
        <f t="shared" si="11"/>
        <v>7.1428571428571423</v>
      </c>
      <c r="W47" s="35">
        <v>17</v>
      </c>
      <c r="X47" s="32">
        <f t="shared" si="12"/>
        <v>12.142857142857142</v>
      </c>
      <c r="Y47" s="35">
        <v>16</v>
      </c>
      <c r="Z47" s="32">
        <f t="shared" si="13"/>
        <v>11.428571428571429</v>
      </c>
      <c r="AA47" s="35">
        <v>0</v>
      </c>
      <c r="AB47" s="32">
        <f t="shared" si="14"/>
        <v>0</v>
      </c>
      <c r="AC47" s="32">
        <f t="shared" si="15"/>
        <v>0</v>
      </c>
      <c r="AD47" s="35">
        <v>14</v>
      </c>
      <c r="AE47" s="32">
        <f t="shared" si="16"/>
        <v>10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214</v>
      </c>
      <c r="D48" s="35">
        <v>201</v>
      </c>
      <c r="E48" s="32">
        <f t="shared" si="2"/>
        <v>93.925233644859816</v>
      </c>
      <c r="F48" s="35">
        <v>11</v>
      </c>
      <c r="G48" s="32">
        <f t="shared" si="3"/>
        <v>5.4726368159203984</v>
      </c>
      <c r="H48" s="106">
        <f t="shared" si="0"/>
        <v>194</v>
      </c>
      <c r="I48" s="32">
        <f t="shared" si="4"/>
        <v>96.517412935323392</v>
      </c>
      <c r="J48" s="32">
        <f t="shared" si="5"/>
        <v>90.654205607476641</v>
      </c>
      <c r="K48" s="35">
        <v>132</v>
      </c>
      <c r="L48" s="32">
        <f t="shared" si="6"/>
        <v>65.671641791044777</v>
      </c>
      <c r="M48" s="35">
        <v>62</v>
      </c>
      <c r="N48" s="32">
        <f t="shared" si="7"/>
        <v>30.845771144278604</v>
      </c>
      <c r="O48" s="99">
        <f t="shared" si="19"/>
        <v>7</v>
      </c>
      <c r="P48" s="32">
        <f t="shared" si="8"/>
        <v>3.4825870646766171</v>
      </c>
      <c r="Q48" s="35">
        <v>1</v>
      </c>
      <c r="R48" s="32">
        <f t="shared" si="9"/>
        <v>14.285714285714285</v>
      </c>
      <c r="S48" s="35">
        <v>20</v>
      </c>
      <c r="T48" s="32">
        <f t="shared" si="10"/>
        <v>9.9502487562189064</v>
      </c>
      <c r="U48" s="35">
        <v>31</v>
      </c>
      <c r="V48" s="32">
        <f t="shared" si="11"/>
        <v>15.422885572139302</v>
      </c>
      <c r="W48" s="35">
        <v>23</v>
      </c>
      <c r="X48" s="32">
        <f t="shared" si="12"/>
        <v>11.442786069651742</v>
      </c>
      <c r="Y48" s="35">
        <v>0</v>
      </c>
      <c r="Z48" s="32">
        <f t="shared" si="13"/>
        <v>0</v>
      </c>
      <c r="AA48" s="35">
        <v>30</v>
      </c>
      <c r="AB48" s="32">
        <f t="shared" si="14"/>
        <v>14.925373134328357</v>
      </c>
      <c r="AC48" s="32">
        <f t="shared" si="15"/>
        <v>0</v>
      </c>
      <c r="AD48" s="35">
        <v>25</v>
      </c>
      <c r="AE48" s="32">
        <f t="shared" si="16"/>
        <v>12.437810945273633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249</v>
      </c>
      <c r="D49" s="35">
        <v>218</v>
      </c>
      <c r="E49" s="32">
        <f t="shared" si="2"/>
        <v>87.550200803212846</v>
      </c>
      <c r="F49" s="35">
        <v>10</v>
      </c>
      <c r="G49" s="32">
        <f t="shared" si="3"/>
        <v>4.5871559633027523</v>
      </c>
      <c r="H49" s="106">
        <f t="shared" si="0"/>
        <v>209</v>
      </c>
      <c r="I49" s="32">
        <f t="shared" si="4"/>
        <v>95.87155963302753</v>
      </c>
      <c r="J49" s="32">
        <f t="shared" si="5"/>
        <v>83.935742971887549</v>
      </c>
      <c r="K49" s="35">
        <v>131</v>
      </c>
      <c r="L49" s="32">
        <f t="shared" si="6"/>
        <v>60.091743119266049</v>
      </c>
      <c r="M49" s="35">
        <v>78</v>
      </c>
      <c r="N49" s="32">
        <f t="shared" si="7"/>
        <v>35.779816513761467</v>
      </c>
      <c r="O49" s="99">
        <f t="shared" si="19"/>
        <v>9</v>
      </c>
      <c r="P49" s="32">
        <f t="shared" si="8"/>
        <v>4.1284403669724776</v>
      </c>
      <c r="Q49" s="35">
        <v>1</v>
      </c>
      <c r="R49" s="32">
        <f t="shared" si="9"/>
        <v>11.111111111111111</v>
      </c>
      <c r="S49" s="35">
        <v>15</v>
      </c>
      <c r="T49" s="32">
        <f t="shared" si="10"/>
        <v>6.8807339449541285</v>
      </c>
      <c r="U49" s="35">
        <v>37</v>
      </c>
      <c r="V49" s="32">
        <f t="shared" si="11"/>
        <v>16.972477064220186</v>
      </c>
      <c r="W49" s="35">
        <v>3</v>
      </c>
      <c r="X49" s="32">
        <f t="shared" si="12"/>
        <v>1.3761467889908259</v>
      </c>
      <c r="Y49" s="35">
        <v>16</v>
      </c>
      <c r="Z49" s="32">
        <f t="shared" si="13"/>
        <v>7.3394495412844041</v>
      </c>
      <c r="AA49" s="35">
        <v>3</v>
      </c>
      <c r="AB49" s="32">
        <f t="shared" si="14"/>
        <v>1.3761467889908259</v>
      </c>
      <c r="AC49" s="32">
        <f t="shared" si="15"/>
        <v>18.75</v>
      </c>
      <c r="AD49" s="35">
        <v>2</v>
      </c>
      <c r="AE49" s="32">
        <f t="shared" si="16"/>
        <v>0.91743119266055051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126</v>
      </c>
      <c r="D50" s="35">
        <v>124</v>
      </c>
      <c r="E50" s="32">
        <f t="shared" si="2"/>
        <v>98.412698412698404</v>
      </c>
      <c r="F50" s="35">
        <v>3</v>
      </c>
      <c r="G50" s="32">
        <f t="shared" si="3"/>
        <v>2.4193548387096775</v>
      </c>
      <c r="H50" s="106">
        <f t="shared" si="0"/>
        <v>123</v>
      </c>
      <c r="I50" s="32">
        <f t="shared" si="4"/>
        <v>99.193548387096769</v>
      </c>
      <c r="J50" s="32">
        <f t="shared" si="5"/>
        <v>97.61904761904762</v>
      </c>
      <c r="K50" s="35">
        <v>86</v>
      </c>
      <c r="L50" s="32">
        <f t="shared" si="6"/>
        <v>69.354838709677423</v>
      </c>
      <c r="M50" s="35">
        <v>37</v>
      </c>
      <c r="N50" s="32">
        <f t="shared" si="7"/>
        <v>29.838709677419356</v>
      </c>
      <c r="O50" s="99">
        <f t="shared" si="19"/>
        <v>1</v>
      </c>
      <c r="P50" s="32">
        <f t="shared" si="8"/>
        <v>0.80645161290322576</v>
      </c>
      <c r="Q50" s="35">
        <v>0</v>
      </c>
      <c r="R50" s="32">
        <f t="shared" si="9"/>
        <v>0</v>
      </c>
      <c r="S50" s="35">
        <v>2</v>
      </c>
      <c r="T50" s="32">
        <f t="shared" si="10"/>
        <v>1.6129032258064515</v>
      </c>
      <c r="U50" s="35">
        <v>22</v>
      </c>
      <c r="V50" s="32">
        <f t="shared" si="11"/>
        <v>17.741935483870968</v>
      </c>
      <c r="W50" s="35">
        <v>14</v>
      </c>
      <c r="X50" s="32">
        <f t="shared" si="12"/>
        <v>11.29032258064516</v>
      </c>
      <c r="Y50" s="35">
        <v>9</v>
      </c>
      <c r="Z50" s="32">
        <f t="shared" si="13"/>
        <v>7.2580645161290329</v>
      </c>
      <c r="AA50" s="35">
        <v>0</v>
      </c>
      <c r="AB50" s="32">
        <f t="shared" si="14"/>
        <v>0</v>
      </c>
      <c r="AC50" s="32">
        <f t="shared" si="15"/>
        <v>0</v>
      </c>
      <c r="AD50" s="35">
        <v>4</v>
      </c>
      <c r="AE50" s="32">
        <f t="shared" si="16"/>
        <v>3.225806451612903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90</v>
      </c>
      <c r="D51" s="35">
        <v>93</v>
      </c>
      <c r="E51" s="32">
        <f t="shared" si="2"/>
        <v>103.33333333333334</v>
      </c>
      <c r="F51" s="35">
        <v>7</v>
      </c>
      <c r="G51" s="32">
        <f t="shared" si="3"/>
        <v>7.5268817204301079</v>
      </c>
      <c r="H51" s="106">
        <f t="shared" si="0"/>
        <v>88</v>
      </c>
      <c r="I51" s="32">
        <f t="shared" si="4"/>
        <v>94.623655913978496</v>
      </c>
      <c r="J51" s="32">
        <f t="shared" si="5"/>
        <v>97.777777777777771</v>
      </c>
      <c r="K51" s="35">
        <v>54</v>
      </c>
      <c r="L51" s="32">
        <f t="shared" si="6"/>
        <v>58.064516129032263</v>
      </c>
      <c r="M51" s="35">
        <v>34</v>
      </c>
      <c r="N51" s="32">
        <f t="shared" si="7"/>
        <v>36.55913978494624</v>
      </c>
      <c r="O51" s="99">
        <f t="shared" si="19"/>
        <v>5</v>
      </c>
      <c r="P51" s="32">
        <f t="shared" si="8"/>
        <v>5.376344086021505</v>
      </c>
      <c r="Q51" s="35">
        <v>2</v>
      </c>
      <c r="R51" s="32">
        <f t="shared" si="9"/>
        <v>40</v>
      </c>
      <c r="S51" s="35">
        <v>10</v>
      </c>
      <c r="T51" s="32">
        <f t="shared" si="10"/>
        <v>10.75268817204301</v>
      </c>
      <c r="U51" s="35">
        <v>13</v>
      </c>
      <c r="V51" s="32">
        <f t="shared" si="11"/>
        <v>13.978494623655912</v>
      </c>
      <c r="W51" s="35">
        <v>2</v>
      </c>
      <c r="X51" s="32">
        <f t="shared" si="12"/>
        <v>2.1505376344086025</v>
      </c>
      <c r="Y51" s="35">
        <v>6</v>
      </c>
      <c r="Z51" s="32">
        <f t="shared" si="13"/>
        <v>6.4516129032258061</v>
      </c>
      <c r="AA51" s="35">
        <v>6</v>
      </c>
      <c r="AB51" s="32">
        <f t="shared" si="14"/>
        <v>6.4516129032258061</v>
      </c>
      <c r="AC51" s="32">
        <f t="shared" si="15"/>
        <v>100</v>
      </c>
      <c r="AD51" s="35">
        <v>10</v>
      </c>
      <c r="AE51" s="32">
        <f t="shared" si="16"/>
        <v>10.75268817204301</v>
      </c>
      <c r="AF51" s="35">
        <v>1</v>
      </c>
      <c r="AG51" s="32">
        <f t="shared" si="17"/>
        <v>1.0752688172043012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201</v>
      </c>
      <c r="D52" s="35">
        <v>192</v>
      </c>
      <c r="E52" s="32">
        <f t="shared" si="2"/>
        <v>95.522388059701484</v>
      </c>
      <c r="F52" s="35">
        <v>2</v>
      </c>
      <c r="G52" s="32">
        <f t="shared" si="3"/>
        <v>1.0416666666666665</v>
      </c>
      <c r="H52" s="106">
        <f t="shared" si="0"/>
        <v>186</v>
      </c>
      <c r="I52" s="32">
        <f t="shared" si="4"/>
        <v>96.875</v>
      </c>
      <c r="J52" s="32">
        <f t="shared" si="5"/>
        <v>92.537313432835816</v>
      </c>
      <c r="K52" s="35">
        <v>129</v>
      </c>
      <c r="L52" s="32">
        <f t="shared" si="6"/>
        <v>67.1875</v>
      </c>
      <c r="M52" s="35">
        <v>57</v>
      </c>
      <c r="N52" s="32">
        <f t="shared" si="7"/>
        <v>29.6875</v>
      </c>
      <c r="O52" s="99">
        <f t="shared" si="19"/>
        <v>6</v>
      </c>
      <c r="P52" s="32">
        <f t="shared" si="8"/>
        <v>3.125</v>
      </c>
      <c r="Q52" s="35">
        <v>2</v>
      </c>
      <c r="R52" s="32">
        <f t="shared" si="9"/>
        <v>33.333333333333329</v>
      </c>
      <c r="S52" s="35">
        <v>16</v>
      </c>
      <c r="T52" s="32">
        <f t="shared" si="10"/>
        <v>8.3333333333333321</v>
      </c>
      <c r="U52" s="35">
        <v>14</v>
      </c>
      <c r="V52" s="32">
        <f t="shared" si="11"/>
        <v>7.291666666666667</v>
      </c>
      <c r="W52" s="35">
        <v>10</v>
      </c>
      <c r="X52" s="32">
        <f t="shared" si="12"/>
        <v>5.2083333333333339</v>
      </c>
      <c r="Y52" s="35">
        <v>23</v>
      </c>
      <c r="Z52" s="32">
        <f t="shared" si="13"/>
        <v>11.979166666666668</v>
      </c>
      <c r="AA52" s="35">
        <v>3</v>
      </c>
      <c r="AB52" s="32">
        <f t="shared" si="14"/>
        <v>1.5625</v>
      </c>
      <c r="AC52" s="32">
        <f t="shared" si="15"/>
        <v>13.043478260869565</v>
      </c>
      <c r="AD52" s="35">
        <v>16</v>
      </c>
      <c r="AE52" s="32">
        <f t="shared" si="16"/>
        <v>8.3333333333333321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195</v>
      </c>
      <c r="D53" s="35">
        <v>165</v>
      </c>
      <c r="E53" s="32">
        <f t="shared" si="2"/>
        <v>84.615384615384613</v>
      </c>
      <c r="F53" s="35">
        <v>4</v>
      </c>
      <c r="G53" s="32">
        <f t="shared" si="3"/>
        <v>2.4242424242424243</v>
      </c>
      <c r="H53" s="106">
        <f t="shared" si="0"/>
        <v>165</v>
      </c>
      <c r="I53" s="32">
        <f t="shared" si="4"/>
        <v>100</v>
      </c>
      <c r="J53" s="32">
        <f t="shared" si="5"/>
        <v>84.615384615384613</v>
      </c>
      <c r="K53" s="35">
        <v>157</v>
      </c>
      <c r="L53" s="32">
        <f t="shared" si="6"/>
        <v>95.151515151515156</v>
      </c>
      <c r="M53" s="35">
        <v>8</v>
      </c>
      <c r="N53" s="32">
        <f t="shared" si="7"/>
        <v>4.8484848484848486</v>
      </c>
      <c r="O53" s="99">
        <f t="shared" si="19"/>
        <v>0</v>
      </c>
      <c r="P53" s="32">
        <f t="shared" si="8"/>
        <v>0</v>
      </c>
      <c r="Q53" s="35">
        <v>0</v>
      </c>
      <c r="R53" s="32">
        <f t="shared" si="9"/>
        <v>0</v>
      </c>
      <c r="S53" s="35">
        <v>16</v>
      </c>
      <c r="T53" s="32">
        <f t="shared" si="10"/>
        <v>9.6969696969696972</v>
      </c>
      <c r="U53" s="35">
        <v>13</v>
      </c>
      <c r="V53" s="32">
        <f t="shared" si="11"/>
        <v>7.878787878787878</v>
      </c>
      <c r="W53" s="35">
        <v>8</v>
      </c>
      <c r="X53" s="32">
        <f t="shared" si="12"/>
        <v>4.8484848484848486</v>
      </c>
      <c r="Y53" s="35">
        <v>19</v>
      </c>
      <c r="Z53" s="32">
        <f t="shared" si="13"/>
        <v>11.515151515151516</v>
      </c>
      <c r="AA53" s="35">
        <v>0</v>
      </c>
      <c r="AB53" s="32">
        <f t="shared" si="14"/>
        <v>0</v>
      </c>
      <c r="AC53" s="32">
        <f t="shared" si="15"/>
        <v>0</v>
      </c>
      <c r="AD53" s="35">
        <v>21</v>
      </c>
      <c r="AE53" s="32">
        <f t="shared" si="16"/>
        <v>12.727272727272727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117</v>
      </c>
      <c r="D54" s="35">
        <v>103</v>
      </c>
      <c r="E54" s="32">
        <f t="shared" si="2"/>
        <v>88.034188034188034</v>
      </c>
      <c r="F54" s="35">
        <v>4</v>
      </c>
      <c r="G54" s="32">
        <f t="shared" si="3"/>
        <v>3.8834951456310676</v>
      </c>
      <c r="H54" s="106">
        <f t="shared" si="0"/>
        <v>100</v>
      </c>
      <c r="I54" s="32">
        <f t="shared" si="4"/>
        <v>97.087378640776706</v>
      </c>
      <c r="J54" s="32">
        <f t="shared" si="5"/>
        <v>85.470085470085465</v>
      </c>
      <c r="K54" s="35">
        <v>65</v>
      </c>
      <c r="L54" s="32">
        <f t="shared" si="6"/>
        <v>63.10679611650486</v>
      </c>
      <c r="M54" s="35">
        <v>35</v>
      </c>
      <c r="N54" s="32">
        <f t="shared" si="7"/>
        <v>33.980582524271846</v>
      </c>
      <c r="O54" s="99">
        <f t="shared" si="19"/>
        <v>3</v>
      </c>
      <c r="P54" s="32">
        <f t="shared" si="8"/>
        <v>2.912621359223301</v>
      </c>
      <c r="Q54" s="35">
        <v>0</v>
      </c>
      <c r="R54" s="32">
        <f t="shared" si="9"/>
        <v>0</v>
      </c>
      <c r="S54" s="35">
        <v>6</v>
      </c>
      <c r="T54" s="32">
        <f t="shared" si="10"/>
        <v>5.825242718446602</v>
      </c>
      <c r="U54" s="35">
        <v>14</v>
      </c>
      <c r="V54" s="32">
        <f t="shared" si="11"/>
        <v>13.592233009708737</v>
      </c>
      <c r="W54" s="35">
        <v>9</v>
      </c>
      <c r="X54" s="32">
        <f t="shared" si="12"/>
        <v>8.7378640776699026</v>
      </c>
      <c r="Y54" s="35">
        <v>7</v>
      </c>
      <c r="Z54" s="32">
        <f t="shared" si="13"/>
        <v>6.7961165048543686</v>
      </c>
      <c r="AA54" s="35">
        <v>1</v>
      </c>
      <c r="AB54" s="32">
        <f t="shared" si="14"/>
        <v>0.97087378640776689</v>
      </c>
      <c r="AC54" s="32">
        <f t="shared" si="15"/>
        <v>14.285714285714285</v>
      </c>
      <c r="AD54" s="35">
        <v>4</v>
      </c>
      <c r="AE54" s="32">
        <f t="shared" si="16"/>
        <v>3.8834951456310676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1486.5</v>
      </c>
      <c r="D55" s="10">
        <f>SUM(D56:D63)</f>
        <v>1375</v>
      </c>
      <c r="E55" s="43">
        <f>IF(C55=0,0,D55/C55*100)</f>
        <v>92.499159098553648</v>
      </c>
      <c r="F55" s="10">
        <f>SUM(F56:F63)</f>
        <v>102</v>
      </c>
      <c r="G55" s="43">
        <f>IF(D55=0,0,F55/D55*100)</f>
        <v>7.418181818181818</v>
      </c>
      <c r="H55" s="61">
        <f>SUM(H56:H63)</f>
        <v>1350</v>
      </c>
      <c r="I55" s="43">
        <f>IF(D55=0,0,H55/D55*100)</f>
        <v>98.181818181818187</v>
      </c>
      <c r="J55" s="43">
        <f>IF(C55=0,0,H55/C55*100)</f>
        <v>90.817356205852676</v>
      </c>
      <c r="K55" s="10">
        <f>SUM(K56:K63)</f>
        <v>872</v>
      </c>
      <c r="L55" s="43">
        <f>IF(D55=0,0,K55/D55*100)</f>
        <v>63.418181818181822</v>
      </c>
      <c r="M55" s="10">
        <f>SUM(M56:M63)</f>
        <v>478</v>
      </c>
      <c r="N55" s="43">
        <f>IF(D55=0,0,M55/D55*100)</f>
        <v>34.763636363636365</v>
      </c>
      <c r="O55" s="61">
        <f>SUM(O56:O63)</f>
        <v>25</v>
      </c>
      <c r="P55" s="43">
        <f>IF(D55=0,0,O55/D55*100)</f>
        <v>1.8181818181818181</v>
      </c>
      <c r="Q55" s="10">
        <f>SUM(Q56:Q63)</f>
        <v>3</v>
      </c>
      <c r="R55" s="43">
        <f t="shared" si="9"/>
        <v>12</v>
      </c>
      <c r="S55" s="10">
        <f>SUM(S56:S63)</f>
        <v>121</v>
      </c>
      <c r="T55" s="43">
        <f>IF(D55=0,0,S55/D55*100)</f>
        <v>8.7999999999999989</v>
      </c>
      <c r="U55" s="10">
        <f>SUM(U56:U63)</f>
        <v>168</v>
      </c>
      <c r="V55" s="43">
        <f t="shared" si="11"/>
        <v>12.218181818181819</v>
      </c>
      <c r="W55" s="10">
        <f>SUM(W56:W63)</f>
        <v>78</v>
      </c>
      <c r="X55" s="43">
        <f>IF(D55=0,0,W55/D55*100)</f>
        <v>5.6727272727272728</v>
      </c>
      <c r="Y55" s="10">
        <f>SUM(Y56:Y63)</f>
        <v>110</v>
      </c>
      <c r="Z55" s="43">
        <f>IF(D55=0,0,Y55/D55*100)</f>
        <v>8</v>
      </c>
      <c r="AA55" s="10">
        <f>SUM(AA56:AA63)</f>
        <v>2</v>
      </c>
      <c r="AB55" s="43">
        <f>IF(D55=0,0,AA55/D55*100)</f>
        <v>0.14545454545454545</v>
      </c>
      <c r="AC55" s="43">
        <f>IF(Y55=0,0,AA55/Y55*100)</f>
        <v>1.8181818181818181</v>
      </c>
      <c r="AD55" s="10">
        <f>SUM(AD56:AD63)</f>
        <v>83</v>
      </c>
      <c r="AE55" s="43">
        <f t="shared" si="16"/>
        <v>6.0363636363636362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38</v>
      </c>
      <c r="D56" s="35">
        <v>38</v>
      </c>
      <c r="E56" s="32">
        <f t="shared" si="2"/>
        <v>100</v>
      </c>
      <c r="F56" s="35">
        <v>0</v>
      </c>
      <c r="G56" s="32">
        <f t="shared" si="3"/>
        <v>0</v>
      </c>
      <c r="H56" s="106">
        <f t="shared" si="0"/>
        <v>38</v>
      </c>
      <c r="I56" s="32">
        <f t="shared" si="4"/>
        <v>100</v>
      </c>
      <c r="J56" s="32">
        <f t="shared" si="5"/>
        <v>100</v>
      </c>
      <c r="K56" s="35">
        <v>27</v>
      </c>
      <c r="L56" s="32">
        <f t="shared" si="6"/>
        <v>71.05263157894737</v>
      </c>
      <c r="M56" s="35">
        <v>11</v>
      </c>
      <c r="N56" s="32">
        <f t="shared" si="7"/>
        <v>28.947368421052634</v>
      </c>
      <c r="O56" s="99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1</v>
      </c>
      <c r="T56" s="32">
        <f t="shared" si="10"/>
        <v>2.6315789473684208</v>
      </c>
      <c r="U56" s="35">
        <v>3</v>
      </c>
      <c r="V56" s="32">
        <f t="shared" si="11"/>
        <v>7.8947368421052628</v>
      </c>
      <c r="W56" s="35">
        <v>2</v>
      </c>
      <c r="X56" s="32">
        <f t="shared" si="12"/>
        <v>5.2631578947368416</v>
      </c>
      <c r="Y56" s="35">
        <v>3</v>
      </c>
      <c r="Z56" s="32">
        <f t="shared" si="13"/>
        <v>7.8947368421052628</v>
      </c>
      <c r="AA56" s="35">
        <v>0</v>
      </c>
      <c r="AB56" s="32">
        <f t="shared" si="14"/>
        <v>0</v>
      </c>
      <c r="AC56" s="32">
        <f t="shared" si="15"/>
        <v>0</v>
      </c>
      <c r="AD56" s="35">
        <v>1</v>
      </c>
      <c r="AE56" s="32">
        <f t="shared" si="16"/>
        <v>2.6315789473684208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23</v>
      </c>
      <c r="D57" s="35">
        <v>20</v>
      </c>
      <c r="E57" s="32">
        <f t="shared" si="2"/>
        <v>86.956521739130437</v>
      </c>
      <c r="F57" s="35">
        <v>0</v>
      </c>
      <c r="G57" s="32">
        <f t="shared" si="3"/>
        <v>0</v>
      </c>
      <c r="H57" s="106">
        <f t="shared" si="0"/>
        <v>19</v>
      </c>
      <c r="I57" s="32">
        <f t="shared" si="4"/>
        <v>95</v>
      </c>
      <c r="J57" s="32">
        <f t="shared" si="5"/>
        <v>82.608695652173907</v>
      </c>
      <c r="K57" s="35">
        <v>14</v>
      </c>
      <c r="L57" s="32">
        <f t="shared" si="6"/>
        <v>70</v>
      </c>
      <c r="M57" s="35">
        <v>5</v>
      </c>
      <c r="N57" s="32">
        <f t="shared" si="7"/>
        <v>25</v>
      </c>
      <c r="O57" s="99">
        <f t="shared" si="20"/>
        <v>1</v>
      </c>
      <c r="P57" s="32">
        <f t="shared" si="8"/>
        <v>5</v>
      </c>
      <c r="Q57" s="35">
        <v>0</v>
      </c>
      <c r="R57" s="32">
        <f t="shared" si="9"/>
        <v>0</v>
      </c>
      <c r="S57" s="35">
        <v>1</v>
      </c>
      <c r="T57" s="32">
        <f t="shared" si="10"/>
        <v>5</v>
      </c>
      <c r="U57" s="35">
        <v>3</v>
      </c>
      <c r="V57" s="32">
        <f t="shared" si="11"/>
        <v>15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107</v>
      </c>
      <c r="D58" s="35">
        <v>98</v>
      </c>
      <c r="E58" s="32">
        <f t="shared" si="2"/>
        <v>91.588785046728972</v>
      </c>
      <c r="F58" s="35">
        <v>2</v>
      </c>
      <c r="G58" s="32">
        <f t="shared" si="3"/>
        <v>2.0408163265306123</v>
      </c>
      <c r="H58" s="106">
        <f t="shared" si="0"/>
        <v>98</v>
      </c>
      <c r="I58" s="32">
        <f t="shared" si="4"/>
        <v>100</v>
      </c>
      <c r="J58" s="32">
        <f t="shared" si="5"/>
        <v>91.588785046728972</v>
      </c>
      <c r="K58" s="35">
        <v>22</v>
      </c>
      <c r="L58" s="32">
        <f t="shared" si="6"/>
        <v>22.448979591836736</v>
      </c>
      <c r="M58" s="35">
        <v>76</v>
      </c>
      <c r="N58" s="32">
        <f t="shared" si="7"/>
        <v>77.551020408163268</v>
      </c>
      <c r="O58" s="99">
        <f t="shared" si="20"/>
        <v>0</v>
      </c>
      <c r="P58" s="32">
        <f t="shared" si="8"/>
        <v>0</v>
      </c>
      <c r="Q58" s="35">
        <v>0</v>
      </c>
      <c r="R58" s="32">
        <f t="shared" si="9"/>
        <v>0</v>
      </c>
      <c r="S58" s="35">
        <v>6</v>
      </c>
      <c r="T58" s="32">
        <f t="shared" si="10"/>
        <v>6.1224489795918364</v>
      </c>
      <c r="U58" s="35">
        <v>14</v>
      </c>
      <c r="V58" s="32">
        <f t="shared" si="11"/>
        <v>14.285714285714285</v>
      </c>
      <c r="W58" s="35">
        <v>8</v>
      </c>
      <c r="X58" s="32">
        <f t="shared" si="12"/>
        <v>8.1632653061224492</v>
      </c>
      <c r="Y58" s="35">
        <v>9</v>
      </c>
      <c r="Z58" s="32">
        <f t="shared" si="13"/>
        <v>9.183673469387756</v>
      </c>
      <c r="AA58" s="35">
        <v>0</v>
      </c>
      <c r="AB58" s="32">
        <f t="shared" si="14"/>
        <v>0</v>
      </c>
      <c r="AC58" s="32">
        <f t="shared" si="15"/>
        <v>0</v>
      </c>
      <c r="AD58" s="35">
        <v>5</v>
      </c>
      <c r="AE58" s="32">
        <f t="shared" si="16"/>
        <v>5.1020408163265305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10</v>
      </c>
      <c r="D59" s="35">
        <v>10</v>
      </c>
      <c r="E59" s="32">
        <f t="shared" si="2"/>
        <v>100</v>
      </c>
      <c r="F59" s="35">
        <v>3</v>
      </c>
      <c r="G59" s="32">
        <f t="shared" si="3"/>
        <v>30</v>
      </c>
      <c r="H59" s="106">
        <f t="shared" si="0"/>
        <v>9</v>
      </c>
      <c r="I59" s="32">
        <f t="shared" si="4"/>
        <v>90</v>
      </c>
      <c r="J59" s="32">
        <f t="shared" si="5"/>
        <v>90</v>
      </c>
      <c r="K59" s="35">
        <v>7</v>
      </c>
      <c r="L59" s="32">
        <f t="shared" si="6"/>
        <v>70</v>
      </c>
      <c r="M59" s="35">
        <v>2</v>
      </c>
      <c r="N59" s="32">
        <f t="shared" si="7"/>
        <v>20</v>
      </c>
      <c r="O59" s="99">
        <f t="shared" si="20"/>
        <v>1</v>
      </c>
      <c r="P59" s="32">
        <f t="shared" si="8"/>
        <v>10</v>
      </c>
      <c r="Q59" s="35">
        <v>1</v>
      </c>
      <c r="R59" s="32">
        <f t="shared" si="9"/>
        <v>100</v>
      </c>
      <c r="S59" s="35">
        <v>1</v>
      </c>
      <c r="T59" s="32">
        <f t="shared" si="10"/>
        <v>10</v>
      </c>
      <c r="U59" s="35">
        <v>1</v>
      </c>
      <c r="V59" s="32">
        <f t="shared" si="11"/>
        <v>10</v>
      </c>
      <c r="W59" s="35">
        <v>0</v>
      </c>
      <c r="X59" s="32">
        <f t="shared" si="12"/>
        <v>0</v>
      </c>
      <c r="Y59" s="35">
        <v>3</v>
      </c>
      <c r="Z59" s="32">
        <f t="shared" si="13"/>
        <v>30</v>
      </c>
      <c r="AA59" s="35">
        <v>0</v>
      </c>
      <c r="AB59" s="32">
        <f t="shared" si="14"/>
        <v>0</v>
      </c>
      <c r="AC59" s="32">
        <f t="shared" si="15"/>
        <v>0</v>
      </c>
      <c r="AD59" s="35">
        <v>1</v>
      </c>
      <c r="AE59" s="32">
        <f t="shared" si="16"/>
        <v>10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569.5</v>
      </c>
      <c r="D60" s="35">
        <v>549</v>
      </c>
      <c r="E60" s="32">
        <f t="shared" si="2"/>
        <v>96.400351185250216</v>
      </c>
      <c r="F60" s="35">
        <v>55</v>
      </c>
      <c r="G60" s="32">
        <f t="shared" si="3"/>
        <v>10.018214936247723</v>
      </c>
      <c r="H60" s="106">
        <f t="shared" si="0"/>
        <v>543</v>
      </c>
      <c r="I60" s="32">
        <f t="shared" si="4"/>
        <v>98.907103825136616</v>
      </c>
      <c r="J60" s="32">
        <f t="shared" si="5"/>
        <v>95.346795434591741</v>
      </c>
      <c r="K60" s="35">
        <v>429</v>
      </c>
      <c r="L60" s="32">
        <f t="shared" si="6"/>
        <v>78.142076502732237</v>
      </c>
      <c r="M60" s="35">
        <v>114</v>
      </c>
      <c r="N60" s="32">
        <f t="shared" si="7"/>
        <v>20.765027322404372</v>
      </c>
      <c r="O60" s="99">
        <f t="shared" si="20"/>
        <v>6</v>
      </c>
      <c r="P60" s="32">
        <f t="shared" si="8"/>
        <v>1.0928961748633881</v>
      </c>
      <c r="Q60" s="35">
        <v>2</v>
      </c>
      <c r="R60" s="32">
        <f t="shared" si="9"/>
        <v>33.333333333333329</v>
      </c>
      <c r="S60" s="35">
        <v>39</v>
      </c>
      <c r="T60" s="32">
        <f t="shared" si="10"/>
        <v>7.1038251366120218</v>
      </c>
      <c r="U60" s="35">
        <v>52</v>
      </c>
      <c r="V60" s="32">
        <f t="shared" si="11"/>
        <v>9.4717668488160296</v>
      </c>
      <c r="W60" s="35">
        <v>39</v>
      </c>
      <c r="X60" s="32">
        <f t="shared" si="12"/>
        <v>7.1038251366120218</v>
      </c>
      <c r="Y60" s="35">
        <v>46</v>
      </c>
      <c r="Z60" s="32">
        <f t="shared" si="13"/>
        <v>8.3788706739526422</v>
      </c>
      <c r="AA60" s="35">
        <v>2</v>
      </c>
      <c r="AB60" s="32">
        <f t="shared" si="14"/>
        <v>0.36429872495446264</v>
      </c>
      <c r="AC60" s="32">
        <f t="shared" si="15"/>
        <v>4.3478260869565215</v>
      </c>
      <c r="AD60" s="35">
        <v>40</v>
      </c>
      <c r="AE60" s="32">
        <f t="shared" si="16"/>
        <v>7.2859744990892539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32</v>
      </c>
      <c r="D61" s="35">
        <v>32</v>
      </c>
      <c r="E61" s="32">
        <f t="shared" si="2"/>
        <v>100</v>
      </c>
      <c r="F61" s="35">
        <v>9</v>
      </c>
      <c r="G61" s="32">
        <f t="shared" si="3"/>
        <v>28.125</v>
      </c>
      <c r="H61" s="106">
        <f t="shared" si="0"/>
        <v>31</v>
      </c>
      <c r="I61" s="32">
        <f t="shared" si="4"/>
        <v>96.875</v>
      </c>
      <c r="J61" s="32">
        <f t="shared" si="5"/>
        <v>96.875</v>
      </c>
      <c r="K61" s="35">
        <v>21</v>
      </c>
      <c r="L61" s="32">
        <f t="shared" si="6"/>
        <v>65.625</v>
      </c>
      <c r="M61" s="35">
        <v>10</v>
      </c>
      <c r="N61" s="32">
        <f t="shared" si="7"/>
        <v>31.25</v>
      </c>
      <c r="O61" s="99">
        <f t="shared" si="20"/>
        <v>1</v>
      </c>
      <c r="P61" s="32">
        <f t="shared" si="8"/>
        <v>3.125</v>
      </c>
      <c r="Q61" s="35">
        <v>0</v>
      </c>
      <c r="R61" s="32">
        <f t="shared" si="9"/>
        <v>0</v>
      </c>
      <c r="S61" s="35">
        <v>2</v>
      </c>
      <c r="T61" s="32">
        <f t="shared" si="10"/>
        <v>6.25</v>
      </c>
      <c r="U61" s="35">
        <v>11</v>
      </c>
      <c r="V61" s="32">
        <f t="shared" si="11"/>
        <v>34.375</v>
      </c>
      <c r="W61" s="35">
        <v>1</v>
      </c>
      <c r="X61" s="32">
        <f t="shared" si="12"/>
        <v>3.125</v>
      </c>
      <c r="Y61" s="35">
        <v>3</v>
      </c>
      <c r="Z61" s="32">
        <f t="shared" si="13"/>
        <v>9.375</v>
      </c>
      <c r="AA61" s="35">
        <v>0</v>
      </c>
      <c r="AB61" s="32">
        <f t="shared" si="14"/>
        <v>0</v>
      </c>
      <c r="AC61" s="32">
        <f t="shared" si="15"/>
        <v>0</v>
      </c>
      <c r="AD61" s="35">
        <v>2</v>
      </c>
      <c r="AE61" s="32">
        <f t="shared" si="16"/>
        <v>6.25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290</v>
      </c>
      <c r="D62" s="35">
        <v>277</v>
      </c>
      <c r="E62" s="32">
        <f t="shared" si="2"/>
        <v>95.517241379310349</v>
      </c>
      <c r="F62" s="35">
        <v>24</v>
      </c>
      <c r="G62" s="32">
        <f t="shared" si="3"/>
        <v>8.6642599277978327</v>
      </c>
      <c r="H62" s="106">
        <f t="shared" si="0"/>
        <v>270</v>
      </c>
      <c r="I62" s="32">
        <f t="shared" si="4"/>
        <v>97.472924187725624</v>
      </c>
      <c r="J62" s="32">
        <f t="shared" si="5"/>
        <v>93.103448275862064</v>
      </c>
      <c r="K62" s="35">
        <v>183</v>
      </c>
      <c r="L62" s="32">
        <f t="shared" si="6"/>
        <v>66.064981949458485</v>
      </c>
      <c r="M62" s="35">
        <v>87</v>
      </c>
      <c r="N62" s="32">
        <f t="shared" si="7"/>
        <v>31.40794223826715</v>
      </c>
      <c r="O62" s="99">
        <f t="shared" si="20"/>
        <v>7</v>
      </c>
      <c r="P62" s="32">
        <f t="shared" si="8"/>
        <v>2.5270758122743682</v>
      </c>
      <c r="Q62" s="35">
        <v>0</v>
      </c>
      <c r="R62" s="32">
        <f t="shared" si="9"/>
        <v>0</v>
      </c>
      <c r="S62" s="35">
        <v>45</v>
      </c>
      <c r="T62" s="32">
        <f t="shared" si="10"/>
        <v>16.245487364620939</v>
      </c>
      <c r="U62" s="35">
        <v>31</v>
      </c>
      <c r="V62" s="32">
        <f t="shared" si="11"/>
        <v>11.191335740072201</v>
      </c>
      <c r="W62" s="35">
        <v>2</v>
      </c>
      <c r="X62" s="32">
        <f t="shared" si="12"/>
        <v>0.72202166064981954</v>
      </c>
      <c r="Y62" s="35">
        <v>23</v>
      </c>
      <c r="Z62" s="32">
        <f t="shared" si="13"/>
        <v>8.3032490974729249</v>
      </c>
      <c r="AA62" s="35">
        <v>0</v>
      </c>
      <c r="AB62" s="32">
        <f t="shared" si="14"/>
        <v>0</v>
      </c>
      <c r="AC62" s="32">
        <f t="shared" si="15"/>
        <v>0</v>
      </c>
      <c r="AD62" s="35">
        <v>13</v>
      </c>
      <c r="AE62" s="32">
        <f t="shared" si="16"/>
        <v>4.6931407942238268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417</v>
      </c>
      <c r="D63" s="35">
        <v>351</v>
      </c>
      <c r="E63" s="32">
        <f t="shared" si="2"/>
        <v>84.172661870503589</v>
      </c>
      <c r="F63" s="35">
        <v>9</v>
      </c>
      <c r="G63" s="32">
        <f t="shared" si="3"/>
        <v>2.5641025641025639</v>
      </c>
      <c r="H63" s="106">
        <f t="shared" si="0"/>
        <v>342</v>
      </c>
      <c r="I63" s="32">
        <f t="shared" si="4"/>
        <v>97.435897435897431</v>
      </c>
      <c r="J63" s="32">
        <f t="shared" si="5"/>
        <v>82.014388489208628</v>
      </c>
      <c r="K63" s="35">
        <v>169</v>
      </c>
      <c r="L63" s="32">
        <f t="shared" si="6"/>
        <v>48.148148148148145</v>
      </c>
      <c r="M63" s="35">
        <v>173</v>
      </c>
      <c r="N63" s="32">
        <f t="shared" si="7"/>
        <v>49.287749287749286</v>
      </c>
      <c r="O63" s="99">
        <f t="shared" si="20"/>
        <v>9</v>
      </c>
      <c r="P63" s="32">
        <f t="shared" si="8"/>
        <v>2.5641025641025639</v>
      </c>
      <c r="Q63" s="35">
        <v>0</v>
      </c>
      <c r="R63" s="32">
        <f t="shared" si="9"/>
        <v>0</v>
      </c>
      <c r="S63" s="35">
        <v>26</v>
      </c>
      <c r="T63" s="32">
        <f t="shared" si="10"/>
        <v>7.4074074074074066</v>
      </c>
      <c r="U63" s="35">
        <v>53</v>
      </c>
      <c r="V63" s="32">
        <f t="shared" si="11"/>
        <v>15.0997150997151</v>
      </c>
      <c r="W63" s="35">
        <v>26</v>
      </c>
      <c r="X63" s="32">
        <f t="shared" si="12"/>
        <v>7.4074074074074066</v>
      </c>
      <c r="Y63" s="35">
        <v>23</v>
      </c>
      <c r="Z63" s="32">
        <f t="shared" si="13"/>
        <v>6.5527065527065522</v>
      </c>
      <c r="AA63" s="35">
        <v>0</v>
      </c>
      <c r="AB63" s="32">
        <f t="shared" si="14"/>
        <v>0</v>
      </c>
      <c r="AC63" s="32">
        <f t="shared" si="15"/>
        <v>0</v>
      </c>
      <c r="AD63" s="35">
        <v>21</v>
      </c>
      <c r="AE63" s="32">
        <f t="shared" si="16"/>
        <v>5.982905982905983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474</v>
      </c>
      <c r="D64" s="10">
        <f>SUM(D65:D71)</f>
        <v>449</v>
      </c>
      <c r="E64" s="43">
        <f>IF(C64=0,0,D64/C64*100)</f>
        <v>94.725738396624465</v>
      </c>
      <c r="F64" s="10">
        <f>SUM(F65:F71)</f>
        <v>42</v>
      </c>
      <c r="G64" s="43">
        <f>IF(D64=0,0,F64/D64*100)</f>
        <v>9.3541202672605799</v>
      </c>
      <c r="H64" s="61">
        <f>SUM(H65:H71)</f>
        <v>438</v>
      </c>
      <c r="I64" s="43">
        <f>IF(D64=0,0,H64/D64*100)</f>
        <v>97.550111358574611</v>
      </c>
      <c r="J64" s="43">
        <f>IF(C64=0,0,H64/C64*100)</f>
        <v>92.405063291139243</v>
      </c>
      <c r="K64" s="10">
        <f>SUM(K65:K71)</f>
        <v>318</v>
      </c>
      <c r="L64" s="43">
        <f>IF(D64=0,0,K64/D64*100)</f>
        <v>70.824053452115805</v>
      </c>
      <c r="M64" s="10">
        <f>SUM(M65:M71)</f>
        <v>120</v>
      </c>
      <c r="N64" s="43">
        <f>IF(D64=0,0,M64/D64*100)</f>
        <v>26.726057906458799</v>
      </c>
      <c r="O64" s="61">
        <f>SUM(O65:O71)</f>
        <v>11</v>
      </c>
      <c r="P64" s="43">
        <f>IF(D64=0,0,O64/D64*100)</f>
        <v>2.4498886414253898</v>
      </c>
      <c r="Q64" s="10">
        <f>SUM(Q65:Q71)</f>
        <v>2</v>
      </c>
      <c r="R64" s="43">
        <f t="shared" si="9"/>
        <v>18.181818181818183</v>
      </c>
      <c r="S64" s="10">
        <f>SUM(S65:S71)</f>
        <v>39</v>
      </c>
      <c r="T64" s="43">
        <f>IF(D64=0,0,S64/D64*100)</f>
        <v>8.6859688195991094</v>
      </c>
      <c r="U64" s="10">
        <f>SUM(U65:U71)</f>
        <v>88</v>
      </c>
      <c r="V64" s="43">
        <f t="shared" si="11"/>
        <v>19.599109131403118</v>
      </c>
      <c r="W64" s="10">
        <f>SUM(W65:W71)</f>
        <v>23</v>
      </c>
      <c r="X64" s="43">
        <f>IF(D64=0,0,W64/D64*100)</f>
        <v>5.1224944320712691</v>
      </c>
      <c r="Y64" s="10">
        <f>SUM(Y65:Y71)</f>
        <v>34</v>
      </c>
      <c r="Z64" s="43">
        <f>IF(D64=0,0,Y64/D64*100)</f>
        <v>7.5723830734966597</v>
      </c>
      <c r="AA64" s="10">
        <f>SUM(AA65:AA71)</f>
        <v>1</v>
      </c>
      <c r="AB64" s="43">
        <f>IF(D64=0,0,AA64/D64*100)</f>
        <v>0.22271714922048996</v>
      </c>
      <c r="AC64" s="43">
        <f>IF(Y64=0,0,AA64/Y64*100)</f>
        <v>2.9411764705882351</v>
      </c>
      <c r="AD64" s="10">
        <f>SUM(AD65:AD71)</f>
        <v>30</v>
      </c>
      <c r="AE64" s="43">
        <f t="shared" si="16"/>
        <v>6.6815144766146997</v>
      </c>
      <c r="AF64" s="10">
        <f>SUM(AF65:AF71)</f>
        <v>1</v>
      </c>
      <c r="AG64" s="43">
        <f>IF(D64=0,0,AF64/D64*100)</f>
        <v>0.22271714922048996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24</v>
      </c>
      <c r="D65" s="35">
        <v>24</v>
      </c>
      <c r="E65" s="32">
        <f t="shared" si="2"/>
        <v>100</v>
      </c>
      <c r="F65" s="35">
        <v>1</v>
      </c>
      <c r="G65" s="32">
        <f t="shared" si="3"/>
        <v>4.1666666666666661</v>
      </c>
      <c r="H65" s="106">
        <f t="shared" si="0"/>
        <v>24</v>
      </c>
      <c r="I65" s="32">
        <f t="shared" si="4"/>
        <v>100</v>
      </c>
      <c r="J65" s="32">
        <f t="shared" si="5"/>
        <v>100</v>
      </c>
      <c r="K65" s="35">
        <v>20</v>
      </c>
      <c r="L65" s="32">
        <f t="shared" si="6"/>
        <v>83.333333333333343</v>
      </c>
      <c r="M65" s="35">
        <v>4</v>
      </c>
      <c r="N65" s="32">
        <f t="shared" si="7"/>
        <v>16.666666666666664</v>
      </c>
      <c r="O65" s="99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2</v>
      </c>
      <c r="T65" s="32">
        <f t="shared" si="10"/>
        <v>8.3333333333333321</v>
      </c>
      <c r="U65" s="35">
        <v>5</v>
      </c>
      <c r="V65" s="32">
        <f t="shared" si="11"/>
        <v>20.833333333333336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11</v>
      </c>
      <c r="D66" s="35">
        <v>11</v>
      </c>
      <c r="E66" s="32">
        <f t="shared" si="2"/>
        <v>100</v>
      </c>
      <c r="F66" s="35">
        <v>1</v>
      </c>
      <c r="G66" s="32">
        <f t="shared" si="3"/>
        <v>9.0909090909090917</v>
      </c>
      <c r="H66" s="106">
        <f t="shared" si="0"/>
        <v>11</v>
      </c>
      <c r="I66" s="32">
        <f t="shared" si="4"/>
        <v>100</v>
      </c>
      <c r="J66" s="32">
        <f t="shared" si="5"/>
        <v>100</v>
      </c>
      <c r="K66" s="35">
        <v>7</v>
      </c>
      <c r="L66" s="32">
        <f t="shared" si="6"/>
        <v>63.636363636363633</v>
      </c>
      <c r="M66" s="35">
        <v>4</v>
      </c>
      <c r="N66" s="32">
        <f t="shared" si="7"/>
        <v>36.363636363636367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3</v>
      </c>
      <c r="T66" s="32">
        <f t="shared" si="10"/>
        <v>27.27272727272727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2</v>
      </c>
      <c r="Z66" s="32">
        <f t="shared" si="13"/>
        <v>18.181818181818183</v>
      </c>
      <c r="AA66" s="35">
        <v>1</v>
      </c>
      <c r="AB66" s="32">
        <f t="shared" si="14"/>
        <v>9.0909090909090917</v>
      </c>
      <c r="AC66" s="32">
        <f t="shared" si="15"/>
        <v>50</v>
      </c>
      <c r="AD66" s="35">
        <v>2</v>
      </c>
      <c r="AE66" s="32">
        <f t="shared" si="16"/>
        <v>18.181818181818183</v>
      </c>
      <c r="AF66" s="35">
        <v>1</v>
      </c>
      <c r="AG66" s="32">
        <f t="shared" si="17"/>
        <v>9.0909090909090917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41</v>
      </c>
      <c r="D67" s="35">
        <v>30</v>
      </c>
      <c r="E67" s="32">
        <f t="shared" si="2"/>
        <v>73.170731707317074</v>
      </c>
      <c r="F67" s="35">
        <v>1</v>
      </c>
      <c r="G67" s="32">
        <f t="shared" si="3"/>
        <v>3.3333333333333335</v>
      </c>
      <c r="H67" s="106">
        <f t="shared" si="0"/>
        <v>30</v>
      </c>
      <c r="I67" s="32">
        <f t="shared" si="4"/>
        <v>100</v>
      </c>
      <c r="J67" s="32">
        <f t="shared" si="5"/>
        <v>73.170731707317074</v>
      </c>
      <c r="K67" s="35">
        <v>26</v>
      </c>
      <c r="L67" s="32">
        <f t="shared" si="6"/>
        <v>86.666666666666671</v>
      </c>
      <c r="M67" s="35">
        <v>4</v>
      </c>
      <c r="N67" s="32">
        <f t="shared" si="7"/>
        <v>13.333333333333334</v>
      </c>
      <c r="O67" s="99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3</v>
      </c>
      <c r="T67" s="32">
        <f t="shared" si="10"/>
        <v>10</v>
      </c>
      <c r="U67" s="35">
        <v>11</v>
      </c>
      <c r="V67" s="32">
        <f t="shared" si="11"/>
        <v>36.666666666666664</v>
      </c>
      <c r="W67" s="35">
        <v>0</v>
      </c>
      <c r="X67" s="32">
        <f t="shared" si="12"/>
        <v>0</v>
      </c>
      <c r="Y67" s="35">
        <v>1</v>
      </c>
      <c r="Z67" s="32">
        <f t="shared" si="13"/>
        <v>3.3333333333333335</v>
      </c>
      <c r="AA67" s="35">
        <v>0</v>
      </c>
      <c r="AB67" s="32">
        <f t="shared" si="14"/>
        <v>0</v>
      </c>
      <c r="AC67" s="32">
        <f t="shared" si="15"/>
        <v>0</v>
      </c>
      <c r="AD67" s="35">
        <v>1</v>
      </c>
      <c r="AE67" s="32">
        <f t="shared" si="16"/>
        <v>3.3333333333333335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19</v>
      </c>
      <c r="D68" s="35">
        <v>18</v>
      </c>
      <c r="E68" s="32">
        <f t="shared" si="2"/>
        <v>94.73684210526315</v>
      </c>
      <c r="F68" s="35">
        <v>1</v>
      </c>
      <c r="G68" s="32">
        <f t="shared" si="3"/>
        <v>5.5555555555555554</v>
      </c>
      <c r="H68" s="106">
        <f t="shared" si="0"/>
        <v>18</v>
      </c>
      <c r="I68" s="32">
        <f t="shared" si="4"/>
        <v>100</v>
      </c>
      <c r="J68" s="32">
        <f t="shared" si="5"/>
        <v>94.73684210526315</v>
      </c>
      <c r="K68" s="35">
        <v>13</v>
      </c>
      <c r="L68" s="32">
        <f t="shared" si="6"/>
        <v>72.222222222222214</v>
      </c>
      <c r="M68" s="35">
        <v>5</v>
      </c>
      <c r="N68" s="32">
        <f t="shared" si="7"/>
        <v>27.777777777777779</v>
      </c>
      <c r="O68" s="99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1</v>
      </c>
      <c r="T68" s="32">
        <f t="shared" si="10"/>
        <v>5.5555555555555554</v>
      </c>
      <c r="U68" s="35">
        <v>8</v>
      </c>
      <c r="V68" s="32">
        <f t="shared" si="11"/>
        <v>44.444444444444443</v>
      </c>
      <c r="W68" s="35">
        <v>0</v>
      </c>
      <c r="X68" s="32">
        <f t="shared" si="12"/>
        <v>0</v>
      </c>
      <c r="Y68" s="35">
        <v>0</v>
      </c>
      <c r="Z68" s="32">
        <f t="shared" si="13"/>
        <v>0</v>
      </c>
      <c r="AA68" s="35">
        <v>0</v>
      </c>
      <c r="AB68" s="32">
        <f t="shared" si="14"/>
        <v>0</v>
      </c>
      <c r="AC68" s="32">
        <f t="shared" si="15"/>
        <v>0</v>
      </c>
      <c r="AD68" s="35">
        <v>0</v>
      </c>
      <c r="AE68" s="32">
        <f t="shared" si="16"/>
        <v>0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32</v>
      </c>
      <c r="D69" s="35">
        <v>31</v>
      </c>
      <c r="E69" s="32">
        <f t="shared" si="2"/>
        <v>96.875</v>
      </c>
      <c r="F69" s="35">
        <v>0</v>
      </c>
      <c r="G69" s="32">
        <f t="shared" si="3"/>
        <v>0</v>
      </c>
      <c r="H69" s="106">
        <f t="shared" si="0"/>
        <v>31</v>
      </c>
      <c r="I69" s="32">
        <f t="shared" si="4"/>
        <v>100</v>
      </c>
      <c r="J69" s="32">
        <f t="shared" si="5"/>
        <v>96.875</v>
      </c>
      <c r="K69" s="35">
        <v>22</v>
      </c>
      <c r="L69" s="32">
        <f t="shared" si="6"/>
        <v>70.967741935483872</v>
      </c>
      <c r="M69" s="35">
        <v>9</v>
      </c>
      <c r="N69" s="32">
        <f t="shared" si="7"/>
        <v>29.032258064516132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2</v>
      </c>
      <c r="T69" s="32">
        <f t="shared" si="10"/>
        <v>6.4516129032258061</v>
      </c>
      <c r="U69" s="35">
        <v>0</v>
      </c>
      <c r="V69" s="32">
        <f t="shared" si="11"/>
        <v>0</v>
      </c>
      <c r="W69" s="35">
        <v>13</v>
      </c>
      <c r="X69" s="32">
        <f t="shared" si="12"/>
        <v>41.935483870967744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1</v>
      </c>
      <c r="D70" s="35">
        <v>1</v>
      </c>
      <c r="E70" s="32">
        <f t="shared" si="2"/>
        <v>100</v>
      </c>
      <c r="F70" s="35">
        <v>0</v>
      </c>
      <c r="G70" s="32">
        <f t="shared" si="3"/>
        <v>0</v>
      </c>
      <c r="H70" s="106">
        <f t="shared" si="0"/>
        <v>1</v>
      </c>
      <c r="I70" s="32">
        <f t="shared" si="4"/>
        <v>100</v>
      </c>
      <c r="J70" s="32">
        <f t="shared" si="5"/>
        <v>100</v>
      </c>
      <c r="K70" s="35">
        <v>1</v>
      </c>
      <c r="L70" s="32">
        <f t="shared" si="6"/>
        <v>100</v>
      </c>
      <c r="M70" s="35">
        <v>0</v>
      </c>
      <c r="N70" s="32">
        <f t="shared" si="7"/>
        <v>0</v>
      </c>
      <c r="O70" s="99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1</v>
      </c>
      <c r="Z70" s="32">
        <f t="shared" si="13"/>
        <v>100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346</v>
      </c>
      <c r="D71" s="35">
        <v>334</v>
      </c>
      <c r="E71" s="32">
        <f t="shared" si="2"/>
        <v>96.531791907514446</v>
      </c>
      <c r="F71" s="35">
        <v>38</v>
      </c>
      <c r="G71" s="32">
        <f t="shared" si="3"/>
        <v>11.377245508982035</v>
      </c>
      <c r="H71" s="106">
        <f t="shared" si="0"/>
        <v>323</v>
      </c>
      <c r="I71" s="32">
        <f t="shared" si="4"/>
        <v>96.706586826347305</v>
      </c>
      <c r="J71" s="32">
        <f t="shared" si="5"/>
        <v>93.352601156069355</v>
      </c>
      <c r="K71" s="35">
        <v>229</v>
      </c>
      <c r="L71" s="32">
        <f t="shared" si="6"/>
        <v>68.562874251497007</v>
      </c>
      <c r="M71" s="35">
        <v>94</v>
      </c>
      <c r="N71" s="32">
        <f t="shared" si="7"/>
        <v>28.143712574850298</v>
      </c>
      <c r="O71" s="99">
        <f t="shared" si="21"/>
        <v>11</v>
      </c>
      <c r="P71" s="32">
        <f t="shared" si="8"/>
        <v>3.293413173652695</v>
      </c>
      <c r="Q71" s="35">
        <v>2</v>
      </c>
      <c r="R71" s="32">
        <f t="shared" si="9"/>
        <v>18.181818181818183</v>
      </c>
      <c r="S71" s="35">
        <v>28</v>
      </c>
      <c r="T71" s="32">
        <f t="shared" si="10"/>
        <v>8.3832335329341312</v>
      </c>
      <c r="U71" s="35">
        <v>64</v>
      </c>
      <c r="V71" s="32">
        <f t="shared" si="11"/>
        <v>19.161676646706589</v>
      </c>
      <c r="W71" s="35">
        <v>10</v>
      </c>
      <c r="X71" s="32">
        <f t="shared" si="12"/>
        <v>2.9940119760479043</v>
      </c>
      <c r="Y71" s="35">
        <v>30</v>
      </c>
      <c r="Z71" s="32">
        <f t="shared" si="13"/>
        <v>8.9820359281437128</v>
      </c>
      <c r="AA71" s="35">
        <v>0</v>
      </c>
      <c r="AB71" s="32">
        <f t="shared" si="14"/>
        <v>0</v>
      </c>
      <c r="AC71" s="32">
        <f t="shared" si="15"/>
        <v>0</v>
      </c>
      <c r="AD71" s="35">
        <v>27</v>
      </c>
      <c r="AE71" s="32">
        <f t="shared" si="16"/>
        <v>8.0838323353293404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439</v>
      </c>
      <c r="D72" s="10">
        <f>SUM(D73:D78)</f>
        <v>400</v>
      </c>
      <c r="E72" s="43">
        <f t="shared" si="2"/>
        <v>91.116173120728931</v>
      </c>
      <c r="F72" s="10">
        <f>SUM(F73:F78)</f>
        <v>14</v>
      </c>
      <c r="G72" s="43">
        <f t="shared" si="3"/>
        <v>3.5000000000000004</v>
      </c>
      <c r="H72" s="61">
        <f>SUM(H73:H78)</f>
        <v>376</v>
      </c>
      <c r="I72" s="43">
        <f>IF(D72=0,0,H72/D72*100)</f>
        <v>94</v>
      </c>
      <c r="J72" s="43">
        <f>IF(C72=0,0,H72/C72*100)</f>
        <v>85.649202733485197</v>
      </c>
      <c r="K72" s="10">
        <f>SUM(K73:K78)</f>
        <v>250</v>
      </c>
      <c r="L72" s="43">
        <f t="shared" si="6"/>
        <v>62.5</v>
      </c>
      <c r="M72" s="10">
        <f>SUM(M73:M78)</f>
        <v>126</v>
      </c>
      <c r="N72" s="43">
        <f>IF(D72=0,0,M72/D72*100)</f>
        <v>31.5</v>
      </c>
      <c r="O72" s="61">
        <f>SUM(O73:O78)</f>
        <v>24</v>
      </c>
      <c r="P72" s="43">
        <f>IF(D72=0,0,O72/D72*100)</f>
        <v>6</v>
      </c>
      <c r="Q72" s="10">
        <f>SUM(Q73:Q78)</f>
        <v>4</v>
      </c>
      <c r="R72" s="43">
        <f t="shared" si="9"/>
        <v>16.666666666666664</v>
      </c>
      <c r="S72" s="10">
        <f>SUM(S73:S78)</f>
        <v>16</v>
      </c>
      <c r="T72" s="43">
        <f>IF(D72=0,0,S72/D72*100)</f>
        <v>4</v>
      </c>
      <c r="U72" s="10">
        <f>SUM(U73:U78)</f>
        <v>47</v>
      </c>
      <c r="V72" s="43">
        <f t="shared" si="11"/>
        <v>11.75</v>
      </c>
      <c r="W72" s="10">
        <f>SUM(W73:W78)</f>
        <v>30</v>
      </c>
      <c r="X72" s="43">
        <f>IF(D72=0,0,W72/D72*100)</f>
        <v>7.5</v>
      </c>
      <c r="Y72" s="10">
        <f>SUM(Y73:Y78)</f>
        <v>62</v>
      </c>
      <c r="Z72" s="43">
        <f>IF(D72=0,0,Y72/D72*100)</f>
        <v>15.5</v>
      </c>
      <c r="AA72" s="10">
        <f>SUM(AA73:AA78)</f>
        <v>1</v>
      </c>
      <c r="AB72" s="43">
        <f>IF(D72=0,0,AA72/D72*100)</f>
        <v>0.25</v>
      </c>
      <c r="AC72" s="43">
        <f>IF(Y72=0,0,AA72/Y72*100)</f>
        <v>1.6129032258064515</v>
      </c>
      <c r="AD72" s="10">
        <f>SUM(AD73:AD78)</f>
        <v>50</v>
      </c>
      <c r="AE72" s="43">
        <f t="shared" si="16"/>
        <v>12.5</v>
      </c>
      <c r="AF72" s="10">
        <f>SUM(AF73:AF78)</f>
        <v>1</v>
      </c>
      <c r="AG72" s="43">
        <f>IF(D72=0,0,AF72/D72*100)</f>
        <v>0.25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105</v>
      </c>
      <c r="D73" s="35">
        <v>100</v>
      </c>
      <c r="E73" s="32">
        <f t="shared" si="2"/>
        <v>95.238095238095227</v>
      </c>
      <c r="F73" s="35">
        <v>0</v>
      </c>
      <c r="G73" s="32">
        <f t="shared" si="3"/>
        <v>0</v>
      </c>
      <c r="H73" s="106">
        <f t="shared" si="0"/>
        <v>90</v>
      </c>
      <c r="I73" s="32">
        <f t="shared" si="4"/>
        <v>90</v>
      </c>
      <c r="J73" s="32">
        <f t="shared" si="5"/>
        <v>85.714285714285708</v>
      </c>
      <c r="K73" s="35">
        <v>47</v>
      </c>
      <c r="L73" s="32">
        <f t="shared" si="6"/>
        <v>47</v>
      </c>
      <c r="M73" s="35">
        <v>43</v>
      </c>
      <c r="N73" s="32">
        <f t="shared" si="7"/>
        <v>43</v>
      </c>
      <c r="O73" s="99">
        <f t="shared" ref="O73:O78" si="22">D73-H73</f>
        <v>10</v>
      </c>
      <c r="P73" s="32">
        <f t="shared" si="8"/>
        <v>10</v>
      </c>
      <c r="Q73" s="35">
        <v>0</v>
      </c>
      <c r="R73" s="32">
        <f t="shared" si="9"/>
        <v>0</v>
      </c>
      <c r="S73" s="35">
        <v>6</v>
      </c>
      <c r="T73" s="32">
        <f t="shared" si="10"/>
        <v>6</v>
      </c>
      <c r="U73" s="35">
        <v>19</v>
      </c>
      <c r="V73" s="32">
        <f t="shared" si="11"/>
        <v>19</v>
      </c>
      <c r="W73" s="35">
        <v>3</v>
      </c>
      <c r="X73" s="32">
        <f t="shared" si="12"/>
        <v>3</v>
      </c>
      <c r="Y73" s="35">
        <v>19</v>
      </c>
      <c r="Z73" s="32">
        <f t="shared" si="13"/>
        <v>19</v>
      </c>
      <c r="AA73" s="35">
        <v>0</v>
      </c>
      <c r="AB73" s="32">
        <f t="shared" si="14"/>
        <v>0</v>
      </c>
      <c r="AC73" s="32">
        <f t="shared" si="15"/>
        <v>0</v>
      </c>
      <c r="AD73" s="35">
        <v>13</v>
      </c>
      <c r="AE73" s="32">
        <f t="shared" si="16"/>
        <v>13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132</v>
      </c>
      <c r="D74" s="35">
        <v>116</v>
      </c>
      <c r="E74" s="32">
        <f t="shared" si="2"/>
        <v>87.878787878787875</v>
      </c>
      <c r="F74" s="35">
        <v>6</v>
      </c>
      <c r="G74" s="32">
        <f t="shared" si="3"/>
        <v>5.1724137931034484</v>
      </c>
      <c r="H74" s="106">
        <f t="shared" si="0"/>
        <v>111</v>
      </c>
      <c r="I74" s="32">
        <f t="shared" si="4"/>
        <v>95.689655172413794</v>
      </c>
      <c r="J74" s="32">
        <f t="shared" si="5"/>
        <v>84.090909090909093</v>
      </c>
      <c r="K74" s="35">
        <v>82</v>
      </c>
      <c r="L74" s="32">
        <f t="shared" si="6"/>
        <v>70.689655172413794</v>
      </c>
      <c r="M74" s="35">
        <v>29</v>
      </c>
      <c r="N74" s="32">
        <f t="shared" si="7"/>
        <v>25</v>
      </c>
      <c r="O74" s="99">
        <f t="shared" si="22"/>
        <v>5</v>
      </c>
      <c r="P74" s="32">
        <f t="shared" si="8"/>
        <v>4.3103448275862073</v>
      </c>
      <c r="Q74" s="35">
        <v>3</v>
      </c>
      <c r="R74" s="32">
        <f t="shared" si="9"/>
        <v>60</v>
      </c>
      <c r="S74" s="35">
        <v>4</v>
      </c>
      <c r="T74" s="32">
        <f t="shared" si="10"/>
        <v>3.4482758620689653</v>
      </c>
      <c r="U74" s="35">
        <v>9</v>
      </c>
      <c r="V74" s="32">
        <f t="shared" si="11"/>
        <v>7.7586206896551726</v>
      </c>
      <c r="W74" s="35">
        <v>13</v>
      </c>
      <c r="X74" s="32">
        <f t="shared" si="12"/>
        <v>11.206896551724139</v>
      </c>
      <c r="Y74" s="35">
        <v>23</v>
      </c>
      <c r="Z74" s="32">
        <f t="shared" si="13"/>
        <v>19.827586206896552</v>
      </c>
      <c r="AA74" s="35">
        <v>1</v>
      </c>
      <c r="AB74" s="32">
        <f t="shared" si="14"/>
        <v>0.86206896551724133</v>
      </c>
      <c r="AC74" s="32">
        <f t="shared" si="15"/>
        <v>4.3478260869565215</v>
      </c>
      <c r="AD74" s="35">
        <v>21</v>
      </c>
      <c r="AE74" s="32">
        <f t="shared" si="16"/>
        <v>18.103448275862068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123</v>
      </c>
      <c r="D75" s="35">
        <v>114</v>
      </c>
      <c r="E75" s="32">
        <f t="shared" si="2"/>
        <v>92.682926829268297</v>
      </c>
      <c r="F75" s="35">
        <v>4</v>
      </c>
      <c r="G75" s="32">
        <f t="shared" si="3"/>
        <v>3.5087719298245612</v>
      </c>
      <c r="H75" s="106">
        <f t="shared" si="0"/>
        <v>109</v>
      </c>
      <c r="I75" s="32">
        <f t="shared" si="4"/>
        <v>95.614035087719301</v>
      </c>
      <c r="J75" s="32">
        <f t="shared" si="5"/>
        <v>88.617886178861795</v>
      </c>
      <c r="K75" s="35">
        <v>69</v>
      </c>
      <c r="L75" s="32">
        <f t="shared" si="6"/>
        <v>60.526315789473685</v>
      </c>
      <c r="M75" s="35">
        <v>40</v>
      </c>
      <c r="N75" s="32">
        <f t="shared" si="7"/>
        <v>35.087719298245609</v>
      </c>
      <c r="O75" s="99">
        <f t="shared" si="22"/>
        <v>5</v>
      </c>
      <c r="P75" s="32">
        <f t="shared" si="8"/>
        <v>4.3859649122807012</v>
      </c>
      <c r="Q75" s="35">
        <v>0</v>
      </c>
      <c r="R75" s="32">
        <f t="shared" si="9"/>
        <v>0</v>
      </c>
      <c r="S75" s="35">
        <v>4</v>
      </c>
      <c r="T75" s="32">
        <f t="shared" si="10"/>
        <v>3.5087719298245612</v>
      </c>
      <c r="U75" s="35">
        <v>17</v>
      </c>
      <c r="V75" s="32">
        <f t="shared" si="11"/>
        <v>14.912280701754385</v>
      </c>
      <c r="W75" s="35">
        <v>10</v>
      </c>
      <c r="X75" s="32">
        <f t="shared" si="12"/>
        <v>8.7719298245614024</v>
      </c>
      <c r="Y75" s="35">
        <v>16</v>
      </c>
      <c r="Z75" s="32">
        <f t="shared" si="13"/>
        <v>14.035087719298245</v>
      </c>
      <c r="AA75" s="35">
        <v>0</v>
      </c>
      <c r="AB75" s="32">
        <f t="shared" si="14"/>
        <v>0</v>
      </c>
      <c r="AC75" s="32">
        <f t="shared" si="15"/>
        <v>0</v>
      </c>
      <c r="AD75" s="35">
        <v>13</v>
      </c>
      <c r="AE75" s="32">
        <f t="shared" si="16"/>
        <v>11.403508771929824</v>
      </c>
      <c r="AF75" s="35">
        <v>1</v>
      </c>
      <c r="AG75" s="32">
        <f t="shared" si="17"/>
        <v>0.8771929824561403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57</v>
      </c>
      <c r="D76" s="35">
        <v>55</v>
      </c>
      <c r="E76" s="32">
        <f t="shared" si="2"/>
        <v>96.491228070175438</v>
      </c>
      <c r="F76" s="35">
        <v>2</v>
      </c>
      <c r="G76" s="32">
        <f t="shared" si="3"/>
        <v>3.6363636363636362</v>
      </c>
      <c r="H76" s="106">
        <f t="shared" si="0"/>
        <v>52</v>
      </c>
      <c r="I76" s="32">
        <f t="shared" si="4"/>
        <v>94.545454545454547</v>
      </c>
      <c r="J76" s="32">
        <f t="shared" si="5"/>
        <v>91.228070175438589</v>
      </c>
      <c r="K76" s="35">
        <v>39</v>
      </c>
      <c r="L76" s="32">
        <f t="shared" si="6"/>
        <v>70.909090909090907</v>
      </c>
      <c r="M76" s="35">
        <v>13</v>
      </c>
      <c r="N76" s="32">
        <f t="shared" si="7"/>
        <v>23.636363636363637</v>
      </c>
      <c r="O76" s="99">
        <f t="shared" si="22"/>
        <v>3</v>
      </c>
      <c r="P76" s="32">
        <f t="shared" si="8"/>
        <v>5.4545454545454541</v>
      </c>
      <c r="Q76" s="35">
        <v>0</v>
      </c>
      <c r="R76" s="32">
        <f t="shared" si="9"/>
        <v>0</v>
      </c>
      <c r="S76" s="35">
        <v>2</v>
      </c>
      <c r="T76" s="32">
        <f t="shared" si="10"/>
        <v>3.6363636363636362</v>
      </c>
      <c r="U76" s="35">
        <v>2</v>
      </c>
      <c r="V76" s="32">
        <f t="shared" si="11"/>
        <v>3.6363636363636362</v>
      </c>
      <c r="W76" s="35">
        <v>4</v>
      </c>
      <c r="X76" s="32">
        <f t="shared" si="12"/>
        <v>7.2727272727272725</v>
      </c>
      <c r="Y76" s="35">
        <v>4</v>
      </c>
      <c r="Z76" s="32">
        <f t="shared" si="13"/>
        <v>7.2727272727272725</v>
      </c>
      <c r="AA76" s="35">
        <v>0</v>
      </c>
      <c r="AB76" s="32">
        <f t="shared" si="14"/>
        <v>0</v>
      </c>
      <c r="AC76" s="32">
        <f t="shared" si="15"/>
        <v>0</v>
      </c>
      <c r="AD76" s="35">
        <v>2</v>
      </c>
      <c r="AE76" s="32">
        <f t="shared" si="16"/>
        <v>3.6363636363636362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4</v>
      </c>
      <c r="D77" s="35">
        <v>3</v>
      </c>
      <c r="E77" s="32">
        <f t="shared" si="2"/>
        <v>75</v>
      </c>
      <c r="F77" s="35">
        <v>0</v>
      </c>
      <c r="G77" s="32">
        <f t="shared" si="3"/>
        <v>0</v>
      </c>
      <c r="H77" s="106">
        <f t="shared" si="0"/>
        <v>3</v>
      </c>
      <c r="I77" s="32">
        <f t="shared" si="4"/>
        <v>100</v>
      </c>
      <c r="J77" s="32">
        <f t="shared" si="5"/>
        <v>75</v>
      </c>
      <c r="K77" s="35">
        <v>3</v>
      </c>
      <c r="L77" s="32">
        <f t="shared" si="6"/>
        <v>100</v>
      </c>
      <c r="M77" s="35">
        <v>0</v>
      </c>
      <c r="N77" s="32">
        <f t="shared" si="7"/>
        <v>0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0</v>
      </c>
      <c r="Z77" s="32">
        <f t="shared" si="13"/>
        <v>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1</v>
      </c>
      <c r="AE77" s="32">
        <f t="shared" si="16"/>
        <v>33.333333333333329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18</v>
      </c>
      <c r="D78" s="35">
        <v>12</v>
      </c>
      <c r="E78" s="32">
        <f t="shared" si="2"/>
        <v>66.666666666666657</v>
      </c>
      <c r="F78" s="35">
        <v>2</v>
      </c>
      <c r="G78" s="32">
        <f t="shared" si="3"/>
        <v>16.666666666666664</v>
      </c>
      <c r="H78" s="106">
        <f t="shared" si="0"/>
        <v>11</v>
      </c>
      <c r="I78" s="32">
        <f t="shared" si="4"/>
        <v>91.666666666666657</v>
      </c>
      <c r="J78" s="32">
        <f t="shared" si="5"/>
        <v>61.111111111111114</v>
      </c>
      <c r="K78" s="35">
        <v>10</v>
      </c>
      <c r="L78" s="32">
        <f t="shared" si="6"/>
        <v>83.333333333333343</v>
      </c>
      <c r="M78" s="35">
        <v>1</v>
      </c>
      <c r="N78" s="32">
        <f t="shared" si="7"/>
        <v>8.3333333333333321</v>
      </c>
      <c r="O78" s="99">
        <f t="shared" si="22"/>
        <v>1</v>
      </c>
      <c r="P78" s="32">
        <f t="shared" si="8"/>
        <v>8.3333333333333321</v>
      </c>
      <c r="Q78" s="35">
        <v>1</v>
      </c>
      <c r="R78" s="32">
        <f t="shared" si="9"/>
        <v>100</v>
      </c>
      <c r="S78" s="35">
        <v>0</v>
      </c>
      <c r="T78" s="32">
        <f t="shared" si="10"/>
        <v>0</v>
      </c>
      <c r="U78" s="35">
        <v>0</v>
      </c>
      <c r="V78" s="32">
        <f t="shared" si="11"/>
        <v>0</v>
      </c>
      <c r="W78" s="35">
        <v>0</v>
      </c>
      <c r="X78" s="32">
        <f t="shared" si="12"/>
        <v>0</v>
      </c>
      <c r="Y78" s="35">
        <v>0</v>
      </c>
      <c r="Z78" s="32">
        <f t="shared" si="13"/>
        <v>0</v>
      </c>
      <c r="AA78" s="35">
        <v>0</v>
      </c>
      <c r="AB78" s="32">
        <f t="shared" si="14"/>
        <v>0</v>
      </c>
      <c r="AC78" s="32">
        <f t="shared" si="15"/>
        <v>0</v>
      </c>
      <c r="AD78" s="35">
        <v>0</v>
      </c>
      <c r="AE78" s="32">
        <f t="shared" si="16"/>
        <v>0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875</v>
      </c>
      <c r="D79" s="10">
        <f>SUM(D80:D89)</f>
        <v>780</v>
      </c>
      <c r="E79" s="43">
        <f>IF(C79=0,0,D79/C79*100)</f>
        <v>89.142857142857139</v>
      </c>
      <c r="F79" s="10">
        <f>SUM(F80:F89)</f>
        <v>16</v>
      </c>
      <c r="G79" s="43">
        <f>IF(D79=0,0,F79/D79*100)</f>
        <v>2.0512820512820511</v>
      </c>
      <c r="H79" s="61">
        <f>SUM(H80:H89)</f>
        <v>704</v>
      </c>
      <c r="I79" s="43">
        <f>IF(D79=0,0,H79/D79*100)</f>
        <v>90.256410256410263</v>
      </c>
      <c r="J79" s="43">
        <f>IF(C79=0,0,H79/C79*100)</f>
        <v>80.457142857142856</v>
      </c>
      <c r="K79" s="10">
        <f>SUM(K80:K89)</f>
        <v>489</v>
      </c>
      <c r="L79" s="43">
        <f t="shared" si="6"/>
        <v>62.692307692307693</v>
      </c>
      <c r="M79" s="10">
        <f>SUM(M80:M89)</f>
        <v>215</v>
      </c>
      <c r="N79" s="43">
        <f>IF(D79=0,0,M79/D79*100)</f>
        <v>27.564102564102566</v>
      </c>
      <c r="O79" s="61">
        <f>SUM(O80:O89)</f>
        <v>76</v>
      </c>
      <c r="P79" s="43">
        <f>IF(D79=0,0,O79/D79*100)</f>
        <v>9.7435897435897445</v>
      </c>
      <c r="Q79" s="10">
        <f>SUM(Q80:Q89)</f>
        <v>6</v>
      </c>
      <c r="R79" s="43">
        <f t="shared" si="9"/>
        <v>7.8947368421052628</v>
      </c>
      <c r="S79" s="10">
        <f>SUM(S80:S89)</f>
        <v>55</v>
      </c>
      <c r="T79" s="43">
        <f>IF(D79=0,0,S79/D79*100)</f>
        <v>7.0512820512820511</v>
      </c>
      <c r="U79" s="10">
        <f>SUM(U80:U89)</f>
        <v>101</v>
      </c>
      <c r="V79" s="43">
        <f t="shared" si="11"/>
        <v>12.948717948717951</v>
      </c>
      <c r="W79" s="10">
        <f>SUM(W80:W89)</f>
        <v>63</v>
      </c>
      <c r="X79" s="43">
        <f>IF(D79=0,0,W79/D79*100)</f>
        <v>8.0769230769230766</v>
      </c>
      <c r="Y79" s="10">
        <f>SUM(Y80:Y89)</f>
        <v>93</v>
      </c>
      <c r="Z79" s="43">
        <f>IF(D79=0,0,Y79/D79*100)</f>
        <v>11.923076923076923</v>
      </c>
      <c r="AA79" s="10">
        <f>SUM(AA80:AA89)</f>
        <v>4</v>
      </c>
      <c r="AB79" s="43">
        <f>IF(D79=0,0,AA79/D79*100)</f>
        <v>0.51282051282051277</v>
      </c>
      <c r="AC79" s="43">
        <f>IF(Y79=0,0,AA79/Y79*100)</f>
        <v>4.3010752688172049</v>
      </c>
      <c r="AD79" s="10">
        <f>SUM(AD80:AD89)</f>
        <v>101</v>
      </c>
      <c r="AE79" s="43">
        <f t="shared" si="16"/>
        <v>12.948717948717951</v>
      </c>
      <c r="AF79" s="10">
        <f>SUM(AF80:AF89)</f>
        <v>1</v>
      </c>
      <c r="AG79" s="43">
        <f>IF(D79=0,0,AF79/D79*100)</f>
        <v>0.12820512820512819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9</v>
      </c>
      <c r="D80" s="35">
        <v>9</v>
      </c>
      <c r="E80" s="32">
        <f t="shared" ref="E80:E101" si="23">IF(C80=0,0,D80/C80*100)</f>
        <v>100</v>
      </c>
      <c r="F80" s="35">
        <v>0</v>
      </c>
      <c r="G80" s="32">
        <f t="shared" ref="G80:G101" si="24">IF(D80=0,0,F80/D80*100)</f>
        <v>0</v>
      </c>
      <c r="H80" s="106">
        <f t="shared" si="0"/>
        <v>9</v>
      </c>
      <c r="I80" s="32">
        <f t="shared" ref="I80:I101" si="25">IF(D80=0,0,H80/D80*100)</f>
        <v>100</v>
      </c>
      <c r="J80" s="32">
        <f t="shared" ref="J80:J101" si="26">IF(C80=0,0,H80/C80*100)</f>
        <v>100</v>
      </c>
      <c r="K80" s="35">
        <v>6</v>
      </c>
      <c r="L80" s="32">
        <f t="shared" ref="L80:L101" si="27">IF(D80=0,0,K80/D80*100)</f>
        <v>66.666666666666657</v>
      </c>
      <c r="M80" s="35">
        <v>3</v>
      </c>
      <c r="N80" s="32">
        <f t="shared" ref="N80:N101" si="28">IF(D80=0,0,M80/D80*100)</f>
        <v>33.333333333333329</v>
      </c>
      <c r="O80" s="99">
        <f t="shared" ref="O80:O89" si="29">D80-H80</f>
        <v>0</v>
      </c>
      <c r="P80" s="32">
        <f t="shared" ref="P80:P101" si="30">IF(D80=0,0,O80/D80*100)</f>
        <v>0</v>
      </c>
      <c r="Q80" s="35">
        <v>0</v>
      </c>
      <c r="R80" s="32">
        <f t="shared" ref="R80:R101" si="31">IF(O80=0,0,Q80/O80*100)</f>
        <v>0</v>
      </c>
      <c r="S80" s="35">
        <v>0</v>
      </c>
      <c r="T80" s="32">
        <f t="shared" ref="T80:T101" si="32">IF(D80=0,0,S80/D80*100)</f>
        <v>0</v>
      </c>
      <c r="U80" s="35">
        <v>1</v>
      </c>
      <c r="V80" s="32">
        <f t="shared" ref="V80:V101" si="33">IF(D80=0,0,U80/D80*100)</f>
        <v>11.111111111111111</v>
      </c>
      <c r="W80" s="35">
        <v>1</v>
      </c>
      <c r="X80" s="32">
        <f t="shared" ref="X80:X101" si="34">IF(D80=0,0,W80/D80*100)</f>
        <v>11.111111111111111</v>
      </c>
      <c r="Y80" s="35">
        <v>0</v>
      </c>
      <c r="Z80" s="32">
        <f t="shared" ref="Z80:Z101" si="35">IF(D80=0,0,Y80/D80*100)</f>
        <v>0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0</v>
      </c>
      <c r="AE80" s="32">
        <f t="shared" ref="AE80:AE101" si="38">IF(D80=0,0,AD80/D80*100)</f>
        <v>0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7</v>
      </c>
      <c r="D81" s="35">
        <v>7</v>
      </c>
      <c r="E81" s="32">
        <f t="shared" si="23"/>
        <v>100</v>
      </c>
      <c r="F81" s="35">
        <v>1</v>
      </c>
      <c r="G81" s="32">
        <f t="shared" si="24"/>
        <v>14.285714285714285</v>
      </c>
      <c r="H81" s="106">
        <f t="shared" ref="H81:H89" si="40">K81+M81</f>
        <v>7</v>
      </c>
      <c r="I81" s="32">
        <f t="shared" si="25"/>
        <v>100</v>
      </c>
      <c r="J81" s="32">
        <f t="shared" si="26"/>
        <v>100</v>
      </c>
      <c r="K81" s="35">
        <v>1</v>
      </c>
      <c r="L81" s="32">
        <f t="shared" si="27"/>
        <v>14.285714285714285</v>
      </c>
      <c r="M81" s="35">
        <v>6</v>
      </c>
      <c r="N81" s="32">
        <f t="shared" si="28"/>
        <v>85.714285714285708</v>
      </c>
      <c r="O81" s="99">
        <f t="shared" si="29"/>
        <v>0</v>
      </c>
      <c r="P81" s="32">
        <f t="shared" si="30"/>
        <v>0</v>
      </c>
      <c r="Q81" s="35">
        <v>0</v>
      </c>
      <c r="R81" s="32">
        <f t="shared" si="31"/>
        <v>0</v>
      </c>
      <c r="S81" s="35">
        <v>1</v>
      </c>
      <c r="T81" s="32">
        <f t="shared" si="32"/>
        <v>14.285714285714285</v>
      </c>
      <c r="U81" s="35">
        <v>0</v>
      </c>
      <c r="V81" s="32">
        <f t="shared" si="33"/>
        <v>0</v>
      </c>
      <c r="W81" s="35">
        <v>0</v>
      </c>
      <c r="X81" s="32">
        <f t="shared" si="34"/>
        <v>0</v>
      </c>
      <c r="Y81" s="35">
        <v>1</v>
      </c>
      <c r="Z81" s="32">
        <f t="shared" si="35"/>
        <v>14.285714285714285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7</v>
      </c>
      <c r="D82" s="35">
        <v>6</v>
      </c>
      <c r="E82" s="32">
        <f t="shared" si="23"/>
        <v>85.714285714285708</v>
      </c>
      <c r="F82" s="35">
        <v>1</v>
      </c>
      <c r="G82" s="32">
        <f t="shared" si="24"/>
        <v>16.666666666666664</v>
      </c>
      <c r="H82" s="106">
        <f t="shared" si="40"/>
        <v>5</v>
      </c>
      <c r="I82" s="32">
        <f t="shared" si="25"/>
        <v>83.333333333333343</v>
      </c>
      <c r="J82" s="32">
        <f t="shared" si="26"/>
        <v>71.428571428571431</v>
      </c>
      <c r="K82" s="35">
        <v>1</v>
      </c>
      <c r="L82" s="32">
        <f t="shared" si="27"/>
        <v>16.666666666666664</v>
      </c>
      <c r="M82" s="35">
        <v>4</v>
      </c>
      <c r="N82" s="32">
        <f t="shared" si="28"/>
        <v>66.666666666666657</v>
      </c>
      <c r="O82" s="99">
        <f t="shared" si="29"/>
        <v>1</v>
      </c>
      <c r="P82" s="32">
        <f t="shared" si="30"/>
        <v>16.666666666666664</v>
      </c>
      <c r="Q82" s="35">
        <v>0</v>
      </c>
      <c r="R82" s="32">
        <f t="shared" si="31"/>
        <v>0</v>
      </c>
      <c r="S82" s="35">
        <v>2</v>
      </c>
      <c r="T82" s="32">
        <f t="shared" si="32"/>
        <v>33.333333333333329</v>
      </c>
      <c r="U82" s="35">
        <v>0</v>
      </c>
      <c r="V82" s="32">
        <f t="shared" si="33"/>
        <v>0</v>
      </c>
      <c r="W82" s="35">
        <v>0</v>
      </c>
      <c r="X82" s="32">
        <f t="shared" si="34"/>
        <v>0</v>
      </c>
      <c r="Y82" s="35">
        <v>1</v>
      </c>
      <c r="Z82" s="32">
        <f t="shared" si="35"/>
        <v>16.666666666666664</v>
      </c>
      <c r="AA82" s="35">
        <v>0</v>
      </c>
      <c r="AB82" s="32">
        <f t="shared" si="36"/>
        <v>0</v>
      </c>
      <c r="AC82" s="32">
        <f t="shared" si="37"/>
        <v>0</v>
      </c>
      <c r="AD82" s="35">
        <v>1</v>
      </c>
      <c r="AE82" s="32">
        <f t="shared" si="38"/>
        <v>16.666666666666664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227</v>
      </c>
      <c r="D83" s="35">
        <v>203</v>
      </c>
      <c r="E83" s="32">
        <f t="shared" si="23"/>
        <v>89.427312775330392</v>
      </c>
      <c r="F83" s="35">
        <v>5</v>
      </c>
      <c r="G83" s="32">
        <f t="shared" si="24"/>
        <v>2.4630541871921183</v>
      </c>
      <c r="H83" s="106">
        <f t="shared" si="40"/>
        <v>176</v>
      </c>
      <c r="I83" s="32">
        <f t="shared" si="25"/>
        <v>86.699507389162562</v>
      </c>
      <c r="J83" s="32">
        <f t="shared" si="26"/>
        <v>77.533039647577098</v>
      </c>
      <c r="K83" s="35">
        <v>137</v>
      </c>
      <c r="L83" s="32">
        <f t="shared" si="27"/>
        <v>67.487684729064028</v>
      </c>
      <c r="M83" s="35">
        <v>39</v>
      </c>
      <c r="N83" s="32">
        <f t="shared" si="28"/>
        <v>19.21182266009852</v>
      </c>
      <c r="O83" s="99">
        <f t="shared" si="29"/>
        <v>27</v>
      </c>
      <c r="P83" s="32">
        <f t="shared" si="30"/>
        <v>13.300492610837439</v>
      </c>
      <c r="Q83" s="35">
        <v>1</v>
      </c>
      <c r="R83" s="32">
        <f t="shared" si="31"/>
        <v>3.7037037037037033</v>
      </c>
      <c r="S83" s="35">
        <v>13</v>
      </c>
      <c r="T83" s="32">
        <f t="shared" si="32"/>
        <v>6.403940886699508</v>
      </c>
      <c r="U83" s="35">
        <v>29</v>
      </c>
      <c r="V83" s="32">
        <f t="shared" si="33"/>
        <v>14.285714285714285</v>
      </c>
      <c r="W83" s="35">
        <v>15</v>
      </c>
      <c r="X83" s="32">
        <f t="shared" si="34"/>
        <v>7.389162561576355</v>
      </c>
      <c r="Y83" s="35">
        <v>27</v>
      </c>
      <c r="Z83" s="32">
        <f t="shared" si="35"/>
        <v>13.300492610837439</v>
      </c>
      <c r="AA83" s="35">
        <v>3</v>
      </c>
      <c r="AB83" s="32">
        <f t="shared" si="36"/>
        <v>1.4778325123152709</v>
      </c>
      <c r="AC83" s="32">
        <f t="shared" si="37"/>
        <v>11.111111111111111</v>
      </c>
      <c r="AD83" s="35">
        <v>33</v>
      </c>
      <c r="AE83" s="32">
        <f t="shared" si="38"/>
        <v>16.256157635467979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119</v>
      </c>
      <c r="D84" s="35">
        <v>108</v>
      </c>
      <c r="E84" s="32">
        <f t="shared" si="23"/>
        <v>90.756302521008408</v>
      </c>
      <c r="F84" s="35">
        <v>0</v>
      </c>
      <c r="G84" s="32">
        <f t="shared" si="24"/>
        <v>0</v>
      </c>
      <c r="H84" s="106">
        <f t="shared" si="40"/>
        <v>94</v>
      </c>
      <c r="I84" s="32">
        <f t="shared" si="25"/>
        <v>87.037037037037038</v>
      </c>
      <c r="J84" s="32">
        <f t="shared" si="26"/>
        <v>78.991596638655466</v>
      </c>
      <c r="K84" s="35">
        <v>70</v>
      </c>
      <c r="L84" s="32">
        <f t="shared" si="27"/>
        <v>64.81481481481481</v>
      </c>
      <c r="M84" s="35">
        <v>24</v>
      </c>
      <c r="N84" s="32">
        <f t="shared" si="28"/>
        <v>22.222222222222221</v>
      </c>
      <c r="O84" s="99">
        <f t="shared" si="29"/>
        <v>14</v>
      </c>
      <c r="P84" s="32">
        <f t="shared" si="30"/>
        <v>12.962962962962962</v>
      </c>
      <c r="Q84" s="35">
        <v>0</v>
      </c>
      <c r="R84" s="32">
        <f t="shared" si="31"/>
        <v>0</v>
      </c>
      <c r="S84" s="35">
        <v>12</v>
      </c>
      <c r="T84" s="32">
        <f t="shared" si="32"/>
        <v>11.111111111111111</v>
      </c>
      <c r="U84" s="35">
        <v>8</v>
      </c>
      <c r="V84" s="32">
        <f t="shared" si="33"/>
        <v>7.4074074074074066</v>
      </c>
      <c r="W84" s="35">
        <v>5</v>
      </c>
      <c r="X84" s="32">
        <f t="shared" si="34"/>
        <v>4.6296296296296298</v>
      </c>
      <c r="Y84" s="35">
        <v>15</v>
      </c>
      <c r="Z84" s="32">
        <f t="shared" si="35"/>
        <v>13.888888888888889</v>
      </c>
      <c r="AA84" s="35">
        <v>0</v>
      </c>
      <c r="AB84" s="32">
        <f t="shared" si="36"/>
        <v>0</v>
      </c>
      <c r="AC84" s="32">
        <f t="shared" si="37"/>
        <v>0</v>
      </c>
      <c r="AD84" s="35">
        <v>14</v>
      </c>
      <c r="AE84" s="32">
        <f t="shared" si="38"/>
        <v>12.962962962962962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35</v>
      </c>
      <c r="D85" s="35">
        <v>33</v>
      </c>
      <c r="E85" s="32">
        <f t="shared" si="23"/>
        <v>94.285714285714278</v>
      </c>
      <c r="F85" s="35">
        <v>0</v>
      </c>
      <c r="G85" s="32">
        <f t="shared" si="24"/>
        <v>0</v>
      </c>
      <c r="H85" s="106">
        <f t="shared" si="40"/>
        <v>31</v>
      </c>
      <c r="I85" s="32">
        <f t="shared" si="25"/>
        <v>93.939393939393938</v>
      </c>
      <c r="J85" s="32">
        <f t="shared" si="26"/>
        <v>88.571428571428569</v>
      </c>
      <c r="K85" s="35">
        <v>21</v>
      </c>
      <c r="L85" s="32">
        <f t="shared" si="27"/>
        <v>63.636363636363633</v>
      </c>
      <c r="M85" s="35">
        <v>10</v>
      </c>
      <c r="N85" s="32">
        <f t="shared" si="28"/>
        <v>30.303030303030305</v>
      </c>
      <c r="O85" s="99">
        <f t="shared" si="29"/>
        <v>2</v>
      </c>
      <c r="P85" s="32">
        <f t="shared" si="30"/>
        <v>6.0606060606060606</v>
      </c>
      <c r="Q85" s="35">
        <v>0</v>
      </c>
      <c r="R85" s="32">
        <f t="shared" si="31"/>
        <v>0</v>
      </c>
      <c r="S85" s="35">
        <v>2</v>
      </c>
      <c r="T85" s="32">
        <f t="shared" si="32"/>
        <v>6.0606060606060606</v>
      </c>
      <c r="U85" s="35">
        <v>3</v>
      </c>
      <c r="V85" s="32">
        <f t="shared" si="33"/>
        <v>9.0909090909090917</v>
      </c>
      <c r="W85" s="35">
        <v>2</v>
      </c>
      <c r="X85" s="32">
        <f t="shared" si="34"/>
        <v>6.0606060606060606</v>
      </c>
      <c r="Y85" s="35">
        <v>4</v>
      </c>
      <c r="Z85" s="32">
        <f t="shared" si="35"/>
        <v>12.121212121212121</v>
      </c>
      <c r="AA85" s="35">
        <v>0</v>
      </c>
      <c r="AB85" s="32">
        <f t="shared" si="36"/>
        <v>0</v>
      </c>
      <c r="AC85" s="32">
        <f t="shared" si="37"/>
        <v>0</v>
      </c>
      <c r="AD85" s="35">
        <v>6</v>
      </c>
      <c r="AE85" s="32">
        <f t="shared" si="38"/>
        <v>18.181818181818183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80</v>
      </c>
      <c r="D86" s="35">
        <v>65</v>
      </c>
      <c r="E86" s="32">
        <f t="shared" si="23"/>
        <v>81.25</v>
      </c>
      <c r="F86" s="35">
        <v>2</v>
      </c>
      <c r="G86" s="32">
        <f t="shared" si="24"/>
        <v>3.0769230769230771</v>
      </c>
      <c r="H86" s="106">
        <f t="shared" si="40"/>
        <v>60</v>
      </c>
      <c r="I86" s="32">
        <f t="shared" si="25"/>
        <v>92.307692307692307</v>
      </c>
      <c r="J86" s="32">
        <f t="shared" si="26"/>
        <v>75</v>
      </c>
      <c r="K86" s="35">
        <v>41</v>
      </c>
      <c r="L86" s="32">
        <f t="shared" si="27"/>
        <v>63.076923076923073</v>
      </c>
      <c r="M86" s="35">
        <v>19</v>
      </c>
      <c r="N86" s="32">
        <f t="shared" si="28"/>
        <v>29.230769230769234</v>
      </c>
      <c r="O86" s="99">
        <f t="shared" si="29"/>
        <v>5</v>
      </c>
      <c r="P86" s="32">
        <f t="shared" si="30"/>
        <v>7.6923076923076925</v>
      </c>
      <c r="Q86" s="35">
        <v>0</v>
      </c>
      <c r="R86" s="32">
        <f t="shared" si="31"/>
        <v>0</v>
      </c>
      <c r="S86" s="35">
        <v>4</v>
      </c>
      <c r="T86" s="32">
        <f t="shared" si="32"/>
        <v>6.1538461538461542</v>
      </c>
      <c r="U86" s="35">
        <v>15</v>
      </c>
      <c r="V86" s="32">
        <f t="shared" si="33"/>
        <v>23.076923076923077</v>
      </c>
      <c r="W86" s="35">
        <v>2</v>
      </c>
      <c r="X86" s="32">
        <f t="shared" si="34"/>
        <v>3.0769230769230771</v>
      </c>
      <c r="Y86" s="35">
        <v>10</v>
      </c>
      <c r="Z86" s="32">
        <f t="shared" si="35"/>
        <v>15.384615384615385</v>
      </c>
      <c r="AA86" s="35">
        <v>0</v>
      </c>
      <c r="AB86" s="32">
        <f t="shared" si="36"/>
        <v>0</v>
      </c>
      <c r="AC86" s="32">
        <f t="shared" si="37"/>
        <v>0</v>
      </c>
      <c r="AD86" s="35">
        <v>10</v>
      </c>
      <c r="AE86" s="32">
        <f t="shared" si="38"/>
        <v>15.384615384615385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201</v>
      </c>
      <c r="D87" s="35">
        <v>164</v>
      </c>
      <c r="E87" s="32">
        <f t="shared" si="23"/>
        <v>81.592039800995025</v>
      </c>
      <c r="F87" s="35">
        <v>5</v>
      </c>
      <c r="G87" s="32">
        <f t="shared" si="24"/>
        <v>3.0487804878048781</v>
      </c>
      <c r="H87" s="106">
        <f t="shared" si="40"/>
        <v>147</v>
      </c>
      <c r="I87" s="32">
        <f t="shared" si="25"/>
        <v>89.634146341463421</v>
      </c>
      <c r="J87" s="32">
        <f t="shared" si="26"/>
        <v>73.134328358208961</v>
      </c>
      <c r="K87" s="35">
        <v>80</v>
      </c>
      <c r="L87" s="32">
        <f t="shared" si="27"/>
        <v>48.780487804878049</v>
      </c>
      <c r="M87" s="35">
        <v>67</v>
      </c>
      <c r="N87" s="32">
        <f t="shared" si="28"/>
        <v>40.853658536585364</v>
      </c>
      <c r="O87" s="99">
        <f t="shared" si="29"/>
        <v>17</v>
      </c>
      <c r="P87" s="32">
        <f t="shared" si="30"/>
        <v>10.365853658536585</v>
      </c>
      <c r="Q87" s="35">
        <v>5</v>
      </c>
      <c r="R87" s="32">
        <f t="shared" si="31"/>
        <v>29.411764705882355</v>
      </c>
      <c r="S87" s="35">
        <v>11</v>
      </c>
      <c r="T87" s="32">
        <f t="shared" si="32"/>
        <v>6.7073170731707323</v>
      </c>
      <c r="U87" s="35">
        <v>24</v>
      </c>
      <c r="V87" s="32">
        <f t="shared" si="33"/>
        <v>14.634146341463413</v>
      </c>
      <c r="W87" s="35">
        <v>11</v>
      </c>
      <c r="X87" s="32">
        <f t="shared" si="34"/>
        <v>6.7073170731707323</v>
      </c>
      <c r="Y87" s="35">
        <v>18</v>
      </c>
      <c r="Z87" s="32">
        <f t="shared" si="35"/>
        <v>10.975609756097562</v>
      </c>
      <c r="AA87" s="35">
        <v>1</v>
      </c>
      <c r="AB87" s="32">
        <f t="shared" si="36"/>
        <v>0.6097560975609756</v>
      </c>
      <c r="AC87" s="32">
        <f t="shared" si="37"/>
        <v>5.5555555555555554</v>
      </c>
      <c r="AD87" s="35">
        <v>23</v>
      </c>
      <c r="AE87" s="32">
        <f t="shared" si="38"/>
        <v>14.02439024390244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148</v>
      </c>
      <c r="D88" s="35">
        <v>146</v>
      </c>
      <c r="E88" s="32">
        <f t="shared" si="23"/>
        <v>98.648648648648646</v>
      </c>
      <c r="F88" s="35">
        <v>1</v>
      </c>
      <c r="G88" s="32">
        <f t="shared" si="24"/>
        <v>0.68493150684931503</v>
      </c>
      <c r="H88" s="106">
        <f t="shared" si="40"/>
        <v>137</v>
      </c>
      <c r="I88" s="32">
        <f t="shared" si="25"/>
        <v>93.835616438356169</v>
      </c>
      <c r="J88" s="32">
        <f t="shared" si="26"/>
        <v>92.567567567567565</v>
      </c>
      <c r="K88" s="35">
        <v>98</v>
      </c>
      <c r="L88" s="32">
        <f t="shared" si="27"/>
        <v>67.123287671232873</v>
      </c>
      <c r="M88" s="35">
        <v>39</v>
      </c>
      <c r="N88" s="32">
        <f t="shared" si="28"/>
        <v>26.712328767123289</v>
      </c>
      <c r="O88" s="99">
        <f t="shared" si="29"/>
        <v>9</v>
      </c>
      <c r="P88" s="32">
        <f t="shared" si="30"/>
        <v>6.1643835616438354</v>
      </c>
      <c r="Q88" s="35">
        <v>0</v>
      </c>
      <c r="R88" s="32">
        <f t="shared" si="31"/>
        <v>0</v>
      </c>
      <c r="S88" s="35">
        <v>8</v>
      </c>
      <c r="T88" s="32">
        <f t="shared" si="32"/>
        <v>5.4794520547945202</v>
      </c>
      <c r="U88" s="35">
        <v>11</v>
      </c>
      <c r="V88" s="32">
        <f t="shared" si="33"/>
        <v>7.5342465753424657</v>
      </c>
      <c r="W88" s="35">
        <v>23</v>
      </c>
      <c r="X88" s="32">
        <f t="shared" si="34"/>
        <v>15.753424657534246</v>
      </c>
      <c r="Y88" s="35">
        <v>12</v>
      </c>
      <c r="Z88" s="32">
        <f t="shared" si="35"/>
        <v>8.2191780821917799</v>
      </c>
      <c r="AA88" s="35">
        <v>0</v>
      </c>
      <c r="AB88" s="32">
        <f t="shared" si="36"/>
        <v>0</v>
      </c>
      <c r="AC88" s="32">
        <f t="shared" si="37"/>
        <v>0</v>
      </c>
      <c r="AD88" s="35">
        <v>10</v>
      </c>
      <c r="AE88" s="32">
        <f t="shared" si="38"/>
        <v>6.8493150684931505</v>
      </c>
      <c r="AF88" s="35">
        <v>1</v>
      </c>
      <c r="AG88" s="32">
        <f t="shared" si="39"/>
        <v>0.68493150684931503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42</v>
      </c>
      <c r="D89" s="35">
        <v>39</v>
      </c>
      <c r="E89" s="32">
        <f t="shared" si="23"/>
        <v>92.857142857142861</v>
      </c>
      <c r="F89" s="35">
        <v>1</v>
      </c>
      <c r="G89" s="32">
        <f t="shared" si="24"/>
        <v>2.5641025641025639</v>
      </c>
      <c r="H89" s="106">
        <f t="shared" si="40"/>
        <v>38</v>
      </c>
      <c r="I89" s="32">
        <f t="shared" si="25"/>
        <v>97.435897435897431</v>
      </c>
      <c r="J89" s="32">
        <f t="shared" si="26"/>
        <v>90.476190476190482</v>
      </c>
      <c r="K89" s="35">
        <v>34</v>
      </c>
      <c r="L89" s="32">
        <f t="shared" si="27"/>
        <v>87.179487179487182</v>
      </c>
      <c r="M89" s="35">
        <v>4</v>
      </c>
      <c r="N89" s="32">
        <f t="shared" si="28"/>
        <v>10.256410256410255</v>
      </c>
      <c r="O89" s="99">
        <f t="shared" si="29"/>
        <v>1</v>
      </c>
      <c r="P89" s="32">
        <f t="shared" si="30"/>
        <v>2.5641025641025639</v>
      </c>
      <c r="Q89" s="35">
        <v>0</v>
      </c>
      <c r="R89" s="32">
        <f t="shared" si="31"/>
        <v>0</v>
      </c>
      <c r="S89" s="35">
        <v>2</v>
      </c>
      <c r="T89" s="32">
        <f t="shared" si="32"/>
        <v>5.1282051282051277</v>
      </c>
      <c r="U89" s="35">
        <v>10</v>
      </c>
      <c r="V89" s="32">
        <f t="shared" si="33"/>
        <v>25.641025641025639</v>
      </c>
      <c r="W89" s="35">
        <v>4</v>
      </c>
      <c r="X89" s="32">
        <f t="shared" si="34"/>
        <v>10.256410256410255</v>
      </c>
      <c r="Y89" s="35">
        <v>5</v>
      </c>
      <c r="Z89" s="32">
        <f t="shared" si="35"/>
        <v>12.820512820512819</v>
      </c>
      <c r="AA89" s="35">
        <v>0</v>
      </c>
      <c r="AB89" s="32">
        <f t="shared" si="36"/>
        <v>0</v>
      </c>
      <c r="AC89" s="32">
        <f t="shared" si="37"/>
        <v>0</v>
      </c>
      <c r="AD89" s="35">
        <v>4</v>
      </c>
      <c r="AE89" s="32">
        <f t="shared" si="38"/>
        <v>10.256410256410255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253</v>
      </c>
      <c r="D90" s="10">
        <f>SUM(D91:D101)</f>
        <v>232</v>
      </c>
      <c r="E90" s="43">
        <f>IF(C90=0,0,D90/C90*100)</f>
        <v>91.699604743083</v>
      </c>
      <c r="F90" s="10">
        <f>SUM(F91:F101)</f>
        <v>28</v>
      </c>
      <c r="G90" s="43">
        <f>IF(D90=0,0,F90/D90*100)</f>
        <v>12.068965517241379</v>
      </c>
      <c r="H90" s="61">
        <f>SUM(H91:H101)</f>
        <v>219</v>
      </c>
      <c r="I90" s="43">
        <f>IF(D90=0,0,H90/D90*100)</f>
        <v>94.396551724137936</v>
      </c>
      <c r="J90" s="43">
        <f>IF(C90=0,0,H90/C90*100)</f>
        <v>86.56126482213439</v>
      </c>
      <c r="K90" s="10">
        <f>SUM(K91:K101)</f>
        <v>159</v>
      </c>
      <c r="L90" s="43">
        <f t="shared" si="27"/>
        <v>68.534482758620683</v>
      </c>
      <c r="M90" s="10">
        <f>SUM(M91:M101)</f>
        <v>60</v>
      </c>
      <c r="N90" s="43">
        <f>IF(D90=0,0,M90/D90*100)</f>
        <v>25.862068965517242</v>
      </c>
      <c r="O90" s="61">
        <f>SUM(O91:O101)</f>
        <v>13</v>
      </c>
      <c r="P90" s="43">
        <f>IF(D90=0,0,O90/D90*100)</f>
        <v>5.6034482758620694</v>
      </c>
      <c r="Q90" s="10">
        <f>SUM(Q91:Q101)</f>
        <v>1</v>
      </c>
      <c r="R90" s="43">
        <f t="shared" si="31"/>
        <v>7.6923076923076925</v>
      </c>
      <c r="S90" s="10">
        <f>SUM(S91:S101)</f>
        <v>10</v>
      </c>
      <c r="T90" s="43">
        <f>IF(D90=0,0,S90/D90*100)</f>
        <v>4.3103448275862073</v>
      </c>
      <c r="U90" s="10">
        <f>SUM(U91:U101)</f>
        <v>23</v>
      </c>
      <c r="V90" s="43">
        <f t="shared" si="33"/>
        <v>9.9137931034482758</v>
      </c>
      <c r="W90" s="10">
        <f>SUM(W91:W101)</f>
        <v>7</v>
      </c>
      <c r="X90" s="43">
        <f>IF(D90=0,0,W90/D90*100)</f>
        <v>3.0172413793103448</v>
      </c>
      <c r="Y90" s="10">
        <f>SUM(Y91:Y101)</f>
        <v>33</v>
      </c>
      <c r="Z90" s="43">
        <f>IF(D90=0,0,Y90/D90*100)</f>
        <v>14.224137931034484</v>
      </c>
      <c r="AA90" s="10">
        <f>SUM(AA91:AA101)</f>
        <v>1</v>
      </c>
      <c r="AB90" s="43">
        <f>IF(D90=0,0,AA90/D90*100)</f>
        <v>0.43103448275862066</v>
      </c>
      <c r="AC90" s="43">
        <f>IF(Y90=0,0,AA90/Y90*100)</f>
        <v>3.0303030303030303</v>
      </c>
      <c r="AD90" s="10">
        <f>SUM(AD91:AD101)</f>
        <v>27</v>
      </c>
      <c r="AE90" s="43">
        <f t="shared" si="38"/>
        <v>11.637931034482758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22</v>
      </c>
      <c r="D91" s="35">
        <v>22</v>
      </c>
      <c r="E91" s="32">
        <f t="shared" ref="E91:E93" si="42">IF(C91=0,0,D91/C91*100)</f>
        <v>100</v>
      </c>
      <c r="F91" s="35">
        <v>14</v>
      </c>
      <c r="G91" s="32">
        <f t="shared" ref="G91:G93" si="43">IF(D91=0,0,F91/D91*100)</f>
        <v>63.636363636363633</v>
      </c>
      <c r="H91" s="106">
        <f t="shared" ref="H91:H101" si="44">K91+M91</f>
        <v>22</v>
      </c>
      <c r="I91" s="32">
        <f t="shared" ref="I91:I93" si="45">IF(D91=0,0,H91/D91*100)</f>
        <v>100</v>
      </c>
      <c r="J91" s="32">
        <f t="shared" ref="J91:J93" si="46">IF(C91=0,0,H91/C91*100)</f>
        <v>100</v>
      </c>
      <c r="K91" s="35">
        <v>14</v>
      </c>
      <c r="L91" s="32">
        <f t="shared" si="27"/>
        <v>63.636363636363633</v>
      </c>
      <c r="M91" s="35">
        <v>8</v>
      </c>
      <c r="N91" s="32">
        <f t="shared" ref="N91:N93" si="47">IF(D91=0,0,M91/D91*100)</f>
        <v>36.363636363636367</v>
      </c>
      <c r="O91" s="99">
        <f t="shared" ref="O91:O101" si="48">D91-H91</f>
        <v>0</v>
      </c>
      <c r="P91" s="32">
        <f t="shared" ref="P91:P93" si="49">IF(D91=0,0,O91/D91*100)</f>
        <v>0</v>
      </c>
      <c r="Q91" s="35">
        <v>0</v>
      </c>
      <c r="R91" s="32">
        <f t="shared" si="31"/>
        <v>0</v>
      </c>
      <c r="S91" s="35">
        <v>0</v>
      </c>
      <c r="T91" s="32">
        <f t="shared" ref="T91:T93" si="50">IF(D91=0,0,S91/D91*100)</f>
        <v>0</v>
      </c>
      <c r="U91" s="35">
        <v>1</v>
      </c>
      <c r="V91" s="32">
        <f t="shared" si="33"/>
        <v>4.5454545454545459</v>
      </c>
      <c r="W91" s="35">
        <v>0</v>
      </c>
      <c r="X91" s="32">
        <f t="shared" ref="X91:X93" si="51">IF(D91=0,0,W91/D91*100)</f>
        <v>0</v>
      </c>
      <c r="Y91" s="35">
        <v>4</v>
      </c>
      <c r="Z91" s="32">
        <f t="shared" ref="Z91:Z93" si="52">IF(D91=0,0,Y91/D91*100)</f>
        <v>18.181818181818183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4</v>
      </c>
      <c r="AE91" s="32">
        <f t="shared" si="38"/>
        <v>18.181818181818183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17</v>
      </c>
      <c r="D92" s="35">
        <v>17</v>
      </c>
      <c r="E92" s="32">
        <f t="shared" si="42"/>
        <v>100</v>
      </c>
      <c r="F92" s="35">
        <v>2</v>
      </c>
      <c r="G92" s="32">
        <f t="shared" si="43"/>
        <v>11.76470588235294</v>
      </c>
      <c r="H92" s="106">
        <f t="shared" si="44"/>
        <v>16</v>
      </c>
      <c r="I92" s="32">
        <f t="shared" si="45"/>
        <v>94.117647058823522</v>
      </c>
      <c r="J92" s="32">
        <f t="shared" si="46"/>
        <v>94.117647058823522</v>
      </c>
      <c r="K92" s="35">
        <v>15</v>
      </c>
      <c r="L92" s="32">
        <f t="shared" si="27"/>
        <v>88.235294117647058</v>
      </c>
      <c r="M92" s="35">
        <v>1</v>
      </c>
      <c r="N92" s="32">
        <f t="shared" si="47"/>
        <v>5.8823529411764701</v>
      </c>
      <c r="O92" s="99">
        <f t="shared" si="48"/>
        <v>1</v>
      </c>
      <c r="P92" s="32">
        <f t="shared" si="49"/>
        <v>5.8823529411764701</v>
      </c>
      <c r="Q92" s="35">
        <v>0</v>
      </c>
      <c r="R92" s="32">
        <f t="shared" si="31"/>
        <v>0</v>
      </c>
      <c r="S92" s="35">
        <v>1</v>
      </c>
      <c r="T92" s="32">
        <f t="shared" si="50"/>
        <v>5.8823529411764701</v>
      </c>
      <c r="U92" s="35">
        <v>1</v>
      </c>
      <c r="V92" s="32">
        <f t="shared" si="33"/>
        <v>5.8823529411764701</v>
      </c>
      <c r="W92" s="35">
        <v>0</v>
      </c>
      <c r="X92" s="32">
        <f t="shared" si="51"/>
        <v>0</v>
      </c>
      <c r="Y92" s="35">
        <v>1</v>
      </c>
      <c r="Z92" s="32">
        <f t="shared" si="52"/>
        <v>5.8823529411764701</v>
      </c>
      <c r="AA92" s="35">
        <v>0</v>
      </c>
      <c r="AB92" s="32">
        <f t="shared" si="53"/>
        <v>0</v>
      </c>
      <c r="AC92" s="32">
        <f t="shared" si="54"/>
        <v>0</v>
      </c>
      <c r="AD92" s="35">
        <v>0</v>
      </c>
      <c r="AE92" s="32">
        <f t="shared" si="38"/>
        <v>0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21</v>
      </c>
      <c r="D93" s="35">
        <v>19</v>
      </c>
      <c r="E93" s="32">
        <f t="shared" si="42"/>
        <v>90.476190476190482</v>
      </c>
      <c r="F93" s="35">
        <v>1</v>
      </c>
      <c r="G93" s="32">
        <f t="shared" si="43"/>
        <v>5.2631578947368416</v>
      </c>
      <c r="H93" s="106">
        <f t="shared" si="44"/>
        <v>18</v>
      </c>
      <c r="I93" s="32">
        <f t="shared" si="45"/>
        <v>94.73684210526315</v>
      </c>
      <c r="J93" s="32">
        <f t="shared" si="46"/>
        <v>85.714285714285708</v>
      </c>
      <c r="K93" s="35">
        <v>11</v>
      </c>
      <c r="L93" s="32">
        <f t="shared" si="27"/>
        <v>57.894736842105267</v>
      </c>
      <c r="M93" s="35">
        <v>7</v>
      </c>
      <c r="N93" s="32">
        <f t="shared" si="47"/>
        <v>36.84210526315789</v>
      </c>
      <c r="O93" s="99">
        <f t="shared" si="48"/>
        <v>1</v>
      </c>
      <c r="P93" s="32">
        <f t="shared" si="49"/>
        <v>5.2631578947368416</v>
      </c>
      <c r="Q93" s="35">
        <v>0</v>
      </c>
      <c r="R93" s="32">
        <f t="shared" si="31"/>
        <v>0</v>
      </c>
      <c r="S93" s="35">
        <v>2</v>
      </c>
      <c r="T93" s="32">
        <f t="shared" si="50"/>
        <v>10.526315789473683</v>
      </c>
      <c r="U93" s="35">
        <v>2</v>
      </c>
      <c r="V93" s="32">
        <f t="shared" si="33"/>
        <v>10.526315789473683</v>
      </c>
      <c r="W93" s="35">
        <v>0</v>
      </c>
      <c r="X93" s="32">
        <f t="shared" si="51"/>
        <v>0</v>
      </c>
      <c r="Y93" s="35">
        <v>1</v>
      </c>
      <c r="Z93" s="32">
        <f t="shared" si="52"/>
        <v>5.2631578947368416</v>
      </c>
      <c r="AA93" s="35">
        <v>0</v>
      </c>
      <c r="AB93" s="32">
        <f t="shared" si="53"/>
        <v>0</v>
      </c>
      <c r="AC93" s="32">
        <f t="shared" si="54"/>
        <v>0</v>
      </c>
      <c r="AD93" s="35">
        <v>2</v>
      </c>
      <c r="AE93" s="32">
        <f t="shared" si="38"/>
        <v>10.526315789473683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7</v>
      </c>
      <c r="D94" s="35">
        <v>7</v>
      </c>
      <c r="E94" s="32">
        <f t="shared" si="23"/>
        <v>100</v>
      </c>
      <c r="F94" s="35">
        <v>0</v>
      </c>
      <c r="G94" s="32">
        <f t="shared" si="24"/>
        <v>0</v>
      </c>
      <c r="H94" s="106">
        <f t="shared" si="44"/>
        <v>6</v>
      </c>
      <c r="I94" s="32">
        <f t="shared" si="25"/>
        <v>85.714285714285708</v>
      </c>
      <c r="J94" s="32">
        <f t="shared" si="26"/>
        <v>85.714285714285708</v>
      </c>
      <c r="K94" s="35">
        <v>6</v>
      </c>
      <c r="L94" s="32">
        <f t="shared" si="27"/>
        <v>85.714285714285708</v>
      </c>
      <c r="M94" s="35">
        <v>0</v>
      </c>
      <c r="N94" s="32">
        <f t="shared" si="28"/>
        <v>0</v>
      </c>
      <c r="O94" s="99">
        <f t="shared" si="48"/>
        <v>1</v>
      </c>
      <c r="P94" s="32">
        <f t="shared" si="30"/>
        <v>14.285714285714285</v>
      </c>
      <c r="Q94" s="35">
        <v>0</v>
      </c>
      <c r="R94" s="32">
        <f t="shared" si="31"/>
        <v>0</v>
      </c>
      <c r="S94" s="35">
        <v>1</v>
      </c>
      <c r="T94" s="32">
        <f t="shared" si="32"/>
        <v>14.285714285714285</v>
      </c>
      <c r="U94" s="35">
        <v>2</v>
      </c>
      <c r="V94" s="32">
        <f t="shared" si="33"/>
        <v>28.571428571428569</v>
      </c>
      <c r="W94" s="35">
        <v>2</v>
      </c>
      <c r="X94" s="32">
        <f t="shared" si="34"/>
        <v>28.571428571428569</v>
      </c>
      <c r="Y94" s="35">
        <v>2</v>
      </c>
      <c r="Z94" s="32">
        <f t="shared" si="35"/>
        <v>28.571428571428569</v>
      </c>
      <c r="AA94" s="35">
        <v>1</v>
      </c>
      <c r="AB94" s="32">
        <f t="shared" si="36"/>
        <v>14.285714285714285</v>
      </c>
      <c r="AC94" s="32">
        <f t="shared" si="37"/>
        <v>50</v>
      </c>
      <c r="AD94" s="35">
        <v>0</v>
      </c>
      <c r="AE94" s="32">
        <f t="shared" si="38"/>
        <v>0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67</v>
      </c>
      <c r="D95" s="35">
        <v>65</v>
      </c>
      <c r="E95" s="32">
        <f t="shared" si="23"/>
        <v>97.014925373134332</v>
      </c>
      <c r="F95" s="35">
        <v>8</v>
      </c>
      <c r="G95" s="32">
        <f t="shared" si="24"/>
        <v>12.307692307692308</v>
      </c>
      <c r="H95" s="106">
        <f t="shared" si="44"/>
        <v>61</v>
      </c>
      <c r="I95" s="32">
        <f t="shared" si="25"/>
        <v>93.84615384615384</v>
      </c>
      <c r="J95" s="32">
        <f t="shared" si="26"/>
        <v>91.044776119402982</v>
      </c>
      <c r="K95" s="35">
        <v>40</v>
      </c>
      <c r="L95" s="32">
        <f t="shared" si="27"/>
        <v>61.53846153846154</v>
      </c>
      <c r="M95" s="35">
        <v>21</v>
      </c>
      <c r="N95" s="32">
        <f t="shared" si="28"/>
        <v>32.307692307692307</v>
      </c>
      <c r="O95" s="99">
        <f t="shared" si="48"/>
        <v>4</v>
      </c>
      <c r="P95" s="32">
        <f t="shared" si="30"/>
        <v>6.1538461538461542</v>
      </c>
      <c r="Q95" s="35">
        <v>0</v>
      </c>
      <c r="R95" s="32">
        <f t="shared" si="31"/>
        <v>0</v>
      </c>
      <c r="S95" s="35">
        <v>1</v>
      </c>
      <c r="T95" s="32">
        <f t="shared" si="32"/>
        <v>1.5384615384615385</v>
      </c>
      <c r="U95" s="35">
        <v>8</v>
      </c>
      <c r="V95" s="32">
        <f t="shared" si="33"/>
        <v>12.307692307692308</v>
      </c>
      <c r="W95" s="35">
        <v>4</v>
      </c>
      <c r="X95" s="32">
        <f t="shared" si="34"/>
        <v>6.1538461538461542</v>
      </c>
      <c r="Y95" s="35">
        <v>7</v>
      </c>
      <c r="Z95" s="32">
        <f t="shared" si="35"/>
        <v>10.76923076923077</v>
      </c>
      <c r="AA95" s="35">
        <v>0</v>
      </c>
      <c r="AB95" s="32">
        <f t="shared" si="36"/>
        <v>0</v>
      </c>
      <c r="AC95" s="32">
        <f t="shared" si="37"/>
        <v>0</v>
      </c>
      <c r="AD95" s="35">
        <v>1</v>
      </c>
      <c r="AE95" s="32">
        <f t="shared" si="38"/>
        <v>1.5384615384615385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12</v>
      </c>
      <c r="D96" s="35">
        <v>12</v>
      </c>
      <c r="E96" s="32">
        <f t="shared" si="23"/>
        <v>100</v>
      </c>
      <c r="F96" s="35">
        <v>0</v>
      </c>
      <c r="G96" s="32">
        <f t="shared" si="24"/>
        <v>0</v>
      </c>
      <c r="H96" s="106">
        <f t="shared" si="44"/>
        <v>11</v>
      </c>
      <c r="I96" s="32">
        <f t="shared" si="25"/>
        <v>91.666666666666657</v>
      </c>
      <c r="J96" s="32">
        <f t="shared" si="26"/>
        <v>91.666666666666657</v>
      </c>
      <c r="K96" s="35">
        <v>10</v>
      </c>
      <c r="L96" s="32">
        <f t="shared" si="27"/>
        <v>83.333333333333343</v>
      </c>
      <c r="M96" s="35">
        <v>1</v>
      </c>
      <c r="N96" s="32">
        <f t="shared" si="28"/>
        <v>8.3333333333333321</v>
      </c>
      <c r="O96" s="99">
        <f t="shared" si="48"/>
        <v>1</v>
      </c>
      <c r="P96" s="32">
        <f t="shared" si="30"/>
        <v>8.3333333333333321</v>
      </c>
      <c r="Q96" s="35">
        <v>0</v>
      </c>
      <c r="R96" s="32">
        <f t="shared" si="31"/>
        <v>0</v>
      </c>
      <c r="S96" s="35">
        <v>0</v>
      </c>
      <c r="T96" s="32">
        <f t="shared" si="32"/>
        <v>0</v>
      </c>
      <c r="U96" s="35">
        <v>2</v>
      </c>
      <c r="V96" s="32">
        <f t="shared" si="33"/>
        <v>16.666666666666664</v>
      </c>
      <c r="W96" s="35">
        <v>0</v>
      </c>
      <c r="X96" s="32">
        <f t="shared" si="34"/>
        <v>0</v>
      </c>
      <c r="Y96" s="35">
        <v>4</v>
      </c>
      <c r="Z96" s="32">
        <f t="shared" si="35"/>
        <v>33.333333333333329</v>
      </c>
      <c r="AA96" s="35">
        <v>0</v>
      </c>
      <c r="AB96" s="32">
        <f t="shared" si="36"/>
        <v>0</v>
      </c>
      <c r="AC96" s="32">
        <f t="shared" si="37"/>
        <v>0</v>
      </c>
      <c r="AD96" s="35">
        <v>0</v>
      </c>
      <c r="AE96" s="32">
        <f t="shared" si="38"/>
        <v>0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81</v>
      </c>
      <c r="D97" s="35">
        <v>72</v>
      </c>
      <c r="E97" s="32">
        <f t="shared" si="23"/>
        <v>88.888888888888886</v>
      </c>
      <c r="F97" s="35">
        <v>0</v>
      </c>
      <c r="G97" s="32">
        <f t="shared" si="24"/>
        <v>0</v>
      </c>
      <c r="H97" s="106">
        <f t="shared" si="44"/>
        <v>71</v>
      </c>
      <c r="I97" s="32">
        <f t="shared" si="25"/>
        <v>98.611111111111114</v>
      </c>
      <c r="J97" s="32">
        <f t="shared" si="26"/>
        <v>87.654320987654316</v>
      </c>
      <c r="K97" s="35">
        <v>50</v>
      </c>
      <c r="L97" s="32">
        <f t="shared" si="27"/>
        <v>69.444444444444443</v>
      </c>
      <c r="M97" s="35">
        <v>21</v>
      </c>
      <c r="N97" s="32">
        <f t="shared" si="28"/>
        <v>29.166666666666668</v>
      </c>
      <c r="O97" s="99">
        <f t="shared" si="48"/>
        <v>1</v>
      </c>
      <c r="P97" s="32">
        <f t="shared" si="30"/>
        <v>1.3888888888888888</v>
      </c>
      <c r="Q97" s="35">
        <v>0</v>
      </c>
      <c r="R97" s="32">
        <f t="shared" si="31"/>
        <v>0</v>
      </c>
      <c r="S97" s="35">
        <v>5</v>
      </c>
      <c r="T97" s="32">
        <f t="shared" si="32"/>
        <v>6.9444444444444446</v>
      </c>
      <c r="U97" s="35">
        <v>5</v>
      </c>
      <c r="V97" s="32">
        <f t="shared" si="33"/>
        <v>6.9444444444444446</v>
      </c>
      <c r="W97" s="35">
        <v>1</v>
      </c>
      <c r="X97" s="32">
        <f t="shared" si="34"/>
        <v>1.3888888888888888</v>
      </c>
      <c r="Y97" s="35">
        <v>12</v>
      </c>
      <c r="Z97" s="32">
        <f t="shared" si="35"/>
        <v>16.666666666666664</v>
      </c>
      <c r="AA97" s="35">
        <v>0</v>
      </c>
      <c r="AB97" s="32">
        <f t="shared" si="36"/>
        <v>0</v>
      </c>
      <c r="AC97" s="32">
        <f t="shared" si="37"/>
        <v>0</v>
      </c>
      <c r="AD97" s="35">
        <v>18</v>
      </c>
      <c r="AE97" s="32">
        <f t="shared" si="38"/>
        <v>25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3</v>
      </c>
      <c r="D98" s="35">
        <v>2</v>
      </c>
      <c r="E98" s="32">
        <f t="shared" si="23"/>
        <v>66.666666666666657</v>
      </c>
      <c r="F98" s="35">
        <v>1</v>
      </c>
      <c r="G98" s="32">
        <f t="shared" si="24"/>
        <v>50</v>
      </c>
      <c r="H98" s="106">
        <f t="shared" si="44"/>
        <v>2</v>
      </c>
      <c r="I98" s="32">
        <f t="shared" si="25"/>
        <v>100</v>
      </c>
      <c r="J98" s="32">
        <f t="shared" si="26"/>
        <v>66.666666666666657</v>
      </c>
      <c r="K98" s="35">
        <v>2</v>
      </c>
      <c r="L98" s="32">
        <f t="shared" si="27"/>
        <v>100</v>
      </c>
      <c r="M98" s="35">
        <v>0</v>
      </c>
      <c r="N98" s="32">
        <f t="shared" si="28"/>
        <v>0</v>
      </c>
      <c r="O98" s="99">
        <f t="shared" si="48"/>
        <v>0</v>
      </c>
      <c r="P98" s="32">
        <f t="shared" si="30"/>
        <v>0</v>
      </c>
      <c r="Q98" s="35">
        <v>0</v>
      </c>
      <c r="R98" s="32">
        <f t="shared" si="31"/>
        <v>0</v>
      </c>
      <c r="S98" s="35">
        <v>0</v>
      </c>
      <c r="T98" s="32">
        <f t="shared" si="32"/>
        <v>0</v>
      </c>
      <c r="U98" s="35">
        <v>0</v>
      </c>
      <c r="V98" s="32">
        <f t="shared" si="33"/>
        <v>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9</v>
      </c>
      <c r="D99" s="35">
        <v>9</v>
      </c>
      <c r="E99" s="32">
        <f t="shared" si="23"/>
        <v>100</v>
      </c>
      <c r="F99" s="35">
        <v>2</v>
      </c>
      <c r="G99" s="32">
        <f t="shared" si="24"/>
        <v>22.222222222222221</v>
      </c>
      <c r="H99" s="106">
        <f t="shared" si="44"/>
        <v>8</v>
      </c>
      <c r="I99" s="32">
        <f t="shared" si="25"/>
        <v>88.888888888888886</v>
      </c>
      <c r="J99" s="32">
        <f t="shared" si="26"/>
        <v>88.888888888888886</v>
      </c>
      <c r="K99" s="35">
        <v>8</v>
      </c>
      <c r="L99" s="32">
        <f t="shared" si="27"/>
        <v>88.888888888888886</v>
      </c>
      <c r="M99" s="35">
        <v>0</v>
      </c>
      <c r="N99" s="32">
        <f t="shared" si="28"/>
        <v>0</v>
      </c>
      <c r="O99" s="99">
        <f t="shared" si="48"/>
        <v>1</v>
      </c>
      <c r="P99" s="32">
        <f t="shared" si="30"/>
        <v>11.111111111111111</v>
      </c>
      <c r="Q99" s="35">
        <v>0</v>
      </c>
      <c r="R99" s="32">
        <f t="shared" si="31"/>
        <v>0</v>
      </c>
      <c r="S99" s="35">
        <v>0</v>
      </c>
      <c r="T99" s="32">
        <f t="shared" si="32"/>
        <v>0</v>
      </c>
      <c r="U99" s="35">
        <v>1</v>
      </c>
      <c r="V99" s="32">
        <f t="shared" si="33"/>
        <v>11.111111111111111</v>
      </c>
      <c r="W99" s="35">
        <v>0</v>
      </c>
      <c r="X99" s="32">
        <f t="shared" si="34"/>
        <v>0</v>
      </c>
      <c r="Y99" s="35">
        <v>1</v>
      </c>
      <c r="Z99" s="32">
        <f t="shared" si="35"/>
        <v>11.111111111111111</v>
      </c>
      <c r="AA99" s="35">
        <v>0</v>
      </c>
      <c r="AB99" s="32">
        <f t="shared" si="36"/>
        <v>0</v>
      </c>
      <c r="AC99" s="32">
        <f t="shared" si="37"/>
        <v>0</v>
      </c>
      <c r="AD99" s="35">
        <v>0</v>
      </c>
      <c r="AE99" s="32">
        <f t="shared" si="38"/>
        <v>0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8</v>
      </c>
      <c r="D100" s="35">
        <v>3</v>
      </c>
      <c r="E100" s="32">
        <f t="shared" si="23"/>
        <v>37.5</v>
      </c>
      <c r="F100" s="35">
        <v>0</v>
      </c>
      <c r="G100" s="32">
        <f t="shared" si="24"/>
        <v>0</v>
      </c>
      <c r="H100" s="106">
        <f t="shared" si="44"/>
        <v>3</v>
      </c>
      <c r="I100" s="32">
        <f t="shared" si="25"/>
        <v>100</v>
      </c>
      <c r="J100" s="32">
        <f t="shared" si="26"/>
        <v>37.5</v>
      </c>
      <c r="K100" s="35">
        <v>3</v>
      </c>
      <c r="L100" s="32">
        <f t="shared" si="27"/>
        <v>100</v>
      </c>
      <c r="M100" s="35">
        <v>0</v>
      </c>
      <c r="N100" s="32">
        <f t="shared" si="28"/>
        <v>0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1</v>
      </c>
      <c r="V100" s="32">
        <f t="shared" si="33"/>
        <v>33.333333333333329</v>
      </c>
      <c r="W100" s="35">
        <v>0</v>
      </c>
      <c r="X100" s="32">
        <f t="shared" si="34"/>
        <v>0</v>
      </c>
      <c r="Y100" s="35">
        <v>1</v>
      </c>
      <c r="Z100" s="32">
        <f t="shared" si="35"/>
        <v>33.333333333333329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1</v>
      </c>
      <c r="AE100" s="32">
        <f t="shared" si="38"/>
        <v>33.333333333333329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6</v>
      </c>
      <c r="D101" s="35">
        <v>4</v>
      </c>
      <c r="E101" s="32">
        <f t="shared" si="23"/>
        <v>66.666666666666657</v>
      </c>
      <c r="F101" s="35">
        <v>0</v>
      </c>
      <c r="G101" s="32">
        <f t="shared" si="24"/>
        <v>0</v>
      </c>
      <c r="H101" s="106">
        <f t="shared" si="44"/>
        <v>1</v>
      </c>
      <c r="I101" s="32">
        <f t="shared" si="25"/>
        <v>25</v>
      </c>
      <c r="J101" s="32">
        <f t="shared" si="26"/>
        <v>16.666666666666664</v>
      </c>
      <c r="K101" s="35">
        <v>0</v>
      </c>
      <c r="L101" s="32">
        <f t="shared" si="27"/>
        <v>0</v>
      </c>
      <c r="M101" s="35">
        <v>1</v>
      </c>
      <c r="N101" s="32">
        <f t="shared" si="28"/>
        <v>25</v>
      </c>
      <c r="O101" s="99">
        <f t="shared" si="48"/>
        <v>3</v>
      </c>
      <c r="P101" s="32">
        <f t="shared" si="30"/>
        <v>75</v>
      </c>
      <c r="Q101" s="35">
        <v>1</v>
      </c>
      <c r="R101" s="32">
        <f t="shared" si="31"/>
        <v>33.333333333333329</v>
      </c>
      <c r="S101" s="35">
        <v>0</v>
      </c>
      <c r="T101" s="32">
        <f t="shared" si="32"/>
        <v>0</v>
      </c>
      <c r="U101" s="35">
        <v>0</v>
      </c>
      <c r="V101" s="32">
        <f t="shared" si="33"/>
        <v>0</v>
      </c>
      <c r="W101" s="35">
        <v>0</v>
      </c>
      <c r="X101" s="32">
        <f t="shared" si="34"/>
        <v>0</v>
      </c>
      <c r="Y101" s="35">
        <v>0</v>
      </c>
      <c r="Z101" s="32">
        <f t="shared" si="35"/>
        <v>0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1</v>
      </c>
      <c r="AE101" s="32">
        <f t="shared" si="38"/>
        <v>25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48" fitToHeight="2" orientation="landscape" r:id="rId1"/>
  <headerFooter scaleWithDoc="0">
    <oddHeader>&amp;R&amp;P</oddHeader>
    <oddFooter>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77" activePane="bottomRight" state="frozen"/>
      <selection pane="topRight" activeCell="C1" sqref="C1"/>
      <selection pane="bottomLeft" activeCell="A8" sqref="A8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131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3196</v>
      </c>
      <c r="D8" s="65">
        <f>D9+D21+D40+D55+D72+D79+D90+D64+D102</f>
        <v>2967</v>
      </c>
      <c r="E8" s="62">
        <f>IF(C8=0,0,D8/C8*100)</f>
        <v>92.834793491864829</v>
      </c>
      <c r="F8" s="65">
        <f>F9+F21+F40+F55+F72+F79+F90+F64+F102</f>
        <v>55</v>
      </c>
      <c r="G8" s="62">
        <f>IF(D8=0,0,F8/D8*100)</f>
        <v>1.8537243006403776</v>
      </c>
      <c r="H8" s="65">
        <f>H9+H21+H40+H55+H72+H79+H90+H64+H102</f>
        <v>2786</v>
      </c>
      <c r="I8" s="62">
        <f>IF(D8=0,0,H8/D8*100)</f>
        <v>93.899561846983488</v>
      </c>
      <c r="J8" s="62">
        <f>IF(C8=0,0,H8/C8*100)</f>
        <v>87.171464330413016</v>
      </c>
      <c r="K8" s="65">
        <f>K9+K21+K40+K55+K72+K79+K90+K64+K102</f>
        <v>1540</v>
      </c>
      <c r="L8" s="62">
        <f>IF(D8=0,0,K8/D8*100)</f>
        <v>51.904280417930572</v>
      </c>
      <c r="M8" s="65">
        <f>M9+M21+M40+M55+M72+M79+M90+M64+M102</f>
        <v>1246</v>
      </c>
      <c r="N8" s="62">
        <f>IF(D8=0,0,M8/D8*100)</f>
        <v>41.995281429052916</v>
      </c>
      <c r="O8" s="65">
        <f>O9+O21+O40+O55+O72+O79+O90+O64+O102</f>
        <v>181</v>
      </c>
      <c r="P8" s="62">
        <f>IF(D8=0,0,O8/D8*100)</f>
        <v>6.1004381530165155</v>
      </c>
      <c r="Q8" s="65">
        <f>Q9+Q21+Q40+Q55+Q72+Q79+Q90+Q64+Q102</f>
        <v>21</v>
      </c>
      <c r="R8" s="62">
        <f>IF(O8=0,0,Q8/O8*100)</f>
        <v>11.602209944751381</v>
      </c>
      <c r="S8" s="65">
        <f>S9+S21+S40+S55+S72+S79+S90+S64+S102</f>
        <v>137</v>
      </c>
      <c r="T8" s="62">
        <f>IF(D8=0,0,S8/D8*100)</f>
        <v>4.617458712504213</v>
      </c>
      <c r="U8" s="65">
        <f>U9+U21+U40+U55+U72+U79+U90+U64+U102</f>
        <v>420</v>
      </c>
      <c r="V8" s="62">
        <f>IF(D8=0,0,U8/D8*100)</f>
        <v>14.155712841253793</v>
      </c>
      <c r="W8" s="65">
        <f>W9+W21+W40+W55+W72+W79+W90+W64+W102</f>
        <v>239</v>
      </c>
      <c r="X8" s="62">
        <f>IF(D8=0,0,W8/D8*100)</f>
        <v>8.0552746882372759</v>
      </c>
      <c r="Y8" s="65">
        <f>Y9+Y21+Y40+Y55+Y72+Y79+Y90+Y64+Y102</f>
        <v>300</v>
      </c>
      <c r="Z8" s="62">
        <f>IF(D8=0,0,Y8/D8*100)</f>
        <v>10.111223458038422</v>
      </c>
      <c r="AA8" s="65">
        <f>AA9+AA21+AA40+AA55+AA72+AA79+AA90+AA64+AA102</f>
        <v>20</v>
      </c>
      <c r="AB8" s="62">
        <f>IF(D8=0,0,AA8/D8*100)</f>
        <v>0.67408156386922824</v>
      </c>
      <c r="AC8" s="62">
        <f>IF(Y8=0,0,AA8/Y8*100)</f>
        <v>6.666666666666667</v>
      </c>
      <c r="AD8" s="65">
        <f>AD9+AD21+AD40+AD55+AD72+AD79+AD90+AD64+AD102</f>
        <v>246</v>
      </c>
      <c r="AE8" s="62">
        <f>IF(D8=0,0,AD8/D8*100)</f>
        <v>8.2912032355915066</v>
      </c>
      <c r="AF8" s="65">
        <f>AF9+AF21+AF40+AF55+AF72+AF79+AF90+AF64+AF102</f>
        <v>2</v>
      </c>
      <c r="AG8" s="60">
        <f>IF(D8=0,0,AF8/D8*100)</f>
        <v>6.7408156386922824E-2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173</v>
      </c>
      <c r="D9" s="10">
        <f>SUM(D10:D20)</f>
        <v>161</v>
      </c>
      <c r="E9" s="43">
        <f>IF(C9=0,0,D9/C9*100)</f>
        <v>93.063583815028906</v>
      </c>
      <c r="F9" s="10">
        <f>SUM(F10:F20)</f>
        <v>10</v>
      </c>
      <c r="G9" s="43">
        <f>IF(D9=0,0,F9/D9*100)</f>
        <v>6.2111801242236027</v>
      </c>
      <c r="H9" s="61">
        <f>SUM(H10:H20)</f>
        <v>155</v>
      </c>
      <c r="I9" s="43">
        <f>IF(D9=0,0,H9/D9*100)</f>
        <v>96.273291925465841</v>
      </c>
      <c r="J9" s="43">
        <f>IF(C9=0,0,H9/C9*100)</f>
        <v>89.595375722543352</v>
      </c>
      <c r="K9" s="10">
        <f>SUM(K10:K20)</f>
        <v>109</v>
      </c>
      <c r="L9" s="43">
        <f>IF(D9=0,0,K9/D9*100)</f>
        <v>67.701863354037258</v>
      </c>
      <c r="M9" s="10">
        <f>SUM(M10:M20)</f>
        <v>46</v>
      </c>
      <c r="N9" s="43">
        <f>IF(D9=0,0,M9/D9*100)</f>
        <v>28.571428571428569</v>
      </c>
      <c r="O9" s="61">
        <f>SUM(O10:O20)</f>
        <v>6</v>
      </c>
      <c r="P9" s="43">
        <f>IF(D9=0,0,O9/D9*100)</f>
        <v>3.7267080745341614</v>
      </c>
      <c r="Q9" s="10">
        <f>SUM(Q10:Q20)</f>
        <v>2</v>
      </c>
      <c r="R9" s="43">
        <f>IF(O9=0,0,Q9/O9*100)</f>
        <v>33.333333333333329</v>
      </c>
      <c r="S9" s="10">
        <f>SUM(S10:S20)</f>
        <v>8</v>
      </c>
      <c r="T9" s="43">
        <f>IF(D9=0,0,S9/D9*100)</f>
        <v>4.9689440993788816</v>
      </c>
      <c r="U9" s="10">
        <f>SUM(U10:U20)</f>
        <v>25</v>
      </c>
      <c r="V9" s="43">
        <f>IF(D9=0,0,U9/D9*100)</f>
        <v>15.527950310559005</v>
      </c>
      <c r="W9" s="10">
        <f>SUM(W10:W20)</f>
        <v>12</v>
      </c>
      <c r="X9" s="43">
        <f>IF(D9=0,0,W9/D9*100)</f>
        <v>7.4534161490683228</v>
      </c>
      <c r="Y9" s="10">
        <f>SUM(Y10:Y20)</f>
        <v>20</v>
      </c>
      <c r="Z9" s="43">
        <f>IF(D9=0,0,Y9/D9*100)</f>
        <v>12.422360248447205</v>
      </c>
      <c r="AA9" s="10">
        <f>SUM(AA10:AA20)</f>
        <v>1</v>
      </c>
      <c r="AB9" s="43">
        <f>IF(D9=0,0,AA9/D9*100)</f>
        <v>0.6211180124223602</v>
      </c>
      <c r="AC9" s="43">
        <f>IF(Y9=0,0,AA9/Y9*100)</f>
        <v>5</v>
      </c>
      <c r="AD9" s="10">
        <f>SUM(AD10:AD20)</f>
        <v>19</v>
      </c>
      <c r="AE9" s="43">
        <f>IF(D9=0,0,AD9/D9*100)</f>
        <v>11.801242236024844</v>
      </c>
      <c r="AF9" s="10">
        <f>SUM(AF10:AF20)</f>
        <v>1</v>
      </c>
      <c r="AG9" s="43">
        <f>IF(D9=0,0,AF9/D9*100)</f>
        <v>0.6211180124223602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4</v>
      </c>
      <c r="D10" s="35">
        <v>4</v>
      </c>
      <c r="E10" s="32">
        <f>IF(C10=0,0,D10/C10*100)</f>
        <v>100</v>
      </c>
      <c r="F10" s="35">
        <v>0</v>
      </c>
      <c r="G10" s="32">
        <f>IF(D10=0,0,F10/D10*100)</f>
        <v>0</v>
      </c>
      <c r="H10" s="106">
        <f>K10+M10</f>
        <v>4</v>
      </c>
      <c r="I10" s="32">
        <f>IF(D10=0,0,H10/D10*100)</f>
        <v>100</v>
      </c>
      <c r="J10" s="32">
        <f>IF(C10=0,0,H10/C10*100)</f>
        <v>100</v>
      </c>
      <c r="K10" s="35">
        <v>4</v>
      </c>
      <c r="L10" s="32">
        <f>IF(D10=0,0,K10/D10*100)</f>
        <v>100</v>
      </c>
      <c r="M10" s="35">
        <v>0</v>
      </c>
      <c r="N10" s="32">
        <f>IF(D10=0,0,M10/D10*100)</f>
        <v>0</v>
      </c>
      <c r="O10" s="99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1</v>
      </c>
      <c r="V10" s="32">
        <f>IF(D10=0,0,U10/D10*100)</f>
        <v>25</v>
      </c>
      <c r="W10" s="35">
        <v>1</v>
      </c>
      <c r="X10" s="32">
        <f>IF(D10=0,0,W10/D10*100)</f>
        <v>25</v>
      </c>
      <c r="Y10" s="35">
        <v>0</v>
      </c>
      <c r="Z10" s="32">
        <f>IF(D10=0,0,Y10/D10*100)</f>
        <v>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7</v>
      </c>
      <c r="D11" s="35">
        <v>6</v>
      </c>
      <c r="E11" s="32">
        <f>IF(C11=0,0,D11/C11*100)</f>
        <v>85.714285714285708</v>
      </c>
      <c r="F11" s="35">
        <v>0</v>
      </c>
      <c r="G11" s="32">
        <f>IF(D11=0,0,F11/D11*100)</f>
        <v>0</v>
      </c>
      <c r="H11" s="106">
        <f t="shared" ref="H11:H80" si="0">K11+M11</f>
        <v>6</v>
      </c>
      <c r="I11" s="32">
        <f>IF(D11=0,0,H11/D11*100)</f>
        <v>100</v>
      </c>
      <c r="J11" s="32">
        <f>IF(C11=0,0,H11/C11*100)</f>
        <v>85.714285714285708</v>
      </c>
      <c r="K11" s="35">
        <v>5</v>
      </c>
      <c r="L11" s="32">
        <f>IF(D11=0,0,K11/D11*100)</f>
        <v>83.333333333333343</v>
      </c>
      <c r="M11" s="35">
        <v>1</v>
      </c>
      <c r="N11" s="32">
        <f>IF(D11=0,0,M11/D11*100)</f>
        <v>16.666666666666664</v>
      </c>
      <c r="O11" s="99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0</v>
      </c>
      <c r="T11" s="32">
        <f>IF(D11=0,0,S11/D11*100)</f>
        <v>0</v>
      </c>
      <c r="U11" s="35">
        <v>0</v>
      </c>
      <c r="V11" s="32">
        <f>IF(D11=0,0,U11/D11*100)</f>
        <v>0</v>
      </c>
      <c r="W11" s="35">
        <v>1</v>
      </c>
      <c r="X11" s="32">
        <f>IF(D11=0,0,W11/D11*100)</f>
        <v>16.666666666666664</v>
      </c>
      <c r="Y11" s="35">
        <v>0</v>
      </c>
      <c r="Z11" s="32">
        <f>IF(D11=0,0,Y11/D11*100)</f>
        <v>0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1</v>
      </c>
      <c r="AE11" s="32">
        <f>IF(D11=0,0,AD11/D11*100)</f>
        <v>16.666666666666664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2</v>
      </c>
      <c r="D12" s="35">
        <v>2</v>
      </c>
      <c r="E12" s="32">
        <f t="shared" ref="E12:E78" si="2">IF(C12=0,0,D12/C12*100)</f>
        <v>100</v>
      </c>
      <c r="F12" s="35">
        <v>0</v>
      </c>
      <c r="G12" s="32">
        <f t="shared" ref="G12:G78" si="3">IF(D12=0,0,F12/D12*100)</f>
        <v>0</v>
      </c>
      <c r="H12" s="106">
        <f t="shared" si="0"/>
        <v>2</v>
      </c>
      <c r="I12" s="32">
        <f t="shared" ref="I12:I78" si="4">IF(D12=0,0,H12/D12*100)</f>
        <v>100</v>
      </c>
      <c r="J12" s="32">
        <f t="shared" ref="J12:J78" si="5">IF(C12=0,0,H12/C12*100)</f>
        <v>100</v>
      </c>
      <c r="K12" s="35">
        <v>0</v>
      </c>
      <c r="L12" s="32">
        <f t="shared" ref="L12:L79" si="6">IF(D12=0,0,K12/D12*100)</f>
        <v>0</v>
      </c>
      <c r="M12" s="35">
        <v>2</v>
      </c>
      <c r="N12" s="32">
        <f t="shared" ref="N12:N78" si="7">IF(D12=0,0,M12/D12*100)</f>
        <v>100</v>
      </c>
      <c r="O12" s="99">
        <f t="shared" si="1"/>
        <v>0</v>
      </c>
      <c r="P12" s="32">
        <f t="shared" ref="P12:P78" si="8">IF(D12=0,0,O12/D12*100)</f>
        <v>0</v>
      </c>
      <c r="Q12" s="35">
        <v>0</v>
      </c>
      <c r="R12" s="32">
        <f t="shared" ref="R12:R79" si="9">IF(O12=0,0,Q12/O12*100)</f>
        <v>0</v>
      </c>
      <c r="S12" s="35">
        <v>0</v>
      </c>
      <c r="T12" s="32">
        <f t="shared" ref="T12:T78" si="10">IF(D12=0,0,S12/D12*100)</f>
        <v>0</v>
      </c>
      <c r="U12" s="35">
        <v>0</v>
      </c>
      <c r="V12" s="32">
        <f t="shared" ref="V12:V79" si="11">IF(D12=0,0,U12/D12*100)</f>
        <v>0</v>
      </c>
      <c r="W12" s="35">
        <v>0</v>
      </c>
      <c r="X12" s="32">
        <f t="shared" ref="X12:X78" si="12">IF(D12=0,0,W12/D12*100)</f>
        <v>0</v>
      </c>
      <c r="Y12" s="35">
        <v>1</v>
      </c>
      <c r="Z12" s="32">
        <f t="shared" ref="Z12:Z78" si="13">IF(D12=0,0,Y12/D12*100)</f>
        <v>50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1</v>
      </c>
      <c r="AE12" s="32">
        <f t="shared" ref="AE12:AE79" si="16">IF(D12=0,0,AD12/D12*100)</f>
        <v>50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37</v>
      </c>
      <c r="D13" s="35">
        <v>36</v>
      </c>
      <c r="E13" s="32">
        <f t="shared" si="2"/>
        <v>97.297297297297305</v>
      </c>
      <c r="F13" s="35">
        <v>2</v>
      </c>
      <c r="G13" s="32">
        <f t="shared" si="3"/>
        <v>5.5555555555555554</v>
      </c>
      <c r="H13" s="106">
        <f t="shared" si="0"/>
        <v>35</v>
      </c>
      <c r="I13" s="32">
        <f t="shared" si="4"/>
        <v>97.222222222222214</v>
      </c>
      <c r="J13" s="32">
        <f t="shared" si="5"/>
        <v>94.594594594594597</v>
      </c>
      <c r="K13" s="35">
        <v>23</v>
      </c>
      <c r="L13" s="32">
        <f t="shared" si="6"/>
        <v>63.888888888888886</v>
      </c>
      <c r="M13" s="35">
        <v>12</v>
      </c>
      <c r="N13" s="32">
        <f t="shared" si="7"/>
        <v>33.333333333333329</v>
      </c>
      <c r="O13" s="99">
        <f t="shared" si="1"/>
        <v>1</v>
      </c>
      <c r="P13" s="32">
        <f t="shared" si="8"/>
        <v>2.7777777777777777</v>
      </c>
      <c r="Q13" s="35">
        <v>0</v>
      </c>
      <c r="R13" s="32">
        <f t="shared" si="9"/>
        <v>0</v>
      </c>
      <c r="S13" s="35">
        <v>3</v>
      </c>
      <c r="T13" s="32">
        <f t="shared" si="10"/>
        <v>8.3333333333333321</v>
      </c>
      <c r="U13" s="35">
        <v>2</v>
      </c>
      <c r="V13" s="32">
        <f t="shared" si="11"/>
        <v>5.5555555555555554</v>
      </c>
      <c r="W13" s="35">
        <v>5</v>
      </c>
      <c r="X13" s="32">
        <f t="shared" si="12"/>
        <v>13.888888888888889</v>
      </c>
      <c r="Y13" s="35">
        <v>3</v>
      </c>
      <c r="Z13" s="32">
        <f t="shared" si="13"/>
        <v>8.3333333333333321</v>
      </c>
      <c r="AA13" s="35">
        <v>0</v>
      </c>
      <c r="AB13" s="32">
        <f t="shared" si="14"/>
        <v>0</v>
      </c>
      <c r="AC13" s="32">
        <f t="shared" si="15"/>
        <v>0</v>
      </c>
      <c r="AD13" s="35">
        <v>3</v>
      </c>
      <c r="AE13" s="32">
        <f t="shared" si="16"/>
        <v>8.3333333333333321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22</v>
      </c>
      <c r="D14" s="35">
        <v>21</v>
      </c>
      <c r="E14" s="32">
        <f t="shared" si="2"/>
        <v>95.454545454545453</v>
      </c>
      <c r="F14" s="35">
        <v>2</v>
      </c>
      <c r="G14" s="32">
        <f t="shared" si="3"/>
        <v>9.5238095238095237</v>
      </c>
      <c r="H14" s="106">
        <f t="shared" si="0"/>
        <v>21</v>
      </c>
      <c r="I14" s="32">
        <f t="shared" si="4"/>
        <v>100</v>
      </c>
      <c r="J14" s="32">
        <f t="shared" si="5"/>
        <v>95.454545454545453</v>
      </c>
      <c r="K14" s="35">
        <v>14</v>
      </c>
      <c r="L14" s="32">
        <f t="shared" si="6"/>
        <v>66.666666666666657</v>
      </c>
      <c r="M14" s="35">
        <v>7</v>
      </c>
      <c r="N14" s="32">
        <f t="shared" si="7"/>
        <v>33.333333333333329</v>
      </c>
      <c r="O14" s="99">
        <f t="shared" si="1"/>
        <v>0</v>
      </c>
      <c r="P14" s="32">
        <f t="shared" si="8"/>
        <v>0</v>
      </c>
      <c r="Q14" s="35">
        <v>0</v>
      </c>
      <c r="R14" s="32">
        <f t="shared" si="9"/>
        <v>0</v>
      </c>
      <c r="S14" s="35">
        <v>0</v>
      </c>
      <c r="T14" s="32">
        <f t="shared" si="10"/>
        <v>0</v>
      </c>
      <c r="U14" s="35">
        <v>4</v>
      </c>
      <c r="V14" s="32">
        <f t="shared" si="11"/>
        <v>19.047619047619047</v>
      </c>
      <c r="W14" s="35">
        <v>0</v>
      </c>
      <c r="X14" s="32">
        <f t="shared" si="12"/>
        <v>0</v>
      </c>
      <c r="Y14" s="35">
        <v>7</v>
      </c>
      <c r="Z14" s="32">
        <f t="shared" si="13"/>
        <v>33.333333333333329</v>
      </c>
      <c r="AA14" s="35">
        <v>0</v>
      </c>
      <c r="AB14" s="32">
        <f t="shared" si="14"/>
        <v>0</v>
      </c>
      <c r="AC14" s="32">
        <f t="shared" si="15"/>
        <v>0</v>
      </c>
      <c r="AD14" s="35">
        <v>4</v>
      </c>
      <c r="AE14" s="32">
        <f t="shared" si="16"/>
        <v>19.047619047619047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66</v>
      </c>
      <c r="D15" s="35">
        <v>58</v>
      </c>
      <c r="E15" s="32">
        <f t="shared" si="2"/>
        <v>87.878787878787875</v>
      </c>
      <c r="F15" s="35">
        <v>2</v>
      </c>
      <c r="G15" s="32">
        <f t="shared" si="3"/>
        <v>3.4482758620689653</v>
      </c>
      <c r="H15" s="106">
        <f t="shared" si="0"/>
        <v>58</v>
      </c>
      <c r="I15" s="32">
        <f t="shared" si="4"/>
        <v>100</v>
      </c>
      <c r="J15" s="32">
        <f t="shared" si="5"/>
        <v>87.878787878787875</v>
      </c>
      <c r="K15" s="35">
        <v>45</v>
      </c>
      <c r="L15" s="32">
        <f t="shared" si="6"/>
        <v>77.58620689655173</v>
      </c>
      <c r="M15" s="35">
        <v>13</v>
      </c>
      <c r="N15" s="32">
        <f t="shared" si="7"/>
        <v>22.413793103448278</v>
      </c>
      <c r="O15" s="99">
        <f t="shared" si="1"/>
        <v>0</v>
      </c>
      <c r="P15" s="32">
        <f t="shared" si="8"/>
        <v>0</v>
      </c>
      <c r="Q15" s="35">
        <v>0</v>
      </c>
      <c r="R15" s="32">
        <f t="shared" si="9"/>
        <v>0</v>
      </c>
      <c r="S15" s="35">
        <v>3</v>
      </c>
      <c r="T15" s="32">
        <f t="shared" si="10"/>
        <v>5.1724137931034484</v>
      </c>
      <c r="U15" s="35">
        <v>12</v>
      </c>
      <c r="V15" s="32">
        <f t="shared" si="11"/>
        <v>20.689655172413794</v>
      </c>
      <c r="W15" s="35">
        <v>4</v>
      </c>
      <c r="X15" s="32">
        <f t="shared" si="12"/>
        <v>6.8965517241379306</v>
      </c>
      <c r="Y15" s="35">
        <v>5</v>
      </c>
      <c r="Z15" s="32">
        <f t="shared" si="13"/>
        <v>8.6206896551724146</v>
      </c>
      <c r="AA15" s="35">
        <v>0</v>
      </c>
      <c r="AB15" s="32">
        <f t="shared" si="14"/>
        <v>0</v>
      </c>
      <c r="AC15" s="32">
        <f t="shared" si="15"/>
        <v>0</v>
      </c>
      <c r="AD15" s="35">
        <v>7</v>
      </c>
      <c r="AE15" s="32">
        <f t="shared" si="16"/>
        <v>12.068965517241379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1</v>
      </c>
      <c r="D16" s="35">
        <v>1</v>
      </c>
      <c r="E16" s="32">
        <f t="shared" si="2"/>
        <v>100</v>
      </c>
      <c r="F16" s="35">
        <v>1</v>
      </c>
      <c r="G16" s="32">
        <f t="shared" si="3"/>
        <v>100</v>
      </c>
      <c r="H16" s="106">
        <f t="shared" si="0"/>
        <v>1</v>
      </c>
      <c r="I16" s="32">
        <f t="shared" si="4"/>
        <v>100</v>
      </c>
      <c r="J16" s="32">
        <f t="shared" si="5"/>
        <v>100</v>
      </c>
      <c r="K16" s="35">
        <v>0</v>
      </c>
      <c r="L16" s="32">
        <f t="shared" si="6"/>
        <v>0</v>
      </c>
      <c r="M16" s="35">
        <v>1</v>
      </c>
      <c r="N16" s="32">
        <f t="shared" si="7"/>
        <v>100</v>
      </c>
      <c r="O16" s="99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5</v>
      </c>
      <c r="D17" s="35">
        <v>5</v>
      </c>
      <c r="E17" s="32">
        <f t="shared" si="2"/>
        <v>100</v>
      </c>
      <c r="F17" s="35">
        <v>1</v>
      </c>
      <c r="G17" s="32">
        <f t="shared" si="3"/>
        <v>20</v>
      </c>
      <c r="H17" s="106">
        <f t="shared" si="0"/>
        <v>4</v>
      </c>
      <c r="I17" s="32">
        <f t="shared" si="4"/>
        <v>80</v>
      </c>
      <c r="J17" s="32">
        <f t="shared" si="5"/>
        <v>80</v>
      </c>
      <c r="K17" s="35">
        <v>3</v>
      </c>
      <c r="L17" s="32">
        <f t="shared" si="6"/>
        <v>60</v>
      </c>
      <c r="M17" s="35">
        <v>1</v>
      </c>
      <c r="N17" s="32">
        <f t="shared" si="7"/>
        <v>20</v>
      </c>
      <c r="O17" s="99">
        <f t="shared" si="1"/>
        <v>1</v>
      </c>
      <c r="P17" s="32">
        <f t="shared" si="8"/>
        <v>20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0</v>
      </c>
      <c r="V17" s="32">
        <f t="shared" si="11"/>
        <v>0</v>
      </c>
      <c r="W17" s="35">
        <v>0</v>
      </c>
      <c r="X17" s="32">
        <f t="shared" si="12"/>
        <v>0</v>
      </c>
      <c r="Y17" s="35">
        <v>0</v>
      </c>
      <c r="Z17" s="32">
        <f t="shared" si="13"/>
        <v>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10</v>
      </c>
      <c r="D18" s="35">
        <v>10</v>
      </c>
      <c r="E18" s="32">
        <f t="shared" si="2"/>
        <v>100</v>
      </c>
      <c r="F18" s="35">
        <v>0</v>
      </c>
      <c r="G18" s="32">
        <f t="shared" si="3"/>
        <v>0</v>
      </c>
      <c r="H18" s="106">
        <f t="shared" si="0"/>
        <v>10</v>
      </c>
      <c r="I18" s="32">
        <f t="shared" si="4"/>
        <v>100</v>
      </c>
      <c r="J18" s="32">
        <f t="shared" si="5"/>
        <v>100</v>
      </c>
      <c r="K18" s="35">
        <v>7</v>
      </c>
      <c r="L18" s="32">
        <f t="shared" si="6"/>
        <v>70</v>
      </c>
      <c r="M18" s="35">
        <v>3</v>
      </c>
      <c r="N18" s="32">
        <f t="shared" si="7"/>
        <v>30</v>
      </c>
      <c r="O18" s="99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0</v>
      </c>
      <c r="T18" s="32">
        <f t="shared" si="10"/>
        <v>0</v>
      </c>
      <c r="U18" s="35">
        <v>1</v>
      </c>
      <c r="V18" s="32">
        <f t="shared" si="11"/>
        <v>10</v>
      </c>
      <c r="W18" s="35">
        <v>0</v>
      </c>
      <c r="X18" s="32">
        <f t="shared" si="12"/>
        <v>0</v>
      </c>
      <c r="Y18" s="35">
        <v>1</v>
      </c>
      <c r="Z18" s="32">
        <f t="shared" si="13"/>
        <v>10</v>
      </c>
      <c r="AA18" s="35">
        <v>0</v>
      </c>
      <c r="AB18" s="32">
        <f t="shared" si="14"/>
        <v>0</v>
      </c>
      <c r="AC18" s="32">
        <f t="shared" si="15"/>
        <v>0</v>
      </c>
      <c r="AD18" s="35">
        <v>2</v>
      </c>
      <c r="AE18" s="32">
        <f t="shared" si="16"/>
        <v>20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19</v>
      </c>
      <c r="D19" s="35">
        <v>18</v>
      </c>
      <c r="E19" s="32">
        <f t="shared" si="2"/>
        <v>94.73684210526315</v>
      </c>
      <c r="F19" s="35">
        <v>2</v>
      </c>
      <c r="G19" s="32">
        <f t="shared" si="3"/>
        <v>11.111111111111111</v>
      </c>
      <c r="H19" s="106">
        <f t="shared" si="0"/>
        <v>14</v>
      </c>
      <c r="I19" s="32">
        <f t="shared" si="4"/>
        <v>77.777777777777786</v>
      </c>
      <c r="J19" s="32">
        <f t="shared" si="5"/>
        <v>73.68421052631578</v>
      </c>
      <c r="K19" s="35">
        <v>8</v>
      </c>
      <c r="L19" s="32">
        <f t="shared" si="6"/>
        <v>44.444444444444443</v>
      </c>
      <c r="M19" s="35">
        <v>6</v>
      </c>
      <c r="N19" s="32">
        <f t="shared" si="7"/>
        <v>33.333333333333329</v>
      </c>
      <c r="O19" s="99">
        <f t="shared" si="1"/>
        <v>4</v>
      </c>
      <c r="P19" s="32">
        <f t="shared" si="8"/>
        <v>22.222222222222221</v>
      </c>
      <c r="Q19" s="35">
        <v>2</v>
      </c>
      <c r="R19" s="32">
        <f t="shared" si="9"/>
        <v>50</v>
      </c>
      <c r="S19" s="35">
        <v>2</v>
      </c>
      <c r="T19" s="32">
        <f t="shared" si="10"/>
        <v>11.111111111111111</v>
      </c>
      <c r="U19" s="35">
        <v>5</v>
      </c>
      <c r="V19" s="32">
        <f t="shared" si="11"/>
        <v>27.777777777777779</v>
      </c>
      <c r="W19" s="35">
        <v>1</v>
      </c>
      <c r="X19" s="32">
        <f t="shared" si="12"/>
        <v>5.5555555555555554</v>
      </c>
      <c r="Y19" s="35">
        <v>3</v>
      </c>
      <c r="Z19" s="32">
        <f t="shared" si="13"/>
        <v>16.666666666666664</v>
      </c>
      <c r="AA19" s="35">
        <v>1</v>
      </c>
      <c r="AB19" s="32">
        <f t="shared" si="14"/>
        <v>5.5555555555555554</v>
      </c>
      <c r="AC19" s="32">
        <f t="shared" si="15"/>
        <v>33.333333333333329</v>
      </c>
      <c r="AD19" s="35">
        <v>1</v>
      </c>
      <c r="AE19" s="32">
        <f t="shared" si="16"/>
        <v>5.5555555555555554</v>
      </c>
      <c r="AF19" s="35">
        <v>1</v>
      </c>
      <c r="AG19" s="32">
        <f t="shared" si="17"/>
        <v>5.5555555555555554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0</v>
      </c>
      <c r="D20" s="35">
        <v>0</v>
      </c>
      <c r="E20" s="32">
        <f t="shared" si="2"/>
        <v>0</v>
      </c>
      <c r="F20" s="35">
        <v>0</v>
      </c>
      <c r="G20" s="32">
        <f t="shared" si="3"/>
        <v>0</v>
      </c>
      <c r="H20" s="106">
        <f t="shared" si="0"/>
        <v>0</v>
      </c>
      <c r="I20" s="32">
        <f t="shared" si="4"/>
        <v>0</v>
      </c>
      <c r="J20" s="32">
        <f t="shared" si="5"/>
        <v>0</v>
      </c>
      <c r="K20" s="35">
        <v>0</v>
      </c>
      <c r="L20" s="32">
        <f t="shared" si="6"/>
        <v>0</v>
      </c>
      <c r="M20" s="35">
        <v>0</v>
      </c>
      <c r="N20" s="32">
        <f t="shared" si="7"/>
        <v>0</v>
      </c>
      <c r="O20" s="99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813</v>
      </c>
      <c r="D21" s="10">
        <f>SUM(D22:D39)</f>
        <v>756</v>
      </c>
      <c r="E21" s="43">
        <f>IF(C21=0,0,D21/C21*100)</f>
        <v>92.988929889298888</v>
      </c>
      <c r="F21" s="10">
        <f>SUM(F22:F39)</f>
        <v>21</v>
      </c>
      <c r="G21" s="43">
        <f>IF(D21=0,0,F21/D21*100)</f>
        <v>2.7777777777777777</v>
      </c>
      <c r="H21" s="61">
        <f>SUM(H22:H39)</f>
        <v>723</v>
      </c>
      <c r="I21" s="43">
        <f>IF(D21=0,0,H21/D21*100)</f>
        <v>95.634920634920633</v>
      </c>
      <c r="J21" s="43">
        <f>IF(C21=0,0,H21/C21*100)</f>
        <v>88.929889298892988</v>
      </c>
      <c r="K21" s="10">
        <f>SUM(K22:K39)</f>
        <v>418</v>
      </c>
      <c r="L21" s="43">
        <f>IF(D21=0,0,K21/D21*100)</f>
        <v>55.291005291005291</v>
      </c>
      <c r="M21" s="10">
        <f>SUM(M22:M39)</f>
        <v>305</v>
      </c>
      <c r="N21" s="43">
        <f>IF(D21=0,0,M21/D21*100)</f>
        <v>40.343915343915342</v>
      </c>
      <c r="O21" s="61">
        <f>SUM(O22:O39)</f>
        <v>33</v>
      </c>
      <c r="P21" s="43">
        <f>IF(D21=0,0,O21/D21*100)</f>
        <v>4.3650793650793647</v>
      </c>
      <c r="Q21" s="10">
        <f>SUM(Q22:Q39)</f>
        <v>5</v>
      </c>
      <c r="R21" s="43">
        <f t="shared" si="9"/>
        <v>15.151515151515152</v>
      </c>
      <c r="S21" s="10">
        <f>SUM(S22:S39)</f>
        <v>26</v>
      </c>
      <c r="T21" s="43">
        <f>IF(D21=0,0,S21/D21*100)</f>
        <v>3.4391534391534391</v>
      </c>
      <c r="U21" s="10">
        <f>SUM(U22:U39)</f>
        <v>86</v>
      </c>
      <c r="V21" s="43">
        <f t="shared" si="11"/>
        <v>11.375661375661375</v>
      </c>
      <c r="W21" s="10">
        <f>SUM(W22:W39)</f>
        <v>56</v>
      </c>
      <c r="X21" s="43">
        <f>IF(D21=0,0,W21/D21*100)</f>
        <v>7.4074074074074066</v>
      </c>
      <c r="Y21" s="10">
        <f>SUM(Y22:Y39)</f>
        <v>95</v>
      </c>
      <c r="Z21" s="43">
        <f>IF(D21=0,0,Y21/D21*100)</f>
        <v>12.566137566137566</v>
      </c>
      <c r="AA21" s="10">
        <f>SUM(AA22:AA39)</f>
        <v>3</v>
      </c>
      <c r="AB21" s="43">
        <f>IF(D21=0,0,AA21/D21*100)</f>
        <v>0.3968253968253968</v>
      </c>
      <c r="AC21" s="43">
        <f>IF(Y21=0,0,AA21/Y21*100)</f>
        <v>3.1578947368421053</v>
      </c>
      <c r="AD21" s="10">
        <f>SUM(AD22:AD39)</f>
        <v>71</v>
      </c>
      <c r="AE21" s="43">
        <f t="shared" si="16"/>
        <v>9.3915343915343907</v>
      </c>
      <c r="AF21" s="10">
        <f>SUM(AF22:AF39)</f>
        <v>1</v>
      </c>
      <c r="AG21" s="43">
        <f>IF(D21=0,0,AF21/D21*100)</f>
        <v>0.13227513227513227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103</v>
      </c>
      <c r="D22" s="35">
        <v>102</v>
      </c>
      <c r="E22" s="32">
        <f t="shared" si="2"/>
        <v>99.029126213592235</v>
      </c>
      <c r="F22" s="35">
        <v>0</v>
      </c>
      <c r="G22" s="32">
        <f t="shared" si="3"/>
        <v>0</v>
      </c>
      <c r="H22" s="106">
        <f t="shared" si="0"/>
        <v>100</v>
      </c>
      <c r="I22" s="32">
        <f t="shared" si="4"/>
        <v>98.039215686274503</v>
      </c>
      <c r="J22" s="32">
        <f t="shared" si="5"/>
        <v>97.087378640776706</v>
      </c>
      <c r="K22" s="35">
        <v>80</v>
      </c>
      <c r="L22" s="32">
        <f t="shared" si="6"/>
        <v>78.431372549019613</v>
      </c>
      <c r="M22" s="35">
        <v>20</v>
      </c>
      <c r="N22" s="32">
        <f t="shared" si="7"/>
        <v>19.607843137254903</v>
      </c>
      <c r="O22" s="99">
        <f t="shared" ref="O22:O39" si="18">D22-H22</f>
        <v>2</v>
      </c>
      <c r="P22" s="32">
        <f t="shared" si="8"/>
        <v>1.9607843137254901</v>
      </c>
      <c r="Q22" s="35">
        <v>3</v>
      </c>
      <c r="R22" s="32">
        <f t="shared" si="9"/>
        <v>150</v>
      </c>
      <c r="S22" s="35">
        <v>7</v>
      </c>
      <c r="T22" s="32">
        <f t="shared" si="10"/>
        <v>6.8627450980392162</v>
      </c>
      <c r="U22" s="35">
        <v>11</v>
      </c>
      <c r="V22" s="32">
        <f t="shared" si="11"/>
        <v>10.784313725490197</v>
      </c>
      <c r="W22" s="35">
        <v>7</v>
      </c>
      <c r="X22" s="32">
        <f t="shared" si="12"/>
        <v>6.8627450980392162</v>
      </c>
      <c r="Y22" s="35">
        <v>7</v>
      </c>
      <c r="Z22" s="32">
        <f t="shared" si="13"/>
        <v>6.8627450980392162</v>
      </c>
      <c r="AA22" s="35">
        <v>1</v>
      </c>
      <c r="AB22" s="32">
        <f t="shared" si="14"/>
        <v>0.98039215686274506</v>
      </c>
      <c r="AC22" s="32">
        <f t="shared" si="15"/>
        <v>14.285714285714285</v>
      </c>
      <c r="AD22" s="35">
        <v>8</v>
      </c>
      <c r="AE22" s="32">
        <f t="shared" si="16"/>
        <v>7.8431372549019605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27</v>
      </c>
      <c r="D23" s="35">
        <v>24</v>
      </c>
      <c r="E23" s="32">
        <f t="shared" si="2"/>
        <v>88.888888888888886</v>
      </c>
      <c r="F23" s="35">
        <v>0</v>
      </c>
      <c r="G23" s="32">
        <f t="shared" si="3"/>
        <v>0</v>
      </c>
      <c r="H23" s="106">
        <f t="shared" si="0"/>
        <v>24</v>
      </c>
      <c r="I23" s="32">
        <f t="shared" si="4"/>
        <v>100</v>
      </c>
      <c r="J23" s="32">
        <f t="shared" si="5"/>
        <v>88.888888888888886</v>
      </c>
      <c r="K23" s="35">
        <v>19</v>
      </c>
      <c r="L23" s="32">
        <f t="shared" si="6"/>
        <v>79.166666666666657</v>
      </c>
      <c r="M23" s="35">
        <v>5</v>
      </c>
      <c r="N23" s="32">
        <f t="shared" si="7"/>
        <v>20.833333333333336</v>
      </c>
      <c r="O23" s="99">
        <f t="shared" si="18"/>
        <v>0</v>
      </c>
      <c r="P23" s="32">
        <f t="shared" si="8"/>
        <v>0</v>
      </c>
      <c r="Q23" s="35">
        <v>0</v>
      </c>
      <c r="R23" s="32">
        <f t="shared" si="9"/>
        <v>0</v>
      </c>
      <c r="S23" s="35">
        <v>1</v>
      </c>
      <c r="T23" s="32">
        <f t="shared" si="10"/>
        <v>4.1666666666666661</v>
      </c>
      <c r="U23" s="35">
        <v>0</v>
      </c>
      <c r="V23" s="32">
        <f t="shared" si="11"/>
        <v>0</v>
      </c>
      <c r="W23" s="35">
        <v>1</v>
      </c>
      <c r="X23" s="32">
        <f t="shared" si="12"/>
        <v>4.1666666666666661</v>
      </c>
      <c r="Y23" s="35">
        <v>1</v>
      </c>
      <c r="Z23" s="32">
        <f t="shared" si="13"/>
        <v>4.1666666666666661</v>
      </c>
      <c r="AA23" s="35">
        <v>0</v>
      </c>
      <c r="AB23" s="32">
        <f t="shared" si="14"/>
        <v>0</v>
      </c>
      <c r="AC23" s="32">
        <f t="shared" si="15"/>
        <v>0</v>
      </c>
      <c r="AD23" s="35">
        <v>3</v>
      </c>
      <c r="AE23" s="32">
        <f t="shared" si="16"/>
        <v>12.5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35</v>
      </c>
      <c r="D24" s="35">
        <v>30</v>
      </c>
      <c r="E24" s="32">
        <f t="shared" si="2"/>
        <v>85.714285714285708</v>
      </c>
      <c r="F24" s="35">
        <v>0</v>
      </c>
      <c r="G24" s="32">
        <f t="shared" si="3"/>
        <v>0</v>
      </c>
      <c r="H24" s="106">
        <f t="shared" si="0"/>
        <v>29</v>
      </c>
      <c r="I24" s="32">
        <f t="shared" si="4"/>
        <v>96.666666666666671</v>
      </c>
      <c r="J24" s="32">
        <f t="shared" si="5"/>
        <v>82.857142857142861</v>
      </c>
      <c r="K24" s="35">
        <v>21</v>
      </c>
      <c r="L24" s="32">
        <f t="shared" si="6"/>
        <v>70</v>
      </c>
      <c r="M24" s="35">
        <v>8</v>
      </c>
      <c r="N24" s="32">
        <f t="shared" si="7"/>
        <v>26.666666666666668</v>
      </c>
      <c r="O24" s="99">
        <f t="shared" si="18"/>
        <v>1</v>
      </c>
      <c r="P24" s="32">
        <f t="shared" si="8"/>
        <v>3.3333333333333335</v>
      </c>
      <c r="Q24" s="35">
        <v>0</v>
      </c>
      <c r="R24" s="32">
        <f t="shared" si="9"/>
        <v>0</v>
      </c>
      <c r="S24" s="35">
        <v>1</v>
      </c>
      <c r="T24" s="32">
        <f t="shared" si="10"/>
        <v>3.3333333333333335</v>
      </c>
      <c r="U24" s="35">
        <v>3</v>
      </c>
      <c r="V24" s="32">
        <f t="shared" si="11"/>
        <v>10</v>
      </c>
      <c r="W24" s="35">
        <v>1</v>
      </c>
      <c r="X24" s="32">
        <f t="shared" si="12"/>
        <v>3.3333333333333335</v>
      </c>
      <c r="Y24" s="35">
        <v>2</v>
      </c>
      <c r="Z24" s="32">
        <f t="shared" si="13"/>
        <v>6.666666666666667</v>
      </c>
      <c r="AA24" s="35">
        <v>0</v>
      </c>
      <c r="AB24" s="32">
        <f t="shared" si="14"/>
        <v>0</v>
      </c>
      <c r="AC24" s="32">
        <f t="shared" si="15"/>
        <v>0</v>
      </c>
      <c r="AD24" s="35">
        <v>2</v>
      </c>
      <c r="AE24" s="32">
        <f t="shared" si="16"/>
        <v>6.666666666666667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130</v>
      </c>
      <c r="D25" s="35">
        <v>124</v>
      </c>
      <c r="E25" s="32">
        <f t="shared" si="2"/>
        <v>95.384615384615387</v>
      </c>
      <c r="F25" s="35">
        <v>2</v>
      </c>
      <c r="G25" s="32">
        <f t="shared" si="3"/>
        <v>1.6129032258064515</v>
      </c>
      <c r="H25" s="106">
        <f t="shared" si="0"/>
        <v>120</v>
      </c>
      <c r="I25" s="32">
        <f t="shared" si="4"/>
        <v>96.774193548387103</v>
      </c>
      <c r="J25" s="32">
        <f t="shared" si="5"/>
        <v>92.307692307692307</v>
      </c>
      <c r="K25" s="35">
        <v>62</v>
      </c>
      <c r="L25" s="32">
        <f t="shared" si="6"/>
        <v>50</v>
      </c>
      <c r="M25" s="35">
        <v>58</v>
      </c>
      <c r="N25" s="32">
        <f t="shared" si="7"/>
        <v>46.774193548387096</v>
      </c>
      <c r="O25" s="99">
        <f t="shared" si="18"/>
        <v>4</v>
      </c>
      <c r="P25" s="32">
        <f t="shared" si="8"/>
        <v>3.225806451612903</v>
      </c>
      <c r="Q25" s="35">
        <v>0</v>
      </c>
      <c r="R25" s="32">
        <f t="shared" si="9"/>
        <v>0</v>
      </c>
      <c r="S25" s="35">
        <v>2</v>
      </c>
      <c r="T25" s="32">
        <f t="shared" si="10"/>
        <v>1.6129032258064515</v>
      </c>
      <c r="U25" s="35">
        <v>13</v>
      </c>
      <c r="V25" s="32">
        <f t="shared" si="11"/>
        <v>10.483870967741936</v>
      </c>
      <c r="W25" s="35">
        <v>4</v>
      </c>
      <c r="X25" s="32">
        <f t="shared" si="12"/>
        <v>3.225806451612903</v>
      </c>
      <c r="Y25" s="35">
        <v>12</v>
      </c>
      <c r="Z25" s="32">
        <f t="shared" si="13"/>
        <v>9.67741935483871</v>
      </c>
      <c r="AA25" s="35">
        <v>1</v>
      </c>
      <c r="AB25" s="32">
        <f t="shared" si="14"/>
        <v>0.80645161290322576</v>
      </c>
      <c r="AC25" s="32">
        <f t="shared" si="15"/>
        <v>8.3333333333333321</v>
      </c>
      <c r="AD25" s="35">
        <v>4</v>
      </c>
      <c r="AE25" s="32">
        <f t="shared" si="16"/>
        <v>3.225806451612903</v>
      </c>
      <c r="AF25" s="35">
        <v>1</v>
      </c>
      <c r="AG25" s="32">
        <f t="shared" si="17"/>
        <v>0.80645161290322576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4</v>
      </c>
      <c r="D26" s="35">
        <v>4</v>
      </c>
      <c r="E26" s="32">
        <f t="shared" si="2"/>
        <v>100</v>
      </c>
      <c r="F26" s="35">
        <v>1</v>
      </c>
      <c r="G26" s="32">
        <f t="shared" si="3"/>
        <v>25</v>
      </c>
      <c r="H26" s="106">
        <f t="shared" si="0"/>
        <v>4</v>
      </c>
      <c r="I26" s="32">
        <f t="shared" si="4"/>
        <v>100</v>
      </c>
      <c r="J26" s="32">
        <f t="shared" si="5"/>
        <v>100</v>
      </c>
      <c r="K26" s="35">
        <v>4</v>
      </c>
      <c r="L26" s="32">
        <f t="shared" si="6"/>
        <v>100</v>
      </c>
      <c r="M26" s="35">
        <v>0</v>
      </c>
      <c r="N26" s="32">
        <f t="shared" si="7"/>
        <v>0</v>
      </c>
      <c r="O26" s="99">
        <f t="shared" si="18"/>
        <v>0</v>
      </c>
      <c r="P26" s="32">
        <f t="shared" si="8"/>
        <v>0</v>
      </c>
      <c r="Q26" s="35">
        <v>0</v>
      </c>
      <c r="R26" s="32">
        <f t="shared" si="9"/>
        <v>0</v>
      </c>
      <c r="S26" s="35">
        <v>0</v>
      </c>
      <c r="T26" s="32">
        <f t="shared" si="10"/>
        <v>0</v>
      </c>
      <c r="U26" s="35">
        <v>1</v>
      </c>
      <c r="V26" s="32">
        <f t="shared" si="11"/>
        <v>25</v>
      </c>
      <c r="W26" s="35">
        <v>0</v>
      </c>
      <c r="X26" s="32">
        <f t="shared" si="12"/>
        <v>0</v>
      </c>
      <c r="Y26" s="35">
        <v>1</v>
      </c>
      <c r="Z26" s="32">
        <f t="shared" si="13"/>
        <v>25</v>
      </c>
      <c r="AA26" s="35">
        <v>0</v>
      </c>
      <c r="AB26" s="32">
        <f t="shared" si="14"/>
        <v>0</v>
      </c>
      <c r="AC26" s="32">
        <f t="shared" si="15"/>
        <v>0</v>
      </c>
      <c r="AD26" s="35">
        <v>1</v>
      </c>
      <c r="AE26" s="32">
        <f t="shared" si="16"/>
        <v>25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33</v>
      </c>
      <c r="D27" s="35">
        <v>30</v>
      </c>
      <c r="E27" s="32">
        <f t="shared" si="2"/>
        <v>90.909090909090907</v>
      </c>
      <c r="F27" s="35">
        <v>0</v>
      </c>
      <c r="G27" s="32">
        <f t="shared" si="3"/>
        <v>0</v>
      </c>
      <c r="H27" s="106">
        <f t="shared" si="0"/>
        <v>28</v>
      </c>
      <c r="I27" s="32">
        <f t="shared" si="4"/>
        <v>93.333333333333329</v>
      </c>
      <c r="J27" s="32">
        <f t="shared" si="5"/>
        <v>84.848484848484844</v>
      </c>
      <c r="K27" s="35">
        <v>20</v>
      </c>
      <c r="L27" s="32">
        <f t="shared" si="6"/>
        <v>66.666666666666657</v>
      </c>
      <c r="M27" s="35">
        <v>8</v>
      </c>
      <c r="N27" s="32">
        <f t="shared" si="7"/>
        <v>26.666666666666668</v>
      </c>
      <c r="O27" s="99">
        <f t="shared" si="18"/>
        <v>2</v>
      </c>
      <c r="P27" s="32">
        <f t="shared" si="8"/>
        <v>6.666666666666667</v>
      </c>
      <c r="Q27" s="35">
        <v>0</v>
      </c>
      <c r="R27" s="32">
        <f t="shared" si="9"/>
        <v>0</v>
      </c>
      <c r="S27" s="35">
        <v>0</v>
      </c>
      <c r="T27" s="32">
        <f t="shared" si="10"/>
        <v>0</v>
      </c>
      <c r="U27" s="35">
        <v>6</v>
      </c>
      <c r="V27" s="32">
        <f t="shared" si="11"/>
        <v>20</v>
      </c>
      <c r="W27" s="35">
        <v>2</v>
      </c>
      <c r="X27" s="32">
        <f t="shared" si="12"/>
        <v>6.666666666666667</v>
      </c>
      <c r="Y27" s="35">
        <v>6</v>
      </c>
      <c r="Z27" s="32">
        <f t="shared" si="13"/>
        <v>20</v>
      </c>
      <c r="AA27" s="35">
        <v>0</v>
      </c>
      <c r="AB27" s="32">
        <f t="shared" si="14"/>
        <v>0</v>
      </c>
      <c r="AC27" s="32">
        <f t="shared" si="15"/>
        <v>0</v>
      </c>
      <c r="AD27" s="35">
        <v>2</v>
      </c>
      <c r="AE27" s="32">
        <f t="shared" si="16"/>
        <v>6.666666666666667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11</v>
      </c>
      <c r="D28" s="35">
        <v>11</v>
      </c>
      <c r="E28" s="32">
        <f t="shared" si="2"/>
        <v>100</v>
      </c>
      <c r="F28" s="35">
        <v>0</v>
      </c>
      <c r="G28" s="32">
        <f t="shared" si="3"/>
        <v>0</v>
      </c>
      <c r="H28" s="106">
        <f t="shared" si="0"/>
        <v>10</v>
      </c>
      <c r="I28" s="32">
        <f t="shared" si="4"/>
        <v>90.909090909090907</v>
      </c>
      <c r="J28" s="32">
        <f t="shared" si="5"/>
        <v>90.909090909090907</v>
      </c>
      <c r="K28" s="35">
        <v>6</v>
      </c>
      <c r="L28" s="32">
        <f t="shared" si="6"/>
        <v>54.54545454545454</v>
      </c>
      <c r="M28" s="35">
        <v>4</v>
      </c>
      <c r="N28" s="32">
        <f t="shared" si="7"/>
        <v>36.363636363636367</v>
      </c>
      <c r="O28" s="99">
        <f t="shared" si="18"/>
        <v>1</v>
      </c>
      <c r="P28" s="32">
        <f t="shared" si="8"/>
        <v>9.0909090909090917</v>
      </c>
      <c r="Q28" s="35">
        <v>0</v>
      </c>
      <c r="R28" s="32">
        <f t="shared" si="9"/>
        <v>0</v>
      </c>
      <c r="S28" s="35">
        <v>0</v>
      </c>
      <c r="T28" s="32">
        <f t="shared" si="10"/>
        <v>0</v>
      </c>
      <c r="U28" s="35">
        <v>3</v>
      </c>
      <c r="V28" s="32">
        <f t="shared" si="11"/>
        <v>27.27272727272727</v>
      </c>
      <c r="W28" s="35">
        <v>1</v>
      </c>
      <c r="X28" s="32">
        <f t="shared" si="12"/>
        <v>9.0909090909090917</v>
      </c>
      <c r="Y28" s="35">
        <v>1</v>
      </c>
      <c r="Z28" s="32">
        <f t="shared" si="13"/>
        <v>9.0909090909090917</v>
      </c>
      <c r="AA28" s="35">
        <v>0</v>
      </c>
      <c r="AB28" s="32">
        <f t="shared" si="14"/>
        <v>0</v>
      </c>
      <c r="AC28" s="32">
        <f t="shared" si="15"/>
        <v>0</v>
      </c>
      <c r="AD28" s="35">
        <v>1</v>
      </c>
      <c r="AE28" s="32">
        <f t="shared" si="16"/>
        <v>9.0909090909090917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61</v>
      </c>
      <c r="D29" s="35">
        <v>56</v>
      </c>
      <c r="E29" s="32">
        <f t="shared" si="2"/>
        <v>91.803278688524586</v>
      </c>
      <c r="F29" s="35">
        <v>1</v>
      </c>
      <c r="G29" s="32">
        <f t="shared" si="3"/>
        <v>1.7857142857142856</v>
      </c>
      <c r="H29" s="106">
        <f t="shared" si="0"/>
        <v>54</v>
      </c>
      <c r="I29" s="32">
        <f t="shared" si="4"/>
        <v>96.428571428571431</v>
      </c>
      <c r="J29" s="32">
        <f t="shared" si="5"/>
        <v>88.52459016393442</v>
      </c>
      <c r="K29" s="35">
        <v>32</v>
      </c>
      <c r="L29" s="32">
        <f t="shared" si="6"/>
        <v>57.142857142857139</v>
      </c>
      <c r="M29" s="35">
        <v>22</v>
      </c>
      <c r="N29" s="32">
        <f t="shared" si="7"/>
        <v>39.285714285714285</v>
      </c>
      <c r="O29" s="99">
        <f t="shared" si="18"/>
        <v>2</v>
      </c>
      <c r="P29" s="32">
        <f t="shared" si="8"/>
        <v>3.5714285714285712</v>
      </c>
      <c r="Q29" s="35">
        <v>0</v>
      </c>
      <c r="R29" s="32">
        <f t="shared" si="9"/>
        <v>0</v>
      </c>
      <c r="S29" s="35">
        <v>2</v>
      </c>
      <c r="T29" s="32">
        <f t="shared" si="10"/>
        <v>3.5714285714285712</v>
      </c>
      <c r="U29" s="35">
        <v>2</v>
      </c>
      <c r="V29" s="32">
        <f t="shared" si="11"/>
        <v>3.5714285714285712</v>
      </c>
      <c r="W29" s="35">
        <v>3</v>
      </c>
      <c r="X29" s="32">
        <f t="shared" si="12"/>
        <v>5.3571428571428568</v>
      </c>
      <c r="Y29" s="35">
        <v>15</v>
      </c>
      <c r="Z29" s="32">
        <f t="shared" si="13"/>
        <v>26.785714285714285</v>
      </c>
      <c r="AA29" s="35">
        <v>0</v>
      </c>
      <c r="AB29" s="32">
        <f t="shared" si="14"/>
        <v>0</v>
      </c>
      <c r="AC29" s="32">
        <f t="shared" si="15"/>
        <v>0</v>
      </c>
      <c r="AD29" s="35">
        <v>12</v>
      </c>
      <c r="AE29" s="32">
        <f t="shared" si="16"/>
        <v>21.428571428571427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91</v>
      </c>
      <c r="D30" s="35">
        <v>83</v>
      </c>
      <c r="E30" s="32">
        <f t="shared" si="2"/>
        <v>91.208791208791212</v>
      </c>
      <c r="F30" s="35">
        <v>0</v>
      </c>
      <c r="G30" s="32">
        <f t="shared" si="3"/>
        <v>0</v>
      </c>
      <c r="H30" s="106">
        <f t="shared" si="0"/>
        <v>82</v>
      </c>
      <c r="I30" s="32">
        <f t="shared" si="4"/>
        <v>98.795180722891558</v>
      </c>
      <c r="J30" s="32">
        <f t="shared" si="5"/>
        <v>90.109890109890117</v>
      </c>
      <c r="K30" s="35">
        <v>41</v>
      </c>
      <c r="L30" s="32">
        <f t="shared" si="6"/>
        <v>49.397590361445779</v>
      </c>
      <c r="M30" s="35">
        <v>41</v>
      </c>
      <c r="N30" s="32">
        <f t="shared" si="7"/>
        <v>49.397590361445779</v>
      </c>
      <c r="O30" s="99">
        <f t="shared" si="18"/>
        <v>1</v>
      </c>
      <c r="P30" s="32">
        <f t="shared" si="8"/>
        <v>1.2048192771084338</v>
      </c>
      <c r="Q30" s="35">
        <v>0</v>
      </c>
      <c r="R30" s="32">
        <f t="shared" si="9"/>
        <v>0</v>
      </c>
      <c r="S30" s="35">
        <v>1</v>
      </c>
      <c r="T30" s="32">
        <f t="shared" si="10"/>
        <v>1.2048192771084338</v>
      </c>
      <c r="U30" s="35">
        <v>8</v>
      </c>
      <c r="V30" s="32">
        <f t="shared" si="11"/>
        <v>9.6385542168674707</v>
      </c>
      <c r="W30" s="35">
        <v>2</v>
      </c>
      <c r="X30" s="32">
        <f t="shared" si="12"/>
        <v>2.4096385542168677</v>
      </c>
      <c r="Y30" s="35">
        <v>9</v>
      </c>
      <c r="Z30" s="32">
        <f t="shared" si="13"/>
        <v>10.843373493975903</v>
      </c>
      <c r="AA30" s="35">
        <v>0</v>
      </c>
      <c r="AB30" s="32">
        <f t="shared" si="14"/>
        <v>0</v>
      </c>
      <c r="AC30" s="32">
        <f t="shared" si="15"/>
        <v>0</v>
      </c>
      <c r="AD30" s="35">
        <v>5</v>
      </c>
      <c r="AE30" s="32">
        <f t="shared" si="16"/>
        <v>6.024096385542169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0</v>
      </c>
      <c r="D31" s="35">
        <v>0</v>
      </c>
      <c r="E31" s="32">
        <f t="shared" si="2"/>
        <v>0</v>
      </c>
      <c r="F31" s="35">
        <v>0</v>
      </c>
      <c r="G31" s="32">
        <f t="shared" si="3"/>
        <v>0</v>
      </c>
      <c r="H31" s="106">
        <f t="shared" si="0"/>
        <v>0</v>
      </c>
      <c r="I31" s="32">
        <f t="shared" si="4"/>
        <v>0</v>
      </c>
      <c r="J31" s="32">
        <f t="shared" si="5"/>
        <v>0</v>
      </c>
      <c r="K31" s="35">
        <v>0</v>
      </c>
      <c r="L31" s="32">
        <f t="shared" si="6"/>
        <v>0</v>
      </c>
      <c r="M31" s="35">
        <v>0</v>
      </c>
      <c r="N31" s="32">
        <f t="shared" si="7"/>
        <v>0</v>
      </c>
      <c r="O31" s="99">
        <f t="shared" si="18"/>
        <v>0</v>
      </c>
      <c r="P31" s="32">
        <f t="shared" si="8"/>
        <v>0</v>
      </c>
      <c r="Q31" s="35">
        <v>0</v>
      </c>
      <c r="R31" s="32">
        <f t="shared" si="9"/>
        <v>0</v>
      </c>
      <c r="S31" s="35">
        <v>0</v>
      </c>
      <c r="T31" s="32">
        <f t="shared" si="10"/>
        <v>0</v>
      </c>
      <c r="U31" s="35">
        <v>0</v>
      </c>
      <c r="V31" s="32">
        <f t="shared" si="11"/>
        <v>0</v>
      </c>
      <c r="W31" s="35">
        <v>0</v>
      </c>
      <c r="X31" s="32">
        <f t="shared" si="12"/>
        <v>0</v>
      </c>
      <c r="Y31" s="35">
        <v>0</v>
      </c>
      <c r="Z31" s="32">
        <f t="shared" si="13"/>
        <v>0</v>
      </c>
      <c r="AA31" s="35">
        <v>0</v>
      </c>
      <c r="AB31" s="32">
        <f t="shared" si="14"/>
        <v>0</v>
      </c>
      <c r="AC31" s="32">
        <f t="shared" si="15"/>
        <v>0</v>
      </c>
      <c r="AD31" s="35">
        <v>0</v>
      </c>
      <c r="AE31" s="32">
        <f t="shared" si="16"/>
        <v>0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0</v>
      </c>
      <c r="D32" s="35">
        <v>0</v>
      </c>
      <c r="E32" s="32">
        <f t="shared" si="2"/>
        <v>0</v>
      </c>
      <c r="F32" s="35">
        <v>0</v>
      </c>
      <c r="G32" s="32">
        <f t="shared" si="3"/>
        <v>0</v>
      </c>
      <c r="H32" s="106">
        <f t="shared" si="0"/>
        <v>0</v>
      </c>
      <c r="I32" s="32">
        <f t="shared" si="4"/>
        <v>0</v>
      </c>
      <c r="J32" s="32">
        <f t="shared" si="5"/>
        <v>0</v>
      </c>
      <c r="K32" s="35">
        <v>0</v>
      </c>
      <c r="L32" s="32">
        <f t="shared" si="6"/>
        <v>0</v>
      </c>
      <c r="M32" s="35">
        <v>0</v>
      </c>
      <c r="N32" s="32">
        <f t="shared" si="7"/>
        <v>0</v>
      </c>
      <c r="O32" s="99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89</v>
      </c>
      <c r="D33" s="35">
        <v>89</v>
      </c>
      <c r="E33" s="32">
        <f t="shared" si="2"/>
        <v>100</v>
      </c>
      <c r="F33" s="35">
        <v>10</v>
      </c>
      <c r="G33" s="32">
        <f t="shared" si="3"/>
        <v>11.235955056179774</v>
      </c>
      <c r="H33" s="106">
        <f t="shared" si="0"/>
        <v>80</v>
      </c>
      <c r="I33" s="32">
        <f t="shared" si="4"/>
        <v>89.887640449438194</v>
      </c>
      <c r="J33" s="32">
        <f t="shared" si="5"/>
        <v>89.887640449438194</v>
      </c>
      <c r="K33" s="35">
        <v>23</v>
      </c>
      <c r="L33" s="32">
        <f t="shared" si="6"/>
        <v>25.842696629213485</v>
      </c>
      <c r="M33" s="35">
        <v>57</v>
      </c>
      <c r="N33" s="32">
        <f t="shared" si="7"/>
        <v>64.044943820224717</v>
      </c>
      <c r="O33" s="99">
        <f t="shared" si="18"/>
        <v>9</v>
      </c>
      <c r="P33" s="32">
        <f t="shared" si="8"/>
        <v>10.112359550561797</v>
      </c>
      <c r="Q33" s="35">
        <v>1</v>
      </c>
      <c r="R33" s="32">
        <f t="shared" si="9"/>
        <v>11.111111111111111</v>
      </c>
      <c r="S33" s="35">
        <v>6</v>
      </c>
      <c r="T33" s="32">
        <f t="shared" si="10"/>
        <v>6.7415730337078648</v>
      </c>
      <c r="U33" s="35">
        <v>8</v>
      </c>
      <c r="V33" s="32">
        <f t="shared" si="11"/>
        <v>8.9887640449438209</v>
      </c>
      <c r="W33" s="35">
        <v>3</v>
      </c>
      <c r="X33" s="32">
        <f t="shared" si="12"/>
        <v>3.3707865168539324</v>
      </c>
      <c r="Y33" s="35">
        <v>7</v>
      </c>
      <c r="Z33" s="32">
        <f t="shared" si="13"/>
        <v>7.8651685393258424</v>
      </c>
      <c r="AA33" s="35">
        <v>1</v>
      </c>
      <c r="AB33" s="32">
        <f t="shared" si="14"/>
        <v>1.1235955056179776</v>
      </c>
      <c r="AC33" s="32">
        <f t="shared" si="15"/>
        <v>14.285714285714285</v>
      </c>
      <c r="AD33" s="35">
        <v>2</v>
      </c>
      <c r="AE33" s="32">
        <f t="shared" si="16"/>
        <v>2.2471910112359552</v>
      </c>
      <c r="AF33" s="35">
        <v>0</v>
      </c>
      <c r="AG33" s="32">
        <f t="shared" si="17"/>
        <v>0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44</v>
      </c>
      <c r="D34" s="35">
        <v>37</v>
      </c>
      <c r="E34" s="32">
        <f t="shared" si="2"/>
        <v>84.090909090909093</v>
      </c>
      <c r="F34" s="35">
        <v>0</v>
      </c>
      <c r="G34" s="32">
        <f t="shared" si="3"/>
        <v>0</v>
      </c>
      <c r="H34" s="106">
        <f t="shared" si="0"/>
        <v>34</v>
      </c>
      <c r="I34" s="32">
        <f t="shared" si="4"/>
        <v>91.891891891891902</v>
      </c>
      <c r="J34" s="32">
        <f t="shared" si="5"/>
        <v>77.272727272727266</v>
      </c>
      <c r="K34" s="35">
        <v>23</v>
      </c>
      <c r="L34" s="32">
        <f t="shared" si="6"/>
        <v>62.162162162162161</v>
      </c>
      <c r="M34" s="35">
        <v>11</v>
      </c>
      <c r="N34" s="32">
        <f t="shared" si="7"/>
        <v>29.72972972972973</v>
      </c>
      <c r="O34" s="99">
        <f t="shared" si="18"/>
        <v>3</v>
      </c>
      <c r="P34" s="32">
        <f t="shared" si="8"/>
        <v>8.1081081081081088</v>
      </c>
      <c r="Q34" s="35">
        <v>0</v>
      </c>
      <c r="R34" s="32">
        <f t="shared" si="9"/>
        <v>0</v>
      </c>
      <c r="S34" s="35">
        <v>3</v>
      </c>
      <c r="T34" s="32">
        <f t="shared" si="10"/>
        <v>8.1081081081081088</v>
      </c>
      <c r="U34" s="35">
        <v>5</v>
      </c>
      <c r="V34" s="32">
        <f t="shared" si="11"/>
        <v>13.513513513513514</v>
      </c>
      <c r="W34" s="35">
        <v>4</v>
      </c>
      <c r="X34" s="32">
        <f t="shared" si="12"/>
        <v>10.810810810810811</v>
      </c>
      <c r="Y34" s="35">
        <v>7</v>
      </c>
      <c r="Z34" s="32">
        <f t="shared" si="13"/>
        <v>18.918918918918919</v>
      </c>
      <c r="AA34" s="35">
        <v>0</v>
      </c>
      <c r="AB34" s="32">
        <f t="shared" si="14"/>
        <v>0</v>
      </c>
      <c r="AC34" s="32">
        <f t="shared" si="15"/>
        <v>0</v>
      </c>
      <c r="AD34" s="35">
        <v>8</v>
      </c>
      <c r="AE34" s="32">
        <f t="shared" si="16"/>
        <v>21.621621621621621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19</v>
      </c>
      <c r="D35" s="35">
        <v>18</v>
      </c>
      <c r="E35" s="32">
        <f t="shared" si="2"/>
        <v>94.73684210526315</v>
      </c>
      <c r="F35" s="35">
        <v>5</v>
      </c>
      <c r="G35" s="32">
        <f t="shared" si="3"/>
        <v>27.777777777777779</v>
      </c>
      <c r="H35" s="106">
        <f t="shared" si="0"/>
        <v>17</v>
      </c>
      <c r="I35" s="32">
        <f t="shared" si="4"/>
        <v>94.444444444444443</v>
      </c>
      <c r="J35" s="32">
        <f t="shared" si="5"/>
        <v>89.473684210526315</v>
      </c>
      <c r="K35" s="35">
        <v>7</v>
      </c>
      <c r="L35" s="32">
        <f t="shared" si="6"/>
        <v>38.888888888888893</v>
      </c>
      <c r="M35" s="35">
        <v>10</v>
      </c>
      <c r="N35" s="32">
        <f t="shared" si="7"/>
        <v>55.555555555555557</v>
      </c>
      <c r="O35" s="99">
        <f t="shared" si="18"/>
        <v>1</v>
      </c>
      <c r="P35" s="32">
        <f t="shared" si="8"/>
        <v>5.5555555555555554</v>
      </c>
      <c r="Q35" s="35">
        <v>1</v>
      </c>
      <c r="R35" s="32">
        <f t="shared" si="9"/>
        <v>100</v>
      </c>
      <c r="S35" s="35">
        <v>0</v>
      </c>
      <c r="T35" s="32">
        <f t="shared" si="10"/>
        <v>0</v>
      </c>
      <c r="U35" s="35">
        <v>1</v>
      </c>
      <c r="V35" s="32">
        <f t="shared" si="11"/>
        <v>5.5555555555555554</v>
      </c>
      <c r="W35" s="35">
        <v>3</v>
      </c>
      <c r="X35" s="32">
        <f t="shared" si="12"/>
        <v>16.666666666666664</v>
      </c>
      <c r="Y35" s="35">
        <v>1</v>
      </c>
      <c r="Z35" s="32">
        <f t="shared" si="13"/>
        <v>5.5555555555555554</v>
      </c>
      <c r="AA35" s="35">
        <v>0</v>
      </c>
      <c r="AB35" s="32">
        <f t="shared" si="14"/>
        <v>0</v>
      </c>
      <c r="AC35" s="32">
        <f t="shared" si="15"/>
        <v>0</v>
      </c>
      <c r="AD35" s="35">
        <v>1</v>
      </c>
      <c r="AE35" s="32">
        <f t="shared" si="16"/>
        <v>5.5555555555555554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79</v>
      </c>
      <c r="D36" s="35">
        <v>77</v>
      </c>
      <c r="E36" s="32">
        <f t="shared" si="2"/>
        <v>97.468354430379748</v>
      </c>
      <c r="F36" s="35">
        <v>1</v>
      </c>
      <c r="G36" s="32">
        <f t="shared" si="3"/>
        <v>1.2987012987012987</v>
      </c>
      <c r="H36" s="106">
        <f t="shared" si="0"/>
        <v>74</v>
      </c>
      <c r="I36" s="32">
        <f t="shared" si="4"/>
        <v>96.103896103896105</v>
      </c>
      <c r="J36" s="32">
        <f t="shared" si="5"/>
        <v>93.670886075949369</v>
      </c>
      <c r="K36" s="35">
        <v>42</v>
      </c>
      <c r="L36" s="32">
        <f t="shared" si="6"/>
        <v>54.54545454545454</v>
      </c>
      <c r="M36" s="35">
        <v>32</v>
      </c>
      <c r="N36" s="32">
        <f t="shared" si="7"/>
        <v>41.558441558441558</v>
      </c>
      <c r="O36" s="99">
        <f t="shared" si="18"/>
        <v>3</v>
      </c>
      <c r="P36" s="32">
        <f t="shared" si="8"/>
        <v>3.8961038961038961</v>
      </c>
      <c r="Q36" s="35">
        <v>0</v>
      </c>
      <c r="R36" s="32">
        <f t="shared" si="9"/>
        <v>0</v>
      </c>
      <c r="S36" s="35">
        <v>1</v>
      </c>
      <c r="T36" s="32">
        <f t="shared" si="10"/>
        <v>1.2987012987012987</v>
      </c>
      <c r="U36" s="35">
        <v>10</v>
      </c>
      <c r="V36" s="32">
        <f t="shared" si="11"/>
        <v>12.987012987012985</v>
      </c>
      <c r="W36" s="35">
        <v>18</v>
      </c>
      <c r="X36" s="32">
        <f t="shared" si="12"/>
        <v>23.376623376623375</v>
      </c>
      <c r="Y36" s="35">
        <v>12</v>
      </c>
      <c r="Z36" s="32">
        <f t="shared" si="13"/>
        <v>15.584415584415584</v>
      </c>
      <c r="AA36" s="35">
        <v>0</v>
      </c>
      <c r="AB36" s="32">
        <f t="shared" si="14"/>
        <v>0</v>
      </c>
      <c r="AC36" s="32">
        <f t="shared" si="15"/>
        <v>0</v>
      </c>
      <c r="AD36" s="35">
        <v>12</v>
      </c>
      <c r="AE36" s="32">
        <f t="shared" si="16"/>
        <v>15.584415584415584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38</v>
      </c>
      <c r="D37" s="35">
        <v>34</v>
      </c>
      <c r="E37" s="32">
        <f t="shared" si="2"/>
        <v>89.473684210526315</v>
      </c>
      <c r="F37" s="35">
        <v>0</v>
      </c>
      <c r="G37" s="32">
        <f t="shared" si="3"/>
        <v>0</v>
      </c>
      <c r="H37" s="106">
        <f t="shared" si="0"/>
        <v>33</v>
      </c>
      <c r="I37" s="32">
        <f t="shared" si="4"/>
        <v>97.058823529411768</v>
      </c>
      <c r="J37" s="32">
        <f t="shared" si="5"/>
        <v>86.842105263157904</v>
      </c>
      <c r="K37" s="35">
        <v>18</v>
      </c>
      <c r="L37" s="32">
        <f t="shared" si="6"/>
        <v>52.941176470588239</v>
      </c>
      <c r="M37" s="35">
        <v>15</v>
      </c>
      <c r="N37" s="32">
        <f t="shared" si="7"/>
        <v>44.117647058823529</v>
      </c>
      <c r="O37" s="99">
        <f t="shared" si="18"/>
        <v>1</v>
      </c>
      <c r="P37" s="32">
        <f t="shared" si="8"/>
        <v>2.9411764705882351</v>
      </c>
      <c r="Q37" s="35">
        <v>0</v>
      </c>
      <c r="R37" s="32">
        <f t="shared" si="9"/>
        <v>0</v>
      </c>
      <c r="S37" s="35">
        <v>2</v>
      </c>
      <c r="T37" s="32">
        <f t="shared" si="10"/>
        <v>5.8823529411764701</v>
      </c>
      <c r="U37" s="35">
        <v>8</v>
      </c>
      <c r="V37" s="32">
        <f t="shared" si="11"/>
        <v>23.52941176470588</v>
      </c>
      <c r="W37" s="35">
        <v>1</v>
      </c>
      <c r="X37" s="32">
        <f t="shared" si="12"/>
        <v>2.9411764705882351</v>
      </c>
      <c r="Y37" s="35">
        <v>7</v>
      </c>
      <c r="Z37" s="32">
        <f t="shared" si="13"/>
        <v>20.588235294117645</v>
      </c>
      <c r="AA37" s="35">
        <v>0</v>
      </c>
      <c r="AB37" s="32">
        <f t="shared" si="14"/>
        <v>0</v>
      </c>
      <c r="AC37" s="32">
        <f t="shared" si="15"/>
        <v>0</v>
      </c>
      <c r="AD37" s="35">
        <v>5</v>
      </c>
      <c r="AE37" s="32">
        <f t="shared" si="16"/>
        <v>14.705882352941178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31</v>
      </c>
      <c r="D38" s="35">
        <v>27</v>
      </c>
      <c r="E38" s="32">
        <f t="shared" si="2"/>
        <v>87.096774193548384</v>
      </c>
      <c r="F38" s="35">
        <v>1</v>
      </c>
      <c r="G38" s="32">
        <f t="shared" si="3"/>
        <v>3.7037037037037033</v>
      </c>
      <c r="H38" s="106">
        <f t="shared" si="0"/>
        <v>25</v>
      </c>
      <c r="I38" s="32">
        <f t="shared" si="4"/>
        <v>92.592592592592595</v>
      </c>
      <c r="J38" s="32">
        <f t="shared" si="5"/>
        <v>80.645161290322577</v>
      </c>
      <c r="K38" s="35">
        <v>15</v>
      </c>
      <c r="L38" s="32">
        <f t="shared" si="6"/>
        <v>55.555555555555557</v>
      </c>
      <c r="M38" s="35">
        <v>10</v>
      </c>
      <c r="N38" s="32">
        <f t="shared" si="7"/>
        <v>37.037037037037038</v>
      </c>
      <c r="O38" s="99">
        <f t="shared" si="18"/>
        <v>2</v>
      </c>
      <c r="P38" s="32">
        <f t="shared" si="8"/>
        <v>7.4074074074074066</v>
      </c>
      <c r="Q38" s="35">
        <v>0</v>
      </c>
      <c r="R38" s="32">
        <f t="shared" si="9"/>
        <v>0</v>
      </c>
      <c r="S38" s="35">
        <v>0</v>
      </c>
      <c r="T38" s="32">
        <f t="shared" si="10"/>
        <v>0</v>
      </c>
      <c r="U38" s="35">
        <v>5</v>
      </c>
      <c r="V38" s="32">
        <f t="shared" si="11"/>
        <v>18.518518518518519</v>
      </c>
      <c r="W38" s="35">
        <v>4</v>
      </c>
      <c r="X38" s="32">
        <f t="shared" si="12"/>
        <v>14.814814814814813</v>
      </c>
      <c r="Y38" s="35">
        <v>5</v>
      </c>
      <c r="Z38" s="32">
        <f t="shared" si="13"/>
        <v>18.518518518518519</v>
      </c>
      <c r="AA38" s="35">
        <v>0</v>
      </c>
      <c r="AB38" s="32">
        <f t="shared" si="14"/>
        <v>0</v>
      </c>
      <c r="AC38" s="32">
        <f t="shared" si="15"/>
        <v>0</v>
      </c>
      <c r="AD38" s="35">
        <v>5</v>
      </c>
      <c r="AE38" s="32">
        <f t="shared" si="16"/>
        <v>18.518518518518519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18</v>
      </c>
      <c r="D39" s="35">
        <v>10</v>
      </c>
      <c r="E39" s="32">
        <f t="shared" si="2"/>
        <v>55.555555555555557</v>
      </c>
      <c r="F39" s="35">
        <v>0</v>
      </c>
      <c r="G39" s="32">
        <f t="shared" si="3"/>
        <v>0</v>
      </c>
      <c r="H39" s="106">
        <f t="shared" si="0"/>
        <v>9</v>
      </c>
      <c r="I39" s="32">
        <f t="shared" si="4"/>
        <v>90</v>
      </c>
      <c r="J39" s="32">
        <f t="shared" si="5"/>
        <v>50</v>
      </c>
      <c r="K39" s="35">
        <v>5</v>
      </c>
      <c r="L39" s="32">
        <f t="shared" si="6"/>
        <v>50</v>
      </c>
      <c r="M39" s="35">
        <v>4</v>
      </c>
      <c r="N39" s="32">
        <f t="shared" si="7"/>
        <v>40</v>
      </c>
      <c r="O39" s="99">
        <f t="shared" si="18"/>
        <v>1</v>
      </c>
      <c r="P39" s="32">
        <f t="shared" si="8"/>
        <v>10</v>
      </c>
      <c r="Q39" s="35">
        <v>0</v>
      </c>
      <c r="R39" s="32">
        <f t="shared" si="9"/>
        <v>0</v>
      </c>
      <c r="S39" s="35">
        <v>0</v>
      </c>
      <c r="T39" s="32">
        <f t="shared" si="10"/>
        <v>0</v>
      </c>
      <c r="U39" s="35">
        <v>2</v>
      </c>
      <c r="V39" s="32">
        <f t="shared" si="11"/>
        <v>20</v>
      </c>
      <c r="W39" s="35">
        <v>2</v>
      </c>
      <c r="X39" s="32">
        <f t="shared" si="12"/>
        <v>20</v>
      </c>
      <c r="Y39" s="35">
        <v>2</v>
      </c>
      <c r="Z39" s="32">
        <f t="shared" si="13"/>
        <v>20</v>
      </c>
      <c r="AA39" s="35">
        <v>0</v>
      </c>
      <c r="AB39" s="32">
        <f t="shared" si="14"/>
        <v>0</v>
      </c>
      <c r="AC39" s="32">
        <f t="shared" si="15"/>
        <v>0</v>
      </c>
      <c r="AD39" s="35">
        <v>0</v>
      </c>
      <c r="AE39" s="32">
        <f t="shared" si="16"/>
        <v>0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785.5</v>
      </c>
      <c r="D40" s="10">
        <f>SUM(D41:D54)</f>
        <v>738</v>
      </c>
      <c r="E40" s="43">
        <f>IF(C40=0,0,D40/C40*100)</f>
        <v>93.952896244430292</v>
      </c>
      <c r="F40" s="10">
        <f>SUM(F41:F54)</f>
        <v>10</v>
      </c>
      <c r="G40" s="43">
        <f>IF(D40=0,0,F40/D40*100)</f>
        <v>1.3550135501355014</v>
      </c>
      <c r="H40" s="61">
        <f>SUM(H41:H54)</f>
        <v>693</v>
      </c>
      <c r="I40" s="43">
        <f>IF(D40=0,0,H40/D40*100)</f>
        <v>93.902439024390233</v>
      </c>
      <c r="J40" s="43">
        <f>IF(C40=0,0,H40/C40*100)</f>
        <v>88.224061107574798</v>
      </c>
      <c r="K40" s="10">
        <f>SUM(K41:K54)</f>
        <v>322</v>
      </c>
      <c r="L40" s="43">
        <f>IF(D40=0,0,K40/D40*100)</f>
        <v>43.631436314363143</v>
      </c>
      <c r="M40" s="10">
        <f>SUM(M41:M54)</f>
        <v>371</v>
      </c>
      <c r="N40" s="43">
        <f>IF(D40=0,0,M40/D40*100)</f>
        <v>50.271002710027105</v>
      </c>
      <c r="O40" s="61">
        <f>SUM(O41:O54)</f>
        <v>45</v>
      </c>
      <c r="P40" s="43">
        <f>IF(D40=0,0,O40/D40*100)</f>
        <v>6.0975609756097562</v>
      </c>
      <c r="Q40" s="10">
        <f>SUM(Q41:Q54)</f>
        <v>5</v>
      </c>
      <c r="R40" s="43">
        <f t="shared" si="9"/>
        <v>11.111111111111111</v>
      </c>
      <c r="S40" s="10">
        <f>SUM(S41:S54)</f>
        <v>25</v>
      </c>
      <c r="T40" s="43">
        <f>IF(D40=0,0,S40/D40*100)</f>
        <v>3.3875338753387529</v>
      </c>
      <c r="U40" s="10">
        <f>SUM(U41:U54)</f>
        <v>109</v>
      </c>
      <c r="V40" s="43">
        <f t="shared" si="11"/>
        <v>14.769647696476964</v>
      </c>
      <c r="W40" s="10">
        <f>SUM(W41:W54)</f>
        <v>70</v>
      </c>
      <c r="X40" s="43">
        <f>IF(D40=0,0,W40/D40*100)</f>
        <v>9.48509485094851</v>
      </c>
      <c r="Y40" s="10">
        <f>SUM(Y41:Y54)</f>
        <v>62</v>
      </c>
      <c r="Z40" s="43">
        <f>IF(D40=0,0,Y40/D40*100)</f>
        <v>8.4010840108401084</v>
      </c>
      <c r="AA40" s="10">
        <f>SUM(AA41:AA54)</f>
        <v>14</v>
      </c>
      <c r="AB40" s="43">
        <f>IF(D40=0,0,AA40/D40*100)</f>
        <v>1.8970189701897018</v>
      </c>
      <c r="AC40" s="43">
        <f>IF(Y40=0,0,AA40/Y40*100)</f>
        <v>22.58064516129032</v>
      </c>
      <c r="AD40" s="10">
        <f>SUM(AD41:AD54)</f>
        <v>44</v>
      </c>
      <c r="AE40" s="43">
        <f t="shared" si="16"/>
        <v>5.9620596205962055</v>
      </c>
      <c r="AF40" s="10">
        <f>SUM(AF41:AF54)</f>
        <v>0</v>
      </c>
      <c r="AG40" s="43">
        <f>IF(D40=0,0,AF40/D40*100)</f>
        <v>0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122.5</v>
      </c>
      <c r="D41" s="35">
        <v>113</v>
      </c>
      <c r="E41" s="32">
        <f t="shared" si="2"/>
        <v>92.244897959183675</v>
      </c>
      <c r="F41" s="35">
        <v>0</v>
      </c>
      <c r="G41" s="32">
        <f t="shared" si="3"/>
        <v>0</v>
      </c>
      <c r="H41" s="106">
        <f t="shared" si="0"/>
        <v>106</v>
      </c>
      <c r="I41" s="32">
        <f t="shared" si="4"/>
        <v>93.805309734513273</v>
      </c>
      <c r="J41" s="32">
        <f t="shared" si="5"/>
        <v>86.530612244897966</v>
      </c>
      <c r="K41" s="35">
        <v>32</v>
      </c>
      <c r="L41" s="32">
        <f t="shared" si="6"/>
        <v>28.318584070796462</v>
      </c>
      <c r="M41" s="35">
        <v>74</v>
      </c>
      <c r="N41" s="32">
        <f t="shared" si="7"/>
        <v>65.486725663716811</v>
      </c>
      <c r="O41" s="99">
        <f t="shared" ref="O41:O54" si="19">D41-H41</f>
        <v>7</v>
      </c>
      <c r="P41" s="32">
        <f t="shared" si="8"/>
        <v>6.1946902654867255</v>
      </c>
      <c r="Q41" s="35">
        <v>0</v>
      </c>
      <c r="R41" s="32">
        <f t="shared" si="9"/>
        <v>0</v>
      </c>
      <c r="S41" s="35">
        <v>3</v>
      </c>
      <c r="T41" s="32">
        <f t="shared" si="10"/>
        <v>2.6548672566371683</v>
      </c>
      <c r="U41" s="35">
        <v>7</v>
      </c>
      <c r="V41" s="32">
        <f t="shared" si="11"/>
        <v>6.1946902654867255</v>
      </c>
      <c r="W41" s="35">
        <v>8</v>
      </c>
      <c r="X41" s="32">
        <f t="shared" si="12"/>
        <v>7.0796460176991154</v>
      </c>
      <c r="Y41" s="35">
        <v>7</v>
      </c>
      <c r="Z41" s="32">
        <f t="shared" si="13"/>
        <v>6.1946902654867255</v>
      </c>
      <c r="AA41" s="35">
        <v>1</v>
      </c>
      <c r="AB41" s="32">
        <f t="shared" si="14"/>
        <v>0.88495575221238942</v>
      </c>
      <c r="AC41" s="32">
        <f t="shared" si="15"/>
        <v>14.285714285714285</v>
      </c>
      <c r="AD41" s="35">
        <v>4</v>
      </c>
      <c r="AE41" s="32">
        <f t="shared" si="16"/>
        <v>3.5398230088495577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20</v>
      </c>
      <c r="D42" s="35">
        <v>18</v>
      </c>
      <c r="E42" s="32">
        <f t="shared" si="2"/>
        <v>90</v>
      </c>
      <c r="F42" s="35">
        <v>0</v>
      </c>
      <c r="G42" s="32">
        <f t="shared" si="3"/>
        <v>0</v>
      </c>
      <c r="H42" s="106">
        <f t="shared" si="0"/>
        <v>17</v>
      </c>
      <c r="I42" s="32">
        <f t="shared" si="4"/>
        <v>94.444444444444443</v>
      </c>
      <c r="J42" s="32">
        <f t="shared" si="5"/>
        <v>85</v>
      </c>
      <c r="K42" s="35">
        <v>8</v>
      </c>
      <c r="L42" s="32">
        <f t="shared" si="6"/>
        <v>44.444444444444443</v>
      </c>
      <c r="M42" s="35">
        <v>9</v>
      </c>
      <c r="N42" s="32">
        <f t="shared" si="7"/>
        <v>50</v>
      </c>
      <c r="O42" s="99">
        <f t="shared" si="19"/>
        <v>1</v>
      </c>
      <c r="P42" s="32">
        <f t="shared" si="8"/>
        <v>5.5555555555555554</v>
      </c>
      <c r="Q42" s="35">
        <v>0</v>
      </c>
      <c r="R42" s="32">
        <f t="shared" si="9"/>
        <v>0</v>
      </c>
      <c r="S42" s="35">
        <v>1</v>
      </c>
      <c r="T42" s="32">
        <f t="shared" si="10"/>
        <v>5.5555555555555554</v>
      </c>
      <c r="U42" s="35">
        <v>3</v>
      </c>
      <c r="V42" s="32">
        <f t="shared" si="11"/>
        <v>16.666666666666664</v>
      </c>
      <c r="W42" s="35">
        <v>3</v>
      </c>
      <c r="X42" s="32">
        <f t="shared" si="12"/>
        <v>16.666666666666664</v>
      </c>
      <c r="Y42" s="35">
        <v>5</v>
      </c>
      <c r="Z42" s="32">
        <f t="shared" si="13"/>
        <v>27.777777777777779</v>
      </c>
      <c r="AA42" s="35">
        <v>0</v>
      </c>
      <c r="AB42" s="32">
        <f t="shared" si="14"/>
        <v>0</v>
      </c>
      <c r="AC42" s="32">
        <f t="shared" si="15"/>
        <v>0</v>
      </c>
      <c r="AD42" s="35">
        <v>1</v>
      </c>
      <c r="AE42" s="32">
        <f t="shared" si="16"/>
        <v>5.5555555555555554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40</v>
      </c>
      <c r="D43" s="35">
        <v>38</v>
      </c>
      <c r="E43" s="32">
        <f t="shared" si="2"/>
        <v>95</v>
      </c>
      <c r="F43" s="35">
        <v>1</v>
      </c>
      <c r="G43" s="32">
        <f t="shared" si="3"/>
        <v>2.6315789473684208</v>
      </c>
      <c r="H43" s="106">
        <f t="shared" si="0"/>
        <v>38</v>
      </c>
      <c r="I43" s="32">
        <f t="shared" si="4"/>
        <v>100</v>
      </c>
      <c r="J43" s="32">
        <f t="shared" si="5"/>
        <v>95</v>
      </c>
      <c r="K43" s="35">
        <v>24</v>
      </c>
      <c r="L43" s="32">
        <f t="shared" si="6"/>
        <v>63.157894736842103</v>
      </c>
      <c r="M43" s="35">
        <v>14</v>
      </c>
      <c r="N43" s="32">
        <f t="shared" si="7"/>
        <v>36.84210526315789</v>
      </c>
      <c r="O43" s="99">
        <f t="shared" si="19"/>
        <v>0</v>
      </c>
      <c r="P43" s="32">
        <f t="shared" si="8"/>
        <v>0</v>
      </c>
      <c r="Q43" s="35">
        <v>0</v>
      </c>
      <c r="R43" s="32">
        <f t="shared" si="9"/>
        <v>0</v>
      </c>
      <c r="S43" s="35">
        <v>0</v>
      </c>
      <c r="T43" s="32">
        <f t="shared" si="10"/>
        <v>0</v>
      </c>
      <c r="U43" s="35">
        <v>6</v>
      </c>
      <c r="V43" s="32">
        <f t="shared" si="11"/>
        <v>15.789473684210526</v>
      </c>
      <c r="W43" s="35">
        <v>0</v>
      </c>
      <c r="X43" s="32">
        <f t="shared" si="12"/>
        <v>0</v>
      </c>
      <c r="Y43" s="35">
        <v>7</v>
      </c>
      <c r="Z43" s="32">
        <f t="shared" si="13"/>
        <v>18.421052631578945</v>
      </c>
      <c r="AA43" s="35">
        <v>0</v>
      </c>
      <c r="AB43" s="32">
        <f t="shared" si="14"/>
        <v>0</v>
      </c>
      <c r="AC43" s="32">
        <f t="shared" si="15"/>
        <v>0</v>
      </c>
      <c r="AD43" s="35">
        <v>4</v>
      </c>
      <c r="AE43" s="32">
        <f t="shared" si="16"/>
        <v>10.526315789473683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0</v>
      </c>
      <c r="D44" s="35">
        <v>0</v>
      </c>
      <c r="E44" s="32">
        <f t="shared" si="2"/>
        <v>0</v>
      </c>
      <c r="F44" s="35">
        <v>0</v>
      </c>
      <c r="G44" s="32">
        <f t="shared" si="3"/>
        <v>0</v>
      </c>
      <c r="H44" s="106">
        <f t="shared" si="0"/>
        <v>0</v>
      </c>
      <c r="I44" s="32">
        <f t="shared" si="4"/>
        <v>0</v>
      </c>
      <c r="J44" s="32">
        <f t="shared" si="5"/>
        <v>0</v>
      </c>
      <c r="K44" s="35">
        <v>0</v>
      </c>
      <c r="L44" s="32">
        <f t="shared" si="6"/>
        <v>0</v>
      </c>
      <c r="M44" s="35">
        <v>0</v>
      </c>
      <c r="N44" s="32">
        <f t="shared" si="7"/>
        <v>0</v>
      </c>
      <c r="O44" s="99">
        <f t="shared" si="19"/>
        <v>0</v>
      </c>
      <c r="P44" s="32">
        <f t="shared" si="8"/>
        <v>0</v>
      </c>
      <c r="Q44" s="35">
        <v>0</v>
      </c>
      <c r="R44" s="32">
        <f t="shared" si="9"/>
        <v>0</v>
      </c>
      <c r="S44" s="35">
        <v>0</v>
      </c>
      <c r="T44" s="32">
        <f t="shared" si="10"/>
        <v>0</v>
      </c>
      <c r="U44" s="35">
        <v>0</v>
      </c>
      <c r="V44" s="32">
        <f t="shared" si="11"/>
        <v>0</v>
      </c>
      <c r="W44" s="35">
        <v>0</v>
      </c>
      <c r="X44" s="32">
        <f t="shared" si="12"/>
        <v>0</v>
      </c>
      <c r="Y44" s="35">
        <v>0</v>
      </c>
      <c r="Z44" s="32">
        <f t="shared" si="13"/>
        <v>0</v>
      </c>
      <c r="AA44" s="35">
        <v>0</v>
      </c>
      <c r="AB44" s="32">
        <f t="shared" si="14"/>
        <v>0</v>
      </c>
      <c r="AC44" s="32">
        <f t="shared" si="15"/>
        <v>0</v>
      </c>
      <c r="AD44" s="35">
        <v>0</v>
      </c>
      <c r="AE44" s="32">
        <f t="shared" si="16"/>
        <v>0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95</v>
      </c>
      <c r="D45" s="35">
        <v>88</v>
      </c>
      <c r="E45" s="32">
        <f t="shared" si="2"/>
        <v>92.631578947368425</v>
      </c>
      <c r="F45" s="35">
        <v>0</v>
      </c>
      <c r="G45" s="32">
        <f t="shared" si="3"/>
        <v>0</v>
      </c>
      <c r="H45" s="106">
        <f t="shared" si="0"/>
        <v>73</v>
      </c>
      <c r="I45" s="32">
        <f t="shared" si="4"/>
        <v>82.954545454545453</v>
      </c>
      <c r="J45" s="32">
        <f t="shared" si="5"/>
        <v>76.84210526315789</v>
      </c>
      <c r="K45" s="35">
        <v>42</v>
      </c>
      <c r="L45" s="32">
        <f t="shared" si="6"/>
        <v>47.727272727272727</v>
      </c>
      <c r="M45" s="35">
        <v>31</v>
      </c>
      <c r="N45" s="32">
        <f t="shared" si="7"/>
        <v>35.227272727272727</v>
      </c>
      <c r="O45" s="99">
        <f t="shared" si="19"/>
        <v>15</v>
      </c>
      <c r="P45" s="32">
        <f t="shared" si="8"/>
        <v>17.045454545454543</v>
      </c>
      <c r="Q45" s="35">
        <v>3</v>
      </c>
      <c r="R45" s="32">
        <f t="shared" si="9"/>
        <v>20</v>
      </c>
      <c r="S45" s="35">
        <v>6</v>
      </c>
      <c r="T45" s="32">
        <f t="shared" si="10"/>
        <v>6.8181818181818175</v>
      </c>
      <c r="U45" s="35">
        <v>8</v>
      </c>
      <c r="V45" s="32">
        <f t="shared" si="11"/>
        <v>9.0909090909090917</v>
      </c>
      <c r="W45" s="35">
        <v>18</v>
      </c>
      <c r="X45" s="32">
        <f t="shared" si="12"/>
        <v>20.454545454545457</v>
      </c>
      <c r="Y45" s="35">
        <v>6</v>
      </c>
      <c r="Z45" s="32">
        <f t="shared" si="13"/>
        <v>6.8181818181818175</v>
      </c>
      <c r="AA45" s="35">
        <v>0</v>
      </c>
      <c r="AB45" s="32">
        <f t="shared" si="14"/>
        <v>0</v>
      </c>
      <c r="AC45" s="32">
        <f t="shared" si="15"/>
        <v>0</v>
      </c>
      <c r="AD45" s="35">
        <v>1</v>
      </c>
      <c r="AE45" s="32">
        <f t="shared" si="16"/>
        <v>1.1363636363636365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43</v>
      </c>
      <c r="D46" s="35">
        <v>38</v>
      </c>
      <c r="E46" s="32">
        <f t="shared" si="2"/>
        <v>88.372093023255815</v>
      </c>
      <c r="F46" s="35">
        <v>4</v>
      </c>
      <c r="G46" s="32">
        <f t="shared" si="3"/>
        <v>10.526315789473683</v>
      </c>
      <c r="H46" s="106">
        <f t="shared" si="0"/>
        <v>35</v>
      </c>
      <c r="I46" s="32">
        <f t="shared" si="4"/>
        <v>92.10526315789474</v>
      </c>
      <c r="J46" s="32">
        <f t="shared" si="5"/>
        <v>81.395348837209298</v>
      </c>
      <c r="K46" s="35">
        <v>16</v>
      </c>
      <c r="L46" s="32">
        <f t="shared" si="6"/>
        <v>42.105263157894733</v>
      </c>
      <c r="M46" s="35">
        <v>19</v>
      </c>
      <c r="N46" s="32">
        <f t="shared" si="7"/>
        <v>50</v>
      </c>
      <c r="O46" s="99">
        <f t="shared" si="19"/>
        <v>3</v>
      </c>
      <c r="P46" s="32">
        <f t="shared" si="8"/>
        <v>7.8947368421052628</v>
      </c>
      <c r="Q46" s="35">
        <v>2</v>
      </c>
      <c r="R46" s="32">
        <f t="shared" si="9"/>
        <v>66.666666666666657</v>
      </c>
      <c r="S46" s="35">
        <v>1</v>
      </c>
      <c r="T46" s="32">
        <f t="shared" si="10"/>
        <v>2.6315789473684208</v>
      </c>
      <c r="U46" s="35">
        <v>9</v>
      </c>
      <c r="V46" s="32">
        <f t="shared" si="11"/>
        <v>23.684210526315788</v>
      </c>
      <c r="W46" s="35">
        <v>0</v>
      </c>
      <c r="X46" s="32">
        <f t="shared" si="12"/>
        <v>0</v>
      </c>
      <c r="Y46" s="35">
        <v>7</v>
      </c>
      <c r="Z46" s="32">
        <f t="shared" si="13"/>
        <v>18.421052631578945</v>
      </c>
      <c r="AA46" s="35">
        <v>0</v>
      </c>
      <c r="AB46" s="32">
        <f t="shared" si="14"/>
        <v>0</v>
      </c>
      <c r="AC46" s="32">
        <f t="shared" si="15"/>
        <v>0</v>
      </c>
      <c r="AD46" s="35">
        <v>4</v>
      </c>
      <c r="AE46" s="32">
        <f t="shared" si="16"/>
        <v>10.526315789473683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63</v>
      </c>
      <c r="D47" s="35">
        <v>60</v>
      </c>
      <c r="E47" s="32">
        <f t="shared" si="2"/>
        <v>95.238095238095227</v>
      </c>
      <c r="F47" s="35">
        <v>1</v>
      </c>
      <c r="G47" s="32">
        <f t="shared" si="3"/>
        <v>1.6666666666666667</v>
      </c>
      <c r="H47" s="106">
        <f t="shared" si="0"/>
        <v>52</v>
      </c>
      <c r="I47" s="32">
        <f t="shared" si="4"/>
        <v>86.666666666666671</v>
      </c>
      <c r="J47" s="32">
        <f t="shared" si="5"/>
        <v>82.539682539682531</v>
      </c>
      <c r="K47" s="35">
        <v>21</v>
      </c>
      <c r="L47" s="32">
        <f t="shared" si="6"/>
        <v>35</v>
      </c>
      <c r="M47" s="35">
        <v>31</v>
      </c>
      <c r="N47" s="32">
        <f t="shared" si="7"/>
        <v>51.666666666666671</v>
      </c>
      <c r="O47" s="99">
        <f t="shared" si="19"/>
        <v>8</v>
      </c>
      <c r="P47" s="32">
        <f t="shared" si="8"/>
        <v>13.333333333333334</v>
      </c>
      <c r="Q47" s="35">
        <v>0</v>
      </c>
      <c r="R47" s="32">
        <f t="shared" si="9"/>
        <v>0</v>
      </c>
      <c r="S47" s="35">
        <v>3</v>
      </c>
      <c r="T47" s="32">
        <f t="shared" si="10"/>
        <v>5</v>
      </c>
      <c r="U47" s="35">
        <v>12</v>
      </c>
      <c r="V47" s="32">
        <f t="shared" si="11"/>
        <v>20</v>
      </c>
      <c r="W47" s="35">
        <v>6</v>
      </c>
      <c r="X47" s="32">
        <f t="shared" si="12"/>
        <v>10</v>
      </c>
      <c r="Y47" s="35">
        <v>7</v>
      </c>
      <c r="Z47" s="32">
        <f t="shared" si="13"/>
        <v>11.666666666666666</v>
      </c>
      <c r="AA47" s="35">
        <v>0</v>
      </c>
      <c r="AB47" s="32">
        <f t="shared" si="14"/>
        <v>0</v>
      </c>
      <c r="AC47" s="32">
        <f t="shared" si="15"/>
        <v>0</v>
      </c>
      <c r="AD47" s="35">
        <v>5</v>
      </c>
      <c r="AE47" s="32">
        <f t="shared" si="16"/>
        <v>8.3333333333333321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84</v>
      </c>
      <c r="D48" s="35">
        <v>82</v>
      </c>
      <c r="E48" s="32">
        <f t="shared" si="2"/>
        <v>97.61904761904762</v>
      </c>
      <c r="F48" s="35">
        <v>0</v>
      </c>
      <c r="G48" s="32">
        <f t="shared" si="3"/>
        <v>0</v>
      </c>
      <c r="H48" s="106">
        <f t="shared" si="0"/>
        <v>79</v>
      </c>
      <c r="I48" s="32">
        <f t="shared" si="4"/>
        <v>96.341463414634148</v>
      </c>
      <c r="J48" s="32">
        <f t="shared" si="5"/>
        <v>94.047619047619051</v>
      </c>
      <c r="K48" s="35">
        <v>39</v>
      </c>
      <c r="L48" s="32">
        <f t="shared" si="6"/>
        <v>47.560975609756099</v>
      </c>
      <c r="M48" s="35">
        <v>40</v>
      </c>
      <c r="N48" s="32">
        <f t="shared" si="7"/>
        <v>48.780487804878049</v>
      </c>
      <c r="O48" s="99">
        <f t="shared" si="19"/>
        <v>3</v>
      </c>
      <c r="P48" s="32">
        <f t="shared" si="8"/>
        <v>3.6585365853658534</v>
      </c>
      <c r="Q48" s="35">
        <v>0</v>
      </c>
      <c r="R48" s="32">
        <f t="shared" si="9"/>
        <v>0</v>
      </c>
      <c r="S48" s="35">
        <v>2</v>
      </c>
      <c r="T48" s="32">
        <f t="shared" si="10"/>
        <v>2.4390243902439024</v>
      </c>
      <c r="U48" s="35">
        <v>8</v>
      </c>
      <c r="V48" s="32">
        <f t="shared" si="11"/>
        <v>9.7560975609756095</v>
      </c>
      <c r="W48" s="35">
        <v>8</v>
      </c>
      <c r="X48" s="32">
        <f t="shared" si="12"/>
        <v>9.7560975609756095</v>
      </c>
      <c r="Y48" s="35">
        <v>0</v>
      </c>
      <c r="Z48" s="32">
        <f t="shared" si="13"/>
        <v>0</v>
      </c>
      <c r="AA48" s="35">
        <v>13</v>
      </c>
      <c r="AB48" s="32">
        <f t="shared" si="14"/>
        <v>15.853658536585366</v>
      </c>
      <c r="AC48" s="32">
        <f t="shared" si="15"/>
        <v>0</v>
      </c>
      <c r="AD48" s="35">
        <v>4</v>
      </c>
      <c r="AE48" s="32">
        <f t="shared" si="16"/>
        <v>4.8780487804878048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64</v>
      </c>
      <c r="D49" s="35">
        <v>61</v>
      </c>
      <c r="E49" s="32">
        <f t="shared" si="2"/>
        <v>95.3125</v>
      </c>
      <c r="F49" s="35">
        <v>0</v>
      </c>
      <c r="G49" s="32">
        <f t="shared" si="3"/>
        <v>0</v>
      </c>
      <c r="H49" s="106">
        <f t="shared" si="0"/>
        <v>60</v>
      </c>
      <c r="I49" s="32">
        <f t="shared" si="4"/>
        <v>98.360655737704917</v>
      </c>
      <c r="J49" s="32">
        <f t="shared" si="5"/>
        <v>93.75</v>
      </c>
      <c r="K49" s="35">
        <v>25</v>
      </c>
      <c r="L49" s="32">
        <f t="shared" si="6"/>
        <v>40.983606557377051</v>
      </c>
      <c r="M49" s="35">
        <v>35</v>
      </c>
      <c r="N49" s="32">
        <f t="shared" si="7"/>
        <v>57.377049180327866</v>
      </c>
      <c r="O49" s="99">
        <f t="shared" si="19"/>
        <v>1</v>
      </c>
      <c r="P49" s="32">
        <f t="shared" si="8"/>
        <v>1.639344262295082</v>
      </c>
      <c r="Q49" s="35">
        <v>0</v>
      </c>
      <c r="R49" s="32">
        <f t="shared" si="9"/>
        <v>0</v>
      </c>
      <c r="S49" s="35">
        <v>2</v>
      </c>
      <c r="T49" s="32">
        <f t="shared" si="10"/>
        <v>3.278688524590164</v>
      </c>
      <c r="U49" s="35">
        <v>10</v>
      </c>
      <c r="V49" s="32">
        <f t="shared" si="11"/>
        <v>16.393442622950818</v>
      </c>
      <c r="W49" s="35">
        <v>1</v>
      </c>
      <c r="X49" s="32">
        <f t="shared" si="12"/>
        <v>1.639344262295082</v>
      </c>
      <c r="Y49" s="35">
        <v>1</v>
      </c>
      <c r="Z49" s="32">
        <f t="shared" si="13"/>
        <v>1.639344262295082</v>
      </c>
      <c r="AA49" s="35">
        <v>0</v>
      </c>
      <c r="AB49" s="32">
        <f t="shared" si="14"/>
        <v>0</v>
      </c>
      <c r="AC49" s="32">
        <f t="shared" si="15"/>
        <v>0</v>
      </c>
      <c r="AD49" s="35">
        <v>11</v>
      </c>
      <c r="AE49" s="32">
        <f t="shared" si="16"/>
        <v>18.032786885245901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51</v>
      </c>
      <c r="D50" s="35">
        <v>48</v>
      </c>
      <c r="E50" s="32">
        <f t="shared" si="2"/>
        <v>94.117647058823522</v>
      </c>
      <c r="F50" s="35">
        <v>0</v>
      </c>
      <c r="G50" s="32">
        <f t="shared" si="3"/>
        <v>0</v>
      </c>
      <c r="H50" s="106">
        <f t="shared" si="0"/>
        <v>48</v>
      </c>
      <c r="I50" s="32">
        <f t="shared" si="4"/>
        <v>100</v>
      </c>
      <c r="J50" s="32">
        <f t="shared" si="5"/>
        <v>94.117647058823522</v>
      </c>
      <c r="K50" s="35">
        <v>23</v>
      </c>
      <c r="L50" s="32">
        <f t="shared" si="6"/>
        <v>47.916666666666671</v>
      </c>
      <c r="M50" s="35">
        <v>25</v>
      </c>
      <c r="N50" s="32">
        <f t="shared" si="7"/>
        <v>52.083333333333336</v>
      </c>
      <c r="O50" s="99">
        <f t="shared" si="19"/>
        <v>0</v>
      </c>
      <c r="P50" s="32">
        <f t="shared" si="8"/>
        <v>0</v>
      </c>
      <c r="Q50" s="35">
        <v>0</v>
      </c>
      <c r="R50" s="32">
        <f t="shared" si="9"/>
        <v>0</v>
      </c>
      <c r="S50" s="35">
        <v>0</v>
      </c>
      <c r="T50" s="32">
        <f t="shared" si="10"/>
        <v>0</v>
      </c>
      <c r="U50" s="35">
        <v>11</v>
      </c>
      <c r="V50" s="32">
        <f t="shared" si="11"/>
        <v>22.916666666666664</v>
      </c>
      <c r="W50" s="35">
        <v>11</v>
      </c>
      <c r="X50" s="32">
        <f t="shared" si="12"/>
        <v>22.916666666666664</v>
      </c>
      <c r="Y50" s="35">
        <v>7</v>
      </c>
      <c r="Z50" s="32">
        <f t="shared" si="13"/>
        <v>14.583333333333334</v>
      </c>
      <c r="AA50" s="35">
        <v>0</v>
      </c>
      <c r="AB50" s="32">
        <f t="shared" si="14"/>
        <v>0</v>
      </c>
      <c r="AC50" s="32">
        <f t="shared" si="15"/>
        <v>0</v>
      </c>
      <c r="AD50" s="35">
        <v>1</v>
      </c>
      <c r="AE50" s="32">
        <f t="shared" si="16"/>
        <v>2.083333333333333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46</v>
      </c>
      <c r="D51" s="35">
        <v>42</v>
      </c>
      <c r="E51" s="32">
        <f t="shared" si="2"/>
        <v>91.304347826086953</v>
      </c>
      <c r="F51" s="35">
        <v>1</v>
      </c>
      <c r="G51" s="32">
        <f t="shared" si="3"/>
        <v>2.3809523809523809</v>
      </c>
      <c r="H51" s="106">
        <f t="shared" si="0"/>
        <v>40</v>
      </c>
      <c r="I51" s="32">
        <f t="shared" si="4"/>
        <v>95.238095238095227</v>
      </c>
      <c r="J51" s="32">
        <f t="shared" si="5"/>
        <v>86.956521739130437</v>
      </c>
      <c r="K51" s="35">
        <v>17</v>
      </c>
      <c r="L51" s="32">
        <f t="shared" si="6"/>
        <v>40.476190476190474</v>
      </c>
      <c r="M51" s="35">
        <v>23</v>
      </c>
      <c r="N51" s="32">
        <f t="shared" si="7"/>
        <v>54.761904761904766</v>
      </c>
      <c r="O51" s="99">
        <f t="shared" si="19"/>
        <v>2</v>
      </c>
      <c r="P51" s="32">
        <f t="shared" si="8"/>
        <v>4.7619047619047619</v>
      </c>
      <c r="Q51" s="35">
        <v>0</v>
      </c>
      <c r="R51" s="32">
        <f t="shared" si="9"/>
        <v>0</v>
      </c>
      <c r="S51" s="35">
        <v>3</v>
      </c>
      <c r="T51" s="32">
        <f t="shared" si="10"/>
        <v>7.1428571428571423</v>
      </c>
      <c r="U51" s="35">
        <v>6</v>
      </c>
      <c r="V51" s="32">
        <f t="shared" si="11"/>
        <v>14.285714285714285</v>
      </c>
      <c r="W51" s="35">
        <v>3</v>
      </c>
      <c r="X51" s="32">
        <f t="shared" si="12"/>
        <v>7.1428571428571423</v>
      </c>
      <c r="Y51" s="35">
        <v>0</v>
      </c>
      <c r="Z51" s="32">
        <f t="shared" si="13"/>
        <v>0</v>
      </c>
      <c r="AA51" s="35">
        <v>0</v>
      </c>
      <c r="AB51" s="32">
        <f t="shared" si="14"/>
        <v>0</v>
      </c>
      <c r="AC51" s="32">
        <f t="shared" si="15"/>
        <v>0</v>
      </c>
      <c r="AD51" s="35">
        <v>1</v>
      </c>
      <c r="AE51" s="32">
        <f t="shared" si="16"/>
        <v>2.3809523809523809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51</v>
      </c>
      <c r="D52" s="35">
        <v>48</v>
      </c>
      <c r="E52" s="32">
        <f t="shared" si="2"/>
        <v>94.117647058823522</v>
      </c>
      <c r="F52" s="35">
        <v>1</v>
      </c>
      <c r="G52" s="32">
        <f t="shared" si="3"/>
        <v>2.083333333333333</v>
      </c>
      <c r="H52" s="106">
        <f t="shared" si="0"/>
        <v>48</v>
      </c>
      <c r="I52" s="32">
        <f t="shared" si="4"/>
        <v>100</v>
      </c>
      <c r="J52" s="32">
        <f t="shared" si="5"/>
        <v>94.117647058823522</v>
      </c>
      <c r="K52" s="35">
        <v>28</v>
      </c>
      <c r="L52" s="32">
        <f t="shared" si="6"/>
        <v>58.333333333333336</v>
      </c>
      <c r="M52" s="35">
        <v>20</v>
      </c>
      <c r="N52" s="32">
        <f t="shared" si="7"/>
        <v>41.666666666666671</v>
      </c>
      <c r="O52" s="99">
        <f t="shared" si="19"/>
        <v>0</v>
      </c>
      <c r="P52" s="32">
        <f t="shared" si="8"/>
        <v>0</v>
      </c>
      <c r="Q52" s="35">
        <v>0</v>
      </c>
      <c r="R52" s="32">
        <f t="shared" si="9"/>
        <v>0</v>
      </c>
      <c r="S52" s="35">
        <v>1</v>
      </c>
      <c r="T52" s="32">
        <f t="shared" si="10"/>
        <v>2.083333333333333</v>
      </c>
      <c r="U52" s="35">
        <v>7</v>
      </c>
      <c r="V52" s="32">
        <f t="shared" si="11"/>
        <v>14.583333333333334</v>
      </c>
      <c r="W52" s="35">
        <v>4</v>
      </c>
      <c r="X52" s="32">
        <f t="shared" si="12"/>
        <v>8.3333333333333321</v>
      </c>
      <c r="Y52" s="35">
        <v>7</v>
      </c>
      <c r="Z52" s="32">
        <f t="shared" si="13"/>
        <v>14.583333333333334</v>
      </c>
      <c r="AA52" s="35">
        <v>0</v>
      </c>
      <c r="AB52" s="32">
        <f t="shared" si="14"/>
        <v>0</v>
      </c>
      <c r="AC52" s="32">
        <f t="shared" si="15"/>
        <v>0</v>
      </c>
      <c r="AD52" s="35">
        <v>4</v>
      </c>
      <c r="AE52" s="32">
        <f t="shared" si="16"/>
        <v>8.3333333333333321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88</v>
      </c>
      <c r="D53" s="35">
        <v>84</v>
      </c>
      <c r="E53" s="32">
        <f t="shared" si="2"/>
        <v>95.454545454545453</v>
      </c>
      <c r="F53" s="35">
        <v>1</v>
      </c>
      <c r="G53" s="32">
        <f t="shared" si="3"/>
        <v>1.1904761904761905</v>
      </c>
      <c r="H53" s="106">
        <f t="shared" si="0"/>
        <v>80</v>
      </c>
      <c r="I53" s="32">
        <f t="shared" si="4"/>
        <v>95.238095238095227</v>
      </c>
      <c r="J53" s="32">
        <f t="shared" si="5"/>
        <v>90.909090909090907</v>
      </c>
      <c r="K53" s="35">
        <v>43</v>
      </c>
      <c r="L53" s="32">
        <f t="shared" si="6"/>
        <v>51.19047619047619</v>
      </c>
      <c r="M53" s="35">
        <v>37</v>
      </c>
      <c r="N53" s="32">
        <f t="shared" si="7"/>
        <v>44.047619047619044</v>
      </c>
      <c r="O53" s="99">
        <f t="shared" si="19"/>
        <v>4</v>
      </c>
      <c r="P53" s="32">
        <f t="shared" si="8"/>
        <v>4.7619047619047619</v>
      </c>
      <c r="Q53" s="35">
        <v>0</v>
      </c>
      <c r="R53" s="32">
        <f t="shared" si="9"/>
        <v>0</v>
      </c>
      <c r="S53" s="35">
        <v>3</v>
      </c>
      <c r="T53" s="32">
        <f t="shared" si="10"/>
        <v>3.5714285714285712</v>
      </c>
      <c r="U53" s="35">
        <v>15</v>
      </c>
      <c r="V53" s="32">
        <f t="shared" si="11"/>
        <v>17.857142857142858</v>
      </c>
      <c r="W53" s="35">
        <v>7</v>
      </c>
      <c r="X53" s="32">
        <f t="shared" si="12"/>
        <v>8.3333333333333321</v>
      </c>
      <c r="Y53" s="35">
        <v>8</v>
      </c>
      <c r="Z53" s="32">
        <f t="shared" si="13"/>
        <v>9.5238095238095237</v>
      </c>
      <c r="AA53" s="35">
        <v>0</v>
      </c>
      <c r="AB53" s="32">
        <f t="shared" si="14"/>
        <v>0</v>
      </c>
      <c r="AC53" s="32">
        <f t="shared" si="15"/>
        <v>0</v>
      </c>
      <c r="AD53" s="35">
        <v>4</v>
      </c>
      <c r="AE53" s="32">
        <f t="shared" si="16"/>
        <v>4.7619047619047619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18</v>
      </c>
      <c r="D54" s="35">
        <v>18</v>
      </c>
      <c r="E54" s="32">
        <f t="shared" si="2"/>
        <v>100</v>
      </c>
      <c r="F54" s="35">
        <v>1</v>
      </c>
      <c r="G54" s="32">
        <f t="shared" si="3"/>
        <v>5.5555555555555554</v>
      </c>
      <c r="H54" s="106">
        <f t="shared" si="0"/>
        <v>17</v>
      </c>
      <c r="I54" s="32">
        <f t="shared" si="4"/>
        <v>94.444444444444443</v>
      </c>
      <c r="J54" s="32">
        <f t="shared" si="5"/>
        <v>94.444444444444443</v>
      </c>
      <c r="K54" s="35">
        <v>4</v>
      </c>
      <c r="L54" s="32">
        <f t="shared" si="6"/>
        <v>22.222222222222221</v>
      </c>
      <c r="M54" s="35">
        <v>13</v>
      </c>
      <c r="N54" s="32">
        <f t="shared" si="7"/>
        <v>72.222222222222214</v>
      </c>
      <c r="O54" s="99">
        <f t="shared" si="19"/>
        <v>1</v>
      </c>
      <c r="P54" s="32">
        <f t="shared" si="8"/>
        <v>5.5555555555555554</v>
      </c>
      <c r="Q54" s="35">
        <v>0</v>
      </c>
      <c r="R54" s="32">
        <f t="shared" si="9"/>
        <v>0</v>
      </c>
      <c r="S54" s="35">
        <v>0</v>
      </c>
      <c r="T54" s="32">
        <f t="shared" si="10"/>
        <v>0</v>
      </c>
      <c r="U54" s="35">
        <v>7</v>
      </c>
      <c r="V54" s="32">
        <f t="shared" si="11"/>
        <v>38.888888888888893</v>
      </c>
      <c r="W54" s="35">
        <v>1</v>
      </c>
      <c r="X54" s="32">
        <f t="shared" si="12"/>
        <v>5.5555555555555554</v>
      </c>
      <c r="Y54" s="35">
        <v>0</v>
      </c>
      <c r="Z54" s="32">
        <f t="shared" si="13"/>
        <v>0</v>
      </c>
      <c r="AA54" s="35">
        <v>0</v>
      </c>
      <c r="AB54" s="32">
        <f t="shared" si="14"/>
        <v>0</v>
      </c>
      <c r="AC54" s="32">
        <f t="shared" si="15"/>
        <v>0</v>
      </c>
      <c r="AD54" s="35">
        <v>0</v>
      </c>
      <c r="AE54" s="32">
        <f t="shared" si="16"/>
        <v>0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698.5</v>
      </c>
      <c r="D55" s="10">
        <f>SUM(D56:D63)</f>
        <v>671</v>
      </c>
      <c r="E55" s="43">
        <f>IF(C55=0,0,D55/C55*100)</f>
        <v>96.062992125984252</v>
      </c>
      <c r="F55" s="10">
        <f>SUM(F56:F63)</f>
        <v>11</v>
      </c>
      <c r="G55" s="43">
        <f>IF(D55=0,0,F55/D55*100)</f>
        <v>1.639344262295082</v>
      </c>
      <c r="H55" s="61">
        <f>SUM(H56:H63)</f>
        <v>659</v>
      </c>
      <c r="I55" s="43">
        <f>IF(D55=0,0,H55/D55*100)</f>
        <v>98.211624441132642</v>
      </c>
      <c r="J55" s="43">
        <f>IF(C55=0,0,H55/C55*100)</f>
        <v>94.34502505368647</v>
      </c>
      <c r="K55" s="10">
        <f>SUM(K56:K63)</f>
        <v>395</v>
      </c>
      <c r="L55" s="43">
        <f>IF(D55=0,0,K55/D55*100)</f>
        <v>58.867362146050674</v>
      </c>
      <c r="M55" s="10">
        <f>SUM(M56:M63)</f>
        <v>264</v>
      </c>
      <c r="N55" s="43">
        <f>IF(D55=0,0,M55/D55*100)</f>
        <v>39.344262295081968</v>
      </c>
      <c r="O55" s="61">
        <f>SUM(O56:O63)</f>
        <v>12</v>
      </c>
      <c r="P55" s="43">
        <f>IF(D55=0,0,O55/D55*100)</f>
        <v>1.7883755588673622</v>
      </c>
      <c r="Q55" s="10">
        <f>SUM(Q56:Q63)</f>
        <v>5</v>
      </c>
      <c r="R55" s="43">
        <f t="shared" si="9"/>
        <v>41.666666666666671</v>
      </c>
      <c r="S55" s="10">
        <f>SUM(S56:S63)</f>
        <v>41</v>
      </c>
      <c r="T55" s="43">
        <f>IF(D55=0,0,S55/D55*100)</f>
        <v>6.1102831594634877</v>
      </c>
      <c r="U55" s="10">
        <f>SUM(U56:U63)</f>
        <v>110</v>
      </c>
      <c r="V55" s="43">
        <f t="shared" si="11"/>
        <v>16.393442622950818</v>
      </c>
      <c r="W55" s="10">
        <f>SUM(W56:W63)</f>
        <v>59</v>
      </c>
      <c r="X55" s="43">
        <f>IF(D55=0,0,W55/D55*100)</f>
        <v>8.7928464977645309</v>
      </c>
      <c r="Y55" s="10">
        <f>SUM(Y56:Y63)</f>
        <v>43</v>
      </c>
      <c r="Z55" s="43">
        <f>IF(D55=0,0,Y55/D55*100)</f>
        <v>6.4083457526080485</v>
      </c>
      <c r="AA55" s="10">
        <f>SUM(AA56:AA63)</f>
        <v>1</v>
      </c>
      <c r="AB55" s="43">
        <f>IF(D55=0,0,AA55/D55*100)</f>
        <v>0.14903129657228018</v>
      </c>
      <c r="AC55" s="43">
        <f>IF(Y55=0,0,AA55/Y55*100)</f>
        <v>2.3255813953488373</v>
      </c>
      <c r="AD55" s="10">
        <f>SUM(AD56:AD63)</f>
        <v>46</v>
      </c>
      <c r="AE55" s="43">
        <f t="shared" si="16"/>
        <v>6.855439642324888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16</v>
      </c>
      <c r="D56" s="35">
        <v>15</v>
      </c>
      <c r="E56" s="32">
        <f t="shared" si="2"/>
        <v>93.75</v>
      </c>
      <c r="F56" s="35">
        <v>2</v>
      </c>
      <c r="G56" s="32">
        <f t="shared" si="3"/>
        <v>13.333333333333334</v>
      </c>
      <c r="H56" s="106">
        <f t="shared" si="0"/>
        <v>14</v>
      </c>
      <c r="I56" s="32">
        <f t="shared" si="4"/>
        <v>93.333333333333329</v>
      </c>
      <c r="J56" s="32">
        <f t="shared" si="5"/>
        <v>87.5</v>
      </c>
      <c r="K56" s="35">
        <v>9</v>
      </c>
      <c r="L56" s="32">
        <f t="shared" si="6"/>
        <v>60</v>
      </c>
      <c r="M56" s="35">
        <v>5</v>
      </c>
      <c r="N56" s="32">
        <f t="shared" si="7"/>
        <v>33.333333333333329</v>
      </c>
      <c r="O56" s="99">
        <f t="shared" ref="O56:O63" si="20">D56-H56</f>
        <v>1</v>
      </c>
      <c r="P56" s="32">
        <f t="shared" si="8"/>
        <v>6.666666666666667</v>
      </c>
      <c r="Q56" s="35">
        <v>0</v>
      </c>
      <c r="R56" s="32">
        <f t="shared" si="9"/>
        <v>0</v>
      </c>
      <c r="S56" s="35">
        <v>1</v>
      </c>
      <c r="T56" s="32">
        <f t="shared" si="10"/>
        <v>6.666666666666667</v>
      </c>
      <c r="U56" s="35">
        <v>6</v>
      </c>
      <c r="V56" s="32">
        <f t="shared" si="11"/>
        <v>40</v>
      </c>
      <c r="W56" s="35">
        <v>2</v>
      </c>
      <c r="X56" s="32">
        <f t="shared" si="12"/>
        <v>13.333333333333334</v>
      </c>
      <c r="Y56" s="35">
        <v>1</v>
      </c>
      <c r="Z56" s="32">
        <f t="shared" si="13"/>
        <v>6.666666666666667</v>
      </c>
      <c r="AA56" s="35">
        <v>0</v>
      </c>
      <c r="AB56" s="32">
        <f t="shared" si="14"/>
        <v>0</v>
      </c>
      <c r="AC56" s="32">
        <f t="shared" si="15"/>
        <v>0</v>
      </c>
      <c r="AD56" s="35">
        <v>0</v>
      </c>
      <c r="AE56" s="32">
        <f t="shared" si="16"/>
        <v>0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5</v>
      </c>
      <c r="D57" s="35">
        <v>5</v>
      </c>
      <c r="E57" s="32">
        <f t="shared" si="2"/>
        <v>100</v>
      </c>
      <c r="F57" s="35">
        <v>0</v>
      </c>
      <c r="G57" s="32">
        <f t="shared" si="3"/>
        <v>0</v>
      </c>
      <c r="H57" s="106">
        <f t="shared" si="0"/>
        <v>5</v>
      </c>
      <c r="I57" s="32">
        <f t="shared" si="4"/>
        <v>100</v>
      </c>
      <c r="J57" s="32">
        <f t="shared" si="5"/>
        <v>100</v>
      </c>
      <c r="K57" s="35">
        <v>1</v>
      </c>
      <c r="L57" s="32">
        <f t="shared" si="6"/>
        <v>20</v>
      </c>
      <c r="M57" s="35">
        <v>4</v>
      </c>
      <c r="N57" s="32">
        <f t="shared" si="7"/>
        <v>80</v>
      </c>
      <c r="O57" s="99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3</v>
      </c>
      <c r="V57" s="32">
        <f t="shared" si="11"/>
        <v>60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61</v>
      </c>
      <c r="D58" s="35">
        <v>60</v>
      </c>
      <c r="E58" s="32">
        <f t="shared" si="2"/>
        <v>98.360655737704917</v>
      </c>
      <c r="F58" s="35">
        <v>0</v>
      </c>
      <c r="G58" s="32">
        <f t="shared" si="3"/>
        <v>0</v>
      </c>
      <c r="H58" s="106">
        <f t="shared" si="0"/>
        <v>60</v>
      </c>
      <c r="I58" s="32">
        <f t="shared" si="4"/>
        <v>100</v>
      </c>
      <c r="J58" s="32">
        <f t="shared" si="5"/>
        <v>98.360655737704917</v>
      </c>
      <c r="K58" s="35">
        <v>6</v>
      </c>
      <c r="L58" s="32">
        <f t="shared" si="6"/>
        <v>10</v>
      </c>
      <c r="M58" s="35">
        <v>54</v>
      </c>
      <c r="N58" s="32">
        <f t="shared" si="7"/>
        <v>90</v>
      </c>
      <c r="O58" s="99">
        <f t="shared" si="20"/>
        <v>0</v>
      </c>
      <c r="P58" s="32">
        <f t="shared" si="8"/>
        <v>0</v>
      </c>
      <c r="Q58" s="35">
        <v>0</v>
      </c>
      <c r="R58" s="32">
        <f t="shared" si="9"/>
        <v>0</v>
      </c>
      <c r="S58" s="35">
        <v>3</v>
      </c>
      <c r="T58" s="32">
        <f t="shared" si="10"/>
        <v>5</v>
      </c>
      <c r="U58" s="35">
        <v>11</v>
      </c>
      <c r="V58" s="32">
        <f t="shared" si="11"/>
        <v>18.333333333333332</v>
      </c>
      <c r="W58" s="35">
        <v>1</v>
      </c>
      <c r="X58" s="32">
        <f t="shared" si="12"/>
        <v>1.6666666666666667</v>
      </c>
      <c r="Y58" s="35">
        <v>4</v>
      </c>
      <c r="Z58" s="32">
        <f t="shared" si="13"/>
        <v>6.666666666666667</v>
      </c>
      <c r="AA58" s="35">
        <v>1</v>
      </c>
      <c r="AB58" s="32">
        <f t="shared" si="14"/>
        <v>1.6666666666666667</v>
      </c>
      <c r="AC58" s="32">
        <f t="shared" si="15"/>
        <v>25</v>
      </c>
      <c r="AD58" s="35">
        <v>3</v>
      </c>
      <c r="AE58" s="32">
        <f t="shared" si="16"/>
        <v>5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2</v>
      </c>
      <c r="D59" s="35">
        <v>2</v>
      </c>
      <c r="E59" s="32">
        <f t="shared" si="2"/>
        <v>100</v>
      </c>
      <c r="F59" s="35">
        <v>0</v>
      </c>
      <c r="G59" s="32">
        <f t="shared" si="3"/>
        <v>0</v>
      </c>
      <c r="H59" s="106">
        <f t="shared" si="0"/>
        <v>2</v>
      </c>
      <c r="I59" s="32">
        <f t="shared" si="4"/>
        <v>100</v>
      </c>
      <c r="J59" s="32">
        <f t="shared" si="5"/>
        <v>100</v>
      </c>
      <c r="K59" s="35">
        <v>2</v>
      </c>
      <c r="L59" s="32">
        <f t="shared" si="6"/>
        <v>100</v>
      </c>
      <c r="M59" s="35">
        <v>0</v>
      </c>
      <c r="N59" s="32">
        <f t="shared" si="7"/>
        <v>0</v>
      </c>
      <c r="O59" s="99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0</v>
      </c>
      <c r="T59" s="32">
        <f t="shared" si="10"/>
        <v>0</v>
      </c>
      <c r="U59" s="35">
        <v>0</v>
      </c>
      <c r="V59" s="32">
        <f t="shared" si="11"/>
        <v>0</v>
      </c>
      <c r="W59" s="35">
        <v>1</v>
      </c>
      <c r="X59" s="32">
        <f t="shared" si="12"/>
        <v>50</v>
      </c>
      <c r="Y59" s="35">
        <v>1</v>
      </c>
      <c r="Z59" s="32">
        <f t="shared" si="13"/>
        <v>50</v>
      </c>
      <c r="AA59" s="35">
        <v>0</v>
      </c>
      <c r="AB59" s="32">
        <f t="shared" si="14"/>
        <v>0</v>
      </c>
      <c r="AC59" s="32">
        <f t="shared" si="15"/>
        <v>0</v>
      </c>
      <c r="AD59" s="35">
        <v>1</v>
      </c>
      <c r="AE59" s="32">
        <f t="shared" si="16"/>
        <v>50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318.5</v>
      </c>
      <c r="D60" s="35">
        <v>318</v>
      </c>
      <c r="E60" s="32">
        <f t="shared" si="2"/>
        <v>99.843014128728413</v>
      </c>
      <c r="F60" s="35">
        <v>5</v>
      </c>
      <c r="G60" s="32">
        <f t="shared" si="3"/>
        <v>1.5723270440251573</v>
      </c>
      <c r="H60" s="106">
        <f t="shared" si="0"/>
        <v>314</v>
      </c>
      <c r="I60" s="32">
        <f t="shared" si="4"/>
        <v>98.742138364779876</v>
      </c>
      <c r="J60" s="32">
        <f t="shared" si="5"/>
        <v>98.587127158555731</v>
      </c>
      <c r="K60" s="35">
        <v>225</v>
      </c>
      <c r="L60" s="32">
        <f t="shared" si="6"/>
        <v>70.754716981132077</v>
      </c>
      <c r="M60" s="35">
        <v>89</v>
      </c>
      <c r="N60" s="32">
        <f t="shared" si="7"/>
        <v>27.987421383647799</v>
      </c>
      <c r="O60" s="99">
        <f t="shared" si="20"/>
        <v>4</v>
      </c>
      <c r="P60" s="32">
        <f t="shared" si="8"/>
        <v>1.257861635220126</v>
      </c>
      <c r="Q60" s="35">
        <v>4</v>
      </c>
      <c r="R60" s="32">
        <f t="shared" si="9"/>
        <v>100</v>
      </c>
      <c r="S60" s="35">
        <v>22</v>
      </c>
      <c r="T60" s="32">
        <f t="shared" si="10"/>
        <v>6.9182389937106921</v>
      </c>
      <c r="U60" s="35">
        <v>44</v>
      </c>
      <c r="V60" s="32">
        <f t="shared" si="11"/>
        <v>13.836477987421384</v>
      </c>
      <c r="W60" s="35">
        <v>26</v>
      </c>
      <c r="X60" s="32">
        <f t="shared" si="12"/>
        <v>8.1761006289308167</v>
      </c>
      <c r="Y60" s="35">
        <v>15</v>
      </c>
      <c r="Z60" s="32">
        <f t="shared" si="13"/>
        <v>4.716981132075472</v>
      </c>
      <c r="AA60" s="35">
        <v>0</v>
      </c>
      <c r="AB60" s="32">
        <f t="shared" si="14"/>
        <v>0</v>
      </c>
      <c r="AC60" s="32">
        <f t="shared" si="15"/>
        <v>0</v>
      </c>
      <c r="AD60" s="35">
        <v>19</v>
      </c>
      <c r="AE60" s="32">
        <f t="shared" si="16"/>
        <v>5.9748427672955975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20</v>
      </c>
      <c r="D61" s="35">
        <v>20</v>
      </c>
      <c r="E61" s="32">
        <f t="shared" si="2"/>
        <v>100</v>
      </c>
      <c r="F61" s="35">
        <v>0</v>
      </c>
      <c r="G61" s="32">
        <f t="shared" si="3"/>
        <v>0</v>
      </c>
      <c r="H61" s="106">
        <f t="shared" si="0"/>
        <v>20</v>
      </c>
      <c r="I61" s="32">
        <f t="shared" si="4"/>
        <v>100</v>
      </c>
      <c r="J61" s="32">
        <f t="shared" si="5"/>
        <v>100</v>
      </c>
      <c r="K61" s="35">
        <v>12</v>
      </c>
      <c r="L61" s="32">
        <f t="shared" si="6"/>
        <v>60</v>
      </c>
      <c r="M61" s="35">
        <v>8</v>
      </c>
      <c r="N61" s="32">
        <f t="shared" si="7"/>
        <v>40</v>
      </c>
      <c r="O61" s="99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0</v>
      </c>
      <c r="T61" s="32">
        <f t="shared" si="10"/>
        <v>0</v>
      </c>
      <c r="U61" s="35">
        <v>8</v>
      </c>
      <c r="V61" s="32">
        <f t="shared" si="11"/>
        <v>40</v>
      </c>
      <c r="W61" s="35">
        <v>5</v>
      </c>
      <c r="X61" s="32">
        <f t="shared" si="12"/>
        <v>25</v>
      </c>
      <c r="Y61" s="35">
        <v>1</v>
      </c>
      <c r="Z61" s="32">
        <f t="shared" si="13"/>
        <v>5</v>
      </c>
      <c r="AA61" s="35">
        <v>0</v>
      </c>
      <c r="AB61" s="32">
        <f t="shared" si="14"/>
        <v>0</v>
      </c>
      <c r="AC61" s="32">
        <f t="shared" si="15"/>
        <v>0</v>
      </c>
      <c r="AD61" s="35">
        <v>1</v>
      </c>
      <c r="AE61" s="32">
        <f t="shared" si="16"/>
        <v>5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116</v>
      </c>
      <c r="D62" s="35">
        <v>108</v>
      </c>
      <c r="E62" s="32">
        <f t="shared" si="2"/>
        <v>93.103448275862064</v>
      </c>
      <c r="F62" s="35">
        <v>3</v>
      </c>
      <c r="G62" s="32">
        <f t="shared" si="3"/>
        <v>2.7777777777777777</v>
      </c>
      <c r="H62" s="106">
        <f t="shared" si="0"/>
        <v>104</v>
      </c>
      <c r="I62" s="32">
        <f t="shared" si="4"/>
        <v>96.296296296296291</v>
      </c>
      <c r="J62" s="32">
        <f t="shared" si="5"/>
        <v>89.65517241379311</v>
      </c>
      <c r="K62" s="35">
        <v>62</v>
      </c>
      <c r="L62" s="32">
        <f t="shared" si="6"/>
        <v>57.407407407407405</v>
      </c>
      <c r="M62" s="35">
        <v>42</v>
      </c>
      <c r="N62" s="32">
        <f t="shared" si="7"/>
        <v>38.888888888888893</v>
      </c>
      <c r="O62" s="99">
        <f t="shared" si="20"/>
        <v>4</v>
      </c>
      <c r="P62" s="32">
        <f t="shared" si="8"/>
        <v>3.7037037037037033</v>
      </c>
      <c r="Q62" s="35">
        <v>0</v>
      </c>
      <c r="R62" s="32">
        <f t="shared" si="9"/>
        <v>0</v>
      </c>
      <c r="S62" s="35">
        <v>9</v>
      </c>
      <c r="T62" s="32">
        <f t="shared" si="10"/>
        <v>8.3333333333333321</v>
      </c>
      <c r="U62" s="35">
        <v>13</v>
      </c>
      <c r="V62" s="32">
        <f t="shared" si="11"/>
        <v>12.037037037037036</v>
      </c>
      <c r="W62" s="35">
        <v>8</v>
      </c>
      <c r="X62" s="32">
        <f t="shared" si="12"/>
        <v>7.4074074074074066</v>
      </c>
      <c r="Y62" s="35">
        <v>11</v>
      </c>
      <c r="Z62" s="32">
        <f t="shared" si="13"/>
        <v>10.185185185185185</v>
      </c>
      <c r="AA62" s="35">
        <v>0</v>
      </c>
      <c r="AB62" s="32">
        <f t="shared" si="14"/>
        <v>0</v>
      </c>
      <c r="AC62" s="32">
        <f t="shared" si="15"/>
        <v>0</v>
      </c>
      <c r="AD62" s="35">
        <v>11</v>
      </c>
      <c r="AE62" s="32">
        <f t="shared" si="16"/>
        <v>10.185185185185185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160</v>
      </c>
      <c r="D63" s="35">
        <v>143</v>
      </c>
      <c r="E63" s="32">
        <f t="shared" si="2"/>
        <v>89.375</v>
      </c>
      <c r="F63" s="35">
        <v>1</v>
      </c>
      <c r="G63" s="32">
        <f t="shared" si="3"/>
        <v>0.69930069930069927</v>
      </c>
      <c r="H63" s="106">
        <f t="shared" si="0"/>
        <v>140</v>
      </c>
      <c r="I63" s="32">
        <f t="shared" si="4"/>
        <v>97.902097902097907</v>
      </c>
      <c r="J63" s="32">
        <f t="shared" si="5"/>
        <v>87.5</v>
      </c>
      <c r="K63" s="35">
        <v>78</v>
      </c>
      <c r="L63" s="32">
        <f t="shared" si="6"/>
        <v>54.54545454545454</v>
      </c>
      <c r="M63" s="35">
        <v>62</v>
      </c>
      <c r="N63" s="32">
        <f t="shared" si="7"/>
        <v>43.356643356643353</v>
      </c>
      <c r="O63" s="99">
        <f t="shared" si="20"/>
        <v>3</v>
      </c>
      <c r="P63" s="32">
        <f t="shared" si="8"/>
        <v>2.0979020979020979</v>
      </c>
      <c r="Q63" s="35">
        <v>1</v>
      </c>
      <c r="R63" s="32">
        <f t="shared" si="9"/>
        <v>33.333333333333329</v>
      </c>
      <c r="S63" s="35">
        <v>6</v>
      </c>
      <c r="T63" s="32">
        <f t="shared" si="10"/>
        <v>4.1958041958041958</v>
      </c>
      <c r="U63" s="35">
        <v>25</v>
      </c>
      <c r="V63" s="32">
        <f t="shared" si="11"/>
        <v>17.482517482517483</v>
      </c>
      <c r="W63" s="35">
        <v>16</v>
      </c>
      <c r="X63" s="32">
        <f t="shared" si="12"/>
        <v>11.188811188811188</v>
      </c>
      <c r="Y63" s="35">
        <v>10</v>
      </c>
      <c r="Z63" s="32">
        <f t="shared" si="13"/>
        <v>6.9930069930069934</v>
      </c>
      <c r="AA63" s="35">
        <v>0</v>
      </c>
      <c r="AB63" s="32">
        <f t="shared" si="14"/>
        <v>0</v>
      </c>
      <c r="AC63" s="32">
        <f t="shared" si="15"/>
        <v>0</v>
      </c>
      <c r="AD63" s="35">
        <v>11</v>
      </c>
      <c r="AE63" s="32">
        <f t="shared" si="16"/>
        <v>7.6923076923076925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25</v>
      </c>
      <c r="D64" s="10">
        <f>SUM(D65:D71)</f>
        <v>21</v>
      </c>
      <c r="E64" s="43">
        <f>IF(C64=0,0,D64/C64*100)</f>
        <v>84</v>
      </c>
      <c r="F64" s="10">
        <f>SUM(F65:F71)</f>
        <v>0</v>
      </c>
      <c r="G64" s="43">
        <f>IF(D64=0,0,F64/D64*100)</f>
        <v>0</v>
      </c>
      <c r="H64" s="61">
        <f>SUM(H65:H71)</f>
        <v>21</v>
      </c>
      <c r="I64" s="43">
        <f>IF(D64=0,0,H64/D64*100)</f>
        <v>100</v>
      </c>
      <c r="J64" s="43">
        <f>IF(C64=0,0,H64/C64*100)</f>
        <v>84</v>
      </c>
      <c r="K64" s="10">
        <f>SUM(K65:K71)</f>
        <v>8</v>
      </c>
      <c r="L64" s="43">
        <f>IF(D64=0,0,K64/D64*100)</f>
        <v>38.095238095238095</v>
      </c>
      <c r="M64" s="10">
        <f>SUM(M65:M71)</f>
        <v>13</v>
      </c>
      <c r="N64" s="43">
        <f>IF(D64=0,0,M64/D64*100)</f>
        <v>61.904761904761905</v>
      </c>
      <c r="O64" s="61">
        <f>SUM(O65:O71)</f>
        <v>0</v>
      </c>
      <c r="P64" s="43">
        <f>IF(D64=0,0,O64/D64*100)</f>
        <v>0</v>
      </c>
      <c r="Q64" s="10">
        <f>SUM(Q65:Q71)</f>
        <v>0</v>
      </c>
      <c r="R64" s="43">
        <f t="shared" si="9"/>
        <v>0</v>
      </c>
      <c r="S64" s="10">
        <f>SUM(S65:S71)</f>
        <v>2</v>
      </c>
      <c r="T64" s="43">
        <f>IF(D64=0,0,S64/D64*100)</f>
        <v>9.5238095238095237</v>
      </c>
      <c r="U64" s="10">
        <f>SUM(U65:U71)</f>
        <v>13</v>
      </c>
      <c r="V64" s="43">
        <f t="shared" si="11"/>
        <v>61.904761904761905</v>
      </c>
      <c r="W64" s="10">
        <f>SUM(W65:W71)</f>
        <v>0</v>
      </c>
      <c r="X64" s="43">
        <f>IF(D64=0,0,W64/D64*100)</f>
        <v>0</v>
      </c>
      <c r="Y64" s="10">
        <f>SUM(Y65:Y71)</f>
        <v>1</v>
      </c>
      <c r="Z64" s="43">
        <f>IF(D64=0,0,Y64/D64*100)</f>
        <v>4.7619047619047619</v>
      </c>
      <c r="AA64" s="10">
        <f>SUM(AA65:AA71)</f>
        <v>0</v>
      </c>
      <c r="AB64" s="43">
        <f>IF(D64=0,0,AA64/D64*100)</f>
        <v>0</v>
      </c>
      <c r="AC64" s="43">
        <f>IF(Y64=0,0,AA64/Y64*100)</f>
        <v>0</v>
      </c>
      <c r="AD64" s="10">
        <f>SUM(AD65:AD71)</f>
        <v>1</v>
      </c>
      <c r="AE64" s="43">
        <f t="shared" si="16"/>
        <v>4.7619047619047619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0</v>
      </c>
      <c r="D65" s="35">
        <v>0</v>
      </c>
      <c r="E65" s="32">
        <f t="shared" si="2"/>
        <v>0</v>
      </c>
      <c r="F65" s="35">
        <v>0</v>
      </c>
      <c r="G65" s="32">
        <f t="shared" si="3"/>
        <v>0</v>
      </c>
      <c r="H65" s="106">
        <f t="shared" si="0"/>
        <v>0</v>
      </c>
      <c r="I65" s="32">
        <f t="shared" si="4"/>
        <v>0</v>
      </c>
      <c r="J65" s="32">
        <f t="shared" si="5"/>
        <v>0</v>
      </c>
      <c r="K65" s="35">
        <v>0</v>
      </c>
      <c r="L65" s="32">
        <f t="shared" si="6"/>
        <v>0</v>
      </c>
      <c r="M65" s="35">
        <v>0</v>
      </c>
      <c r="N65" s="32">
        <f t="shared" si="7"/>
        <v>0</v>
      </c>
      <c r="O65" s="99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0</v>
      </c>
      <c r="T65" s="32">
        <f t="shared" si="10"/>
        <v>0</v>
      </c>
      <c r="U65" s="35">
        <v>0</v>
      </c>
      <c r="V65" s="32">
        <f t="shared" si="11"/>
        <v>0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0</v>
      </c>
      <c r="D66" s="35">
        <v>0</v>
      </c>
      <c r="E66" s="32">
        <f t="shared" si="2"/>
        <v>0</v>
      </c>
      <c r="F66" s="35">
        <v>0</v>
      </c>
      <c r="G66" s="32">
        <f t="shared" si="3"/>
        <v>0</v>
      </c>
      <c r="H66" s="106">
        <f t="shared" si="0"/>
        <v>0</v>
      </c>
      <c r="I66" s="32">
        <f t="shared" si="4"/>
        <v>0</v>
      </c>
      <c r="J66" s="32">
        <f t="shared" si="5"/>
        <v>0</v>
      </c>
      <c r="K66" s="35">
        <v>0</v>
      </c>
      <c r="L66" s="32">
        <f t="shared" si="6"/>
        <v>0</v>
      </c>
      <c r="M66" s="35">
        <v>0</v>
      </c>
      <c r="N66" s="32">
        <f t="shared" si="7"/>
        <v>0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8</v>
      </c>
      <c r="D67" s="35">
        <v>5</v>
      </c>
      <c r="E67" s="32">
        <f t="shared" si="2"/>
        <v>62.5</v>
      </c>
      <c r="F67" s="35">
        <v>0</v>
      </c>
      <c r="G67" s="32">
        <f t="shared" si="3"/>
        <v>0</v>
      </c>
      <c r="H67" s="106">
        <f t="shared" si="0"/>
        <v>5</v>
      </c>
      <c r="I67" s="32">
        <f t="shared" si="4"/>
        <v>100</v>
      </c>
      <c r="J67" s="32">
        <f t="shared" si="5"/>
        <v>62.5</v>
      </c>
      <c r="K67" s="35">
        <v>4</v>
      </c>
      <c r="L67" s="32">
        <f t="shared" si="6"/>
        <v>80</v>
      </c>
      <c r="M67" s="35">
        <v>1</v>
      </c>
      <c r="N67" s="32">
        <f t="shared" si="7"/>
        <v>20</v>
      </c>
      <c r="O67" s="99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0</v>
      </c>
      <c r="T67" s="32">
        <f t="shared" si="10"/>
        <v>0</v>
      </c>
      <c r="U67" s="35">
        <v>3</v>
      </c>
      <c r="V67" s="32">
        <f t="shared" si="11"/>
        <v>60</v>
      </c>
      <c r="W67" s="35">
        <v>0</v>
      </c>
      <c r="X67" s="32">
        <f t="shared" si="12"/>
        <v>0</v>
      </c>
      <c r="Y67" s="35">
        <v>0</v>
      </c>
      <c r="Z67" s="32">
        <f t="shared" si="13"/>
        <v>0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7</v>
      </c>
      <c r="D68" s="35">
        <v>7</v>
      </c>
      <c r="E68" s="32">
        <f t="shared" si="2"/>
        <v>100</v>
      </c>
      <c r="F68" s="35">
        <v>0</v>
      </c>
      <c r="G68" s="32">
        <f t="shared" si="3"/>
        <v>0</v>
      </c>
      <c r="H68" s="106">
        <f t="shared" si="0"/>
        <v>7</v>
      </c>
      <c r="I68" s="32">
        <f t="shared" si="4"/>
        <v>100</v>
      </c>
      <c r="J68" s="32">
        <f t="shared" si="5"/>
        <v>100</v>
      </c>
      <c r="K68" s="35">
        <v>4</v>
      </c>
      <c r="L68" s="32">
        <f t="shared" si="6"/>
        <v>57.142857142857139</v>
      </c>
      <c r="M68" s="35">
        <v>3</v>
      </c>
      <c r="N68" s="32">
        <f t="shared" si="7"/>
        <v>42.857142857142854</v>
      </c>
      <c r="O68" s="99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0</v>
      </c>
      <c r="T68" s="32">
        <f t="shared" si="10"/>
        <v>0</v>
      </c>
      <c r="U68" s="35">
        <v>5</v>
      </c>
      <c r="V68" s="32">
        <f t="shared" si="11"/>
        <v>71.428571428571431</v>
      </c>
      <c r="W68" s="35">
        <v>0</v>
      </c>
      <c r="X68" s="32">
        <f t="shared" si="12"/>
        <v>0</v>
      </c>
      <c r="Y68" s="35">
        <v>1</v>
      </c>
      <c r="Z68" s="32">
        <f t="shared" si="13"/>
        <v>14.285714285714285</v>
      </c>
      <c r="AA68" s="35">
        <v>0</v>
      </c>
      <c r="AB68" s="32">
        <f t="shared" si="14"/>
        <v>0</v>
      </c>
      <c r="AC68" s="32">
        <f t="shared" si="15"/>
        <v>0</v>
      </c>
      <c r="AD68" s="35">
        <v>1</v>
      </c>
      <c r="AE68" s="32">
        <f t="shared" si="16"/>
        <v>14.285714285714285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10</v>
      </c>
      <c r="D69" s="35">
        <v>9</v>
      </c>
      <c r="E69" s="32">
        <f t="shared" si="2"/>
        <v>90</v>
      </c>
      <c r="F69" s="35">
        <v>0</v>
      </c>
      <c r="G69" s="32">
        <f t="shared" si="3"/>
        <v>0</v>
      </c>
      <c r="H69" s="106">
        <f t="shared" si="0"/>
        <v>9</v>
      </c>
      <c r="I69" s="32">
        <f t="shared" si="4"/>
        <v>100</v>
      </c>
      <c r="J69" s="32">
        <f t="shared" si="5"/>
        <v>90</v>
      </c>
      <c r="K69" s="35">
        <v>0</v>
      </c>
      <c r="L69" s="32">
        <f t="shared" si="6"/>
        <v>0</v>
      </c>
      <c r="M69" s="35">
        <v>9</v>
      </c>
      <c r="N69" s="32">
        <f t="shared" si="7"/>
        <v>100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2</v>
      </c>
      <c r="T69" s="32">
        <f t="shared" si="10"/>
        <v>22.222222222222221</v>
      </c>
      <c r="U69" s="35">
        <v>5</v>
      </c>
      <c r="V69" s="32">
        <f t="shared" si="11"/>
        <v>55.555555555555557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0</v>
      </c>
      <c r="D70" s="35">
        <v>0</v>
      </c>
      <c r="E70" s="32">
        <f t="shared" si="2"/>
        <v>0</v>
      </c>
      <c r="F70" s="35">
        <v>0</v>
      </c>
      <c r="G70" s="32">
        <f t="shared" si="3"/>
        <v>0</v>
      </c>
      <c r="H70" s="106">
        <f t="shared" si="0"/>
        <v>0</v>
      </c>
      <c r="I70" s="32">
        <f t="shared" si="4"/>
        <v>0</v>
      </c>
      <c r="J70" s="32">
        <f t="shared" si="5"/>
        <v>0</v>
      </c>
      <c r="K70" s="35">
        <v>0</v>
      </c>
      <c r="L70" s="32">
        <f t="shared" si="6"/>
        <v>0</v>
      </c>
      <c r="M70" s="35">
        <v>0</v>
      </c>
      <c r="N70" s="32">
        <f t="shared" si="7"/>
        <v>0</v>
      </c>
      <c r="O70" s="99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0</v>
      </c>
      <c r="D71" s="35">
        <v>0</v>
      </c>
      <c r="E71" s="32">
        <f t="shared" si="2"/>
        <v>0</v>
      </c>
      <c r="F71" s="35">
        <v>0</v>
      </c>
      <c r="G71" s="32">
        <f t="shared" si="3"/>
        <v>0</v>
      </c>
      <c r="H71" s="106">
        <f t="shared" si="0"/>
        <v>0</v>
      </c>
      <c r="I71" s="32">
        <f t="shared" si="4"/>
        <v>0</v>
      </c>
      <c r="J71" s="32">
        <f t="shared" si="5"/>
        <v>0</v>
      </c>
      <c r="K71" s="35">
        <v>0</v>
      </c>
      <c r="L71" s="32">
        <f t="shared" si="6"/>
        <v>0</v>
      </c>
      <c r="M71" s="35">
        <v>0</v>
      </c>
      <c r="N71" s="32">
        <f t="shared" si="7"/>
        <v>0</v>
      </c>
      <c r="O71" s="99">
        <f t="shared" si="21"/>
        <v>0</v>
      </c>
      <c r="P71" s="32">
        <f t="shared" si="8"/>
        <v>0</v>
      </c>
      <c r="Q71" s="35">
        <v>0</v>
      </c>
      <c r="R71" s="32">
        <f t="shared" si="9"/>
        <v>0</v>
      </c>
      <c r="S71" s="35">
        <v>0</v>
      </c>
      <c r="T71" s="32">
        <f t="shared" si="10"/>
        <v>0</v>
      </c>
      <c r="U71" s="35">
        <v>0</v>
      </c>
      <c r="V71" s="32">
        <f t="shared" si="11"/>
        <v>0</v>
      </c>
      <c r="W71" s="35">
        <v>0</v>
      </c>
      <c r="X71" s="32">
        <f t="shared" si="12"/>
        <v>0</v>
      </c>
      <c r="Y71" s="35">
        <v>0</v>
      </c>
      <c r="Z71" s="32">
        <f t="shared" si="13"/>
        <v>0</v>
      </c>
      <c r="AA71" s="35">
        <v>0</v>
      </c>
      <c r="AB71" s="32">
        <f t="shared" si="14"/>
        <v>0</v>
      </c>
      <c r="AC71" s="32">
        <f t="shared" si="15"/>
        <v>0</v>
      </c>
      <c r="AD71" s="35">
        <v>0</v>
      </c>
      <c r="AE71" s="32">
        <f t="shared" si="16"/>
        <v>0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193</v>
      </c>
      <c r="D72" s="10">
        <f>SUM(D73:D78)</f>
        <v>173</v>
      </c>
      <c r="E72" s="43">
        <f t="shared" si="2"/>
        <v>89.637305699481857</v>
      </c>
      <c r="F72" s="10">
        <f>SUM(F73:F78)</f>
        <v>0</v>
      </c>
      <c r="G72" s="43">
        <f t="shared" si="3"/>
        <v>0</v>
      </c>
      <c r="H72" s="61">
        <f>SUM(H73:H78)</f>
        <v>163</v>
      </c>
      <c r="I72" s="43">
        <f>IF(D72=0,0,H72/D72*100)</f>
        <v>94.219653179190757</v>
      </c>
      <c r="J72" s="43">
        <f>IF(C72=0,0,H72/C72*100)</f>
        <v>84.4559585492228</v>
      </c>
      <c r="K72" s="10">
        <f>SUM(K73:K78)</f>
        <v>87</v>
      </c>
      <c r="L72" s="43">
        <f t="shared" si="6"/>
        <v>50.289017341040463</v>
      </c>
      <c r="M72" s="10">
        <f>SUM(M73:M78)</f>
        <v>76</v>
      </c>
      <c r="N72" s="43">
        <f>IF(D72=0,0,M72/D72*100)</f>
        <v>43.930635838150287</v>
      </c>
      <c r="O72" s="61">
        <f>SUM(O73:O78)</f>
        <v>10</v>
      </c>
      <c r="P72" s="43">
        <f>IF(D72=0,0,O72/D72*100)</f>
        <v>5.7803468208092488</v>
      </c>
      <c r="Q72" s="10">
        <f>SUM(Q73:Q78)</f>
        <v>1</v>
      </c>
      <c r="R72" s="43">
        <f t="shared" si="9"/>
        <v>10</v>
      </c>
      <c r="S72" s="10">
        <f>SUM(S73:S78)</f>
        <v>10</v>
      </c>
      <c r="T72" s="43">
        <f>IF(D72=0,0,S72/D72*100)</f>
        <v>5.7803468208092488</v>
      </c>
      <c r="U72" s="10">
        <f>SUM(U73:U78)</f>
        <v>23</v>
      </c>
      <c r="V72" s="43">
        <f t="shared" si="11"/>
        <v>13.294797687861271</v>
      </c>
      <c r="W72" s="10">
        <f>SUM(W73:W78)</f>
        <v>15</v>
      </c>
      <c r="X72" s="43">
        <f>IF(D72=0,0,W72/D72*100)</f>
        <v>8.6705202312138727</v>
      </c>
      <c r="Y72" s="10">
        <f>SUM(Y73:Y78)</f>
        <v>27</v>
      </c>
      <c r="Z72" s="43">
        <f>IF(D72=0,0,Y72/D72*100)</f>
        <v>15.606936416184972</v>
      </c>
      <c r="AA72" s="10">
        <f>SUM(AA73:AA78)</f>
        <v>0</v>
      </c>
      <c r="AB72" s="43">
        <f>IF(D72=0,0,AA72/D72*100)</f>
        <v>0</v>
      </c>
      <c r="AC72" s="43">
        <f>IF(Y72=0,0,AA72/Y72*100)</f>
        <v>0</v>
      </c>
      <c r="AD72" s="10">
        <f>SUM(AD73:AD78)</f>
        <v>17</v>
      </c>
      <c r="AE72" s="43">
        <f t="shared" si="16"/>
        <v>9.8265895953757223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31</v>
      </c>
      <c r="D73" s="35">
        <v>30</v>
      </c>
      <c r="E73" s="32">
        <f t="shared" si="2"/>
        <v>96.774193548387103</v>
      </c>
      <c r="F73" s="35">
        <v>0</v>
      </c>
      <c r="G73" s="32">
        <f t="shared" si="3"/>
        <v>0</v>
      </c>
      <c r="H73" s="106">
        <f t="shared" si="0"/>
        <v>27</v>
      </c>
      <c r="I73" s="32">
        <f t="shared" si="4"/>
        <v>90</v>
      </c>
      <c r="J73" s="32">
        <f t="shared" si="5"/>
        <v>87.096774193548384</v>
      </c>
      <c r="K73" s="35">
        <v>15</v>
      </c>
      <c r="L73" s="32">
        <f t="shared" si="6"/>
        <v>50</v>
      </c>
      <c r="M73" s="35">
        <v>12</v>
      </c>
      <c r="N73" s="32">
        <f t="shared" si="7"/>
        <v>40</v>
      </c>
      <c r="O73" s="99">
        <f t="shared" ref="O73:O78" si="22">D73-H73</f>
        <v>3</v>
      </c>
      <c r="P73" s="32">
        <f t="shared" si="8"/>
        <v>10</v>
      </c>
      <c r="Q73" s="35">
        <v>0</v>
      </c>
      <c r="R73" s="32">
        <f t="shared" si="9"/>
        <v>0</v>
      </c>
      <c r="S73" s="35">
        <v>1</v>
      </c>
      <c r="T73" s="32">
        <f t="shared" si="10"/>
        <v>3.3333333333333335</v>
      </c>
      <c r="U73" s="35">
        <v>9</v>
      </c>
      <c r="V73" s="32">
        <f t="shared" si="11"/>
        <v>30</v>
      </c>
      <c r="W73" s="35">
        <v>0</v>
      </c>
      <c r="X73" s="32">
        <f t="shared" si="12"/>
        <v>0</v>
      </c>
      <c r="Y73" s="35">
        <v>8</v>
      </c>
      <c r="Z73" s="32">
        <f t="shared" si="13"/>
        <v>26.666666666666668</v>
      </c>
      <c r="AA73" s="35">
        <v>0</v>
      </c>
      <c r="AB73" s="32">
        <f t="shared" si="14"/>
        <v>0</v>
      </c>
      <c r="AC73" s="32">
        <f t="shared" si="15"/>
        <v>0</v>
      </c>
      <c r="AD73" s="35">
        <v>3</v>
      </c>
      <c r="AE73" s="32">
        <f t="shared" si="16"/>
        <v>10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80</v>
      </c>
      <c r="D74" s="35">
        <v>67</v>
      </c>
      <c r="E74" s="32">
        <f t="shared" si="2"/>
        <v>83.75</v>
      </c>
      <c r="F74" s="35">
        <v>0</v>
      </c>
      <c r="G74" s="32">
        <f t="shared" si="3"/>
        <v>0</v>
      </c>
      <c r="H74" s="106">
        <f t="shared" si="0"/>
        <v>62</v>
      </c>
      <c r="I74" s="32">
        <f t="shared" si="4"/>
        <v>92.537313432835816</v>
      </c>
      <c r="J74" s="32">
        <f t="shared" si="5"/>
        <v>77.5</v>
      </c>
      <c r="K74" s="35">
        <v>28</v>
      </c>
      <c r="L74" s="32">
        <f t="shared" si="6"/>
        <v>41.791044776119399</v>
      </c>
      <c r="M74" s="35">
        <v>34</v>
      </c>
      <c r="N74" s="32">
        <f t="shared" si="7"/>
        <v>50.746268656716417</v>
      </c>
      <c r="O74" s="99">
        <f t="shared" si="22"/>
        <v>5</v>
      </c>
      <c r="P74" s="32">
        <f t="shared" si="8"/>
        <v>7.4626865671641784</v>
      </c>
      <c r="Q74" s="35">
        <v>1</v>
      </c>
      <c r="R74" s="32">
        <f t="shared" si="9"/>
        <v>20</v>
      </c>
      <c r="S74" s="35">
        <v>1</v>
      </c>
      <c r="T74" s="32">
        <f t="shared" si="10"/>
        <v>1.4925373134328357</v>
      </c>
      <c r="U74" s="35">
        <v>9</v>
      </c>
      <c r="V74" s="32">
        <f t="shared" si="11"/>
        <v>13.432835820895523</v>
      </c>
      <c r="W74" s="35">
        <v>6</v>
      </c>
      <c r="X74" s="32">
        <f t="shared" si="12"/>
        <v>8.9552238805970141</v>
      </c>
      <c r="Y74" s="35">
        <v>6</v>
      </c>
      <c r="Z74" s="32">
        <f t="shared" si="13"/>
        <v>8.9552238805970141</v>
      </c>
      <c r="AA74" s="35">
        <v>0</v>
      </c>
      <c r="AB74" s="32">
        <f t="shared" si="14"/>
        <v>0</v>
      </c>
      <c r="AC74" s="32">
        <f t="shared" si="15"/>
        <v>0</v>
      </c>
      <c r="AD74" s="35">
        <v>4</v>
      </c>
      <c r="AE74" s="32">
        <f t="shared" si="16"/>
        <v>5.9701492537313428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59</v>
      </c>
      <c r="D75" s="35">
        <v>54</v>
      </c>
      <c r="E75" s="32">
        <f t="shared" si="2"/>
        <v>91.525423728813564</v>
      </c>
      <c r="F75" s="35">
        <v>0</v>
      </c>
      <c r="G75" s="32">
        <f t="shared" si="3"/>
        <v>0</v>
      </c>
      <c r="H75" s="106">
        <f t="shared" si="0"/>
        <v>52</v>
      </c>
      <c r="I75" s="32">
        <f t="shared" si="4"/>
        <v>96.296296296296291</v>
      </c>
      <c r="J75" s="32">
        <f t="shared" si="5"/>
        <v>88.135593220338976</v>
      </c>
      <c r="K75" s="35">
        <v>30</v>
      </c>
      <c r="L75" s="32">
        <f t="shared" si="6"/>
        <v>55.555555555555557</v>
      </c>
      <c r="M75" s="35">
        <v>22</v>
      </c>
      <c r="N75" s="32">
        <f t="shared" si="7"/>
        <v>40.74074074074074</v>
      </c>
      <c r="O75" s="99">
        <f t="shared" si="22"/>
        <v>2</v>
      </c>
      <c r="P75" s="32">
        <f t="shared" si="8"/>
        <v>3.7037037037037033</v>
      </c>
      <c r="Q75" s="35">
        <v>0</v>
      </c>
      <c r="R75" s="32">
        <f t="shared" si="9"/>
        <v>0</v>
      </c>
      <c r="S75" s="35">
        <v>7</v>
      </c>
      <c r="T75" s="32">
        <f t="shared" si="10"/>
        <v>12.962962962962962</v>
      </c>
      <c r="U75" s="35">
        <v>4</v>
      </c>
      <c r="V75" s="32">
        <f t="shared" si="11"/>
        <v>7.4074074074074066</v>
      </c>
      <c r="W75" s="35">
        <v>5</v>
      </c>
      <c r="X75" s="32">
        <f t="shared" si="12"/>
        <v>9.2592592592592595</v>
      </c>
      <c r="Y75" s="35">
        <v>11</v>
      </c>
      <c r="Z75" s="32">
        <f t="shared" si="13"/>
        <v>20.37037037037037</v>
      </c>
      <c r="AA75" s="35">
        <v>0</v>
      </c>
      <c r="AB75" s="32">
        <f t="shared" si="14"/>
        <v>0</v>
      </c>
      <c r="AC75" s="32">
        <f t="shared" si="15"/>
        <v>0</v>
      </c>
      <c r="AD75" s="35">
        <v>8</v>
      </c>
      <c r="AE75" s="32">
        <f t="shared" si="16"/>
        <v>14.814814814814813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23</v>
      </c>
      <c r="D76" s="35">
        <v>22</v>
      </c>
      <c r="E76" s="32">
        <f t="shared" si="2"/>
        <v>95.652173913043484</v>
      </c>
      <c r="F76" s="35">
        <v>0</v>
      </c>
      <c r="G76" s="32">
        <f t="shared" si="3"/>
        <v>0</v>
      </c>
      <c r="H76" s="106">
        <f t="shared" si="0"/>
        <v>22</v>
      </c>
      <c r="I76" s="32">
        <f t="shared" si="4"/>
        <v>100</v>
      </c>
      <c r="J76" s="32">
        <f t="shared" si="5"/>
        <v>95.652173913043484</v>
      </c>
      <c r="K76" s="35">
        <v>14</v>
      </c>
      <c r="L76" s="32">
        <f t="shared" si="6"/>
        <v>63.636363636363633</v>
      </c>
      <c r="M76" s="35">
        <v>8</v>
      </c>
      <c r="N76" s="32">
        <f t="shared" si="7"/>
        <v>36.363636363636367</v>
      </c>
      <c r="O76" s="99">
        <f t="shared" si="22"/>
        <v>0</v>
      </c>
      <c r="P76" s="32">
        <f t="shared" si="8"/>
        <v>0</v>
      </c>
      <c r="Q76" s="35">
        <v>0</v>
      </c>
      <c r="R76" s="32">
        <f t="shared" si="9"/>
        <v>0</v>
      </c>
      <c r="S76" s="35">
        <v>1</v>
      </c>
      <c r="T76" s="32">
        <f t="shared" si="10"/>
        <v>4.5454545454545459</v>
      </c>
      <c r="U76" s="35">
        <v>1</v>
      </c>
      <c r="V76" s="32">
        <f t="shared" si="11"/>
        <v>4.5454545454545459</v>
      </c>
      <c r="W76" s="35">
        <v>4</v>
      </c>
      <c r="X76" s="32">
        <f t="shared" si="12"/>
        <v>18.181818181818183</v>
      </c>
      <c r="Y76" s="35">
        <v>2</v>
      </c>
      <c r="Z76" s="32">
        <f t="shared" si="13"/>
        <v>9.0909090909090917</v>
      </c>
      <c r="AA76" s="35">
        <v>0</v>
      </c>
      <c r="AB76" s="32">
        <f t="shared" si="14"/>
        <v>0</v>
      </c>
      <c r="AC76" s="32">
        <f t="shared" si="15"/>
        <v>0</v>
      </c>
      <c r="AD76" s="35">
        <v>2</v>
      </c>
      <c r="AE76" s="32">
        <f t="shared" si="16"/>
        <v>9.0909090909090917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0</v>
      </c>
      <c r="D77" s="35">
        <v>0</v>
      </c>
      <c r="E77" s="32">
        <f t="shared" si="2"/>
        <v>0</v>
      </c>
      <c r="F77" s="35">
        <v>0</v>
      </c>
      <c r="G77" s="32">
        <f t="shared" si="3"/>
        <v>0</v>
      </c>
      <c r="H77" s="106">
        <f t="shared" si="0"/>
        <v>0</v>
      </c>
      <c r="I77" s="32">
        <f t="shared" si="4"/>
        <v>0</v>
      </c>
      <c r="J77" s="32">
        <f t="shared" si="5"/>
        <v>0</v>
      </c>
      <c r="K77" s="35">
        <v>0</v>
      </c>
      <c r="L77" s="32">
        <f t="shared" si="6"/>
        <v>0</v>
      </c>
      <c r="M77" s="35">
        <v>0</v>
      </c>
      <c r="N77" s="32">
        <f t="shared" si="7"/>
        <v>0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0</v>
      </c>
      <c r="Z77" s="32">
        <f t="shared" si="13"/>
        <v>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0</v>
      </c>
      <c r="AE77" s="32">
        <f t="shared" si="16"/>
        <v>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0</v>
      </c>
      <c r="D78" s="35">
        <v>0</v>
      </c>
      <c r="E78" s="32">
        <f t="shared" si="2"/>
        <v>0</v>
      </c>
      <c r="F78" s="35">
        <v>0</v>
      </c>
      <c r="G78" s="32">
        <f t="shared" si="3"/>
        <v>0</v>
      </c>
      <c r="H78" s="106">
        <f t="shared" si="0"/>
        <v>0</v>
      </c>
      <c r="I78" s="32">
        <f t="shared" si="4"/>
        <v>0</v>
      </c>
      <c r="J78" s="32">
        <f t="shared" si="5"/>
        <v>0</v>
      </c>
      <c r="K78" s="35">
        <v>0</v>
      </c>
      <c r="L78" s="32">
        <f t="shared" si="6"/>
        <v>0</v>
      </c>
      <c r="M78" s="35">
        <v>0</v>
      </c>
      <c r="N78" s="32">
        <f t="shared" si="7"/>
        <v>0</v>
      </c>
      <c r="O78" s="99">
        <f t="shared" si="22"/>
        <v>0</v>
      </c>
      <c r="P78" s="32">
        <f t="shared" si="8"/>
        <v>0</v>
      </c>
      <c r="Q78" s="35">
        <v>0</v>
      </c>
      <c r="R78" s="32">
        <f t="shared" si="9"/>
        <v>0</v>
      </c>
      <c r="S78" s="35">
        <v>0</v>
      </c>
      <c r="T78" s="32">
        <f t="shared" si="10"/>
        <v>0</v>
      </c>
      <c r="U78" s="35">
        <v>0</v>
      </c>
      <c r="V78" s="32">
        <f t="shared" si="11"/>
        <v>0</v>
      </c>
      <c r="W78" s="35">
        <v>0</v>
      </c>
      <c r="X78" s="32">
        <f t="shared" si="12"/>
        <v>0</v>
      </c>
      <c r="Y78" s="35">
        <v>0</v>
      </c>
      <c r="Z78" s="32">
        <f t="shared" si="13"/>
        <v>0</v>
      </c>
      <c r="AA78" s="35">
        <v>0</v>
      </c>
      <c r="AB78" s="32">
        <f t="shared" si="14"/>
        <v>0</v>
      </c>
      <c r="AC78" s="32">
        <f t="shared" si="15"/>
        <v>0</v>
      </c>
      <c r="AD78" s="35">
        <v>0</v>
      </c>
      <c r="AE78" s="32">
        <f t="shared" si="16"/>
        <v>0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446</v>
      </c>
      <c r="D79" s="10">
        <f>SUM(D80:D89)</f>
        <v>391</v>
      </c>
      <c r="E79" s="43">
        <f>IF(C79=0,0,D79/C79*100)</f>
        <v>87.668161434977577</v>
      </c>
      <c r="F79" s="10">
        <f>SUM(F80:F89)</f>
        <v>3</v>
      </c>
      <c r="G79" s="43">
        <f>IF(D79=0,0,F79/D79*100)</f>
        <v>0.76726342710997442</v>
      </c>
      <c r="H79" s="61">
        <f>SUM(H80:H89)</f>
        <v>320</v>
      </c>
      <c r="I79" s="43">
        <f>IF(D79=0,0,H79/D79*100)</f>
        <v>81.84143222506394</v>
      </c>
      <c r="J79" s="43">
        <f>IF(C79=0,0,H79/C79*100)</f>
        <v>71.74887892376681</v>
      </c>
      <c r="K79" s="10">
        <f>SUM(K80:K89)</f>
        <v>170</v>
      </c>
      <c r="L79" s="43">
        <f t="shared" si="6"/>
        <v>43.478260869565219</v>
      </c>
      <c r="M79" s="10">
        <f>SUM(M80:M89)</f>
        <v>150</v>
      </c>
      <c r="N79" s="43">
        <f>IF(D79=0,0,M79/D79*100)</f>
        <v>38.363171355498721</v>
      </c>
      <c r="O79" s="61">
        <f>SUM(O80:O89)</f>
        <v>71</v>
      </c>
      <c r="P79" s="43">
        <f>IF(D79=0,0,O79/D79*100)</f>
        <v>18.15856777493606</v>
      </c>
      <c r="Q79" s="10">
        <f>SUM(Q80:Q89)</f>
        <v>2</v>
      </c>
      <c r="R79" s="43">
        <f t="shared" si="9"/>
        <v>2.8169014084507045</v>
      </c>
      <c r="S79" s="10">
        <f>SUM(S80:S89)</f>
        <v>23</v>
      </c>
      <c r="T79" s="43">
        <f>IF(D79=0,0,S79/D79*100)</f>
        <v>5.8823529411764701</v>
      </c>
      <c r="U79" s="10">
        <f>SUM(U80:U89)</f>
        <v>50</v>
      </c>
      <c r="V79" s="43">
        <f t="shared" si="11"/>
        <v>12.787723785166241</v>
      </c>
      <c r="W79" s="10">
        <f>SUM(W80:W89)</f>
        <v>25</v>
      </c>
      <c r="X79" s="43">
        <f>IF(D79=0,0,W79/D79*100)</f>
        <v>6.3938618925831205</v>
      </c>
      <c r="Y79" s="10">
        <f>SUM(Y80:Y89)</f>
        <v>43</v>
      </c>
      <c r="Z79" s="43">
        <f>IF(D79=0,0,Y79/D79*100)</f>
        <v>10.997442455242968</v>
      </c>
      <c r="AA79" s="10">
        <f>SUM(AA80:AA89)</f>
        <v>1</v>
      </c>
      <c r="AB79" s="43">
        <f>IF(D79=0,0,AA79/D79*100)</f>
        <v>0.25575447570332482</v>
      </c>
      <c r="AC79" s="43">
        <f>IF(Y79=0,0,AA79/Y79*100)</f>
        <v>2.3255813953488373</v>
      </c>
      <c r="AD79" s="10">
        <f>SUM(AD80:AD89)</f>
        <v>41</v>
      </c>
      <c r="AE79" s="43">
        <f t="shared" si="16"/>
        <v>10.485933503836318</v>
      </c>
      <c r="AF79" s="10">
        <f>SUM(AF80:AF89)</f>
        <v>0</v>
      </c>
      <c r="AG79" s="43">
        <f>IF(D79=0,0,AF79/D79*100)</f>
        <v>0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3</v>
      </c>
      <c r="D80" s="35">
        <v>3</v>
      </c>
      <c r="E80" s="32">
        <f t="shared" ref="E80:E101" si="23">IF(C80=0,0,D80/C80*100)</f>
        <v>100</v>
      </c>
      <c r="F80" s="35">
        <v>0</v>
      </c>
      <c r="G80" s="32">
        <f t="shared" ref="G80:G101" si="24">IF(D80=0,0,F80/D80*100)</f>
        <v>0</v>
      </c>
      <c r="H80" s="106">
        <f t="shared" si="0"/>
        <v>2</v>
      </c>
      <c r="I80" s="32">
        <f t="shared" ref="I80:I101" si="25">IF(D80=0,0,H80/D80*100)</f>
        <v>66.666666666666657</v>
      </c>
      <c r="J80" s="32">
        <f t="shared" ref="J80:J101" si="26">IF(C80=0,0,H80/C80*100)</f>
        <v>66.666666666666657</v>
      </c>
      <c r="K80" s="35">
        <v>0</v>
      </c>
      <c r="L80" s="32">
        <f t="shared" ref="L80:L101" si="27">IF(D80=0,0,K80/D80*100)</f>
        <v>0</v>
      </c>
      <c r="M80" s="35">
        <v>2</v>
      </c>
      <c r="N80" s="32">
        <f t="shared" ref="N80:N101" si="28">IF(D80=0,0,M80/D80*100)</f>
        <v>66.666666666666657</v>
      </c>
      <c r="O80" s="99">
        <f t="shared" ref="O80:O89" si="29">D80-H80</f>
        <v>1</v>
      </c>
      <c r="P80" s="32">
        <f t="shared" ref="P80:P101" si="30">IF(D80=0,0,O80/D80*100)</f>
        <v>33.333333333333329</v>
      </c>
      <c r="Q80" s="35">
        <v>0</v>
      </c>
      <c r="R80" s="32">
        <f t="shared" ref="R80:R101" si="31">IF(O80=0,0,Q80/O80*100)</f>
        <v>0</v>
      </c>
      <c r="S80" s="35">
        <v>0</v>
      </c>
      <c r="T80" s="32">
        <f t="shared" ref="T80:T101" si="32">IF(D80=0,0,S80/D80*100)</f>
        <v>0</v>
      </c>
      <c r="U80" s="35">
        <v>0</v>
      </c>
      <c r="V80" s="32">
        <f t="shared" ref="V80:V101" si="33">IF(D80=0,0,U80/D80*100)</f>
        <v>0</v>
      </c>
      <c r="W80" s="35">
        <v>0</v>
      </c>
      <c r="X80" s="32">
        <f t="shared" ref="X80:X101" si="34">IF(D80=0,0,W80/D80*100)</f>
        <v>0</v>
      </c>
      <c r="Y80" s="35">
        <v>0</v>
      </c>
      <c r="Z80" s="32">
        <f t="shared" ref="Z80:Z101" si="35">IF(D80=0,0,Y80/D80*100)</f>
        <v>0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0</v>
      </c>
      <c r="AE80" s="32">
        <f t="shared" ref="AE80:AE101" si="38">IF(D80=0,0,AD80/D80*100)</f>
        <v>0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0</v>
      </c>
      <c r="D81" s="35">
        <v>0</v>
      </c>
      <c r="E81" s="32">
        <f t="shared" si="23"/>
        <v>0</v>
      </c>
      <c r="F81" s="35">
        <v>0</v>
      </c>
      <c r="G81" s="32">
        <f t="shared" si="24"/>
        <v>0</v>
      </c>
      <c r="H81" s="106">
        <f t="shared" ref="H81:H89" si="40">K81+M81</f>
        <v>0</v>
      </c>
      <c r="I81" s="32">
        <f t="shared" si="25"/>
        <v>0</v>
      </c>
      <c r="J81" s="32">
        <f t="shared" si="26"/>
        <v>0</v>
      </c>
      <c r="K81" s="35">
        <v>0</v>
      </c>
      <c r="L81" s="32">
        <f t="shared" si="27"/>
        <v>0</v>
      </c>
      <c r="M81" s="35">
        <v>0</v>
      </c>
      <c r="N81" s="32">
        <f t="shared" si="28"/>
        <v>0</v>
      </c>
      <c r="O81" s="99">
        <f t="shared" si="29"/>
        <v>0</v>
      </c>
      <c r="P81" s="32">
        <f t="shared" si="30"/>
        <v>0</v>
      </c>
      <c r="Q81" s="35">
        <v>0</v>
      </c>
      <c r="R81" s="32">
        <f t="shared" si="31"/>
        <v>0</v>
      </c>
      <c r="S81" s="35">
        <v>0</v>
      </c>
      <c r="T81" s="32">
        <f t="shared" si="32"/>
        <v>0</v>
      </c>
      <c r="U81" s="35">
        <v>0</v>
      </c>
      <c r="V81" s="32">
        <f t="shared" si="33"/>
        <v>0</v>
      </c>
      <c r="W81" s="35">
        <v>0</v>
      </c>
      <c r="X81" s="32">
        <f t="shared" si="34"/>
        <v>0</v>
      </c>
      <c r="Y81" s="35">
        <v>0</v>
      </c>
      <c r="Z81" s="32">
        <f t="shared" si="35"/>
        <v>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0</v>
      </c>
      <c r="D82" s="35">
        <v>0</v>
      </c>
      <c r="E82" s="32">
        <f t="shared" si="23"/>
        <v>0</v>
      </c>
      <c r="F82" s="35">
        <v>0</v>
      </c>
      <c r="G82" s="32">
        <f t="shared" si="24"/>
        <v>0</v>
      </c>
      <c r="H82" s="106">
        <f t="shared" si="40"/>
        <v>0</v>
      </c>
      <c r="I82" s="32">
        <f t="shared" si="25"/>
        <v>0</v>
      </c>
      <c r="J82" s="32">
        <f t="shared" si="26"/>
        <v>0</v>
      </c>
      <c r="K82" s="35">
        <v>0</v>
      </c>
      <c r="L82" s="32">
        <f t="shared" si="27"/>
        <v>0</v>
      </c>
      <c r="M82" s="35">
        <v>0</v>
      </c>
      <c r="N82" s="32">
        <f t="shared" si="28"/>
        <v>0</v>
      </c>
      <c r="O82" s="99">
        <f t="shared" si="29"/>
        <v>0</v>
      </c>
      <c r="P82" s="32">
        <f t="shared" si="30"/>
        <v>0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0</v>
      </c>
      <c r="V82" s="32">
        <f t="shared" si="33"/>
        <v>0</v>
      </c>
      <c r="W82" s="35">
        <v>0</v>
      </c>
      <c r="X82" s="32">
        <f t="shared" si="34"/>
        <v>0</v>
      </c>
      <c r="Y82" s="35">
        <v>0</v>
      </c>
      <c r="Z82" s="32">
        <f t="shared" si="35"/>
        <v>0</v>
      </c>
      <c r="AA82" s="35">
        <v>0</v>
      </c>
      <c r="AB82" s="32">
        <f t="shared" si="36"/>
        <v>0</v>
      </c>
      <c r="AC82" s="32">
        <f t="shared" si="37"/>
        <v>0</v>
      </c>
      <c r="AD82" s="35">
        <v>0</v>
      </c>
      <c r="AE82" s="32">
        <f t="shared" si="38"/>
        <v>0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119</v>
      </c>
      <c r="D83" s="35">
        <v>96</v>
      </c>
      <c r="E83" s="32">
        <f t="shared" si="23"/>
        <v>80.672268907563023</v>
      </c>
      <c r="F83" s="35">
        <v>0</v>
      </c>
      <c r="G83" s="32">
        <f t="shared" si="24"/>
        <v>0</v>
      </c>
      <c r="H83" s="106">
        <f t="shared" si="40"/>
        <v>61</v>
      </c>
      <c r="I83" s="32">
        <f t="shared" si="25"/>
        <v>63.541666666666664</v>
      </c>
      <c r="J83" s="32">
        <f t="shared" si="26"/>
        <v>51.260504201680668</v>
      </c>
      <c r="K83" s="35">
        <v>24</v>
      </c>
      <c r="L83" s="32">
        <f t="shared" si="27"/>
        <v>25</v>
      </c>
      <c r="M83" s="35">
        <v>37</v>
      </c>
      <c r="N83" s="32">
        <f t="shared" si="28"/>
        <v>38.541666666666671</v>
      </c>
      <c r="O83" s="99">
        <f t="shared" si="29"/>
        <v>35</v>
      </c>
      <c r="P83" s="32">
        <f t="shared" si="30"/>
        <v>36.458333333333329</v>
      </c>
      <c r="Q83" s="35">
        <v>0</v>
      </c>
      <c r="R83" s="32">
        <f t="shared" si="31"/>
        <v>0</v>
      </c>
      <c r="S83" s="35">
        <v>3</v>
      </c>
      <c r="T83" s="32">
        <f t="shared" si="32"/>
        <v>3.125</v>
      </c>
      <c r="U83" s="35">
        <v>16</v>
      </c>
      <c r="V83" s="32">
        <f t="shared" si="33"/>
        <v>16.666666666666664</v>
      </c>
      <c r="W83" s="35">
        <v>3</v>
      </c>
      <c r="X83" s="32">
        <f t="shared" si="34"/>
        <v>3.125</v>
      </c>
      <c r="Y83" s="35">
        <v>8</v>
      </c>
      <c r="Z83" s="32">
        <f t="shared" si="35"/>
        <v>8.3333333333333321</v>
      </c>
      <c r="AA83" s="35">
        <v>0</v>
      </c>
      <c r="AB83" s="32">
        <f t="shared" si="36"/>
        <v>0</v>
      </c>
      <c r="AC83" s="32">
        <f t="shared" si="37"/>
        <v>0</v>
      </c>
      <c r="AD83" s="35">
        <v>17</v>
      </c>
      <c r="AE83" s="32">
        <f t="shared" si="38"/>
        <v>17.708333333333336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75</v>
      </c>
      <c r="D84" s="35">
        <v>70</v>
      </c>
      <c r="E84" s="32">
        <f t="shared" si="23"/>
        <v>93.333333333333329</v>
      </c>
      <c r="F84" s="35">
        <v>0</v>
      </c>
      <c r="G84" s="32">
        <f t="shared" si="24"/>
        <v>0</v>
      </c>
      <c r="H84" s="106">
        <f t="shared" si="40"/>
        <v>62</v>
      </c>
      <c r="I84" s="32">
        <f t="shared" si="25"/>
        <v>88.571428571428569</v>
      </c>
      <c r="J84" s="32">
        <f t="shared" si="26"/>
        <v>82.666666666666671</v>
      </c>
      <c r="K84" s="35">
        <v>43</v>
      </c>
      <c r="L84" s="32">
        <f t="shared" si="27"/>
        <v>61.428571428571431</v>
      </c>
      <c r="M84" s="35">
        <v>19</v>
      </c>
      <c r="N84" s="32">
        <f t="shared" si="28"/>
        <v>27.142857142857142</v>
      </c>
      <c r="O84" s="99">
        <f t="shared" si="29"/>
        <v>8</v>
      </c>
      <c r="P84" s="32">
        <f t="shared" si="30"/>
        <v>11.428571428571429</v>
      </c>
      <c r="Q84" s="35">
        <v>0</v>
      </c>
      <c r="R84" s="32">
        <f t="shared" si="31"/>
        <v>0</v>
      </c>
      <c r="S84" s="35">
        <v>4</v>
      </c>
      <c r="T84" s="32">
        <f t="shared" si="32"/>
        <v>5.7142857142857144</v>
      </c>
      <c r="U84" s="35">
        <v>7</v>
      </c>
      <c r="V84" s="32">
        <f t="shared" si="33"/>
        <v>10</v>
      </c>
      <c r="W84" s="35">
        <v>2</v>
      </c>
      <c r="X84" s="32">
        <f t="shared" si="34"/>
        <v>2.8571428571428572</v>
      </c>
      <c r="Y84" s="35">
        <v>9</v>
      </c>
      <c r="Z84" s="32">
        <f t="shared" si="35"/>
        <v>12.857142857142856</v>
      </c>
      <c r="AA84" s="35">
        <v>0</v>
      </c>
      <c r="AB84" s="32">
        <f t="shared" si="36"/>
        <v>0</v>
      </c>
      <c r="AC84" s="32">
        <f t="shared" si="37"/>
        <v>0</v>
      </c>
      <c r="AD84" s="35">
        <v>7</v>
      </c>
      <c r="AE84" s="32">
        <f t="shared" si="38"/>
        <v>10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14</v>
      </c>
      <c r="D85" s="35">
        <v>12</v>
      </c>
      <c r="E85" s="32">
        <f t="shared" si="23"/>
        <v>85.714285714285708</v>
      </c>
      <c r="F85" s="35">
        <v>0</v>
      </c>
      <c r="G85" s="32">
        <f t="shared" si="24"/>
        <v>0</v>
      </c>
      <c r="H85" s="106">
        <f t="shared" si="40"/>
        <v>12</v>
      </c>
      <c r="I85" s="32">
        <f t="shared" si="25"/>
        <v>100</v>
      </c>
      <c r="J85" s="32">
        <f t="shared" si="26"/>
        <v>85.714285714285708</v>
      </c>
      <c r="K85" s="35">
        <v>9</v>
      </c>
      <c r="L85" s="32">
        <f t="shared" si="27"/>
        <v>75</v>
      </c>
      <c r="M85" s="35">
        <v>3</v>
      </c>
      <c r="N85" s="32">
        <f t="shared" si="28"/>
        <v>25</v>
      </c>
      <c r="O85" s="99">
        <f t="shared" si="29"/>
        <v>0</v>
      </c>
      <c r="P85" s="32">
        <f t="shared" si="30"/>
        <v>0</v>
      </c>
      <c r="Q85" s="35">
        <v>0</v>
      </c>
      <c r="R85" s="32">
        <f t="shared" si="31"/>
        <v>0</v>
      </c>
      <c r="S85" s="35">
        <v>4</v>
      </c>
      <c r="T85" s="32">
        <f t="shared" si="32"/>
        <v>33.333333333333329</v>
      </c>
      <c r="U85" s="35">
        <v>3</v>
      </c>
      <c r="V85" s="32">
        <f t="shared" si="33"/>
        <v>25</v>
      </c>
      <c r="W85" s="35">
        <v>0</v>
      </c>
      <c r="X85" s="32">
        <f t="shared" si="34"/>
        <v>0</v>
      </c>
      <c r="Y85" s="35">
        <v>0</v>
      </c>
      <c r="Z85" s="32">
        <f t="shared" si="35"/>
        <v>0</v>
      </c>
      <c r="AA85" s="35">
        <v>0</v>
      </c>
      <c r="AB85" s="32">
        <f t="shared" si="36"/>
        <v>0</v>
      </c>
      <c r="AC85" s="32">
        <f t="shared" si="37"/>
        <v>0</v>
      </c>
      <c r="AD85" s="35">
        <v>1</v>
      </c>
      <c r="AE85" s="32">
        <f t="shared" si="38"/>
        <v>8.3333333333333321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36</v>
      </c>
      <c r="D86" s="35">
        <v>30</v>
      </c>
      <c r="E86" s="32">
        <f t="shared" si="23"/>
        <v>83.333333333333343</v>
      </c>
      <c r="F86" s="35">
        <v>0</v>
      </c>
      <c r="G86" s="32">
        <f t="shared" si="24"/>
        <v>0</v>
      </c>
      <c r="H86" s="106">
        <f t="shared" si="40"/>
        <v>29</v>
      </c>
      <c r="I86" s="32">
        <f t="shared" si="25"/>
        <v>96.666666666666671</v>
      </c>
      <c r="J86" s="32">
        <f t="shared" si="26"/>
        <v>80.555555555555557</v>
      </c>
      <c r="K86" s="35">
        <v>20</v>
      </c>
      <c r="L86" s="32">
        <f t="shared" si="27"/>
        <v>66.666666666666657</v>
      </c>
      <c r="M86" s="35">
        <v>9</v>
      </c>
      <c r="N86" s="32">
        <f t="shared" si="28"/>
        <v>30</v>
      </c>
      <c r="O86" s="99">
        <f t="shared" si="29"/>
        <v>1</v>
      </c>
      <c r="P86" s="32">
        <f t="shared" si="30"/>
        <v>3.3333333333333335</v>
      </c>
      <c r="Q86" s="35">
        <v>0</v>
      </c>
      <c r="R86" s="32">
        <f t="shared" si="31"/>
        <v>0</v>
      </c>
      <c r="S86" s="35">
        <v>2</v>
      </c>
      <c r="T86" s="32">
        <f t="shared" si="32"/>
        <v>6.666666666666667</v>
      </c>
      <c r="U86" s="35">
        <v>4</v>
      </c>
      <c r="V86" s="32">
        <f t="shared" si="33"/>
        <v>13.333333333333334</v>
      </c>
      <c r="W86" s="35">
        <v>1</v>
      </c>
      <c r="X86" s="32">
        <f t="shared" si="34"/>
        <v>3.3333333333333335</v>
      </c>
      <c r="Y86" s="35">
        <v>4</v>
      </c>
      <c r="Z86" s="32">
        <f t="shared" si="35"/>
        <v>13.333333333333334</v>
      </c>
      <c r="AA86" s="35">
        <v>0</v>
      </c>
      <c r="AB86" s="32">
        <f t="shared" si="36"/>
        <v>0</v>
      </c>
      <c r="AC86" s="32">
        <f t="shared" si="37"/>
        <v>0</v>
      </c>
      <c r="AD86" s="35">
        <v>2</v>
      </c>
      <c r="AE86" s="32">
        <f t="shared" si="38"/>
        <v>6.666666666666667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109</v>
      </c>
      <c r="D87" s="35">
        <v>92</v>
      </c>
      <c r="E87" s="32">
        <f t="shared" si="23"/>
        <v>84.403669724770651</v>
      </c>
      <c r="F87" s="35">
        <v>3</v>
      </c>
      <c r="G87" s="32">
        <f t="shared" si="24"/>
        <v>3.2608695652173911</v>
      </c>
      <c r="H87" s="106">
        <f t="shared" si="40"/>
        <v>77</v>
      </c>
      <c r="I87" s="32">
        <f t="shared" si="25"/>
        <v>83.695652173913047</v>
      </c>
      <c r="J87" s="32">
        <f t="shared" si="26"/>
        <v>70.642201834862391</v>
      </c>
      <c r="K87" s="35">
        <v>35</v>
      </c>
      <c r="L87" s="32">
        <f t="shared" si="27"/>
        <v>38.04347826086957</v>
      </c>
      <c r="M87" s="35">
        <v>42</v>
      </c>
      <c r="N87" s="32">
        <f t="shared" si="28"/>
        <v>45.652173913043477</v>
      </c>
      <c r="O87" s="99">
        <f t="shared" si="29"/>
        <v>15</v>
      </c>
      <c r="P87" s="32">
        <f t="shared" si="30"/>
        <v>16.304347826086957</v>
      </c>
      <c r="Q87" s="35">
        <v>0</v>
      </c>
      <c r="R87" s="32">
        <f t="shared" si="31"/>
        <v>0</v>
      </c>
      <c r="S87" s="35">
        <v>6</v>
      </c>
      <c r="T87" s="32">
        <f t="shared" si="32"/>
        <v>6.5217391304347823</v>
      </c>
      <c r="U87" s="35">
        <v>8</v>
      </c>
      <c r="V87" s="32">
        <f t="shared" si="33"/>
        <v>8.695652173913043</v>
      </c>
      <c r="W87" s="35">
        <v>3</v>
      </c>
      <c r="X87" s="32">
        <f t="shared" si="34"/>
        <v>3.2608695652173911</v>
      </c>
      <c r="Y87" s="35">
        <v>17</v>
      </c>
      <c r="Z87" s="32">
        <f t="shared" si="35"/>
        <v>18.478260869565215</v>
      </c>
      <c r="AA87" s="35">
        <v>1</v>
      </c>
      <c r="AB87" s="32">
        <f t="shared" si="36"/>
        <v>1.0869565217391304</v>
      </c>
      <c r="AC87" s="32">
        <f t="shared" si="37"/>
        <v>5.8823529411764701</v>
      </c>
      <c r="AD87" s="35">
        <v>10</v>
      </c>
      <c r="AE87" s="32">
        <f t="shared" si="38"/>
        <v>10.869565217391305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71</v>
      </c>
      <c r="D88" s="35">
        <v>71</v>
      </c>
      <c r="E88" s="32">
        <f t="shared" si="23"/>
        <v>100</v>
      </c>
      <c r="F88" s="35">
        <v>0</v>
      </c>
      <c r="G88" s="32">
        <f t="shared" si="24"/>
        <v>0</v>
      </c>
      <c r="H88" s="106">
        <f t="shared" si="40"/>
        <v>61</v>
      </c>
      <c r="I88" s="32">
        <f t="shared" si="25"/>
        <v>85.91549295774648</v>
      </c>
      <c r="J88" s="32">
        <f t="shared" si="26"/>
        <v>85.91549295774648</v>
      </c>
      <c r="K88" s="35">
        <v>28</v>
      </c>
      <c r="L88" s="32">
        <f t="shared" si="27"/>
        <v>39.436619718309856</v>
      </c>
      <c r="M88" s="35">
        <v>33</v>
      </c>
      <c r="N88" s="32">
        <f t="shared" si="28"/>
        <v>46.478873239436616</v>
      </c>
      <c r="O88" s="99">
        <f t="shared" si="29"/>
        <v>10</v>
      </c>
      <c r="P88" s="32">
        <f t="shared" si="30"/>
        <v>14.084507042253522</v>
      </c>
      <c r="Q88" s="35">
        <v>1</v>
      </c>
      <c r="R88" s="32">
        <f t="shared" si="31"/>
        <v>10</v>
      </c>
      <c r="S88" s="35">
        <v>2</v>
      </c>
      <c r="T88" s="32">
        <f t="shared" si="32"/>
        <v>2.8169014084507045</v>
      </c>
      <c r="U88" s="35">
        <v>7</v>
      </c>
      <c r="V88" s="32">
        <f t="shared" si="33"/>
        <v>9.8591549295774641</v>
      </c>
      <c r="W88" s="35">
        <v>14</v>
      </c>
      <c r="X88" s="32">
        <f t="shared" si="34"/>
        <v>19.718309859154928</v>
      </c>
      <c r="Y88" s="35">
        <v>4</v>
      </c>
      <c r="Z88" s="32">
        <f t="shared" si="35"/>
        <v>5.6338028169014089</v>
      </c>
      <c r="AA88" s="35">
        <v>0</v>
      </c>
      <c r="AB88" s="32">
        <f t="shared" si="36"/>
        <v>0</v>
      </c>
      <c r="AC88" s="32">
        <f t="shared" si="37"/>
        <v>0</v>
      </c>
      <c r="AD88" s="35">
        <v>3</v>
      </c>
      <c r="AE88" s="32">
        <f t="shared" si="38"/>
        <v>4.225352112676056</v>
      </c>
      <c r="AF88" s="35">
        <v>0</v>
      </c>
      <c r="AG88" s="32">
        <f t="shared" si="39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19</v>
      </c>
      <c r="D89" s="35">
        <v>17</v>
      </c>
      <c r="E89" s="32">
        <f t="shared" si="23"/>
        <v>89.473684210526315</v>
      </c>
      <c r="F89" s="35">
        <v>0</v>
      </c>
      <c r="G89" s="32">
        <f t="shared" si="24"/>
        <v>0</v>
      </c>
      <c r="H89" s="106">
        <f t="shared" si="40"/>
        <v>16</v>
      </c>
      <c r="I89" s="32">
        <f t="shared" si="25"/>
        <v>94.117647058823522</v>
      </c>
      <c r="J89" s="32">
        <f t="shared" si="26"/>
        <v>84.210526315789465</v>
      </c>
      <c r="K89" s="35">
        <v>11</v>
      </c>
      <c r="L89" s="32">
        <f t="shared" si="27"/>
        <v>64.705882352941174</v>
      </c>
      <c r="M89" s="35">
        <v>5</v>
      </c>
      <c r="N89" s="32">
        <f t="shared" si="28"/>
        <v>29.411764705882355</v>
      </c>
      <c r="O89" s="99">
        <f t="shared" si="29"/>
        <v>1</v>
      </c>
      <c r="P89" s="32">
        <f t="shared" si="30"/>
        <v>5.8823529411764701</v>
      </c>
      <c r="Q89" s="35">
        <v>1</v>
      </c>
      <c r="R89" s="32">
        <f t="shared" si="31"/>
        <v>100</v>
      </c>
      <c r="S89" s="35">
        <v>2</v>
      </c>
      <c r="T89" s="32">
        <f t="shared" si="32"/>
        <v>11.76470588235294</v>
      </c>
      <c r="U89" s="35">
        <v>5</v>
      </c>
      <c r="V89" s="32">
        <f t="shared" si="33"/>
        <v>29.411764705882355</v>
      </c>
      <c r="W89" s="35">
        <v>2</v>
      </c>
      <c r="X89" s="32">
        <f t="shared" si="34"/>
        <v>11.76470588235294</v>
      </c>
      <c r="Y89" s="35">
        <v>1</v>
      </c>
      <c r="Z89" s="32">
        <f t="shared" si="35"/>
        <v>5.8823529411764701</v>
      </c>
      <c r="AA89" s="35">
        <v>0</v>
      </c>
      <c r="AB89" s="32">
        <f t="shared" si="36"/>
        <v>0</v>
      </c>
      <c r="AC89" s="32">
        <f t="shared" si="37"/>
        <v>0</v>
      </c>
      <c r="AD89" s="35">
        <v>1</v>
      </c>
      <c r="AE89" s="32">
        <f t="shared" si="38"/>
        <v>5.8823529411764701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62</v>
      </c>
      <c r="D90" s="10">
        <f>SUM(D91:D101)</f>
        <v>56</v>
      </c>
      <c r="E90" s="43">
        <f>IF(C90=0,0,D90/C90*100)</f>
        <v>90.322580645161281</v>
      </c>
      <c r="F90" s="10">
        <f>SUM(F91:F101)</f>
        <v>0</v>
      </c>
      <c r="G90" s="43">
        <f>IF(D90=0,0,F90/D90*100)</f>
        <v>0</v>
      </c>
      <c r="H90" s="61">
        <f>SUM(H91:H101)</f>
        <v>52</v>
      </c>
      <c r="I90" s="43">
        <f>IF(D90=0,0,H90/D90*100)</f>
        <v>92.857142857142861</v>
      </c>
      <c r="J90" s="43">
        <f>IF(C90=0,0,H90/C90*100)</f>
        <v>83.870967741935488</v>
      </c>
      <c r="K90" s="10">
        <f>SUM(K91:K101)</f>
        <v>31</v>
      </c>
      <c r="L90" s="43">
        <f t="shared" si="27"/>
        <v>55.357142857142861</v>
      </c>
      <c r="M90" s="10">
        <f>SUM(M91:M101)</f>
        <v>21</v>
      </c>
      <c r="N90" s="43">
        <f>IF(D90=0,0,M90/D90*100)</f>
        <v>37.5</v>
      </c>
      <c r="O90" s="61">
        <f>SUM(O91:O101)</f>
        <v>4</v>
      </c>
      <c r="P90" s="43">
        <f>IF(D90=0,0,O90/D90*100)</f>
        <v>7.1428571428571423</v>
      </c>
      <c r="Q90" s="10">
        <f>SUM(Q91:Q101)</f>
        <v>1</v>
      </c>
      <c r="R90" s="43">
        <f t="shared" si="31"/>
        <v>25</v>
      </c>
      <c r="S90" s="10">
        <f>SUM(S91:S101)</f>
        <v>2</v>
      </c>
      <c r="T90" s="43">
        <f>IF(D90=0,0,S90/D90*100)</f>
        <v>3.5714285714285712</v>
      </c>
      <c r="U90" s="10">
        <f>SUM(U91:U101)</f>
        <v>4</v>
      </c>
      <c r="V90" s="43">
        <f t="shared" si="33"/>
        <v>7.1428571428571423</v>
      </c>
      <c r="W90" s="10">
        <f>SUM(W91:W101)</f>
        <v>2</v>
      </c>
      <c r="X90" s="43">
        <f>IF(D90=0,0,W90/D90*100)</f>
        <v>3.5714285714285712</v>
      </c>
      <c r="Y90" s="10">
        <f>SUM(Y91:Y101)</f>
        <v>9</v>
      </c>
      <c r="Z90" s="43">
        <f>IF(D90=0,0,Y90/D90*100)</f>
        <v>16.071428571428573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7</v>
      </c>
      <c r="AE90" s="43">
        <f t="shared" si="38"/>
        <v>12.5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2</v>
      </c>
      <c r="D91" s="35">
        <v>2</v>
      </c>
      <c r="E91" s="32">
        <f t="shared" ref="E91:E93" si="42">IF(C91=0,0,D91/C91*100)</f>
        <v>100</v>
      </c>
      <c r="F91" s="35">
        <v>0</v>
      </c>
      <c r="G91" s="32">
        <f t="shared" ref="G91:G93" si="43">IF(D91=0,0,F91/D91*100)</f>
        <v>0</v>
      </c>
      <c r="H91" s="106">
        <f t="shared" ref="H91:H101" si="44">K91+M91</f>
        <v>1</v>
      </c>
      <c r="I91" s="32">
        <f t="shared" ref="I91:I93" si="45">IF(D91=0,0,H91/D91*100)</f>
        <v>50</v>
      </c>
      <c r="J91" s="32">
        <f t="shared" ref="J91:J93" si="46">IF(C91=0,0,H91/C91*100)</f>
        <v>50</v>
      </c>
      <c r="K91" s="35">
        <v>0</v>
      </c>
      <c r="L91" s="32">
        <f t="shared" si="27"/>
        <v>0</v>
      </c>
      <c r="M91" s="35">
        <v>1</v>
      </c>
      <c r="N91" s="32">
        <f t="shared" ref="N91:N93" si="47">IF(D91=0,0,M91/D91*100)</f>
        <v>50</v>
      </c>
      <c r="O91" s="99">
        <f t="shared" ref="O91:O101" si="48">D91-H91</f>
        <v>1</v>
      </c>
      <c r="P91" s="32">
        <f t="shared" ref="P91:P93" si="49">IF(D91=0,0,O91/D91*100)</f>
        <v>50</v>
      </c>
      <c r="Q91" s="35">
        <v>0</v>
      </c>
      <c r="R91" s="32">
        <f t="shared" si="31"/>
        <v>0</v>
      </c>
      <c r="S91" s="35">
        <v>0</v>
      </c>
      <c r="T91" s="32">
        <f t="shared" ref="T91:T93" si="50">IF(D91=0,0,S91/D91*100)</f>
        <v>0</v>
      </c>
      <c r="U91" s="35">
        <v>0</v>
      </c>
      <c r="V91" s="32">
        <f t="shared" si="33"/>
        <v>0</v>
      </c>
      <c r="W91" s="35">
        <v>0</v>
      </c>
      <c r="X91" s="32">
        <f t="shared" ref="X91:X93" si="51">IF(D91=0,0,W91/D91*100)</f>
        <v>0</v>
      </c>
      <c r="Y91" s="35">
        <v>0</v>
      </c>
      <c r="Z91" s="32">
        <f t="shared" ref="Z91:Z93" si="52">IF(D91=0,0,Y91/D91*100)</f>
        <v>0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0</v>
      </c>
      <c r="AE91" s="32">
        <f t="shared" si="38"/>
        <v>0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6</v>
      </c>
      <c r="D92" s="35">
        <v>4</v>
      </c>
      <c r="E92" s="32">
        <f t="shared" si="42"/>
        <v>66.666666666666657</v>
      </c>
      <c r="F92" s="35">
        <v>0</v>
      </c>
      <c r="G92" s="32">
        <f t="shared" si="43"/>
        <v>0</v>
      </c>
      <c r="H92" s="106">
        <f t="shared" si="44"/>
        <v>4</v>
      </c>
      <c r="I92" s="32">
        <f t="shared" si="45"/>
        <v>100</v>
      </c>
      <c r="J92" s="32">
        <f t="shared" si="46"/>
        <v>66.666666666666657</v>
      </c>
      <c r="K92" s="35">
        <v>0</v>
      </c>
      <c r="L92" s="32">
        <f t="shared" si="27"/>
        <v>0</v>
      </c>
      <c r="M92" s="35">
        <v>4</v>
      </c>
      <c r="N92" s="32">
        <f t="shared" si="47"/>
        <v>100</v>
      </c>
      <c r="O92" s="99">
        <f t="shared" si="48"/>
        <v>0</v>
      </c>
      <c r="P92" s="32">
        <f t="shared" si="49"/>
        <v>0</v>
      </c>
      <c r="Q92" s="35">
        <v>0</v>
      </c>
      <c r="R92" s="32">
        <f t="shared" si="31"/>
        <v>0</v>
      </c>
      <c r="S92" s="35">
        <v>0</v>
      </c>
      <c r="T92" s="32">
        <f t="shared" si="50"/>
        <v>0</v>
      </c>
      <c r="U92" s="35">
        <v>0</v>
      </c>
      <c r="V92" s="32">
        <f t="shared" si="33"/>
        <v>0</v>
      </c>
      <c r="W92" s="35">
        <v>0</v>
      </c>
      <c r="X92" s="32">
        <f t="shared" si="51"/>
        <v>0</v>
      </c>
      <c r="Y92" s="35">
        <v>1</v>
      </c>
      <c r="Z92" s="32">
        <f t="shared" si="52"/>
        <v>25</v>
      </c>
      <c r="AA92" s="35">
        <v>0</v>
      </c>
      <c r="AB92" s="32">
        <f t="shared" si="53"/>
        <v>0</v>
      </c>
      <c r="AC92" s="32">
        <f t="shared" si="54"/>
        <v>0</v>
      </c>
      <c r="AD92" s="35">
        <v>0</v>
      </c>
      <c r="AE92" s="32">
        <f t="shared" si="38"/>
        <v>0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0</v>
      </c>
      <c r="D93" s="35">
        <v>0</v>
      </c>
      <c r="E93" s="32">
        <f t="shared" si="42"/>
        <v>0</v>
      </c>
      <c r="F93" s="35">
        <v>0</v>
      </c>
      <c r="G93" s="32">
        <f t="shared" si="43"/>
        <v>0</v>
      </c>
      <c r="H93" s="106">
        <f t="shared" si="44"/>
        <v>0</v>
      </c>
      <c r="I93" s="32">
        <f t="shared" si="45"/>
        <v>0</v>
      </c>
      <c r="J93" s="32">
        <f t="shared" si="46"/>
        <v>0</v>
      </c>
      <c r="K93" s="35">
        <v>0</v>
      </c>
      <c r="L93" s="32">
        <f t="shared" si="27"/>
        <v>0</v>
      </c>
      <c r="M93" s="35">
        <v>0</v>
      </c>
      <c r="N93" s="32">
        <f t="shared" si="47"/>
        <v>0</v>
      </c>
      <c r="O93" s="99">
        <f t="shared" si="48"/>
        <v>0</v>
      </c>
      <c r="P93" s="32">
        <f t="shared" si="49"/>
        <v>0</v>
      </c>
      <c r="Q93" s="35">
        <v>0</v>
      </c>
      <c r="R93" s="32">
        <f t="shared" si="31"/>
        <v>0</v>
      </c>
      <c r="S93" s="35">
        <v>0</v>
      </c>
      <c r="T93" s="32">
        <f t="shared" si="50"/>
        <v>0</v>
      </c>
      <c r="U93" s="35">
        <v>0</v>
      </c>
      <c r="V93" s="32">
        <f t="shared" si="33"/>
        <v>0</v>
      </c>
      <c r="W93" s="35">
        <v>0</v>
      </c>
      <c r="X93" s="32">
        <f t="shared" si="51"/>
        <v>0</v>
      </c>
      <c r="Y93" s="35">
        <v>0</v>
      </c>
      <c r="Z93" s="32">
        <f t="shared" si="52"/>
        <v>0</v>
      </c>
      <c r="AA93" s="35">
        <v>0</v>
      </c>
      <c r="AB93" s="32">
        <f t="shared" si="53"/>
        <v>0</v>
      </c>
      <c r="AC93" s="32">
        <f t="shared" si="54"/>
        <v>0</v>
      </c>
      <c r="AD93" s="35">
        <v>1</v>
      </c>
      <c r="AE93" s="32">
        <f t="shared" si="38"/>
        <v>0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5</v>
      </c>
      <c r="D94" s="35">
        <v>4</v>
      </c>
      <c r="E94" s="32">
        <f t="shared" si="23"/>
        <v>80</v>
      </c>
      <c r="F94" s="35">
        <v>0</v>
      </c>
      <c r="G94" s="32">
        <f t="shared" si="24"/>
        <v>0</v>
      </c>
      <c r="H94" s="106">
        <f t="shared" si="44"/>
        <v>3</v>
      </c>
      <c r="I94" s="32">
        <f t="shared" si="25"/>
        <v>75</v>
      </c>
      <c r="J94" s="32">
        <f t="shared" si="26"/>
        <v>60</v>
      </c>
      <c r="K94" s="35">
        <v>2</v>
      </c>
      <c r="L94" s="32">
        <f t="shared" si="27"/>
        <v>50</v>
      </c>
      <c r="M94" s="35">
        <v>1</v>
      </c>
      <c r="N94" s="32">
        <f t="shared" si="28"/>
        <v>25</v>
      </c>
      <c r="O94" s="99">
        <f t="shared" si="48"/>
        <v>1</v>
      </c>
      <c r="P94" s="32">
        <f t="shared" si="30"/>
        <v>25</v>
      </c>
      <c r="Q94" s="35">
        <v>1</v>
      </c>
      <c r="R94" s="32">
        <f t="shared" si="31"/>
        <v>100</v>
      </c>
      <c r="S94" s="35">
        <v>0</v>
      </c>
      <c r="T94" s="32">
        <f t="shared" si="32"/>
        <v>0</v>
      </c>
      <c r="U94" s="35">
        <v>0</v>
      </c>
      <c r="V94" s="32">
        <f t="shared" si="33"/>
        <v>0</v>
      </c>
      <c r="W94" s="35">
        <v>1</v>
      </c>
      <c r="X94" s="32">
        <f t="shared" si="34"/>
        <v>25</v>
      </c>
      <c r="Y94" s="35">
        <v>0</v>
      </c>
      <c r="Z94" s="32">
        <f t="shared" si="35"/>
        <v>0</v>
      </c>
      <c r="AA94" s="35">
        <v>0</v>
      </c>
      <c r="AB94" s="32">
        <f t="shared" si="36"/>
        <v>0</v>
      </c>
      <c r="AC94" s="32">
        <f t="shared" si="37"/>
        <v>0</v>
      </c>
      <c r="AD94" s="35">
        <v>0</v>
      </c>
      <c r="AE94" s="32">
        <f t="shared" si="38"/>
        <v>0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17</v>
      </c>
      <c r="D95" s="35">
        <v>16</v>
      </c>
      <c r="E95" s="32">
        <f t="shared" si="23"/>
        <v>94.117647058823522</v>
      </c>
      <c r="F95" s="35">
        <v>0</v>
      </c>
      <c r="G95" s="32">
        <f t="shared" si="24"/>
        <v>0</v>
      </c>
      <c r="H95" s="106">
        <f t="shared" si="44"/>
        <v>14</v>
      </c>
      <c r="I95" s="32">
        <f t="shared" si="25"/>
        <v>87.5</v>
      </c>
      <c r="J95" s="32">
        <f t="shared" si="26"/>
        <v>82.35294117647058</v>
      </c>
      <c r="K95" s="35">
        <v>7</v>
      </c>
      <c r="L95" s="32">
        <f t="shared" si="27"/>
        <v>43.75</v>
      </c>
      <c r="M95" s="35">
        <v>7</v>
      </c>
      <c r="N95" s="32">
        <f t="shared" si="28"/>
        <v>43.75</v>
      </c>
      <c r="O95" s="99">
        <f t="shared" si="48"/>
        <v>2</v>
      </c>
      <c r="P95" s="32">
        <f t="shared" si="30"/>
        <v>12.5</v>
      </c>
      <c r="Q95" s="35">
        <v>0</v>
      </c>
      <c r="R95" s="32">
        <f t="shared" si="31"/>
        <v>0</v>
      </c>
      <c r="S95" s="35">
        <v>0</v>
      </c>
      <c r="T95" s="32">
        <f t="shared" si="32"/>
        <v>0</v>
      </c>
      <c r="U95" s="35">
        <v>1</v>
      </c>
      <c r="V95" s="32">
        <f t="shared" si="33"/>
        <v>6.25</v>
      </c>
      <c r="W95" s="35">
        <v>0</v>
      </c>
      <c r="X95" s="32">
        <f t="shared" si="34"/>
        <v>0</v>
      </c>
      <c r="Y95" s="35">
        <v>2</v>
      </c>
      <c r="Z95" s="32">
        <f t="shared" si="35"/>
        <v>12.5</v>
      </c>
      <c r="AA95" s="35">
        <v>0</v>
      </c>
      <c r="AB95" s="32">
        <f t="shared" si="36"/>
        <v>0</v>
      </c>
      <c r="AC95" s="32">
        <f t="shared" si="37"/>
        <v>0</v>
      </c>
      <c r="AD95" s="35">
        <v>0</v>
      </c>
      <c r="AE95" s="32">
        <f t="shared" si="38"/>
        <v>0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5</v>
      </c>
      <c r="D96" s="35">
        <v>5</v>
      </c>
      <c r="E96" s="32">
        <f t="shared" si="23"/>
        <v>100</v>
      </c>
      <c r="F96" s="35">
        <v>0</v>
      </c>
      <c r="G96" s="32">
        <f t="shared" si="24"/>
        <v>0</v>
      </c>
      <c r="H96" s="106">
        <f t="shared" si="44"/>
        <v>5</v>
      </c>
      <c r="I96" s="32">
        <f t="shared" si="25"/>
        <v>100</v>
      </c>
      <c r="J96" s="32">
        <f t="shared" si="26"/>
        <v>100</v>
      </c>
      <c r="K96" s="35">
        <v>2</v>
      </c>
      <c r="L96" s="32">
        <f t="shared" si="27"/>
        <v>40</v>
      </c>
      <c r="M96" s="35">
        <v>3</v>
      </c>
      <c r="N96" s="32">
        <f t="shared" si="28"/>
        <v>60</v>
      </c>
      <c r="O96" s="99">
        <f t="shared" si="48"/>
        <v>0</v>
      </c>
      <c r="P96" s="32">
        <f t="shared" si="30"/>
        <v>0</v>
      </c>
      <c r="Q96" s="35">
        <v>0</v>
      </c>
      <c r="R96" s="32">
        <f t="shared" si="31"/>
        <v>0</v>
      </c>
      <c r="S96" s="35">
        <v>0</v>
      </c>
      <c r="T96" s="32">
        <f t="shared" si="32"/>
        <v>0</v>
      </c>
      <c r="U96" s="35">
        <v>0</v>
      </c>
      <c r="V96" s="32">
        <f t="shared" si="33"/>
        <v>0</v>
      </c>
      <c r="W96" s="35">
        <v>1</v>
      </c>
      <c r="X96" s="32">
        <f t="shared" si="34"/>
        <v>20</v>
      </c>
      <c r="Y96" s="35">
        <v>1</v>
      </c>
      <c r="Z96" s="32">
        <f t="shared" si="35"/>
        <v>20</v>
      </c>
      <c r="AA96" s="35">
        <v>0</v>
      </c>
      <c r="AB96" s="32">
        <f t="shared" si="36"/>
        <v>0</v>
      </c>
      <c r="AC96" s="32">
        <f t="shared" si="37"/>
        <v>0</v>
      </c>
      <c r="AD96" s="35">
        <v>1</v>
      </c>
      <c r="AE96" s="32">
        <f t="shared" si="38"/>
        <v>20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18</v>
      </c>
      <c r="D97" s="35">
        <v>18</v>
      </c>
      <c r="E97" s="32">
        <f t="shared" si="23"/>
        <v>100</v>
      </c>
      <c r="F97" s="35">
        <v>0</v>
      </c>
      <c r="G97" s="32">
        <f t="shared" si="24"/>
        <v>0</v>
      </c>
      <c r="H97" s="106">
        <f t="shared" si="44"/>
        <v>18</v>
      </c>
      <c r="I97" s="32">
        <f t="shared" si="25"/>
        <v>100</v>
      </c>
      <c r="J97" s="32">
        <f t="shared" si="26"/>
        <v>100</v>
      </c>
      <c r="K97" s="35">
        <v>16</v>
      </c>
      <c r="L97" s="32">
        <f t="shared" si="27"/>
        <v>88.888888888888886</v>
      </c>
      <c r="M97" s="35">
        <v>2</v>
      </c>
      <c r="N97" s="32">
        <f t="shared" si="28"/>
        <v>11.111111111111111</v>
      </c>
      <c r="O97" s="99">
        <f t="shared" si="48"/>
        <v>0</v>
      </c>
      <c r="P97" s="32">
        <f t="shared" si="30"/>
        <v>0</v>
      </c>
      <c r="Q97" s="35">
        <v>0</v>
      </c>
      <c r="R97" s="32">
        <f t="shared" si="31"/>
        <v>0</v>
      </c>
      <c r="S97" s="35">
        <v>1</v>
      </c>
      <c r="T97" s="32">
        <f t="shared" si="32"/>
        <v>5.5555555555555554</v>
      </c>
      <c r="U97" s="35">
        <v>3</v>
      </c>
      <c r="V97" s="32">
        <f t="shared" si="33"/>
        <v>16.666666666666664</v>
      </c>
      <c r="W97" s="35">
        <v>0</v>
      </c>
      <c r="X97" s="32">
        <f t="shared" si="34"/>
        <v>0</v>
      </c>
      <c r="Y97" s="35">
        <v>3</v>
      </c>
      <c r="Z97" s="32">
        <f t="shared" si="35"/>
        <v>16.666666666666664</v>
      </c>
      <c r="AA97" s="35">
        <v>0</v>
      </c>
      <c r="AB97" s="32">
        <f t="shared" si="36"/>
        <v>0</v>
      </c>
      <c r="AC97" s="32">
        <f t="shared" si="37"/>
        <v>0</v>
      </c>
      <c r="AD97" s="35">
        <v>3</v>
      </c>
      <c r="AE97" s="32">
        <f t="shared" si="38"/>
        <v>16.666666666666664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3</v>
      </c>
      <c r="D98" s="35">
        <v>1</v>
      </c>
      <c r="E98" s="32">
        <f t="shared" si="23"/>
        <v>33.333333333333329</v>
      </c>
      <c r="F98" s="35">
        <v>0</v>
      </c>
      <c r="G98" s="32">
        <f t="shared" si="24"/>
        <v>0</v>
      </c>
      <c r="H98" s="106">
        <f t="shared" si="44"/>
        <v>1</v>
      </c>
      <c r="I98" s="32">
        <f t="shared" si="25"/>
        <v>100</v>
      </c>
      <c r="J98" s="32">
        <f t="shared" si="26"/>
        <v>33.333333333333329</v>
      </c>
      <c r="K98" s="35">
        <v>0</v>
      </c>
      <c r="L98" s="32">
        <f t="shared" si="27"/>
        <v>0</v>
      </c>
      <c r="M98" s="35">
        <v>1</v>
      </c>
      <c r="N98" s="32">
        <f t="shared" si="28"/>
        <v>100</v>
      </c>
      <c r="O98" s="99">
        <f t="shared" si="48"/>
        <v>0</v>
      </c>
      <c r="P98" s="32">
        <f t="shared" si="30"/>
        <v>0</v>
      </c>
      <c r="Q98" s="35">
        <v>0</v>
      </c>
      <c r="R98" s="32">
        <f t="shared" si="31"/>
        <v>0</v>
      </c>
      <c r="S98" s="35">
        <v>0</v>
      </c>
      <c r="T98" s="32">
        <f t="shared" si="32"/>
        <v>0</v>
      </c>
      <c r="U98" s="35">
        <v>0</v>
      </c>
      <c r="V98" s="32">
        <f t="shared" si="33"/>
        <v>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6</v>
      </c>
      <c r="D99" s="35">
        <v>6</v>
      </c>
      <c r="E99" s="32">
        <f t="shared" si="23"/>
        <v>100</v>
      </c>
      <c r="F99" s="35">
        <v>0</v>
      </c>
      <c r="G99" s="32">
        <f t="shared" si="24"/>
        <v>0</v>
      </c>
      <c r="H99" s="106">
        <f t="shared" si="44"/>
        <v>6</v>
      </c>
      <c r="I99" s="32">
        <f t="shared" si="25"/>
        <v>100</v>
      </c>
      <c r="J99" s="32">
        <f t="shared" si="26"/>
        <v>100</v>
      </c>
      <c r="K99" s="35">
        <v>4</v>
      </c>
      <c r="L99" s="32">
        <f t="shared" si="27"/>
        <v>66.666666666666657</v>
      </c>
      <c r="M99" s="35">
        <v>2</v>
      </c>
      <c r="N99" s="32">
        <f t="shared" si="28"/>
        <v>33.333333333333329</v>
      </c>
      <c r="O99" s="99">
        <f t="shared" si="48"/>
        <v>0</v>
      </c>
      <c r="P99" s="32">
        <f t="shared" si="30"/>
        <v>0</v>
      </c>
      <c r="Q99" s="35">
        <v>0</v>
      </c>
      <c r="R99" s="32">
        <f t="shared" si="31"/>
        <v>0</v>
      </c>
      <c r="S99" s="35">
        <v>1</v>
      </c>
      <c r="T99" s="32">
        <f t="shared" si="32"/>
        <v>16.666666666666664</v>
      </c>
      <c r="U99" s="35">
        <v>0</v>
      </c>
      <c r="V99" s="32">
        <f t="shared" si="33"/>
        <v>0</v>
      </c>
      <c r="W99" s="35">
        <v>0</v>
      </c>
      <c r="X99" s="32">
        <f t="shared" si="34"/>
        <v>0</v>
      </c>
      <c r="Y99" s="35">
        <v>2</v>
      </c>
      <c r="Z99" s="32">
        <f t="shared" si="35"/>
        <v>33.333333333333329</v>
      </c>
      <c r="AA99" s="35">
        <v>0</v>
      </c>
      <c r="AB99" s="32">
        <f t="shared" si="36"/>
        <v>0</v>
      </c>
      <c r="AC99" s="32">
        <f t="shared" si="37"/>
        <v>0</v>
      </c>
      <c r="AD99" s="35">
        <v>2</v>
      </c>
      <c r="AE99" s="32">
        <f t="shared" si="38"/>
        <v>33.333333333333329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0</v>
      </c>
      <c r="D100" s="35">
        <v>0</v>
      </c>
      <c r="E100" s="32">
        <f t="shared" si="23"/>
        <v>0</v>
      </c>
      <c r="F100" s="35">
        <v>0</v>
      </c>
      <c r="G100" s="32">
        <f t="shared" si="24"/>
        <v>0</v>
      </c>
      <c r="H100" s="106">
        <f t="shared" si="44"/>
        <v>0</v>
      </c>
      <c r="I100" s="32">
        <f t="shared" si="25"/>
        <v>0</v>
      </c>
      <c r="J100" s="32">
        <f t="shared" si="26"/>
        <v>0</v>
      </c>
      <c r="K100" s="35">
        <v>0</v>
      </c>
      <c r="L100" s="32">
        <f t="shared" si="27"/>
        <v>0</v>
      </c>
      <c r="M100" s="35">
        <v>0</v>
      </c>
      <c r="N100" s="32">
        <f t="shared" si="28"/>
        <v>0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0</v>
      </c>
      <c r="V100" s="32">
        <f t="shared" si="33"/>
        <v>0</v>
      </c>
      <c r="W100" s="35">
        <v>0</v>
      </c>
      <c r="X100" s="32">
        <f t="shared" si="34"/>
        <v>0</v>
      </c>
      <c r="Y100" s="35">
        <v>0</v>
      </c>
      <c r="Z100" s="32">
        <f t="shared" si="35"/>
        <v>0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0</v>
      </c>
      <c r="AE100" s="32">
        <f t="shared" si="38"/>
        <v>0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0</v>
      </c>
      <c r="D101" s="35">
        <v>0</v>
      </c>
      <c r="E101" s="32">
        <f t="shared" si="23"/>
        <v>0</v>
      </c>
      <c r="F101" s="35">
        <v>0</v>
      </c>
      <c r="G101" s="32">
        <f t="shared" si="24"/>
        <v>0</v>
      </c>
      <c r="H101" s="106">
        <f t="shared" si="44"/>
        <v>0</v>
      </c>
      <c r="I101" s="32">
        <f t="shared" si="25"/>
        <v>0</v>
      </c>
      <c r="J101" s="32">
        <f t="shared" si="26"/>
        <v>0</v>
      </c>
      <c r="K101" s="35">
        <v>0</v>
      </c>
      <c r="L101" s="32">
        <f t="shared" si="27"/>
        <v>0</v>
      </c>
      <c r="M101" s="35">
        <v>0</v>
      </c>
      <c r="N101" s="32">
        <f t="shared" si="28"/>
        <v>0</v>
      </c>
      <c r="O101" s="99">
        <f t="shared" si="48"/>
        <v>0</v>
      </c>
      <c r="P101" s="32">
        <f t="shared" si="30"/>
        <v>0</v>
      </c>
      <c r="Q101" s="35">
        <v>0</v>
      </c>
      <c r="R101" s="32">
        <f t="shared" si="31"/>
        <v>0</v>
      </c>
      <c r="S101" s="35">
        <v>0</v>
      </c>
      <c r="T101" s="32">
        <f t="shared" si="32"/>
        <v>0</v>
      </c>
      <c r="U101" s="35">
        <v>0</v>
      </c>
      <c r="V101" s="32">
        <f t="shared" si="33"/>
        <v>0</v>
      </c>
      <c r="W101" s="35">
        <v>0</v>
      </c>
      <c r="X101" s="32">
        <f t="shared" si="34"/>
        <v>0</v>
      </c>
      <c r="Y101" s="35">
        <v>0</v>
      </c>
      <c r="Z101" s="32">
        <f t="shared" si="35"/>
        <v>0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0</v>
      </c>
      <c r="AE101" s="32">
        <f t="shared" si="38"/>
        <v>0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50" fitToHeight="2" orientation="landscape" r:id="rId1"/>
  <headerFooter scaleWithDoc="0">
    <oddHeader>&amp;R&amp;P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0"/>
  <sheetViews>
    <sheetView zoomScaleNormal="100" workbookViewId="0">
      <selection activeCell="H12" sqref="H12"/>
    </sheetView>
  </sheetViews>
  <sheetFormatPr defaultRowHeight="15" x14ac:dyDescent="0.25"/>
  <cols>
    <col min="1" max="1" width="6" customWidth="1"/>
    <col min="2" max="2" width="38.85546875" customWidth="1"/>
    <col min="3" max="33" width="8.28515625" customWidth="1"/>
  </cols>
  <sheetData>
    <row r="1" spans="1:35" ht="37.9" customHeight="1" thickBot="1" x14ac:dyDescent="0.3">
      <c r="A1" s="182" t="s">
        <v>253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2">
        <v>1</v>
      </c>
      <c r="B8" s="13" t="s">
        <v>141</v>
      </c>
      <c r="C8" s="66">
        <f>'Рук. и спец.'!C9</f>
        <v>15019.35</v>
      </c>
      <c r="D8" s="66">
        <f>'Рук. и спец.'!D9</f>
        <v>13709.25</v>
      </c>
      <c r="E8" s="86">
        <f>'Рук. и спец.'!E9</f>
        <v>91.277252344475627</v>
      </c>
      <c r="F8" s="66">
        <f>'Рук. и спец.'!F9</f>
        <v>8323</v>
      </c>
      <c r="G8" s="86">
        <f>'Рук. и спец.'!G9</f>
        <v>60.710833925998863</v>
      </c>
      <c r="H8" s="66">
        <f>'Рук. и спец.'!H9</f>
        <v>12350.25</v>
      </c>
      <c r="I8" s="86">
        <f>'Рук. и спец.'!I9</f>
        <v>90.086985064828497</v>
      </c>
      <c r="J8" s="86">
        <f>'Рук. и спец.'!J9</f>
        <v>82.228924687153565</v>
      </c>
      <c r="K8" s="66">
        <f>'Рук. и спец.'!K9</f>
        <v>7412.25</v>
      </c>
      <c r="L8" s="86">
        <f>'Рук. и спец.'!L9</f>
        <v>54.067509163520974</v>
      </c>
      <c r="M8" s="66">
        <f>'Рук. и спец.'!M9</f>
        <v>4938</v>
      </c>
      <c r="N8" s="86">
        <f>'Рук. и спец.'!N9</f>
        <v>36.019475901307516</v>
      </c>
      <c r="O8" s="66">
        <f>'Рук. и спец.'!O9</f>
        <v>1359</v>
      </c>
      <c r="P8" s="86">
        <f>'Рук. и спец.'!P9</f>
        <v>9.9130149351715087</v>
      </c>
      <c r="Q8" s="66">
        <f>'Рук. и спец.'!Q9</f>
        <v>99</v>
      </c>
      <c r="R8" s="86">
        <f>'Рук. и спец.'!R9</f>
        <v>7.2847682119205297</v>
      </c>
      <c r="S8" s="66">
        <f>'Рук. и спец.'!S9</f>
        <v>1156</v>
      </c>
      <c r="T8" s="86">
        <f>'Рук. и спец.'!T9</f>
        <v>8.4322628881959272</v>
      </c>
      <c r="U8" s="66">
        <f>'Рук. и спец.'!U9</f>
        <v>2339</v>
      </c>
      <c r="V8" s="86">
        <f>'Рук. и спец.'!V9</f>
        <v>17.061473092984663</v>
      </c>
      <c r="W8" s="66">
        <f>'Рук. и спец.'!W9</f>
        <v>485</v>
      </c>
      <c r="X8" s="86">
        <f>'Рук. и спец.'!X9</f>
        <v>3.5377573536116125</v>
      </c>
      <c r="Y8" s="66">
        <f>'Рук. и спец.'!Y9</f>
        <v>2134</v>
      </c>
      <c r="Z8" s="86">
        <f>'Рук. и спец.'!Z9</f>
        <v>15.566132355891096</v>
      </c>
      <c r="AA8" s="66">
        <f>'Рук. и спец.'!AA9</f>
        <v>93</v>
      </c>
      <c r="AB8" s="86">
        <f>'Рук. и спец.'!AB9</f>
        <v>0.67837409048635045</v>
      </c>
      <c r="AC8" s="86">
        <f>'Рук. и спец.'!AC9</f>
        <v>4.3580131208997193</v>
      </c>
      <c r="AD8" s="66">
        <f>'Рук. и спец.'!AD9</f>
        <v>1786</v>
      </c>
      <c r="AE8" s="86">
        <f>'Рук. и спец.'!AE9</f>
        <v>13.027700275361525</v>
      </c>
      <c r="AF8" s="66">
        <f>'Рук. и спец.'!AF9</f>
        <v>23</v>
      </c>
      <c r="AG8" s="86">
        <f>'Рук. и спец.'!AG9</f>
        <v>0.16776993635683937</v>
      </c>
    </row>
    <row r="9" spans="1:35" ht="28.5" x14ac:dyDescent="0.25">
      <c r="A9" s="12">
        <v>2</v>
      </c>
      <c r="B9" s="13" t="s">
        <v>135</v>
      </c>
      <c r="C9" s="11">
        <f>Руководители!C9</f>
        <v>1112.75</v>
      </c>
      <c r="D9" s="11">
        <f>Руководители!D9</f>
        <v>1091.25</v>
      </c>
      <c r="E9" s="87">
        <f>Руководители!E9</f>
        <v>98.06784992136599</v>
      </c>
      <c r="F9" s="11">
        <f>Руководители!F9</f>
        <v>306</v>
      </c>
      <c r="G9" s="87">
        <f>Руководители!G9</f>
        <v>28.041237113402062</v>
      </c>
      <c r="H9" s="11">
        <f>Руководители!H9</f>
        <v>1013.25</v>
      </c>
      <c r="I9" s="87">
        <f>Руководители!I9</f>
        <v>92.852233676975942</v>
      </c>
      <c r="J9" s="87">
        <f>Руководители!J9</f>
        <v>91.05818917097281</v>
      </c>
      <c r="K9" s="11">
        <f>Руководители!K9</f>
        <v>721.25</v>
      </c>
      <c r="L9" s="87">
        <f>Руководители!L9</f>
        <v>66.093928980526911</v>
      </c>
      <c r="M9" s="11">
        <f>Руководители!M9</f>
        <v>292</v>
      </c>
      <c r="N9" s="87">
        <f>Руководители!N9</f>
        <v>26.758304696449027</v>
      </c>
      <c r="O9" s="11">
        <f>Руководители!O9</f>
        <v>78</v>
      </c>
      <c r="P9" s="87">
        <f>Руководители!P9</f>
        <v>7.1477663230240545</v>
      </c>
      <c r="Q9" s="11">
        <f>Руководители!Q9</f>
        <v>5</v>
      </c>
      <c r="R9" s="87">
        <f>Руководители!R9</f>
        <v>6.4102564102564097</v>
      </c>
      <c r="S9" s="11">
        <f>Руководители!S9</f>
        <v>34</v>
      </c>
      <c r="T9" s="87">
        <f>Руководители!T9</f>
        <v>3.1156930126002291</v>
      </c>
      <c r="U9" s="11">
        <f>Руководители!U9</f>
        <v>242</v>
      </c>
      <c r="V9" s="87">
        <f>Руководители!V9</f>
        <v>22.176403207331042</v>
      </c>
      <c r="W9" s="11">
        <f>Руководители!W9</f>
        <v>38</v>
      </c>
      <c r="X9" s="87">
        <f>Руководители!X9</f>
        <v>3.4822451317296679</v>
      </c>
      <c r="Y9" s="11">
        <f>Руководители!Y9</f>
        <v>88</v>
      </c>
      <c r="Z9" s="87">
        <f>Руководители!Z9</f>
        <v>8.0641466208476515</v>
      </c>
      <c r="AA9" s="11">
        <f>Руководители!AA9</f>
        <v>10</v>
      </c>
      <c r="AB9" s="87">
        <f>Руководители!AB9</f>
        <v>0.91638029782359687</v>
      </c>
      <c r="AC9" s="87">
        <f>Руководители!AC9</f>
        <v>11.363636363636363</v>
      </c>
      <c r="AD9" s="11">
        <f>Руководители!AD9</f>
        <v>63</v>
      </c>
      <c r="AE9" s="87">
        <f>Руководители!AE9</f>
        <v>5.7731958762886597</v>
      </c>
      <c r="AF9" s="11">
        <f>Руководители!AF9</f>
        <v>0</v>
      </c>
      <c r="AG9" s="87">
        <f>Руководители!AG9</f>
        <v>0</v>
      </c>
    </row>
    <row r="10" spans="1:35" ht="28.5" x14ac:dyDescent="0.25">
      <c r="A10" s="12">
        <v>3</v>
      </c>
      <c r="B10" s="14" t="s">
        <v>136</v>
      </c>
      <c r="C10" s="11">
        <f>'Зам. рук.'!C9</f>
        <v>279</v>
      </c>
      <c r="D10" s="11">
        <f>'Зам. рук.'!D9</f>
        <v>253</v>
      </c>
      <c r="E10" s="87">
        <f>'Зам. рук.'!E9</f>
        <v>90.681003584229387</v>
      </c>
      <c r="F10" s="11">
        <f>'Зам. рук.'!F9</f>
        <v>87</v>
      </c>
      <c r="G10" s="87">
        <f>'Зам. рук.'!G9</f>
        <v>34.387351778656125</v>
      </c>
      <c r="H10" s="11">
        <f>'Зам. рук.'!H9</f>
        <v>238</v>
      </c>
      <c r="I10" s="87">
        <f>'Зам. рук.'!I9</f>
        <v>94.071146245059296</v>
      </c>
      <c r="J10" s="87">
        <f>'Зам. рук.'!J9</f>
        <v>85.304659498207883</v>
      </c>
      <c r="K10" s="11">
        <f>'Зам. рук.'!K9</f>
        <v>207</v>
      </c>
      <c r="L10" s="87">
        <f>'Зам. рук.'!L9</f>
        <v>81.818181818181827</v>
      </c>
      <c r="M10" s="11">
        <f>'Зам. рук.'!M9</f>
        <v>31</v>
      </c>
      <c r="N10" s="87">
        <f>'Зам. рук.'!N9</f>
        <v>12.252964426877471</v>
      </c>
      <c r="O10" s="11">
        <f>'Зам. рук.'!O9</f>
        <v>15</v>
      </c>
      <c r="P10" s="87">
        <f>'Зам. рук.'!P9</f>
        <v>5.928853754940711</v>
      </c>
      <c r="Q10" s="11">
        <f>'Зам. рук.'!Q9</f>
        <v>4</v>
      </c>
      <c r="R10" s="87">
        <f>'Зам. рук.'!R9</f>
        <v>26.666666666666668</v>
      </c>
      <c r="S10" s="11">
        <f>'Зам. рук.'!S9</f>
        <v>11</v>
      </c>
      <c r="T10" s="87">
        <f>'Зам. рук.'!T9</f>
        <v>4.3478260869565215</v>
      </c>
      <c r="U10" s="11">
        <f>'Зам. рук.'!U9</f>
        <v>50</v>
      </c>
      <c r="V10" s="87">
        <f>'Зам. рук.'!V9</f>
        <v>19.762845849802371</v>
      </c>
      <c r="W10" s="11">
        <f>'Зам. рук.'!W9</f>
        <v>16</v>
      </c>
      <c r="X10" s="87">
        <f>'Зам. рук.'!X9</f>
        <v>6.3241106719367588</v>
      </c>
      <c r="Y10" s="11">
        <f>'Зам. рук.'!Y9</f>
        <v>42</v>
      </c>
      <c r="Z10" s="87">
        <f>'Зам. рук.'!Z9</f>
        <v>16.600790513833992</v>
      </c>
      <c r="AA10" s="11">
        <f>'Зам. рук.'!AA9</f>
        <v>1</v>
      </c>
      <c r="AB10" s="87">
        <f>'Зам. рук.'!AB9</f>
        <v>0.39525691699604742</v>
      </c>
      <c r="AC10" s="87">
        <f>'Зам. рук.'!AC9</f>
        <v>2.3809523809523809</v>
      </c>
      <c r="AD10" s="11">
        <f>'Зам. рук.'!AD9</f>
        <v>32</v>
      </c>
      <c r="AE10" s="87">
        <f>'Зам. рук.'!AE9</f>
        <v>12.648221343873518</v>
      </c>
      <c r="AF10" s="11">
        <f>'Зам. рук.'!AF9</f>
        <v>2</v>
      </c>
      <c r="AG10" s="87">
        <f>'Зам. рук.'!AG9</f>
        <v>0.79051383399209485</v>
      </c>
    </row>
    <row r="11" spans="1:35" x14ac:dyDescent="0.25">
      <c r="A11" s="12">
        <v>4</v>
      </c>
      <c r="B11" s="13" t="s">
        <v>142</v>
      </c>
      <c r="C11" s="67">
        <f>Гл.спец!C9</f>
        <v>2494</v>
      </c>
      <c r="D11" s="67">
        <f>Гл.спец!D9</f>
        <v>2294</v>
      </c>
      <c r="E11" s="87">
        <f>Гл.спец!E9</f>
        <v>91.98075380914193</v>
      </c>
      <c r="F11" s="67">
        <f>Гл.спец!F9</f>
        <v>1348</v>
      </c>
      <c r="G11" s="87">
        <f>Гл.спец!G9</f>
        <v>58.761987794245861</v>
      </c>
      <c r="H11" s="67">
        <f>Гл.спец!H9</f>
        <v>2235</v>
      </c>
      <c r="I11" s="87">
        <f>Гл.спец!I9</f>
        <v>97.428073234524845</v>
      </c>
      <c r="J11" s="87">
        <f>Гл.спец!J9</f>
        <v>89.61507618283882</v>
      </c>
      <c r="K11" s="67">
        <f>Гл.спец!K9</f>
        <v>1648</v>
      </c>
      <c r="L11" s="87">
        <f>Гл.спец!L9</f>
        <v>71.839581517000866</v>
      </c>
      <c r="M11" s="67">
        <f>Гл.спец!M9</f>
        <v>587</v>
      </c>
      <c r="N11" s="87">
        <f>Гл.спец!N9</f>
        <v>25.588491717523976</v>
      </c>
      <c r="O11" s="67">
        <f>Гл.спец!O9</f>
        <v>59</v>
      </c>
      <c r="P11" s="87">
        <f>Гл.спец!P9</f>
        <v>2.5719267654751525</v>
      </c>
      <c r="Q11" s="67">
        <f>Гл.спец!Q9</f>
        <v>12</v>
      </c>
      <c r="R11" s="87">
        <f>Гл.спец!R9</f>
        <v>20.33898305084746</v>
      </c>
      <c r="S11" s="67">
        <f>Гл.спец!S9</f>
        <v>115</v>
      </c>
      <c r="T11" s="87">
        <f>Гл.спец!T9</f>
        <v>5.0130775937227545</v>
      </c>
      <c r="U11" s="67">
        <f>Гл.спец!U9</f>
        <v>477</v>
      </c>
      <c r="V11" s="87">
        <f>Гл.спец!V9</f>
        <v>20.793374019180472</v>
      </c>
      <c r="W11" s="67">
        <f>Гл.спец!W9</f>
        <v>111</v>
      </c>
      <c r="X11" s="87">
        <f>Гл.спец!X9</f>
        <v>4.838709677419355</v>
      </c>
      <c r="Y11" s="67">
        <f>Гл.спец!Y9</f>
        <v>287</v>
      </c>
      <c r="Z11" s="87">
        <f>Гл.спец!Z9</f>
        <v>12.510897994768962</v>
      </c>
      <c r="AA11" s="67">
        <f>Гл.спец!AA9</f>
        <v>10</v>
      </c>
      <c r="AB11" s="87">
        <f>Гл.спец!AB9</f>
        <v>0.4359197907585004</v>
      </c>
      <c r="AC11" s="87">
        <f>Гл.спец!AC9</f>
        <v>3.484320557491289</v>
      </c>
      <c r="AD11" s="67">
        <f>Гл.спец!AD9</f>
        <v>257</v>
      </c>
      <c r="AE11" s="87">
        <f>Гл.спец!AE9</f>
        <v>11.20313862249346</v>
      </c>
      <c r="AF11" s="67">
        <f>Гл.спец!AF9</f>
        <v>4</v>
      </c>
      <c r="AG11" s="87">
        <f>Гл.спец!AG9</f>
        <v>0.17436791630340018</v>
      </c>
    </row>
    <row r="12" spans="1:35" x14ac:dyDescent="0.25">
      <c r="A12" s="15">
        <v>5</v>
      </c>
      <c r="B12" s="16" t="s">
        <v>137</v>
      </c>
      <c r="C12" s="11">
        <f>Гл.агрон.!C9</f>
        <v>262</v>
      </c>
      <c r="D12" s="11">
        <f>Гл.агрон.!D9</f>
        <v>219</v>
      </c>
      <c r="E12" s="87">
        <f>Гл.агрон.!E9</f>
        <v>83.587786259541986</v>
      </c>
      <c r="F12" s="11">
        <f>Гл.агрон.!F9</f>
        <v>107</v>
      </c>
      <c r="G12" s="87">
        <f>Гл.агрон.!G9</f>
        <v>48.858447488584474</v>
      </c>
      <c r="H12" s="11">
        <f>Гл.агрон.!H9</f>
        <v>215</v>
      </c>
      <c r="I12" s="87">
        <f>Гл.агрон.!I9</f>
        <v>98.173515981735164</v>
      </c>
      <c r="J12" s="87">
        <f>Гл.агрон.!J9</f>
        <v>82.061068702290072</v>
      </c>
      <c r="K12" s="11">
        <f>Гл.агрон.!K9</f>
        <v>170</v>
      </c>
      <c r="L12" s="87">
        <f>Гл.агрон.!L9</f>
        <v>77.625570776255699</v>
      </c>
      <c r="M12" s="11">
        <f>Гл.агрон.!M9</f>
        <v>45</v>
      </c>
      <c r="N12" s="87">
        <f>Гл.агрон.!N9</f>
        <v>20.547945205479451</v>
      </c>
      <c r="O12" s="11">
        <f>Гл.агрон.!O9</f>
        <v>4</v>
      </c>
      <c r="P12" s="87">
        <f>Гл.агрон.!P9</f>
        <v>1.8264840182648401</v>
      </c>
      <c r="Q12" s="11">
        <f>Гл.агрон.!Q9</f>
        <v>0</v>
      </c>
      <c r="R12" s="87">
        <f>Гл.агрон.!R9</f>
        <v>0</v>
      </c>
      <c r="S12" s="11">
        <f>Гл.агрон.!S9</f>
        <v>16</v>
      </c>
      <c r="T12" s="87">
        <f>Гл.агрон.!T9</f>
        <v>7.3059360730593603</v>
      </c>
      <c r="U12" s="11">
        <f>Гл.агрон.!U9</f>
        <v>46</v>
      </c>
      <c r="V12" s="87">
        <f>Гл.агрон.!V9</f>
        <v>21.00456621004566</v>
      </c>
      <c r="W12" s="11">
        <f>Гл.агрон.!W9</f>
        <v>12</v>
      </c>
      <c r="X12" s="87">
        <f>Гл.агрон.!X9</f>
        <v>5.4794520547945202</v>
      </c>
      <c r="Y12" s="11">
        <f>Гл.агрон.!Y9</f>
        <v>46</v>
      </c>
      <c r="Z12" s="87">
        <f>Гл.агрон.!Z9</f>
        <v>21.00456621004566</v>
      </c>
      <c r="AA12" s="11">
        <f>Гл.агрон.!AA9</f>
        <v>1</v>
      </c>
      <c r="AB12" s="87">
        <f>Гл.агрон.!AB9</f>
        <v>0.45662100456621002</v>
      </c>
      <c r="AC12" s="87">
        <f>Гл.агрон.!AC9</f>
        <v>2.1739130434782608</v>
      </c>
      <c r="AD12" s="11">
        <f>Гл.агрон.!AD9</f>
        <v>37</v>
      </c>
      <c r="AE12" s="87">
        <f>Гл.агрон.!AE9</f>
        <v>16.894977168949772</v>
      </c>
      <c r="AF12" s="11">
        <f>Гл.агрон.!AF9</f>
        <v>0</v>
      </c>
      <c r="AG12" s="87">
        <f>Гл.агрон.!AG9</f>
        <v>0</v>
      </c>
    </row>
    <row r="13" spans="1:35" ht="30" x14ac:dyDescent="0.25">
      <c r="A13" s="15">
        <v>6</v>
      </c>
      <c r="B13" s="16" t="s">
        <v>143</v>
      </c>
      <c r="C13" s="11">
        <f>'Гл. зоот.'!C9</f>
        <v>336</v>
      </c>
      <c r="D13" s="11">
        <f>'Гл. зоот.'!D9</f>
        <v>310</v>
      </c>
      <c r="E13" s="87">
        <f>'Гл. зоот.'!E9</f>
        <v>92.261904761904773</v>
      </c>
      <c r="F13" s="11">
        <f>'Гл. зоот.'!F9</f>
        <v>244</v>
      </c>
      <c r="G13" s="87">
        <f>'Гл. зоот.'!G9</f>
        <v>78.709677419354847</v>
      </c>
      <c r="H13" s="11">
        <f>'Гл. зоот.'!H9</f>
        <v>303</v>
      </c>
      <c r="I13" s="87">
        <f>'Гл. зоот.'!I9</f>
        <v>97.741935483870961</v>
      </c>
      <c r="J13" s="87">
        <f>'Гл. зоот.'!J9</f>
        <v>90.178571428571431</v>
      </c>
      <c r="K13" s="11">
        <f>'Гл. зоот.'!K9</f>
        <v>208</v>
      </c>
      <c r="L13" s="87">
        <f>'Гл. зоот.'!L9</f>
        <v>67.096774193548399</v>
      </c>
      <c r="M13" s="11">
        <f>'Гл. зоот.'!M9</f>
        <v>95</v>
      </c>
      <c r="N13" s="87">
        <f>'Гл. зоот.'!N9</f>
        <v>30.64516129032258</v>
      </c>
      <c r="O13" s="11">
        <f>'Гл. зоот.'!O9</f>
        <v>7</v>
      </c>
      <c r="P13" s="87">
        <f>'Гл. зоот.'!P9</f>
        <v>2.258064516129032</v>
      </c>
      <c r="Q13" s="11">
        <f>'Гл. зоот.'!Q9</f>
        <v>2</v>
      </c>
      <c r="R13" s="87">
        <f>'Гл. зоот.'!R9</f>
        <v>28.571428571428569</v>
      </c>
      <c r="S13" s="11">
        <f>'Гл. зоот.'!S9</f>
        <v>18</v>
      </c>
      <c r="T13" s="87">
        <f>'Гл. зоот.'!T9</f>
        <v>5.806451612903226</v>
      </c>
      <c r="U13" s="11">
        <f>'Гл. зоот.'!U9</f>
        <v>74</v>
      </c>
      <c r="V13" s="87">
        <f>'Гл. зоот.'!V9</f>
        <v>23.870967741935484</v>
      </c>
      <c r="W13" s="11">
        <f>'Гл. зоот.'!W9</f>
        <v>16</v>
      </c>
      <c r="X13" s="87">
        <f>'Гл. зоот.'!X9</f>
        <v>5.161290322580645</v>
      </c>
      <c r="Y13" s="11">
        <f>'Гл. зоот.'!Y9</f>
        <v>35</v>
      </c>
      <c r="Z13" s="87">
        <f>'Гл. зоот.'!Z9</f>
        <v>11.29032258064516</v>
      </c>
      <c r="AA13" s="11">
        <f>'Гл. зоот.'!AA9</f>
        <v>0</v>
      </c>
      <c r="AB13" s="87">
        <f>'Гл. зоот.'!AB9</f>
        <v>0</v>
      </c>
      <c r="AC13" s="87">
        <f>'Гл. зоот.'!AC9</f>
        <v>0</v>
      </c>
      <c r="AD13" s="11">
        <f>'Гл. зоот.'!AD9</f>
        <v>35</v>
      </c>
      <c r="AE13" s="87">
        <f>'Гл. зоот.'!AE9</f>
        <v>11.29032258064516</v>
      </c>
      <c r="AF13" s="11">
        <f>'Гл. зоот.'!AF9</f>
        <v>0</v>
      </c>
      <c r="AG13" s="87">
        <f>'Гл. зоот.'!AG9</f>
        <v>0</v>
      </c>
    </row>
    <row r="14" spans="1:35" x14ac:dyDescent="0.25">
      <c r="A14" s="15">
        <v>7</v>
      </c>
      <c r="B14" s="16" t="s">
        <v>138</v>
      </c>
      <c r="C14" s="11">
        <f>Гл.ветвр.!C9</f>
        <v>257</v>
      </c>
      <c r="D14" s="11">
        <f>Гл.ветвр.!D9</f>
        <v>236</v>
      </c>
      <c r="E14" s="87">
        <f>Гл.ветвр.!E9</f>
        <v>91.828793774319067</v>
      </c>
      <c r="F14" s="11">
        <f>Гл.ветвр.!F9</f>
        <v>157</v>
      </c>
      <c r="G14" s="87">
        <f>Гл.ветвр.!G9</f>
        <v>66.525423728813564</v>
      </c>
      <c r="H14" s="11">
        <f>Гл.ветвр.!H9</f>
        <v>234</v>
      </c>
      <c r="I14" s="87">
        <f>Гл.ветвр.!I9</f>
        <v>99.152542372881356</v>
      </c>
      <c r="J14" s="87">
        <f>Гл.ветвр.!J9</f>
        <v>91.050583657587552</v>
      </c>
      <c r="K14" s="11">
        <f>Гл.ветвр.!K9</f>
        <v>182</v>
      </c>
      <c r="L14" s="87">
        <f>Гл.ветвр.!L9</f>
        <v>77.118644067796609</v>
      </c>
      <c r="M14" s="11">
        <f>Гл.ветвр.!M9</f>
        <v>52</v>
      </c>
      <c r="N14" s="87">
        <f>Гл.ветвр.!N9</f>
        <v>22.033898305084744</v>
      </c>
      <c r="O14" s="11">
        <f>Гл.ветвр.!O9</f>
        <v>2</v>
      </c>
      <c r="P14" s="87">
        <f>Гл.ветвр.!P9</f>
        <v>0.84745762711864403</v>
      </c>
      <c r="Q14" s="11">
        <f>Гл.ветвр.!Q9</f>
        <v>1</v>
      </c>
      <c r="R14" s="87">
        <f>Гл.ветвр.!R9</f>
        <v>50</v>
      </c>
      <c r="S14" s="11">
        <f>Гл.ветвр.!S9</f>
        <v>15</v>
      </c>
      <c r="T14" s="87">
        <f>Гл.ветвр.!T9</f>
        <v>6.3559322033898304</v>
      </c>
      <c r="U14" s="11">
        <f>Гл.ветвр.!U9</f>
        <v>35</v>
      </c>
      <c r="V14" s="87">
        <f>Гл.ветвр.!V9</f>
        <v>14.83050847457627</v>
      </c>
      <c r="W14" s="11">
        <f>Гл.ветвр.!W9</f>
        <v>14</v>
      </c>
      <c r="X14" s="87">
        <f>Гл.ветвр.!X9</f>
        <v>5.9322033898305087</v>
      </c>
      <c r="Y14" s="11">
        <f>Гл.ветвр.!Y9</f>
        <v>44</v>
      </c>
      <c r="Z14" s="87">
        <f>Гл.ветвр.!Z9</f>
        <v>18.64406779661017</v>
      </c>
      <c r="AA14" s="11">
        <f>Гл.ветвр.!AA9</f>
        <v>5</v>
      </c>
      <c r="AB14" s="87">
        <f>Гл.ветвр.!AB9</f>
        <v>2.1186440677966099</v>
      </c>
      <c r="AC14" s="87">
        <f>Гл.ветвр.!AC9</f>
        <v>11.363636363636363</v>
      </c>
      <c r="AD14" s="11">
        <f>Гл.ветвр.!AD9</f>
        <v>37</v>
      </c>
      <c r="AE14" s="87">
        <f>Гл.ветвр.!AE9</f>
        <v>15.677966101694915</v>
      </c>
      <c r="AF14" s="11">
        <f>Гл.ветвр.!AF9</f>
        <v>0</v>
      </c>
      <c r="AG14" s="87">
        <f>Гл.ветвр.!AG9</f>
        <v>0</v>
      </c>
    </row>
    <row r="15" spans="1:35" ht="75" x14ac:dyDescent="0.25">
      <c r="A15" s="15">
        <v>8</v>
      </c>
      <c r="B15" s="16" t="s">
        <v>144</v>
      </c>
      <c r="C15" s="11">
        <f>'Гл. инж.'!C9</f>
        <v>436</v>
      </c>
      <c r="D15" s="11">
        <f>'Гл. инж.'!D9</f>
        <v>396</v>
      </c>
      <c r="E15" s="87">
        <f>'Гл. инж.'!E9</f>
        <v>90.825688073394488</v>
      </c>
      <c r="F15" s="11">
        <f>'Гл. инж.'!F9</f>
        <v>24</v>
      </c>
      <c r="G15" s="87">
        <f>'Гл. инж.'!G9</f>
        <v>6.0606060606060606</v>
      </c>
      <c r="H15" s="11">
        <f>'Гл. инж.'!H9</f>
        <v>373</v>
      </c>
      <c r="I15" s="87">
        <f>'Гл. инж.'!I9</f>
        <v>94.191919191919197</v>
      </c>
      <c r="J15" s="87">
        <f>'Гл. инж.'!J9</f>
        <v>85.550458715596335</v>
      </c>
      <c r="K15" s="11">
        <f>'Гл. инж.'!K9</f>
        <v>256</v>
      </c>
      <c r="L15" s="87">
        <f>'Гл. инж.'!L9</f>
        <v>64.646464646464651</v>
      </c>
      <c r="M15" s="11">
        <f>'Гл. инж.'!M9</f>
        <v>117</v>
      </c>
      <c r="N15" s="87">
        <f>'Гл. инж.'!N9</f>
        <v>29.545454545454547</v>
      </c>
      <c r="O15" s="11">
        <f>'Гл. инж.'!O9</f>
        <v>23</v>
      </c>
      <c r="P15" s="87">
        <f>'Гл. инж.'!P9</f>
        <v>5.808080808080808</v>
      </c>
      <c r="Q15" s="11">
        <f>'Гл. инж.'!Q9</f>
        <v>5</v>
      </c>
      <c r="R15" s="87">
        <f>'Гл. инж.'!R9</f>
        <v>21.739130434782609</v>
      </c>
      <c r="S15" s="11">
        <f>'Гл. инж.'!S9</f>
        <v>18</v>
      </c>
      <c r="T15" s="87">
        <f>'Гл. инж.'!T9</f>
        <v>4.5454545454545459</v>
      </c>
      <c r="U15" s="11">
        <f>'Гл. инж.'!U9</f>
        <v>50</v>
      </c>
      <c r="V15" s="87">
        <f>'Гл. инж.'!V9</f>
        <v>12.626262626262626</v>
      </c>
      <c r="W15" s="11">
        <f>'Гл. инж.'!W9</f>
        <v>22</v>
      </c>
      <c r="X15" s="87">
        <f>'Гл. инж.'!X9</f>
        <v>5.5555555555555554</v>
      </c>
      <c r="Y15" s="11">
        <f>'Гл. инж.'!Y9</f>
        <v>58</v>
      </c>
      <c r="Z15" s="87">
        <f>'Гл. инж.'!Z9</f>
        <v>14.646464646464647</v>
      </c>
      <c r="AA15" s="11">
        <f>'Гл. инж.'!AA9</f>
        <v>1</v>
      </c>
      <c r="AB15" s="87">
        <f>'Гл. инж.'!AB9</f>
        <v>0.25252525252525254</v>
      </c>
      <c r="AC15" s="87">
        <f>'Гл. инж.'!AC9</f>
        <v>1.7241379310344827</v>
      </c>
      <c r="AD15" s="11">
        <f>'Гл. инж.'!AD9</f>
        <v>55</v>
      </c>
      <c r="AE15" s="87">
        <f>'Гл. инж.'!AE9</f>
        <v>13.888888888888889</v>
      </c>
      <c r="AF15" s="11">
        <f>'Гл. инж.'!AF9</f>
        <v>2</v>
      </c>
      <c r="AG15" s="87">
        <f>'Гл. инж.'!AG9</f>
        <v>0.50505050505050508</v>
      </c>
    </row>
    <row r="16" spans="1:35" x14ac:dyDescent="0.25">
      <c r="A16" s="15">
        <v>9</v>
      </c>
      <c r="B16" s="16" t="s">
        <v>145</v>
      </c>
      <c r="C16" s="11">
        <f>'Гл. энерг.'!C9</f>
        <v>173</v>
      </c>
      <c r="D16" s="11">
        <f>'Гл. энерг.'!D9</f>
        <v>161</v>
      </c>
      <c r="E16" s="87">
        <f>'Гл. энерг.'!E9</f>
        <v>93.063583815028906</v>
      </c>
      <c r="F16" s="11">
        <f>'Гл. энерг.'!F9</f>
        <v>10</v>
      </c>
      <c r="G16" s="87">
        <f>'Гл. энерг.'!G9</f>
        <v>6.2111801242236027</v>
      </c>
      <c r="H16" s="11">
        <f>'Гл. энерг.'!H9</f>
        <v>155</v>
      </c>
      <c r="I16" s="87">
        <f>'Гл. энерг.'!I9</f>
        <v>96.273291925465841</v>
      </c>
      <c r="J16" s="87">
        <f>'Гл. энерг.'!J9</f>
        <v>89.595375722543352</v>
      </c>
      <c r="K16" s="11">
        <f>'Гл. энерг.'!K9</f>
        <v>109</v>
      </c>
      <c r="L16" s="87">
        <f>'Гл. энерг.'!L9</f>
        <v>67.701863354037258</v>
      </c>
      <c r="M16" s="11">
        <f>'Гл. энерг.'!M9</f>
        <v>46</v>
      </c>
      <c r="N16" s="87">
        <f>'Гл. энерг.'!N9</f>
        <v>28.571428571428569</v>
      </c>
      <c r="O16" s="11">
        <f>'Гл. энерг.'!O9</f>
        <v>6</v>
      </c>
      <c r="P16" s="87">
        <f>'Гл. энерг.'!P9</f>
        <v>3.7267080745341614</v>
      </c>
      <c r="Q16" s="11">
        <f>'Гл. энерг.'!Q9</f>
        <v>2</v>
      </c>
      <c r="R16" s="87">
        <f>'Гл. энерг.'!R9</f>
        <v>33.333333333333329</v>
      </c>
      <c r="S16" s="11">
        <f>'Гл. энерг.'!S9</f>
        <v>8</v>
      </c>
      <c r="T16" s="87">
        <f>'Гл. энерг.'!T9</f>
        <v>4.9689440993788816</v>
      </c>
      <c r="U16" s="11">
        <f>'Гл. энерг.'!U9</f>
        <v>25</v>
      </c>
      <c r="V16" s="87">
        <f>'Гл. энерг.'!V9</f>
        <v>15.527950310559005</v>
      </c>
      <c r="W16" s="11">
        <f>'Гл. энерг.'!W9</f>
        <v>12</v>
      </c>
      <c r="X16" s="87">
        <f>'Гл. энерг.'!X9</f>
        <v>7.4534161490683228</v>
      </c>
      <c r="Y16" s="11">
        <f>'Гл. энерг.'!Y9</f>
        <v>20</v>
      </c>
      <c r="Z16" s="87">
        <f>'Гл. энерг.'!Z9</f>
        <v>12.422360248447205</v>
      </c>
      <c r="AA16" s="11">
        <f>'Гл. энерг.'!AA9</f>
        <v>1</v>
      </c>
      <c r="AB16" s="87">
        <f>'Гл. энерг.'!AB9</f>
        <v>0.6211180124223602</v>
      </c>
      <c r="AC16" s="87">
        <f>'Гл. энерг.'!AC9</f>
        <v>5</v>
      </c>
      <c r="AD16" s="11">
        <f>'Гл. энерг.'!AD9</f>
        <v>19</v>
      </c>
      <c r="AE16" s="87">
        <f>'Гл. энерг.'!AE9</f>
        <v>11.801242236024844</v>
      </c>
      <c r="AF16" s="11">
        <f>'Гл. энерг.'!AF9</f>
        <v>1</v>
      </c>
      <c r="AG16" s="87">
        <f>'Гл. энерг.'!AG9</f>
        <v>0.6211180124223602</v>
      </c>
    </row>
    <row r="17" spans="1:33" x14ac:dyDescent="0.25">
      <c r="A17" s="15">
        <v>10</v>
      </c>
      <c r="B17" s="16" t="s">
        <v>146</v>
      </c>
      <c r="C17" s="11">
        <f>Гл.мелиор!C9</f>
        <v>6</v>
      </c>
      <c r="D17" s="11">
        <f>Гл.мелиор!D9</f>
        <v>6</v>
      </c>
      <c r="E17" s="87">
        <f>Гл.мелиор!E9</f>
        <v>100</v>
      </c>
      <c r="F17" s="11">
        <f>Гл.мелиор!F9</f>
        <v>1</v>
      </c>
      <c r="G17" s="87">
        <f>Гл.мелиор!G9</f>
        <v>16.666666666666664</v>
      </c>
      <c r="H17" s="11">
        <f>Гл.мелиор!H9</f>
        <v>6</v>
      </c>
      <c r="I17" s="87">
        <f>Гл.мелиор!I9</f>
        <v>100</v>
      </c>
      <c r="J17" s="87">
        <f>Гл.мелиор!J9</f>
        <v>100</v>
      </c>
      <c r="K17" s="11">
        <f>Гл.мелиор!K9</f>
        <v>5</v>
      </c>
      <c r="L17" s="87">
        <f>Гл.мелиор!L9</f>
        <v>83.333333333333343</v>
      </c>
      <c r="M17" s="11">
        <f>Гл.мелиор!M9</f>
        <v>1</v>
      </c>
      <c r="N17" s="87">
        <f>Гл.мелиор!N9</f>
        <v>16.666666666666664</v>
      </c>
      <c r="O17" s="11">
        <f>Гл.мелиор!O9</f>
        <v>0</v>
      </c>
      <c r="P17" s="87">
        <f>Гл.мелиор!P9</f>
        <v>0</v>
      </c>
      <c r="Q17" s="11">
        <f>Гл.мелиор!Q9</f>
        <v>0</v>
      </c>
      <c r="R17" s="87">
        <f>Гл.мелиор!R9</f>
        <v>0</v>
      </c>
      <c r="S17" s="11">
        <f>Гл.мелиор!S9</f>
        <v>0</v>
      </c>
      <c r="T17" s="87">
        <f>Гл.мелиор!T9</f>
        <v>0</v>
      </c>
      <c r="U17" s="11">
        <f>Гл.мелиор!U9</f>
        <v>6</v>
      </c>
      <c r="V17" s="87">
        <f>Гл.мелиор!V9</f>
        <v>100</v>
      </c>
      <c r="W17" s="11">
        <f>Гл.мелиор!W9</f>
        <v>0</v>
      </c>
      <c r="X17" s="87">
        <f>Гл.мелиор!X9</f>
        <v>0</v>
      </c>
      <c r="Y17" s="11">
        <f>Гл.мелиор!Y9</f>
        <v>1</v>
      </c>
      <c r="Z17" s="87">
        <f>Гл.мелиор!Z9</f>
        <v>16.666666666666664</v>
      </c>
      <c r="AA17" s="11">
        <f>Гл.мелиор!AA9</f>
        <v>0</v>
      </c>
      <c r="AB17" s="87">
        <f>Гл.мелиор!AB9</f>
        <v>0</v>
      </c>
      <c r="AC17" s="87">
        <f>Гл.мелиор!AC9</f>
        <v>0</v>
      </c>
      <c r="AD17" s="11">
        <f>Гл.мелиор!AD9</f>
        <v>0</v>
      </c>
      <c r="AE17" s="87">
        <f>Гл.мелиор!AE9</f>
        <v>0</v>
      </c>
      <c r="AF17" s="11">
        <f>Гл.мелиор!AF9</f>
        <v>0</v>
      </c>
      <c r="AG17" s="87">
        <f>Гл.мелиор!AG9</f>
        <v>0</v>
      </c>
    </row>
    <row r="18" spans="1:33" ht="30" x14ac:dyDescent="0.25">
      <c r="A18" s="15">
        <v>11</v>
      </c>
      <c r="B18" s="16" t="s">
        <v>147</v>
      </c>
      <c r="C18" s="11">
        <f>'Гл. экон.'!C9</f>
        <v>187</v>
      </c>
      <c r="D18" s="11">
        <f>'Гл. экон.'!D9</f>
        <v>180</v>
      </c>
      <c r="E18" s="87">
        <f>'Гл. экон.'!E9</f>
        <v>96.256684491978604</v>
      </c>
      <c r="F18" s="11">
        <f>'Гл. экон.'!F9</f>
        <v>163</v>
      </c>
      <c r="G18" s="87">
        <f>'Гл. экон.'!G9</f>
        <v>90.555555555555557</v>
      </c>
      <c r="H18" s="11">
        <f>'Гл. экон.'!H9</f>
        <v>174</v>
      </c>
      <c r="I18" s="87">
        <f>'Гл. экон.'!I9</f>
        <v>96.666666666666671</v>
      </c>
      <c r="J18" s="87">
        <f>'Гл. экон.'!J9</f>
        <v>93.048128342245988</v>
      </c>
      <c r="K18" s="11">
        <f>'Гл. экон.'!K9</f>
        <v>154</v>
      </c>
      <c r="L18" s="87">
        <f>'Гл. экон.'!L9</f>
        <v>85.555555555555557</v>
      </c>
      <c r="M18" s="11">
        <f>'Гл. экон.'!M9</f>
        <v>20</v>
      </c>
      <c r="N18" s="87">
        <f>'Гл. экон.'!N9</f>
        <v>11.111111111111111</v>
      </c>
      <c r="O18" s="11">
        <f>'Гл. экон.'!O9</f>
        <v>6</v>
      </c>
      <c r="P18" s="87">
        <f>'Гл. экон.'!P9</f>
        <v>3.3333333333333335</v>
      </c>
      <c r="Q18" s="11">
        <f>'Гл. экон.'!Q9</f>
        <v>0</v>
      </c>
      <c r="R18" s="87">
        <f>'Гл. экон.'!R9</f>
        <v>0</v>
      </c>
      <c r="S18" s="11">
        <f>'Гл. экон.'!S9</f>
        <v>14</v>
      </c>
      <c r="T18" s="87">
        <f>'Гл. экон.'!T9</f>
        <v>7.7777777777777777</v>
      </c>
      <c r="U18" s="11">
        <f>'Гл. экон.'!U9</f>
        <v>52</v>
      </c>
      <c r="V18" s="87">
        <f>'Гл. экон.'!V9</f>
        <v>28.888888888888886</v>
      </c>
      <c r="W18" s="11">
        <f>'Гл. экон.'!W9</f>
        <v>6</v>
      </c>
      <c r="X18" s="87">
        <f>'Гл. экон.'!X9</f>
        <v>3.3333333333333335</v>
      </c>
      <c r="Y18" s="11">
        <f>'Гл. экон.'!Y9</f>
        <v>15</v>
      </c>
      <c r="Z18" s="87">
        <f>'Гл. экон.'!Z9</f>
        <v>8.3333333333333321</v>
      </c>
      <c r="AA18" s="11">
        <f>'Гл. экон.'!AA9</f>
        <v>0</v>
      </c>
      <c r="AB18" s="87">
        <f>'Гл. экон.'!AB9</f>
        <v>0</v>
      </c>
      <c r="AC18" s="87">
        <f>'Гл. экон.'!AC9</f>
        <v>0</v>
      </c>
      <c r="AD18" s="11">
        <f>'Гл. экон.'!AD9</f>
        <v>21</v>
      </c>
      <c r="AE18" s="87">
        <f>'Гл. экон.'!AE9</f>
        <v>11.666666666666666</v>
      </c>
      <c r="AF18" s="11">
        <f>'Гл. экон.'!AF9</f>
        <v>1</v>
      </c>
      <c r="AG18" s="87">
        <f>'Гл. экон.'!AG9</f>
        <v>0.55555555555555558</v>
      </c>
    </row>
    <row r="19" spans="1:33" ht="45" x14ac:dyDescent="0.25">
      <c r="A19" s="15">
        <v>12</v>
      </c>
      <c r="B19" s="16" t="s">
        <v>148</v>
      </c>
      <c r="C19" s="11">
        <f>Гл.бухг.!C9</f>
        <v>597</v>
      </c>
      <c r="D19" s="11">
        <f>Гл.бухг.!D9</f>
        <v>574</v>
      </c>
      <c r="E19" s="87">
        <f>Гл.бухг.!E9</f>
        <v>96.147403685092129</v>
      </c>
      <c r="F19" s="11">
        <f>Гл.бухг.!F9</f>
        <v>542</v>
      </c>
      <c r="G19" s="87">
        <f>Гл.бухг.!G9</f>
        <v>94.42508710801394</v>
      </c>
      <c r="H19" s="11">
        <f>Гл.бухг.!H9</f>
        <v>566</v>
      </c>
      <c r="I19" s="87">
        <f>Гл.бухг.!I9</f>
        <v>98.606271777003485</v>
      </c>
      <c r="J19" s="87">
        <f>Гл.бухг.!J9</f>
        <v>94.807370184254609</v>
      </c>
      <c r="K19" s="11">
        <f>Гл.бухг.!K9</f>
        <v>397</v>
      </c>
      <c r="L19" s="87">
        <f>Гл.бухг.!L9</f>
        <v>69.163763066202094</v>
      </c>
      <c r="M19" s="11">
        <f>Гл.бухг.!M9</f>
        <v>169</v>
      </c>
      <c r="N19" s="87">
        <f>Гл.бухг.!N9</f>
        <v>29.442508710801395</v>
      </c>
      <c r="O19" s="11">
        <f>Гл.бухг.!O9</f>
        <v>8</v>
      </c>
      <c r="P19" s="87">
        <f>Гл.бухг.!P9</f>
        <v>1.3937282229965158</v>
      </c>
      <c r="Q19" s="11">
        <f>Гл.бухг.!Q9</f>
        <v>1</v>
      </c>
      <c r="R19" s="87">
        <f>Гл.бухг.!R9</f>
        <v>12.5</v>
      </c>
      <c r="S19" s="11">
        <f>Гл.бухг.!S9</f>
        <v>20</v>
      </c>
      <c r="T19" s="87">
        <f>Гл.бухг.!T9</f>
        <v>3.484320557491289</v>
      </c>
      <c r="U19" s="11">
        <f>Гл.бухг.!U9</f>
        <v>147</v>
      </c>
      <c r="V19" s="87">
        <f>Гл.бухг.!V9</f>
        <v>25.609756097560975</v>
      </c>
      <c r="W19" s="11">
        <f>Гл.бухг.!W9</f>
        <v>23</v>
      </c>
      <c r="X19" s="87">
        <f>Гл.бухг.!X9</f>
        <v>4.0069686411149821</v>
      </c>
      <c r="Y19" s="11">
        <f>Гл.бухг.!Y9</f>
        <v>42</v>
      </c>
      <c r="Z19" s="87">
        <f>Гл.бухг.!Z9</f>
        <v>7.3170731707317067</v>
      </c>
      <c r="AA19" s="11">
        <f>Гл.бухг.!AA9</f>
        <v>0</v>
      </c>
      <c r="AB19" s="87">
        <f>Гл.бухг.!AB9</f>
        <v>0</v>
      </c>
      <c r="AC19" s="87">
        <f>Гл.бухг.!AC9</f>
        <v>0</v>
      </c>
      <c r="AD19" s="11">
        <f>Гл.бухг.!AD9</f>
        <v>34</v>
      </c>
      <c r="AE19" s="87">
        <f>Гл.бухг.!AE9</f>
        <v>5.9233449477351918</v>
      </c>
      <c r="AF19" s="11">
        <f>Гл.бухг.!AF9</f>
        <v>0</v>
      </c>
      <c r="AG19" s="87">
        <f>Гл.бухг.!AG9</f>
        <v>0</v>
      </c>
    </row>
    <row r="20" spans="1:33" x14ac:dyDescent="0.25">
      <c r="A20" s="15">
        <v>13</v>
      </c>
      <c r="B20" s="16" t="s">
        <v>139</v>
      </c>
      <c r="C20" s="11">
        <f>'Др. гл.спец.'!C9</f>
        <v>240</v>
      </c>
      <c r="D20" s="11">
        <f>'Др. гл.спец.'!D9</f>
        <v>212</v>
      </c>
      <c r="E20" s="87">
        <f>'Др. гл.спец.'!E9</f>
        <v>88.333333333333329</v>
      </c>
      <c r="F20" s="11">
        <f>'Др. гл.спец.'!F9</f>
        <v>100</v>
      </c>
      <c r="G20" s="87">
        <f>'Др. гл.спец.'!G9</f>
        <v>47.169811320754718</v>
      </c>
      <c r="H20" s="11">
        <f>'Др. гл.спец.'!H9</f>
        <v>209</v>
      </c>
      <c r="I20" s="87">
        <f>'Др. гл.спец.'!I9</f>
        <v>98.584905660377359</v>
      </c>
      <c r="J20" s="87">
        <f>'Др. гл.спец.'!J9</f>
        <v>87.083333333333329</v>
      </c>
      <c r="K20" s="11">
        <f>'Др. гл.спец.'!K9</f>
        <v>167</v>
      </c>
      <c r="L20" s="87">
        <f>'Др. гл.спец.'!L9</f>
        <v>78.773584905660371</v>
      </c>
      <c r="M20" s="11">
        <f>'Др. гл.спец.'!M9</f>
        <v>42</v>
      </c>
      <c r="N20" s="87">
        <f>'Др. гл.спец.'!N9</f>
        <v>19.811320754716981</v>
      </c>
      <c r="O20" s="11">
        <f>'Др. гл.спец.'!O9</f>
        <v>3</v>
      </c>
      <c r="P20" s="87">
        <f>'Др. гл.спец.'!P9</f>
        <v>1.4150943396226416</v>
      </c>
      <c r="Q20" s="11">
        <f>'Др. гл.спец.'!Q9</f>
        <v>1</v>
      </c>
      <c r="R20" s="87">
        <f>'Др. гл.спец.'!R9</f>
        <v>33.333333333333329</v>
      </c>
      <c r="S20" s="11">
        <f>'Др. гл.спец.'!S9</f>
        <v>6</v>
      </c>
      <c r="T20" s="87">
        <f>'Др. гл.спец.'!T9</f>
        <v>2.8301886792452833</v>
      </c>
      <c r="U20" s="11">
        <f>'Др. гл.спец.'!U9</f>
        <v>42</v>
      </c>
      <c r="V20" s="87">
        <f>'Др. гл.спец.'!V9</f>
        <v>19.811320754716981</v>
      </c>
      <c r="W20" s="11">
        <f>'Др. гл.спец.'!W9</f>
        <v>6</v>
      </c>
      <c r="X20" s="87">
        <f>'Др. гл.спец.'!X9</f>
        <v>2.8301886792452833</v>
      </c>
      <c r="Y20" s="11">
        <f>'Др. гл.спец.'!Y9</f>
        <v>26</v>
      </c>
      <c r="Z20" s="87">
        <f>'Др. гл.спец.'!Z9</f>
        <v>12.264150943396226</v>
      </c>
      <c r="AA20" s="11">
        <f>'Др. гл.спец.'!AA9</f>
        <v>2</v>
      </c>
      <c r="AB20" s="87">
        <f>'Др. гл.спец.'!AB9</f>
        <v>0.94339622641509435</v>
      </c>
      <c r="AC20" s="87">
        <f>'Др. гл.спец.'!AC9</f>
        <v>7.6923076923076925</v>
      </c>
      <c r="AD20" s="11">
        <f>'Др. гл.спец.'!AD9</f>
        <v>19</v>
      </c>
      <c r="AE20" s="87">
        <f>'Др. гл.спец.'!AE9</f>
        <v>8.9622641509433958</v>
      </c>
      <c r="AF20" s="11">
        <f>'Др. гл.спец.'!AF9</f>
        <v>0</v>
      </c>
      <c r="AG20" s="87">
        <f>'Др. гл.спец.'!AG9</f>
        <v>0</v>
      </c>
    </row>
    <row r="21" spans="1:33" ht="99.75" x14ac:dyDescent="0.25">
      <c r="A21" s="12">
        <v>14</v>
      </c>
      <c r="B21" s="14" t="s">
        <v>149</v>
      </c>
      <c r="C21" s="11">
        <f>Рук.ср.зв.!C9</f>
        <v>2682.95</v>
      </c>
      <c r="D21" s="11">
        <f>Рук.ср.зв.!D9</f>
        <v>2471</v>
      </c>
      <c r="E21" s="87">
        <f>Рук.ср.зв.!E9</f>
        <v>92.100113680836401</v>
      </c>
      <c r="F21" s="11">
        <f>Рук.ср.зв.!F9</f>
        <v>1485</v>
      </c>
      <c r="G21" s="87">
        <f>Рук.ср.зв.!G9</f>
        <v>60.097126669364634</v>
      </c>
      <c r="H21" s="11">
        <f>Рук.ср.зв.!H9</f>
        <v>1989</v>
      </c>
      <c r="I21" s="87">
        <f>Рук.ср.зв.!I9</f>
        <v>80.493727235936859</v>
      </c>
      <c r="J21" s="87">
        <f>Рук.ср.зв.!J9</f>
        <v>74.134814290240229</v>
      </c>
      <c r="K21" s="11">
        <f>Рук.ср.зв.!K9</f>
        <v>878</v>
      </c>
      <c r="L21" s="87">
        <f>Рук.ср.зв.!L9</f>
        <v>35.532173209227039</v>
      </c>
      <c r="M21" s="11">
        <f>Рук.ср.зв.!M9</f>
        <v>1111</v>
      </c>
      <c r="N21" s="87">
        <f>Рук.ср.зв.!N9</f>
        <v>44.961554026709834</v>
      </c>
      <c r="O21" s="11">
        <f>Рук.ср.зв.!O9</f>
        <v>482</v>
      </c>
      <c r="P21" s="87">
        <f>Рук.ср.зв.!P9</f>
        <v>19.50627276406313</v>
      </c>
      <c r="Q21" s="11">
        <f>Рук.ср.зв.!Q9</f>
        <v>19</v>
      </c>
      <c r="R21" s="87">
        <f>Рук.ср.зв.!R9</f>
        <v>3.9419087136929458</v>
      </c>
      <c r="S21" s="11">
        <f>Рук.ср.зв.!S9</f>
        <v>124</v>
      </c>
      <c r="T21" s="87">
        <f>Рук.ср.зв.!T9</f>
        <v>5.0182112505058685</v>
      </c>
      <c r="U21" s="11">
        <f>Рук.ср.зв.!U9</f>
        <v>490</v>
      </c>
      <c r="V21" s="87">
        <f>Рук.ср.зв.!V9</f>
        <v>19.830028328611899</v>
      </c>
      <c r="W21" s="11">
        <f>Рук.ср.зв.!W9</f>
        <v>76</v>
      </c>
      <c r="X21" s="87">
        <f>Рук.ср.зв.!X9</f>
        <v>3.075677863213274</v>
      </c>
      <c r="Y21" s="11">
        <f>Рук.ср.зв.!Y9</f>
        <v>369</v>
      </c>
      <c r="Z21" s="87">
        <f>Рук.ср.зв.!Z9</f>
        <v>14.933225414811819</v>
      </c>
      <c r="AA21" s="11">
        <f>Рук.ср.зв.!AA9</f>
        <v>2</v>
      </c>
      <c r="AB21" s="87">
        <f>Рук.ср.зв.!AB9</f>
        <v>8.0938891137191424E-2</v>
      </c>
      <c r="AC21" s="87">
        <f>Рук.ср.зв.!AC9</f>
        <v>0.54200542005420049</v>
      </c>
      <c r="AD21" s="11">
        <f>Рук.ср.зв.!AD9</f>
        <v>327</v>
      </c>
      <c r="AE21" s="87">
        <f>Рук.ср.зв.!AE9</f>
        <v>13.233508700930797</v>
      </c>
      <c r="AF21" s="11">
        <f>Рук.ср.зв.!AF9</f>
        <v>5</v>
      </c>
      <c r="AG21" s="87">
        <f>Рук.ср.зв.!AG9</f>
        <v>0.20234722784297854</v>
      </c>
    </row>
    <row r="22" spans="1:33" ht="85.5" x14ac:dyDescent="0.25">
      <c r="A22" s="12">
        <v>15</v>
      </c>
      <c r="B22" s="13" t="s">
        <v>150</v>
      </c>
      <c r="C22" s="11">
        <f>'Кадр. служба'!C9</f>
        <v>392.15</v>
      </c>
      <c r="D22" s="11">
        <f>'Кадр. служба'!D9</f>
        <v>376</v>
      </c>
      <c r="E22" s="87">
        <f>'Кадр. служба'!E9</f>
        <v>95.881677929363775</v>
      </c>
      <c r="F22" s="11">
        <f>'Кадр. служба'!F9</f>
        <v>352</v>
      </c>
      <c r="G22" s="87">
        <f>'Кадр. служба'!G9</f>
        <v>93.61702127659575</v>
      </c>
      <c r="H22" s="11">
        <f>'Кадр. служба'!H9</f>
        <v>359</v>
      </c>
      <c r="I22" s="87">
        <f>'Кадр. служба'!I9</f>
        <v>95.478723404255319</v>
      </c>
      <c r="J22" s="87">
        <f>'Кадр. служба'!J9</f>
        <v>91.546602065536149</v>
      </c>
      <c r="K22" s="11">
        <f>'Кадр. служба'!K9</f>
        <v>226</v>
      </c>
      <c r="L22" s="87">
        <f>'Кадр. служба'!L9</f>
        <v>60.106382978723403</v>
      </c>
      <c r="M22" s="11">
        <f>'Кадр. служба'!M9</f>
        <v>133</v>
      </c>
      <c r="N22" s="87">
        <f>'Кадр. служба'!N9</f>
        <v>35.372340425531917</v>
      </c>
      <c r="O22" s="11">
        <f>'Кадр. служба'!O9</f>
        <v>17</v>
      </c>
      <c r="P22" s="87">
        <f>'Кадр. служба'!P9</f>
        <v>4.5212765957446814</v>
      </c>
      <c r="Q22" s="11">
        <f>'Кадр. служба'!Q9</f>
        <v>0</v>
      </c>
      <c r="R22" s="87">
        <f>'Кадр. служба'!R9</f>
        <v>0</v>
      </c>
      <c r="S22" s="11">
        <f>'Кадр. служба'!S9</f>
        <v>36</v>
      </c>
      <c r="T22" s="87">
        <f>'Кадр. служба'!T9</f>
        <v>9.5744680851063837</v>
      </c>
      <c r="U22" s="11">
        <f>'Кадр. служба'!U9</f>
        <v>63</v>
      </c>
      <c r="V22" s="87">
        <f>'Кадр. служба'!V9</f>
        <v>16.75531914893617</v>
      </c>
      <c r="W22" s="11">
        <f>'Кадр. служба'!W9</f>
        <v>35</v>
      </c>
      <c r="X22" s="87">
        <f>'Кадр. служба'!X9</f>
        <v>9.3085106382978715</v>
      </c>
      <c r="Y22" s="11">
        <f>'Кадр. служба'!Y9</f>
        <v>71</v>
      </c>
      <c r="Z22" s="87">
        <f>'Кадр. служба'!Z9</f>
        <v>18.882978723404257</v>
      </c>
      <c r="AA22" s="11">
        <f>'Кадр. служба'!AA9</f>
        <v>2</v>
      </c>
      <c r="AB22" s="87">
        <f>'Кадр. служба'!AB9</f>
        <v>0.53191489361702127</v>
      </c>
      <c r="AC22" s="87">
        <f>'Кадр. служба'!AC9</f>
        <v>2.8169014084507045</v>
      </c>
      <c r="AD22" s="11">
        <f>'Кадр. служба'!AD9</f>
        <v>65</v>
      </c>
      <c r="AE22" s="87">
        <f>'Кадр. служба'!AE9</f>
        <v>17.287234042553195</v>
      </c>
      <c r="AF22" s="11">
        <f>'Кадр. служба'!AF9</f>
        <v>3</v>
      </c>
      <c r="AG22" s="87">
        <f>'Кадр. служба'!AG9</f>
        <v>0.7978723404255319</v>
      </c>
    </row>
    <row r="23" spans="1:33" ht="28.5" x14ac:dyDescent="0.25">
      <c r="A23" s="12">
        <v>16</v>
      </c>
      <c r="B23" s="13" t="s">
        <v>151</v>
      </c>
      <c r="C23" s="11">
        <f>'Др. рук.'!C9</f>
        <v>240</v>
      </c>
      <c r="D23" s="11">
        <f>'Др. рук.'!D9</f>
        <v>217</v>
      </c>
      <c r="E23" s="87">
        <f>'Др. рук.'!E9</f>
        <v>90.416666666666671</v>
      </c>
      <c r="F23" s="11">
        <f>'Др. рук.'!F9</f>
        <v>101</v>
      </c>
      <c r="G23" s="87">
        <f>'Др. рук.'!G9</f>
        <v>46.543778801843317</v>
      </c>
      <c r="H23" s="11">
        <f>'Др. рук.'!H9</f>
        <v>198</v>
      </c>
      <c r="I23" s="87">
        <f>'Др. рук.'!I9</f>
        <v>91.244239631336413</v>
      </c>
      <c r="J23" s="87">
        <f>'Др. рук.'!J9</f>
        <v>82.5</v>
      </c>
      <c r="K23" s="11">
        <f>'Др. рук.'!K9</f>
        <v>112</v>
      </c>
      <c r="L23" s="87">
        <f>'Др. рук.'!L9</f>
        <v>51.612903225806448</v>
      </c>
      <c r="M23" s="11">
        <f>'Др. рук.'!M9</f>
        <v>86</v>
      </c>
      <c r="N23" s="87">
        <f>'Др. рук.'!N9</f>
        <v>39.631336405529957</v>
      </c>
      <c r="O23" s="11">
        <f>'Др. рук.'!O9</f>
        <v>19</v>
      </c>
      <c r="P23" s="87">
        <f>'Др. рук.'!P9</f>
        <v>8.7557603686635943</v>
      </c>
      <c r="Q23" s="11">
        <f>'Др. рук.'!Q9</f>
        <v>1</v>
      </c>
      <c r="R23" s="87">
        <f>'Др. рук.'!R9</f>
        <v>5.2631578947368416</v>
      </c>
      <c r="S23" s="11">
        <f>'Др. рук.'!S9</f>
        <v>4</v>
      </c>
      <c r="T23" s="87">
        <f>'Др. рук.'!T9</f>
        <v>1.8433179723502304</v>
      </c>
      <c r="U23" s="11">
        <f>'Др. рук.'!U9</f>
        <v>44</v>
      </c>
      <c r="V23" s="87">
        <f>'Др. рук.'!V9</f>
        <v>20.276497695852534</v>
      </c>
      <c r="W23" s="11">
        <f>'Др. рук.'!W9</f>
        <v>7</v>
      </c>
      <c r="X23" s="87">
        <f>'Др. рук.'!X9</f>
        <v>3.225806451612903</v>
      </c>
      <c r="Y23" s="11">
        <f>'Др. рук.'!Y9</f>
        <v>32</v>
      </c>
      <c r="Z23" s="87">
        <f>'Др. рук.'!Z9</f>
        <v>14.746543778801843</v>
      </c>
      <c r="AA23" s="11">
        <f>'Др. рук.'!AA9</f>
        <v>0</v>
      </c>
      <c r="AB23" s="87">
        <f>'Др. рук.'!AB9</f>
        <v>0</v>
      </c>
      <c r="AC23" s="87">
        <f>'Др. рук.'!AC9</f>
        <v>0</v>
      </c>
      <c r="AD23" s="11">
        <f>'Др. рук.'!AD9</f>
        <v>24</v>
      </c>
      <c r="AE23" s="87">
        <f>'Др. рук.'!AE9</f>
        <v>11.059907834101383</v>
      </c>
      <c r="AF23" s="11">
        <f>'Др. рук.'!AF9</f>
        <v>0</v>
      </c>
      <c r="AG23" s="87">
        <f>'Др. рук.'!AG9</f>
        <v>0</v>
      </c>
    </row>
    <row r="24" spans="1:33" ht="42.75" x14ac:dyDescent="0.25">
      <c r="A24" s="12">
        <v>17</v>
      </c>
      <c r="B24" s="13" t="s">
        <v>152</v>
      </c>
      <c r="C24" s="11">
        <f>ОТиТБ!C9</f>
        <v>281</v>
      </c>
      <c r="D24" s="11">
        <f>ОТиТБ!D9</f>
        <v>246</v>
      </c>
      <c r="E24" s="87">
        <f>ОТиТБ!E9</f>
        <v>87.544483985765126</v>
      </c>
      <c r="F24" s="11">
        <f>ОТиТБ!F9</f>
        <v>136</v>
      </c>
      <c r="G24" s="87">
        <f>ОТиТБ!G9</f>
        <v>55.284552845528459</v>
      </c>
      <c r="H24" s="11">
        <f>ОТиТБ!H9</f>
        <v>237</v>
      </c>
      <c r="I24" s="87">
        <f>ОТиТБ!I9</f>
        <v>96.341463414634148</v>
      </c>
      <c r="J24" s="87">
        <f>ОТиТБ!J9</f>
        <v>84.341637010676152</v>
      </c>
      <c r="K24" s="11">
        <f>ОТиТБ!K9</f>
        <v>158</v>
      </c>
      <c r="L24" s="87">
        <f>ОТиТБ!L9</f>
        <v>64.22764227642277</v>
      </c>
      <c r="M24" s="11">
        <f>ОТиТБ!M9</f>
        <v>79</v>
      </c>
      <c r="N24" s="87">
        <f>ОТиТБ!N9</f>
        <v>32.113821138211385</v>
      </c>
      <c r="O24" s="11">
        <f>ОТиТБ!O9</f>
        <v>9</v>
      </c>
      <c r="P24" s="87">
        <f>ОТиТБ!P9</f>
        <v>3.6585365853658534</v>
      </c>
      <c r="Q24" s="11">
        <f>ОТиТБ!Q9</f>
        <v>3</v>
      </c>
      <c r="R24" s="87">
        <f>ОТиТБ!R9</f>
        <v>33.333333333333329</v>
      </c>
      <c r="S24" s="11">
        <f>ОТиТБ!S9</f>
        <v>20</v>
      </c>
      <c r="T24" s="87">
        <f>ОТиТБ!T9</f>
        <v>8.1300813008130071</v>
      </c>
      <c r="U24" s="11">
        <f>ОТиТБ!U9</f>
        <v>49</v>
      </c>
      <c r="V24" s="87">
        <f>ОТиТБ!V9</f>
        <v>19.918699186991869</v>
      </c>
      <c r="W24" s="11">
        <f>ОТиТБ!W9</f>
        <v>22</v>
      </c>
      <c r="X24" s="87">
        <f>ОТиТБ!X9</f>
        <v>8.9430894308943092</v>
      </c>
      <c r="Y24" s="11">
        <f>ОТиТБ!Y9</f>
        <v>43</v>
      </c>
      <c r="Z24" s="87">
        <f>ОТиТБ!Z9</f>
        <v>17.479674796747968</v>
      </c>
      <c r="AA24" s="11">
        <f>ОТиТБ!AA9</f>
        <v>1</v>
      </c>
      <c r="AB24" s="87">
        <f>ОТиТБ!AB9</f>
        <v>0.40650406504065045</v>
      </c>
      <c r="AC24" s="87">
        <f>ОТиТБ!AC9</f>
        <v>2.3255813953488373</v>
      </c>
      <c r="AD24" s="11">
        <f>ОТиТБ!AD9</f>
        <v>33</v>
      </c>
      <c r="AE24" s="87">
        <f>ОТиТБ!AE9</f>
        <v>13.414634146341465</v>
      </c>
      <c r="AF24" s="11">
        <f>ОТиТБ!AF9</f>
        <v>0</v>
      </c>
      <c r="AG24" s="87">
        <f>ОТиТБ!AG9</f>
        <v>0</v>
      </c>
    </row>
    <row r="25" spans="1:33" ht="71.25" x14ac:dyDescent="0.25">
      <c r="A25" s="12">
        <v>18</v>
      </c>
      <c r="B25" s="13" t="s">
        <v>153</v>
      </c>
      <c r="C25" s="11">
        <f>Юридич.служба!C9</f>
        <v>181</v>
      </c>
      <c r="D25" s="11">
        <f>Юридич.служба!D9</f>
        <v>158</v>
      </c>
      <c r="E25" s="87">
        <f>Юридич.служба!E9</f>
        <v>87.292817679558013</v>
      </c>
      <c r="F25" s="11">
        <f>Юридич.служба!F9</f>
        <v>98</v>
      </c>
      <c r="G25" s="87">
        <f>Юридич.служба!G9</f>
        <v>62.025316455696199</v>
      </c>
      <c r="H25" s="11">
        <f>Юридич.служба!H9</f>
        <v>157</v>
      </c>
      <c r="I25" s="87">
        <f>Юридич.служба!I9</f>
        <v>99.367088607594937</v>
      </c>
      <c r="J25" s="87">
        <f>Юридич.служба!J9</f>
        <v>86.740331491712709</v>
      </c>
      <c r="K25" s="11">
        <f>Юридич.служба!K9</f>
        <v>149</v>
      </c>
      <c r="L25" s="87">
        <f>Юридич.служба!L9</f>
        <v>94.303797468354432</v>
      </c>
      <c r="M25" s="11">
        <f>Юридич.служба!M9</f>
        <v>8</v>
      </c>
      <c r="N25" s="87">
        <f>Юридич.служба!N9</f>
        <v>5.0632911392405067</v>
      </c>
      <c r="O25" s="11">
        <f>Юридич.служба!O9</f>
        <v>1</v>
      </c>
      <c r="P25" s="87">
        <f>Юридич.служба!P9</f>
        <v>0.63291139240506333</v>
      </c>
      <c r="Q25" s="11">
        <f>Юридич.служба!Q9</f>
        <v>0</v>
      </c>
      <c r="R25" s="87">
        <f>Юридич.служба!R9</f>
        <v>0</v>
      </c>
      <c r="S25" s="11">
        <f>Юридич.служба!S9</f>
        <v>10</v>
      </c>
      <c r="T25" s="87">
        <f>Юридич.служба!T9</f>
        <v>6.3291139240506329</v>
      </c>
      <c r="U25" s="11">
        <f>Юридич.служба!U9</f>
        <v>8</v>
      </c>
      <c r="V25" s="87">
        <f>Юридич.служба!V9</f>
        <v>5.0632911392405067</v>
      </c>
      <c r="W25" s="11">
        <f>Юридич.служба!W9</f>
        <v>5</v>
      </c>
      <c r="X25" s="87">
        <f>Юридич.служба!X9</f>
        <v>3.1645569620253164</v>
      </c>
      <c r="Y25" s="11">
        <f>Юридич.служба!Y9</f>
        <v>30</v>
      </c>
      <c r="Z25" s="87">
        <f>Юридич.служба!Z9</f>
        <v>18.9873417721519</v>
      </c>
      <c r="AA25" s="11">
        <f>Юридич.служба!AA9</f>
        <v>0</v>
      </c>
      <c r="AB25" s="87">
        <f>Юридич.служба!AB9</f>
        <v>0</v>
      </c>
      <c r="AC25" s="87">
        <f>Юридич.служба!AC9</f>
        <v>0</v>
      </c>
      <c r="AD25" s="11">
        <f>Юридич.служба!AD9</f>
        <v>27</v>
      </c>
      <c r="AE25" s="87">
        <f>Юридич.служба!AE9</f>
        <v>17.088607594936708</v>
      </c>
      <c r="AF25" s="11">
        <f>Юридич.служба!AF9</f>
        <v>0</v>
      </c>
      <c r="AG25" s="87">
        <f>Юридич.служба!AG9</f>
        <v>0</v>
      </c>
    </row>
    <row r="26" spans="1:33" ht="85.5" x14ac:dyDescent="0.25">
      <c r="A26" s="12">
        <v>19</v>
      </c>
      <c r="B26" s="13" t="s">
        <v>154</v>
      </c>
      <c r="C26" s="11">
        <f>'МарКомСнаб служба'!C9</f>
        <v>495.5</v>
      </c>
      <c r="D26" s="11">
        <f>'МарКомСнаб служба'!D9</f>
        <v>443</v>
      </c>
      <c r="E26" s="87">
        <f>'МарКомСнаб служба'!E9</f>
        <v>89.404641775983848</v>
      </c>
      <c r="F26" s="11">
        <f>'МарКомСнаб служба'!F9</f>
        <v>335</v>
      </c>
      <c r="G26" s="87">
        <f>'МарКомСнаб служба'!G9</f>
        <v>75.620767494356656</v>
      </c>
      <c r="H26" s="11">
        <f>'МарКомСнаб служба'!H9</f>
        <v>406</v>
      </c>
      <c r="I26" s="87">
        <f>'МарКомСнаб служба'!I9</f>
        <v>91.647855530474047</v>
      </c>
      <c r="J26" s="87">
        <f>'МарКомСнаб служба'!J9</f>
        <v>81.937436932391535</v>
      </c>
      <c r="K26" s="11">
        <f>'МарКомСнаб служба'!K9</f>
        <v>296</v>
      </c>
      <c r="L26" s="87">
        <f>'МарКомСнаб служба'!L9</f>
        <v>66.817155756207683</v>
      </c>
      <c r="M26" s="11">
        <f>'МарКомСнаб служба'!M9</f>
        <v>110</v>
      </c>
      <c r="N26" s="87">
        <f>'МарКомСнаб служба'!N9</f>
        <v>24.830699774266364</v>
      </c>
      <c r="O26" s="11">
        <f>'МарКомСнаб служба'!O9</f>
        <v>37</v>
      </c>
      <c r="P26" s="87">
        <f>'МарКомСнаб служба'!P9</f>
        <v>8.3521444695259603</v>
      </c>
      <c r="Q26" s="11">
        <f>'МарКомСнаб служба'!Q9</f>
        <v>0</v>
      </c>
      <c r="R26" s="87">
        <f>'МарКомСнаб служба'!R9</f>
        <v>0</v>
      </c>
      <c r="S26" s="11">
        <f>'МарКомСнаб служба'!S9</f>
        <v>38</v>
      </c>
      <c r="T26" s="87">
        <f>'МарКомСнаб служба'!T9</f>
        <v>8.5778781038374721</v>
      </c>
      <c r="U26" s="11">
        <f>'МарКомСнаб служба'!U9</f>
        <v>40</v>
      </c>
      <c r="V26" s="87">
        <f>'МарКомСнаб служба'!V9</f>
        <v>9.0293453724604973</v>
      </c>
      <c r="W26" s="11">
        <f>'МарКомСнаб служба'!W9</f>
        <v>11</v>
      </c>
      <c r="X26" s="87">
        <f>'МарКомСнаб служба'!X9</f>
        <v>2.4830699774266365</v>
      </c>
      <c r="Y26" s="11">
        <f>'МарКомСнаб служба'!Y9</f>
        <v>63</v>
      </c>
      <c r="Z26" s="87">
        <f>'МарКомСнаб служба'!Z9</f>
        <v>14.221218961625281</v>
      </c>
      <c r="AA26" s="11">
        <f>'МарКомСнаб служба'!AA9</f>
        <v>3</v>
      </c>
      <c r="AB26" s="87">
        <f>'МарКомСнаб служба'!AB9</f>
        <v>0.67720090293453727</v>
      </c>
      <c r="AC26" s="87">
        <f>'МарКомСнаб служба'!AC9</f>
        <v>4.7619047619047619</v>
      </c>
      <c r="AD26" s="11">
        <f>'МарКомСнаб служба'!AD9</f>
        <v>49</v>
      </c>
      <c r="AE26" s="87">
        <f>'МарКомСнаб служба'!AE9</f>
        <v>11.060948081264108</v>
      </c>
      <c r="AF26" s="11">
        <f>'МарКомСнаб служба'!AF9</f>
        <v>0</v>
      </c>
      <c r="AG26" s="87">
        <f>'МарКомСнаб служба'!AG9</f>
        <v>0</v>
      </c>
    </row>
    <row r="27" spans="1:33" ht="71.25" x14ac:dyDescent="0.25">
      <c r="A27" s="12">
        <v>20</v>
      </c>
      <c r="B27" s="13" t="s">
        <v>155</v>
      </c>
      <c r="C27" s="11">
        <f>'Строй служба'!C9</f>
        <v>172</v>
      </c>
      <c r="D27" s="11">
        <f>'Строй служба'!D9</f>
        <v>157</v>
      </c>
      <c r="E27" s="87">
        <f>'Строй служба'!E9</f>
        <v>91.279069767441854</v>
      </c>
      <c r="F27" s="11">
        <f>'Строй служба'!F9</f>
        <v>21</v>
      </c>
      <c r="G27" s="87">
        <f>'Строй служба'!G9</f>
        <v>13.375796178343949</v>
      </c>
      <c r="H27" s="11">
        <f>'Строй служба'!H9</f>
        <v>144</v>
      </c>
      <c r="I27" s="87">
        <f>'Строй служба'!I9</f>
        <v>91.719745222929944</v>
      </c>
      <c r="J27" s="87">
        <f>'Строй служба'!J9</f>
        <v>83.720930232558146</v>
      </c>
      <c r="K27" s="11">
        <f>'Строй служба'!K9</f>
        <v>71</v>
      </c>
      <c r="L27" s="87">
        <f>'Строй служба'!L9</f>
        <v>45.222929936305732</v>
      </c>
      <c r="M27" s="11">
        <f>'Строй служба'!M9</f>
        <v>73</v>
      </c>
      <c r="N27" s="87">
        <f>'Строй служба'!N9</f>
        <v>46.496815286624205</v>
      </c>
      <c r="O27" s="11">
        <f>'Строй служба'!O9</f>
        <v>13</v>
      </c>
      <c r="P27" s="87">
        <f>'Строй служба'!P9</f>
        <v>8.2802547770700627</v>
      </c>
      <c r="Q27" s="11">
        <f>'Строй служба'!Q9</f>
        <v>2</v>
      </c>
      <c r="R27" s="87">
        <f>'Строй служба'!R9</f>
        <v>15.384615384615385</v>
      </c>
      <c r="S27" s="11">
        <f>'Строй служба'!S9</f>
        <v>7</v>
      </c>
      <c r="T27" s="87">
        <f>'Строй служба'!T9</f>
        <v>4.4585987261146496</v>
      </c>
      <c r="U27" s="11">
        <f>'Строй служба'!U9</f>
        <v>29</v>
      </c>
      <c r="V27" s="87">
        <f>'Строй служба'!V9</f>
        <v>18.471337579617835</v>
      </c>
      <c r="W27" s="11">
        <f>'Строй служба'!W9</f>
        <v>6</v>
      </c>
      <c r="X27" s="87">
        <f>'Строй служба'!X9</f>
        <v>3.8216560509554141</v>
      </c>
      <c r="Y27" s="11">
        <f>'Строй служба'!Y9</f>
        <v>23</v>
      </c>
      <c r="Z27" s="87">
        <f>'Строй служба'!Z9</f>
        <v>14.64968152866242</v>
      </c>
      <c r="AA27" s="11">
        <f>'Строй служба'!AA9</f>
        <v>0</v>
      </c>
      <c r="AB27" s="87">
        <f>'Строй служба'!AB9</f>
        <v>0</v>
      </c>
      <c r="AC27" s="87">
        <f>'Строй служба'!AC9</f>
        <v>0</v>
      </c>
      <c r="AD27" s="11">
        <f>'Строй служба'!AD9</f>
        <v>24</v>
      </c>
      <c r="AE27" s="87">
        <f>'Строй служба'!AE9</f>
        <v>15.286624203821656</v>
      </c>
      <c r="AF27" s="11">
        <f>'Строй служба'!AF9</f>
        <v>0</v>
      </c>
      <c r="AG27" s="87">
        <f>'Строй служба'!AG9</f>
        <v>0</v>
      </c>
    </row>
    <row r="28" spans="1:33" ht="28.5" x14ac:dyDescent="0.25">
      <c r="A28" s="12">
        <v>21</v>
      </c>
      <c r="B28" s="13" t="s">
        <v>156</v>
      </c>
      <c r="C28" s="11">
        <f>'Землеустр. служба'!C9</f>
        <v>9</v>
      </c>
      <c r="D28" s="11">
        <f>'Землеустр. служба'!D9</f>
        <v>5</v>
      </c>
      <c r="E28" s="87">
        <f>'Землеустр. служба'!E9</f>
        <v>55.555555555555557</v>
      </c>
      <c r="F28" s="11">
        <f>'Землеустр. служба'!F9</f>
        <v>4</v>
      </c>
      <c r="G28" s="87">
        <f>'Землеустр. служба'!G9</f>
        <v>80</v>
      </c>
      <c r="H28" s="11">
        <f>'Землеустр. служба'!H9</f>
        <v>5</v>
      </c>
      <c r="I28" s="87">
        <f>'Землеустр. служба'!I9</f>
        <v>100</v>
      </c>
      <c r="J28" s="87">
        <f>'Землеустр. служба'!J9</f>
        <v>55.555555555555557</v>
      </c>
      <c r="K28" s="11">
        <f>'Землеустр. служба'!K9</f>
        <v>4</v>
      </c>
      <c r="L28" s="87">
        <f>'Землеустр. служба'!L9</f>
        <v>80</v>
      </c>
      <c r="M28" s="11">
        <f>'Землеустр. служба'!M9</f>
        <v>1</v>
      </c>
      <c r="N28" s="87">
        <f>'Землеустр. служба'!N9</f>
        <v>20</v>
      </c>
      <c r="O28" s="11">
        <f>'Землеустр. служба'!O9</f>
        <v>0</v>
      </c>
      <c r="P28" s="87">
        <f>'Землеустр. служба'!P9</f>
        <v>0</v>
      </c>
      <c r="Q28" s="11">
        <f>'Землеустр. служба'!Q9</f>
        <v>0</v>
      </c>
      <c r="R28" s="87">
        <f>'Землеустр. служба'!R9</f>
        <v>0</v>
      </c>
      <c r="S28" s="11">
        <f>'Землеустр. служба'!S9</f>
        <v>1</v>
      </c>
      <c r="T28" s="87">
        <f>'Землеустр. служба'!T9</f>
        <v>20</v>
      </c>
      <c r="U28" s="11">
        <f>'Землеустр. служба'!U9</f>
        <v>1</v>
      </c>
      <c r="V28" s="87">
        <f>'Землеустр. служба'!V9</f>
        <v>20</v>
      </c>
      <c r="W28" s="11">
        <f>'Землеустр. служба'!W9</f>
        <v>0</v>
      </c>
      <c r="X28" s="87">
        <f>'Землеустр. служба'!X9</f>
        <v>0</v>
      </c>
      <c r="Y28" s="11">
        <f>'Землеустр. служба'!Y9</f>
        <v>0</v>
      </c>
      <c r="Z28" s="87">
        <f>'Землеустр. служба'!Z9</f>
        <v>0</v>
      </c>
      <c r="AA28" s="11">
        <f>'Землеустр. служба'!AA9</f>
        <v>0</v>
      </c>
      <c r="AB28" s="87">
        <f>'Землеустр. служба'!AB9</f>
        <v>0</v>
      </c>
      <c r="AC28" s="87">
        <f>'Землеустр. служба'!AC9</f>
        <v>0</v>
      </c>
      <c r="AD28" s="11">
        <f>'Землеустр. служба'!AD9</f>
        <v>0</v>
      </c>
      <c r="AE28" s="87">
        <f>'Землеустр. служба'!AE9</f>
        <v>0</v>
      </c>
      <c r="AF28" s="11">
        <f>'Землеустр. служба'!AF9</f>
        <v>0</v>
      </c>
      <c r="AG28" s="87">
        <f>'Землеустр. служба'!AG9</f>
        <v>0</v>
      </c>
    </row>
    <row r="29" spans="1:33" ht="71.25" x14ac:dyDescent="0.25">
      <c r="A29" s="12">
        <v>22</v>
      </c>
      <c r="B29" s="13" t="s">
        <v>157</v>
      </c>
      <c r="C29" s="11">
        <f>'ИТ служба'!C9</f>
        <v>157</v>
      </c>
      <c r="D29" s="11">
        <f>'ИТ служба'!D9</f>
        <v>140</v>
      </c>
      <c r="E29" s="87">
        <f>'ИТ служба'!E9</f>
        <v>89.171974522292999</v>
      </c>
      <c r="F29" s="11">
        <f>'ИТ служба'!F9</f>
        <v>35</v>
      </c>
      <c r="G29" s="87">
        <f>'ИТ служба'!G9</f>
        <v>25</v>
      </c>
      <c r="H29" s="11">
        <f>'ИТ служба'!H9</f>
        <v>127</v>
      </c>
      <c r="I29" s="87">
        <f>'ИТ служба'!I9</f>
        <v>90.714285714285708</v>
      </c>
      <c r="J29" s="87">
        <f>'ИТ служба'!J9</f>
        <v>80.891719745222929</v>
      </c>
      <c r="K29" s="11">
        <f>'ИТ служба'!K9</f>
        <v>90</v>
      </c>
      <c r="L29" s="87">
        <f>'ИТ служба'!L9</f>
        <v>64.285714285714292</v>
      </c>
      <c r="M29" s="11">
        <f>'ИТ служба'!M9</f>
        <v>37</v>
      </c>
      <c r="N29" s="87">
        <f>'ИТ служба'!N9</f>
        <v>26.428571428571431</v>
      </c>
      <c r="O29" s="11">
        <f>'ИТ служба'!O9</f>
        <v>13</v>
      </c>
      <c r="P29" s="87">
        <f>'ИТ служба'!P9</f>
        <v>9.2857142857142865</v>
      </c>
      <c r="Q29" s="11">
        <f>'ИТ служба'!Q9</f>
        <v>1</v>
      </c>
      <c r="R29" s="87">
        <f>'ИТ служба'!R9</f>
        <v>7.6923076923076925</v>
      </c>
      <c r="S29" s="11">
        <f>'ИТ служба'!S9</f>
        <v>19</v>
      </c>
      <c r="T29" s="87">
        <f>'ИТ служба'!T9</f>
        <v>13.571428571428571</v>
      </c>
      <c r="U29" s="11">
        <f>'ИТ служба'!U9</f>
        <v>15</v>
      </c>
      <c r="V29" s="87">
        <f>'ИТ служба'!V9</f>
        <v>10.714285714285714</v>
      </c>
      <c r="W29" s="11">
        <f>'ИТ служба'!W9</f>
        <v>1</v>
      </c>
      <c r="X29" s="87">
        <f>'ИТ служба'!X9</f>
        <v>0.7142857142857143</v>
      </c>
      <c r="Y29" s="11">
        <f>'ИТ служба'!Y9</f>
        <v>26</v>
      </c>
      <c r="Z29" s="87">
        <f>'ИТ служба'!Z9</f>
        <v>18.571428571428573</v>
      </c>
      <c r="AA29" s="11">
        <f>'ИТ служба'!AA9</f>
        <v>1</v>
      </c>
      <c r="AB29" s="87">
        <f>'ИТ служба'!AB9</f>
        <v>0.7142857142857143</v>
      </c>
      <c r="AC29" s="87">
        <f>'ИТ служба'!AC9</f>
        <v>3.8461538461538463</v>
      </c>
      <c r="AD29" s="11">
        <f>'ИТ служба'!AD9</f>
        <v>13</v>
      </c>
      <c r="AE29" s="87">
        <f>'ИТ служба'!AE9</f>
        <v>9.2857142857142865</v>
      </c>
      <c r="AF29" s="11">
        <f>'ИТ служба'!AF9</f>
        <v>1</v>
      </c>
      <c r="AG29" s="87">
        <f>'ИТ служба'!AG9</f>
        <v>0.7142857142857143</v>
      </c>
    </row>
    <row r="30" spans="1:33" ht="28.5" x14ac:dyDescent="0.25">
      <c r="A30" s="12">
        <v>23</v>
      </c>
      <c r="B30" s="13" t="s">
        <v>158</v>
      </c>
      <c r="C30" s="11">
        <f>Спец.!C9</f>
        <v>6523</v>
      </c>
      <c r="D30" s="11">
        <f>Спец.!D9</f>
        <v>5858</v>
      </c>
      <c r="E30" s="87">
        <f>Спец.!E9</f>
        <v>89.805304307833822</v>
      </c>
      <c r="F30" s="11">
        <f>Спец.!F9</f>
        <v>4015</v>
      </c>
      <c r="G30" s="87">
        <f>Спец.!G9</f>
        <v>68.538750426766811</v>
      </c>
      <c r="H30" s="11">
        <f>Спец.!H9</f>
        <v>5242</v>
      </c>
      <c r="I30" s="87">
        <f>Спец.!I9</f>
        <v>89.484465687948102</v>
      </c>
      <c r="J30" s="87">
        <f>Спец.!J9</f>
        <v>80.361796719300941</v>
      </c>
      <c r="K30" s="11">
        <f>Спец.!K9</f>
        <v>2852</v>
      </c>
      <c r="L30" s="87">
        <f>Спец.!L9</f>
        <v>48.685558210993513</v>
      </c>
      <c r="M30" s="11">
        <f>Спец.!M9</f>
        <v>2390</v>
      </c>
      <c r="N30" s="87">
        <f>Спец.!N9</f>
        <v>40.798907476954597</v>
      </c>
      <c r="O30" s="11">
        <f>Спец.!O9</f>
        <v>616</v>
      </c>
      <c r="P30" s="87">
        <f>Спец.!P9</f>
        <v>10.515534312051896</v>
      </c>
      <c r="Q30" s="11">
        <f>Спец.!Q9</f>
        <v>52</v>
      </c>
      <c r="R30" s="87">
        <f>Спец.!R9</f>
        <v>8.4415584415584419</v>
      </c>
      <c r="S30" s="11">
        <f>Спец.!S9</f>
        <v>737</v>
      </c>
      <c r="T30" s="87">
        <f>Спец.!T9</f>
        <v>12.581085694776375</v>
      </c>
      <c r="U30" s="11">
        <f>Спец.!U9</f>
        <v>831</v>
      </c>
      <c r="V30" s="87">
        <f>Спец.!V9</f>
        <v>14.185728917719359</v>
      </c>
      <c r="W30" s="11">
        <f>Спец.!W9</f>
        <v>157</v>
      </c>
      <c r="X30" s="87">
        <f>Спец.!X9</f>
        <v>2.6800955957664732</v>
      </c>
      <c r="Y30" s="11">
        <f>Спец.!Y9</f>
        <v>1060</v>
      </c>
      <c r="Z30" s="87">
        <f>Спец.!Z9</f>
        <v>18.094912939569817</v>
      </c>
      <c r="AA30" s="11">
        <f>Спец.!AA9</f>
        <v>63</v>
      </c>
      <c r="AB30" s="87">
        <f>Спец.!AB9</f>
        <v>1.0754523728234893</v>
      </c>
      <c r="AC30" s="87">
        <f>Спец.!AC9</f>
        <v>5.9433962264150946</v>
      </c>
      <c r="AD30" s="11">
        <f>Спец.!AD9</f>
        <v>872</v>
      </c>
      <c r="AE30" s="87">
        <f>Спец.!AE9</f>
        <v>14.885626493683851</v>
      </c>
      <c r="AF30" s="11">
        <f>Спец.!AF9</f>
        <v>8</v>
      </c>
      <c r="AG30" s="87">
        <f>Спец.!AG9</f>
        <v>0.13656538067599863</v>
      </c>
    </row>
    <row r="31" spans="1:33" ht="30" x14ac:dyDescent="0.25">
      <c r="A31" s="15">
        <v>24</v>
      </c>
      <c r="B31" s="16" t="s">
        <v>159</v>
      </c>
      <c r="C31" s="11">
        <f>Агрономы!C9</f>
        <v>363</v>
      </c>
      <c r="D31" s="11">
        <f>Агрономы!D9</f>
        <v>306</v>
      </c>
      <c r="E31" s="87">
        <f>Агрономы!E9</f>
        <v>84.297520661157023</v>
      </c>
      <c r="F31" s="11">
        <f>Агрономы!F9</f>
        <v>159</v>
      </c>
      <c r="G31" s="87">
        <f>Агрономы!G9</f>
        <v>51.960784313725497</v>
      </c>
      <c r="H31" s="11">
        <f>Агрономы!H9</f>
        <v>290</v>
      </c>
      <c r="I31" s="87">
        <f>Агрономы!I9</f>
        <v>94.77124183006535</v>
      </c>
      <c r="J31" s="87">
        <f>Агрономы!J9</f>
        <v>79.889807162534439</v>
      </c>
      <c r="K31" s="11">
        <f>Агрономы!K9</f>
        <v>229</v>
      </c>
      <c r="L31" s="87">
        <f>Агрономы!L9</f>
        <v>74.83660130718954</v>
      </c>
      <c r="M31" s="11">
        <f>Агрономы!M9</f>
        <v>61</v>
      </c>
      <c r="N31" s="87">
        <f>Агрономы!N9</f>
        <v>19.934640522875817</v>
      </c>
      <c r="O31" s="11">
        <f>Агрономы!O9</f>
        <v>16</v>
      </c>
      <c r="P31" s="87">
        <f>Агрономы!P9</f>
        <v>5.2287581699346406</v>
      </c>
      <c r="Q31" s="11">
        <f>Агрономы!Q9</f>
        <v>2</v>
      </c>
      <c r="R31" s="87">
        <f>Агрономы!R9</f>
        <v>12.5</v>
      </c>
      <c r="S31" s="11">
        <f>Агрономы!S9</f>
        <v>63</v>
      </c>
      <c r="T31" s="87">
        <f>Агрономы!T9</f>
        <v>20.588235294117645</v>
      </c>
      <c r="U31" s="11">
        <f>Агрономы!U9</f>
        <v>31</v>
      </c>
      <c r="V31" s="87">
        <f>Агрономы!V9</f>
        <v>10.130718954248366</v>
      </c>
      <c r="W31" s="11">
        <f>Агрономы!W9</f>
        <v>9</v>
      </c>
      <c r="X31" s="87">
        <f>Агрономы!X9</f>
        <v>2.9411764705882351</v>
      </c>
      <c r="Y31" s="11">
        <f>Агрономы!Y9</f>
        <v>71</v>
      </c>
      <c r="Z31" s="87">
        <f>Агрономы!Z9</f>
        <v>23.202614379084967</v>
      </c>
      <c r="AA31" s="11">
        <f>Агрономы!AA9</f>
        <v>7</v>
      </c>
      <c r="AB31" s="87">
        <f>Агрономы!AB9</f>
        <v>2.2875816993464051</v>
      </c>
      <c r="AC31" s="87">
        <f>Агрономы!AC9</f>
        <v>9.8591549295774641</v>
      </c>
      <c r="AD31" s="11">
        <f>Агрономы!AD9</f>
        <v>78</v>
      </c>
      <c r="AE31" s="87">
        <f>Агрономы!AE9</f>
        <v>25.490196078431371</v>
      </c>
      <c r="AF31" s="11">
        <f>Агрономы!AF9</f>
        <v>1</v>
      </c>
      <c r="AG31" s="87">
        <f>Агрономы!AG9</f>
        <v>0.32679738562091504</v>
      </c>
    </row>
    <row r="32" spans="1:33" ht="60" x14ac:dyDescent="0.25">
      <c r="A32" s="15">
        <v>25</v>
      </c>
      <c r="B32" s="16" t="s">
        <v>160</v>
      </c>
      <c r="C32" s="11">
        <f>Зоотехники!C9</f>
        <v>586.1</v>
      </c>
      <c r="D32" s="11">
        <f>Зоотехники!D9</f>
        <v>518</v>
      </c>
      <c r="E32" s="87">
        <f>Зоотехники!E9</f>
        <v>88.380822385258483</v>
      </c>
      <c r="F32" s="11">
        <f>Зоотехники!F9</f>
        <v>445</v>
      </c>
      <c r="G32" s="87">
        <f>Зоотехники!G9</f>
        <v>85.907335907335906</v>
      </c>
      <c r="H32" s="11">
        <f>Зоотехники!H9</f>
        <v>485</v>
      </c>
      <c r="I32" s="87">
        <f>Зоотехники!I9</f>
        <v>93.629343629343637</v>
      </c>
      <c r="J32" s="87">
        <f>Зоотехники!J9</f>
        <v>82.750383893533524</v>
      </c>
      <c r="K32" s="11">
        <f>Зоотехники!K9</f>
        <v>309</v>
      </c>
      <c r="L32" s="87">
        <f>Зоотехники!L9</f>
        <v>59.652509652509657</v>
      </c>
      <c r="M32" s="11">
        <f>Зоотехники!M9</f>
        <v>176</v>
      </c>
      <c r="N32" s="87">
        <f>Зоотехники!N9</f>
        <v>33.976833976833973</v>
      </c>
      <c r="O32" s="11">
        <f>Зоотехники!O9</f>
        <v>33</v>
      </c>
      <c r="P32" s="87">
        <f>Зоотехники!P9</f>
        <v>6.3706563706563708</v>
      </c>
      <c r="Q32" s="11">
        <f>Зоотехники!Q9</f>
        <v>8</v>
      </c>
      <c r="R32" s="87">
        <f>Зоотехники!R9</f>
        <v>24.242424242424242</v>
      </c>
      <c r="S32" s="11">
        <f>Зоотехники!S9</f>
        <v>81</v>
      </c>
      <c r="T32" s="87">
        <f>Зоотехники!T9</f>
        <v>15.637065637065636</v>
      </c>
      <c r="U32" s="11">
        <f>Зоотехники!U9</f>
        <v>84</v>
      </c>
      <c r="V32" s="87">
        <f>Зоотехники!V9</f>
        <v>16.216216216216218</v>
      </c>
      <c r="W32" s="11">
        <f>Зоотехники!W9</f>
        <v>15</v>
      </c>
      <c r="X32" s="87">
        <f>Зоотехники!X9</f>
        <v>2.8957528957528957</v>
      </c>
      <c r="Y32" s="11">
        <f>Зоотехники!Y9</f>
        <v>109</v>
      </c>
      <c r="Z32" s="87">
        <f>Зоотехники!Z9</f>
        <v>21.042471042471043</v>
      </c>
      <c r="AA32" s="11">
        <f>Зоотехники!AA9</f>
        <v>10</v>
      </c>
      <c r="AB32" s="87">
        <f>Зоотехники!AB9</f>
        <v>1.9305019305019304</v>
      </c>
      <c r="AC32" s="87">
        <f>Зоотехники!AC9</f>
        <v>9.1743119266055047</v>
      </c>
      <c r="AD32" s="11">
        <f>Зоотехники!AD9</f>
        <v>105</v>
      </c>
      <c r="AE32" s="87">
        <f>Зоотехники!AE9</f>
        <v>20.27027027027027</v>
      </c>
      <c r="AF32" s="11">
        <f>Зоотехники!AF9</f>
        <v>0</v>
      </c>
      <c r="AG32" s="87">
        <f>Зоотехники!AG9</f>
        <v>0</v>
      </c>
    </row>
    <row r="33" spans="1:33" ht="30" x14ac:dyDescent="0.25">
      <c r="A33" s="15">
        <v>26</v>
      </c>
      <c r="B33" s="16" t="s">
        <v>161</v>
      </c>
      <c r="C33" s="11">
        <f>Ветеринары!C9</f>
        <v>944</v>
      </c>
      <c r="D33" s="11">
        <f>Ветеринары!D9</f>
        <v>829</v>
      </c>
      <c r="E33" s="87">
        <f>Ветеринары!E9</f>
        <v>87.817796610169495</v>
      </c>
      <c r="F33" s="11">
        <f>Ветеринары!F9</f>
        <v>629</v>
      </c>
      <c r="G33" s="87">
        <f>Ветеринары!G9</f>
        <v>75.874547647768395</v>
      </c>
      <c r="H33" s="11">
        <f>Ветеринары!H9</f>
        <v>750</v>
      </c>
      <c r="I33" s="87">
        <f>Ветеринары!I9</f>
        <v>90.470446320868518</v>
      </c>
      <c r="J33" s="87">
        <f>Ветеринары!J9</f>
        <v>79.449152542372886</v>
      </c>
      <c r="K33" s="11">
        <f>Ветеринары!K9</f>
        <v>420</v>
      </c>
      <c r="L33" s="87">
        <f>Ветеринары!L9</f>
        <v>50.663449939686366</v>
      </c>
      <c r="M33" s="11">
        <f>Ветеринары!M9</f>
        <v>330</v>
      </c>
      <c r="N33" s="87">
        <f>Ветеринары!N9</f>
        <v>39.806996381182145</v>
      </c>
      <c r="O33" s="11">
        <f>Ветеринары!O9</f>
        <v>79</v>
      </c>
      <c r="P33" s="87">
        <f>Ветеринары!P9</f>
        <v>9.5295536791314834</v>
      </c>
      <c r="Q33" s="11">
        <f>Ветеринары!Q9</f>
        <v>17</v>
      </c>
      <c r="R33" s="87">
        <f>Ветеринары!R9</f>
        <v>21.518987341772153</v>
      </c>
      <c r="S33" s="11">
        <f>Ветеринары!S9</f>
        <v>188</v>
      </c>
      <c r="T33" s="87">
        <f>Ветеринары!T9</f>
        <v>22.677925211097708</v>
      </c>
      <c r="U33" s="11">
        <f>Ветеринары!U9</f>
        <v>68</v>
      </c>
      <c r="V33" s="87">
        <f>Ветеринары!V9</f>
        <v>8.2026537997587461</v>
      </c>
      <c r="W33" s="11">
        <f>Ветеринары!W9</f>
        <v>12</v>
      </c>
      <c r="X33" s="87">
        <f>Ветеринары!X9</f>
        <v>1.4475271411338964</v>
      </c>
      <c r="Y33" s="11">
        <f>Ветеринары!Y9</f>
        <v>229</v>
      </c>
      <c r="Z33" s="87">
        <f>Ветеринары!Z9</f>
        <v>27.623642943305189</v>
      </c>
      <c r="AA33" s="11">
        <f>Ветеринары!AA9</f>
        <v>30</v>
      </c>
      <c r="AB33" s="87">
        <f>Ветеринары!AB9</f>
        <v>3.618817852834741</v>
      </c>
      <c r="AC33" s="87">
        <f>Ветеринары!AC9</f>
        <v>13.100436681222707</v>
      </c>
      <c r="AD33" s="11">
        <f>Ветеринары!AD9</f>
        <v>184</v>
      </c>
      <c r="AE33" s="87">
        <f>Ветеринары!AE9</f>
        <v>22.195416164053075</v>
      </c>
      <c r="AF33" s="11">
        <f>Ветеринары!AF9</f>
        <v>2</v>
      </c>
      <c r="AG33" s="87">
        <f>Ветеринары!AG9</f>
        <v>0.24125452352231602</v>
      </c>
    </row>
    <row r="34" spans="1:33" ht="30" x14ac:dyDescent="0.25">
      <c r="A34" s="15">
        <v>27</v>
      </c>
      <c r="B34" s="16" t="s">
        <v>162</v>
      </c>
      <c r="C34" s="11">
        <f>Воспр.стада!C9</f>
        <v>344</v>
      </c>
      <c r="D34" s="11">
        <f>Воспр.стада!D9</f>
        <v>315</v>
      </c>
      <c r="E34" s="87">
        <f>Воспр.стада!E9</f>
        <v>91.569767441860463</v>
      </c>
      <c r="F34" s="11">
        <f>Воспр.стада!F9</f>
        <v>271</v>
      </c>
      <c r="G34" s="87">
        <f>Воспр.стада!G9</f>
        <v>86.031746031746039</v>
      </c>
      <c r="H34" s="11">
        <f>Воспр.стада!H9</f>
        <v>220</v>
      </c>
      <c r="I34" s="87">
        <f>Воспр.стада!I9</f>
        <v>69.841269841269835</v>
      </c>
      <c r="J34" s="87">
        <f>Воспр.стада!J9</f>
        <v>63.953488372093027</v>
      </c>
      <c r="K34" s="11">
        <f>Воспр.стада!K9</f>
        <v>51</v>
      </c>
      <c r="L34" s="87">
        <f>Воспр.стада!L9</f>
        <v>16.19047619047619</v>
      </c>
      <c r="M34" s="11">
        <f>Воспр.стада!M9</f>
        <v>169</v>
      </c>
      <c r="N34" s="87">
        <f>Воспр.стада!N9</f>
        <v>53.650793650793652</v>
      </c>
      <c r="O34" s="11">
        <f>Воспр.стада!O9</f>
        <v>95</v>
      </c>
      <c r="P34" s="87">
        <f>Воспр.стада!P9</f>
        <v>30.158730158730158</v>
      </c>
      <c r="Q34" s="11">
        <f>Воспр.стада!Q9</f>
        <v>4</v>
      </c>
      <c r="R34" s="87">
        <f>Воспр.стада!R9</f>
        <v>4.2105263157894735</v>
      </c>
      <c r="S34" s="11">
        <f>Воспр.стада!S9</f>
        <v>16</v>
      </c>
      <c r="T34" s="87">
        <f>Воспр.стада!T9</f>
        <v>5.0793650793650791</v>
      </c>
      <c r="U34" s="11">
        <f>Воспр.стада!U9</f>
        <v>38</v>
      </c>
      <c r="V34" s="87">
        <f>Воспр.стада!V9</f>
        <v>12.063492063492063</v>
      </c>
      <c r="W34" s="11">
        <f>Воспр.стада!W9</f>
        <v>3</v>
      </c>
      <c r="X34" s="87">
        <f>Воспр.стада!X9</f>
        <v>0.95238095238095244</v>
      </c>
      <c r="Y34" s="11">
        <f>Воспр.стада!Y9</f>
        <v>31</v>
      </c>
      <c r="Z34" s="87">
        <f>Воспр.стада!Z9</f>
        <v>9.8412698412698418</v>
      </c>
      <c r="AA34" s="11">
        <f>Воспр.стада!AA9</f>
        <v>1</v>
      </c>
      <c r="AB34" s="87">
        <f>Воспр.стада!AB9</f>
        <v>0.31746031746031744</v>
      </c>
      <c r="AC34" s="87">
        <f>Воспр.стада!AC9</f>
        <v>3.225806451612903</v>
      </c>
      <c r="AD34" s="11">
        <f>Воспр.стада!AD9</f>
        <v>42</v>
      </c>
      <c r="AE34" s="87">
        <f>Воспр.стада!AE9</f>
        <v>13.333333333333334</v>
      </c>
      <c r="AF34" s="11">
        <f>Воспр.стада!AF9</f>
        <v>0</v>
      </c>
      <c r="AG34" s="87">
        <f>Воспр.стада!AG9</f>
        <v>0</v>
      </c>
    </row>
    <row r="35" spans="1:33" ht="60" x14ac:dyDescent="0.25">
      <c r="A35" s="15">
        <v>28</v>
      </c>
      <c r="B35" s="16" t="s">
        <v>163</v>
      </c>
      <c r="C35" s="11">
        <f>'Инж-техн.'!C9</f>
        <v>771.75</v>
      </c>
      <c r="D35" s="11">
        <f>'Инж-техн.'!D9</f>
        <v>691</v>
      </c>
      <c r="E35" s="87">
        <f>'Инж-техн.'!E9</f>
        <v>89.536767087787496</v>
      </c>
      <c r="F35" s="11">
        <f>'Инж-техн.'!F9</f>
        <v>109</v>
      </c>
      <c r="G35" s="87">
        <f>'Инж-техн.'!G9</f>
        <v>15.774240231548481</v>
      </c>
      <c r="H35" s="11">
        <f>'Инж-техн.'!H9</f>
        <v>630</v>
      </c>
      <c r="I35" s="87">
        <f>'Инж-техн.'!I9</f>
        <v>91.172214182344419</v>
      </c>
      <c r="J35" s="87">
        <f>'Инж-техн.'!J9</f>
        <v>81.632653061224488</v>
      </c>
      <c r="K35" s="11">
        <f>'Инж-техн.'!K9</f>
        <v>351</v>
      </c>
      <c r="L35" s="87">
        <f>'Инж-техн.'!L9</f>
        <v>50.795947901591902</v>
      </c>
      <c r="M35" s="11">
        <f>'Инж-техн.'!M9</f>
        <v>279</v>
      </c>
      <c r="N35" s="87">
        <f>'Инж-техн.'!N9</f>
        <v>40.376266280752532</v>
      </c>
      <c r="O35" s="11">
        <f>'Инж-техн.'!O9</f>
        <v>61</v>
      </c>
      <c r="P35" s="87">
        <f>'Инж-техн.'!P9</f>
        <v>8.8277858176555721</v>
      </c>
      <c r="Q35" s="11">
        <f>'Инж-техн.'!Q9</f>
        <v>8</v>
      </c>
      <c r="R35" s="87">
        <f>'Инж-техн.'!R9</f>
        <v>13.114754098360656</v>
      </c>
      <c r="S35" s="11">
        <f>'Инж-техн.'!S9</f>
        <v>93</v>
      </c>
      <c r="T35" s="87">
        <f>'Инж-техн.'!T9</f>
        <v>13.458755426917509</v>
      </c>
      <c r="U35" s="11">
        <f>'Инж-техн.'!U9</f>
        <v>85</v>
      </c>
      <c r="V35" s="87">
        <f>'Инж-техн.'!V9</f>
        <v>12.301013024602025</v>
      </c>
      <c r="W35" s="11">
        <f>'Инж-техн.'!W9</f>
        <v>31</v>
      </c>
      <c r="X35" s="87">
        <f>'Инж-техн.'!X9</f>
        <v>4.4862518089725034</v>
      </c>
      <c r="Y35" s="11">
        <f>'Инж-техн.'!Y9</f>
        <v>116</v>
      </c>
      <c r="Z35" s="87">
        <f>'Инж-техн.'!Z9</f>
        <v>16.787264833574529</v>
      </c>
      <c r="AA35" s="11">
        <f>'Инж-техн.'!AA9</f>
        <v>4</v>
      </c>
      <c r="AB35" s="87">
        <f>'Инж-техн.'!AB9</f>
        <v>0.57887120115774238</v>
      </c>
      <c r="AC35" s="87">
        <f>'Инж-техн.'!AC9</f>
        <v>3.4482758620689653</v>
      </c>
      <c r="AD35" s="11">
        <f>'Инж-техн.'!AD9</f>
        <v>90</v>
      </c>
      <c r="AE35" s="87">
        <f>'Инж-техн.'!AE9</f>
        <v>13.024602026049203</v>
      </c>
      <c r="AF35" s="11">
        <f>'Инж-техн.'!AF9</f>
        <v>4</v>
      </c>
      <c r="AG35" s="87">
        <f>'Инж-техн.'!AG9</f>
        <v>0.57887120115774238</v>
      </c>
    </row>
    <row r="36" spans="1:33" x14ac:dyDescent="0.25">
      <c r="A36" s="15">
        <v>29</v>
      </c>
      <c r="B36" s="16" t="s">
        <v>164</v>
      </c>
      <c r="C36" s="11">
        <f>Энерг.электр.!C9</f>
        <v>455</v>
      </c>
      <c r="D36" s="11">
        <f>Энерг.электр.!D9</f>
        <v>376</v>
      </c>
      <c r="E36" s="87">
        <f>Энерг.электр.!E9</f>
        <v>82.637362637362628</v>
      </c>
      <c r="F36" s="11">
        <f>Энерг.электр.!F9</f>
        <v>11</v>
      </c>
      <c r="G36" s="87">
        <f>Энерг.электр.!G9</f>
        <v>2.9255319148936172</v>
      </c>
      <c r="H36" s="11">
        <f>Энерг.электр.!H9</f>
        <v>308</v>
      </c>
      <c r="I36" s="87">
        <f>Энерг.электр.!I9</f>
        <v>81.914893617021278</v>
      </c>
      <c r="J36" s="87">
        <f>Энерг.электр.!J9</f>
        <v>67.692307692307693</v>
      </c>
      <c r="K36" s="11">
        <f>Энерг.электр.!K9</f>
        <v>96</v>
      </c>
      <c r="L36" s="87">
        <f>Энерг.электр.!L9</f>
        <v>25.531914893617021</v>
      </c>
      <c r="M36" s="11">
        <f>Энерг.электр.!M9</f>
        <v>212</v>
      </c>
      <c r="N36" s="87">
        <f>Энерг.электр.!N9</f>
        <v>56.38297872340425</v>
      </c>
      <c r="O36" s="11">
        <f>Энерг.электр.!O9</f>
        <v>68</v>
      </c>
      <c r="P36" s="87">
        <f>Энерг.электр.!P9</f>
        <v>18.085106382978726</v>
      </c>
      <c r="Q36" s="11">
        <f>Энерг.электр.!Q9</f>
        <v>3</v>
      </c>
      <c r="R36" s="87">
        <f>Энерг.электр.!R9</f>
        <v>4.4117647058823533</v>
      </c>
      <c r="S36" s="11">
        <f>Энерг.электр.!S9</f>
        <v>38</v>
      </c>
      <c r="T36" s="87">
        <f>Энерг.электр.!T9</f>
        <v>10.106382978723403</v>
      </c>
      <c r="U36" s="11">
        <f>Энерг.электр.!U9</f>
        <v>47</v>
      </c>
      <c r="V36" s="87">
        <f>Энерг.электр.!V9</f>
        <v>12.5</v>
      </c>
      <c r="W36" s="11">
        <f>Энерг.электр.!W9</f>
        <v>32</v>
      </c>
      <c r="X36" s="87">
        <f>Энерг.электр.!X9</f>
        <v>8.5106382978723403</v>
      </c>
      <c r="Y36" s="11">
        <f>Энерг.электр.!Y9</f>
        <v>61</v>
      </c>
      <c r="Z36" s="87">
        <f>Энерг.электр.!Z9</f>
        <v>16.223404255319149</v>
      </c>
      <c r="AA36" s="11">
        <f>Энерг.электр.!AA9</f>
        <v>0</v>
      </c>
      <c r="AB36" s="87">
        <f>Энерг.электр.!AB9</f>
        <v>0</v>
      </c>
      <c r="AC36" s="87">
        <f>Энерг.электр.!AC9</f>
        <v>0</v>
      </c>
      <c r="AD36" s="11">
        <f>Энерг.электр.!AD9</f>
        <v>50</v>
      </c>
      <c r="AE36" s="87">
        <f>Энерг.электр.!AE9</f>
        <v>13.297872340425531</v>
      </c>
      <c r="AF36" s="11">
        <f>Энерг.электр.!AF9</f>
        <v>0</v>
      </c>
      <c r="AG36" s="87">
        <f>Энерг.электр.!AG9</f>
        <v>0</v>
      </c>
    </row>
    <row r="37" spans="1:33" ht="30" x14ac:dyDescent="0.25">
      <c r="A37" s="15">
        <v>30</v>
      </c>
      <c r="B37" s="16" t="s">
        <v>140</v>
      </c>
      <c r="C37" s="11">
        <f>Мелиораторы!C9</f>
        <v>17</v>
      </c>
      <c r="D37" s="11">
        <f>Мелиораторы!D9</f>
        <v>17</v>
      </c>
      <c r="E37" s="87">
        <f>Мелиораторы!E9</f>
        <v>100</v>
      </c>
      <c r="F37" s="11">
        <f>Мелиораторы!F9</f>
        <v>1</v>
      </c>
      <c r="G37" s="87">
        <f>Мелиораторы!G9</f>
        <v>5.8823529411764701</v>
      </c>
      <c r="H37" s="11">
        <f>Мелиораторы!H9</f>
        <v>16</v>
      </c>
      <c r="I37" s="87">
        <f>Мелиораторы!I9</f>
        <v>94.117647058823522</v>
      </c>
      <c r="J37" s="87">
        <f>Мелиораторы!J9</f>
        <v>94.117647058823522</v>
      </c>
      <c r="K37" s="11">
        <f>Мелиораторы!K9</f>
        <v>8</v>
      </c>
      <c r="L37" s="87">
        <f>Мелиораторы!L9</f>
        <v>47.058823529411761</v>
      </c>
      <c r="M37" s="11">
        <f>Мелиораторы!M9</f>
        <v>8</v>
      </c>
      <c r="N37" s="87">
        <f>Мелиораторы!N9</f>
        <v>47.058823529411761</v>
      </c>
      <c r="O37" s="11">
        <f>Мелиораторы!O9</f>
        <v>1</v>
      </c>
      <c r="P37" s="87">
        <f>Мелиораторы!P9</f>
        <v>5.8823529411764701</v>
      </c>
      <c r="Q37" s="11">
        <f>Мелиораторы!Q9</f>
        <v>0</v>
      </c>
      <c r="R37" s="87">
        <f>Мелиораторы!R9</f>
        <v>0</v>
      </c>
      <c r="S37" s="11">
        <f>Мелиораторы!S9</f>
        <v>1</v>
      </c>
      <c r="T37" s="87">
        <f>Мелиораторы!T9</f>
        <v>5.8823529411764701</v>
      </c>
      <c r="U37" s="11">
        <f>Мелиораторы!U9</f>
        <v>3</v>
      </c>
      <c r="V37" s="87">
        <f>Мелиораторы!V9</f>
        <v>17.647058823529413</v>
      </c>
      <c r="W37" s="11">
        <f>Мелиораторы!W9</f>
        <v>0</v>
      </c>
      <c r="X37" s="87">
        <f>Мелиораторы!X9</f>
        <v>0</v>
      </c>
      <c r="Y37" s="11">
        <f>Мелиораторы!Y9</f>
        <v>7</v>
      </c>
      <c r="Z37" s="87">
        <f>Мелиораторы!Z9</f>
        <v>41.17647058823529</v>
      </c>
      <c r="AA37" s="11">
        <f>Мелиораторы!AA9</f>
        <v>0</v>
      </c>
      <c r="AB37" s="87">
        <f>Мелиораторы!AB9</f>
        <v>0</v>
      </c>
      <c r="AC37" s="87">
        <f>Мелиораторы!AC9</f>
        <v>0</v>
      </c>
      <c r="AD37" s="11">
        <f>Мелиораторы!AD9</f>
        <v>0</v>
      </c>
      <c r="AE37" s="87">
        <f>Мелиораторы!AE9</f>
        <v>0</v>
      </c>
      <c r="AF37" s="11">
        <f>Мелиораторы!AF9</f>
        <v>0</v>
      </c>
      <c r="AG37" s="87">
        <f>Мелиораторы!AG9</f>
        <v>0</v>
      </c>
    </row>
    <row r="38" spans="1:33" ht="30" x14ac:dyDescent="0.25">
      <c r="A38" s="15">
        <v>31</v>
      </c>
      <c r="B38" s="16" t="s">
        <v>165</v>
      </c>
      <c r="C38" s="11">
        <f>Экономисты!C9</f>
        <v>230</v>
      </c>
      <c r="D38" s="11">
        <f>Экономисты!D9</f>
        <v>207</v>
      </c>
      <c r="E38" s="87">
        <f>Экономисты!E9</f>
        <v>90</v>
      </c>
      <c r="F38" s="11">
        <f>Экономисты!F9</f>
        <v>186</v>
      </c>
      <c r="G38" s="87">
        <f>Экономисты!G9</f>
        <v>89.85507246376811</v>
      </c>
      <c r="H38" s="11">
        <f>Экономисты!H9</f>
        <v>204</v>
      </c>
      <c r="I38" s="87">
        <f>Экономисты!I9</f>
        <v>98.550724637681171</v>
      </c>
      <c r="J38" s="87">
        <f>Экономисты!J9</f>
        <v>88.695652173913047</v>
      </c>
      <c r="K38" s="11">
        <f>Экономисты!K9</f>
        <v>170</v>
      </c>
      <c r="L38" s="87">
        <f>Экономисты!L9</f>
        <v>82.125603864734302</v>
      </c>
      <c r="M38" s="11">
        <f>Экономисты!M9</f>
        <v>34</v>
      </c>
      <c r="N38" s="87">
        <f>Экономисты!N9</f>
        <v>16.425120772946862</v>
      </c>
      <c r="O38" s="11">
        <f>Экономисты!O9</f>
        <v>3</v>
      </c>
      <c r="P38" s="87">
        <f>Экономисты!P9</f>
        <v>1.4492753623188406</v>
      </c>
      <c r="Q38" s="11">
        <f>Экономисты!Q9</f>
        <v>1</v>
      </c>
      <c r="R38" s="87">
        <f>Экономисты!R9</f>
        <v>33.333333333333329</v>
      </c>
      <c r="S38" s="11">
        <f>Экономисты!S9</f>
        <v>26</v>
      </c>
      <c r="T38" s="87">
        <f>Экономисты!T9</f>
        <v>12.560386473429952</v>
      </c>
      <c r="U38" s="11">
        <f>Экономисты!U9</f>
        <v>20</v>
      </c>
      <c r="V38" s="87">
        <f>Экономисты!V9</f>
        <v>9.6618357487922708</v>
      </c>
      <c r="W38" s="11">
        <f>Экономисты!W9</f>
        <v>1</v>
      </c>
      <c r="X38" s="87">
        <f>Экономисты!X9</f>
        <v>0.48309178743961351</v>
      </c>
      <c r="Y38" s="11">
        <f>Экономисты!Y9</f>
        <v>29</v>
      </c>
      <c r="Z38" s="87">
        <f>Экономисты!Z9</f>
        <v>14.009661835748794</v>
      </c>
      <c r="AA38" s="11">
        <f>Экономисты!AA9</f>
        <v>2</v>
      </c>
      <c r="AB38" s="87">
        <f>Экономисты!AB9</f>
        <v>0.96618357487922701</v>
      </c>
      <c r="AC38" s="87">
        <f>Экономисты!AC9</f>
        <v>6.8965517241379306</v>
      </c>
      <c r="AD38" s="11">
        <f>Экономисты!AD9</f>
        <v>16</v>
      </c>
      <c r="AE38" s="87">
        <f>Экономисты!AE9</f>
        <v>7.7294685990338161</v>
      </c>
      <c r="AF38" s="11">
        <f>Экономисты!AF9</f>
        <v>1</v>
      </c>
      <c r="AG38" s="87">
        <f>Экономисты!AG9</f>
        <v>0.48309178743961351</v>
      </c>
    </row>
    <row r="39" spans="1:33" ht="30" x14ac:dyDescent="0.25">
      <c r="A39" s="15">
        <v>32</v>
      </c>
      <c r="B39" s="16" t="s">
        <v>166</v>
      </c>
      <c r="C39" s="11">
        <f>Бухгалтеры!C9</f>
        <v>1484.45</v>
      </c>
      <c r="D39" s="11">
        <f>Бухгалтеры!D9</f>
        <v>1433</v>
      </c>
      <c r="E39" s="87">
        <f>Бухгалтеры!E9</f>
        <v>96.534069857522979</v>
      </c>
      <c r="F39" s="11">
        <f>Бухгалтеры!F9</f>
        <v>1395</v>
      </c>
      <c r="G39" s="87">
        <f>Бухгалтеры!G9</f>
        <v>97.348220516399167</v>
      </c>
      <c r="H39" s="11">
        <f>Бухгалтеры!H9</f>
        <v>1383</v>
      </c>
      <c r="I39" s="87">
        <f>Бухгалтеры!I9</f>
        <v>96.510816468946274</v>
      </c>
      <c r="J39" s="87">
        <f>Бухгалтеры!J9</f>
        <v>93.165818990198389</v>
      </c>
      <c r="K39" s="11">
        <f>Бухгалтеры!K9</f>
        <v>791</v>
      </c>
      <c r="L39" s="87">
        <f>Бухгалтеры!L9</f>
        <v>55.198883461270064</v>
      </c>
      <c r="M39" s="11">
        <f>Бухгалтеры!M9</f>
        <v>592</v>
      </c>
      <c r="N39" s="87">
        <f>Бухгалтеры!N9</f>
        <v>41.311933007676203</v>
      </c>
      <c r="O39" s="11">
        <f>Бухгалтеры!O9</f>
        <v>50</v>
      </c>
      <c r="P39" s="87">
        <f>Бухгалтеры!P9</f>
        <v>3.4891835310537336</v>
      </c>
      <c r="Q39" s="11">
        <f>Бухгалтеры!Q9</f>
        <v>8</v>
      </c>
      <c r="R39" s="87">
        <f>Бухгалтеры!R9</f>
        <v>16</v>
      </c>
      <c r="S39" s="11">
        <f>Бухгалтеры!S9</f>
        <v>117</v>
      </c>
      <c r="T39" s="87">
        <f>Бухгалтеры!T9</f>
        <v>8.164689462665736</v>
      </c>
      <c r="U39" s="11">
        <f>Бухгалтеры!U9</f>
        <v>261</v>
      </c>
      <c r="V39" s="87">
        <f>Бухгалтеры!V9</f>
        <v>18.213538032100487</v>
      </c>
      <c r="W39" s="11">
        <f>Бухгалтеры!W9</f>
        <v>32</v>
      </c>
      <c r="X39" s="87">
        <f>Бухгалтеры!X9</f>
        <v>2.2330774598743894</v>
      </c>
      <c r="Y39" s="11">
        <f>Бухгалтеры!Y9</f>
        <v>187</v>
      </c>
      <c r="Z39" s="87">
        <f>Бухгалтеры!Z9</f>
        <v>13.049546406140964</v>
      </c>
      <c r="AA39" s="11">
        <f>Бухгалтеры!AA9</f>
        <v>5</v>
      </c>
      <c r="AB39" s="87">
        <f>Бухгалтеры!AB9</f>
        <v>0.34891835310537334</v>
      </c>
      <c r="AC39" s="87">
        <f>Бухгалтеры!AC9</f>
        <v>2.6737967914438503</v>
      </c>
      <c r="AD39" s="11">
        <f>Бухгалтеры!AD9</f>
        <v>131</v>
      </c>
      <c r="AE39" s="87">
        <f>Бухгалтеры!AE9</f>
        <v>9.1416608513607827</v>
      </c>
      <c r="AF39" s="11">
        <f>Бухгалтеры!AF9</f>
        <v>0</v>
      </c>
      <c r="AG39" s="87">
        <f>Бухгалтеры!AG9</f>
        <v>0</v>
      </c>
    </row>
    <row r="40" spans="1:33" ht="30" x14ac:dyDescent="0.25">
      <c r="A40" s="15">
        <v>33</v>
      </c>
      <c r="B40" s="16" t="s">
        <v>167</v>
      </c>
      <c r="C40" s="11">
        <f>Экологи!C9</f>
        <v>77</v>
      </c>
      <c r="D40" s="11">
        <f>Экологи!D9</f>
        <v>66</v>
      </c>
      <c r="E40" s="87">
        <f>Экологи!E9</f>
        <v>85.714285714285708</v>
      </c>
      <c r="F40" s="11">
        <f>Экологи!F9</f>
        <v>51</v>
      </c>
      <c r="G40" s="87">
        <f>Экологи!G9</f>
        <v>77.272727272727266</v>
      </c>
      <c r="H40" s="11">
        <f>Экологи!H9</f>
        <v>65</v>
      </c>
      <c r="I40" s="87">
        <f>Экологи!I9</f>
        <v>98.484848484848484</v>
      </c>
      <c r="J40" s="87">
        <f>Экологи!J9</f>
        <v>84.415584415584405</v>
      </c>
      <c r="K40" s="11">
        <f>Экологи!K9</f>
        <v>57</v>
      </c>
      <c r="L40" s="87">
        <f>Экологи!L9</f>
        <v>86.36363636363636</v>
      </c>
      <c r="M40" s="11">
        <f>Экологи!M9</f>
        <v>8</v>
      </c>
      <c r="N40" s="87">
        <f>Экологи!N9</f>
        <v>12.121212121212121</v>
      </c>
      <c r="O40" s="11">
        <f>Экологи!O9</f>
        <v>1</v>
      </c>
      <c r="P40" s="87">
        <f>Экологи!P9</f>
        <v>1.5151515151515151</v>
      </c>
      <c r="Q40" s="11">
        <f>Экологи!Q9</f>
        <v>0</v>
      </c>
      <c r="R40" s="87">
        <f>Экологи!R9</f>
        <v>0</v>
      </c>
      <c r="S40" s="11">
        <f>Экологи!S9</f>
        <v>11</v>
      </c>
      <c r="T40" s="87">
        <f>Экологи!T9</f>
        <v>16.666666666666664</v>
      </c>
      <c r="U40" s="11">
        <f>Экологи!U9</f>
        <v>3</v>
      </c>
      <c r="V40" s="87">
        <f>Экологи!V9</f>
        <v>4.5454545454545459</v>
      </c>
      <c r="W40" s="11">
        <f>Экологи!W9</f>
        <v>4</v>
      </c>
      <c r="X40" s="87">
        <f>Экологи!X9</f>
        <v>6.0606060606060606</v>
      </c>
      <c r="Y40" s="11">
        <f>Экологи!Y9</f>
        <v>10</v>
      </c>
      <c r="Z40" s="87">
        <f>Экологи!Z9</f>
        <v>15.151515151515152</v>
      </c>
      <c r="AA40" s="11">
        <f>Экологи!AA9</f>
        <v>1</v>
      </c>
      <c r="AB40" s="87">
        <f>Экологи!AB9</f>
        <v>1.5151515151515151</v>
      </c>
      <c r="AC40" s="87">
        <f>Экологи!AC9</f>
        <v>10</v>
      </c>
      <c r="AD40" s="11">
        <f>Экологи!AD9</f>
        <v>11</v>
      </c>
      <c r="AE40" s="87">
        <f>Экологи!AE9</f>
        <v>16.666666666666664</v>
      </c>
      <c r="AF40" s="11">
        <f>Экологи!AF9</f>
        <v>0</v>
      </c>
      <c r="AG40" s="87">
        <f>Экологи!AG9</f>
        <v>0</v>
      </c>
    </row>
    <row r="41" spans="1:33" ht="30" x14ac:dyDescent="0.25">
      <c r="A41" s="15">
        <v>34</v>
      </c>
      <c r="B41" s="16" t="s">
        <v>168</v>
      </c>
      <c r="C41" s="11">
        <f>'Др. специал.'!C9</f>
        <v>1250.7</v>
      </c>
      <c r="D41" s="11">
        <f>'Др. специал.'!D9</f>
        <v>1100</v>
      </c>
      <c r="E41" s="87">
        <f>'Др. специал.'!E9</f>
        <v>87.950747581354435</v>
      </c>
      <c r="F41" s="11">
        <f>'Др. специал.'!F9</f>
        <v>758</v>
      </c>
      <c r="G41" s="87">
        <f>'Др. специал.'!G9</f>
        <v>68.909090909090907</v>
      </c>
      <c r="H41" s="11">
        <f>'Др. специал.'!H9</f>
        <v>891</v>
      </c>
      <c r="I41" s="87">
        <f>'Др. специал.'!I9</f>
        <v>81</v>
      </c>
      <c r="J41" s="87">
        <f>'Др. специал.'!J9</f>
        <v>71.24010554089709</v>
      </c>
      <c r="K41" s="11">
        <f>'Др. специал.'!K9</f>
        <v>370</v>
      </c>
      <c r="L41" s="87">
        <f>'Др. специал.'!L9</f>
        <v>33.636363636363633</v>
      </c>
      <c r="M41" s="11">
        <f>'Др. специал.'!M9</f>
        <v>521</v>
      </c>
      <c r="N41" s="87">
        <f>'Др. специал.'!N9</f>
        <v>47.36363636363636</v>
      </c>
      <c r="O41" s="11">
        <f>'Др. специал.'!O9</f>
        <v>209</v>
      </c>
      <c r="P41" s="87">
        <f>'Др. специал.'!P9</f>
        <v>19</v>
      </c>
      <c r="Q41" s="11">
        <f>'Др. специал.'!Q9</f>
        <v>1</v>
      </c>
      <c r="R41" s="87">
        <f>'Др. специал.'!R9</f>
        <v>0.4784688995215311</v>
      </c>
      <c r="S41" s="11">
        <f>'Др. специал.'!S9</f>
        <v>103</v>
      </c>
      <c r="T41" s="87">
        <f>'Др. специал.'!T9</f>
        <v>9.3636363636363651</v>
      </c>
      <c r="U41" s="11">
        <f>'Др. специал.'!U9</f>
        <v>191</v>
      </c>
      <c r="V41" s="87">
        <f>'Др. специал.'!V9</f>
        <v>17.363636363636363</v>
      </c>
      <c r="W41" s="11">
        <f>'Др. специал.'!W9</f>
        <v>18</v>
      </c>
      <c r="X41" s="87">
        <f>'Др. специал.'!X9</f>
        <v>1.6363636363636365</v>
      </c>
      <c r="Y41" s="11">
        <f>'Др. специал.'!Y9</f>
        <v>210</v>
      </c>
      <c r="Z41" s="87">
        <f>'Др. специал.'!Z9</f>
        <v>19.090909090909093</v>
      </c>
      <c r="AA41" s="11">
        <f>'Др. специал.'!AA9</f>
        <v>3</v>
      </c>
      <c r="AB41" s="87">
        <f>'Др. специал.'!AB9</f>
        <v>0.27272727272727276</v>
      </c>
      <c r="AC41" s="87">
        <f>'Др. специал.'!AC9</f>
        <v>1.4285714285714286</v>
      </c>
      <c r="AD41" s="11">
        <f>'Др. специал.'!AD9</f>
        <v>165</v>
      </c>
      <c r="AE41" s="87">
        <f>'Др. специал.'!AE9</f>
        <v>15</v>
      </c>
      <c r="AF41" s="11">
        <f>'Др. специал.'!AF9</f>
        <v>0</v>
      </c>
      <c r="AG41" s="87">
        <f>'Др. специал.'!AG9</f>
        <v>0</v>
      </c>
    </row>
    <row r="42" spans="1:33" ht="28.5" x14ac:dyDescent="0.25">
      <c r="A42" s="17"/>
      <c r="B42" s="18" t="s">
        <v>180</v>
      </c>
      <c r="C42" s="11"/>
      <c r="D42" s="11"/>
      <c r="E42" s="87"/>
      <c r="F42" s="11"/>
      <c r="G42" s="87"/>
      <c r="H42" s="11"/>
      <c r="I42" s="87"/>
      <c r="J42" s="87"/>
      <c r="K42" s="11"/>
      <c r="L42" s="87"/>
      <c r="M42" s="11"/>
      <c r="N42" s="87"/>
      <c r="O42" s="11"/>
      <c r="P42" s="87"/>
      <c r="Q42" s="11"/>
      <c r="R42" s="87"/>
      <c r="S42" s="11"/>
      <c r="T42" s="87"/>
      <c r="U42" s="11"/>
      <c r="V42" s="87"/>
      <c r="W42" s="11"/>
      <c r="X42" s="87"/>
      <c r="Y42" s="11"/>
      <c r="Z42" s="87"/>
      <c r="AA42" s="11"/>
      <c r="AB42" s="87"/>
      <c r="AC42" s="87"/>
      <c r="AD42" s="11"/>
      <c r="AE42" s="87"/>
      <c r="AF42" s="11"/>
      <c r="AG42" s="87"/>
    </row>
    <row r="43" spans="1:33" x14ac:dyDescent="0.25">
      <c r="A43" s="17"/>
      <c r="B43" s="19" t="s">
        <v>181</v>
      </c>
      <c r="C43" s="11">
        <f>Агрослужба!C9</f>
        <v>625</v>
      </c>
      <c r="D43" s="11">
        <f>Агрослужба!D9</f>
        <v>525</v>
      </c>
      <c r="E43" s="87">
        <f>Агрослужба!E9</f>
        <v>84</v>
      </c>
      <c r="F43" s="11">
        <f>Агрослужба!F9</f>
        <v>266</v>
      </c>
      <c r="G43" s="87">
        <f>Агрослужба!G9</f>
        <v>50.666666666666671</v>
      </c>
      <c r="H43" s="11">
        <f>Агрослужба!H9</f>
        <v>505</v>
      </c>
      <c r="I43" s="87">
        <f>Агрослужба!I9</f>
        <v>96.19047619047619</v>
      </c>
      <c r="J43" s="87">
        <f>Агрослужба!J9</f>
        <v>80.800000000000011</v>
      </c>
      <c r="K43" s="11">
        <f>Агрослужба!K9</f>
        <v>399</v>
      </c>
      <c r="L43" s="87">
        <f>Агрослужба!L9</f>
        <v>76</v>
      </c>
      <c r="M43" s="11">
        <f>Агрослужба!M9</f>
        <v>106</v>
      </c>
      <c r="N43" s="87">
        <f>Агрослужба!N9</f>
        <v>20.19047619047619</v>
      </c>
      <c r="O43" s="11">
        <f>Агрослужба!O9</f>
        <v>20</v>
      </c>
      <c r="P43" s="87">
        <f>Агрослужба!P9</f>
        <v>3.8095238095238098</v>
      </c>
      <c r="Q43" s="11">
        <f>Агрослужба!Q9</f>
        <v>2</v>
      </c>
      <c r="R43" s="87">
        <f>Агрослужба!R9</f>
        <v>10</v>
      </c>
      <c r="S43" s="11">
        <f>Агрослужба!S9</f>
        <v>79</v>
      </c>
      <c r="T43" s="87">
        <f>Агрослужба!T9</f>
        <v>15.047619047619049</v>
      </c>
      <c r="U43" s="11">
        <f>Агрослужба!U9</f>
        <v>77</v>
      </c>
      <c r="V43" s="87">
        <f>Агрослужба!V9</f>
        <v>14.666666666666666</v>
      </c>
      <c r="W43" s="11">
        <f>Агрослужба!W9</f>
        <v>21</v>
      </c>
      <c r="X43" s="87">
        <f>Агрослужба!X9</f>
        <v>4</v>
      </c>
      <c r="Y43" s="11">
        <f>Агрослужба!Y9</f>
        <v>117</v>
      </c>
      <c r="Z43" s="87">
        <f>Агрослужба!Z9</f>
        <v>22.285714285714285</v>
      </c>
      <c r="AA43" s="11">
        <f>Агрослужба!AA9</f>
        <v>8</v>
      </c>
      <c r="AB43" s="87">
        <f>Агрослужба!AB9</f>
        <v>1.5238095238095237</v>
      </c>
      <c r="AC43" s="87">
        <f>Агрослужба!AC9</f>
        <v>6.8376068376068382</v>
      </c>
      <c r="AD43" s="11">
        <f>Агрослужба!AD9</f>
        <v>115</v>
      </c>
      <c r="AE43" s="87">
        <f>Агрослужба!AE9</f>
        <v>21.904761904761905</v>
      </c>
      <c r="AF43" s="11">
        <f>Агрослужба!AF9</f>
        <v>1</v>
      </c>
      <c r="AG43" s="87">
        <f>Агрослужба!AG9</f>
        <v>0.19047619047619047</v>
      </c>
    </row>
    <row r="44" spans="1:33" x14ac:dyDescent="0.25">
      <c r="A44" s="17"/>
      <c r="B44" s="19" t="s">
        <v>182</v>
      </c>
      <c r="C44" s="11">
        <f>Зоот.служба!C9</f>
        <v>922.1</v>
      </c>
      <c r="D44" s="11">
        <f>Зоот.служба!D9</f>
        <v>828</v>
      </c>
      <c r="E44" s="87">
        <f>Зоот.служба!E9</f>
        <v>89.795033076672809</v>
      </c>
      <c r="F44" s="11">
        <f>Зоот.служба!F9</f>
        <v>689</v>
      </c>
      <c r="G44" s="87">
        <f>Зоот.служба!G9</f>
        <v>83.212560386473427</v>
      </c>
      <c r="H44" s="11">
        <f>Зоот.служба!H9</f>
        <v>788</v>
      </c>
      <c r="I44" s="87">
        <f>Зоот.служба!I9</f>
        <v>95.169082125603865</v>
      </c>
      <c r="J44" s="87">
        <f>Зоот.служба!J9</f>
        <v>85.457108773451907</v>
      </c>
      <c r="K44" s="11">
        <f>Зоот.служба!K9</f>
        <v>517</v>
      </c>
      <c r="L44" s="87">
        <f>Зоот.служба!L9</f>
        <v>62.439613526570049</v>
      </c>
      <c r="M44" s="11">
        <f>Зоот.служба!M9</f>
        <v>271</v>
      </c>
      <c r="N44" s="87">
        <f>Зоот.служба!N9</f>
        <v>32.729468599033815</v>
      </c>
      <c r="O44" s="11">
        <f>Зоот.служба!O9</f>
        <v>40</v>
      </c>
      <c r="P44" s="87">
        <f>Зоот.служба!P9</f>
        <v>4.8309178743961354</v>
      </c>
      <c r="Q44" s="11">
        <f>Зоот.служба!Q9</f>
        <v>10</v>
      </c>
      <c r="R44" s="87">
        <f>Зоот.служба!R9</f>
        <v>25</v>
      </c>
      <c r="S44" s="11">
        <f>Зоот.служба!S9</f>
        <v>99</v>
      </c>
      <c r="T44" s="87">
        <f>Зоот.служба!T9</f>
        <v>11.956521739130435</v>
      </c>
      <c r="U44" s="11">
        <f>Зоот.служба!U9</f>
        <v>158</v>
      </c>
      <c r="V44" s="87">
        <f>Зоот.служба!V9</f>
        <v>19.082125603864732</v>
      </c>
      <c r="W44" s="11">
        <f>Зоот.служба!W9</f>
        <v>31</v>
      </c>
      <c r="X44" s="87">
        <f>Зоот.служба!X9</f>
        <v>3.7439613526570046</v>
      </c>
      <c r="Y44" s="11">
        <f>Зоот.служба!Y9</f>
        <v>144</v>
      </c>
      <c r="Z44" s="87">
        <f>Зоот.служба!Z9</f>
        <v>17.391304347826086</v>
      </c>
      <c r="AA44" s="11">
        <f>Зоот.служба!AA9</f>
        <v>10</v>
      </c>
      <c r="AB44" s="87">
        <f>Зоот.служба!AB9</f>
        <v>1.2077294685990339</v>
      </c>
      <c r="AC44" s="87">
        <f>Зоот.служба!AC9</f>
        <v>6.9444444444444446</v>
      </c>
      <c r="AD44" s="11">
        <f>Зоот.служба!AD9</f>
        <v>140</v>
      </c>
      <c r="AE44" s="87">
        <f>Зоот.служба!AE9</f>
        <v>16.908212560386474</v>
      </c>
      <c r="AF44" s="11">
        <f>Зоот.служба!AF9</f>
        <v>0</v>
      </c>
      <c r="AG44" s="87">
        <f>Зоот.служба!AG9</f>
        <v>0</v>
      </c>
    </row>
    <row r="45" spans="1:33" x14ac:dyDescent="0.25">
      <c r="A45" s="17"/>
      <c r="B45" s="19" t="s">
        <v>183</v>
      </c>
      <c r="C45" s="11">
        <f>Ветслужба!C9</f>
        <v>1201</v>
      </c>
      <c r="D45" s="11">
        <f>Ветслужба!D9</f>
        <v>1065</v>
      </c>
      <c r="E45" s="87">
        <f>Ветслужба!E9</f>
        <v>88.676103247293923</v>
      </c>
      <c r="F45" s="11">
        <f>Ветслужба!F9</f>
        <v>786</v>
      </c>
      <c r="G45" s="87">
        <f>Ветслужба!G9</f>
        <v>73.802816901408448</v>
      </c>
      <c r="H45" s="11">
        <f>Ветслужба!H9</f>
        <v>984</v>
      </c>
      <c r="I45" s="87">
        <f>Ветслужба!I9</f>
        <v>92.394366197183103</v>
      </c>
      <c r="J45" s="87">
        <f>Ветслужба!J9</f>
        <v>81.93172356369692</v>
      </c>
      <c r="K45" s="11">
        <f>Ветслужба!K9</f>
        <v>602</v>
      </c>
      <c r="L45" s="87">
        <f>Ветслужба!L9</f>
        <v>56.525821596244128</v>
      </c>
      <c r="M45" s="11">
        <f>Ветслужба!M9</f>
        <v>382</v>
      </c>
      <c r="N45" s="87">
        <f>Ветслужба!N9</f>
        <v>35.868544600938968</v>
      </c>
      <c r="O45" s="11">
        <f>Ветслужба!O9</f>
        <v>81</v>
      </c>
      <c r="P45" s="87">
        <f>Ветслужба!P9</f>
        <v>7.605633802816901</v>
      </c>
      <c r="Q45" s="11">
        <f>Ветслужба!Q9</f>
        <v>18</v>
      </c>
      <c r="R45" s="87">
        <f>Ветслужба!R9</f>
        <v>22.222222222222221</v>
      </c>
      <c r="S45" s="11">
        <f>Ветслужба!S9</f>
        <v>203</v>
      </c>
      <c r="T45" s="87">
        <f>Ветслужба!T9</f>
        <v>19.061032863849764</v>
      </c>
      <c r="U45" s="11">
        <f>Ветслужба!U9</f>
        <v>103</v>
      </c>
      <c r="V45" s="87">
        <f>Ветслужба!V9</f>
        <v>9.671361502347418</v>
      </c>
      <c r="W45" s="11">
        <f>Ветслужба!W9</f>
        <v>26</v>
      </c>
      <c r="X45" s="87">
        <f>Ветслужба!X9</f>
        <v>2.4413145539906105</v>
      </c>
      <c r="Y45" s="11">
        <f>Ветслужба!Y9</f>
        <v>273</v>
      </c>
      <c r="Z45" s="87">
        <f>Ветслужба!Z9</f>
        <v>25.633802816901408</v>
      </c>
      <c r="AA45" s="11">
        <f>Ветслужба!AA9</f>
        <v>35</v>
      </c>
      <c r="AB45" s="87">
        <f>Ветслужба!AB9</f>
        <v>3.286384976525822</v>
      </c>
      <c r="AC45" s="87">
        <f>Ветслужба!AC9</f>
        <v>12.820512820512819</v>
      </c>
      <c r="AD45" s="11">
        <f>Ветслужба!AD9</f>
        <v>221</v>
      </c>
      <c r="AE45" s="87">
        <f>Ветслужба!AE9</f>
        <v>20.751173708920188</v>
      </c>
      <c r="AF45" s="11">
        <f>Ветслужба!AF9</f>
        <v>2</v>
      </c>
      <c r="AG45" s="87">
        <f>Ветслужба!AG9</f>
        <v>0.18779342723004694</v>
      </c>
    </row>
    <row r="46" spans="1:33" x14ac:dyDescent="0.25">
      <c r="A46" s="17"/>
      <c r="B46" s="19" t="s">
        <v>184</v>
      </c>
      <c r="C46" s="11">
        <f>'Инж-техн. служба'!C9</f>
        <v>1207.75</v>
      </c>
      <c r="D46" s="11">
        <f>'Инж-техн. служба'!D9</f>
        <v>1087</v>
      </c>
      <c r="E46" s="87">
        <f>'Инж-техн. служба'!E9</f>
        <v>90.002069964810588</v>
      </c>
      <c r="F46" s="11">
        <f>'Инж-техн. служба'!F9</f>
        <v>133</v>
      </c>
      <c r="G46" s="87">
        <f>'Инж-техн. служба'!G9</f>
        <v>12.235510579576816</v>
      </c>
      <c r="H46" s="11">
        <f>'Инж-техн. служба'!H9</f>
        <v>1003</v>
      </c>
      <c r="I46" s="87">
        <f>'Инж-техн. служба'!I9</f>
        <v>92.272309107635692</v>
      </c>
      <c r="J46" s="87">
        <f>'Инж-техн. служба'!J9</f>
        <v>83.046988201200577</v>
      </c>
      <c r="K46" s="11">
        <f>'Инж-техн. служба'!K9</f>
        <v>607</v>
      </c>
      <c r="L46" s="87">
        <f>'Инж-техн. служба'!L9</f>
        <v>55.841766329346832</v>
      </c>
      <c r="M46" s="11">
        <f>'Инж-техн. служба'!M9</f>
        <v>396</v>
      </c>
      <c r="N46" s="87">
        <f>'Инж-техн. служба'!N9</f>
        <v>36.430542778288867</v>
      </c>
      <c r="O46" s="11">
        <f>'Инж-техн. служба'!O9</f>
        <v>84</v>
      </c>
      <c r="P46" s="87">
        <f>'Инж-техн. служба'!P9</f>
        <v>7.727690892364306</v>
      </c>
      <c r="Q46" s="11">
        <f>'Инж-техн. служба'!Q9</f>
        <v>13</v>
      </c>
      <c r="R46" s="87">
        <f>'Инж-техн. служба'!R9</f>
        <v>15.476190476190476</v>
      </c>
      <c r="S46" s="11">
        <f>'Инж-техн. служба'!S9</f>
        <v>111</v>
      </c>
      <c r="T46" s="87">
        <f>'Инж-техн. служба'!T9</f>
        <v>10.211591536338545</v>
      </c>
      <c r="U46" s="11">
        <f>'Инж-техн. служба'!U9</f>
        <v>135</v>
      </c>
      <c r="V46" s="87">
        <f>'Инж-техн. служба'!V9</f>
        <v>12.419503219871206</v>
      </c>
      <c r="W46" s="11">
        <f>'Инж-техн. служба'!W9</f>
        <v>53</v>
      </c>
      <c r="X46" s="87">
        <f>'Инж-техн. служба'!X9</f>
        <v>4.8758049678012876</v>
      </c>
      <c r="Y46" s="11">
        <f>'Инж-техн. служба'!Y9</f>
        <v>174</v>
      </c>
      <c r="Z46" s="87">
        <f>'Инж-техн. служба'!Z9</f>
        <v>16.007359705611776</v>
      </c>
      <c r="AA46" s="11">
        <f>'Инж-техн. служба'!AA9</f>
        <v>5</v>
      </c>
      <c r="AB46" s="87">
        <f>'Инж-техн. служба'!AB9</f>
        <v>0.45998160073597055</v>
      </c>
      <c r="AC46" s="87">
        <f>'Инж-техн. служба'!AC9</f>
        <v>2.8735632183908044</v>
      </c>
      <c r="AD46" s="11">
        <f>'Инж-техн. служба'!AD9</f>
        <v>145</v>
      </c>
      <c r="AE46" s="87">
        <f>'Инж-техн. служба'!AE9</f>
        <v>13.339466421343147</v>
      </c>
      <c r="AF46" s="11">
        <f>'Инж-техн. служба'!AF9</f>
        <v>6</v>
      </c>
      <c r="AG46" s="87">
        <f>'Инж-техн. служба'!AG9</f>
        <v>0.55197792088316466</v>
      </c>
    </row>
    <row r="47" spans="1:33" x14ac:dyDescent="0.25">
      <c r="A47" s="17"/>
      <c r="B47" s="19" t="s">
        <v>185</v>
      </c>
      <c r="C47" s="11">
        <f>'Служба энергоснаб.'!C9</f>
        <v>628</v>
      </c>
      <c r="D47" s="11">
        <f>'Служба энергоснаб.'!D9</f>
        <v>537</v>
      </c>
      <c r="E47" s="87">
        <f>'Служба энергоснаб.'!E9</f>
        <v>85.509554140127392</v>
      </c>
      <c r="F47" s="11">
        <f>'Служба энергоснаб.'!F9</f>
        <v>21</v>
      </c>
      <c r="G47" s="87">
        <f>'Служба энергоснаб.'!G9</f>
        <v>3.9106145251396649</v>
      </c>
      <c r="H47" s="11">
        <f>'Служба энергоснаб.'!H9</f>
        <v>463</v>
      </c>
      <c r="I47" s="87">
        <f>'Служба энергоснаб.'!I9</f>
        <v>86.219739292364991</v>
      </c>
      <c r="J47" s="87">
        <f>'Служба энергоснаб.'!J9</f>
        <v>73.726114649681534</v>
      </c>
      <c r="K47" s="11">
        <f>'Служба энергоснаб.'!K9</f>
        <v>205</v>
      </c>
      <c r="L47" s="87">
        <f>'Служба энергоснаб.'!L9</f>
        <v>38.175046554934823</v>
      </c>
      <c r="M47" s="11">
        <f>'Служба энергоснаб.'!M9</f>
        <v>258</v>
      </c>
      <c r="N47" s="87">
        <f>'Служба энергоснаб.'!N9</f>
        <v>48.044692737430168</v>
      </c>
      <c r="O47" s="11">
        <f>'Служба энергоснаб.'!O9</f>
        <v>74</v>
      </c>
      <c r="P47" s="87">
        <f>'Служба энергоснаб.'!P9</f>
        <v>13.780260707635009</v>
      </c>
      <c r="Q47" s="11">
        <f>'Служба энергоснаб.'!Q9</f>
        <v>5</v>
      </c>
      <c r="R47" s="87">
        <f>'Служба энергоснаб.'!R9</f>
        <v>6.756756756756757</v>
      </c>
      <c r="S47" s="11">
        <f>'Служба энергоснаб.'!S9</f>
        <v>46</v>
      </c>
      <c r="T47" s="87">
        <f>'Служба энергоснаб.'!T9</f>
        <v>8.5661080074487899</v>
      </c>
      <c r="U47" s="11">
        <f>'Служба энергоснаб.'!U9</f>
        <v>72</v>
      </c>
      <c r="V47" s="87">
        <f>'Служба энергоснаб.'!V9</f>
        <v>13.407821229050279</v>
      </c>
      <c r="W47" s="11">
        <f>'Служба энергоснаб.'!W9</f>
        <v>44</v>
      </c>
      <c r="X47" s="87">
        <f>'Служба энергоснаб.'!X9</f>
        <v>8.1936685288640589</v>
      </c>
      <c r="Y47" s="11">
        <f>'Служба энергоснаб.'!Y9</f>
        <v>81</v>
      </c>
      <c r="Z47" s="87">
        <f>'Служба энергоснаб.'!Z9</f>
        <v>15.083798882681565</v>
      </c>
      <c r="AA47" s="11">
        <f>'Служба энергоснаб.'!AA9</f>
        <v>1</v>
      </c>
      <c r="AB47" s="87">
        <f>'Служба энергоснаб.'!AB9</f>
        <v>0.18621973929236499</v>
      </c>
      <c r="AC47" s="87">
        <f>'Служба энергоснаб.'!AC9</f>
        <v>1.2345679012345678</v>
      </c>
      <c r="AD47" s="11">
        <f>'Служба энергоснаб.'!AD9</f>
        <v>69</v>
      </c>
      <c r="AE47" s="87">
        <f>'Служба энергоснаб.'!AE9</f>
        <v>12.849162011173185</v>
      </c>
      <c r="AF47" s="11">
        <f>'Служба энергоснаб.'!AF9</f>
        <v>1</v>
      </c>
      <c r="AG47" s="87">
        <f>'Служба энергоснаб.'!AG9</f>
        <v>0.18621973929236499</v>
      </c>
    </row>
    <row r="48" spans="1:33" x14ac:dyDescent="0.25">
      <c r="A48" s="17"/>
      <c r="B48" s="19" t="s">
        <v>186</v>
      </c>
      <c r="C48" s="11">
        <f>'Мелиорационная служба'!C9</f>
        <v>23</v>
      </c>
      <c r="D48" s="11">
        <f>'Мелиорационная служба'!D9</f>
        <v>23</v>
      </c>
      <c r="E48" s="87">
        <f>'Мелиорационная служба'!E9</f>
        <v>100</v>
      </c>
      <c r="F48" s="11">
        <f>'Мелиорационная служба'!F9</f>
        <v>2</v>
      </c>
      <c r="G48" s="87">
        <f>'Мелиорационная служба'!G9</f>
        <v>8.695652173913043</v>
      </c>
      <c r="H48" s="11">
        <f>'Мелиорационная служба'!H9</f>
        <v>22</v>
      </c>
      <c r="I48" s="87">
        <f>'Мелиорационная служба'!I9</f>
        <v>95.652173913043484</v>
      </c>
      <c r="J48" s="87">
        <f>'Мелиорационная служба'!J9</f>
        <v>95.652173913043484</v>
      </c>
      <c r="K48" s="11">
        <f>'Мелиорационная служба'!K9</f>
        <v>13</v>
      </c>
      <c r="L48" s="87">
        <f>'Мелиорационная служба'!L9</f>
        <v>56.521739130434781</v>
      </c>
      <c r="M48" s="11">
        <f>'Мелиорационная служба'!M9</f>
        <v>9</v>
      </c>
      <c r="N48" s="87">
        <f>'Мелиорационная служба'!N9</f>
        <v>39.130434782608695</v>
      </c>
      <c r="O48" s="11">
        <f>'Мелиорационная служба'!O9</f>
        <v>1</v>
      </c>
      <c r="P48" s="87">
        <f>'Мелиорационная служба'!P9</f>
        <v>4.3478260869565215</v>
      </c>
      <c r="Q48" s="11">
        <f>'Мелиорационная служба'!Q9</f>
        <v>0</v>
      </c>
      <c r="R48" s="87">
        <f>'Мелиорационная служба'!R9</f>
        <v>0</v>
      </c>
      <c r="S48" s="11">
        <f>'Мелиорационная служба'!S9</f>
        <v>1</v>
      </c>
      <c r="T48" s="87">
        <f>'Мелиорационная служба'!T9</f>
        <v>4.3478260869565215</v>
      </c>
      <c r="U48" s="11">
        <f>'Мелиорационная служба'!U9</f>
        <v>9</v>
      </c>
      <c r="V48" s="87">
        <f>'Мелиорационная служба'!V9</f>
        <v>39.130434782608695</v>
      </c>
      <c r="W48" s="11">
        <f>'Мелиорационная служба'!W9</f>
        <v>0</v>
      </c>
      <c r="X48" s="87">
        <f>'Мелиорационная служба'!X9</f>
        <v>0</v>
      </c>
      <c r="Y48" s="11">
        <f>'Мелиорационная служба'!Y9</f>
        <v>8</v>
      </c>
      <c r="Z48" s="87">
        <f>'Мелиорационная служба'!Z9</f>
        <v>34.782608695652172</v>
      </c>
      <c r="AA48" s="11">
        <f>'Мелиорационная служба'!AA9</f>
        <v>0</v>
      </c>
      <c r="AB48" s="87">
        <f>'Мелиорационная служба'!AB9</f>
        <v>0</v>
      </c>
      <c r="AC48" s="87">
        <f>'Мелиорационная служба'!AC9</f>
        <v>0</v>
      </c>
      <c r="AD48" s="11">
        <f>'Мелиорационная служба'!AD9</f>
        <v>0</v>
      </c>
      <c r="AE48" s="87">
        <f>'Мелиорационная служба'!AE9</f>
        <v>0</v>
      </c>
      <c r="AF48" s="11">
        <f>'Мелиорационная служба'!AF9</f>
        <v>0</v>
      </c>
      <c r="AG48" s="87">
        <f>'Мелиорационная служба'!AG9</f>
        <v>0</v>
      </c>
    </row>
    <row r="49" spans="1:33" x14ac:dyDescent="0.25">
      <c r="A49" s="17"/>
      <c r="B49" s="19" t="s">
        <v>187</v>
      </c>
      <c r="C49" s="11">
        <f>Эконом.служба!C9</f>
        <v>417</v>
      </c>
      <c r="D49" s="11">
        <f>Эконом.служба!D9</f>
        <v>387</v>
      </c>
      <c r="E49" s="87">
        <f>Эконом.служба!E9</f>
        <v>92.805755395683448</v>
      </c>
      <c r="F49" s="11">
        <f>Эконом.служба!F9</f>
        <v>349</v>
      </c>
      <c r="G49" s="87">
        <f>Эконом.служба!G9</f>
        <v>90.180878552971578</v>
      </c>
      <c r="H49" s="11">
        <f>Эконом.служба!H9</f>
        <v>378</v>
      </c>
      <c r="I49" s="87">
        <f>Эконом.служба!I9</f>
        <v>97.674418604651152</v>
      </c>
      <c r="J49" s="87">
        <f>Эконом.служба!J9</f>
        <v>90.647482014388487</v>
      </c>
      <c r="K49" s="11">
        <f>Эконом.служба!K9</f>
        <v>324</v>
      </c>
      <c r="L49" s="87">
        <f>Эконом.служба!L9</f>
        <v>83.720930232558146</v>
      </c>
      <c r="M49" s="11">
        <f>Эконом.служба!M9</f>
        <v>54</v>
      </c>
      <c r="N49" s="87">
        <f>Эконом.служба!N9</f>
        <v>13.953488372093023</v>
      </c>
      <c r="O49" s="11">
        <f>Эконом.служба!O9</f>
        <v>9</v>
      </c>
      <c r="P49" s="87">
        <f>Эконом.служба!P9</f>
        <v>2.3255813953488373</v>
      </c>
      <c r="Q49" s="11">
        <f>Эконом.служба!Q9</f>
        <v>1</v>
      </c>
      <c r="R49" s="87">
        <f>Эконом.служба!R9</f>
        <v>11.111111111111111</v>
      </c>
      <c r="S49" s="11">
        <f>Эконом.служба!S9</f>
        <v>40</v>
      </c>
      <c r="T49" s="87">
        <f>Эконом.служба!T9</f>
        <v>10.335917312661499</v>
      </c>
      <c r="U49" s="11">
        <f>Эконом.служба!U9</f>
        <v>72</v>
      </c>
      <c r="V49" s="87">
        <f>Эконом.служба!V9</f>
        <v>18.604651162790699</v>
      </c>
      <c r="W49" s="11">
        <f>Эконом.служба!W9</f>
        <v>7</v>
      </c>
      <c r="X49" s="87">
        <f>Эконом.служба!X9</f>
        <v>1.8087855297157622</v>
      </c>
      <c r="Y49" s="11">
        <f>Эконом.служба!Y9</f>
        <v>44</v>
      </c>
      <c r="Z49" s="87">
        <f>Эконом.служба!Z9</f>
        <v>11.369509043927648</v>
      </c>
      <c r="AA49" s="11">
        <f>Эконом.служба!AA9</f>
        <v>2</v>
      </c>
      <c r="AB49" s="87">
        <f>Эконом.служба!AB9</f>
        <v>0.516795865633075</v>
      </c>
      <c r="AC49" s="87">
        <f>Эконом.служба!AC9</f>
        <v>4.5454545454545459</v>
      </c>
      <c r="AD49" s="11">
        <f>Эконом.служба!AD9</f>
        <v>37</v>
      </c>
      <c r="AE49" s="87">
        <f>Эконом.служба!AE9</f>
        <v>9.5607235142118849</v>
      </c>
      <c r="AF49" s="11">
        <f>Эконом.служба!AF9</f>
        <v>2</v>
      </c>
      <c r="AG49" s="87">
        <f>Эконом.служба!AG9</f>
        <v>0.516795865633075</v>
      </c>
    </row>
    <row r="50" spans="1:33" x14ac:dyDescent="0.25">
      <c r="A50" s="17"/>
      <c r="B50" s="19" t="s">
        <v>188</v>
      </c>
      <c r="C50" s="11">
        <f>Бухгалт.служба!C9</f>
        <v>2081.4499999999998</v>
      </c>
      <c r="D50" s="11">
        <f>Бухгалт.служба!D9</f>
        <v>2007</v>
      </c>
      <c r="E50" s="87">
        <f>Бухгалт.служба!E9</f>
        <v>96.423166542554469</v>
      </c>
      <c r="F50" s="11">
        <f>Бухгалт.служба!F9</f>
        <v>1937</v>
      </c>
      <c r="G50" s="87">
        <f>Бухгалт.служба!G9</f>
        <v>96.512207274539108</v>
      </c>
      <c r="H50" s="11">
        <f>Бухгалт.служба!H9</f>
        <v>1949</v>
      </c>
      <c r="I50" s="87">
        <f>Бухгалт.служба!I9</f>
        <v>97.110114598903834</v>
      </c>
      <c r="J50" s="87">
        <f>Бухгалт.служба!J9</f>
        <v>93.636647529366556</v>
      </c>
      <c r="K50" s="11">
        <f>Бухгалт.служба!K9</f>
        <v>1188</v>
      </c>
      <c r="L50" s="87">
        <f>Бухгалт.служба!L9</f>
        <v>59.192825112107627</v>
      </c>
      <c r="M50" s="11">
        <f>Бухгалт.служба!M9</f>
        <v>761</v>
      </c>
      <c r="N50" s="87">
        <f>Бухгалт.служба!N9</f>
        <v>37.917289486796214</v>
      </c>
      <c r="O50" s="11">
        <f>Бухгалт.служба!O9</f>
        <v>58</v>
      </c>
      <c r="P50" s="87">
        <f>Бухгалт.служба!P9</f>
        <v>2.8898854010961634</v>
      </c>
      <c r="Q50" s="11">
        <f>Бухгалт.служба!Q9</f>
        <v>9</v>
      </c>
      <c r="R50" s="87">
        <f>Бухгалт.служба!R9</f>
        <v>15.517241379310345</v>
      </c>
      <c r="S50" s="11">
        <f>Бухгалт.служба!S9</f>
        <v>137</v>
      </c>
      <c r="T50" s="87">
        <f>Бухгалт.служба!T9</f>
        <v>6.8261086198305927</v>
      </c>
      <c r="U50" s="11">
        <f>Бухгалт.служба!U9</f>
        <v>408</v>
      </c>
      <c r="V50" s="87">
        <f>Бухгалт.служба!V9</f>
        <v>20.328849028400597</v>
      </c>
      <c r="W50" s="11">
        <f>Бухгалт.служба!W9</f>
        <v>55</v>
      </c>
      <c r="X50" s="87">
        <f>Бухгалт.служба!X9</f>
        <v>2.7404085700049827</v>
      </c>
      <c r="Y50" s="11">
        <f>Бухгалт.служба!Y9</f>
        <v>229</v>
      </c>
      <c r="Z50" s="87">
        <f>Бухгалт.служба!Z9</f>
        <v>11.410064773293472</v>
      </c>
      <c r="AA50" s="11">
        <f>Бухгалт.служба!AA9</f>
        <v>5</v>
      </c>
      <c r="AB50" s="87">
        <f>Бухгалт.служба!AB9</f>
        <v>0.24912805181863479</v>
      </c>
      <c r="AC50" s="87">
        <f>Бухгалт.служба!AC9</f>
        <v>2.1834061135371177</v>
      </c>
      <c r="AD50" s="11">
        <f>Бухгалт.служба!AD9</f>
        <v>165</v>
      </c>
      <c r="AE50" s="87">
        <f>Бухгалт.служба!AE9</f>
        <v>8.2212257100149486</v>
      </c>
      <c r="AF50" s="11">
        <f>Бухгалт.служба!AF9</f>
        <v>0</v>
      </c>
      <c r="AG50" s="87">
        <f>Бухгалт.служба!AG9</f>
        <v>0</v>
      </c>
    </row>
  </sheetData>
  <mergeCells count="50">
    <mergeCell ref="M3:N4"/>
    <mergeCell ref="K5:K6"/>
    <mergeCell ref="L5:L6"/>
    <mergeCell ref="M5:M6"/>
    <mergeCell ref="N5:N6"/>
    <mergeCell ref="AD2:AG2"/>
    <mergeCell ref="AC3:AC6"/>
    <mergeCell ref="Z5:Z6"/>
    <mergeCell ref="AB3:AB6"/>
    <mergeCell ref="AF5:AF6"/>
    <mergeCell ref="AD4:AD6"/>
    <mergeCell ref="Y3:Z4"/>
    <mergeCell ref="AA3:AA6"/>
    <mergeCell ref="Y5:Y6"/>
    <mergeCell ref="AD3:AE3"/>
    <mergeCell ref="AF3:AG4"/>
    <mergeCell ref="AE4:AE6"/>
    <mergeCell ref="AG5:AG6"/>
    <mergeCell ref="A1:AG1"/>
    <mergeCell ref="S3:T4"/>
    <mergeCell ref="A2:A6"/>
    <mergeCell ref="B2:B6"/>
    <mergeCell ref="C2:C6"/>
    <mergeCell ref="D2:D6"/>
    <mergeCell ref="E2:E6"/>
    <mergeCell ref="X5:X6"/>
    <mergeCell ref="T5:T6"/>
    <mergeCell ref="U3:V4"/>
    <mergeCell ref="F2:G4"/>
    <mergeCell ref="F5:F6"/>
    <mergeCell ref="G5:G6"/>
    <mergeCell ref="W5:W6"/>
    <mergeCell ref="S2:V2"/>
    <mergeCell ref="U5:U6"/>
    <mergeCell ref="J3:J6"/>
    <mergeCell ref="Y2:AC2"/>
    <mergeCell ref="V5:V6"/>
    <mergeCell ref="W2:X4"/>
    <mergeCell ref="O2:R2"/>
    <mergeCell ref="S5:S6"/>
    <mergeCell ref="Q4:R4"/>
    <mergeCell ref="Q5:Q6"/>
    <mergeCell ref="R5:R6"/>
    <mergeCell ref="H2:N2"/>
    <mergeCell ref="H3:H6"/>
    <mergeCell ref="I3:I6"/>
    <mergeCell ref="O3:R3"/>
    <mergeCell ref="O4:O6"/>
    <mergeCell ref="P4:P6"/>
    <mergeCell ref="K3:L4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64" firstPageNumber="14" fitToHeight="0" orientation="landscape" r:id="rId1"/>
  <headerFooter scaleWithDoc="0">
    <oddHeader>&amp;R&amp;P</oddHeader>
    <oddFooter>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P80" activePane="bottomRight" state="frozen"/>
      <selection pane="topRight" activeCell="C1" sqref="C1"/>
      <selection pane="bottomLeft" activeCell="A8" sqref="A8"/>
      <selection pane="bottomRight" activeCell="AG81" sqref="AG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238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200</v>
      </c>
      <c r="D8" s="65">
        <f>D9+D21+D40+D55+D72+D79+D90+D64+D102</f>
        <v>191</v>
      </c>
      <c r="E8" s="62">
        <f>IF(C8=0,0,D8/C8*100)</f>
        <v>95.5</v>
      </c>
      <c r="F8" s="65">
        <f>F9+F21+F40+F55+F72+F79+F90+F64+F102</f>
        <v>39</v>
      </c>
      <c r="G8" s="62">
        <f>IF(D8=0,0,F8/D8*100)</f>
        <v>20.418848167539267</v>
      </c>
      <c r="H8" s="65">
        <f>H9+H21+H40+H55+H72+H79+H90+H64+H102</f>
        <v>183</v>
      </c>
      <c r="I8" s="62">
        <f>IF(D8=0,0,H8/D8*100)</f>
        <v>95.81151832460732</v>
      </c>
      <c r="J8" s="62">
        <f>IF(C8=0,0,H8/C8*100)</f>
        <v>91.5</v>
      </c>
      <c r="K8" s="65">
        <f>K9+K21+K40+K55+K72+K79+K90+K64+K102</f>
        <v>128</v>
      </c>
      <c r="L8" s="62">
        <f>IF(D8=0,0,K8/D8*100)</f>
        <v>67.015706806282722</v>
      </c>
      <c r="M8" s="65">
        <f>M9+M21+M40+M55+M72+M79+M90+M64+M102</f>
        <v>55</v>
      </c>
      <c r="N8" s="62">
        <f>IF(D8=0,0,M8/D8*100)</f>
        <v>28.795811518324609</v>
      </c>
      <c r="O8" s="65">
        <f>O9+O21+O40+O55+O72+O79+O90+O64+O102</f>
        <v>8</v>
      </c>
      <c r="P8" s="62">
        <f>IF(D8=0,0,O8/D8*100)</f>
        <v>4.1884816753926701</v>
      </c>
      <c r="Q8" s="65">
        <f>Q9+Q21+Q40+Q55+Q72+Q79+Q90+Q64+Q102</f>
        <v>1</v>
      </c>
      <c r="R8" s="62">
        <f>IF(O8=0,0,Q8/O8*100)</f>
        <v>12.5</v>
      </c>
      <c r="S8" s="65">
        <f>S9+S21+S40+S55+S72+S79+S90+S64+S102</f>
        <v>13</v>
      </c>
      <c r="T8" s="62">
        <f>IF(D8=0,0,S8/D8*100)</f>
        <v>6.8062827225130889</v>
      </c>
      <c r="U8" s="65">
        <f>U9+U21+U40+U55+U72+U79+U90+U64+U102</f>
        <v>29</v>
      </c>
      <c r="V8" s="62">
        <f>IF(D8=0,0,U8/D8*100)</f>
        <v>15.183246073298429</v>
      </c>
      <c r="W8" s="65">
        <f>W9+W21+W40+W55+W72+W79+W90+W64+W102</f>
        <v>3</v>
      </c>
      <c r="X8" s="62">
        <f>IF(D8=0,0,W8/D8*100)</f>
        <v>1.5706806282722512</v>
      </c>
      <c r="Y8" s="65">
        <f>Y9+Y21+Y40+Y55+Y72+Y79+Y90+Y64+Y102</f>
        <v>13</v>
      </c>
      <c r="Z8" s="62">
        <f>IF(D8=0,0,Y8/D8*100)</f>
        <v>6.8062827225130889</v>
      </c>
      <c r="AA8" s="65">
        <f>AA9+AA21+AA40+AA55+AA72+AA79+AA90+AA64+AA102</f>
        <v>0</v>
      </c>
      <c r="AB8" s="62">
        <f>IF(D8=0,0,AA8/D8*100)</f>
        <v>0</v>
      </c>
      <c r="AC8" s="62">
        <f>IF(Y8=0,0,AA8/Y8*100)</f>
        <v>0</v>
      </c>
      <c r="AD8" s="65">
        <f>AD9+AD21+AD40+AD55+AD72+AD79+AD90+AD64+AD102</f>
        <v>6</v>
      </c>
      <c r="AE8" s="62">
        <f>IF(D8=0,0,AD8/D8*100)</f>
        <v>3.1413612565445024</v>
      </c>
      <c r="AF8" s="65">
        <f>AF9+AF21+AF40+AF55+AF72+AF79+AF90+AF64+AF102</f>
        <v>0</v>
      </c>
      <c r="AG8" s="60">
        <f>IF(D8=0,0,AF8/D8*100)</f>
        <v>0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6</v>
      </c>
      <c r="D9" s="10">
        <f>SUM(D10:D20)</f>
        <v>6</v>
      </c>
      <c r="E9" s="43">
        <f>IF(C9=0,0,D9/C9*100)</f>
        <v>100</v>
      </c>
      <c r="F9" s="10">
        <f>SUM(F10:F20)</f>
        <v>1</v>
      </c>
      <c r="G9" s="43">
        <f>IF(D9=0,0,F9/D9*100)</f>
        <v>16.666666666666664</v>
      </c>
      <c r="H9" s="61">
        <f>SUM(H10:H20)</f>
        <v>6</v>
      </c>
      <c r="I9" s="43">
        <f>IF(D9=0,0,H9/D9*100)</f>
        <v>100</v>
      </c>
      <c r="J9" s="43">
        <f>IF(C9=0,0,H9/C9*100)</f>
        <v>100</v>
      </c>
      <c r="K9" s="10">
        <f>SUM(K10:K20)</f>
        <v>5</v>
      </c>
      <c r="L9" s="43">
        <f>IF(D9=0,0,K9/D9*100)</f>
        <v>83.333333333333343</v>
      </c>
      <c r="M9" s="10">
        <f>SUM(M10:M20)</f>
        <v>1</v>
      </c>
      <c r="N9" s="43">
        <f>IF(D9=0,0,M9/D9*100)</f>
        <v>16.666666666666664</v>
      </c>
      <c r="O9" s="61">
        <f>SUM(O10:O20)</f>
        <v>0</v>
      </c>
      <c r="P9" s="43">
        <f>IF(D9=0,0,O9/D9*100)</f>
        <v>0</v>
      </c>
      <c r="Q9" s="10">
        <f>SUM(Q10:Q20)</f>
        <v>0</v>
      </c>
      <c r="R9" s="43">
        <f>IF(O9=0,0,Q9/O9*100)</f>
        <v>0</v>
      </c>
      <c r="S9" s="10">
        <f>SUM(S10:S20)</f>
        <v>0</v>
      </c>
      <c r="T9" s="43">
        <f>IF(D9=0,0,S9/D9*100)</f>
        <v>0</v>
      </c>
      <c r="U9" s="10">
        <f>SUM(U10:U20)</f>
        <v>6</v>
      </c>
      <c r="V9" s="43">
        <f>IF(D9=0,0,U9/D9*100)</f>
        <v>100</v>
      </c>
      <c r="W9" s="10">
        <f>SUM(W10:W20)</f>
        <v>0</v>
      </c>
      <c r="X9" s="43">
        <f>IF(D9=0,0,W9/D9*100)</f>
        <v>0</v>
      </c>
      <c r="Y9" s="10">
        <f>SUM(Y10:Y20)</f>
        <v>1</v>
      </c>
      <c r="Z9" s="43">
        <f>IF(D9=0,0,Y9/D9*100)</f>
        <v>16.666666666666664</v>
      </c>
      <c r="AA9" s="10">
        <f>SUM(AA10:AA20)</f>
        <v>0</v>
      </c>
      <c r="AB9" s="43">
        <f>IF(D9=0,0,AA9/D9*100)</f>
        <v>0</v>
      </c>
      <c r="AC9" s="43">
        <f>IF(Y9=0,0,AA9/Y9*100)</f>
        <v>0</v>
      </c>
      <c r="AD9" s="10">
        <f>SUM(AD10:AD20)</f>
        <v>0</v>
      </c>
      <c r="AE9" s="43">
        <f>IF(D9=0,0,AD9/D9*100)</f>
        <v>0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0</v>
      </c>
      <c r="D10" s="35">
        <v>0</v>
      </c>
      <c r="E10" s="32">
        <f>IF(C10=0,0,D10/C10*100)</f>
        <v>0</v>
      </c>
      <c r="F10" s="35">
        <v>0</v>
      </c>
      <c r="G10" s="32">
        <f>IF(D10=0,0,F10/D10*100)</f>
        <v>0</v>
      </c>
      <c r="H10" s="106">
        <f>K10+M10</f>
        <v>0</v>
      </c>
      <c r="I10" s="32">
        <f>IF(D10=0,0,H10/D10*100)</f>
        <v>0</v>
      </c>
      <c r="J10" s="32">
        <f>IF(C10=0,0,H10/C10*100)</f>
        <v>0</v>
      </c>
      <c r="K10" s="35">
        <v>0</v>
      </c>
      <c r="L10" s="32">
        <f>IF(D10=0,0,K10/D10*100)</f>
        <v>0</v>
      </c>
      <c r="M10" s="35">
        <v>0</v>
      </c>
      <c r="N10" s="32">
        <f>IF(D10=0,0,M10/D10*100)</f>
        <v>0</v>
      </c>
      <c r="O10" s="99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0</v>
      </c>
      <c r="V10" s="32">
        <f>IF(D10=0,0,U10/D10*100)</f>
        <v>0</v>
      </c>
      <c r="W10" s="35">
        <v>0</v>
      </c>
      <c r="X10" s="32">
        <f>IF(D10=0,0,W10/D10*100)</f>
        <v>0</v>
      </c>
      <c r="Y10" s="35">
        <v>0</v>
      </c>
      <c r="Z10" s="32">
        <f>IF(D10=0,0,Y10/D10*100)</f>
        <v>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0</v>
      </c>
      <c r="D11" s="35">
        <v>0</v>
      </c>
      <c r="E11" s="32">
        <f>IF(C11=0,0,D11/C11*100)</f>
        <v>0</v>
      </c>
      <c r="F11" s="35">
        <v>0</v>
      </c>
      <c r="G11" s="32">
        <f>IF(D11=0,0,F11/D11*100)</f>
        <v>0</v>
      </c>
      <c r="H11" s="106">
        <f t="shared" ref="H11:H80" si="0">K11+M11</f>
        <v>0</v>
      </c>
      <c r="I11" s="32">
        <f>IF(D11=0,0,H11/D11*100)</f>
        <v>0</v>
      </c>
      <c r="J11" s="32">
        <f>IF(C11=0,0,H11/C11*100)</f>
        <v>0</v>
      </c>
      <c r="K11" s="35">
        <v>0</v>
      </c>
      <c r="L11" s="32">
        <f>IF(D11=0,0,K11/D11*100)</f>
        <v>0</v>
      </c>
      <c r="M11" s="35">
        <v>0</v>
      </c>
      <c r="N11" s="32">
        <f>IF(D11=0,0,M11/D11*100)</f>
        <v>0</v>
      </c>
      <c r="O11" s="99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0</v>
      </c>
      <c r="T11" s="32">
        <f>IF(D11=0,0,S11/D11*100)</f>
        <v>0</v>
      </c>
      <c r="U11" s="35">
        <v>0</v>
      </c>
      <c r="V11" s="32">
        <f>IF(D11=0,0,U11/D11*100)</f>
        <v>0</v>
      </c>
      <c r="W11" s="35">
        <v>0</v>
      </c>
      <c r="X11" s="32">
        <f>IF(D11=0,0,W11/D11*100)</f>
        <v>0</v>
      </c>
      <c r="Y11" s="35">
        <v>0</v>
      </c>
      <c r="Z11" s="32">
        <f>IF(D11=0,0,Y11/D11*100)</f>
        <v>0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0</v>
      </c>
      <c r="AE11" s="32">
        <f>IF(D11=0,0,AD11/D11*100)</f>
        <v>0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0</v>
      </c>
      <c r="D12" s="35">
        <v>0</v>
      </c>
      <c r="E12" s="32">
        <f t="shared" ref="E12:E78" si="2">IF(C12=0,0,D12/C12*100)</f>
        <v>0</v>
      </c>
      <c r="F12" s="35">
        <v>0</v>
      </c>
      <c r="G12" s="32">
        <f t="shared" ref="G12:G78" si="3">IF(D12=0,0,F12/D12*100)</f>
        <v>0</v>
      </c>
      <c r="H12" s="106">
        <f t="shared" si="0"/>
        <v>0</v>
      </c>
      <c r="I12" s="32">
        <f t="shared" ref="I12:I78" si="4">IF(D12=0,0,H12/D12*100)</f>
        <v>0</v>
      </c>
      <c r="J12" s="32">
        <f t="shared" ref="J12:J78" si="5">IF(C12=0,0,H12/C12*100)</f>
        <v>0</v>
      </c>
      <c r="K12" s="35">
        <v>0</v>
      </c>
      <c r="L12" s="32">
        <f t="shared" ref="L12:L79" si="6">IF(D12=0,0,K12/D12*100)</f>
        <v>0</v>
      </c>
      <c r="M12" s="35">
        <v>0</v>
      </c>
      <c r="N12" s="32">
        <f t="shared" ref="N12:N78" si="7">IF(D12=0,0,M12/D12*100)</f>
        <v>0</v>
      </c>
      <c r="O12" s="99">
        <f t="shared" si="1"/>
        <v>0</v>
      </c>
      <c r="P12" s="32">
        <f t="shared" ref="P12:P78" si="8">IF(D12=0,0,O12/D12*100)</f>
        <v>0</v>
      </c>
      <c r="Q12" s="35">
        <v>0</v>
      </c>
      <c r="R12" s="32">
        <f t="shared" ref="R12:R79" si="9">IF(O12=0,0,Q12/O12*100)</f>
        <v>0</v>
      </c>
      <c r="S12" s="35">
        <v>0</v>
      </c>
      <c r="T12" s="32">
        <f t="shared" ref="T12:T78" si="10">IF(D12=0,0,S12/D12*100)</f>
        <v>0</v>
      </c>
      <c r="U12" s="35">
        <v>0</v>
      </c>
      <c r="V12" s="32">
        <f t="shared" ref="V12:V79" si="11">IF(D12=0,0,U12/D12*100)</f>
        <v>0</v>
      </c>
      <c r="W12" s="35">
        <v>0</v>
      </c>
      <c r="X12" s="32">
        <f t="shared" ref="X12:X78" si="12">IF(D12=0,0,W12/D12*100)</f>
        <v>0</v>
      </c>
      <c r="Y12" s="35">
        <v>0</v>
      </c>
      <c r="Z12" s="32">
        <f t="shared" ref="Z12:Z78" si="13">IF(D12=0,0,Y12/D12*100)</f>
        <v>0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0</v>
      </c>
      <c r="AE12" s="32">
        <f t="shared" ref="AE12:AE79" si="16">IF(D12=0,0,AD12/D12*100)</f>
        <v>0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0</v>
      </c>
      <c r="D13" s="35">
        <v>0</v>
      </c>
      <c r="E13" s="32">
        <f t="shared" si="2"/>
        <v>0</v>
      </c>
      <c r="F13" s="35">
        <v>0</v>
      </c>
      <c r="G13" s="32">
        <f t="shared" si="3"/>
        <v>0</v>
      </c>
      <c r="H13" s="106">
        <f t="shared" si="0"/>
        <v>0</v>
      </c>
      <c r="I13" s="32">
        <f t="shared" si="4"/>
        <v>0</v>
      </c>
      <c r="J13" s="32">
        <f t="shared" si="5"/>
        <v>0</v>
      </c>
      <c r="K13" s="35">
        <v>0</v>
      </c>
      <c r="L13" s="32">
        <f t="shared" si="6"/>
        <v>0</v>
      </c>
      <c r="M13" s="35">
        <v>0</v>
      </c>
      <c r="N13" s="32">
        <f t="shared" si="7"/>
        <v>0</v>
      </c>
      <c r="O13" s="99">
        <f t="shared" si="1"/>
        <v>0</v>
      </c>
      <c r="P13" s="32">
        <f t="shared" si="8"/>
        <v>0</v>
      </c>
      <c r="Q13" s="35">
        <v>0</v>
      </c>
      <c r="R13" s="32">
        <f t="shared" si="9"/>
        <v>0</v>
      </c>
      <c r="S13" s="35">
        <v>0</v>
      </c>
      <c r="T13" s="32">
        <f t="shared" si="10"/>
        <v>0</v>
      </c>
      <c r="U13" s="35">
        <v>0</v>
      </c>
      <c r="V13" s="32">
        <f t="shared" si="11"/>
        <v>0</v>
      </c>
      <c r="W13" s="35">
        <v>0</v>
      </c>
      <c r="X13" s="32">
        <f t="shared" si="12"/>
        <v>0</v>
      </c>
      <c r="Y13" s="35">
        <v>0</v>
      </c>
      <c r="Z13" s="32">
        <f t="shared" si="13"/>
        <v>0</v>
      </c>
      <c r="AA13" s="35">
        <v>0</v>
      </c>
      <c r="AB13" s="32">
        <f t="shared" si="14"/>
        <v>0</v>
      </c>
      <c r="AC13" s="32">
        <f t="shared" si="15"/>
        <v>0</v>
      </c>
      <c r="AD13" s="35">
        <v>0</v>
      </c>
      <c r="AE13" s="32">
        <f t="shared" si="16"/>
        <v>0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1</v>
      </c>
      <c r="D14" s="35">
        <v>1</v>
      </c>
      <c r="E14" s="32">
        <f t="shared" si="2"/>
        <v>100</v>
      </c>
      <c r="F14" s="35">
        <v>0</v>
      </c>
      <c r="G14" s="32">
        <f t="shared" si="3"/>
        <v>0</v>
      </c>
      <c r="H14" s="106">
        <f t="shared" si="0"/>
        <v>1</v>
      </c>
      <c r="I14" s="32">
        <f t="shared" si="4"/>
        <v>100</v>
      </c>
      <c r="J14" s="32">
        <f t="shared" si="5"/>
        <v>100</v>
      </c>
      <c r="K14" s="35">
        <v>0</v>
      </c>
      <c r="L14" s="32">
        <f t="shared" si="6"/>
        <v>0</v>
      </c>
      <c r="M14" s="35">
        <v>1</v>
      </c>
      <c r="N14" s="32">
        <f t="shared" si="7"/>
        <v>100</v>
      </c>
      <c r="O14" s="99">
        <f t="shared" si="1"/>
        <v>0</v>
      </c>
      <c r="P14" s="32">
        <f t="shared" si="8"/>
        <v>0</v>
      </c>
      <c r="Q14" s="35">
        <v>0</v>
      </c>
      <c r="R14" s="32">
        <f t="shared" si="9"/>
        <v>0</v>
      </c>
      <c r="S14" s="35">
        <v>0</v>
      </c>
      <c r="T14" s="32">
        <f t="shared" si="10"/>
        <v>0</v>
      </c>
      <c r="U14" s="35">
        <v>1</v>
      </c>
      <c r="V14" s="32">
        <f t="shared" si="11"/>
        <v>100</v>
      </c>
      <c r="W14" s="35">
        <v>0</v>
      </c>
      <c r="X14" s="32">
        <f t="shared" si="12"/>
        <v>0</v>
      </c>
      <c r="Y14" s="35">
        <v>1</v>
      </c>
      <c r="Z14" s="32">
        <f t="shared" si="13"/>
        <v>100</v>
      </c>
      <c r="AA14" s="35">
        <v>0</v>
      </c>
      <c r="AB14" s="32">
        <f t="shared" si="14"/>
        <v>0</v>
      </c>
      <c r="AC14" s="32">
        <f t="shared" si="15"/>
        <v>0</v>
      </c>
      <c r="AD14" s="35">
        <v>0</v>
      </c>
      <c r="AE14" s="32">
        <f t="shared" si="16"/>
        <v>0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5</v>
      </c>
      <c r="D15" s="35">
        <v>5</v>
      </c>
      <c r="E15" s="32">
        <f t="shared" si="2"/>
        <v>100</v>
      </c>
      <c r="F15" s="35">
        <v>1</v>
      </c>
      <c r="G15" s="32">
        <f t="shared" si="3"/>
        <v>20</v>
      </c>
      <c r="H15" s="106">
        <f t="shared" si="0"/>
        <v>5</v>
      </c>
      <c r="I15" s="32">
        <f t="shared" si="4"/>
        <v>100</v>
      </c>
      <c r="J15" s="32">
        <f t="shared" si="5"/>
        <v>100</v>
      </c>
      <c r="K15" s="35">
        <v>5</v>
      </c>
      <c r="L15" s="32">
        <f t="shared" si="6"/>
        <v>100</v>
      </c>
      <c r="M15" s="35">
        <v>0</v>
      </c>
      <c r="N15" s="32">
        <f t="shared" si="7"/>
        <v>0</v>
      </c>
      <c r="O15" s="99">
        <f t="shared" si="1"/>
        <v>0</v>
      </c>
      <c r="P15" s="32">
        <f t="shared" si="8"/>
        <v>0</v>
      </c>
      <c r="Q15" s="35">
        <v>0</v>
      </c>
      <c r="R15" s="32">
        <f t="shared" si="9"/>
        <v>0</v>
      </c>
      <c r="S15" s="35">
        <v>0</v>
      </c>
      <c r="T15" s="32">
        <f t="shared" si="10"/>
        <v>0</v>
      </c>
      <c r="U15" s="35">
        <v>5</v>
      </c>
      <c r="V15" s="32">
        <f t="shared" si="11"/>
        <v>100</v>
      </c>
      <c r="W15" s="35">
        <v>0</v>
      </c>
      <c r="X15" s="32">
        <f t="shared" si="12"/>
        <v>0</v>
      </c>
      <c r="Y15" s="35">
        <v>0</v>
      </c>
      <c r="Z15" s="32">
        <f t="shared" si="13"/>
        <v>0</v>
      </c>
      <c r="AA15" s="35">
        <v>0</v>
      </c>
      <c r="AB15" s="32">
        <f t="shared" si="14"/>
        <v>0</v>
      </c>
      <c r="AC15" s="32">
        <f t="shared" si="15"/>
        <v>0</v>
      </c>
      <c r="AD15" s="35">
        <v>0</v>
      </c>
      <c r="AE15" s="32">
        <f t="shared" si="16"/>
        <v>0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0</v>
      </c>
      <c r="D16" s="35">
        <v>0</v>
      </c>
      <c r="E16" s="32">
        <f t="shared" si="2"/>
        <v>0</v>
      </c>
      <c r="F16" s="35">
        <v>0</v>
      </c>
      <c r="G16" s="32">
        <f t="shared" si="3"/>
        <v>0</v>
      </c>
      <c r="H16" s="106">
        <f t="shared" si="0"/>
        <v>0</v>
      </c>
      <c r="I16" s="32">
        <f t="shared" si="4"/>
        <v>0</v>
      </c>
      <c r="J16" s="32">
        <f t="shared" si="5"/>
        <v>0</v>
      </c>
      <c r="K16" s="35">
        <v>0</v>
      </c>
      <c r="L16" s="32">
        <f t="shared" si="6"/>
        <v>0</v>
      </c>
      <c r="M16" s="35">
        <v>0</v>
      </c>
      <c r="N16" s="32">
        <f t="shared" si="7"/>
        <v>0</v>
      </c>
      <c r="O16" s="99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0</v>
      </c>
      <c r="D17" s="35">
        <v>0</v>
      </c>
      <c r="E17" s="32">
        <f t="shared" si="2"/>
        <v>0</v>
      </c>
      <c r="F17" s="35">
        <v>0</v>
      </c>
      <c r="G17" s="32">
        <f t="shared" si="3"/>
        <v>0</v>
      </c>
      <c r="H17" s="106">
        <f t="shared" si="0"/>
        <v>0</v>
      </c>
      <c r="I17" s="32">
        <f t="shared" si="4"/>
        <v>0</v>
      </c>
      <c r="J17" s="32">
        <f t="shared" si="5"/>
        <v>0</v>
      </c>
      <c r="K17" s="35">
        <v>0</v>
      </c>
      <c r="L17" s="32">
        <f t="shared" si="6"/>
        <v>0</v>
      </c>
      <c r="M17" s="35">
        <v>0</v>
      </c>
      <c r="N17" s="32">
        <f t="shared" si="7"/>
        <v>0</v>
      </c>
      <c r="O17" s="99">
        <f t="shared" si="1"/>
        <v>0</v>
      </c>
      <c r="P17" s="32">
        <f t="shared" si="8"/>
        <v>0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0</v>
      </c>
      <c r="V17" s="32">
        <f t="shared" si="11"/>
        <v>0</v>
      </c>
      <c r="W17" s="35">
        <v>0</v>
      </c>
      <c r="X17" s="32">
        <f t="shared" si="12"/>
        <v>0</v>
      </c>
      <c r="Y17" s="35">
        <v>0</v>
      </c>
      <c r="Z17" s="32">
        <f t="shared" si="13"/>
        <v>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0</v>
      </c>
      <c r="D18" s="35">
        <v>0</v>
      </c>
      <c r="E18" s="32">
        <f t="shared" si="2"/>
        <v>0</v>
      </c>
      <c r="F18" s="35">
        <v>0</v>
      </c>
      <c r="G18" s="32">
        <f t="shared" si="3"/>
        <v>0</v>
      </c>
      <c r="H18" s="106">
        <f t="shared" si="0"/>
        <v>0</v>
      </c>
      <c r="I18" s="32">
        <f t="shared" si="4"/>
        <v>0</v>
      </c>
      <c r="J18" s="32">
        <f t="shared" si="5"/>
        <v>0</v>
      </c>
      <c r="K18" s="35">
        <v>0</v>
      </c>
      <c r="L18" s="32">
        <f t="shared" si="6"/>
        <v>0</v>
      </c>
      <c r="M18" s="35">
        <v>0</v>
      </c>
      <c r="N18" s="32">
        <f t="shared" si="7"/>
        <v>0</v>
      </c>
      <c r="O18" s="99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0</v>
      </c>
      <c r="T18" s="32">
        <f t="shared" si="10"/>
        <v>0</v>
      </c>
      <c r="U18" s="35">
        <v>0</v>
      </c>
      <c r="V18" s="32">
        <f t="shared" si="11"/>
        <v>0</v>
      </c>
      <c r="W18" s="35">
        <v>0</v>
      </c>
      <c r="X18" s="32">
        <f t="shared" si="12"/>
        <v>0</v>
      </c>
      <c r="Y18" s="35">
        <v>0</v>
      </c>
      <c r="Z18" s="32">
        <f t="shared" si="13"/>
        <v>0</v>
      </c>
      <c r="AA18" s="35">
        <v>0</v>
      </c>
      <c r="AB18" s="32">
        <f t="shared" si="14"/>
        <v>0</v>
      </c>
      <c r="AC18" s="32">
        <f t="shared" si="15"/>
        <v>0</v>
      </c>
      <c r="AD18" s="35">
        <v>0</v>
      </c>
      <c r="AE18" s="32">
        <f t="shared" si="16"/>
        <v>0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0</v>
      </c>
      <c r="D19" s="35">
        <v>0</v>
      </c>
      <c r="E19" s="32">
        <f t="shared" si="2"/>
        <v>0</v>
      </c>
      <c r="F19" s="35">
        <v>0</v>
      </c>
      <c r="G19" s="32">
        <f t="shared" si="3"/>
        <v>0</v>
      </c>
      <c r="H19" s="106">
        <f t="shared" si="0"/>
        <v>0</v>
      </c>
      <c r="I19" s="32">
        <f t="shared" si="4"/>
        <v>0</v>
      </c>
      <c r="J19" s="32">
        <f t="shared" si="5"/>
        <v>0</v>
      </c>
      <c r="K19" s="35">
        <v>0</v>
      </c>
      <c r="L19" s="32">
        <f t="shared" si="6"/>
        <v>0</v>
      </c>
      <c r="M19" s="35">
        <v>0</v>
      </c>
      <c r="N19" s="32">
        <f t="shared" si="7"/>
        <v>0</v>
      </c>
      <c r="O19" s="99">
        <f t="shared" si="1"/>
        <v>0</v>
      </c>
      <c r="P19" s="32">
        <f t="shared" si="8"/>
        <v>0</v>
      </c>
      <c r="Q19" s="35">
        <v>0</v>
      </c>
      <c r="R19" s="32">
        <f t="shared" si="9"/>
        <v>0</v>
      </c>
      <c r="S19" s="35">
        <v>0</v>
      </c>
      <c r="T19" s="32">
        <f t="shared" si="10"/>
        <v>0</v>
      </c>
      <c r="U19" s="35">
        <v>0</v>
      </c>
      <c r="V19" s="32">
        <f t="shared" si="11"/>
        <v>0</v>
      </c>
      <c r="W19" s="35">
        <v>0</v>
      </c>
      <c r="X19" s="32">
        <f t="shared" si="12"/>
        <v>0</v>
      </c>
      <c r="Y19" s="35">
        <v>0</v>
      </c>
      <c r="Z19" s="32">
        <f t="shared" si="13"/>
        <v>0</v>
      </c>
      <c r="AA19" s="35">
        <v>0</v>
      </c>
      <c r="AB19" s="32">
        <f t="shared" si="14"/>
        <v>0</v>
      </c>
      <c r="AC19" s="32">
        <f t="shared" si="15"/>
        <v>0</v>
      </c>
      <c r="AD19" s="35">
        <v>0</v>
      </c>
      <c r="AE19" s="32">
        <f t="shared" si="16"/>
        <v>0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0</v>
      </c>
      <c r="D20" s="35">
        <v>0</v>
      </c>
      <c r="E20" s="32">
        <f t="shared" si="2"/>
        <v>0</v>
      </c>
      <c r="F20" s="35">
        <v>0</v>
      </c>
      <c r="G20" s="32">
        <f t="shared" si="3"/>
        <v>0</v>
      </c>
      <c r="H20" s="106">
        <f t="shared" si="0"/>
        <v>0</v>
      </c>
      <c r="I20" s="32">
        <f t="shared" si="4"/>
        <v>0</v>
      </c>
      <c r="J20" s="32">
        <f t="shared" si="5"/>
        <v>0</v>
      </c>
      <c r="K20" s="35">
        <v>0</v>
      </c>
      <c r="L20" s="32">
        <f t="shared" si="6"/>
        <v>0</v>
      </c>
      <c r="M20" s="35">
        <v>0</v>
      </c>
      <c r="N20" s="32">
        <f t="shared" si="7"/>
        <v>0</v>
      </c>
      <c r="O20" s="99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23</v>
      </c>
      <c r="D21" s="10">
        <f>SUM(D22:D39)</f>
        <v>22</v>
      </c>
      <c r="E21" s="43">
        <f>IF(C21=0,0,D21/C21*100)</f>
        <v>95.652173913043484</v>
      </c>
      <c r="F21" s="10">
        <f>SUM(F22:F39)</f>
        <v>6</v>
      </c>
      <c r="G21" s="43">
        <f>IF(D21=0,0,F21/D21*100)</f>
        <v>27.27272727272727</v>
      </c>
      <c r="H21" s="61">
        <f>SUM(H22:H39)</f>
        <v>22</v>
      </c>
      <c r="I21" s="43">
        <f>IF(D21=0,0,H21/D21*100)</f>
        <v>100</v>
      </c>
      <c r="J21" s="43">
        <f>IF(C21=0,0,H21/C21*100)</f>
        <v>95.652173913043484</v>
      </c>
      <c r="K21" s="10">
        <f>SUM(K22:K39)</f>
        <v>13</v>
      </c>
      <c r="L21" s="43">
        <f>IF(D21=0,0,K21/D21*100)</f>
        <v>59.090909090909093</v>
      </c>
      <c r="M21" s="10">
        <f>SUM(M22:M39)</f>
        <v>9</v>
      </c>
      <c r="N21" s="43">
        <f>IF(D21=0,0,M21/D21*100)</f>
        <v>40.909090909090914</v>
      </c>
      <c r="O21" s="61">
        <f>SUM(O22:O39)</f>
        <v>0</v>
      </c>
      <c r="P21" s="43">
        <f>IF(D21=0,0,O21/D21*100)</f>
        <v>0</v>
      </c>
      <c r="Q21" s="10">
        <f>SUM(Q22:Q39)</f>
        <v>0</v>
      </c>
      <c r="R21" s="43">
        <f t="shared" si="9"/>
        <v>0</v>
      </c>
      <c r="S21" s="10">
        <f>SUM(S22:S39)</f>
        <v>0</v>
      </c>
      <c r="T21" s="43">
        <f>IF(D21=0,0,S21/D21*100)</f>
        <v>0</v>
      </c>
      <c r="U21" s="10">
        <f>SUM(U22:U39)</f>
        <v>1</v>
      </c>
      <c r="V21" s="43">
        <f t="shared" si="11"/>
        <v>4.5454545454545459</v>
      </c>
      <c r="W21" s="10">
        <f>SUM(W22:W39)</f>
        <v>0</v>
      </c>
      <c r="X21" s="43">
        <f>IF(D21=0,0,W21/D21*100)</f>
        <v>0</v>
      </c>
      <c r="Y21" s="10">
        <f>SUM(Y22:Y39)</f>
        <v>2</v>
      </c>
      <c r="Z21" s="43">
        <f>IF(D21=0,0,Y21/D21*100)</f>
        <v>9.0909090909090917</v>
      </c>
      <c r="AA21" s="10">
        <f>SUM(AA22:AA39)</f>
        <v>0</v>
      </c>
      <c r="AB21" s="43">
        <f>IF(D21=0,0,AA21/D21*100)</f>
        <v>0</v>
      </c>
      <c r="AC21" s="43">
        <f>IF(Y21=0,0,AA21/Y21*100)</f>
        <v>0</v>
      </c>
      <c r="AD21" s="10">
        <f>SUM(AD22:AD39)</f>
        <v>0</v>
      </c>
      <c r="AE21" s="43">
        <f t="shared" si="16"/>
        <v>0</v>
      </c>
      <c r="AF21" s="10">
        <f>SUM(AF22:AF39)</f>
        <v>0</v>
      </c>
      <c r="AG21" s="43">
        <f>IF(D21=0,0,AF21/D21*100)</f>
        <v>0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2</v>
      </c>
      <c r="D22" s="35">
        <v>2</v>
      </c>
      <c r="E22" s="32">
        <f t="shared" si="2"/>
        <v>100</v>
      </c>
      <c r="F22" s="35">
        <v>0</v>
      </c>
      <c r="G22" s="32">
        <f t="shared" si="3"/>
        <v>0</v>
      </c>
      <c r="H22" s="106">
        <f t="shared" si="0"/>
        <v>2</v>
      </c>
      <c r="I22" s="32">
        <f t="shared" si="4"/>
        <v>100</v>
      </c>
      <c r="J22" s="32">
        <f t="shared" si="5"/>
        <v>100</v>
      </c>
      <c r="K22" s="35">
        <v>1</v>
      </c>
      <c r="L22" s="32">
        <f t="shared" si="6"/>
        <v>50</v>
      </c>
      <c r="M22" s="35">
        <v>1</v>
      </c>
      <c r="N22" s="32">
        <f t="shared" si="7"/>
        <v>50</v>
      </c>
      <c r="O22" s="99">
        <f t="shared" ref="O22:O39" si="18">D22-H22</f>
        <v>0</v>
      </c>
      <c r="P22" s="32">
        <f t="shared" si="8"/>
        <v>0</v>
      </c>
      <c r="Q22" s="35">
        <v>0</v>
      </c>
      <c r="R22" s="32">
        <f t="shared" si="9"/>
        <v>0</v>
      </c>
      <c r="S22" s="35">
        <v>0</v>
      </c>
      <c r="T22" s="32">
        <f t="shared" si="10"/>
        <v>0</v>
      </c>
      <c r="U22" s="35">
        <v>0</v>
      </c>
      <c r="V22" s="32">
        <f t="shared" si="11"/>
        <v>0</v>
      </c>
      <c r="W22" s="35">
        <v>0</v>
      </c>
      <c r="X22" s="32">
        <f t="shared" si="12"/>
        <v>0</v>
      </c>
      <c r="Y22" s="35">
        <v>0</v>
      </c>
      <c r="Z22" s="32">
        <f t="shared" si="13"/>
        <v>0</v>
      </c>
      <c r="AA22" s="35">
        <v>0</v>
      </c>
      <c r="AB22" s="32">
        <f t="shared" si="14"/>
        <v>0</v>
      </c>
      <c r="AC22" s="32">
        <f t="shared" si="15"/>
        <v>0</v>
      </c>
      <c r="AD22" s="35">
        <v>0</v>
      </c>
      <c r="AE22" s="32">
        <f t="shared" si="16"/>
        <v>0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0</v>
      </c>
      <c r="D23" s="35">
        <v>0</v>
      </c>
      <c r="E23" s="32">
        <f t="shared" si="2"/>
        <v>0</v>
      </c>
      <c r="F23" s="35">
        <v>0</v>
      </c>
      <c r="G23" s="32">
        <f t="shared" si="3"/>
        <v>0</v>
      </c>
      <c r="H23" s="106">
        <f t="shared" si="0"/>
        <v>0</v>
      </c>
      <c r="I23" s="32">
        <f t="shared" si="4"/>
        <v>0</v>
      </c>
      <c r="J23" s="32">
        <f t="shared" si="5"/>
        <v>0</v>
      </c>
      <c r="K23" s="35">
        <v>0</v>
      </c>
      <c r="L23" s="32">
        <f t="shared" si="6"/>
        <v>0</v>
      </c>
      <c r="M23" s="35">
        <v>0</v>
      </c>
      <c r="N23" s="32">
        <f t="shared" si="7"/>
        <v>0</v>
      </c>
      <c r="O23" s="99">
        <f t="shared" si="18"/>
        <v>0</v>
      </c>
      <c r="P23" s="32">
        <f t="shared" si="8"/>
        <v>0</v>
      </c>
      <c r="Q23" s="35">
        <v>0</v>
      </c>
      <c r="R23" s="32">
        <f t="shared" si="9"/>
        <v>0</v>
      </c>
      <c r="S23" s="35">
        <v>0</v>
      </c>
      <c r="T23" s="32">
        <f t="shared" si="10"/>
        <v>0</v>
      </c>
      <c r="U23" s="35">
        <v>0</v>
      </c>
      <c r="V23" s="32">
        <f t="shared" si="11"/>
        <v>0</v>
      </c>
      <c r="W23" s="35">
        <v>0</v>
      </c>
      <c r="X23" s="32">
        <f t="shared" si="12"/>
        <v>0</v>
      </c>
      <c r="Y23" s="35">
        <v>0</v>
      </c>
      <c r="Z23" s="32">
        <f t="shared" si="13"/>
        <v>0</v>
      </c>
      <c r="AA23" s="35">
        <v>0</v>
      </c>
      <c r="AB23" s="32">
        <f t="shared" si="14"/>
        <v>0</v>
      </c>
      <c r="AC23" s="32">
        <f t="shared" si="15"/>
        <v>0</v>
      </c>
      <c r="AD23" s="35">
        <v>0</v>
      </c>
      <c r="AE23" s="32">
        <f t="shared" si="16"/>
        <v>0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0</v>
      </c>
      <c r="D24" s="35">
        <v>0</v>
      </c>
      <c r="E24" s="32">
        <f t="shared" si="2"/>
        <v>0</v>
      </c>
      <c r="F24" s="35">
        <v>0</v>
      </c>
      <c r="G24" s="32">
        <f t="shared" si="3"/>
        <v>0</v>
      </c>
      <c r="H24" s="106">
        <f t="shared" si="0"/>
        <v>0</v>
      </c>
      <c r="I24" s="32">
        <f t="shared" si="4"/>
        <v>0</v>
      </c>
      <c r="J24" s="32">
        <f t="shared" si="5"/>
        <v>0</v>
      </c>
      <c r="K24" s="35">
        <v>0</v>
      </c>
      <c r="L24" s="32">
        <f t="shared" si="6"/>
        <v>0</v>
      </c>
      <c r="M24" s="35">
        <v>0</v>
      </c>
      <c r="N24" s="32">
        <f t="shared" si="7"/>
        <v>0</v>
      </c>
      <c r="O24" s="99">
        <f t="shared" si="18"/>
        <v>0</v>
      </c>
      <c r="P24" s="32">
        <f t="shared" si="8"/>
        <v>0</v>
      </c>
      <c r="Q24" s="35">
        <v>0</v>
      </c>
      <c r="R24" s="32">
        <f t="shared" si="9"/>
        <v>0</v>
      </c>
      <c r="S24" s="35">
        <v>0</v>
      </c>
      <c r="T24" s="32">
        <f t="shared" si="10"/>
        <v>0</v>
      </c>
      <c r="U24" s="35">
        <v>0</v>
      </c>
      <c r="V24" s="32">
        <f t="shared" si="11"/>
        <v>0</v>
      </c>
      <c r="W24" s="35">
        <v>0</v>
      </c>
      <c r="X24" s="32">
        <f t="shared" si="12"/>
        <v>0</v>
      </c>
      <c r="Y24" s="35">
        <v>0</v>
      </c>
      <c r="Z24" s="32">
        <f t="shared" si="13"/>
        <v>0</v>
      </c>
      <c r="AA24" s="35">
        <v>0</v>
      </c>
      <c r="AB24" s="32">
        <f t="shared" si="14"/>
        <v>0</v>
      </c>
      <c r="AC24" s="32">
        <f t="shared" si="15"/>
        <v>0</v>
      </c>
      <c r="AD24" s="35">
        <v>0</v>
      </c>
      <c r="AE24" s="32">
        <f t="shared" si="16"/>
        <v>0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3</v>
      </c>
      <c r="D25" s="35">
        <v>3</v>
      </c>
      <c r="E25" s="32">
        <f t="shared" si="2"/>
        <v>100</v>
      </c>
      <c r="F25" s="35">
        <v>0</v>
      </c>
      <c r="G25" s="32">
        <f t="shared" si="3"/>
        <v>0</v>
      </c>
      <c r="H25" s="106">
        <f t="shared" si="0"/>
        <v>3</v>
      </c>
      <c r="I25" s="32">
        <f t="shared" si="4"/>
        <v>100</v>
      </c>
      <c r="J25" s="32">
        <f t="shared" si="5"/>
        <v>100</v>
      </c>
      <c r="K25" s="35">
        <v>1</v>
      </c>
      <c r="L25" s="32">
        <f t="shared" si="6"/>
        <v>33.333333333333329</v>
      </c>
      <c r="M25" s="35">
        <v>2</v>
      </c>
      <c r="N25" s="32">
        <f t="shared" si="7"/>
        <v>66.666666666666657</v>
      </c>
      <c r="O25" s="99">
        <f t="shared" si="18"/>
        <v>0</v>
      </c>
      <c r="P25" s="32">
        <f t="shared" si="8"/>
        <v>0</v>
      </c>
      <c r="Q25" s="35">
        <v>0</v>
      </c>
      <c r="R25" s="32">
        <f t="shared" si="9"/>
        <v>0</v>
      </c>
      <c r="S25" s="35">
        <v>0</v>
      </c>
      <c r="T25" s="32">
        <f t="shared" si="10"/>
        <v>0</v>
      </c>
      <c r="U25" s="35">
        <v>0</v>
      </c>
      <c r="V25" s="32">
        <f t="shared" si="11"/>
        <v>0</v>
      </c>
      <c r="W25" s="35">
        <v>0</v>
      </c>
      <c r="X25" s="32">
        <f t="shared" si="12"/>
        <v>0</v>
      </c>
      <c r="Y25" s="35">
        <v>1</v>
      </c>
      <c r="Z25" s="32">
        <f t="shared" si="13"/>
        <v>33.333333333333329</v>
      </c>
      <c r="AA25" s="35">
        <v>0</v>
      </c>
      <c r="AB25" s="32">
        <f t="shared" si="14"/>
        <v>0</v>
      </c>
      <c r="AC25" s="32">
        <f t="shared" si="15"/>
        <v>0</v>
      </c>
      <c r="AD25" s="35">
        <v>0</v>
      </c>
      <c r="AE25" s="32">
        <f t="shared" si="16"/>
        <v>0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0</v>
      </c>
      <c r="D26" s="35">
        <v>0</v>
      </c>
      <c r="E26" s="32">
        <f t="shared" si="2"/>
        <v>0</v>
      </c>
      <c r="F26" s="35">
        <v>0</v>
      </c>
      <c r="G26" s="32">
        <f t="shared" si="3"/>
        <v>0</v>
      </c>
      <c r="H26" s="106">
        <f t="shared" si="0"/>
        <v>0</v>
      </c>
      <c r="I26" s="32">
        <f t="shared" si="4"/>
        <v>0</v>
      </c>
      <c r="J26" s="32">
        <f t="shared" si="5"/>
        <v>0</v>
      </c>
      <c r="K26" s="35">
        <v>0</v>
      </c>
      <c r="L26" s="32">
        <f t="shared" si="6"/>
        <v>0</v>
      </c>
      <c r="M26" s="35">
        <v>0</v>
      </c>
      <c r="N26" s="32">
        <f t="shared" si="7"/>
        <v>0</v>
      </c>
      <c r="O26" s="99">
        <f t="shared" si="18"/>
        <v>0</v>
      </c>
      <c r="P26" s="32">
        <f t="shared" si="8"/>
        <v>0</v>
      </c>
      <c r="Q26" s="35">
        <v>0</v>
      </c>
      <c r="R26" s="32">
        <f t="shared" si="9"/>
        <v>0</v>
      </c>
      <c r="S26" s="35">
        <v>0</v>
      </c>
      <c r="T26" s="32">
        <f t="shared" si="10"/>
        <v>0</v>
      </c>
      <c r="U26" s="35">
        <v>0</v>
      </c>
      <c r="V26" s="32">
        <f t="shared" si="11"/>
        <v>0</v>
      </c>
      <c r="W26" s="35">
        <v>0</v>
      </c>
      <c r="X26" s="32">
        <f t="shared" si="12"/>
        <v>0</v>
      </c>
      <c r="Y26" s="35">
        <v>0</v>
      </c>
      <c r="Z26" s="32">
        <f t="shared" si="13"/>
        <v>0</v>
      </c>
      <c r="AA26" s="35">
        <v>0</v>
      </c>
      <c r="AB26" s="32">
        <f t="shared" si="14"/>
        <v>0</v>
      </c>
      <c r="AC26" s="32">
        <f t="shared" si="15"/>
        <v>0</v>
      </c>
      <c r="AD26" s="35">
        <v>0</v>
      </c>
      <c r="AE26" s="32">
        <f t="shared" si="16"/>
        <v>0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0</v>
      </c>
      <c r="D27" s="35">
        <v>0</v>
      </c>
      <c r="E27" s="32">
        <f t="shared" si="2"/>
        <v>0</v>
      </c>
      <c r="F27" s="35">
        <v>0</v>
      </c>
      <c r="G27" s="32">
        <f t="shared" si="3"/>
        <v>0</v>
      </c>
      <c r="H27" s="106">
        <f t="shared" si="0"/>
        <v>0</v>
      </c>
      <c r="I27" s="32">
        <f t="shared" si="4"/>
        <v>0</v>
      </c>
      <c r="J27" s="32">
        <f t="shared" si="5"/>
        <v>0</v>
      </c>
      <c r="K27" s="35">
        <v>0</v>
      </c>
      <c r="L27" s="32">
        <f t="shared" si="6"/>
        <v>0</v>
      </c>
      <c r="M27" s="35">
        <v>0</v>
      </c>
      <c r="N27" s="32">
        <f t="shared" si="7"/>
        <v>0</v>
      </c>
      <c r="O27" s="99">
        <f t="shared" si="18"/>
        <v>0</v>
      </c>
      <c r="P27" s="32">
        <f t="shared" si="8"/>
        <v>0</v>
      </c>
      <c r="Q27" s="35">
        <v>0</v>
      </c>
      <c r="R27" s="32">
        <f t="shared" si="9"/>
        <v>0</v>
      </c>
      <c r="S27" s="35">
        <v>0</v>
      </c>
      <c r="T27" s="32">
        <f t="shared" si="10"/>
        <v>0</v>
      </c>
      <c r="U27" s="35">
        <v>0</v>
      </c>
      <c r="V27" s="32">
        <f t="shared" si="11"/>
        <v>0</v>
      </c>
      <c r="W27" s="35">
        <v>0</v>
      </c>
      <c r="X27" s="32">
        <f t="shared" si="12"/>
        <v>0</v>
      </c>
      <c r="Y27" s="35">
        <v>0</v>
      </c>
      <c r="Z27" s="32">
        <f t="shared" si="13"/>
        <v>0</v>
      </c>
      <c r="AA27" s="35">
        <v>0</v>
      </c>
      <c r="AB27" s="32">
        <f t="shared" si="14"/>
        <v>0</v>
      </c>
      <c r="AC27" s="32">
        <f t="shared" si="15"/>
        <v>0</v>
      </c>
      <c r="AD27" s="35">
        <v>0</v>
      </c>
      <c r="AE27" s="32">
        <f t="shared" si="16"/>
        <v>0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0</v>
      </c>
      <c r="D28" s="35">
        <v>0</v>
      </c>
      <c r="E28" s="32">
        <f t="shared" si="2"/>
        <v>0</v>
      </c>
      <c r="F28" s="35">
        <v>0</v>
      </c>
      <c r="G28" s="32">
        <f t="shared" si="3"/>
        <v>0</v>
      </c>
      <c r="H28" s="106">
        <f t="shared" si="0"/>
        <v>0</v>
      </c>
      <c r="I28" s="32">
        <f t="shared" si="4"/>
        <v>0</v>
      </c>
      <c r="J28" s="32">
        <f t="shared" si="5"/>
        <v>0</v>
      </c>
      <c r="K28" s="35">
        <v>0</v>
      </c>
      <c r="L28" s="32">
        <f t="shared" si="6"/>
        <v>0</v>
      </c>
      <c r="M28" s="35">
        <v>0</v>
      </c>
      <c r="N28" s="32">
        <f t="shared" si="7"/>
        <v>0</v>
      </c>
      <c r="O28" s="99">
        <f t="shared" si="18"/>
        <v>0</v>
      </c>
      <c r="P28" s="32">
        <f t="shared" si="8"/>
        <v>0</v>
      </c>
      <c r="Q28" s="35">
        <v>0</v>
      </c>
      <c r="R28" s="32">
        <f t="shared" si="9"/>
        <v>0</v>
      </c>
      <c r="S28" s="35">
        <v>0</v>
      </c>
      <c r="T28" s="32">
        <f t="shared" si="10"/>
        <v>0</v>
      </c>
      <c r="U28" s="35">
        <v>0</v>
      </c>
      <c r="V28" s="32">
        <f t="shared" si="11"/>
        <v>0</v>
      </c>
      <c r="W28" s="35">
        <v>0</v>
      </c>
      <c r="X28" s="32">
        <f t="shared" si="12"/>
        <v>0</v>
      </c>
      <c r="Y28" s="35">
        <v>0</v>
      </c>
      <c r="Z28" s="32">
        <f t="shared" si="13"/>
        <v>0</v>
      </c>
      <c r="AA28" s="35">
        <v>0</v>
      </c>
      <c r="AB28" s="32">
        <f t="shared" si="14"/>
        <v>0</v>
      </c>
      <c r="AC28" s="32">
        <f t="shared" si="15"/>
        <v>0</v>
      </c>
      <c r="AD28" s="35">
        <v>0</v>
      </c>
      <c r="AE28" s="32">
        <f t="shared" si="16"/>
        <v>0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1</v>
      </c>
      <c r="D29" s="35">
        <v>1</v>
      </c>
      <c r="E29" s="32">
        <f t="shared" si="2"/>
        <v>100</v>
      </c>
      <c r="F29" s="35">
        <v>0</v>
      </c>
      <c r="G29" s="32">
        <f t="shared" si="3"/>
        <v>0</v>
      </c>
      <c r="H29" s="106">
        <f t="shared" si="0"/>
        <v>1</v>
      </c>
      <c r="I29" s="32">
        <f t="shared" si="4"/>
        <v>100</v>
      </c>
      <c r="J29" s="32">
        <f t="shared" si="5"/>
        <v>100</v>
      </c>
      <c r="K29" s="35">
        <v>1</v>
      </c>
      <c r="L29" s="32">
        <f t="shared" si="6"/>
        <v>100</v>
      </c>
      <c r="M29" s="35">
        <v>0</v>
      </c>
      <c r="N29" s="32">
        <f t="shared" si="7"/>
        <v>0</v>
      </c>
      <c r="O29" s="99">
        <f t="shared" si="18"/>
        <v>0</v>
      </c>
      <c r="P29" s="32">
        <f t="shared" si="8"/>
        <v>0</v>
      </c>
      <c r="Q29" s="35">
        <v>0</v>
      </c>
      <c r="R29" s="32">
        <f t="shared" si="9"/>
        <v>0</v>
      </c>
      <c r="S29" s="35">
        <v>0</v>
      </c>
      <c r="T29" s="32">
        <f t="shared" si="10"/>
        <v>0</v>
      </c>
      <c r="U29" s="35">
        <v>0</v>
      </c>
      <c r="V29" s="32">
        <f t="shared" si="11"/>
        <v>0</v>
      </c>
      <c r="W29" s="35">
        <v>0</v>
      </c>
      <c r="X29" s="32">
        <f t="shared" si="12"/>
        <v>0</v>
      </c>
      <c r="Y29" s="35">
        <v>1</v>
      </c>
      <c r="Z29" s="32">
        <f t="shared" si="13"/>
        <v>100</v>
      </c>
      <c r="AA29" s="35">
        <v>0</v>
      </c>
      <c r="AB29" s="32">
        <f t="shared" si="14"/>
        <v>0</v>
      </c>
      <c r="AC29" s="32">
        <f t="shared" si="15"/>
        <v>0</v>
      </c>
      <c r="AD29" s="35">
        <v>0</v>
      </c>
      <c r="AE29" s="32">
        <f t="shared" si="16"/>
        <v>0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4</v>
      </c>
      <c r="D30" s="35">
        <v>3</v>
      </c>
      <c r="E30" s="32">
        <f t="shared" si="2"/>
        <v>75</v>
      </c>
      <c r="F30" s="35">
        <v>0</v>
      </c>
      <c r="G30" s="32">
        <f t="shared" si="3"/>
        <v>0</v>
      </c>
      <c r="H30" s="106">
        <f t="shared" si="0"/>
        <v>3</v>
      </c>
      <c r="I30" s="32">
        <f t="shared" si="4"/>
        <v>100</v>
      </c>
      <c r="J30" s="32">
        <f t="shared" si="5"/>
        <v>75</v>
      </c>
      <c r="K30" s="35">
        <v>1</v>
      </c>
      <c r="L30" s="32">
        <f t="shared" si="6"/>
        <v>33.333333333333329</v>
      </c>
      <c r="M30" s="35">
        <v>2</v>
      </c>
      <c r="N30" s="32">
        <f t="shared" si="7"/>
        <v>66.666666666666657</v>
      </c>
      <c r="O30" s="99">
        <f t="shared" si="18"/>
        <v>0</v>
      </c>
      <c r="P30" s="32">
        <f t="shared" si="8"/>
        <v>0</v>
      </c>
      <c r="Q30" s="35">
        <v>0</v>
      </c>
      <c r="R30" s="32">
        <f t="shared" si="9"/>
        <v>0</v>
      </c>
      <c r="S30" s="35">
        <v>0</v>
      </c>
      <c r="T30" s="32">
        <f t="shared" si="10"/>
        <v>0</v>
      </c>
      <c r="U30" s="35">
        <v>0</v>
      </c>
      <c r="V30" s="32">
        <f t="shared" si="11"/>
        <v>0</v>
      </c>
      <c r="W30" s="35">
        <v>0</v>
      </c>
      <c r="X30" s="32">
        <f t="shared" si="12"/>
        <v>0</v>
      </c>
      <c r="Y30" s="35">
        <v>0</v>
      </c>
      <c r="Z30" s="32">
        <f t="shared" si="13"/>
        <v>0</v>
      </c>
      <c r="AA30" s="35">
        <v>0</v>
      </c>
      <c r="AB30" s="32">
        <f t="shared" si="14"/>
        <v>0</v>
      </c>
      <c r="AC30" s="32">
        <f t="shared" si="15"/>
        <v>0</v>
      </c>
      <c r="AD30" s="35">
        <v>0</v>
      </c>
      <c r="AE30" s="32">
        <f t="shared" si="16"/>
        <v>0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4</v>
      </c>
      <c r="D31" s="35">
        <v>4</v>
      </c>
      <c r="E31" s="32">
        <f t="shared" si="2"/>
        <v>100</v>
      </c>
      <c r="F31" s="35">
        <v>3</v>
      </c>
      <c r="G31" s="32">
        <f t="shared" si="3"/>
        <v>75</v>
      </c>
      <c r="H31" s="106">
        <f t="shared" si="0"/>
        <v>4</v>
      </c>
      <c r="I31" s="32">
        <f t="shared" si="4"/>
        <v>100</v>
      </c>
      <c r="J31" s="32">
        <f t="shared" si="5"/>
        <v>100</v>
      </c>
      <c r="K31" s="35">
        <v>1</v>
      </c>
      <c r="L31" s="32">
        <f t="shared" si="6"/>
        <v>25</v>
      </c>
      <c r="M31" s="35">
        <v>3</v>
      </c>
      <c r="N31" s="32">
        <f t="shared" si="7"/>
        <v>75</v>
      </c>
      <c r="O31" s="99">
        <f t="shared" si="18"/>
        <v>0</v>
      </c>
      <c r="P31" s="32">
        <f t="shared" si="8"/>
        <v>0</v>
      </c>
      <c r="Q31" s="35">
        <v>0</v>
      </c>
      <c r="R31" s="32">
        <f t="shared" si="9"/>
        <v>0</v>
      </c>
      <c r="S31" s="35">
        <v>0</v>
      </c>
      <c r="T31" s="32">
        <f t="shared" si="10"/>
        <v>0</v>
      </c>
      <c r="U31" s="35">
        <v>1</v>
      </c>
      <c r="V31" s="32">
        <f t="shared" si="11"/>
        <v>25</v>
      </c>
      <c r="W31" s="35">
        <v>0</v>
      </c>
      <c r="X31" s="32">
        <f t="shared" si="12"/>
        <v>0</v>
      </c>
      <c r="Y31" s="35">
        <v>0</v>
      </c>
      <c r="Z31" s="32">
        <f t="shared" si="13"/>
        <v>0</v>
      </c>
      <c r="AA31" s="35">
        <v>0</v>
      </c>
      <c r="AB31" s="32">
        <f t="shared" si="14"/>
        <v>0</v>
      </c>
      <c r="AC31" s="32">
        <f t="shared" si="15"/>
        <v>0</v>
      </c>
      <c r="AD31" s="35">
        <v>0</v>
      </c>
      <c r="AE31" s="32">
        <f t="shared" si="16"/>
        <v>0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0</v>
      </c>
      <c r="D32" s="35">
        <v>0</v>
      </c>
      <c r="E32" s="32">
        <f t="shared" si="2"/>
        <v>0</v>
      </c>
      <c r="F32" s="35">
        <v>0</v>
      </c>
      <c r="G32" s="32">
        <f t="shared" si="3"/>
        <v>0</v>
      </c>
      <c r="H32" s="106">
        <f t="shared" si="0"/>
        <v>0</v>
      </c>
      <c r="I32" s="32">
        <f t="shared" si="4"/>
        <v>0</v>
      </c>
      <c r="J32" s="32">
        <f t="shared" si="5"/>
        <v>0</v>
      </c>
      <c r="K32" s="35">
        <v>0</v>
      </c>
      <c r="L32" s="32">
        <f t="shared" si="6"/>
        <v>0</v>
      </c>
      <c r="M32" s="35">
        <v>0</v>
      </c>
      <c r="N32" s="32">
        <f t="shared" si="7"/>
        <v>0</v>
      </c>
      <c r="O32" s="99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5</v>
      </c>
      <c r="D33" s="35">
        <v>5</v>
      </c>
      <c r="E33" s="32">
        <f t="shared" si="2"/>
        <v>100</v>
      </c>
      <c r="F33" s="35">
        <v>0</v>
      </c>
      <c r="G33" s="32">
        <f t="shared" si="3"/>
        <v>0</v>
      </c>
      <c r="H33" s="106">
        <f t="shared" si="0"/>
        <v>5</v>
      </c>
      <c r="I33" s="32">
        <f t="shared" si="4"/>
        <v>100</v>
      </c>
      <c r="J33" s="32">
        <f t="shared" si="5"/>
        <v>100</v>
      </c>
      <c r="K33" s="35">
        <v>5</v>
      </c>
      <c r="L33" s="32">
        <f t="shared" si="6"/>
        <v>100</v>
      </c>
      <c r="M33" s="35">
        <v>0</v>
      </c>
      <c r="N33" s="32">
        <f t="shared" si="7"/>
        <v>0</v>
      </c>
      <c r="O33" s="99">
        <f t="shared" si="18"/>
        <v>0</v>
      </c>
      <c r="P33" s="32">
        <f t="shared" si="8"/>
        <v>0</v>
      </c>
      <c r="Q33" s="35">
        <v>0</v>
      </c>
      <c r="R33" s="32">
        <f t="shared" si="9"/>
        <v>0</v>
      </c>
      <c r="S33" s="35">
        <v>0</v>
      </c>
      <c r="T33" s="32">
        <f t="shared" si="10"/>
        <v>0</v>
      </c>
      <c r="U33" s="35">
        <v>0</v>
      </c>
      <c r="V33" s="32">
        <f t="shared" si="11"/>
        <v>0</v>
      </c>
      <c r="W33" s="35">
        <v>0</v>
      </c>
      <c r="X33" s="32">
        <f t="shared" si="12"/>
        <v>0</v>
      </c>
      <c r="Y33" s="35">
        <v>0</v>
      </c>
      <c r="Z33" s="32">
        <f t="shared" si="13"/>
        <v>0</v>
      </c>
      <c r="AA33" s="35">
        <v>0</v>
      </c>
      <c r="AB33" s="32">
        <f t="shared" si="14"/>
        <v>0</v>
      </c>
      <c r="AC33" s="32">
        <f t="shared" si="15"/>
        <v>0</v>
      </c>
      <c r="AD33" s="35">
        <v>0</v>
      </c>
      <c r="AE33" s="32">
        <f t="shared" si="16"/>
        <v>0</v>
      </c>
      <c r="AF33" s="35">
        <v>0</v>
      </c>
      <c r="AG33" s="32">
        <f t="shared" si="17"/>
        <v>0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0</v>
      </c>
      <c r="D34" s="35">
        <v>0</v>
      </c>
      <c r="E34" s="32">
        <f t="shared" si="2"/>
        <v>0</v>
      </c>
      <c r="F34" s="35">
        <v>0</v>
      </c>
      <c r="G34" s="32">
        <f t="shared" si="3"/>
        <v>0</v>
      </c>
      <c r="H34" s="106">
        <f t="shared" si="0"/>
        <v>0</v>
      </c>
      <c r="I34" s="32">
        <f t="shared" si="4"/>
        <v>0</v>
      </c>
      <c r="J34" s="32">
        <f t="shared" si="5"/>
        <v>0</v>
      </c>
      <c r="K34" s="35">
        <v>0</v>
      </c>
      <c r="L34" s="32">
        <f t="shared" si="6"/>
        <v>0</v>
      </c>
      <c r="M34" s="35">
        <v>0</v>
      </c>
      <c r="N34" s="32">
        <f t="shared" si="7"/>
        <v>0</v>
      </c>
      <c r="O34" s="99">
        <f t="shared" si="18"/>
        <v>0</v>
      </c>
      <c r="P34" s="32">
        <f t="shared" si="8"/>
        <v>0</v>
      </c>
      <c r="Q34" s="35">
        <v>0</v>
      </c>
      <c r="R34" s="32">
        <f t="shared" si="9"/>
        <v>0</v>
      </c>
      <c r="S34" s="35">
        <v>0</v>
      </c>
      <c r="T34" s="32">
        <f t="shared" si="10"/>
        <v>0</v>
      </c>
      <c r="U34" s="35">
        <v>0</v>
      </c>
      <c r="V34" s="32">
        <f t="shared" si="11"/>
        <v>0</v>
      </c>
      <c r="W34" s="35">
        <v>0</v>
      </c>
      <c r="X34" s="32">
        <f t="shared" si="12"/>
        <v>0</v>
      </c>
      <c r="Y34" s="35">
        <v>0</v>
      </c>
      <c r="Z34" s="32">
        <f t="shared" si="13"/>
        <v>0</v>
      </c>
      <c r="AA34" s="35">
        <v>0</v>
      </c>
      <c r="AB34" s="32">
        <f t="shared" si="14"/>
        <v>0</v>
      </c>
      <c r="AC34" s="32">
        <f t="shared" si="15"/>
        <v>0</v>
      </c>
      <c r="AD34" s="35">
        <v>0</v>
      </c>
      <c r="AE34" s="32">
        <f t="shared" si="16"/>
        <v>0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0</v>
      </c>
      <c r="D35" s="35">
        <v>0</v>
      </c>
      <c r="E35" s="32">
        <f t="shared" si="2"/>
        <v>0</v>
      </c>
      <c r="F35" s="35">
        <v>0</v>
      </c>
      <c r="G35" s="32">
        <f t="shared" si="3"/>
        <v>0</v>
      </c>
      <c r="H35" s="106">
        <f t="shared" si="0"/>
        <v>0</v>
      </c>
      <c r="I35" s="32">
        <f t="shared" si="4"/>
        <v>0</v>
      </c>
      <c r="J35" s="32">
        <f t="shared" si="5"/>
        <v>0</v>
      </c>
      <c r="K35" s="35">
        <v>0</v>
      </c>
      <c r="L35" s="32">
        <f t="shared" si="6"/>
        <v>0</v>
      </c>
      <c r="M35" s="35">
        <v>0</v>
      </c>
      <c r="N35" s="32">
        <f t="shared" si="7"/>
        <v>0</v>
      </c>
      <c r="O35" s="99">
        <f t="shared" si="18"/>
        <v>0</v>
      </c>
      <c r="P35" s="32">
        <f t="shared" si="8"/>
        <v>0</v>
      </c>
      <c r="Q35" s="35">
        <v>0</v>
      </c>
      <c r="R35" s="32">
        <f t="shared" si="9"/>
        <v>0</v>
      </c>
      <c r="S35" s="35">
        <v>0</v>
      </c>
      <c r="T35" s="32">
        <f t="shared" si="10"/>
        <v>0</v>
      </c>
      <c r="U35" s="35">
        <v>0</v>
      </c>
      <c r="V35" s="32">
        <f t="shared" si="11"/>
        <v>0</v>
      </c>
      <c r="W35" s="35">
        <v>0</v>
      </c>
      <c r="X35" s="32">
        <f t="shared" si="12"/>
        <v>0</v>
      </c>
      <c r="Y35" s="35">
        <v>0</v>
      </c>
      <c r="Z35" s="32">
        <f t="shared" si="13"/>
        <v>0</v>
      </c>
      <c r="AA35" s="35">
        <v>0</v>
      </c>
      <c r="AB35" s="32">
        <f t="shared" si="14"/>
        <v>0</v>
      </c>
      <c r="AC35" s="32">
        <f t="shared" si="15"/>
        <v>0</v>
      </c>
      <c r="AD35" s="35">
        <v>0</v>
      </c>
      <c r="AE35" s="32">
        <f t="shared" si="16"/>
        <v>0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3</v>
      </c>
      <c r="D36" s="35">
        <v>3</v>
      </c>
      <c r="E36" s="32">
        <f t="shared" si="2"/>
        <v>100</v>
      </c>
      <c r="F36" s="35">
        <v>3</v>
      </c>
      <c r="G36" s="32">
        <f t="shared" si="3"/>
        <v>100</v>
      </c>
      <c r="H36" s="106">
        <f t="shared" si="0"/>
        <v>3</v>
      </c>
      <c r="I36" s="32">
        <f t="shared" si="4"/>
        <v>100</v>
      </c>
      <c r="J36" s="32">
        <f t="shared" si="5"/>
        <v>100</v>
      </c>
      <c r="K36" s="35">
        <v>2</v>
      </c>
      <c r="L36" s="32">
        <f t="shared" si="6"/>
        <v>66.666666666666657</v>
      </c>
      <c r="M36" s="35">
        <v>1</v>
      </c>
      <c r="N36" s="32">
        <f t="shared" si="7"/>
        <v>33.333333333333329</v>
      </c>
      <c r="O36" s="99">
        <f t="shared" si="18"/>
        <v>0</v>
      </c>
      <c r="P36" s="32">
        <f t="shared" si="8"/>
        <v>0</v>
      </c>
      <c r="Q36" s="35">
        <v>0</v>
      </c>
      <c r="R36" s="32">
        <f t="shared" si="9"/>
        <v>0</v>
      </c>
      <c r="S36" s="35">
        <v>0</v>
      </c>
      <c r="T36" s="32">
        <f t="shared" si="10"/>
        <v>0</v>
      </c>
      <c r="U36" s="35">
        <v>0</v>
      </c>
      <c r="V36" s="32">
        <f t="shared" si="11"/>
        <v>0</v>
      </c>
      <c r="W36" s="35">
        <v>0</v>
      </c>
      <c r="X36" s="32">
        <f t="shared" si="12"/>
        <v>0</v>
      </c>
      <c r="Y36" s="35">
        <v>0</v>
      </c>
      <c r="Z36" s="32">
        <f t="shared" si="13"/>
        <v>0</v>
      </c>
      <c r="AA36" s="35">
        <v>0</v>
      </c>
      <c r="AB36" s="32">
        <f t="shared" si="14"/>
        <v>0</v>
      </c>
      <c r="AC36" s="32">
        <f t="shared" si="15"/>
        <v>0</v>
      </c>
      <c r="AD36" s="35">
        <v>0</v>
      </c>
      <c r="AE36" s="32">
        <f t="shared" si="16"/>
        <v>0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0</v>
      </c>
      <c r="D37" s="35">
        <v>0</v>
      </c>
      <c r="E37" s="32">
        <f t="shared" si="2"/>
        <v>0</v>
      </c>
      <c r="F37" s="35">
        <v>0</v>
      </c>
      <c r="G37" s="32">
        <f t="shared" si="3"/>
        <v>0</v>
      </c>
      <c r="H37" s="106">
        <f t="shared" si="0"/>
        <v>0</v>
      </c>
      <c r="I37" s="32">
        <f t="shared" si="4"/>
        <v>0</v>
      </c>
      <c r="J37" s="32">
        <f t="shared" si="5"/>
        <v>0</v>
      </c>
      <c r="K37" s="35">
        <v>0</v>
      </c>
      <c r="L37" s="32">
        <f t="shared" si="6"/>
        <v>0</v>
      </c>
      <c r="M37" s="35">
        <v>0</v>
      </c>
      <c r="N37" s="32">
        <f t="shared" si="7"/>
        <v>0</v>
      </c>
      <c r="O37" s="99">
        <f t="shared" si="18"/>
        <v>0</v>
      </c>
      <c r="P37" s="32">
        <f t="shared" si="8"/>
        <v>0</v>
      </c>
      <c r="Q37" s="35">
        <v>0</v>
      </c>
      <c r="R37" s="32">
        <f t="shared" si="9"/>
        <v>0</v>
      </c>
      <c r="S37" s="35">
        <v>0</v>
      </c>
      <c r="T37" s="32">
        <f t="shared" si="10"/>
        <v>0</v>
      </c>
      <c r="U37" s="35">
        <v>0</v>
      </c>
      <c r="V37" s="32">
        <f t="shared" si="11"/>
        <v>0</v>
      </c>
      <c r="W37" s="35">
        <v>0</v>
      </c>
      <c r="X37" s="32">
        <f t="shared" si="12"/>
        <v>0</v>
      </c>
      <c r="Y37" s="35">
        <v>0</v>
      </c>
      <c r="Z37" s="32">
        <f t="shared" si="13"/>
        <v>0</v>
      </c>
      <c r="AA37" s="35">
        <v>0</v>
      </c>
      <c r="AB37" s="32">
        <f t="shared" si="14"/>
        <v>0</v>
      </c>
      <c r="AC37" s="32">
        <f t="shared" si="15"/>
        <v>0</v>
      </c>
      <c r="AD37" s="35">
        <v>0</v>
      </c>
      <c r="AE37" s="32">
        <f t="shared" si="16"/>
        <v>0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1</v>
      </c>
      <c r="D38" s="35">
        <v>1</v>
      </c>
      <c r="E38" s="32">
        <f t="shared" si="2"/>
        <v>100</v>
      </c>
      <c r="F38" s="35">
        <v>0</v>
      </c>
      <c r="G38" s="32">
        <f t="shared" si="3"/>
        <v>0</v>
      </c>
      <c r="H38" s="106">
        <f t="shared" si="0"/>
        <v>1</v>
      </c>
      <c r="I38" s="32">
        <f t="shared" si="4"/>
        <v>100</v>
      </c>
      <c r="J38" s="32">
        <f t="shared" si="5"/>
        <v>100</v>
      </c>
      <c r="K38" s="35">
        <v>1</v>
      </c>
      <c r="L38" s="32">
        <f t="shared" si="6"/>
        <v>100</v>
      </c>
      <c r="M38" s="35">
        <v>0</v>
      </c>
      <c r="N38" s="32">
        <f t="shared" si="7"/>
        <v>0</v>
      </c>
      <c r="O38" s="99">
        <f t="shared" si="18"/>
        <v>0</v>
      </c>
      <c r="P38" s="32">
        <f t="shared" si="8"/>
        <v>0</v>
      </c>
      <c r="Q38" s="35">
        <v>0</v>
      </c>
      <c r="R38" s="32">
        <f t="shared" si="9"/>
        <v>0</v>
      </c>
      <c r="S38" s="35">
        <v>0</v>
      </c>
      <c r="T38" s="32">
        <f t="shared" si="10"/>
        <v>0</v>
      </c>
      <c r="U38" s="35">
        <v>0</v>
      </c>
      <c r="V38" s="32">
        <f t="shared" si="11"/>
        <v>0</v>
      </c>
      <c r="W38" s="35">
        <v>0</v>
      </c>
      <c r="X38" s="32">
        <f t="shared" si="12"/>
        <v>0</v>
      </c>
      <c r="Y38" s="35">
        <v>0</v>
      </c>
      <c r="Z38" s="32">
        <f t="shared" si="13"/>
        <v>0</v>
      </c>
      <c r="AA38" s="35">
        <v>0</v>
      </c>
      <c r="AB38" s="32">
        <f t="shared" si="14"/>
        <v>0</v>
      </c>
      <c r="AC38" s="32">
        <f t="shared" si="15"/>
        <v>0</v>
      </c>
      <c r="AD38" s="35">
        <v>0</v>
      </c>
      <c r="AE38" s="32">
        <f t="shared" si="16"/>
        <v>0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0</v>
      </c>
      <c r="D39" s="35">
        <v>0</v>
      </c>
      <c r="E39" s="32">
        <f t="shared" si="2"/>
        <v>0</v>
      </c>
      <c r="F39" s="35">
        <v>0</v>
      </c>
      <c r="G39" s="32">
        <f t="shared" si="3"/>
        <v>0</v>
      </c>
      <c r="H39" s="106">
        <f t="shared" si="0"/>
        <v>0</v>
      </c>
      <c r="I39" s="32">
        <f t="shared" si="4"/>
        <v>0</v>
      </c>
      <c r="J39" s="32">
        <f t="shared" si="5"/>
        <v>0</v>
      </c>
      <c r="K39" s="35">
        <v>0</v>
      </c>
      <c r="L39" s="32">
        <f t="shared" si="6"/>
        <v>0</v>
      </c>
      <c r="M39" s="35">
        <v>0</v>
      </c>
      <c r="N39" s="32">
        <f t="shared" si="7"/>
        <v>0</v>
      </c>
      <c r="O39" s="99">
        <f t="shared" si="18"/>
        <v>0</v>
      </c>
      <c r="P39" s="32">
        <f t="shared" si="8"/>
        <v>0</v>
      </c>
      <c r="Q39" s="35">
        <v>0</v>
      </c>
      <c r="R39" s="32">
        <f t="shared" si="9"/>
        <v>0</v>
      </c>
      <c r="S39" s="35">
        <v>0</v>
      </c>
      <c r="T39" s="32">
        <f t="shared" si="10"/>
        <v>0</v>
      </c>
      <c r="U39" s="35">
        <v>0</v>
      </c>
      <c r="V39" s="32">
        <f t="shared" si="11"/>
        <v>0</v>
      </c>
      <c r="W39" s="35">
        <v>0</v>
      </c>
      <c r="X39" s="32">
        <f t="shared" si="12"/>
        <v>0</v>
      </c>
      <c r="Y39" s="35">
        <v>0</v>
      </c>
      <c r="Z39" s="32">
        <f t="shared" si="13"/>
        <v>0</v>
      </c>
      <c r="AA39" s="35">
        <v>0</v>
      </c>
      <c r="AB39" s="32">
        <f t="shared" si="14"/>
        <v>0</v>
      </c>
      <c r="AC39" s="32">
        <f t="shared" si="15"/>
        <v>0</v>
      </c>
      <c r="AD39" s="35">
        <v>0</v>
      </c>
      <c r="AE39" s="32">
        <f t="shared" si="16"/>
        <v>0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35</v>
      </c>
      <c r="D40" s="10">
        <f>SUM(D41:D54)</f>
        <v>30</v>
      </c>
      <c r="E40" s="43">
        <f>IF(C40=0,0,D40/C40*100)</f>
        <v>85.714285714285708</v>
      </c>
      <c r="F40" s="10">
        <f>SUM(F41:F54)</f>
        <v>18</v>
      </c>
      <c r="G40" s="43">
        <f>IF(D40=0,0,F40/D40*100)</f>
        <v>60</v>
      </c>
      <c r="H40" s="61">
        <f>SUM(H41:H54)</f>
        <v>30</v>
      </c>
      <c r="I40" s="43">
        <f>IF(D40=0,0,H40/D40*100)</f>
        <v>100</v>
      </c>
      <c r="J40" s="43">
        <f>IF(C40=0,0,H40/C40*100)</f>
        <v>85.714285714285708</v>
      </c>
      <c r="K40" s="10">
        <f>SUM(K41:K54)</f>
        <v>22</v>
      </c>
      <c r="L40" s="43">
        <f>IF(D40=0,0,K40/D40*100)</f>
        <v>73.333333333333329</v>
      </c>
      <c r="M40" s="10">
        <f>SUM(M41:M54)</f>
        <v>8</v>
      </c>
      <c r="N40" s="43">
        <f>IF(D40=0,0,M40/D40*100)</f>
        <v>26.666666666666668</v>
      </c>
      <c r="O40" s="61">
        <f>SUM(O41:O54)</f>
        <v>0</v>
      </c>
      <c r="P40" s="43">
        <f>IF(D40=0,0,O40/D40*100)</f>
        <v>0</v>
      </c>
      <c r="Q40" s="10">
        <f>SUM(Q41:Q54)</f>
        <v>0</v>
      </c>
      <c r="R40" s="43">
        <f t="shared" si="9"/>
        <v>0</v>
      </c>
      <c r="S40" s="10">
        <f>SUM(S41:S54)</f>
        <v>0</v>
      </c>
      <c r="T40" s="43">
        <f>IF(D40=0,0,S40/D40*100)</f>
        <v>0</v>
      </c>
      <c r="U40" s="10">
        <f>SUM(U41:U54)</f>
        <v>3</v>
      </c>
      <c r="V40" s="43">
        <f t="shared" si="11"/>
        <v>10</v>
      </c>
      <c r="W40" s="10">
        <f>SUM(W41:W54)</f>
        <v>0</v>
      </c>
      <c r="X40" s="43">
        <f>IF(D40=0,0,W40/D40*100)</f>
        <v>0</v>
      </c>
      <c r="Y40" s="10">
        <f>SUM(Y41:Y54)</f>
        <v>4</v>
      </c>
      <c r="Z40" s="43">
        <f>IF(D40=0,0,Y40/D40*100)</f>
        <v>13.333333333333334</v>
      </c>
      <c r="AA40" s="10">
        <f>SUM(AA41:AA54)</f>
        <v>0</v>
      </c>
      <c r="AB40" s="43">
        <f>IF(D40=0,0,AA40/D40*100)</f>
        <v>0</v>
      </c>
      <c r="AC40" s="43">
        <f>IF(Y40=0,0,AA40/Y40*100)</f>
        <v>0</v>
      </c>
      <c r="AD40" s="10">
        <f>SUM(AD41:AD54)</f>
        <v>3</v>
      </c>
      <c r="AE40" s="43">
        <f t="shared" si="16"/>
        <v>10</v>
      </c>
      <c r="AF40" s="10">
        <f>SUM(AF41:AF54)</f>
        <v>0</v>
      </c>
      <c r="AG40" s="43">
        <f>IF(D40=0,0,AF40/D40*100)</f>
        <v>0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0</v>
      </c>
      <c r="D41" s="35">
        <v>0</v>
      </c>
      <c r="E41" s="32">
        <f t="shared" si="2"/>
        <v>0</v>
      </c>
      <c r="F41" s="35">
        <v>0</v>
      </c>
      <c r="G41" s="32">
        <f t="shared" si="3"/>
        <v>0</v>
      </c>
      <c r="H41" s="106">
        <f t="shared" si="0"/>
        <v>0</v>
      </c>
      <c r="I41" s="32">
        <f t="shared" si="4"/>
        <v>0</v>
      </c>
      <c r="J41" s="32">
        <f t="shared" si="5"/>
        <v>0</v>
      </c>
      <c r="K41" s="35">
        <v>0</v>
      </c>
      <c r="L41" s="32">
        <f t="shared" si="6"/>
        <v>0</v>
      </c>
      <c r="M41" s="35">
        <v>0</v>
      </c>
      <c r="N41" s="32">
        <f t="shared" si="7"/>
        <v>0</v>
      </c>
      <c r="O41" s="99">
        <f t="shared" ref="O41:O54" si="19">D41-H41</f>
        <v>0</v>
      </c>
      <c r="P41" s="32">
        <f t="shared" si="8"/>
        <v>0</v>
      </c>
      <c r="Q41" s="35">
        <v>0</v>
      </c>
      <c r="R41" s="32">
        <f t="shared" si="9"/>
        <v>0</v>
      </c>
      <c r="S41" s="35">
        <v>0</v>
      </c>
      <c r="T41" s="32">
        <f t="shared" si="10"/>
        <v>0</v>
      </c>
      <c r="U41" s="35">
        <v>0</v>
      </c>
      <c r="V41" s="32">
        <f t="shared" si="11"/>
        <v>0</v>
      </c>
      <c r="W41" s="35">
        <v>0</v>
      </c>
      <c r="X41" s="32">
        <f t="shared" si="12"/>
        <v>0</v>
      </c>
      <c r="Y41" s="35">
        <v>0</v>
      </c>
      <c r="Z41" s="32">
        <f t="shared" si="13"/>
        <v>0</v>
      </c>
      <c r="AA41" s="35">
        <v>0</v>
      </c>
      <c r="AB41" s="32">
        <f t="shared" si="14"/>
        <v>0</v>
      </c>
      <c r="AC41" s="32">
        <f t="shared" si="15"/>
        <v>0</v>
      </c>
      <c r="AD41" s="35">
        <v>0</v>
      </c>
      <c r="AE41" s="32">
        <f t="shared" si="16"/>
        <v>0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0</v>
      </c>
      <c r="D42" s="35">
        <v>0</v>
      </c>
      <c r="E42" s="32">
        <f t="shared" si="2"/>
        <v>0</v>
      </c>
      <c r="F42" s="35">
        <v>0</v>
      </c>
      <c r="G42" s="32">
        <f t="shared" si="3"/>
        <v>0</v>
      </c>
      <c r="H42" s="106">
        <f t="shared" si="0"/>
        <v>0</v>
      </c>
      <c r="I42" s="32">
        <f t="shared" si="4"/>
        <v>0</v>
      </c>
      <c r="J42" s="32">
        <f t="shared" si="5"/>
        <v>0</v>
      </c>
      <c r="K42" s="35">
        <v>0</v>
      </c>
      <c r="L42" s="32">
        <f t="shared" si="6"/>
        <v>0</v>
      </c>
      <c r="M42" s="35">
        <v>0</v>
      </c>
      <c r="N42" s="32">
        <f t="shared" si="7"/>
        <v>0</v>
      </c>
      <c r="O42" s="99">
        <f t="shared" si="19"/>
        <v>0</v>
      </c>
      <c r="P42" s="32">
        <f t="shared" si="8"/>
        <v>0</v>
      </c>
      <c r="Q42" s="35">
        <v>0</v>
      </c>
      <c r="R42" s="32">
        <f t="shared" si="9"/>
        <v>0</v>
      </c>
      <c r="S42" s="35">
        <v>0</v>
      </c>
      <c r="T42" s="32">
        <f t="shared" si="10"/>
        <v>0</v>
      </c>
      <c r="U42" s="35">
        <v>0</v>
      </c>
      <c r="V42" s="32">
        <f t="shared" si="11"/>
        <v>0</v>
      </c>
      <c r="W42" s="35">
        <v>0</v>
      </c>
      <c r="X42" s="32">
        <f t="shared" si="12"/>
        <v>0</v>
      </c>
      <c r="Y42" s="35">
        <v>0</v>
      </c>
      <c r="Z42" s="32">
        <f t="shared" si="13"/>
        <v>0</v>
      </c>
      <c r="AA42" s="35">
        <v>0</v>
      </c>
      <c r="AB42" s="32">
        <f t="shared" si="14"/>
        <v>0</v>
      </c>
      <c r="AC42" s="32">
        <f t="shared" si="15"/>
        <v>0</v>
      </c>
      <c r="AD42" s="35">
        <v>0</v>
      </c>
      <c r="AE42" s="32">
        <f t="shared" si="16"/>
        <v>0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0</v>
      </c>
      <c r="D43" s="35">
        <v>0</v>
      </c>
      <c r="E43" s="32">
        <f t="shared" si="2"/>
        <v>0</v>
      </c>
      <c r="F43" s="35">
        <v>0</v>
      </c>
      <c r="G43" s="32">
        <f t="shared" si="3"/>
        <v>0</v>
      </c>
      <c r="H43" s="106">
        <f t="shared" si="0"/>
        <v>0</v>
      </c>
      <c r="I43" s="32">
        <f t="shared" si="4"/>
        <v>0</v>
      </c>
      <c r="J43" s="32">
        <f t="shared" si="5"/>
        <v>0</v>
      </c>
      <c r="K43" s="35">
        <v>0</v>
      </c>
      <c r="L43" s="32">
        <f t="shared" si="6"/>
        <v>0</v>
      </c>
      <c r="M43" s="35">
        <v>0</v>
      </c>
      <c r="N43" s="32">
        <f t="shared" si="7"/>
        <v>0</v>
      </c>
      <c r="O43" s="99">
        <f t="shared" si="19"/>
        <v>0</v>
      </c>
      <c r="P43" s="32">
        <f t="shared" si="8"/>
        <v>0</v>
      </c>
      <c r="Q43" s="35">
        <v>0</v>
      </c>
      <c r="R43" s="32">
        <f t="shared" si="9"/>
        <v>0</v>
      </c>
      <c r="S43" s="35">
        <v>0</v>
      </c>
      <c r="T43" s="32">
        <f t="shared" si="10"/>
        <v>0</v>
      </c>
      <c r="U43" s="35">
        <v>0</v>
      </c>
      <c r="V43" s="32">
        <f t="shared" si="11"/>
        <v>0</v>
      </c>
      <c r="W43" s="35">
        <v>0</v>
      </c>
      <c r="X43" s="32">
        <f t="shared" si="12"/>
        <v>0</v>
      </c>
      <c r="Y43" s="35">
        <v>0</v>
      </c>
      <c r="Z43" s="32">
        <f t="shared" si="13"/>
        <v>0</v>
      </c>
      <c r="AA43" s="35">
        <v>0</v>
      </c>
      <c r="AB43" s="32">
        <f t="shared" si="14"/>
        <v>0</v>
      </c>
      <c r="AC43" s="32">
        <f t="shared" si="15"/>
        <v>0</v>
      </c>
      <c r="AD43" s="35">
        <v>0</v>
      </c>
      <c r="AE43" s="32">
        <f t="shared" si="16"/>
        <v>0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1</v>
      </c>
      <c r="D44" s="35">
        <v>1</v>
      </c>
      <c r="E44" s="32">
        <f t="shared" si="2"/>
        <v>100</v>
      </c>
      <c r="F44" s="35">
        <v>0</v>
      </c>
      <c r="G44" s="32">
        <f t="shared" si="3"/>
        <v>0</v>
      </c>
      <c r="H44" s="106">
        <f t="shared" si="0"/>
        <v>1</v>
      </c>
      <c r="I44" s="32">
        <f t="shared" si="4"/>
        <v>100</v>
      </c>
      <c r="J44" s="32">
        <f t="shared" si="5"/>
        <v>100</v>
      </c>
      <c r="K44" s="35">
        <v>1</v>
      </c>
      <c r="L44" s="32">
        <f t="shared" si="6"/>
        <v>100</v>
      </c>
      <c r="M44" s="35">
        <v>0</v>
      </c>
      <c r="N44" s="32">
        <f t="shared" si="7"/>
        <v>0</v>
      </c>
      <c r="O44" s="99">
        <f t="shared" si="19"/>
        <v>0</v>
      </c>
      <c r="P44" s="32">
        <f t="shared" si="8"/>
        <v>0</v>
      </c>
      <c r="Q44" s="35">
        <v>0</v>
      </c>
      <c r="R44" s="32">
        <f t="shared" si="9"/>
        <v>0</v>
      </c>
      <c r="S44" s="35">
        <v>0</v>
      </c>
      <c r="T44" s="32">
        <f t="shared" si="10"/>
        <v>0</v>
      </c>
      <c r="U44" s="35">
        <v>0</v>
      </c>
      <c r="V44" s="32">
        <f t="shared" si="11"/>
        <v>0</v>
      </c>
      <c r="W44" s="35">
        <v>0</v>
      </c>
      <c r="X44" s="32">
        <f t="shared" si="12"/>
        <v>0</v>
      </c>
      <c r="Y44" s="35">
        <v>2</v>
      </c>
      <c r="Z44" s="32">
        <f t="shared" si="13"/>
        <v>200</v>
      </c>
      <c r="AA44" s="35">
        <v>0</v>
      </c>
      <c r="AB44" s="32">
        <f t="shared" si="14"/>
        <v>0</v>
      </c>
      <c r="AC44" s="32">
        <f t="shared" si="15"/>
        <v>0</v>
      </c>
      <c r="AD44" s="35">
        <v>1</v>
      </c>
      <c r="AE44" s="32">
        <f t="shared" si="16"/>
        <v>100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1</v>
      </c>
      <c r="D45" s="35">
        <v>1</v>
      </c>
      <c r="E45" s="32">
        <f t="shared" si="2"/>
        <v>100</v>
      </c>
      <c r="F45" s="35">
        <v>0</v>
      </c>
      <c r="G45" s="32">
        <f t="shared" si="3"/>
        <v>0</v>
      </c>
      <c r="H45" s="106">
        <f t="shared" si="0"/>
        <v>1</v>
      </c>
      <c r="I45" s="32">
        <f t="shared" si="4"/>
        <v>100</v>
      </c>
      <c r="J45" s="32">
        <f t="shared" si="5"/>
        <v>100</v>
      </c>
      <c r="K45" s="35">
        <v>0</v>
      </c>
      <c r="L45" s="32">
        <f t="shared" si="6"/>
        <v>0</v>
      </c>
      <c r="M45" s="35">
        <v>1</v>
      </c>
      <c r="N45" s="32">
        <f t="shared" si="7"/>
        <v>100</v>
      </c>
      <c r="O45" s="99">
        <f t="shared" si="19"/>
        <v>0</v>
      </c>
      <c r="P45" s="32">
        <f t="shared" si="8"/>
        <v>0</v>
      </c>
      <c r="Q45" s="35">
        <v>0</v>
      </c>
      <c r="R45" s="32">
        <f t="shared" si="9"/>
        <v>0</v>
      </c>
      <c r="S45" s="35">
        <v>0</v>
      </c>
      <c r="T45" s="32">
        <f t="shared" si="10"/>
        <v>0</v>
      </c>
      <c r="U45" s="35">
        <v>0</v>
      </c>
      <c r="V45" s="32">
        <f t="shared" si="11"/>
        <v>0</v>
      </c>
      <c r="W45" s="35">
        <v>0</v>
      </c>
      <c r="X45" s="32">
        <f t="shared" si="12"/>
        <v>0</v>
      </c>
      <c r="Y45" s="35">
        <v>0</v>
      </c>
      <c r="Z45" s="32">
        <f t="shared" si="13"/>
        <v>0</v>
      </c>
      <c r="AA45" s="35">
        <v>0</v>
      </c>
      <c r="AB45" s="32">
        <f t="shared" si="14"/>
        <v>0</v>
      </c>
      <c r="AC45" s="32">
        <f t="shared" si="15"/>
        <v>0</v>
      </c>
      <c r="AD45" s="35">
        <v>0</v>
      </c>
      <c r="AE45" s="32">
        <f t="shared" si="16"/>
        <v>0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0</v>
      </c>
      <c r="D46" s="35">
        <v>0</v>
      </c>
      <c r="E46" s="32">
        <f t="shared" si="2"/>
        <v>0</v>
      </c>
      <c r="F46" s="35">
        <v>0</v>
      </c>
      <c r="G46" s="32">
        <f t="shared" si="3"/>
        <v>0</v>
      </c>
      <c r="H46" s="106">
        <f t="shared" si="0"/>
        <v>0</v>
      </c>
      <c r="I46" s="32">
        <f t="shared" si="4"/>
        <v>0</v>
      </c>
      <c r="J46" s="32">
        <f t="shared" si="5"/>
        <v>0</v>
      </c>
      <c r="K46" s="35">
        <v>0</v>
      </c>
      <c r="L46" s="32">
        <f t="shared" si="6"/>
        <v>0</v>
      </c>
      <c r="M46" s="35">
        <v>0</v>
      </c>
      <c r="N46" s="32">
        <f t="shared" si="7"/>
        <v>0</v>
      </c>
      <c r="O46" s="99">
        <f t="shared" si="19"/>
        <v>0</v>
      </c>
      <c r="P46" s="32">
        <f t="shared" si="8"/>
        <v>0</v>
      </c>
      <c r="Q46" s="35">
        <v>0</v>
      </c>
      <c r="R46" s="32">
        <f t="shared" si="9"/>
        <v>0</v>
      </c>
      <c r="S46" s="35">
        <v>0</v>
      </c>
      <c r="T46" s="32">
        <f t="shared" si="10"/>
        <v>0</v>
      </c>
      <c r="U46" s="35">
        <v>0</v>
      </c>
      <c r="V46" s="32">
        <f t="shared" si="11"/>
        <v>0</v>
      </c>
      <c r="W46" s="35">
        <v>0</v>
      </c>
      <c r="X46" s="32">
        <f t="shared" si="12"/>
        <v>0</v>
      </c>
      <c r="Y46" s="35">
        <v>0</v>
      </c>
      <c r="Z46" s="32">
        <f t="shared" si="13"/>
        <v>0</v>
      </c>
      <c r="AA46" s="35">
        <v>0</v>
      </c>
      <c r="AB46" s="32">
        <f t="shared" si="14"/>
        <v>0</v>
      </c>
      <c r="AC46" s="32">
        <f t="shared" si="15"/>
        <v>0</v>
      </c>
      <c r="AD46" s="35">
        <v>0</v>
      </c>
      <c r="AE46" s="32">
        <f t="shared" si="16"/>
        <v>0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0</v>
      </c>
      <c r="D47" s="35">
        <v>0</v>
      </c>
      <c r="E47" s="32">
        <f t="shared" si="2"/>
        <v>0</v>
      </c>
      <c r="F47" s="35">
        <v>0</v>
      </c>
      <c r="G47" s="32">
        <f t="shared" si="3"/>
        <v>0</v>
      </c>
      <c r="H47" s="106">
        <f t="shared" si="0"/>
        <v>0</v>
      </c>
      <c r="I47" s="32">
        <f t="shared" si="4"/>
        <v>0</v>
      </c>
      <c r="J47" s="32">
        <f t="shared" si="5"/>
        <v>0</v>
      </c>
      <c r="K47" s="35">
        <v>0</v>
      </c>
      <c r="L47" s="32">
        <f t="shared" si="6"/>
        <v>0</v>
      </c>
      <c r="M47" s="35">
        <v>0</v>
      </c>
      <c r="N47" s="32">
        <f t="shared" si="7"/>
        <v>0</v>
      </c>
      <c r="O47" s="99">
        <f t="shared" si="19"/>
        <v>0</v>
      </c>
      <c r="P47" s="32">
        <f t="shared" si="8"/>
        <v>0</v>
      </c>
      <c r="Q47" s="35">
        <v>0</v>
      </c>
      <c r="R47" s="32">
        <f t="shared" si="9"/>
        <v>0</v>
      </c>
      <c r="S47" s="35">
        <v>0</v>
      </c>
      <c r="T47" s="32">
        <f t="shared" si="10"/>
        <v>0</v>
      </c>
      <c r="U47" s="35">
        <v>0</v>
      </c>
      <c r="V47" s="32">
        <f t="shared" si="11"/>
        <v>0</v>
      </c>
      <c r="W47" s="35">
        <v>0</v>
      </c>
      <c r="X47" s="32">
        <f t="shared" si="12"/>
        <v>0</v>
      </c>
      <c r="Y47" s="35">
        <v>0</v>
      </c>
      <c r="Z47" s="32">
        <f t="shared" si="13"/>
        <v>0</v>
      </c>
      <c r="AA47" s="35">
        <v>0</v>
      </c>
      <c r="AB47" s="32">
        <f t="shared" si="14"/>
        <v>0</v>
      </c>
      <c r="AC47" s="32">
        <f t="shared" si="15"/>
        <v>0</v>
      </c>
      <c r="AD47" s="35">
        <v>0</v>
      </c>
      <c r="AE47" s="32">
        <f t="shared" si="16"/>
        <v>0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0</v>
      </c>
      <c r="D48" s="35">
        <v>0</v>
      </c>
      <c r="E48" s="32">
        <f t="shared" si="2"/>
        <v>0</v>
      </c>
      <c r="F48" s="35">
        <v>0</v>
      </c>
      <c r="G48" s="32">
        <f t="shared" si="3"/>
        <v>0</v>
      </c>
      <c r="H48" s="106">
        <f t="shared" si="0"/>
        <v>0</v>
      </c>
      <c r="I48" s="32">
        <f t="shared" si="4"/>
        <v>0</v>
      </c>
      <c r="J48" s="32">
        <f t="shared" si="5"/>
        <v>0</v>
      </c>
      <c r="K48" s="35">
        <v>0</v>
      </c>
      <c r="L48" s="32">
        <f t="shared" si="6"/>
        <v>0</v>
      </c>
      <c r="M48" s="35">
        <v>0</v>
      </c>
      <c r="N48" s="32">
        <f t="shared" si="7"/>
        <v>0</v>
      </c>
      <c r="O48" s="99">
        <f t="shared" si="19"/>
        <v>0</v>
      </c>
      <c r="P48" s="32">
        <f t="shared" si="8"/>
        <v>0</v>
      </c>
      <c r="Q48" s="35">
        <v>0</v>
      </c>
      <c r="R48" s="32">
        <f t="shared" si="9"/>
        <v>0</v>
      </c>
      <c r="S48" s="35">
        <v>0</v>
      </c>
      <c r="T48" s="32">
        <f t="shared" si="10"/>
        <v>0</v>
      </c>
      <c r="U48" s="35">
        <v>0</v>
      </c>
      <c r="V48" s="32">
        <f t="shared" si="11"/>
        <v>0</v>
      </c>
      <c r="W48" s="35">
        <v>0</v>
      </c>
      <c r="X48" s="32">
        <f t="shared" si="12"/>
        <v>0</v>
      </c>
      <c r="Y48" s="35">
        <v>0</v>
      </c>
      <c r="Z48" s="32">
        <f t="shared" si="13"/>
        <v>0</v>
      </c>
      <c r="AA48" s="35">
        <v>0</v>
      </c>
      <c r="AB48" s="32">
        <f t="shared" si="14"/>
        <v>0</v>
      </c>
      <c r="AC48" s="32">
        <f t="shared" si="15"/>
        <v>0</v>
      </c>
      <c r="AD48" s="35">
        <v>0</v>
      </c>
      <c r="AE48" s="32">
        <f t="shared" si="16"/>
        <v>0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0</v>
      </c>
      <c r="D49" s="35">
        <v>0</v>
      </c>
      <c r="E49" s="32">
        <f t="shared" si="2"/>
        <v>0</v>
      </c>
      <c r="F49" s="35">
        <v>0</v>
      </c>
      <c r="G49" s="32">
        <f t="shared" si="3"/>
        <v>0</v>
      </c>
      <c r="H49" s="106">
        <f t="shared" si="0"/>
        <v>0</v>
      </c>
      <c r="I49" s="32">
        <f t="shared" si="4"/>
        <v>0</v>
      </c>
      <c r="J49" s="32">
        <f t="shared" si="5"/>
        <v>0</v>
      </c>
      <c r="K49" s="35">
        <v>0</v>
      </c>
      <c r="L49" s="32">
        <f t="shared" si="6"/>
        <v>0</v>
      </c>
      <c r="M49" s="35">
        <v>0</v>
      </c>
      <c r="N49" s="32">
        <f t="shared" si="7"/>
        <v>0</v>
      </c>
      <c r="O49" s="99">
        <f t="shared" si="19"/>
        <v>0</v>
      </c>
      <c r="P49" s="32">
        <f t="shared" si="8"/>
        <v>0</v>
      </c>
      <c r="Q49" s="35">
        <v>0</v>
      </c>
      <c r="R49" s="32">
        <f t="shared" si="9"/>
        <v>0</v>
      </c>
      <c r="S49" s="35">
        <v>0</v>
      </c>
      <c r="T49" s="32">
        <f t="shared" si="10"/>
        <v>0</v>
      </c>
      <c r="U49" s="35">
        <v>0</v>
      </c>
      <c r="V49" s="32">
        <f t="shared" si="11"/>
        <v>0</v>
      </c>
      <c r="W49" s="35">
        <v>0</v>
      </c>
      <c r="X49" s="32">
        <f t="shared" si="12"/>
        <v>0</v>
      </c>
      <c r="Y49" s="35">
        <v>0</v>
      </c>
      <c r="Z49" s="32">
        <f t="shared" si="13"/>
        <v>0</v>
      </c>
      <c r="AA49" s="35">
        <v>0</v>
      </c>
      <c r="AB49" s="32">
        <f t="shared" si="14"/>
        <v>0</v>
      </c>
      <c r="AC49" s="32">
        <f t="shared" si="15"/>
        <v>0</v>
      </c>
      <c r="AD49" s="35">
        <v>1</v>
      </c>
      <c r="AE49" s="32">
        <f t="shared" si="16"/>
        <v>0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2</v>
      </c>
      <c r="D50" s="35">
        <v>1</v>
      </c>
      <c r="E50" s="32">
        <f t="shared" si="2"/>
        <v>50</v>
      </c>
      <c r="F50" s="35">
        <v>1</v>
      </c>
      <c r="G50" s="32">
        <f t="shared" si="3"/>
        <v>100</v>
      </c>
      <c r="H50" s="106">
        <f t="shared" si="0"/>
        <v>1</v>
      </c>
      <c r="I50" s="32">
        <f t="shared" si="4"/>
        <v>100</v>
      </c>
      <c r="J50" s="32">
        <f t="shared" si="5"/>
        <v>50</v>
      </c>
      <c r="K50" s="35">
        <v>0</v>
      </c>
      <c r="L50" s="32">
        <f t="shared" si="6"/>
        <v>0</v>
      </c>
      <c r="M50" s="35">
        <v>1</v>
      </c>
      <c r="N50" s="32">
        <f t="shared" si="7"/>
        <v>100</v>
      </c>
      <c r="O50" s="99">
        <f t="shared" si="19"/>
        <v>0</v>
      </c>
      <c r="P50" s="32">
        <f t="shared" si="8"/>
        <v>0</v>
      </c>
      <c r="Q50" s="35">
        <v>0</v>
      </c>
      <c r="R50" s="32">
        <f t="shared" si="9"/>
        <v>0</v>
      </c>
      <c r="S50" s="35">
        <v>0</v>
      </c>
      <c r="T50" s="32">
        <f t="shared" si="10"/>
        <v>0</v>
      </c>
      <c r="U50" s="35">
        <v>1</v>
      </c>
      <c r="V50" s="32">
        <f t="shared" si="11"/>
        <v>100</v>
      </c>
      <c r="W50" s="35">
        <v>0</v>
      </c>
      <c r="X50" s="32">
        <f t="shared" si="12"/>
        <v>0</v>
      </c>
      <c r="Y50" s="35">
        <v>0</v>
      </c>
      <c r="Z50" s="32">
        <f t="shared" si="13"/>
        <v>0</v>
      </c>
      <c r="AA50" s="35">
        <v>0</v>
      </c>
      <c r="AB50" s="32">
        <f t="shared" si="14"/>
        <v>0</v>
      </c>
      <c r="AC50" s="32">
        <f t="shared" si="15"/>
        <v>0</v>
      </c>
      <c r="AD50" s="35">
        <v>0</v>
      </c>
      <c r="AE50" s="32">
        <f t="shared" si="16"/>
        <v>0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3</v>
      </c>
      <c r="D51" s="35">
        <v>2</v>
      </c>
      <c r="E51" s="32">
        <f t="shared" si="2"/>
        <v>66.666666666666657</v>
      </c>
      <c r="F51" s="35">
        <v>0</v>
      </c>
      <c r="G51" s="32">
        <f t="shared" si="3"/>
        <v>0</v>
      </c>
      <c r="H51" s="106">
        <f t="shared" si="0"/>
        <v>2</v>
      </c>
      <c r="I51" s="32">
        <f t="shared" si="4"/>
        <v>100</v>
      </c>
      <c r="J51" s="32">
        <f t="shared" si="5"/>
        <v>66.666666666666657</v>
      </c>
      <c r="K51" s="35">
        <v>2</v>
      </c>
      <c r="L51" s="32">
        <f t="shared" si="6"/>
        <v>100</v>
      </c>
      <c r="M51" s="35">
        <v>0</v>
      </c>
      <c r="N51" s="32">
        <f t="shared" si="7"/>
        <v>0</v>
      </c>
      <c r="O51" s="99">
        <f t="shared" si="19"/>
        <v>0</v>
      </c>
      <c r="P51" s="32">
        <f t="shared" si="8"/>
        <v>0</v>
      </c>
      <c r="Q51" s="35">
        <v>0</v>
      </c>
      <c r="R51" s="32">
        <f t="shared" si="9"/>
        <v>0</v>
      </c>
      <c r="S51" s="35">
        <v>0</v>
      </c>
      <c r="T51" s="32">
        <f t="shared" si="10"/>
        <v>0</v>
      </c>
      <c r="U51" s="35">
        <v>0</v>
      </c>
      <c r="V51" s="32">
        <f t="shared" si="11"/>
        <v>0</v>
      </c>
      <c r="W51" s="35">
        <v>0</v>
      </c>
      <c r="X51" s="32">
        <f t="shared" si="12"/>
        <v>0</v>
      </c>
      <c r="Y51" s="35">
        <v>0</v>
      </c>
      <c r="Z51" s="32">
        <f t="shared" si="13"/>
        <v>0</v>
      </c>
      <c r="AA51" s="35">
        <v>0</v>
      </c>
      <c r="AB51" s="32">
        <f t="shared" si="14"/>
        <v>0</v>
      </c>
      <c r="AC51" s="32">
        <f t="shared" si="15"/>
        <v>0</v>
      </c>
      <c r="AD51" s="35">
        <v>0</v>
      </c>
      <c r="AE51" s="32">
        <f t="shared" si="16"/>
        <v>0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2</v>
      </c>
      <c r="D52" s="35">
        <v>2</v>
      </c>
      <c r="E52" s="32">
        <f t="shared" si="2"/>
        <v>100</v>
      </c>
      <c r="F52" s="35">
        <v>0</v>
      </c>
      <c r="G52" s="32">
        <f t="shared" si="3"/>
        <v>0</v>
      </c>
      <c r="H52" s="106">
        <f t="shared" si="0"/>
        <v>2</v>
      </c>
      <c r="I52" s="32">
        <f t="shared" si="4"/>
        <v>100</v>
      </c>
      <c r="J52" s="32">
        <f t="shared" si="5"/>
        <v>100</v>
      </c>
      <c r="K52" s="35">
        <v>1</v>
      </c>
      <c r="L52" s="32">
        <f t="shared" si="6"/>
        <v>50</v>
      </c>
      <c r="M52" s="35">
        <v>1</v>
      </c>
      <c r="N52" s="32">
        <f t="shared" si="7"/>
        <v>50</v>
      </c>
      <c r="O52" s="99">
        <f t="shared" si="19"/>
        <v>0</v>
      </c>
      <c r="P52" s="32">
        <f t="shared" si="8"/>
        <v>0</v>
      </c>
      <c r="Q52" s="35">
        <v>0</v>
      </c>
      <c r="R52" s="32">
        <f t="shared" si="9"/>
        <v>0</v>
      </c>
      <c r="S52" s="35">
        <v>0</v>
      </c>
      <c r="T52" s="32">
        <f t="shared" si="10"/>
        <v>0</v>
      </c>
      <c r="U52" s="35">
        <v>1</v>
      </c>
      <c r="V52" s="32">
        <f t="shared" si="11"/>
        <v>50</v>
      </c>
      <c r="W52" s="35">
        <v>0</v>
      </c>
      <c r="X52" s="32">
        <f t="shared" si="12"/>
        <v>0</v>
      </c>
      <c r="Y52" s="35">
        <v>1</v>
      </c>
      <c r="Z52" s="32">
        <f t="shared" si="13"/>
        <v>50</v>
      </c>
      <c r="AA52" s="35">
        <v>0</v>
      </c>
      <c r="AB52" s="32">
        <f t="shared" si="14"/>
        <v>0</v>
      </c>
      <c r="AC52" s="32">
        <f t="shared" si="15"/>
        <v>0</v>
      </c>
      <c r="AD52" s="35">
        <v>0</v>
      </c>
      <c r="AE52" s="32">
        <f t="shared" si="16"/>
        <v>0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5</v>
      </c>
      <c r="D53" s="35">
        <v>5</v>
      </c>
      <c r="E53" s="32">
        <f t="shared" si="2"/>
        <v>100</v>
      </c>
      <c r="F53" s="35">
        <v>0</v>
      </c>
      <c r="G53" s="32">
        <f t="shared" si="3"/>
        <v>0</v>
      </c>
      <c r="H53" s="106">
        <f t="shared" si="0"/>
        <v>5</v>
      </c>
      <c r="I53" s="32">
        <f t="shared" si="4"/>
        <v>100</v>
      </c>
      <c r="J53" s="32">
        <f t="shared" si="5"/>
        <v>100</v>
      </c>
      <c r="K53" s="35">
        <v>3</v>
      </c>
      <c r="L53" s="32">
        <f t="shared" si="6"/>
        <v>60</v>
      </c>
      <c r="M53" s="35">
        <v>2</v>
      </c>
      <c r="N53" s="32">
        <f t="shared" si="7"/>
        <v>40</v>
      </c>
      <c r="O53" s="99">
        <f t="shared" si="19"/>
        <v>0</v>
      </c>
      <c r="P53" s="32">
        <f t="shared" si="8"/>
        <v>0</v>
      </c>
      <c r="Q53" s="35">
        <v>0</v>
      </c>
      <c r="R53" s="32">
        <f t="shared" si="9"/>
        <v>0</v>
      </c>
      <c r="S53" s="35">
        <v>0</v>
      </c>
      <c r="T53" s="32">
        <f t="shared" si="10"/>
        <v>0</v>
      </c>
      <c r="U53" s="35">
        <v>1</v>
      </c>
      <c r="V53" s="32">
        <f t="shared" si="11"/>
        <v>20</v>
      </c>
      <c r="W53" s="35">
        <v>0</v>
      </c>
      <c r="X53" s="32">
        <f t="shared" si="12"/>
        <v>0</v>
      </c>
      <c r="Y53" s="35">
        <v>1</v>
      </c>
      <c r="Z53" s="32">
        <f t="shared" si="13"/>
        <v>20</v>
      </c>
      <c r="AA53" s="35">
        <v>0</v>
      </c>
      <c r="AB53" s="32">
        <f t="shared" si="14"/>
        <v>0</v>
      </c>
      <c r="AC53" s="32">
        <f t="shared" si="15"/>
        <v>0</v>
      </c>
      <c r="AD53" s="35">
        <v>0</v>
      </c>
      <c r="AE53" s="32">
        <f t="shared" si="16"/>
        <v>0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21</v>
      </c>
      <c r="D54" s="35">
        <v>18</v>
      </c>
      <c r="E54" s="32">
        <f t="shared" si="2"/>
        <v>85.714285714285708</v>
      </c>
      <c r="F54" s="35">
        <v>17</v>
      </c>
      <c r="G54" s="32">
        <f t="shared" si="3"/>
        <v>94.444444444444443</v>
      </c>
      <c r="H54" s="106">
        <f t="shared" si="0"/>
        <v>18</v>
      </c>
      <c r="I54" s="32">
        <f t="shared" si="4"/>
        <v>100</v>
      </c>
      <c r="J54" s="32">
        <f t="shared" si="5"/>
        <v>85.714285714285708</v>
      </c>
      <c r="K54" s="35">
        <v>15</v>
      </c>
      <c r="L54" s="32">
        <f t="shared" si="6"/>
        <v>83.333333333333343</v>
      </c>
      <c r="M54" s="35">
        <v>3</v>
      </c>
      <c r="N54" s="32">
        <f t="shared" si="7"/>
        <v>16.666666666666664</v>
      </c>
      <c r="O54" s="99">
        <f t="shared" si="19"/>
        <v>0</v>
      </c>
      <c r="P54" s="32">
        <f t="shared" si="8"/>
        <v>0</v>
      </c>
      <c r="Q54" s="35">
        <v>0</v>
      </c>
      <c r="R54" s="32">
        <f t="shared" si="9"/>
        <v>0</v>
      </c>
      <c r="S54" s="35">
        <v>0</v>
      </c>
      <c r="T54" s="32">
        <f t="shared" si="10"/>
        <v>0</v>
      </c>
      <c r="U54" s="35">
        <v>0</v>
      </c>
      <c r="V54" s="32">
        <f t="shared" si="11"/>
        <v>0</v>
      </c>
      <c r="W54" s="35">
        <v>0</v>
      </c>
      <c r="X54" s="32">
        <f t="shared" si="12"/>
        <v>0</v>
      </c>
      <c r="Y54" s="35">
        <v>0</v>
      </c>
      <c r="Z54" s="32">
        <f t="shared" si="13"/>
        <v>0</v>
      </c>
      <c r="AA54" s="35">
        <v>0</v>
      </c>
      <c r="AB54" s="32">
        <f t="shared" si="14"/>
        <v>0</v>
      </c>
      <c r="AC54" s="32">
        <f t="shared" si="15"/>
        <v>0</v>
      </c>
      <c r="AD54" s="35">
        <v>1</v>
      </c>
      <c r="AE54" s="32">
        <f t="shared" si="16"/>
        <v>5.5555555555555554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100</v>
      </c>
      <c r="D55" s="10">
        <f>SUM(D56:D63)</f>
        <v>97</v>
      </c>
      <c r="E55" s="43">
        <f>IF(C55=0,0,D55/C55*100)</f>
        <v>97</v>
      </c>
      <c r="F55" s="10">
        <f>SUM(F56:F63)</f>
        <v>13</v>
      </c>
      <c r="G55" s="43">
        <f>IF(D55=0,0,F55/D55*100)</f>
        <v>13.402061855670103</v>
      </c>
      <c r="H55" s="61">
        <f>SUM(H56:H63)</f>
        <v>92</v>
      </c>
      <c r="I55" s="43">
        <f>IF(D55=0,0,H55/D55*100)</f>
        <v>94.845360824742258</v>
      </c>
      <c r="J55" s="43">
        <f>IF(C55=0,0,H55/C55*100)</f>
        <v>92</v>
      </c>
      <c r="K55" s="10">
        <f>SUM(K56:K63)</f>
        <v>67</v>
      </c>
      <c r="L55" s="43">
        <f>IF(D55=0,0,K55/D55*100)</f>
        <v>69.072164948453604</v>
      </c>
      <c r="M55" s="10">
        <f>SUM(M56:M63)</f>
        <v>25</v>
      </c>
      <c r="N55" s="43">
        <f>IF(D55=0,0,M55/D55*100)</f>
        <v>25.773195876288657</v>
      </c>
      <c r="O55" s="61">
        <f>SUM(O56:O63)</f>
        <v>5</v>
      </c>
      <c r="P55" s="43">
        <f>IF(D55=0,0,O55/D55*100)</f>
        <v>5.1546391752577314</v>
      </c>
      <c r="Q55" s="10">
        <f>SUM(Q56:Q63)</f>
        <v>1</v>
      </c>
      <c r="R55" s="43">
        <f t="shared" si="9"/>
        <v>20</v>
      </c>
      <c r="S55" s="10">
        <f>SUM(S56:S63)</f>
        <v>11</v>
      </c>
      <c r="T55" s="43">
        <f>IF(D55=0,0,S55/D55*100)</f>
        <v>11.340206185567011</v>
      </c>
      <c r="U55" s="10">
        <f>SUM(U56:U63)</f>
        <v>7</v>
      </c>
      <c r="V55" s="43">
        <f t="shared" si="11"/>
        <v>7.216494845360824</v>
      </c>
      <c r="W55" s="10">
        <f>SUM(W56:W63)</f>
        <v>3</v>
      </c>
      <c r="X55" s="43">
        <f>IF(D55=0,0,W55/D55*100)</f>
        <v>3.0927835051546393</v>
      </c>
      <c r="Y55" s="10">
        <f>SUM(Y56:Y63)</f>
        <v>3</v>
      </c>
      <c r="Z55" s="43">
        <f>IF(D55=0,0,Y55/D55*100)</f>
        <v>3.0927835051546393</v>
      </c>
      <c r="AA55" s="10">
        <f>SUM(AA56:AA63)</f>
        <v>0</v>
      </c>
      <c r="AB55" s="43">
        <f>IF(D55=0,0,AA55/D55*100)</f>
        <v>0</v>
      </c>
      <c r="AC55" s="43">
        <f>IF(Y55=0,0,AA55/Y55*100)</f>
        <v>0</v>
      </c>
      <c r="AD55" s="10">
        <f>SUM(AD56:AD63)</f>
        <v>3</v>
      </c>
      <c r="AE55" s="43">
        <f t="shared" si="16"/>
        <v>3.0927835051546393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5</v>
      </c>
      <c r="D56" s="35">
        <v>5</v>
      </c>
      <c r="E56" s="32">
        <f t="shared" si="2"/>
        <v>100</v>
      </c>
      <c r="F56" s="35">
        <v>0</v>
      </c>
      <c r="G56" s="32">
        <f t="shared" si="3"/>
        <v>0</v>
      </c>
      <c r="H56" s="106">
        <f t="shared" si="0"/>
        <v>4</v>
      </c>
      <c r="I56" s="32">
        <f t="shared" si="4"/>
        <v>80</v>
      </c>
      <c r="J56" s="32">
        <f t="shared" si="5"/>
        <v>80</v>
      </c>
      <c r="K56" s="35">
        <v>3</v>
      </c>
      <c r="L56" s="32">
        <f t="shared" si="6"/>
        <v>60</v>
      </c>
      <c r="M56" s="35">
        <v>1</v>
      </c>
      <c r="N56" s="32">
        <f t="shared" si="7"/>
        <v>20</v>
      </c>
      <c r="O56" s="99">
        <f t="shared" ref="O56:O63" si="20">D56-H56</f>
        <v>1</v>
      </c>
      <c r="P56" s="32">
        <f t="shared" si="8"/>
        <v>20</v>
      </c>
      <c r="Q56" s="35">
        <v>0</v>
      </c>
      <c r="R56" s="32">
        <f t="shared" si="9"/>
        <v>0</v>
      </c>
      <c r="S56" s="35">
        <v>0</v>
      </c>
      <c r="T56" s="32">
        <f t="shared" si="10"/>
        <v>0</v>
      </c>
      <c r="U56" s="35">
        <v>0</v>
      </c>
      <c r="V56" s="32">
        <f t="shared" si="11"/>
        <v>0</v>
      </c>
      <c r="W56" s="35">
        <v>0</v>
      </c>
      <c r="X56" s="32">
        <f t="shared" si="12"/>
        <v>0</v>
      </c>
      <c r="Y56" s="35">
        <v>0</v>
      </c>
      <c r="Z56" s="32">
        <f t="shared" si="13"/>
        <v>0</v>
      </c>
      <c r="AA56" s="35">
        <v>0</v>
      </c>
      <c r="AB56" s="32">
        <f t="shared" si="14"/>
        <v>0</v>
      </c>
      <c r="AC56" s="32">
        <f t="shared" si="15"/>
        <v>0</v>
      </c>
      <c r="AD56" s="35">
        <v>0</v>
      </c>
      <c r="AE56" s="32">
        <f t="shared" si="16"/>
        <v>0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0</v>
      </c>
      <c r="D57" s="35">
        <v>0</v>
      </c>
      <c r="E57" s="32">
        <f t="shared" si="2"/>
        <v>0</v>
      </c>
      <c r="F57" s="35">
        <v>0</v>
      </c>
      <c r="G57" s="32">
        <f t="shared" si="3"/>
        <v>0</v>
      </c>
      <c r="H57" s="106">
        <f t="shared" si="0"/>
        <v>0</v>
      </c>
      <c r="I57" s="32">
        <f t="shared" si="4"/>
        <v>0</v>
      </c>
      <c r="J57" s="32">
        <f t="shared" si="5"/>
        <v>0</v>
      </c>
      <c r="K57" s="35">
        <v>0</v>
      </c>
      <c r="L57" s="32">
        <f t="shared" si="6"/>
        <v>0</v>
      </c>
      <c r="M57" s="35">
        <v>0</v>
      </c>
      <c r="N57" s="32">
        <f t="shared" si="7"/>
        <v>0</v>
      </c>
      <c r="O57" s="99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0</v>
      </c>
      <c r="V57" s="32">
        <f t="shared" si="11"/>
        <v>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11</v>
      </c>
      <c r="D58" s="35">
        <v>11</v>
      </c>
      <c r="E58" s="32">
        <f t="shared" si="2"/>
        <v>100</v>
      </c>
      <c r="F58" s="35">
        <v>0</v>
      </c>
      <c r="G58" s="32">
        <f t="shared" si="3"/>
        <v>0</v>
      </c>
      <c r="H58" s="106">
        <f t="shared" si="0"/>
        <v>11</v>
      </c>
      <c r="I58" s="32">
        <f t="shared" si="4"/>
        <v>100</v>
      </c>
      <c r="J58" s="32">
        <f t="shared" si="5"/>
        <v>100</v>
      </c>
      <c r="K58" s="35">
        <v>2</v>
      </c>
      <c r="L58" s="32">
        <f t="shared" si="6"/>
        <v>18.181818181818183</v>
      </c>
      <c r="M58" s="35">
        <v>9</v>
      </c>
      <c r="N58" s="32">
        <f t="shared" si="7"/>
        <v>81.818181818181827</v>
      </c>
      <c r="O58" s="99">
        <f t="shared" si="20"/>
        <v>0</v>
      </c>
      <c r="P58" s="32">
        <f t="shared" si="8"/>
        <v>0</v>
      </c>
      <c r="Q58" s="35">
        <v>0</v>
      </c>
      <c r="R58" s="32">
        <f t="shared" si="9"/>
        <v>0</v>
      </c>
      <c r="S58" s="35">
        <v>1</v>
      </c>
      <c r="T58" s="32">
        <f t="shared" si="10"/>
        <v>9.0909090909090917</v>
      </c>
      <c r="U58" s="35">
        <v>0</v>
      </c>
      <c r="V58" s="32">
        <f t="shared" si="11"/>
        <v>0</v>
      </c>
      <c r="W58" s="35">
        <v>0</v>
      </c>
      <c r="X58" s="32">
        <f t="shared" si="12"/>
        <v>0</v>
      </c>
      <c r="Y58" s="35">
        <v>1</v>
      </c>
      <c r="Z58" s="32">
        <f t="shared" si="13"/>
        <v>9.0909090909090917</v>
      </c>
      <c r="AA58" s="35">
        <v>0</v>
      </c>
      <c r="AB58" s="32">
        <f t="shared" si="14"/>
        <v>0</v>
      </c>
      <c r="AC58" s="32">
        <f t="shared" si="15"/>
        <v>0</v>
      </c>
      <c r="AD58" s="35">
        <v>1</v>
      </c>
      <c r="AE58" s="32">
        <f t="shared" si="16"/>
        <v>9.0909090909090917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0</v>
      </c>
      <c r="D59" s="35">
        <v>0</v>
      </c>
      <c r="E59" s="32">
        <f t="shared" si="2"/>
        <v>0</v>
      </c>
      <c r="F59" s="35">
        <v>0</v>
      </c>
      <c r="G59" s="32">
        <f t="shared" si="3"/>
        <v>0</v>
      </c>
      <c r="H59" s="106">
        <f t="shared" si="0"/>
        <v>0</v>
      </c>
      <c r="I59" s="32">
        <f t="shared" si="4"/>
        <v>0</v>
      </c>
      <c r="J59" s="32">
        <f t="shared" si="5"/>
        <v>0</v>
      </c>
      <c r="K59" s="35">
        <v>0</v>
      </c>
      <c r="L59" s="32">
        <f t="shared" si="6"/>
        <v>0</v>
      </c>
      <c r="M59" s="35">
        <v>0</v>
      </c>
      <c r="N59" s="32">
        <f t="shared" si="7"/>
        <v>0</v>
      </c>
      <c r="O59" s="99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0</v>
      </c>
      <c r="T59" s="32">
        <f t="shared" si="10"/>
        <v>0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0</v>
      </c>
      <c r="Z59" s="32">
        <f t="shared" si="13"/>
        <v>0</v>
      </c>
      <c r="AA59" s="35">
        <v>0</v>
      </c>
      <c r="AB59" s="32">
        <f t="shared" si="14"/>
        <v>0</v>
      </c>
      <c r="AC59" s="32">
        <f t="shared" si="15"/>
        <v>0</v>
      </c>
      <c r="AD59" s="35">
        <v>0</v>
      </c>
      <c r="AE59" s="32">
        <f t="shared" si="16"/>
        <v>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32</v>
      </c>
      <c r="D60" s="35">
        <v>31</v>
      </c>
      <c r="E60" s="32">
        <f t="shared" si="2"/>
        <v>96.875</v>
      </c>
      <c r="F60" s="35">
        <v>0</v>
      </c>
      <c r="G60" s="32">
        <f t="shared" si="3"/>
        <v>0</v>
      </c>
      <c r="H60" s="106">
        <f t="shared" si="0"/>
        <v>30</v>
      </c>
      <c r="I60" s="32">
        <f t="shared" si="4"/>
        <v>96.774193548387103</v>
      </c>
      <c r="J60" s="32">
        <f t="shared" si="5"/>
        <v>93.75</v>
      </c>
      <c r="K60" s="35">
        <v>26</v>
      </c>
      <c r="L60" s="32">
        <f t="shared" si="6"/>
        <v>83.870967741935488</v>
      </c>
      <c r="M60" s="35">
        <v>4</v>
      </c>
      <c r="N60" s="32">
        <f t="shared" si="7"/>
        <v>12.903225806451612</v>
      </c>
      <c r="O60" s="99">
        <f t="shared" si="20"/>
        <v>1</v>
      </c>
      <c r="P60" s="32">
        <f t="shared" si="8"/>
        <v>3.225806451612903</v>
      </c>
      <c r="Q60" s="35">
        <v>1</v>
      </c>
      <c r="R60" s="32">
        <f t="shared" si="9"/>
        <v>100</v>
      </c>
      <c r="S60" s="35">
        <v>2</v>
      </c>
      <c r="T60" s="32">
        <f t="shared" si="10"/>
        <v>6.4516129032258061</v>
      </c>
      <c r="U60" s="35">
        <v>1</v>
      </c>
      <c r="V60" s="32">
        <f t="shared" si="11"/>
        <v>3.225806451612903</v>
      </c>
      <c r="W60" s="35">
        <v>0</v>
      </c>
      <c r="X60" s="32">
        <f t="shared" si="12"/>
        <v>0</v>
      </c>
      <c r="Y60" s="35">
        <v>1</v>
      </c>
      <c r="Z60" s="32">
        <f t="shared" si="13"/>
        <v>3.225806451612903</v>
      </c>
      <c r="AA60" s="35">
        <v>0</v>
      </c>
      <c r="AB60" s="32">
        <f t="shared" si="14"/>
        <v>0</v>
      </c>
      <c r="AC60" s="32">
        <f t="shared" si="15"/>
        <v>0</v>
      </c>
      <c r="AD60" s="35">
        <v>1</v>
      </c>
      <c r="AE60" s="32">
        <f t="shared" si="16"/>
        <v>3.225806451612903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9</v>
      </c>
      <c r="D61" s="35">
        <v>9</v>
      </c>
      <c r="E61" s="32">
        <f t="shared" si="2"/>
        <v>100</v>
      </c>
      <c r="F61" s="35">
        <v>8</v>
      </c>
      <c r="G61" s="32">
        <f t="shared" si="3"/>
        <v>88.888888888888886</v>
      </c>
      <c r="H61" s="106">
        <f t="shared" si="0"/>
        <v>9</v>
      </c>
      <c r="I61" s="32">
        <f t="shared" si="4"/>
        <v>100</v>
      </c>
      <c r="J61" s="32">
        <f t="shared" si="5"/>
        <v>100</v>
      </c>
      <c r="K61" s="35">
        <v>9</v>
      </c>
      <c r="L61" s="32">
        <f t="shared" si="6"/>
        <v>100</v>
      </c>
      <c r="M61" s="35">
        <v>0</v>
      </c>
      <c r="N61" s="32">
        <f t="shared" si="7"/>
        <v>0</v>
      </c>
      <c r="O61" s="99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1</v>
      </c>
      <c r="T61" s="32">
        <f t="shared" si="10"/>
        <v>11.111111111111111</v>
      </c>
      <c r="U61" s="35">
        <v>0</v>
      </c>
      <c r="V61" s="32">
        <f t="shared" si="11"/>
        <v>0</v>
      </c>
      <c r="W61" s="35">
        <v>0</v>
      </c>
      <c r="X61" s="32">
        <f t="shared" si="12"/>
        <v>0</v>
      </c>
      <c r="Y61" s="35">
        <v>0</v>
      </c>
      <c r="Z61" s="32">
        <f t="shared" si="13"/>
        <v>0</v>
      </c>
      <c r="AA61" s="35">
        <v>0</v>
      </c>
      <c r="AB61" s="32">
        <f t="shared" si="14"/>
        <v>0</v>
      </c>
      <c r="AC61" s="32">
        <f t="shared" si="15"/>
        <v>0</v>
      </c>
      <c r="AD61" s="35">
        <v>0</v>
      </c>
      <c r="AE61" s="32">
        <f t="shared" si="16"/>
        <v>0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19</v>
      </c>
      <c r="D62" s="35">
        <v>19</v>
      </c>
      <c r="E62" s="32">
        <f t="shared" si="2"/>
        <v>100</v>
      </c>
      <c r="F62" s="35">
        <v>1</v>
      </c>
      <c r="G62" s="32">
        <f t="shared" si="3"/>
        <v>5.2631578947368416</v>
      </c>
      <c r="H62" s="106">
        <f t="shared" si="0"/>
        <v>16</v>
      </c>
      <c r="I62" s="32">
        <f t="shared" si="4"/>
        <v>84.210526315789465</v>
      </c>
      <c r="J62" s="32">
        <f t="shared" si="5"/>
        <v>84.210526315789465</v>
      </c>
      <c r="K62" s="35">
        <v>7</v>
      </c>
      <c r="L62" s="32">
        <f t="shared" si="6"/>
        <v>36.84210526315789</v>
      </c>
      <c r="M62" s="35">
        <v>9</v>
      </c>
      <c r="N62" s="32">
        <f t="shared" si="7"/>
        <v>47.368421052631575</v>
      </c>
      <c r="O62" s="99">
        <f t="shared" si="20"/>
        <v>3</v>
      </c>
      <c r="P62" s="32">
        <f t="shared" si="8"/>
        <v>15.789473684210526</v>
      </c>
      <c r="Q62" s="35">
        <v>0</v>
      </c>
      <c r="R62" s="32">
        <f t="shared" si="9"/>
        <v>0</v>
      </c>
      <c r="S62" s="35">
        <v>1</v>
      </c>
      <c r="T62" s="32">
        <f t="shared" si="10"/>
        <v>5.2631578947368416</v>
      </c>
      <c r="U62" s="35">
        <v>2</v>
      </c>
      <c r="V62" s="32">
        <f t="shared" si="11"/>
        <v>10.526315789473683</v>
      </c>
      <c r="W62" s="35">
        <v>1</v>
      </c>
      <c r="X62" s="32">
        <f t="shared" si="12"/>
        <v>5.2631578947368416</v>
      </c>
      <c r="Y62" s="35">
        <v>1</v>
      </c>
      <c r="Z62" s="32">
        <f t="shared" si="13"/>
        <v>5.2631578947368416</v>
      </c>
      <c r="AA62" s="35">
        <v>0</v>
      </c>
      <c r="AB62" s="32">
        <f t="shared" si="14"/>
        <v>0</v>
      </c>
      <c r="AC62" s="32">
        <f t="shared" si="15"/>
        <v>0</v>
      </c>
      <c r="AD62" s="35">
        <v>1</v>
      </c>
      <c r="AE62" s="32">
        <f t="shared" si="16"/>
        <v>5.2631578947368416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24</v>
      </c>
      <c r="D63" s="35">
        <v>22</v>
      </c>
      <c r="E63" s="32">
        <f t="shared" si="2"/>
        <v>91.666666666666657</v>
      </c>
      <c r="F63" s="35">
        <v>4</v>
      </c>
      <c r="G63" s="32">
        <f t="shared" si="3"/>
        <v>18.181818181818183</v>
      </c>
      <c r="H63" s="106">
        <f t="shared" si="0"/>
        <v>22</v>
      </c>
      <c r="I63" s="32">
        <f t="shared" si="4"/>
        <v>100</v>
      </c>
      <c r="J63" s="32">
        <f t="shared" si="5"/>
        <v>91.666666666666657</v>
      </c>
      <c r="K63" s="35">
        <v>20</v>
      </c>
      <c r="L63" s="32">
        <f t="shared" si="6"/>
        <v>90.909090909090907</v>
      </c>
      <c r="M63" s="35">
        <v>2</v>
      </c>
      <c r="N63" s="32">
        <f t="shared" si="7"/>
        <v>9.0909090909090917</v>
      </c>
      <c r="O63" s="99">
        <f t="shared" si="20"/>
        <v>0</v>
      </c>
      <c r="P63" s="32">
        <f t="shared" si="8"/>
        <v>0</v>
      </c>
      <c r="Q63" s="35">
        <v>0</v>
      </c>
      <c r="R63" s="32">
        <f t="shared" si="9"/>
        <v>0</v>
      </c>
      <c r="S63" s="35">
        <v>6</v>
      </c>
      <c r="T63" s="32">
        <f t="shared" si="10"/>
        <v>27.27272727272727</v>
      </c>
      <c r="U63" s="35">
        <v>4</v>
      </c>
      <c r="V63" s="32">
        <f t="shared" si="11"/>
        <v>18.181818181818183</v>
      </c>
      <c r="W63" s="35">
        <v>2</v>
      </c>
      <c r="X63" s="32">
        <f t="shared" si="12"/>
        <v>9.0909090909090917</v>
      </c>
      <c r="Y63" s="35">
        <v>0</v>
      </c>
      <c r="Z63" s="32">
        <f t="shared" si="13"/>
        <v>0</v>
      </c>
      <c r="AA63" s="35">
        <v>0</v>
      </c>
      <c r="AB63" s="32">
        <f t="shared" si="14"/>
        <v>0</v>
      </c>
      <c r="AC63" s="32">
        <f t="shared" si="15"/>
        <v>0</v>
      </c>
      <c r="AD63" s="35">
        <v>0</v>
      </c>
      <c r="AE63" s="32">
        <f t="shared" si="16"/>
        <v>0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28</v>
      </c>
      <c r="D64" s="10">
        <f>SUM(D65:D71)</f>
        <v>27</v>
      </c>
      <c r="E64" s="43">
        <f>IF(C64=0,0,D64/C64*100)</f>
        <v>96.428571428571431</v>
      </c>
      <c r="F64" s="10">
        <f>SUM(F65:F71)</f>
        <v>0</v>
      </c>
      <c r="G64" s="43">
        <f>IF(D64=0,0,F64/D64*100)</f>
        <v>0</v>
      </c>
      <c r="H64" s="61">
        <f>SUM(H65:H71)</f>
        <v>26</v>
      </c>
      <c r="I64" s="43">
        <f>IF(D64=0,0,H64/D64*100)</f>
        <v>96.296296296296291</v>
      </c>
      <c r="J64" s="43">
        <f>IF(C64=0,0,H64/C64*100)</f>
        <v>92.857142857142861</v>
      </c>
      <c r="K64" s="10">
        <f>SUM(K65:K71)</f>
        <v>17</v>
      </c>
      <c r="L64" s="43">
        <f>IF(D64=0,0,K64/D64*100)</f>
        <v>62.962962962962962</v>
      </c>
      <c r="M64" s="10">
        <f>SUM(M65:M71)</f>
        <v>9</v>
      </c>
      <c r="N64" s="43">
        <f>IF(D64=0,0,M64/D64*100)</f>
        <v>33.333333333333329</v>
      </c>
      <c r="O64" s="61">
        <f>SUM(O65:O71)</f>
        <v>1</v>
      </c>
      <c r="P64" s="43">
        <f>IF(D64=0,0,O64/D64*100)</f>
        <v>3.7037037037037033</v>
      </c>
      <c r="Q64" s="10">
        <f>SUM(Q65:Q71)</f>
        <v>0</v>
      </c>
      <c r="R64" s="43">
        <f t="shared" si="9"/>
        <v>0</v>
      </c>
      <c r="S64" s="10">
        <f>SUM(S65:S71)</f>
        <v>1</v>
      </c>
      <c r="T64" s="43">
        <f>IF(D64=0,0,S64/D64*100)</f>
        <v>3.7037037037037033</v>
      </c>
      <c r="U64" s="10">
        <f>SUM(U65:U71)</f>
        <v>10</v>
      </c>
      <c r="V64" s="43">
        <f t="shared" si="11"/>
        <v>37.037037037037038</v>
      </c>
      <c r="W64" s="10">
        <f>SUM(W65:W71)</f>
        <v>0</v>
      </c>
      <c r="X64" s="43">
        <f>IF(D64=0,0,W64/D64*100)</f>
        <v>0</v>
      </c>
      <c r="Y64" s="10">
        <f>SUM(Y65:Y71)</f>
        <v>2</v>
      </c>
      <c r="Z64" s="43">
        <f>IF(D64=0,0,Y64/D64*100)</f>
        <v>7.4074074074074066</v>
      </c>
      <c r="AA64" s="10">
        <f>SUM(AA65:AA71)</f>
        <v>0</v>
      </c>
      <c r="AB64" s="43">
        <f>IF(D64=0,0,AA64/D64*100)</f>
        <v>0</v>
      </c>
      <c r="AC64" s="43">
        <f>IF(Y64=0,0,AA64/Y64*100)</f>
        <v>0</v>
      </c>
      <c r="AD64" s="10">
        <f>SUM(AD65:AD71)</f>
        <v>0</v>
      </c>
      <c r="AE64" s="43">
        <f t="shared" si="16"/>
        <v>0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9</v>
      </c>
      <c r="D65" s="35">
        <v>9</v>
      </c>
      <c r="E65" s="32">
        <f t="shared" si="2"/>
        <v>100</v>
      </c>
      <c r="F65" s="35">
        <v>0</v>
      </c>
      <c r="G65" s="32">
        <f t="shared" si="3"/>
        <v>0</v>
      </c>
      <c r="H65" s="106">
        <f t="shared" si="0"/>
        <v>9</v>
      </c>
      <c r="I65" s="32">
        <f t="shared" si="4"/>
        <v>100</v>
      </c>
      <c r="J65" s="32">
        <f t="shared" si="5"/>
        <v>100</v>
      </c>
      <c r="K65" s="35">
        <v>4</v>
      </c>
      <c r="L65" s="32">
        <f t="shared" si="6"/>
        <v>44.444444444444443</v>
      </c>
      <c r="M65" s="35">
        <v>5</v>
      </c>
      <c r="N65" s="32">
        <f t="shared" si="7"/>
        <v>55.555555555555557</v>
      </c>
      <c r="O65" s="99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0</v>
      </c>
      <c r="T65" s="32">
        <f t="shared" si="10"/>
        <v>0</v>
      </c>
      <c r="U65" s="35">
        <v>7</v>
      </c>
      <c r="V65" s="32">
        <f t="shared" si="11"/>
        <v>77.777777777777786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3</v>
      </c>
      <c r="D66" s="35">
        <v>3</v>
      </c>
      <c r="E66" s="32">
        <f t="shared" si="2"/>
        <v>100</v>
      </c>
      <c r="F66" s="35">
        <v>0</v>
      </c>
      <c r="G66" s="32">
        <f t="shared" si="3"/>
        <v>0</v>
      </c>
      <c r="H66" s="106">
        <f t="shared" si="0"/>
        <v>3</v>
      </c>
      <c r="I66" s="32">
        <f t="shared" si="4"/>
        <v>100</v>
      </c>
      <c r="J66" s="32">
        <f t="shared" si="5"/>
        <v>100</v>
      </c>
      <c r="K66" s="35">
        <v>3</v>
      </c>
      <c r="L66" s="32">
        <f t="shared" si="6"/>
        <v>100</v>
      </c>
      <c r="M66" s="35">
        <v>0</v>
      </c>
      <c r="N66" s="32">
        <f t="shared" si="7"/>
        <v>0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0</v>
      </c>
      <c r="D67" s="35">
        <v>0</v>
      </c>
      <c r="E67" s="32">
        <f t="shared" si="2"/>
        <v>0</v>
      </c>
      <c r="F67" s="35">
        <v>0</v>
      </c>
      <c r="G67" s="32">
        <f t="shared" si="3"/>
        <v>0</v>
      </c>
      <c r="H67" s="106">
        <f t="shared" si="0"/>
        <v>0</v>
      </c>
      <c r="I67" s="32">
        <f t="shared" si="4"/>
        <v>0</v>
      </c>
      <c r="J67" s="32">
        <f t="shared" si="5"/>
        <v>0</v>
      </c>
      <c r="K67" s="35">
        <v>0</v>
      </c>
      <c r="L67" s="32">
        <f t="shared" si="6"/>
        <v>0</v>
      </c>
      <c r="M67" s="35">
        <v>0</v>
      </c>
      <c r="N67" s="32">
        <f t="shared" si="7"/>
        <v>0</v>
      </c>
      <c r="O67" s="99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0</v>
      </c>
      <c r="T67" s="32">
        <f t="shared" si="10"/>
        <v>0</v>
      </c>
      <c r="U67" s="35">
        <v>0</v>
      </c>
      <c r="V67" s="32">
        <f t="shared" si="11"/>
        <v>0</v>
      </c>
      <c r="W67" s="35">
        <v>0</v>
      </c>
      <c r="X67" s="32">
        <f t="shared" si="12"/>
        <v>0</v>
      </c>
      <c r="Y67" s="35">
        <v>0</v>
      </c>
      <c r="Z67" s="32">
        <f t="shared" si="13"/>
        <v>0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2</v>
      </c>
      <c r="D68" s="35">
        <v>2</v>
      </c>
      <c r="E68" s="32">
        <f t="shared" si="2"/>
        <v>100</v>
      </c>
      <c r="F68" s="35">
        <v>0</v>
      </c>
      <c r="G68" s="32">
        <f t="shared" si="3"/>
        <v>0</v>
      </c>
      <c r="H68" s="106">
        <f t="shared" si="0"/>
        <v>2</v>
      </c>
      <c r="I68" s="32">
        <f t="shared" si="4"/>
        <v>100</v>
      </c>
      <c r="J68" s="32">
        <f t="shared" si="5"/>
        <v>100</v>
      </c>
      <c r="K68" s="35">
        <v>1</v>
      </c>
      <c r="L68" s="32">
        <f t="shared" si="6"/>
        <v>50</v>
      </c>
      <c r="M68" s="35">
        <v>1</v>
      </c>
      <c r="N68" s="32">
        <f t="shared" si="7"/>
        <v>50</v>
      </c>
      <c r="O68" s="99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0</v>
      </c>
      <c r="T68" s="32">
        <f t="shared" si="10"/>
        <v>0</v>
      </c>
      <c r="U68" s="35">
        <v>2</v>
      </c>
      <c r="V68" s="32">
        <f t="shared" si="11"/>
        <v>100</v>
      </c>
      <c r="W68" s="35">
        <v>0</v>
      </c>
      <c r="X68" s="32">
        <f t="shared" si="12"/>
        <v>0</v>
      </c>
      <c r="Y68" s="35">
        <v>0</v>
      </c>
      <c r="Z68" s="32">
        <f t="shared" si="13"/>
        <v>0</v>
      </c>
      <c r="AA68" s="35">
        <v>0</v>
      </c>
      <c r="AB68" s="32">
        <f t="shared" si="14"/>
        <v>0</v>
      </c>
      <c r="AC68" s="32">
        <f t="shared" si="15"/>
        <v>0</v>
      </c>
      <c r="AD68" s="35">
        <v>0</v>
      </c>
      <c r="AE68" s="32">
        <f t="shared" si="16"/>
        <v>0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0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0</v>
      </c>
      <c r="I69" s="32">
        <f t="shared" si="4"/>
        <v>0</v>
      </c>
      <c r="J69" s="32">
        <f t="shared" si="5"/>
        <v>0</v>
      </c>
      <c r="K69" s="35">
        <v>0</v>
      </c>
      <c r="L69" s="32">
        <f t="shared" si="6"/>
        <v>0</v>
      </c>
      <c r="M69" s="35">
        <v>0</v>
      </c>
      <c r="N69" s="32">
        <f t="shared" si="7"/>
        <v>0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0</v>
      </c>
      <c r="T69" s="32">
        <f t="shared" si="10"/>
        <v>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0</v>
      </c>
      <c r="D70" s="35">
        <v>0</v>
      </c>
      <c r="E70" s="32">
        <f t="shared" si="2"/>
        <v>0</v>
      </c>
      <c r="F70" s="35">
        <v>0</v>
      </c>
      <c r="G70" s="32">
        <f t="shared" si="3"/>
        <v>0</v>
      </c>
      <c r="H70" s="106">
        <f t="shared" si="0"/>
        <v>0</v>
      </c>
      <c r="I70" s="32">
        <f t="shared" si="4"/>
        <v>0</v>
      </c>
      <c r="J70" s="32">
        <f t="shared" si="5"/>
        <v>0</v>
      </c>
      <c r="K70" s="35">
        <v>0</v>
      </c>
      <c r="L70" s="32">
        <f t="shared" si="6"/>
        <v>0</v>
      </c>
      <c r="M70" s="35">
        <v>0</v>
      </c>
      <c r="N70" s="32">
        <f t="shared" si="7"/>
        <v>0</v>
      </c>
      <c r="O70" s="99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1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14</v>
      </c>
      <c r="D71" s="35">
        <v>13</v>
      </c>
      <c r="E71" s="32">
        <f t="shared" si="2"/>
        <v>92.857142857142861</v>
      </c>
      <c r="F71" s="35">
        <v>0</v>
      </c>
      <c r="G71" s="32">
        <f t="shared" si="3"/>
        <v>0</v>
      </c>
      <c r="H71" s="106">
        <f t="shared" si="0"/>
        <v>12</v>
      </c>
      <c r="I71" s="32">
        <f t="shared" si="4"/>
        <v>92.307692307692307</v>
      </c>
      <c r="J71" s="32">
        <f t="shared" si="5"/>
        <v>85.714285714285708</v>
      </c>
      <c r="K71" s="35">
        <v>9</v>
      </c>
      <c r="L71" s="32">
        <f t="shared" si="6"/>
        <v>69.230769230769226</v>
      </c>
      <c r="M71" s="35">
        <v>3</v>
      </c>
      <c r="N71" s="32">
        <f t="shared" si="7"/>
        <v>23.076923076923077</v>
      </c>
      <c r="O71" s="99">
        <f t="shared" si="21"/>
        <v>1</v>
      </c>
      <c r="P71" s="32">
        <f t="shared" si="8"/>
        <v>7.6923076923076925</v>
      </c>
      <c r="Q71" s="35">
        <v>0</v>
      </c>
      <c r="R71" s="32">
        <f t="shared" si="9"/>
        <v>0</v>
      </c>
      <c r="S71" s="35">
        <v>1</v>
      </c>
      <c r="T71" s="32">
        <f t="shared" si="10"/>
        <v>7.6923076923076925</v>
      </c>
      <c r="U71" s="35">
        <v>1</v>
      </c>
      <c r="V71" s="32">
        <f t="shared" si="11"/>
        <v>7.6923076923076925</v>
      </c>
      <c r="W71" s="35">
        <v>0</v>
      </c>
      <c r="X71" s="32">
        <f t="shared" si="12"/>
        <v>0</v>
      </c>
      <c r="Y71" s="35">
        <v>1</v>
      </c>
      <c r="Z71" s="32">
        <f t="shared" si="13"/>
        <v>7.6923076923076925</v>
      </c>
      <c r="AA71" s="35">
        <v>0</v>
      </c>
      <c r="AB71" s="32">
        <f t="shared" si="14"/>
        <v>0</v>
      </c>
      <c r="AC71" s="32">
        <f t="shared" si="15"/>
        <v>0</v>
      </c>
      <c r="AD71" s="35">
        <v>0</v>
      </c>
      <c r="AE71" s="32">
        <f t="shared" si="16"/>
        <v>0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2</v>
      </c>
      <c r="D72" s="10">
        <f>SUM(D73:D78)</f>
        <v>3</v>
      </c>
      <c r="E72" s="43">
        <f t="shared" si="2"/>
        <v>150</v>
      </c>
      <c r="F72" s="10">
        <f>SUM(F73:F78)</f>
        <v>1</v>
      </c>
      <c r="G72" s="43">
        <f t="shared" si="3"/>
        <v>33.333333333333329</v>
      </c>
      <c r="H72" s="61">
        <f>SUM(H73:H78)</f>
        <v>3</v>
      </c>
      <c r="I72" s="43">
        <f>IF(D72=0,0,H72/D72*100)</f>
        <v>100</v>
      </c>
      <c r="J72" s="43">
        <f>IF(C72=0,0,H72/C72*100)</f>
        <v>150</v>
      </c>
      <c r="K72" s="10">
        <f>SUM(K73:K78)</f>
        <v>3</v>
      </c>
      <c r="L72" s="43">
        <f t="shared" si="6"/>
        <v>100</v>
      </c>
      <c r="M72" s="10">
        <f>SUM(M73:M78)</f>
        <v>0</v>
      </c>
      <c r="N72" s="43">
        <f>IF(D72=0,0,M72/D72*100)</f>
        <v>0</v>
      </c>
      <c r="O72" s="61">
        <f>SUM(O73:O78)</f>
        <v>0</v>
      </c>
      <c r="P72" s="43">
        <f>IF(D72=0,0,O72/D72*100)</f>
        <v>0</v>
      </c>
      <c r="Q72" s="10">
        <f>SUM(Q73:Q78)</f>
        <v>0</v>
      </c>
      <c r="R72" s="43">
        <f t="shared" si="9"/>
        <v>0</v>
      </c>
      <c r="S72" s="10">
        <f>SUM(S73:S78)</f>
        <v>0</v>
      </c>
      <c r="T72" s="43">
        <f>IF(D72=0,0,S72/D72*100)</f>
        <v>0</v>
      </c>
      <c r="U72" s="10">
        <f>SUM(U73:U78)</f>
        <v>0</v>
      </c>
      <c r="V72" s="43">
        <f t="shared" si="11"/>
        <v>0</v>
      </c>
      <c r="W72" s="10">
        <f>SUM(W73:W78)</f>
        <v>0</v>
      </c>
      <c r="X72" s="43">
        <f>IF(D72=0,0,W72/D72*100)</f>
        <v>0</v>
      </c>
      <c r="Y72" s="10">
        <f>SUM(Y73:Y78)</f>
        <v>0</v>
      </c>
      <c r="Z72" s="43">
        <f>IF(D72=0,0,Y72/D72*100)</f>
        <v>0</v>
      </c>
      <c r="AA72" s="10">
        <f>SUM(AA73:AA78)</f>
        <v>0</v>
      </c>
      <c r="AB72" s="43">
        <f>IF(D72=0,0,AA72/D72*100)</f>
        <v>0</v>
      </c>
      <c r="AC72" s="43">
        <f>IF(Y72=0,0,AA72/Y72*100)</f>
        <v>0</v>
      </c>
      <c r="AD72" s="10">
        <f>SUM(AD73:AD78)</f>
        <v>0</v>
      </c>
      <c r="AE72" s="43">
        <f t="shared" si="16"/>
        <v>0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0</v>
      </c>
      <c r="D73" s="35">
        <v>0</v>
      </c>
      <c r="E73" s="32">
        <f t="shared" si="2"/>
        <v>0</v>
      </c>
      <c r="F73" s="35">
        <v>0</v>
      </c>
      <c r="G73" s="32">
        <f t="shared" si="3"/>
        <v>0</v>
      </c>
      <c r="H73" s="106">
        <f t="shared" si="0"/>
        <v>0</v>
      </c>
      <c r="I73" s="32">
        <f t="shared" si="4"/>
        <v>0</v>
      </c>
      <c r="J73" s="32">
        <f t="shared" si="5"/>
        <v>0</v>
      </c>
      <c r="K73" s="35">
        <v>0</v>
      </c>
      <c r="L73" s="32">
        <f t="shared" si="6"/>
        <v>0</v>
      </c>
      <c r="M73" s="35">
        <v>0</v>
      </c>
      <c r="N73" s="32">
        <f t="shared" si="7"/>
        <v>0</v>
      </c>
      <c r="O73" s="99">
        <f t="shared" ref="O73:O78" si="22">D73-H73</f>
        <v>0</v>
      </c>
      <c r="P73" s="32">
        <f t="shared" si="8"/>
        <v>0</v>
      </c>
      <c r="Q73" s="35">
        <v>0</v>
      </c>
      <c r="R73" s="32">
        <f t="shared" si="9"/>
        <v>0</v>
      </c>
      <c r="S73" s="35">
        <v>0</v>
      </c>
      <c r="T73" s="32">
        <f t="shared" si="10"/>
        <v>0</v>
      </c>
      <c r="U73" s="35">
        <v>0</v>
      </c>
      <c r="V73" s="32">
        <f t="shared" si="11"/>
        <v>0</v>
      </c>
      <c r="W73" s="35">
        <v>0</v>
      </c>
      <c r="X73" s="32">
        <f t="shared" si="12"/>
        <v>0</v>
      </c>
      <c r="Y73" s="35">
        <v>0</v>
      </c>
      <c r="Z73" s="32">
        <f t="shared" si="13"/>
        <v>0</v>
      </c>
      <c r="AA73" s="35">
        <v>0</v>
      </c>
      <c r="AB73" s="32">
        <f t="shared" si="14"/>
        <v>0</v>
      </c>
      <c r="AC73" s="32">
        <f t="shared" si="15"/>
        <v>0</v>
      </c>
      <c r="AD73" s="35">
        <v>0</v>
      </c>
      <c r="AE73" s="32">
        <f t="shared" si="16"/>
        <v>0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0</v>
      </c>
      <c r="D74" s="35">
        <v>0</v>
      </c>
      <c r="E74" s="32">
        <f t="shared" si="2"/>
        <v>0</v>
      </c>
      <c r="F74" s="35">
        <v>0</v>
      </c>
      <c r="G74" s="32">
        <f t="shared" si="3"/>
        <v>0</v>
      </c>
      <c r="H74" s="106">
        <f t="shared" si="0"/>
        <v>0</v>
      </c>
      <c r="I74" s="32">
        <f t="shared" si="4"/>
        <v>0</v>
      </c>
      <c r="J74" s="32">
        <f t="shared" si="5"/>
        <v>0</v>
      </c>
      <c r="K74" s="35">
        <v>0</v>
      </c>
      <c r="L74" s="32">
        <f t="shared" si="6"/>
        <v>0</v>
      </c>
      <c r="M74" s="35">
        <v>0</v>
      </c>
      <c r="N74" s="32">
        <f t="shared" si="7"/>
        <v>0</v>
      </c>
      <c r="O74" s="99">
        <f t="shared" si="22"/>
        <v>0</v>
      </c>
      <c r="P74" s="32">
        <f t="shared" si="8"/>
        <v>0</v>
      </c>
      <c r="Q74" s="35">
        <v>0</v>
      </c>
      <c r="R74" s="32">
        <f t="shared" si="9"/>
        <v>0</v>
      </c>
      <c r="S74" s="35">
        <v>0</v>
      </c>
      <c r="T74" s="32">
        <f t="shared" si="10"/>
        <v>0</v>
      </c>
      <c r="U74" s="35">
        <v>0</v>
      </c>
      <c r="V74" s="32">
        <f t="shared" si="11"/>
        <v>0</v>
      </c>
      <c r="W74" s="35">
        <v>0</v>
      </c>
      <c r="X74" s="32">
        <f t="shared" si="12"/>
        <v>0</v>
      </c>
      <c r="Y74" s="35">
        <v>0</v>
      </c>
      <c r="Z74" s="32">
        <f t="shared" si="13"/>
        <v>0</v>
      </c>
      <c r="AA74" s="35">
        <v>0</v>
      </c>
      <c r="AB74" s="32">
        <f t="shared" si="14"/>
        <v>0</v>
      </c>
      <c r="AC74" s="32">
        <f t="shared" si="15"/>
        <v>0</v>
      </c>
      <c r="AD74" s="35">
        <v>0</v>
      </c>
      <c r="AE74" s="32">
        <f t="shared" si="16"/>
        <v>0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1</v>
      </c>
      <c r="D75" s="35">
        <v>1</v>
      </c>
      <c r="E75" s="32">
        <f t="shared" si="2"/>
        <v>100</v>
      </c>
      <c r="F75" s="35">
        <v>0</v>
      </c>
      <c r="G75" s="32">
        <f t="shared" si="3"/>
        <v>0</v>
      </c>
      <c r="H75" s="106">
        <f t="shared" si="0"/>
        <v>1</v>
      </c>
      <c r="I75" s="32">
        <f t="shared" si="4"/>
        <v>100</v>
      </c>
      <c r="J75" s="32">
        <f t="shared" si="5"/>
        <v>100</v>
      </c>
      <c r="K75" s="35">
        <v>1</v>
      </c>
      <c r="L75" s="32">
        <f t="shared" si="6"/>
        <v>100</v>
      </c>
      <c r="M75" s="35">
        <v>0</v>
      </c>
      <c r="N75" s="32">
        <f t="shared" si="7"/>
        <v>0</v>
      </c>
      <c r="O75" s="99">
        <f t="shared" si="22"/>
        <v>0</v>
      </c>
      <c r="P75" s="32">
        <f t="shared" si="8"/>
        <v>0</v>
      </c>
      <c r="Q75" s="35">
        <v>0</v>
      </c>
      <c r="R75" s="32">
        <f t="shared" si="9"/>
        <v>0</v>
      </c>
      <c r="S75" s="35">
        <v>0</v>
      </c>
      <c r="T75" s="32">
        <f t="shared" si="10"/>
        <v>0</v>
      </c>
      <c r="U75" s="35">
        <v>0</v>
      </c>
      <c r="V75" s="32">
        <f t="shared" si="11"/>
        <v>0</v>
      </c>
      <c r="W75" s="35">
        <v>0</v>
      </c>
      <c r="X75" s="32">
        <f t="shared" si="12"/>
        <v>0</v>
      </c>
      <c r="Y75" s="35">
        <v>0</v>
      </c>
      <c r="Z75" s="32">
        <f t="shared" si="13"/>
        <v>0</v>
      </c>
      <c r="AA75" s="35">
        <v>0</v>
      </c>
      <c r="AB75" s="32">
        <f t="shared" si="14"/>
        <v>0</v>
      </c>
      <c r="AC75" s="32">
        <f t="shared" si="15"/>
        <v>0</v>
      </c>
      <c r="AD75" s="35">
        <v>0</v>
      </c>
      <c r="AE75" s="32">
        <f t="shared" si="16"/>
        <v>0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0</v>
      </c>
      <c r="D76" s="35">
        <v>0</v>
      </c>
      <c r="E76" s="32">
        <f t="shared" si="2"/>
        <v>0</v>
      </c>
      <c r="F76" s="35">
        <v>0</v>
      </c>
      <c r="G76" s="32">
        <f t="shared" si="3"/>
        <v>0</v>
      </c>
      <c r="H76" s="106">
        <f t="shared" si="0"/>
        <v>0</v>
      </c>
      <c r="I76" s="32">
        <f t="shared" si="4"/>
        <v>0</v>
      </c>
      <c r="J76" s="32">
        <f t="shared" si="5"/>
        <v>0</v>
      </c>
      <c r="K76" s="35">
        <v>0</v>
      </c>
      <c r="L76" s="32">
        <f t="shared" si="6"/>
        <v>0</v>
      </c>
      <c r="M76" s="35">
        <v>0</v>
      </c>
      <c r="N76" s="32">
        <f t="shared" si="7"/>
        <v>0</v>
      </c>
      <c r="O76" s="99">
        <f t="shared" si="22"/>
        <v>0</v>
      </c>
      <c r="P76" s="32">
        <f t="shared" si="8"/>
        <v>0</v>
      </c>
      <c r="Q76" s="35">
        <v>0</v>
      </c>
      <c r="R76" s="32">
        <f t="shared" si="9"/>
        <v>0</v>
      </c>
      <c r="S76" s="35">
        <v>0</v>
      </c>
      <c r="T76" s="32">
        <f t="shared" si="10"/>
        <v>0</v>
      </c>
      <c r="U76" s="35">
        <v>0</v>
      </c>
      <c r="V76" s="32">
        <f t="shared" si="11"/>
        <v>0</v>
      </c>
      <c r="W76" s="35">
        <v>0</v>
      </c>
      <c r="X76" s="32">
        <f t="shared" si="12"/>
        <v>0</v>
      </c>
      <c r="Y76" s="35">
        <v>0</v>
      </c>
      <c r="Z76" s="32">
        <f t="shared" si="13"/>
        <v>0</v>
      </c>
      <c r="AA76" s="35">
        <v>0</v>
      </c>
      <c r="AB76" s="32">
        <f t="shared" si="14"/>
        <v>0</v>
      </c>
      <c r="AC76" s="32">
        <f t="shared" si="15"/>
        <v>0</v>
      </c>
      <c r="AD76" s="35">
        <v>0</v>
      </c>
      <c r="AE76" s="32">
        <f t="shared" si="16"/>
        <v>0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0</v>
      </c>
      <c r="D77" s="35">
        <v>0</v>
      </c>
      <c r="E77" s="32">
        <f t="shared" si="2"/>
        <v>0</v>
      </c>
      <c r="F77" s="35">
        <v>0</v>
      </c>
      <c r="G77" s="32">
        <f t="shared" si="3"/>
        <v>0</v>
      </c>
      <c r="H77" s="106">
        <f t="shared" si="0"/>
        <v>0</v>
      </c>
      <c r="I77" s="32">
        <f t="shared" si="4"/>
        <v>0</v>
      </c>
      <c r="J77" s="32">
        <f t="shared" si="5"/>
        <v>0</v>
      </c>
      <c r="K77" s="35">
        <v>0</v>
      </c>
      <c r="L77" s="32">
        <f t="shared" si="6"/>
        <v>0</v>
      </c>
      <c r="M77" s="35">
        <v>0</v>
      </c>
      <c r="N77" s="32">
        <f t="shared" si="7"/>
        <v>0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0</v>
      </c>
      <c r="Z77" s="32">
        <f t="shared" si="13"/>
        <v>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0</v>
      </c>
      <c r="AE77" s="32">
        <f t="shared" si="16"/>
        <v>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1</v>
      </c>
      <c r="D78" s="35">
        <v>2</v>
      </c>
      <c r="E78" s="32">
        <f t="shared" si="2"/>
        <v>200</v>
      </c>
      <c r="F78" s="35">
        <v>1</v>
      </c>
      <c r="G78" s="32">
        <f t="shared" si="3"/>
        <v>50</v>
      </c>
      <c r="H78" s="106">
        <f t="shared" si="0"/>
        <v>2</v>
      </c>
      <c r="I78" s="32">
        <f t="shared" si="4"/>
        <v>100</v>
      </c>
      <c r="J78" s="32">
        <f t="shared" si="5"/>
        <v>200</v>
      </c>
      <c r="K78" s="35">
        <v>2</v>
      </c>
      <c r="L78" s="32">
        <f t="shared" si="6"/>
        <v>100</v>
      </c>
      <c r="M78" s="35">
        <v>0</v>
      </c>
      <c r="N78" s="32">
        <f t="shared" si="7"/>
        <v>0</v>
      </c>
      <c r="O78" s="99">
        <f t="shared" si="22"/>
        <v>0</v>
      </c>
      <c r="P78" s="32">
        <f t="shared" si="8"/>
        <v>0</v>
      </c>
      <c r="Q78" s="35">
        <v>0</v>
      </c>
      <c r="R78" s="32">
        <f t="shared" si="9"/>
        <v>0</v>
      </c>
      <c r="S78" s="35">
        <v>0</v>
      </c>
      <c r="T78" s="32">
        <f t="shared" si="10"/>
        <v>0</v>
      </c>
      <c r="U78" s="35">
        <v>0</v>
      </c>
      <c r="V78" s="32">
        <f t="shared" si="11"/>
        <v>0</v>
      </c>
      <c r="W78" s="35">
        <v>0</v>
      </c>
      <c r="X78" s="32">
        <f t="shared" si="12"/>
        <v>0</v>
      </c>
      <c r="Y78" s="35">
        <v>0</v>
      </c>
      <c r="Z78" s="32">
        <f t="shared" si="13"/>
        <v>0</v>
      </c>
      <c r="AA78" s="35">
        <v>0</v>
      </c>
      <c r="AB78" s="32">
        <f t="shared" si="14"/>
        <v>0</v>
      </c>
      <c r="AC78" s="32">
        <f t="shared" si="15"/>
        <v>0</v>
      </c>
      <c r="AD78" s="35">
        <v>0</v>
      </c>
      <c r="AE78" s="32">
        <f t="shared" si="16"/>
        <v>0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4</v>
      </c>
      <c r="D79" s="10">
        <f>SUM(D80:D89)</f>
        <v>4</v>
      </c>
      <c r="E79" s="43">
        <f>IF(C79=0,0,D79/C79*100)</f>
        <v>100</v>
      </c>
      <c r="F79" s="10">
        <f>SUM(F80:F89)</f>
        <v>0</v>
      </c>
      <c r="G79" s="43">
        <f>IF(D79=0,0,F79/D79*100)</f>
        <v>0</v>
      </c>
      <c r="H79" s="61">
        <f>SUM(H80:H89)</f>
        <v>2</v>
      </c>
      <c r="I79" s="43">
        <f>IF(D79=0,0,H79/D79*100)</f>
        <v>50</v>
      </c>
      <c r="J79" s="43">
        <f>IF(C79=0,0,H79/C79*100)</f>
        <v>50</v>
      </c>
      <c r="K79" s="10">
        <f>SUM(K80:K89)</f>
        <v>0</v>
      </c>
      <c r="L79" s="43">
        <f t="shared" si="6"/>
        <v>0</v>
      </c>
      <c r="M79" s="10">
        <f>SUM(M80:M89)</f>
        <v>2</v>
      </c>
      <c r="N79" s="43">
        <f>IF(D79=0,0,M79/D79*100)</f>
        <v>50</v>
      </c>
      <c r="O79" s="61">
        <f>SUM(O80:O89)</f>
        <v>2</v>
      </c>
      <c r="P79" s="43">
        <f>IF(D79=0,0,O79/D79*100)</f>
        <v>50</v>
      </c>
      <c r="Q79" s="10">
        <f>SUM(Q80:Q89)</f>
        <v>0</v>
      </c>
      <c r="R79" s="43">
        <f t="shared" si="9"/>
        <v>0</v>
      </c>
      <c r="S79" s="10">
        <f>SUM(S80:S89)</f>
        <v>0</v>
      </c>
      <c r="T79" s="43">
        <f>IF(D79=0,0,S79/D79*100)</f>
        <v>0</v>
      </c>
      <c r="U79" s="10">
        <f>SUM(U80:U89)</f>
        <v>1</v>
      </c>
      <c r="V79" s="43">
        <f t="shared" si="11"/>
        <v>25</v>
      </c>
      <c r="W79" s="10">
        <f>SUM(W80:W89)</f>
        <v>0</v>
      </c>
      <c r="X79" s="43">
        <f>IF(D79=0,0,W79/D79*100)</f>
        <v>0</v>
      </c>
      <c r="Y79" s="10">
        <f>SUM(Y80:Y89)</f>
        <v>1</v>
      </c>
      <c r="Z79" s="43">
        <f>IF(D79=0,0,Y79/D79*100)</f>
        <v>25</v>
      </c>
      <c r="AA79" s="10">
        <f>SUM(AA80:AA89)</f>
        <v>0</v>
      </c>
      <c r="AB79" s="43">
        <f>IF(D79=0,0,AA79/D79*100)</f>
        <v>0</v>
      </c>
      <c r="AC79" s="43">
        <f>IF(Y79=0,0,AA79/Y79*100)</f>
        <v>0</v>
      </c>
      <c r="AD79" s="10">
        <f>SUM(AD80:AD89)</f>
        <v>0</v>
      </c>
      <c r="AE79" s="43">
        <f t="shared" si="16"/>
        <v>0</v>
      </c>
      <c r="AF79" s="10">
        <f>SUM(AF80:AF89)</f>
        <v>0</v>
      </c>
      <c r="AG79" s="43">
        <f>IF(D79=0,0,AF79/D79*100)</f>
        <v>0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0</v>
      </c>
      <c r="D80" s="35">
        <v>0</v>
      </c>
      <c r="E80" s="32">
        <f t="shared" ref="E80:E101" si="23">IF(C80=0,0,D80/C80*100)</f>
        <v>0</v>
      </c>
      <c r="F80" s="35">
        <v>0</v>
      </c>
      <c r="G80" s="32">
        <f t="shared" ref="G80:G101" si="24">IF(D80=0,0,F80/D80*100)</f>
        <v>0</v>
      </c>
      <c r="H80" s="106">
        <f t="shared" si="0"/>
        <v>0</v>
      </c>
      <c r="I80" s="32">
        <f t="shared" ref="I80:I101" si="25">IF(D80=0,0,H80/D80*100)</f>
        <v>0</v>
      </c>
      <c r="J80" s="32">
        <f t="shared" ref="J80:J101" si="26">IF(C80=0,0,H80/C80*100)</f>
        <v>0</v>
      </c>
      <c r="K80" s="35">
        <v>0</v>
      </c>
      <c r="L80" s="32">
        <f t="shared" ref="L80:L101" si="27">IF(D80=0,0,K80/D80*100)</f>
        <v>0</v>
      </c>
      <c r="M80" s="35">
        <v>0</v>
      </c>
      <c r="N80" s="32">
        <f t="shared" ref="N80:N101" si="28">IF(D80=0,0,M80/D80*100)</f>
        <v>0</v>
      </c>
      <c r="O80" s="99">
        <f t="shared" ref="O80:O89" si="29">D80-H80</f>
        <v>0</v>
      </c>
      <c r="P80" s="32">
        <f t="shared" ref="P80:P101" si="30">IF(D80=0,0,O80/D80*100)</f>
        <v>0</v>
      </c>
      <c r="Q80" s="35">
        <v>0</v>
      </c>
      <c r="R80" s="32">
        <f t="shared" ref="R80:R101" si="31">IF(O80=0,0,Q80/O80*100)</f>
        <v>0</v>
      </c>
      <c r="S80" s="35">
        <v>0</v>
      </c>
      <c r="T80" s="32">
        <f t="shared" ref="T80:T101" si="32">IF(D80=0,0,S80/D80*100)</f>
        <v>0</v>
      </c>
      <c r="U80" s="35">
        <v>0</v>
      </c>
      <c r="V80" s="32">
        <f t="shared" ref="V80:V101" si="33">IF(D80=0,0,U80/D80*100)</f>
        <v>0</v>
      </c>
      <c r="W80" s="35">
        <v>0</v>
      </c>
      <c r="X80" s="32">
        <f t="shared" ref="X80:X101" si="34">IF(D80=0,0,W80/D80*100)</f>
        <v>0</v>
      </c>
      <c r="Y80" s="35">
        <v>0</v>
      </c>
      <c r="Z80" s="32">
        <f t="shared" ref="Z80:Z101" si="35">IF(D80=0,0,Y80/D80*100)</f>
        <v>0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0</v>
      </c>
      <c r="AE80" s="32">
        <f t="shared" ref="AE80:AE101" si="38">IF(D80=0,0,AD80/D80*100)</f>
        <v>0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1</v>
      </c>
      <c r="D81" s="35">
        <v>1</v>
      </c>
      <c r="E81" s="32">
        <f t="shared" si="23"/>
        <v>100</v>
      </c>
      <c r="F81" s="35">
        <v>0</v>
      </c>
      <c r="G81" s="32">
        <f t="shared" si="24"/>
        <v>0</v>
      </c>
      <c r="H81" s="106">
        <f t="shared" ref="H81:H89" si="40">K81+M81</f>
        <v>0</v>
      </c>
      <c r="I81" s="32">
        <f t="shared" si="25"/>
        <v>0</v>
      </c>
      <c r="J81" s="32">
        <f t="shared" si="26"/>
        <v>0</v>
      </c>
      <c r="K81" s="35">
        <v>0</v>
      </c>
      <c r="L81" s="32">
        <f t="shared" si="27"/>
        <v>0</v>
      </c>
      <c r="M81" s="35">
        <v>0</v>
      </c>
      <c r="N81" s="32">
        <f t="shared" si="28"/>
        <v>0</v>
      </c>
      <c r="O81" s="99">
        <f t="shared" si="29"/>
        <v>1</v>
      </c>
      <c r="P81" s="32">
        <f t="shared" si="30"/>
        <v>100</v>
      </c>
      <c r="Q81" s="35">
        <v>0</v>
      </c>
      <c r="R81" s="32">
        <f t="shared" si="31"/>
        <v>0</v>
      </c>
      <c r="S81" s="35">
        <v>0</v>
      </c>
      <c r="T81" s="32">
        <f t="shared" si="32"/>
        <v>0</v>
      </c>
      <c r="U81" s="35">
        <v>1</v>
      </c>
      <c r="V81" s="32">
        <f t="shared" si="33"/>
        <v>100</v>
      </c>
      <c r="W81" s="35">
        <v>0</v>
      </c>
      <c r="X81" s="32">
        <f t="shared" si="34"/>
        <v>0</v>
      </c>
      <c r="Y81" s="35">
        <v>1</v>
      </c>
      <c r="Z81" s="32">
        <f t="shared" si="35"/>
        <v>100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0</v>
      </c>
      <c r="D82" s="35">
        <v>0</v>
      </c>
      <c r="E82" s="32">
        <f t="shared" si="23"/>
        <v>0</v>
      </c>
      <c r="F82" s="35">
        <v>0</v>
      </c>
      <c r="G82" s="32">
        <f t="shared" si="24"/>
        <v>0</v>
      </c>
      <c r="H82" s="106">
        <f t="shared" si="40"/>
        <v>0</v>
      </c>
      <c r="I82" s="32">
        <f t="shared" si="25"/>
        <v>0</v>
      </c>
      <c r="J82" s="32">
        <f t="shared" si="26"/>
        <v>0</v>
      </c>
      <c r="K82" s="35">
        <v>0</v>
      </c>
      <c r="L82" s="32">
        <f t="shared" si="27"/>
        <v>0</v>
      </c>
      <c r="M82" s="35">
        <v>0</v>
      </c>
      <c r="N82" s="32">
        <f t="shared" si="28"/>
        <v>0</v>
      </c>
      <c r="O82" s="99">
        <f t="shared" si="29"/>
        <v>0</v>
      </c>
      <c r="P82" s="32">
        <f t="shared" si="30"/>
        <v>0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0</v>
      </c>
      <c r="V82" s="32">
        <f t="shared" si="33"/>
        <v>0</v>
      </c>
      <c r="W82" s="35">
        <v>0</v>
      </c>
      <c r="X82" s="32">
        <f t="shared" si="34"/>
        <v>0</v>
      </c>
      <c r="Y82" s="35">
        <v>0</v>
      </c>
      <c r="Z82" s="32">
        <f t="shared" si="35"/>
        <v>0</v>
      </c>
      <c r="AA82" s="35">
        <v>0</v>
      </c>
      <c r="AB82" s="32">
        <f t="shared" si="36"/>
        <v>0</v>
      </c>
      <c r="AC82" s="32">
        <f t="shared" si="37"/>
        <v>0</v>
      </c>
      <c r="AD82" s="35">
        <v>0</v>
      </c>
      <c r="AE82" s="32">
        <f t="shared" si="38"/>
        <v>0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0</v>
      </c>
      <c r="D83" s="35">
        <v>0</v>
      </c>
      <c r="E83" s="32">
        <f t="shared" si="23"/>
        <v>0</v>
      </c>
      <c r="F83" s="35">
        <v>0</v>
      </c>
      <c r="G83" s="32">
        <f t="shared" si="24"/>
        <v>0</v>
      </c>
      <c r="H83" s="106">
        <f t="shared" si="40"/>
        <v>0</v>
      </c>
      <c r="I83" s="32">
        <f t="shared" si="25"/>
        <v>0</v>
      </c>
      <c r="J83" s="32">
        <f t="shared" si="26"/>
        <v>0</v>
      </c>
      <c r="K83" s="35">
        <v>0</v>
      </c>
      <c r="L83" s="32">
        <f t="shared" si="27"/>
        <v>0</v>
      </c>
      <c r="M83" s="35">
        <v>0</v>
      </c>
      <c r="N83" s="32">
        <f t="shared" si="28"/>
        <v>0</v>
      </c>
      <c r="O83" s="99">
        <f t="shared" si="29"/>
        <v>0</v>
      </c>
      <c r="P83" s="32">
        <f t="shared" si="30"/>
        <v>0</v>
      </c>
      <c r="Q83" s="35">
        <v>0</v>
      </c>
      <c r="R83" s="32">
        <f t="shared" si="31"/>
        <v>0</v>
      </c>
      <c r="S83" s="35">
        <v>0</v>
      </c>
      <c r="T83" s="32">
        <f t="shared" si="32"/>
        <v>0</v>
      </c>
      <c r="U83" s="35">
        <v>0</v>
      </c>
      <c r="V83" s="32">
        <f t="shared" si="33"/>
        <v>0</v>
      </c>
      <c r="W83" s="35">
        <v>0</v>
      </c>
      <c r="X83" s="32">
        <f t="shared" si="34"/>
        <v>0</v>
      </c>
      <c r="Y83" s="35">
        <v>0</v>
      </c>
      <c r="Z83" s="32">
        <f t="shared" si="35"/>
        <v>0</v>
      </c>
      <c r="AA83" s="35">
        <v>0</v>
      </c>
      <c r="AB83" s="32">
        <f t="shared" si="36"/>
        <v>0</v>
      </c>
      <c r="AC83" s="32">
        <f t="shared" si="37"/>
        <v>0</v>
      </c>
      <c r="AD83" s="35">
        <v>0</v>
      </c>
      <c r="AE83" s="32">
        <f t="shared" si="38"/>
        <v>0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0</v>
      </c>
      <c r="D84" s="35">
        <v>0</v>
      </c>
      <c r="E84" s="32">
        <f t="shared" si="23"/>
        <v>0</v>
      </c>
      <c r="F84" s="35">
        <v>0</v>
      </c>
      <c r="G84" s="32">
        <f t="shared" si="24"/>
        <v>0</v>
      </c>
      <c r="H84" s="106">
        <f t="shared" si="40"/>
        <v>0</v>
      </c>
      <c r="I84" s="32">
        <f t="shared" si="25"/>
        <v>0</v>
      </c>
      <c r="J84" s="32">
        <f t="shared" si="26"/>
        <v>0</v>
      </c>
      <c r="K84" s="35">
        <v>0</v>
      </c>
      <c r="L84" s="32">
        <f t="shared" si="27"/>
        <v>0</v>
      </c>
      <c r="M84" s="35">
        <v>0</v>
      </c>
      <c r="N84" s="32">
        <f t="shared" si="28"/>
        <v>0</v>
      </c>
      <c r="O84" s="99">
        <f t="shared" si="29"/>
        <v>0</v>
      </c>
      <c r="P84" s="32">
        <f t="shared" si="30"/>
        <v>0</v>
      </c>
      <c r="Q84" s="35">
        <v>0</v>
      </c>
      <c r="R84" s="32">
        <f t="shared" si="31"/>
        <v>0</v>
      </c>
      <c r="S84" s="35">
        <v>0</v>
      </c>
      <c r="T84" s="32">
        <f t="shared" si="32"/>
        <v>0</v>
      </c>
      <c r="U84" s="35">
        <v>0</v>
      </c>
      <c r="V84" s="32">
        <f t="shared" si="33"/>
        <v>0</v>
      </c>
      <c r="W84" s="35">
        <v>0</v>
      </c>
      <c r="X84" s="32">
        <f t="shared" si="34"/>
        <v>0</v>
      </c>
      <c r="Y84" s="35">
        <v>0</v>
      </c>
      <c r="Z84" s="32">
        <f t="shared" si="35"/>
        <v>0</v>
      </c>
      <c r="AA84" s="35">
        <v>0</v>
      </c>
      <c r="AB84" s="32">
        <f t="shared" si="36"/>
        <v>0</v>
      </c>
      <c r="AC84" s="32">
        <f t="shared" si="37"/>
        <v>0</v>
      </c>
      <c r="AD84" s="35">
        <v>0</v>
      </c>
      <c r="AE84" s="32">
        <f t="shared" si="38"/>
        <v>0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0</v>
      </c>
      <c r="D85" s="35">
        <v>0</v>
      </c>
      <c r="E85" s="32">
        <f t="shared" si="23"/>
        <v>0</v>
      </c>
      <c r="F85" s="35">
        <v>0</v>
      </c>
      <c r="G85" s="32">
        <f t="shared" si="24"/>
        <v>0</v>
      </c>
      <c r="H85" s="106">
        <f t="shared" si="40"/>
        <v>0</v>
      </c>
      <c r="I85" s="32">
        <f t="shared" si="25"/>
        <v>0</v>
      </c>
      <c r="J85" s="32">
        <f t="shared" si="26"/>
        <v>0</v>
      </c>
      <c r="K85" s="35">
        <v>0</v>
      </c>
      <c r="L85" s="32">
        <f t="shared" si="27"/>
        <v>0</v>
      </c>
      <c r="M85" s="35">
        <v>0</v>
      </c>
      <c r="N85" s="32">
        <f t="shared" si="28"/>
        <v>0</v>
      </c>
      <c r="O85" s="99">
        <f t="shared" si="29"/>
        <v>0</v>
      </c>
      <c r="P85" s="32">
        <f t="shared" si="30"/>
        <v>0</v>
      </c>
      <c r="Q85" s="35">
        <v>0</v>
      </c>
      <c r="R85" s="32">
        <f t="shared" si="31"/>
        <v>0</v>
      </c>
      <c r="S85" s="35">
        <v>0</v>
      </c>
      <c r="T85" s="32">
        <f t="shared" si="32"/>
        <v>0</v>
      </c>
      <c r="U85" s="35">
        <v>0</v>
      </c>
      <c r="V85" s="32">
        <f t="shared" si="33"/>
        <v>0</v>
      </c>
      <c r="W85" s="35">
        <v>0</v>
      </c>
      <c r="X85" s="32">
        <f t="shared" si="34"/>
        <v>0</v>
      </c>
      <c r="Y85" s="35">
        <v>0</v>
      </c>
      <c r="Z85" s="32">
        <f t="shared" si="35"/>
        <v>0</v>
      </c>
      <c r="AA85" s="35">
        <v>0</v>
      </c>
      <c r="AB85" s="32">
        <f t="shared" si="36"/>
        <v>0</v>
      </c>
      <c r="AC85" s="32">
        <f t="shared" si="37"/>
        <v>0</v>
      </c>
      <c r="AD85" s="35">
        <v>0</v>
      </c>
      <c r="AE85" s="32">
        <f t="shared" si="38"/>
        <v>0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2</v>
      </c>
      <c r="D86" s="35">
        <v>2</v>
      </c>
      <c r="E86" s="32">
        <f t="shared" si="23"/>
        <v>100</v>
      </c>
      <c r="F86" s="35">
        <v>0</v>
      </c>
      <c r="G86" s="32">
        <f t="shared" si="24"/>
        <v>0</v>
      </c>
      <c r="H86" s="106">
        <f t="shared" si="40"/>
        <v>2</v>
      </c>
      <c r="I86" s="32">
        <f t="shared" si="25"/>
        <v>100</v>
      </c>
      <c r="J86" s="32">
        <f t="shared" si="26"/>
        <v>100</v>
      </c>
      <c r="K86" s="35">
        <v>0</v>
      </c>
      <c r="L86" s="32">
        <f t="shared" si="27"/>
        <v>0</v>
      </c>
      <c r="M86" s="35">
        <v>2</v>
      </c>
      <c r="N86" s="32">
        <f t="shared" si="28"/>
        <v>100</v>
      </c>
      <c r="O86" s="99">
        <f t="shared" si="29"/>
        <v>0</v>
      </c>
      <c r="P86" s="32">
        <f t="shared" si="30"/>
        <v>0</v>
      </c>
      <c r="Q86" s="35">
        <v>0</v>
      </c>
      <c r="R86" s="32">
        <f t="shared" si="31"/>
        <v>0</v>
      </c>
      <c r="S86" s="35">
        <v>0</v>
      </c>
      <c r="T86" s="32">
        <f t="shared" si="32"/>
        <v>0</v>
      </c>
      <c r="U86" s="35">
        <v>0</v>
      </c>
      <c r="V86" s="32">
        <f t="shared" si="33"/>
        <v>0</v>
      </c>
      <c r="W86" s="35">
        <v>0</v>
      </c>
      <c r="X86" s="32">
        <f t="shared" si="34"/>
        <v>0</v>
      </c>
      <c r="Y86" s="35">
        <v>0</v>
      </c>
      <c r="Z86" s="32">
        <f t="shared" si="35"/>
        <v>0</v>
      </c>
      <c r="AA86" s="35">
        <v>0</v>
      </c>
      <c r="AB86" s="32">
        <f t="shared" si="36"/>
        <v>0</v>
      </c>
      <c r="AC86" s="32">
        <f t="shared" si="37"/>
        <v>0</v>
      </c>
      <c r="AD86" s="35">
        <v>0</v>
      </c>
      <c r="AE86" s="32">
        <f t="shared" si="38"/>
        <v>0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0</v>
      </c>
      <c r="D87" s="35">
        <v>0</v>
      </c>
      <c r="E87" s="32">
        <f t="shared" si="23"/>
        <v>0</v>
      </c>
      <c r="F87" s="35">
        <v>0</v>
      </c>
      <c r="G87" s="32">
        <f t="shared" si="24"/>
        <v>0</v>
      </c>
      <c r="H87" s="106">
        <f t="shared" si="40"/>
        <v>0</v>
      </c>
      <c r="I87" s="32">
        <f t="shared" si="25"/>
        <v>0</v>
      </c>
      <c r="J87" s="32">
        <f t="shared" si="26"/>
        <v>0</v>
      </c>
      <c r="K87" s="35">
        <v>0</v>
      </c>
      <c r="L87" s="32">
        <f t="shared" si="27"/>
        <v>0</v>
      </c>
      <c r="M87" s="35">
        <v>0</v>
      </c>
      <c r="N87" s="32">
        <f t="shared" si="28"/>
        <v>0</v>
      </c>
      <c r="O87" s="99">
        <f t="shared" si="29"/>
        <v>0</v>
      </c>
      <c r="P87" s="32">
        <f t="shared" si="30"/>
        <v>0</v>
      </c>
      <c r="Q87" s="35">
        <v>0</v>
      </c>
      <c r="R87" s="32">
        <f t="shared" si="31"/>
        <v>0</v>
      </c>
      <c r="S87" s="35">
        <v>0</v>
      </c>
      <c r="T87" s="32">
        <f t="shared" si="32"/>
        <v>0</v>
      </c>
      <c r="U87" s="35">
        <v>0</v>
      </c>
      <c r="V87" s="32">
        <f t="shared" si="33"/>
        <v>0</v>
      </c>
      <c r="W87" s="35">
        <v>0</v>
      </c>
      <c r="X87" s="32">
        <f t="shared" si="34"/>
        <v>0</v>
      </c>
      <c r="Y87" s="35">
        <v>0</v>
      </c>
      <c r="Z87" s="32">
        <f t="shared" si="35"/>
        <v>0</v>
      </c>
      <c r="AA87" s="35">
        <v>0</v>
      </c>
      <c r="AB87" s="32">
        <f t="shared" si="36"/>
        <v>0</v>
      </c>
      <c r="AC87" s="32">
        <f t="shared" si="37"/>
        <v>0</v>
      </c>
      <c r="AD87" s="35">
        <v>0</v>
      </c>
      <c r="AE87" s="32">
        <f t="shared" si="38"/>
        <v>0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1</v>
      </c>
      <c r="D88" s="35">
        <v>1</v>
      </c>
      <c r="E88" s="32">
        <f t="shared" si="23"/>
        <v>100</v>
      </c>
      <c r="F88" s="35">
        <v>0</v>
      </c>
      <c r="G88" s="32">
        <f t="shared" si="24"/>
        <v>0</v>
      </c>
      <c r="H88" s="106">
        <f t="shared" si="40"/>
        <v>0</v>
      </c>
      <c r="I88" s="32">
        <f t="shared" si="25"/>
        <v>0</v>
      </c>
      <c r="J88" s="32">
        <f t="shared" si="26"/>
        <v>0</v>
      </c>
      <c r="K88" s="35">
        <v>0</v>
      </c>
      <c r="L88" s="32">
        <f t="shared" si="27"/>
        <v>0</v>
      </c>
      <c r="M88" s="35">
        <v>0</v>
      </c>
      <c r="N88" s="32">
        <f t="shared" si="28"/>
        <v>0</v>
      </c>
      <c r="O88" s="99">
        <f t="shared" si="29"/>
        <v>1</v>
      </c>
      <c r="P88" s="32">
        <f t="shared" si="30"/>
        <v>100</v>
      </c>
      <c r="Q88" s="35">
        <v>0</v>
      </c>
      <c r="R88" s="32">
        <f t="shared" si="31"/>
        <v>0</v>
      </c>
      <c r="S88" s="35">
        <v>0</v>
      </c>
      <c r="T88" s="32">
        <f t="shared" si="32"/>
        <v>0</v>
      </c>
      <c r="U88" s="35">
        <v>0</v>
      </c>
      <c r="V88" s="32">
        <f t="shared" si="33"/>
        <v>0</v>
      </c>
      <c r="W88" s="35">
        <v>0</v>
      </c>
      <c r="X88" s="32">
        <f t="shared" si="34"/>
        <v>0</v>
      </c>
      <c r="Y88" s="35">
        <v>0</v>
      </c>
      <c r="Z88" s="32">
        <f t="shared" si="35"/>
        <v>0</v>
      </c>
      <c r="AA88" s="35">
        <v>0</v>
      </c>
      <c r="AB88" s="32">
        <f t="shared" si="36"/>
        <v>0</v>
      </c>
      <c r="AC88" s="32">
        <f t="shared" si="37"/>
        <v>0</v>
      </c>
      <c r="AD88" s="35">
        <v>0</v>
      </c>
      <c r="AE88" s="32">
        <f t="shared" si="38"/>
        <v>0</v>
      </c>
      <c r="AF88" s="35">
        <v>0</v>
      </c>
      <c r="AG88" s="32">
        <f t="shared" si="39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0</v>
      </c>
      <c r="D89" s="35">
        <v>0</v>
      </c>
      <c r="E89" s="32">
        <f t="shared" si="23"/>
        <v>0</v>
      </c>
      <c r="F89" s="35">
        <v>0</v>
      </c>
      <c r="G89" s="32">
        <f t="shared" si="24"/>
        <v>0</v>
      </c>
      <c r="H89" s="106">
        <f t="shared" si="40"/>
        <v>0</v>
      </c>
      <c r="I89" s="32">
        <f t="shared" si="25"/>
        <v>0</v>
      </c>
      <c r="J89" s="32">
        <f t="shared" si="26"/>
        <v>0</v>
      </c>
      <c r="K89" s="35">
        <v>0</v>
      </c>
      <c r="L89" s="32">
        <f t="shared" si="27"/>
        <v>0</v>
      </c>
      <c r="M89" s="35">
        <v>0</v>
      </c>
      <c r="N89" s="32">
        <f t="shared" si="28"/>
        <v>0</v>
      </c>
      <c r="O89" s="99">
        <f t="shared" si="29"/>
        <v>0</v>
      </c>
      <c r="P89" s="32">
        <f t="shared" si="30"/>
        <v>0</v>
      </c>
      <c r="Q89" s="35">
        <v>0</v>
      </c>
      <c r="R89" s="32">
        <f t="shared" si="31"/>
        <v>0</v>
      </c>
      <c r="S89" s="35">
        <v>0</v>
      </c>
      <c r="T89" s="32">
        <f t="shared" si="32"/>
        <v>0</v>
      </c>
      <c r="U89" s="35">
        <v>0</v>
      </c>
      <c r="V89" s="32">
        <f t="shared" si="33"/>
        <v>0</v>
      </c>
      <c r="W89" s="35">
        <v>0</v>
      </c>
      <c r="X89" s="32">
        <f t="shared" si="34"/>
        <v>0</v>
      </c>
      <c r="Y89" s="35">
        <v>0</v>
      </c>
      <c r="Z89" s="32">
        <f t="shared" si="35"/>
        <v>0</v>
      </c>
      <c r="AA89" s="35">
        <v>0</v>
      </c>
      <c r="AB89" s="32">
        <f t="shared" si="36"/>
        <v>0</v>
      </c>
      <c r="AC89" s="32">
        <f t="shared" si="37"/>
        <v>0</v>
      </c>
      <c r="AD89" s="35">
        <v>0</v>
      </c>
      <c r="AE89" s="32">
        <f t="shared" si="38"/>
        <v>0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2</v>
      </c>
      <c r="D90" s="10">
        <f>SUM(D91:D101)</f>
        <v>2</v>
      </c>
      <c r="E90" s="43">
        <f>IF(C90=0,0,D90/C90*100)</f>
        <v>100</v>
      </c>
      <c r="F90" s="10">
        <f>SUM(F91:F101)</f>
        <v>0</v>
      </c>
      <c r="G90" s="43">
        <f>IF(D90=0,0,F90/D90*100)</f>
        <v>0</v>
      </c>
      <c r="H90" s="61">
        <f>SUM(H91:H101)</f>
        <v>2</v>
      </c>
      <c r="I90" s="43">
        <f>IF(D90=0,0,H90/D90*100)</f>
        <v>100</v>
      </c>
      <c r="J90" s="43">
        <f>IF(C90=0,0,H90/C90*100)</f>
        <v>100</v>
      </c>
      <c r="K90" s="10">
        <f>SUM(K91:K101)</f>
        <v>1</v>
      </c>
      <c r="L90" s="43">
        <f t="shared" si="27"/>
        <v>50</v>
      </c>
      <c r="M90" s="10">
        <f>SUM(M91:M101)</f>
        <v>1</v>
      </c>
      <c r="N90" s="43">
        <f>IF(D90=0,0,M90/D90*100)</f>
        <v>50</v>
      </c>
      <c r="O90" s="61">
        <f>SUM(O91:O101)</f>
        <v>0</v>
      </c>
      <c r="P90" s="43">
        <f>IF(D90=0,0,O90/D90*100)</f>
        <v>0</v>
      </c>
      <c r="Q90" s="10">
        <f>SUM(Q91:Q101)</f>
        <v>0</v>
      </c>
      <c r="R90" s="43">
        <f t="shared" si="31"/>
        <v>0</v>
      </c>
      <c r="S90" s="10">
        <f>SUM(S91:S101)</f>
        <v>1</v>
      </c>
      <c r="T90" s="43">
        <f>IF(D90=0,0,S90/D90*100)</f>
        <v>50</v>
      </c>
      <c r="U90" s="10">
        <f>SUM(U91:U101)</f>
        <v>1</v>
      </c>
      <c r="V90" s="43">
        <f t="shared" si="33"/>
        <v>50</v>
      </c>
      <c r="W90" s="10">
        <f>SUM(W91:W101)</f>
        <v>0</v>
      </c>
      <c r="X90" s="43">
        <f>IF(D90=0,0,W90/D90*100)</f>
        <v>0</v>
      </c>
      <c r="Y90" s="10">
        <f>SUM(Y91:Y101)</f>
        <v>0</v>
      </c>
      <c r="Z90" s="43">
        <f>IF(D90=0,0,Y90/D90*100)</f>
        <v>0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0</v>
      </c>
      <c r="AE90" s="43">
        <f t="shared" si="38"/>
        <v>0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0</v>
      </c>
      <c r="D91" s="35">
        <v>0</v>
      </c>
      <c r="E91" s="32">
        <f t="shared" ref="E91:E93" si="42">IF(C91=0,0,D91/C91*100)</f>
        <v>0</v>
      </c>
      <c r="F91" s="35">
        <v>0</v>
      </c>
      <c r="G91" s="32">
        <f t="shared" ref="G91:G93" si="43">IF(D91=0,0,F91/D91*100)</f>
        <v>0</v>
      </c>
      <c r="H91" s="106">
        <f t="shared" ref="H91:H101" si="44">K91+M91</f>
        <v>0</v>
      </c>
      <c r="I91" s="32">
        <f t="shared" ref="I91:I93" si="45">IF(D91=0,0,H91/D91*100)</f>
        <v>0</v>
      </c>
      <c r="J91" s="32">
        <f t="shared" ref="J91:J93" si="46">IF(C91=0,0,H91/C91*100)</f>
        <v>0</v>
      </c>
      <c r="K91" s="35">
        <v>0</v>
      </c>
      <c r="L91" s="32">
        <f t="shared" si="27"/>
        <v>0</v>
      </c>
      <c r="M91" s="35">
        <v>0</v>
      </c>
      <c r="N91" s="32">
        <f t="shared" ref="N91:N93" si="47">IF(D91=0,0,M91/D91*100)</f>
        <v>0</v>
      </c>
      <c r="O91" s="99">
        <f t="shared" ref="O91:O101" si="48">D91-H91</f>
        <v>0</v>
      </c>
      <c r="P91" s="32">
        <f t="shared" ref="P91:P93" si="49">IF(D91=0,0,O91/D91*100)</f>
        <v>0</v>
      </c>
      <c r="Q91" s="35">
        <v>0</v>
      </c>
      <c r="R91" s="32">
        <f t="shared" si="31"/>
        <v>0</v>
      </c>
      <c r="S91" s="35">
        <v>0</v>
      </c>
      <c r="T91" s="32">
        <f t="shared" ref="T91:T93" si="50">IF(D91=0,0,S91/D91*100)</f>
        <v>0</v>
      </c>
      <c r="U91" s="35">
        <v>0</v>
      </c>
      <c r="V91" s="32">
        <f t="shared" si="33"/>
        <v>0</v>
      </c>
      <c r="W91" s="35">
        <v>0</v>
      </c>
      <c r="X91" s="32">
        <f t="shared" ref="X91:X93" si="51">IF(D91=0,0,W91/D91*100)</f>
        <v>0</v>
      </c>
      <c r="Y91" s="35">
        <v>0</v>
      </c>
      <c r="Z91" s="32">
        <f t="shared" ref="Z91:Z93" si="52">IF(D91=0,0,Y91/D91*100)</f>
        <v>0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0</v>
      </c>
      <c r="AE91" s="32">
        <f t="shared" si="38"/>
        <v>0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1</v>
      </c>
      <c r="D92" s="35">
        <v>1</v>
      </c>
      <c r="E92" s="32">
        <f t="shared" si="42"/>
        <v>100</v>
      </c>
      <c r="F92" s="35">
        <v>0</v>
      </c>
      <c r="G92" s="32">
        <f t="shared" si="43"/>
        <v>0</v>
      </c>
      <c r="H92" s="106">
        <f t="shared" si="44"/>
        <v>1</v>
      </c>
      <c r="I92" s="32">
        <f t="shared" si="45"/>
        <v>100</v>
      </c>
      <c r="J92" s="32">
        <f t="shared" si="46"/>
        <v>100</v>
      </c>
      <c r="K92" s="35">
        <v>1</v>
      </c>
      <c r="L92" s="32">
        <f t="shared" si="27"/>
        <v>100</v>
      </c>
      <c r="M92" s="35">
        <v>0</v>
      </c>
      <c r="N92" s="32">
        <f t="shared" si="47"/>
        <v>0</v>
      </c>
      <c r="O92" s="99">
        <f t="shared" si="48"/>
        <v>0</v>
      </c>
      <c r="P92" s="32">
        <f t="shared" si="49"/>
        <v>0</v>
      </c>
      <c r="Q92" s="35">
        <v>0</v>
      </c>
      <c r="R92" s="32">
        <f t="shared" si="31"/>
        <v>0</v>
      </c>
      <c r="S92" s="35">
        <v>1</v>
      </c>
      <c r="T92" s="32">
        <f t="shared" si="50"/>
        <v>100</v>
      </c>
      <c r="U92" s="35">
        <v>0</v>
      </c>
      <c r="V92" s="32">
        <f t="shared" si="33"/>
        <v>0</v>
      </c>
      <c r="W92" s="35">
        <v>0</v>
      </c>
      <c r="X92" s="32">
        <f t="shared" si="51"/>
        <v>0</v>
      </c>
      <c r="Y92" s="35">
        <v>0</v>
      </c>
      <c r="Z92" s="32">
        <f t="shared" si="52"/>
        <v>0</v>
      </c>
      <c r="AA92" s="35">
        <v>0</v>
      </c>
      <c r="AB92" s="32">
        <f t="shared" si="53"/>
        <v>0</v>
      </c>
      <c r="AC92" s="32">
        <f t="shared" si="54"/>
        <v>0</v>
      </c>
      <c r="AD92" s="35">
        <v>0</v>
      </c>
      <c r="AE92" s="32">
        <f t="shared" si="38"/>
        <v>0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0</v>
      </c>
      <c r="D93" s="35">
        <v>0</v>
      </c>
      <c r="E93" s="32">
        <f t="shared" si="42"/>
        <v>0</v>
      </c>
      <c r="F93" s="35">
        <v>0</v>
      </c>
      <c r="G93" s="32">
        <f t="shared" si="43"/>
        <v>0</v>
      </c>
      <c r="H93" s="106">
        <f t="shared" si="44"/>
        <v>0</v>
      </c>
      <c r="I93" s="32">
        <f t="shared" si="45"/>
        <v>0</v>
      </c>
      <c r="J93" s="32">
        <f t="shared" si="46"/>
        <v>0</v>
      </c>
      <c r="K93" s="35">
        <v>0</v>
      </c>
      <c r="L93" s="32">
        <f t="shared" si="27"/>
        <v>0</v>
      </c>
      <c r="M93" s="35">
        <v>0</v>
      </c>
      <c r="N93" s="32">
        <f t="shared" si="47"/>
        <v>0</v>
      </c>
      <c r="O93" s="99">
        <f t="shared" si="48"/>
        <v>0</v>
      </c>
      <c r="P93" s="32">
        <f t="shared" si="49"/>
        <v>0</v>
      </c>
      <c r="Q93" s="35">
        <v>0</v>
      </c>
      <c r="R93" s="32">
        <f t="shared" si="31"/>
        <v>0</v>
      </c>
      <c r="S93" s="35">
        <v>0</v>
      </c>
      <c r="T93" s="32">
        <f t="shared" si="50"/>
        <v>0</v>
      </c>
      <c r="U93" s="35">
        <v>0</v>
      </c>
      <c r="V93" s="32">
        <f t="shared" si="33"/>
        <v>0</v>
      </c>
      <c r="W93" s="35">
        <v>0</v>
      </c>
      <c r="X93" s="32">
        <f t="shared" si="51"/>
        <v>0</v>
      </c>
      <c r="Y93" s="35">
        <v>0</v>
      </c>
      <c r="Z93" s="32">
        <f t="shared" si="52"/>
        <v>0</v>
      </c>
      <c r="AA93" s="35">
        <v>0</v>
      </c>
      <c r="AB93" s="32">
        <f t="shared" si="53"/>
        <v>0</v>
      </c>
      <c r="AC93" s="32">
        <f t="shared" si="54"/>
        <v>0</v>
      </c>
      <c r="AD93" s="35">
        <v>0</v>
      </c>
      <c r="AE93" s="32">
        <f t="shared" si="38"/>
        <v>0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0</v>
      </c>
      <c r="D94" s="35">
        <v>0</v>
      </c>
      <c r="E94" s="32">
        <f t="shared" si="23"/>
        <v>0</v>
      </c>
      <c r="F94" s="35">
        <v>0</v>
      </c>
      <c r="G94" s="32">
        <f t="shared" si="24"/>
        <v>0</v>
      </c>
      <c r="H94" s="106">
        <f t="shared" si="44"/>
        <v>0</v>
      </c>
      <c r="I94" s="32">
        <f t="shared" si="25"/>
        <v>0</v>
      </c>
      <c r="J94" s="32">
        <f t="shared" si="26"/>
        <v>0</v>
      </c>
      <c r="K94" s="35">
        <v>0</v>
      </c>
      <c r="L94" s="32">
        <f t="shared" si="27"/>
        <v>0</v>
      </c>
      <c r="M94" s="35">
        <v>0</v>
      </c>
      <c r="N94" s="32">
        <f t="shared" si="28"/>
        <v>0</v>
      </c>
      <c r="O94" s="99">
        <f t="shared" si="48"/>
        <v>0</v>
      </c>
      <c r="P94" s="32">
        <f t="shared" si="30"/>
        <v>0</v>
      </c>
      <c r="Q94" s="35">
        <v>0</v>
      </c>
      <c r="R94" s="32">
        <f t="shared" si="31"/>
        <v>0</v>
      </c>
      <c r="S94" s="35">
        <v>0</v>
      </c>
      <c r="T94" s="32">
        <f t="shared" si="32"/>
        <v>0</v>
      </c>
      <c r="U94" s="35">
        <v>0</v>
      </c>
      <c r="V94" s="32">
        <f t="shared" si="33"/>
        <v>0</v>
      </c>
      <c r="W94" s="35">
        <v>0</v>
      </c>
      <c r="X94" s="32">
        <f t="shared" si="34"/>
        <v>0</v>
      </c>
      <c r="Y94" s="35">
        <v>0</v>
      </c>
      <c r="Z94" s="32">
        <f t="shared" si="35"/>
        <v>0</v>
      </c>
      <c r="AA94" s="35">
        <v>0</v>
      </c>
      <c r="AB94" s="32">
        <f t="shared" si="36"/>
        <v>0</v>
      </c>
      <c r="AC94" s="32">
        <f t="shared" si="37"/>
        <v>0</v>
      </c>
      <c r="AD94" s="35">
        <v>0</v>
      </c>
      <c r="AE94" s="32">
        <f t="shared" si="38"/>
        <v>0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1</v>
      </c>
      <c r="D95" s="35">
        <v>1</v>
      </c>
      <c r="E95" s="32">
        <f t="shared" si="23"/>
        <v>100</v>
      </c>
      <c r="F95" s="35">
        <v>0</v>
      </c>
      <c r="G95" s="32">
        <f t="shared" si="24"/>
        <v>0</v>
      </c>
      <c r="H95" s="106">
        <f t="shared" si="44"/>
        <v>1</v>
      </c>
      <c r="I95" s="32">
        <f t="shared" si="25"/>
        <v>100</v>
      </c>
      <c r="J95" s="32">
        <f t="shared" si="26"/>
        <v>100</v>
      </c>
      <c r="K95" s="35">
        <v>0</v>
      </c>
      <c r="L95" s="32">
        <f t="shared" si="27"/>
        <v>0</v>
      </c>
      <c r="M95" s="35">
        <v>1</v>
      </c>
      <c r="N95" s="32">
        <f t="shared" si="28"/>
        <v>100</v>
      </c>
      <c r="O95" s="99">
        <f t="shared" si="48"/>
        <v>0</v>
      </c>
      <c r="P95" s="32">
        <f t="shared" si="30"/>
        <v>0</v>
      </c>
      <c r="Q95" s="35">
        <v>0</v>
      </c>
      <c r="R95" s="32">
        <f t="shared" si="31"/>
        <v>0</v>
      </c>
      <c r="S95" s="35">
        <v>0</v>
      </c>
      <c r="T95" s="32">
        <f t="shared" si="32"/>
        <v>0</v>
      </c>
      <c r="U95" s="35">
        <v>1</v>
      </c>
      <c r="V95" s="32">
        <f t="shared" si="33"/>
        <v>100</v>
      </c>
      <c r="W95" s="35">
        <v>0</v>
      </c>
      <c r="X95" s="32">
        <f t="shared" si="34"/>
        <v>0</v>
      </c>
      <c r="Y95" s="35">
        <v>0</v>
      </c>
      <c r="Z95" s="32">
        <f t="shared" si="35"/>
        <v>0</v>
      </c>
      <c r="AA95" s="35">
        <v>0</v>
      </c>
      <c r="AB95" s="32">
        <f t="shared" si="36"/>
        <v>0</v>
      </c>
      <c r="AC95" s="32">
        <f t="shared" si="37"/>
        <v>0</v>
      </c>
      <c r="AD95" s="35">
        <v>0</v>
      </c>
      <c r="AE95" s="32">
        <f t="shared" si="38"/>
        <v>0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0</v>
      </c>
      <c r="D96" s="35">
        <v>0</v>
      </c>
      <c r="E96" s="32">
        <f t="shared" si="23"/>
        <v>0</v>
      </c>
      <c r="F96" s="35">
        <v>0</v>
      </c>
      <c r="G96" s="32">
        <f t="shared" si="24"/>
        <v>0</v>
      </c>
      <c r="H96" s="106">
        <f t="shared" si="44"/>
        <v>0</v>
      </c>
      <c r="I96" s="32">
        <f t="shared" si="25"/>
        <v>0</v>
      </c>
      <c r="J96" s="32">
        <f t="shared" si="26"/>
        <v>0</v>
      </c>
      <c r="K96" s="35">
        <v>0</v>
      </c>
      <c r="L96" s="32">
        <f t="shared" si="27"/>
        <v>0</v>
      </c>
      <c r="M96" s="35">
        <v>0</v>
      </c>
      <c r="N96" s="32">
        <f t="shared" si="28"/>
        <v>0</v>
      </c>
      <c r="O96" s="99">
        <f t="shared" si="48"/>
        <v>0</v>
      </c>
      <c r="P96" s="32">
        <f t="shared" si="30"/>
        <v>0</v>
      </c>
      <c r="Q96" s="35">
        <v>0</v>
      </c>
      <c r="R96" s="32">
        <f t="shared" si="31"/>
        <v>0</v>
      </c>
      <c r="S96" s="35">
        <v>0</v>
      </c>
      <c r="T96" s="32">
        <f t="shared" si="32"/>
        <v>0</v>
      </c>
      <c r="U96" s="35">
        <v>0</v>
      </c>
      <c r="V96" s="32">
        <f t="shared" si="33"/>
        <v>0</v>
      </c>
      <c r="W96" s="35">
        <v>0</v>
      </c>
      <c r="X96" s="32">
        <f t="shared" si="34"/>
        <v>0</v>
      </c>
      <c r="Y96" s="35">
        <v>0</v>
      </c>
      <c r="Z96" s="32">
        <f t="shared" si="35"/>
        <v>0</v>
      </c>
      <c r="AA96" s="35">
        <v>0</v>
      </c>
      <c r="AB96" s="32">
        <f t="shared" si="36"/>
        <v>0</v>
      </c>
      <c r="AC96" s="32">
        <f t="shared" si="37"/>
        <v>0</v>
      </c>
      <c r="AD96" s="35">
        <v>0</v>
      </c>
      <c r="AE96" s="32">
        <f t="shared" si="38"/>
        <v>0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0</v>
      </c>
      <c r="D97" s="35">
        <v>0</v>
      </c>
      <c r="E97" s="32">
        <f t="shared" si="23"/>
        <v>0</v>
      </c>
      <c r="F97" s="35">
        <v>0</v>
      </c>
      <c r="G97" s="32">
        <f t="shared" si="24"/>
        <v>0</v>
      </c>
      <c r="H97" s="106">
        <f t="shared" si="44"/>
        <v>0</v>
      </c>
      <c r="I97" s="32">
        <f t="shared" si="25"/>
        <v>0</v>
      </c>
      <c r="J97" s="32">
        <f t="shared" si="26"/>
        <v>0</v>
      </c>
      <c r="K97" s="35">
        <v>0</v>
      </c>
      <c r="L97" s="32">
        <f t="shared" si="27"/>
        <v>0</v>
      </c>
      <c r="M97" s="35">
        <v>0</v>
      </c>
      <c r="N97" s="32">
        <f t="shared" si="28"/>
        <v>0</v>
      </c>
      <c r="O97" s="99">
        <f t="shared" si="48"/>
        <v>0</v>
      </c>
      <c r="P97" s="32">
        <f t="shared" si="30"/>
        <v>0</v>
      </c>
      <c r="Q97" s="35">
        <v>0</v>
      </c>
      <c r="R97" s="32">
        <f t="shared" si="31"/>
        <v>0</v>
      </c>
      <c r="S97" s="35">
        <v>0</v>
      </c>
      <c r="T97" s="32">
        <f t="shared" si="32"/>
        <v>0</v>
      </c>
      <c r="U97" s="35">
        <v>0</v>
      </c>
      <c r="V97" s="32">
        <f t="shared" si="33"/>
        <v>0</v>
      </c>
      <c r="W97" s="35">
        <v>0</v>
      </c>
      <c r="X97" s="32">
        <f t="shared" si="34"/>
        <v>0</v>
      </c>
      <c r="Y97" s="35">
        <v>0</v>
      </c>
      <c r="Z97" s="32">
        <f t="shared" si="35"/>
        <v>0</v>
      </c>
      <c r="AA97" s="35">
        <v>0</v>
      </c>
      <c r="AB97" s="32">
        <f t="shared" si="36"/>
        <v>0</v>
      </c>
      <c r="AC97" s="32">
        <f t="shared" si="37"/>
        <v>0</v>
      </c>
      <c r="AD97" s="35">
        <v>0</v>
      </c>
      <c r="AE97" s="32">
        <f t="shared" si="38"/>
        <v>0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0</v>
      </c>
      <c r="D98" s="35">
        <v>0</v>
      </c>
      <c r="E98" s="32">
        <f t="shared" si="23"/>
        <v>0</v>
      </c>
      <c r="F98" s="35">
        <v>0</v>
      </c>
      <c r="G98" s="32">
        <f t="shared" si="24"/>
        <v>0</v>
      </c>
      <c r="H98" s="106">
        <f t="shared" si="44"/>
        <v>0</v>
      </c>
      <c r="I98" s="32">
        <f t="shared" si="25"/>
        <v>0</v>
      </c>
      <c r="J98" s="32">
        <f t="shared" si="26"/>
        <v>0</v>
      </c>
      <c r="K98" s="35">
        <v>0</v>
      </c>
      <c r="L98" s="32">
        <f t="shared" si="27"/>
        <v>0</v>
      </c>
      <c r="M98" s="35">
        <v>0</v>
      </c>
      <c r="N98" s="32">
        <f t="shared" si="28"/>
        <v>0</v>
      </c>
      <c r="O98" s="99">
        <f t="shared" si="48"/>
        <v>0</v>
      </c>
      <c r="P98" s="32">
        <f t="shared" si="30"/>
        <v>0</v>
      </c>
      <c r="Q98" s="35">
        <v>0</v>
      </c>
      <c r="R98" s="32">
        <f t="shared" si="31"/>
        <v>0</v>
      </c>
      <c r="S98" s="35">
        <v>0</v>
      </c>
      <c r="T98" s="32">
        <f t="shared" si="32"/>
        <v>0</v>
      </c>
      <c r="U98" s="35">
        <v>0</v>
      </c>
      <c r="V98" s="32">
        <f t="shared" si="33"/>
        <v>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0</v>
      </c>
      <c r="D99" s="35">
        <v>0</v>
      </c>
      <c r="E99" s="32">
        <f t="shared" si="23"/>
        <v>0</v>
      </c>
      <c r="F99" s="35">
        <v>0</v>
      </c>
      <c r="G99" s="32">
        <f t="shared" si="24"/>
        <v>0</v>
      </c>
      <c r="H99" s="106">
        <f t="shared" si="44"/>
        <v>0</v>
      </c>
      <c r="I99" s="32">
        <f t="shared" si="25"/>
        <v>0</v>
      </c>
      <c r="J99" s="32">
        <f t="shared" si="26"/>
        <v>0</v>
      </c>
      <c r="K99" s="35">
        <v>0</v>
      </c>
      <c r="L99" s="32">
        <f t="shared" si="27"/>
        <v>0</v>
      </c>
      <c r="M99" s="35">
        <v>0</v>
      </c>
      <c r="N99" s="32">
        <f t="shared" si="28"/>
        <v>0</v>
      </c>
      <c r="O99" s="99">
        <f t="shared" si="48"/>
        <v>0</v>
      </c>
      <c r="P99" s="32">
        <f t="shared" si="30"/>
        <v>0</v>
      </c>
      <c r="Q99" s="35">
        <v>0</v>
      </c>
      <c r="R99" s="32">
        <f t="shared" si="31"/>
        <v>0</v>
      </c>
      <c r="S99" s="35">
        <v>0</v>
      </c>
      <c r="T99" s="32">
        <f t="shared" si="32"/>
        <v>0</v>
      </c>
      <c r="U99" s="35">
        <v>0</v>
      </c>
      <c r="V99" s="32">
        <f t="shared" si="33"/>
        <v>0</v>
      </c>
      <c r="W99" s="35">
        <v>0</v>
      </c>
      <c r="X99" s="32">
        <f t="shared" si="34"/>
        <v>0</v>
      </c>
      <c r="Y99" s="35">
        <v>0</v>
      </c>
      <c r="Z99" s="32">
        <f t="shared" si="35"/>
        <v>0</v>
      </c>
      <c r="AA99" s="35">
        <v>0</v>
      </c>
      <c r="AB99" s="32">
        <f t="shared" si="36"/>
        <v>0</v>
      </c>
      <c r="AC99" s="32">
        <f t="shared" si="37"/>
        <v>0</v>
      </c>
      <c r="AD99" s="35">
        <v>0</v>
      </c>
      <c r="AE99" s="32">
        <f t="shared" si="38"/>
        <v>0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0</v>
      </c>
      <c r="D100" s="35">
        <v>0</v>
      </c>
      <c r="E100" s="32">
        <f t="shared" si="23"/>
        <v>0</v>
      </c>
      <c r="F100" s="35">
        <v>0</v>
      </c>
      <c r="G100" s="32">
        <f t="shared" si="24"/>
        <v>0</v>
      </c>
      <c r="H100" s="106">
        <f t="shared" si="44"/>
        <v>0</v>
      </c>
      <c r="I100" s="32">
        <f t="shared" si="25"/>
        <v>0</v>
      </c>
      <c r="J100" s="32">
        <f t="shared" si="26"/>
        <v>0</v>
      </c>
      <c r="K100" s="35">
        <v>0</v>
      </c>
      <c r="L100" s="32">
        <f t="shared" si="27"/>
        <v>0</v>
      </c>
      <c r="M100" s="35">
        <v>0</v>
      </c>
      <c r="N100" s="32">
        <f t="shared" si="28"/>
        <v>0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0</v>
      </c>
      <c r="V100" s="32">
        <f t="shared" si="33"/>
        <v>0</v>
      </c>
      <c r="W100" s="35">
        <v>0</v>
      </c>
      <c r="X100" s="32">
        <f t="shared" si="34"/>
        <v>0</v>
      </c>
      <c r="Y100" s="35">
        <v>0</v>
      </c>
      <c r="Z100" s="32">
        <f t="shared" si="35"/>
        <v>0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0</v>
      </c>
      <c r="AE100" s="32">
        <f t="shared" si="38"/>
        <v>0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0</v>
      </c>
      <c r="D101" s="35">
        <v>0</v>
      </c>
      <c r="E101" s="32">
        <f t="shared" si="23"/>
        <v>0</v>
      </c>
      <c r="F101" s="35">
        <v>0</v>
      </c>
      <c r="G101" s="32">
        <f t="shared" si="24"/>
        <v>0</v>
      </c>
      <c r="H101" s="106">
        <f t="shared" si="44"/>
        <v>0</v>
      </c>
      <c r="I101" s="32">
        <f t="shared" si="25"/>
        <v>0</v>
      </c>
      <c r="J101" s="32">
        <f t="shared" si="26"/>
        <v>0</v>
      </c>
      <c r="K101" s="35">
        <v>0</v>
      </c>
      <c r="L101" s="32">
        <f t="shared" si="27"/>
        <v>0</v>
      </c>
      <c r="M101" s="35">
        <v>0</v>
      </c>
      <c r="N101" s="32">
        <f t="shared" si="28"/>
        <v>0</v>
      </c>
      <c r="O101" s="99">
        <f t="shared" si="48"/>
        <v>0</v>
      </c>
      <c r="P101" s="32">
        <f t="shared" si="30"/>
        <v>0</v>
      </c>
      <c r="Q101" s="35">
        <v>0</v>
      </c>
      <c r="R101" s="32">
        <f t="shared" si="31"/>
        <v>0</v>
      </c>
      <c r="S101" s="35">
        <v>0</v>
      </c>
      <c r="T101" s="32">
        <f t="shared" si="32"/>
        <v>0</v>
      </c>
      <c r="U101" s="35">
        <v>0</v>
      </c>
      <c r="V101" s="32">
        <f t="shared" si="33"/>
        <v>0</v>
      </c>
      <c r="W101" s="35">
        <v>0</v>
      </c>
      <c r="X101" s="32">
        <f t="shared" si="34"/>
        <v>0</v>
      </c>
      <c r="Y101" s="35">
        <v>0</v>
      </c>
      <c r="Z101" s="32">
        <f t="shared" si="35"/>
        <v>0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0</v>
      </c>
      <c r="AE101" s="32">
        <f t="shared" si="38"/>
        <v>0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52" fitToHeight="2" orientation="landscape" r:id="rId1"/>
  <headerFooter scaleWithDoc="0">
    <oddHeader>&amp;R&amp;P</oddHeader>
    <oddFooter>&amp;R&amp;P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80" activePane="bottomRight" state="frozen"/>
      <selection pane="topRight" activeCell="C1" sqref="C1"/>
      <selection pane="bottomLeft" activeCell="A8" sqref="A8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132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3876.37</v>
      </c>
      <c r="D8" s="65">
        <f>D9+D21+D40+D55+D72+D79+D90+D64+D102</f>
        <v>3545.3</v>
      </c>
      <c r="E8" s="62">
        <f>IF(C8=0,0,D8/C8*100)</f>
        <v>91.459277623137112</v>
      </c>
      <c r="F8" s="65">
        <f>F9+F21+F40+F55+F72+F79+F90+F64+F102</f>
        <v>2857.3</v>
      </c>
      <c r="G8" s="62">
        <f>IF(D8=0,0,F8/D8*100)</f>
        <v>80.594025893436381</v>
      </c>
      <c r="H8" s="65">
        <f>H9+H21+H40+H55+H72+H79+H90+H64+H102</f>
        <v>3510.3</v>
      </c>
      <c r="I8" s="62">
        <f>IF(D8=0,0,H8/D8*100)</f>
        <v>99.012777480044008</v>
      </c>
      <c r="J8" s="62">
        <f>IF(C8=0,0,H8/C8*100)</f>
        <v>90.556371037852429</v>
      </c>
      <c r="K8" s="65">
        <f>K9+K21+K40+K55+K72+K79+K90+K64+K102</f>
        <v>3011.3</v>
      </c>
      <c r="L8" s="62">
        <f>IF(D8=0,0,K8/D8*100)</f>
        <v>84.937804981242778</v>
      </c>
      <c r="M8" s="65">
        <f>M9+M21+M40+M55+M72+M79+M90+M64+M102</f>
        <v>499</v>
      </c>
      <c r="N8" s="62">
        <f>IF(D8=0,0,M8/D8*100)</f>
        <v>14.07497249880123</v>
      </c>
      <c r="O8" s="65">
        <f>O9+O21+O40+O55+O72+O79+O90+O64+O102</f>
        <v>35</v>
      </c>
      <c r="P8" s="62">
        <f>IF(D8=0,0,O8/D8*100)</f>
        <v>0.98722251995599797</v>
      </c>
      <c r="Q8" s="65">
        <f>Q9+Q21+Q40+Q55+Q72+Q79+Q90+Q64+Q102</f>
        <v>4</v>
      </c>
      <c r="R8" s="62">
        <f>IF(O8=0,0,Q8/O8*100)</f>
        <v>11.428571428571429</v>
      </c>
      <c r="S8" s="65">
        <f>S9+S21+S40+S55+S72+S79+S90+S64+S102</f>
        <v>231</v>
      </c>
      <c r="T8" s="62">
        <f>IF(D8=0,0,S8/D8*100)</f>
        <v>6.5156686317095867</v>
      </c>
      <c r="U8" s="65">
        <f>U9+U21+U40+U55+U72+U79+U90+U64+U102</f>
        <v>672</v>
      </c>
      <c r="V8" s="62">
        <f>IF(D8=0,0,U8/D8*100)</f>
        <v>18.954672383155163</v>
      </c>
      <c r="W8" s="65">
        <f>W9+W21+W40+W55+W72+W79+W90+W64+W102</f>
        <v>189</v>
      </c>
      <c r="X8" s="62">
        <f>IF(D8=0,0,W8/D8*100)</f>
        <v>5.3310016077623894</v>
      </c>
      <c r="Y8" s="65">
        <f>Y9+Y21+Y40+Y55+Y72+Y79+Y90+Y64+Y102</f>
        <v>280</v>
      </c>
      <c r="Z8" s="62">
        <f>IF(D8=0,0,Y8/D8*100)</f>
        <v>7.8977801596479837</v>
      </c>
      <c r="AA8" s="65">
        <f>AA9+AA21+AA40+AA55+AA72+AA79+AA90+AA64+AA102</f>
        <v>18</v>
      </c>
      <c r="AB8" s="62">
        <f>IF(D8=0,0,AA8/D8*100)</f>
        <v>0.50771443883451328</v>
      </c>
      <c r="AC8" s="62">
        <f>IF(Y8=0,0,AA8/Y8*100)</f>
        <v>6.4285714285714279</v>
      </c>
      <c r="AD8" s="65">
        <f>AD9+AD21+AD40+AD55+AD72+AD79+AD90+AD64+AD102</f>
        <v>343</v>
      </c>
      <c r="AE8" s="62">
        <f>IF(D8=0,0,AD8/D8*100)</f>
        <v>9.6747806955687814</v>
      </c>
      <c r="AF8" s="65">
        <f>AF9+AF21+AF40+AF55+AF72+AF79+AF90+AF64+AF102</f>
        <v>10</v>
      </c>
      <c r="AG8" s="60">
        <f>IF(D8=0,0,AF8/D8*100)</f>
        <v>0.28206357713028518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187</v>
      </c>
      <c r="D9" s="10">
        <f>SUM(D10:D20)</f>
        <v>180</v>
      </c>
      <c r="E9" s="43">
        <f>IF(C9=0,0,D9/C9*100)</f>
        <v>96.256684491978604</v>
      </c>
      <c r="F9" s="10">
        <f>SUM(F10:F20)</f>
        <v>163</v>
      </c>
      <c r="G9" s="43">
        <f>IF(D9=0,0,F9/D9*100)</f>
        <v>90.555555555555557</v>
      </c>
      <c r="H9" s="61">
        <f>SUM(H10:H20)</f>
        <v>174</v>
      </c>
      <c r="I9" s="43">
        <f>IF(D9=0,0,H9/D9*100)</f>
        <v>96.666666666666671</v>
      </c>
      <c r="J9" s="43">
        <f>IF(C9=0,0,H9/C9*100)</f>
        <v>93.048128342245988</v>
      </c>
      <c r="K9" s="10">
        <f>SUM(K10:K20)</f>
        <v>154</v>
      </c>
      <c r="L9" s="43">
        <f>IF(D9=0,0,K9/D9*100)</f>
        <v>85.555555555555557</v>
      </c>
      <c r="M9" s="10">
        <f>SUM(M10:M20)</f>
        <v>20</v>
      </c>
      <c r="N9" s="43">
        <f>IF(D9=0,0,M9/D9*100)</f>
        <v>11.111111111111111</v>
      </c>
      <c r="O9" s="61">
        <f>SUM(O10:O20)</f>
        <v>6</v>
      </c>
      <c r="P9" s="43">
        <f>IF(D9=0,0,O9/D9*100)</f>
        <v>3.3333333333333335</v>
      </c>
      <c r="Q9" s="10">
        <f>SUM(Q10:Q20)</f>
        <v>0</v>
      </c>
      <c r="R9" s="43">
        <f>IF(O9=0,0,Q9/O9*100)</f>
        <v>0</v>
      </c>
      <c r="S9" s="10">
        <f>SUM(S10:S20)</f>
        <v>14</v>
      </c>
      <c r="T9" s="43">
        <f>IF(D9=0,0,S9/D9*100)</f>
        <v>7.7777777777777777</v>
      </c>
      <c r="U9" s="10">
        <f>SUM(U10:U20)</f>
        <v>52</v>
      </c>
      <c r="V9" s="43">
        <f>IF(D9=0,0,U9/D9*100)</f>
        <v>28.888888888888886</v>
      </c>
      <c r="W9" s="10">
        <f>SUM(W10:W20)</f>
        <v>6</v>
      </c>
      <c r="X9" s="43">
        <f>IF(D9=0,0,W9/D9*100)</f>
        <v>3.3333333333333335</v>
      </c>
      <c r="Y9" s="10">
        <f>SUM(Y10:Y20)</f>
        <v>15</v>
      </c>
      <c r="Z9" s="43">
        <f>IF(D9=0,0,Y9/D9*100)</f>
        <v>8.3333333333333321</v>
      </c>
      <c r="AA9" s="10">
        <f>SUM(AA10:AA20)</f>
        <v>0</v>
      </c>
      <c r="AB9" s="43">
        <f>IF(D9=0,0,AA9/D9*100)</f>
        <v>0</v>
      </c>
      <c r="AC9" s="43">
        <f>IF(Y9=0,0,AA9/Y9*100)</f>
        <v>0</v>
      </c>
      <c r="AD9" s="10">
        <f>SUM(AD10:AD20)</f>
        <v>21</v>
      </c>
      <c r="AE9" s="43">
        <f>IF(D9=0,0,AD9/D9*100)</f>
        <v>11.666666666666666</v>
      </c>
      <c r="AF9" s="10">
        <f>SUM(AF10:AF20)</f>
        <v>1</v>
      </c>
      <c r="AG9" s="43">
        <f>IF(D9=0,0,AF9/D9*100)</f>
        <v>0.55555555555555558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4</v>
      </c>
      <c r="D10" s="35">
        <v>4</v>
      </c>
      <c r="E10" s="32">
        <f>IF(C10=0,0,D10/C10*100)</f>
        <v>100</v>
      </c>
      <c r="F10" s="35">
        <v>4</v>
      </c>
      <c r="G10" s="32">
        <f>IF(D10=0,0,F10/D10*100)</f>
        <v>100</v>
      </c>
      <c r="H10" s="106">
        <f>K10+M10</f>
        <v>3</v>
      </c>
      <c r="I10" s="32">
        <f>IF(D10=0,0,H10/D10*100)</f>
        <v>75</v>
      </c>
      <c r="J10" s="32">
        <f>IF(C10=0,0,H10/C10*100)</f>
        <v>75</v>
      </c>
      <c r="K10" s="35">
        <v>3</v>
      </c>
      <c r="L10" s="32">
        <f>IF(D10=0,0,K10/D10*100)</f>
        <v>75</v>
      </c>
      <c r="M10" s="35">
        <v>0</v>
      </c>
      <c r="N10" s="32">
        <f>IF(D10=0,0,M10/D10*100)</f>
        <v>0</v>
      </c>
      <c r="O10" s="99">
        <f>D10-H10</f>
        <v>1</v>
      </c>
      <c r="P10" s="32">
        <f>IF(D10=0,0,O10/D10*100)</f>
        <v>25</v>
      </c>
      <c r="Q10" s="35">
        <v>0</v>
      </c>
      <c r="R10" s="32">
        <f>IF(O10=0,0,Q10/O10*100)</f>
        <v>0</v>
      </c>
      <c r="S10" s="35">
        <v>1</v>
      </c>
      <c r="T10" s="32">
        <f>IF(D10=0,0,S10/D10*100)</f>
        <v>25</v>
      </c>
      <c r="U10" s="35">
        <v>1</v>
      </c>
      <c r="V10" s="32">
        <f>IF(D10=0,0,U10/D10*100)</f>
        <v>25</v>
      </c>
      <c r="W10" s="35">
        <v>1</v>
      </c>
      <c r="X10" s="32">
        <f>IF(D10=0,0,W10/D10*100)</f>
        <v>25</v>
      </c>
      <c r="Y10" s="35">
        <v>0</v>
      </c>
      <c r="Z10" s="32">
        <f>IF(D10=0,0,Y10/D10*100)</f>
        <v>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2</v>
      </c>
      <c r="AE10" s="32">
        <f>IF(D10=0,0,AD10/D10*100)</f>
        <v>50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12</v>
      </c>
      <c r="D11" s="35">
        <v>11</v>
      </c>
      <c r="E11" s="32">
        <f>IF(C11=0,0,D11/C11*100)</f>
        <v>91.666666666666657</v>
      </c>
      <c r="F11" s="35">
        <v>9</v>
      </c>
      <c r="G11" s="32">
        <f>IF(D11=0,0,F11/D11*100)</f>
        <v>81.818181818181827</v>
      </c>
      <c r="H11" s="106">
        <f t="shared" ref="H11:H80" si="0">K11+M11</f>
        <v>11</v>
      </c>
      <c r="I11" s="32">
        <f>IF(D11=0,0,H11/D11*100)</f>
        <v>100</v>
      </c>
      <c r="J11" s="32">
        <f>IF(C11=0,0,H11/C11*100)</f>
        <v>91.666666666666657</v>
      </c>
      <c r="K11" s="35">
        <v>10</v>
      </c>
      <c r="L11" s="32">
        <f>IF(D11=0,0,K11/D11*100)</f>
        <v>90.909090909090907</v>
      </c>
      <c r="M11" s="35">
        <v>1</v>
      </c>
      <c r="N11" s="32">
        <f>IF(D11=0,0,M11/D11*100)</f>
        <v>9.0909090909090917</v>
      </c>
      <c r="O11" s="99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3</v>
      </c>
      <c r="T11" s="32">
        <f>IF(D11=0,0,S11/D11*100)</f>
        <v>27.27272727272727</v>
      </c>
      <c r="U11" s="35">
        <v>2</v>
      </c>
      <c r="V11" s="32">
        <f>IF(D11=0,0,U11/D11*100)</f>
        <v>18.181818181818183</v>
      </c>
      <c r="W11" s="35">
        <v>0</v>
      </c>
      <c r="X11" s="32">
        <f>IF(D11=0,0,W11/D11*100)</f>
        <v>0</v>
      </c>
      <c r="Y11" s="35">
        <v>1</v>
      </c>
      <c r="Z11" s="32">
        <f>IF(D11=0,0,Y11/D11*100)</f>
        <v>9.0909090909090917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3</v>
      </c>
      <c r="AE11" s="32">
        <f>IF(D11=0,0,AD11/D11*100)</f>
        <v>27.27272727272727</v>
      </c>
      <c r="AF11" s="35">
        <v>1</v>
      </c>
      <c r="AG11" s="32">
        <f>IF(D11=0,0,AF11/D11*100)</f>
        <v>9.0909090909090917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5</v>
      </c>
      <c r="D12" s="35">
        <v>5</v>
      </c>
      <c r="E12" s="32">
        <f t="shared" ref="E12:E78" si="2">IF(C12=0,0,D12/C12*100)</f>
        <v>100</v>
      </c>
      <c r="F12" s="35">
        <v>5</v>
      </c>
      <c r="G12" s="32">
        <f t="shared" ref="G12:G78" si="3">IF(D12=0,0,F12/D12*100)</f>
        <v>100</v>
      </c>
      <c r="H12" s="106">
        <f t="shared" si="0"/>
        <v>5</v>
      </c>
      <c r="I12" s="32">
        <f t="shared" ref="I12:I78" si="4">IF(D12=0,0,H12/D12*100)</f>
        <v>100</v>
      </c>
      <c r="J12" s="32">
        <f t="shared" ref="J12:J78" si="5">IF(C12=0,0,H12/C12*100)</f>
        <v>100</v>
      </c>
      <c r="K12" s="35">
        <v>5</v>
      </c>
      <c r="L12" s="32">
        <f t="shared" ref="L12:L79" si="6">IF(D12=0,0,K12/D12*100)</f>
        <v>100</v>
      </c>
      <c r="M12" s="35">
        <v>0</v>
      </c>
      <c r="N12" s="32">
        <f t="shared" ref="N12:N78" si="7">IF(D12=0,0,M12/D12*100)</f>
        <v>0</v>
      </c>
      <c r="O12" s="99">
        <f t="shared" si="1"/>
        <v>0</v>
      </c>
      <c r="P12" s="32">
        <f t="shared" ref="P12:P78" si="8">IF(D12=0,0,O12/D12*100)</f>
        <v>0</v>
      </c>
      <c r="Q12" s="35">
        <v>0</v>
      </c>
      <c r="R12" s="32">
        <f t="shared" ref="R12:R79" si="9">IF(O12=0,0,Q12/O12*100)</f>
        <v>0</v>
      </c>
      <c r="S12" s="35">
        <v>1</v>
      </c>
      <c r="T12" s="32">
        <f t="shared" ref="T12:T78" si="10">IF(D12=0,0,S12/D12*100)</f>
        <v>20</v>
      </c>
      <c r="U12" s="35">
        <v>0</v>
      </c>
      <c r="V12" s="32">
        <f t="shared" ref="V12:V79" si="11">IF(D12=0,0,U12/D12*100)</f>
        <v>0</v>
      </c>
      <c r="W12" s="35">
        <v>1</v>
      </c>
      <c r="X12" s="32">
        <f t="shared" ref="X12:X78" si="12">IF(D12=0,0,W12/D12*100)</f>
        <v>20</v>
      </c>
      <c r="Y12" s="35">
        <v>0</v>
      </c>
      <c r="Z12" s="32">
        <f t="shared" ref="Z12:Z78" si="13">IF(D12=0,0,Y12/D12*100)</f>
        <v>0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0</v>
      </c>
      <c r="AE12" s="32">
        <f t="shared" ref="AE12:AE79" si="16">IF(D12=0,0,AD12/D12*100)</f>
        <v>0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50</v>
      </c>
      <c r="D13" s="35">
        <v>49</v>
      </c>
      <c r="E13" s="32">
        <f t="shared" si="2"/>
        <v>98</v>
      </c>
      <c r="F13" s="35">
        <v>44</v>
      </c>
      <c r="G13" s="32">
        <f t="shared" si="3"/>
        <v>89.795918367346943</v>
      </c>
      <c r="H13" s="106">
        <f t="shared" si="0"/>
        <v>47</v>
      </c>
      <c r="I13" s="32">
        <f t="shared" si="4"/>
        <v>95.918367346938766</v>
      </c>
      <c r="J13" s="32">
        <f t="shared" si="5"/>
        <v>94</v>
      </c>
      <c r="K13" s="35">
        <v>40</v>
      </c>
      <c r="L13" s="32">
        <f t="shared" si="6"/>
        <v>81.632653061224488</v>
      </c>
      <c r="M13" s="35">
        <v>7</v>
      </c>
      <c r="N13" s="32">
        <f t="shared" si="7"/>
        <v>14.285714285714285</v>
      </c>
      <c r="O13" s="99">
        <f t="shared" si="1"/>
        <v>2</v>
      </c>
      <c r="P13" s="32">
        <f t="shared" si="8"/>
        <v>4.0816326530612246</v>
      </c>
      <c r="Q13" s="35">
        <v>0</v>
      </c>
      <c r="R13" s="32">
        <f t="shared" si="9"/>
        <v>0</v>
      </c>
      <c r="S13" s="35">
        <v>4</v>
      </c>
      <c r="T13" s="32">
        <f t="shared" si="10"/>
        <v>8.1632653061224492</v>
      </c>
      <c r="U13" s="35">
        <v>10</v>
      </c>
      <c r="V13" s="32">
        <f t="shared" si="11"/>
        <v>20.408163265306122</v>
      </c>
      <c r="W13" s="35">
        <v>2</v>
      </c>
      <c r="X13" s="32">
        <f t="shared" si="12"/>
        <v>4.0816326530612246</v>
      </c>
      <c r="Y13" s="35">
        <v>3</v>
      </c>
      <c r="Z13" s="32">
        <f t="shared" si="13"/>
        <v>6.1224489795918364</v>
      </c>
      <c r="AA13" s="35">
        <v>0</v>
      </c>
      <c r="AB13" s="32">
        <f t="shared" si="14"/>
        <v>0</v>
      </c>
      <c r="AC13" s="32">
        <f t="shared" si="15"/>
        <v>0</v>
      </c>
      <c r="AD13" s="35">
        <v>4</v>
      </c>
      <c r="AE13" s="32">
        <f t="shared" si="16"/>
        <v>8.1632653061224492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18</v>
      </c>
      <c r="D14" s="35">
        <v>17</v>
      </c>
      <c r="E14" s="32">
        <f t="shared" si="2"/>
        <v>94.444444444444443</v>
      </c>
      <c r="F14" s="35">
        <v>14</v>
      </c>
      <c r="G14" s="32">
        <f t="shared" si="3"/>
        <v>82.35294117647058</v>
      </c>
      <c r="H14" s="106">
        <f t="shared" si="0"/>
        <v>17</v>
      </c>
      <c r="I14" s="32">
        <f t="shared" si="4"/>
        <v>100</v>
      </c>
      <c r="J14" s="32">
        <f t="shared" si="5"/>
        <v>94.444444444444443</v>
      </c>
      <c r="K14" s="35">
        <v>16</v>
      </c>
      <c r="L14" s="32">
        <f t="shared" si="6"/>
        <v>94.117647058823522</v>
      </c>
      <c r="M14" s="35">
        <v>1</v>
      </c>
      <c r="N14" s="32">
        <f t="shared" si="7"/>
        <v>5.8823529411764701</v>
      </c>
      <c r="O14" s="99">
        <f t="shared" si="1"/>
        <v>0</v>
      </c>
      <c r="P14" s="32">
        <f t="shared" si="8"/>
        <v>0</v>
      </c>
      <c r="Q14" s="35">
        <v>0</v>
      </c>
      <c r="R14" s="32">
        <f t="shared" si="9"/>
        <v>0</v>
      </c>
      <c r="S14" s="35">
        <v>2</v>
      </c>
      <c r="T14" s="32">
        <f t="shared" si="10"/>
        <v>11.76470588235294</v>
      </c>
      <c r="U14" s="35">
        <v>1</v>
      </c>
      <c r="V14" s="32">
        <f t="shared" si="11"/>
        <v>5.8823529411764701</v>
      </c>
      <c r="W14" s="35">
        <v>0</v>
      </c>
      <c r="X14" s="32">
        <f t="shared" si="12"/>
        <v>0</v>
      </c>
      <c r="Y14" s="35">
        <v>2</v>
      </c>
      <c r="Z14" s="32">
        <f t="shared" si="13"/>
        <v>11.76470588235294</v>
      </c>
      <c r="AA14" s="35">
        <v>0</v>
      </c>
      <c r="AB14" s="32">
        <f t="shared" si="14"/>
        <v>0</v>
      </c>
      <c r="AC14" s="32">
        <f t="shared" si="15"/>
        <v>0</v>
      </c>
      <c r="AD14" s="35">
        <v>1</v>
      </c>
      <c r="AE14" s="32">
        <f t="shared" si="16"/>
        <v>5.8823529411764701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51</v>
      </c>
      <c r="D15" s="35">
        <v>48</v>
      </c>
      <c r="E15" s="32">
        <f t="shared" si="2"/>
        <v>94.117647058823522</v>
      </c>
      <c r="F15" s="35">
        <v>42</v>
      </c>
      <c r="G15" s="32">
        <f t="shared" si="3"/>
        <v>87.5</v>
      </c>
      <c r="H15" s="106">
        <f t="shared" si="0"/>
        <v>48</v>
      </c>
      <c r="I15" s="32">
        <f t="shared" si="4"/>
        <v>100</v>
      </c>
      <c r="J15" s="32">
        <f t="shared" si="5"/>
        <v>94.117647058823522</v>
      </c>
      <c r="K15" s="35">
        <v>46</v>
      </c>
      <c r="L15" s="32">
        <f t="shared" si="6"/>
        <v>95.833333333333343</v>
      </c>
      <c r="M15" s="35">
        <v>2</v>
      </c>
      <c r="N15" s="32">
        <f t="shared" si="7"/>
        <v>4.1666666666666661</v>
      </c>
      <c r="O15" s="99">
        <f t="shared" si="1"/>
        <v>0</v>
      </c>
      <c r="P15" s="32">
        <f t="shared" si="8"/>
        <v>0</v>
      </c>
      <c r="Q15" s="35">
        <v>0</v>
      </c>
      <c r="R15" s="32">
        <f t="shared" si="9"/>
        <v>0</v>
      </c>
      <c r="S15" s="35">
        <v>1</v>
      </c>
      <c r="T15" s="32">
        <f t="shared" si="10"/>
        <v>2.083333333333333</v>
      </c>
      <c r="U15" s="35">
        <v>13</v>
      </c>
      <c r="V15" s="32">
        <f t="shared" si="11"/>
        <v>27.083333333333332</v>
      </c>
      <c r="W15" s="35">
        <v>1</v>
      </c>
      <c r="X15" s="32">
        <f t="shared" si="12"/>
        <v>2.083333333333333</v>
      </c>
      <c r="Y15" s="35">
        <v>5</v>
      </c>
      <c r="Z15" s="32">
        <f t="shared" si="13"/>
        <v>10.416666666666668</v>
      </c>
      <c r="AA15" s="35">
        <v>0</v>
      </c>
      <c r="AB15" s="32">
        <f t="shared" si="14"/>
        <v>0</v>
      </c>
      <c r="AC15" s="32">
        <f t="shared" si="15"/>
        <v>0</v>
      </c>
      <c r="AD15" s="35">
        <v>6</v>
      </c>
      <c r="AE15" s="32">
        <f t="shared" si="16"/>
        <v>12.5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2</v>
      </c>
      <c r="D16" s="35">
        <v>2</v>
      </c>
      <c r="E16" s="32">
        <f t="shared" si="2"/>
        <v>100</v>
      </c>
      <c r="F16" s="35">
        <v>1</v>
      </c>
      <c r="G16" s="32">
        <f t="shared" si="3"/>
        <v>50</v>
      </c>
      <c r="H16" s="106">
        <f t="shared" si="0"/>
        <v>1</v>
      </c>
      <c r="I16" s="32">
        <f t="shared" si="4"/>
        <v>50</v>
      </c>
      <c r="J16" s="32">
        <f t="shared" si="5"/>
        <v>50</v>
      </c>
      <c r="K16" s="35">
        <v>1</v>
      </c>
      <c r="L16" s="32">
        <f t="shared" si="6"/>
        <v>50</v>
      </c>
      <c r="M16" s="35">
        <v>0</v>
      </c>
      <c r="N16" s="32">
        <f t="shared" si="7"/>
        <v>0</v>
      </c>
      <c r="O16" s="99">
        <f t="shared" si="1"/>
        <v>1</v>
      </c>
      <c r="P16" s="32">
        <f t="shared" si="8"/>
        <v>50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10</v>
      </c>
      <c r="D17" s="35">
        <v>10</v>
      </c>
      <c r="E17" s="32">
        <f t="shared" si="2"/>
        <v>100</v>
      </c>
      <c r="F17" s="35">
        <v>10</v>
      </c>
      <c r="G17" s="32">
        <f t="shared" si="3"/>
        <v>100</v>
      </c>
      <c r="H17" s="106">
        <f t="shared" si="0"/>
        <v>10</v>
      </c>
      <c r="I17" s="32">
        <f t="shared" si="4"/>
        <v>100</v>
      </c>
      <c r="J17" s="32">
        <f t="shared" si="5"/>
        <v>100</v>
      </c>
      <c r="K17" s="35">
        <v>9</v>
      </c>
      <c r="L17" s="32">
        <f t="shared" si="6"/>
        <v>90</v>
      </c>
      <c r="M17" s="35">
        <v>1</v>
      </c>
      <c r="N17" s="32">
        <f t="shared" si="7"/>
        <v>10</v>
      </c>
      <c r="O17" s="99">
        <f t="shared" si="1"/>
        <v>0</v>
      </c>
      <c r="P17" s="32">
        <f t="shared" si="8"/>
        <v>0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3</v>
      </c>
      <c r="V17" s="32">
        <f t="shared" si="11"/>
        <v>30</v>
      </c>
      <c r="W17" s="35">
        <v>1</v>
      </c>
      <c r="X17" s="32">
        <f t="shared" si="12"/>
        <v>10</v>
      </c>
      <c r="Y17" s="35">
        <v>1</v>
      </c>
      <c r="Z17" s="32">
        <f t="shared" si="13"/>
        <v>10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17</v>
      </c>
      <c r="D18" s="35">
        <v>17</v>
      </c>
      <c r="E18" s="32">
        <f t="shared" si="2"/>
        <v>100</v>
      </c>
      <c r="F18" s="35">
        <v>12</v>
      </c>
      <c r="G18" s="32">
        <f t="shared" si="3"/>
        <v>70.588235294117652</v>
      </c>
      <c r="H18" s="106">
        <f t="shared" si="0"/>
        <v>15</v>
      </c>
      <c r="I18" s="32">
        <f t="shared" si="4"/>
        <v>88.235294117647058</v>
      </c>
      <c r="J18" s="32">
        <f t="shared" si="5"/>
        <v>88.235294117647058</v>
      </c>
      <c r="K18" s="35">
        <v>12</v>
      </c>
      <c r="L18" s="32">
        <f t="shared" si="6"/>
        <v>70.588235294117652</v>
      </c>
      <c r="M18" s="35">
        <v>3</v>
      </c>
      <c r="N18" s="32">
        <f t="shared" si="7"/>
        <v>17.647058823529413</v>
      </c>
      <c r="O18" s="99">
        <f t="shared" si="1"/>
        <v>2</v>
      </c>
      <c r="P18" s="32">
        <f t="shared" si="8"/>
        <v>11.76470588235294</v>
      </c>
      <c r="Q18" s="35">
        <v>0</v>
      </c>
      <c r="R18" s="32">
        <f t="shared" si="9"/>
        <v>0</v>
      </c>
      <c r="S18" s="35">
        <v>1</v>
      </c>
      <c r="T18" s="32">
        <f t="shared" si="10"/>
        <v>5.8823529411764701</v>
      </c>
      <c r="U18" s="35">
        <v>6</v>
      </c>
      <c r="V18" s="32">
        <f t="shared" si="11"/>
        <v>35.294117647058826</v>
      </c>
      <c r="W18" s="35">
        <v>0</v>
      </c>
      <c r="X18" s="32">
        <f t="shared" si="12"/>
        <v>0</v>
      </c>
      <c r="Y18" s="35">
        <v>0</v>
      </c>
      <c r="Z18" s="32">
        <f t="shared" si="13"/>
        <v>0</v>
      </c>
      <c r="AA18" s="35">
        <v>0</v>
      </c>
      <c r="AB18" s="32">
        <f t="shared" si="14"/>
        <v>0</v>
      </c>
      <c r="AC18" s="32">
        <f t="shared" si="15"/>
        <v>0</v>
      </c>
      <c r="AD18" s="35">
        <v>0</v>
      </c>
      <c r="AE18" s="32">
        <f t="shared" si="16"/>
        <v>0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15</v>
      </c>
      <c r="D19" s="35">
        <v>14</v>
      </c>
      <c r="E19" s="32">
        <f t="shared" si="2"/>
        <v>93.333333333333329</v>
      </c>
      <c r="F19" s="35">
        <v>20</v>
      </c>
      <c r="G19" s="32">
        <f t="shared" si="3"/>
        <v>142.85714285714286</v>
      </c>
      <c r="H19" s="106">
        <f t="shared" si="0"/>
        <v>14</v>
      </c>
      <c r="I19" s="32">
        <f t="shared" si="4"/>
        <v>100</v>
      </c>
      <c r="J19" s="32">
        <f t="shared" si="5"/>
        <v>93.333333333333329</v>
      </c>
      <c r="K19" s="35">
        <v>9</v>
      </c>
      <c r="L19" s="32">
        <f t="shared" si="6"/>
        <v>64.285714285714292</v>
      </c>
      <c r="M19" s="35">
        <v>5</v>
      </c>
      <c r="N19" s="32">
        <f t="shared" si="7"/>
        <v>35.714285714285715</v>
      </c>
      <c r="O19" s="99">
        <f t="shared" si="1"/>
        <v>0</v>
      </c>
      <c r="P19" s="32">
        <f t="shared" si="8"/>
        <v>0</v>
      </c>
      <c r="Q19" s="35">
        <v>0</v>
      </c>
      <c r="R19" s="32">
        <f t="shared" si="9"/>
        <v>0</v>
      </c>
      <c r="S19" s="35">
        <v>1</v>
      </c>
      <c r="T19" s="32">
        <f t="shared" si="10"/>
        <v>7.1428571428571423</v>
      </c>
      <c r="U19" s="35">
        <v>15</v>
      </c>
      <c r="V19" s="32">
        <f t="shared" si="11"/>
        <v>107.14285714285714</v>
      </c>
      <c r="W19" s="35">
        <v>0</v>
      </c>
      <c r="X19" s="32">
        <f t="shared" si="12"/>
        <v>0</v>
      </c>
      <c r="Y19" s="35">
        <v>3</v>
      </c>
      <c r="Z19" s="32">
        <f t="shared" si="13"/>
        <v>21.428571428571427</v>
      </c>
      <c r="AA19" s="35">
        <v>0</v>
      </c>
      <c r="AB19" s="32">
        <f t="shared" si="14"/>
        <v>0</v>
      </c>
      <c r="AC19" s="32">
        <f t="shared" si="15"/>
        <v>0</v>
      </c>
      <c r="AD19" s="35">
        <v>5</v>
      </c>
      <c r="AE19" s="32">
        <f t="shared" si="16"/>
        <v>35.714285714285715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3</v>
      </c>
      <c r="D20" s="35">
        <v>3</v>
      </c>
      <c r="E20" s="32">
        <f t="shared" si="2"/>
        <v>100</v>
      </c>
      <c r="F20" s="35">
        <v>2</v>
      </c>
      <c r="G20" s="32">
        <f t="shared" si="3"/>
        <v>66.666666666666657</v>
      </c>
      <c r="H20" s="106">
        <f t="shared" si="0"/>
        <v>3</v>
      </c>
      <c r="I20" s="32">
        <f t="shared" si="4"/>
        <v>100</v>
      </c>
      <c r="J20" s="32">
        <f t="shared" si="5"/>
        <v>100</v>
      </c>
      <c r="K20" s="35">
        <v>3</v>
      </c>
      <c r="L20" s="32">
        <f t="shared" si="6"/>
        <v>100</v>
      </c>
      <c r="M20" s="35">
        <v>0</v>
      </c>
      <c r="N20" s="32">
        <f t="shared" si="7"/>
        <v>0</v>
      </c>
      <c r="O20" s="99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1</v>
      </c>
      <c r="V20" s="32">
        <f t="shared" si="11"/>
        <v>33.333333333333329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973</v>
      </c>
      <c r="D21" s="10">
        <f>SUM(D22:D39)</f>
        <v>892</v>
      </c>
      <c r="E21" s="43">
        <f>IF(C21=0,0,D21/C21*100)</f>
        <v>91.675231243576576</v>
      </c>
      <c r="F21" s="10">
        <f>SUM(F22:F39)</f>
        <v>744</v>
      </c>
      <c r="G21" s="43">
        <f>IF(D21=0,0,F21/D21*100)</f>
        <v>83.408071748878925</v>
      </c>
      <c r="H21" s="61">
        <f>SUM(H22:H39)</f>
        <v>890</v>
      </c>
      <c r="I21" s="43">
        <f>IF(D21=0,0,H21/D21*100)</f>
        <v>99.775784753363226</v>
      </c>
      <c r="J21" s="43">
        <f>IF(C21=0,0,H21/C21*100)</f>
        <v>91.469681397738952</v>
      </c>
      <c r="K21" s="10">
        <f>SUM(K22:K39)</f>
        <v>790</v>
      </c>
      <c r="L21" s="43">
        <f>IF(D21=0,0,K21/D21*100)</f>
        <v>88.56502242152466</v>
      </c>
      <c r="M21" s="10">
        <f>SUM(M22:M39)</f>
        <v>100</v>
      </c>
      <c r="N21" s="43">
        <f>IF(D21=0,0,M21/D21*100)</f>
        <v>11.210762331838566</v>
      </c>
      <c r="O21" s="61">
        <f>SUM(O22:O39)</f>
        <v>2</v>
      </c>
      <c r="P21" s="43">
        <f>IF(D21=0,0,O21/D21*100)</f>
        <v>0.22421524663677131</v>
      </c>
      <c r="Q21" s="10">
        <f>SUM(Q22:Q39)</f>
        <v>2</v>
      </c>
      <c r="R21" s="43">
        <f t="shared" si="9"/>
        <v>100</v>
      </c>
      <c r="S21" s="10">
        <f>SUM(S22:S39)</f>
        <v>56</v>
      </c>
      <c r="T21" s="43">
        <f>IF(D21=0,0,S21/D21*100)</f>
        <v>6.2780269058295968</v>
      </c>
      <c r="U21" s="10">
        <f>SUM(U22:U39)</f>
        <v>199</v>
      </c>
      <c r="V21" s="43">
        <f t="shared" si="11"/>
        <v>22.309417040358746</v>
      </c>
      <c r="W21" s="10">
        <f>SUM(W22:W39)</f>
        <v>30</v>
      </c>
      <c r="X21" s="43">
        <f>IF(D21=0,0,W21/D21*100)</f>
        <v>3.3632286995515694</v>
      </c>
      <c r="Y21" s="10">
        <f>SUM(Y22:Y39)</f>
        <v>88</v>
      </c>
      <c r="Z21" s="43">
        <f>IF(D21=0,0,Y21/D21*100)</f>
        <v>9.8654708520179373</v>
      </c>
      <c r="AA21" s="10">
        <f>SUM(AA22:AA39)</f>
        <v>3</v>
      </c>
      <c r="AB21" s="43">
        <f>IF(D21=0,0,AA21/D21*100)</f>
        <v>0.33632286995515698</v>
      </c>
      <c r="AC21" s="43">
        <f>IF(Y21=0,0,AA21/Y21*100)</f>
        <v>3.4090909090909087</v>
      </c>
      <c r="AD21" s="10">
        <f>SUM(AD22:AD39)</f>
        <v>99</v>
      </c>
      <c r="AE21" s="43">
        <f t="shared" si="16"/>
        <v>11.098654708520179</v>
      </c>
      <c r="AF21" s="10">
        <f>SUM(AF22:AF39)</f>
        <v>1</v>
      </c>
      <c r="AG21" s="43">
        <f>IF(D21=0,0,AF21/D21*100)</f>
        <v>0.11210762331838565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111</v>
      </c>
      <c r="D22" s="35">
        <v>111</v>
      </c>
      <c r="E22" s="32">
        <f t="shared" si="2"/>
        <v>100</v>
      </c>
      <c r="F22" s="35">
        <v>77</v>
      </c>
      <c r="G22" s="32">
        <f t="shared" si="3"/>
        <v>69.369369369369366</v>
      </c>
      <c r="H22" s="106">
        <f t="shared" si="0"/>
        <v>111</v>
      </c>
      <c r="I22" s="32">
        <f t="shared" si="4"/>
        <v>100</v>
      </c>
      <c r="J22" s="32">
        <f t="shared" si="5"/>
        <v>100</v>
      </c>
      <c r="K22" s="35">
        <v>107</v>
      </c>
      <c r="L22" s="32">
        <f t="shared" si="6"/>
        <v>96.396396396396398</v>
      </c>
      <c r="M22" s="35">
        <v>4</v>
      </c>
      <c r="N22" s="32">
        <f t="shared" si="7"/>
        <v>3.6036036036036037</v>
      </c>
      <c r="O22" s="99">
        <f t="shared" ref="O22:O39" si="18">D22-H22</f>
        <v>0</v>
      </c>
      <c r="P22" s="32">
        <f t="shared" si="8"/>
        <v>0</v>
      </c>
      <c r="Q22" s="35">
        <v>0</v>
      </c>
      <c r="R22" s="32">
        <f t="shared" si="9"/>
        <v>0</v>
      </c>
      <c r="S22" s="35">
        <v>14</v>
      </c>
      <c r="T22" s="32">
        <f t="shared" si="10"/>
        <v>12.612612612612612</v>
      </c>
      <c r="U22" s="35">
        <v>24</v>
      </c>
      <c r="V22" s="32">
        <f t="shared" si="11"/>
        <v>21.621621621621621</v>
      </c>
      <c r="W22" s="35">
        <v>2</v>
      </c>
      <c r="X22" s="32">
        <f t="shared" si="12"/>
        <v>1.8018018018018018</v>
      </c>
      <c r="Y22" s="35">
        <v>3</v>
      </c>
      <c r="Z22" s="32">
        <f t="shared" si="13"/>
        <v>2.7027027027027026</v>
      </c>
      <c r="AA22" s="35">
        <v>0</v>
      </c>
      <c r="AB22" s="32">
        <f t="shared" si="14"/>
        <v>0</v>
      </c>
      <c r="AC22" s="32">
        <f t="shared" si="15"/>
        <v>0</v>
      </c>
      <c r="AD22" s="35">
        <v>12</v>
      </c>
      <c r="AE22" s="32">
        <f t="shared" si="16"/>
        <v>10.810810810810811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26</v>
      </c>
      <c r="D23" s="35">
        <v>19</v>
      </c>
      <c r="E23" s="32">
        <f t="shared" si="2"/>
        <v>73.076923076923066</v>
      </c>
      <c r="F23" s="35">
        <v>16</v>
      </c>
      <c r="G23" s="32">
        <f t="shared" si="3"/>
        <v>84.210526315789465</v>
      </c>
      <c r="H23" s="106">
        <f t="shared" si="0"/>
        <v>19</v>
      </c>
      <c r="I23" s="32">
        <f t="shared" si="4"/>
        <v>100</v>
      </c>
      <c r="J23" s="32">
        <f t="shared" si="5"/>
        <v>73.076923076923066</v>
      </c>
      <c r="K23" s="35">
        <v>12</v>
      </c>
      <c r="L23" s="32">
        <f t="shared" si="6"/>
        <v>63.157894736842103</v>
      </c>
      <c r="M23" s="35">
        <v>7</v>
      </c>
      <c r="N23" s="32">
        <f t="shared" si="7"/>
        <v>36.84210526315789</v>
      </c>
      <c r="O23" s="99">
        <f t="shared" si="18"/>
        <v>0</v>
      </c>
      <c r="P23" s="32">
        <f t="shared" si="8"/>
        <v>0</v>
      </c>
      <c r="Q23" s="35">
        <v>0</v>
      </c>
      <c r="R23" s="32">
        <f t="shared" si="9"/>
        <v>0</v>
      </c>
      <c r="S23" s="35">
        <v>1</v>
      </c>
      <c r="T23" s="32">
        <f t="shared" si="10"/>
        <v>5.2631578947368416</v>
      </c>
      <c r="U23" s="35">
        <v>8</v>
      </c>
      <c r="V23" s="32">
        <f t="shared" si="11"/>
        <v>42.105263157894733</v>
      </c>
      <c r="W23" s="35">
        <v>1</v>
      </c>
      <c r="X23" s="32">
        <f t="shared" si="12"/>
        <v>5.2631578947368416</v>
      </c>
      <c r="Y23" s="35">
        <v>1</v>
      </c>
      <c r="Z23" s="32">
        <f t="shared" si="13"/>
        <v>5.2631578947368416</v>
      </c>
      <c r="AA23" s="35">
        <v>0</v>
      </c>
      <c r="AB23" s="32">
        <f t="shared" si="14"/>
        <v>0</v>
      </c>
      <c r="AC23" s="32">
        <f t="shared" si="15"/>
        <v>0</v>
      </c>
      <c r="AD23" s="35">
        <v>3</v>
      </c>
      <c r="AE23" s="32">
        <f t="shared" si="16"/>
        <v>15.789473684210526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37</v>
      </c>
      <c r="D24" s="35">
        <v>30</v>
      </c>
      <c r="E24" s="32">
        <f t="shared" si="2"/>
        <v>81.081081081081081</v>
      </c>
      <c r="F24" s="35">
        <v>29</v>
      </c>
      <c r="G24" s="32">
        <f t="shared" si="3"/>
        <v>96.666666666666671</v>
      </c>
      <c r="H24" s="106">
        <f t="shared" si="0"/>
        <v>30</v>
      </c>
      <c r="I24" s="32">
        <f t="shared" si="4"/>
        <v>100</v>
      </c>
      <c r="J24" s="32">
        <f t="shared" si="5"/>
        <v>81.081081081081081</v>
      </c>
      <c r="K24" s="35">
        <v>28</v>
      </c>
      <c r="L24" s="32">
        <f t="shared" si="6"/>
        <v>93.333333333333329</v>
      </c>
      <c r="M24" s="35">
        <v>2</v>
      </c>
      <c r="N24" s="32">
        <f t="shared" si="7"/>
        <v>6.666666666666667</v>
      </c>
      <c r="O24" s="99">
        <f t="shared" si="18"/>
        <v>0</v>
      </c>
      <c r="P24" s="32">
        <f t="shared" si="8"/>
        <v>0</v>
      </c>
      <c r="Q24" s="35">
        <v>0</v>
      </c>
      <c r="R24" s="32">
        <f t="shared" si="9"/>
        <v>0</v>
      </c>
      <c r="S24" s="35">
        <v>0</v>
      </c>
      <c r="T24" s="32">
        <f t="shared" si="10"/>
        <v>0</v>
      </c>
      <c r="U24" s="35">
        <v>14</v>
      </c>
      <c r="V24" s="32">
        <f t="shared" si="11"/>
        <v>46.666666666666664</v>
      </c>
      <c r="W24" s="35">
        <v>1</v>
      </c>
      <c r="X24" s="32">
        <f t="shared" si="12"/>
        <v>3.3333333333333335</v>
      </c>
      <c r="Y24" s="35">
        <v>3</v>
      </c>
      <c r="Z24" s="32">
        <f t="shared" si="13"/>
        <v>10</v>
      </c>
      <c r="AA24" s="35">
        <v>0</v>
      </c>
      <c r="AB24" s="32">
        <f t="shared" si="14"/>
        <v>0</v>
      </c>
      <c r="AC24" s="32">
        <f t="shared" si="15"/>
        <v>0</v>
      </c>
      <c r="AD24" s="35">
        <v>5</v>
      </c>
      <c r="AE24" s="32">
        <f t="shared" si="16"/>
        <v>16.666666666666664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153</v>
      </c>
      <c r="D25" s="35">
        <v>143</v>
      </c>
      <c r="E25" s="32">
        <f t="shared" si="2"/>
        <v>93.464052287581694</v>
      </c>
      <c r="F25" s="35">
        <v>121</v>
      </c>
      <c r="G25" s="32">
        <f t="shared" si="3"/>
        <v>84.615384615384613</v>
      </c>
      <c r="H25" s="106">
        <f t="shared" si="0"/>
        <v>143</v>
      </c>
      <c r="I25" s="32">
        <f t="shared" si="4"/>
        <v>100</v>
      </c>
      <c r="J25" s="32">
        <f t="shared" si="5"/>
        <v>93.464052287581694</v>
      </c>
      <c r="K25" s="35">
        <v>131</v>
      </c>
      <c r="L25" s="32">
        <f t="shared" si="6"/>
        <v>91.608391608391599</v>
      </c>
      <c r="M25" s="35">
        <v>12</v>
      </c>
      <c r="N25" s="32">
        <f t="shared" si="7"/>
        <v>8.3916083916083917</v>
      </c>
      <c r="O25" s="99">
        <f t="shared" si="18"/>
        <v>0</v>
      </c>
      <c r="P25" s="32">
        <f t="shared" si="8"/>
        <v>0</v>
      </c>
      <c r="Q25" s="35">
        <v>0</v>
      </c>
      <c r="R25" s="32">
        <f t="shared" si="9"/>
        <v>0</v>
      </c>
      <c r="S25" s="35">
        <v>10</v>
      </c>
      <c r="T25" s="32">
        <f t="shared" si="10"/>
        <v>6.9930069930069934</v>
      </c>
      <c r="U25" s="35">
        <v>35</v>
      </c>
      <c r="V25" s="32">
        <f t="shared" si="11"/>
        <v>24.475524475524477</v>
      </c>
      <c r="W25" s="35">
        <v>2</v>
      </c>
      <c r="X25" s="32">
        <f t="shared" si="12"/>
        <v>1.3986013986013985</v>
      </c>
      <c r="Y25" s="35">
        <v>8</v>
      </c>
      <c r="Z25" s="32">
        <f t="shared" si="13"/>
        <v>5.5944055944055942</v>
      </c>
      <c r="AA25" s="35">
        <v>0</v>
      </c>
      <c r="AB25" s="32">
        <f t="shared" si="14"/>
        <v>0</v>
      </c>
      <c r="AC25" s="32">
        <f t="shared" si="15"/>
        <v>0</v>
      </c>
      <c r="AD25" s="35">
        <v>8</v>
      </c>
      <c r="AE25" s="32">
        <f t="shared" si="16"/>
        <v>5.5944055944055942</v>
      </c>
      <c r="AF25" s="35">
        <v>1</v>
      </c>
      <c r="AG25" s="32">
        <f t="shared" si="17"/>
        <v>0.69930069930069927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22</v>
      </c>
      <c r="D26" s="35">
        <v>21</v>
      </c>
      <c r="E26" s="32">
        <f t="shared" si="2"/>
        <v>95.454545454545453</v>
      </c>
      <c r="F26" s="35">
        <v>19</v>
      </c>
      <c r="G26" s="32">
        <f t="shared" si="3"/>
        <v>90.476190476190482</v>
      </c>
      <c r="H26" s="106">
        <f t="shared" si="0"/>
        <v>21</v>
      </c>
      <c r="I26" s="32">
        <f t="shared" si="4"/>
        <v>100</v>
      </c>
      <c r="J26" s="32">
        <f t="shared" si="5"/>
        <v>95.454545454545453</v>
      </c>
      <c r="K26" s="35">
        <v>16</v>
      </c>
      <c r="L26" s="32">
        <f t="shared" si="6"/>
        <v>76.19047619047619</v>
      </c>
      <c r="M26" s="35">
        <v>5</v>
      </c>
      <c r="N26" s="32">
        <f t="shared" si="7"/>
        <v>23.809523809523807</v>
      </c>
      <c r="O26" s="99">
        <f t="shared" si="18"/>
        <v>0</v>
      </c>
      <c r="P26" s="32">
        <f t="shared" si="8"/>
        <v>0</v>
      </c>
      <c r="Q26" s="35">
        <v>0</v>
      </c>
      <c r="R26" s="32">
        <f t="shared" si="9"/>
        <v>0</v>
      </c>
      <c r="S26" s="35">
        <v>4</v>
      </c>
      <c r="T26" s="32">
        <f t="shared" si="10"/>
        <v>19.047619047619047</v>
      </c>
      <c r="U26" s="35">
        <v>4</v>
      </c>
      <c r="V26" s="32">
        <f t="shared" si="11"/>
        <v>19.047619047619047</v>
      </c>
      <c r="W26" s="35">
        <v>1</v>
      </c>
      <c r="X26" s="32">
        <f t="shared" si="12"/>
        <v>4.7619047619047619</v>
      </c>
      <c r="Y26" s="35">
        <v>2</v>
      </c>
      <c r="Z26" s="32">
        <f t="shared" si="13"/>
        <v>9.5238095238095237</v>
      </c>
      <c r="AA26" s="35">
        <v>0</v>
      </c>
      <c r="AB26" s="32">
        <f t="shared" si="14"/>
        <v>0</v>
      </c>
      <c r="AC26" s="32">
        <f t="shared" si="15"/>
        <v>0</v>
      </c>
      <c r="AD26" s="35">
        <v>1</v>
      </c>
      <c r="AE26" s="32">
        <f t="shared" si="16"/>
        <v>4.7619047619047619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22</v>
      </c>
      <c r="D27" s="35">
        <v>20</v>
      </c>
      <c r="E27" s="32">
        <f t="shared" si="2"/>
        <v>90.909090909090907</v>
      </c>
      <c r="F27" s="35">
        <v>16</v>
      </c>
      <c r="G27" s="32">
        <f t="shared" si="3"/>
        <v>80</v>
      </c>
      <c r="H27" s="106">
        <f t="shared" si="0"/>
        <v>20</v>
      </c>
      <c r="I27" s="32">
        <f t="shared" si="4"/>
        <v>100</v>
      </c>
      <c r="J27" s="32">
        <f t="shared" si="5"/>
        <v>90.909090909090907</v>
      </c>
      <c r="K27" s="35">
        <v>16</v>
      </c>
      <c r="L27" s="32">
        <f t="shared" si="6"/>
        <v>80</v>
      </c>
      <c r="M27" s="35">
        <v>4</v>
      </c>
      <c r="N27" s="32">
        <f t="shared" si="7"/>
        <v>20</v>
      </c>
      <c r="O27" s="99">
        <f t="shared" si="18"/>
        <v>0</v>
      </c>
      <c r="P27" s="32">
        <f t="shared" si="8"/>
        <v>0</v>
      </c>
      <c r="Q27" s="35">
        <v>0</v>
      </c>
      <c r="R27" s="32">
        <f t="shared" si="9"/>
        <v>0</v>
      </c>
      <c r="S27" s="35">
        <v>2</v>
      </c>
      <c r="T27" s="32">
        <f t="shared" si="10"/>
        <v>10</v>
      </c>
      <c r="U27" s="35">
        <v>3</v>
      </c>
      <c r="V27" s="32">
        <f t="shared" si="11"/>
        <v>15</v>
      </c>
      <c r="W27" s="35">
        <v>1</v>
      </c>
      <c r="X27" s="32">
        <f t="shared" si="12"/>
        <v>5</v>
      </c>
      <c r="Y27" s="35">
        <v>1</v>
      </c>
      <c r="Z27" s="32">
        <f t="shared" si="13"/>
        <v>5</v>
      </c>
      <c r="AA27" s="35">
        <v>0</v>
      </c>
      <c r="AB27" s="32">
        <f t="shared" si="14"/>
        <v>0</v>
      </c>
      <c r="AC27" s="32">
        <f t="shared" si="15"/>
        <v>0</v>
      </c>
      <c r="AD27" s="35">
        <v>3</v>
      </c>
      <c r="AE27" s="32">
        <f t="shared" si="16"/>
        <v>15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13</v>
      </c>
      <c r="D28" s="35">
        <v>12</v>
      </c>
      <c r="E28" s="32">
        <f t="shared" si="2"/>
        <v>92.307692307692307</v>
      </c>
      <c r="F28" s="35">
        <v>11</v>
      </c>
      <c r="G28" s="32">
        <f t="shared" si="3"/>
        <v>91.666666666666657</v>
      </c>
      <c r="H28" s="106">
        <f t="shared" si="0"/>
        <v>12</v>
      </c>
      <c r="I28" s="32">
        <f t="shared" si="4"/>
        <v>100</v>
      </c>
      <c r="J28" s="32">
        <f t="shared" si="5"/>
        <v>92.307692307692307</v>
      </c>
      <c r="K28" s="35">
        <v>10</v>
      </c>
      <c r="L28" s="32">
        <f t="shared" si="6"/>
        <v>83.333333333333343</v>
      </c>
      <c r="M28" s="35">
        <v>2</v>
      </c>
      <c r="N28" s="32">
        <f t="shared" si="7"/>
        <v>16.666666666666664</v>
      </c>
      <c r="O28" s="99">
        <f t="shared" si="18"/>
        <v>0</v>
      </c>
      <c r="P28" s="32">
        <f t="shared" si="8"/>
        <v>0</v>
      </c>
      <c r="Q28" s="35">
        <v>0</v>
      </c>
      <c r="R28" s="32">
        <f t="shared" si="9"/>
        <v>0</v>
      </c>
      <c r="S28" s="35">
        <v>0</v>
      </c>
      <c r="T28" s="32">
        <f t="shared" si="10"/>
        <v>0</v>
      </c>
      <c r="U28" s="35">
        <v>7</v>
      </c>
      <c r="V28" s="32">
        <f t="shared" si="11"/>
        <v>58.333333333333336</v>
      </c>
      <c r="W28" s="35">
        <v>0</v>
      </c>
      <c r="X28" s="32">
        <f t="shared" si="12"/>
        <v>0</v>
      </c>
      <c r="Y28" s="35">
        <v>0</v>
      </c>
      <c r="Z28" s="32">
        <f t="shared" si="13"/>
        <v>0</v>
      </c>
      <c r="AA28" s="35">
        <v>0</v>
      </c>
      <c r="AB28" s="32">
        <f t="shared" si="14"/>
        <v>0</v>
      </c>
      <c r="AC28" s="32">
        <f t="shared" si="15"/>
        <v>0</v>
      </c>
      <c r="AD28" s="35">
        <v>1</v>
      </c>
      <c r="AE28" s="32">
        <f t="shared" si="16"/>
        <v>8.3333333333333321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105</v>
      </c>
      <c r="D29" s="35">
        <v>107</v>
      </c>
      <c r="E29" s="32">
        <f t="shared" si="2"/>
        <v>101.9047619047619</v>
      </c>
      <c r="F29" s="35">
        <v>89</v>
      </c>
      <c r="G29" s="32">
        <f t="shared" si="3"/>
        <v>83.177570093457945</v>
      </c>
      <c r="H29" s="106">
        <f t="shared" si="0"/>
        <v>106</v>
      </c>
      <c r="I29" s="32">
        <f t="shared" si="4"/>
        <v>99.065420560747668</v>
      </c>
      <c r="J29" s="32">
        <f t="shared" si="5"/>
        <v>100.95238095238095</v>
      </c>
      <c r="K29" s="35">
        <v>96</v>
      </c>
      <c r="L29" s="32">
        <f t="shared" si="6"/>
        <v>89.719626168224295</v>
      </c>
      <c r="M29" s="35">
        <v>10</v>
      </c>
      <c r="N29" s="32">
        <f t="shared" si="7"/>
        <v>9.3457943925233646</v>
      </c>
      <c r="O29" s="99">
        <f t="shared" si="18"/>
        <v>1</v>
      </c>
      <c r="P29" s="32">
        <f t="shared" si="8"/>
        <v>0.93457943925233633</v>
      </c>
      <c r="Q29" s="35">
        <v>0</v>
      </c>
      <c r="R29" s="32">
        <f t="shared" si="9"/>
        <v>0</v>
      </c>
      <c r="S29" s="35">
        <v>3</v>
      </c>
      <c r="T29" s="32">
        <f t="shared" si="10"/>
        <v>2.8037383177570092</v>
      </c>
      <c r="U29" s="35">
        <v>13</v>
      </c>
      <c r="V29" s="32">
        <f t="shared" si="11"/>
        <v>12.149532710280374</v>
      </c>
      <c r="W29" s="35">
        <v>5</v>
      </c>
      <c r="X29" s="32">
        <f t="shared" si="12"/>
        <v>4.6728971962616823</v>
      </c>
      <c r="Y29" s="35">
        <v>11</v>
      </c>
      <c r="Z29" s="32">
        <f t="shared" si="13"/>
        <v>10.2803738317757</v>
      </c>
      <c r="AA29" s="35">
        <v>0</v>
      </c>
      <c r="AB29" s="32">
        <f t="shared" si="14"/>
        <v>0</v>
      </c>
      <c r="AC29" s="32">
        <f t="shared" si="15"/>
        <v>0</v>
      </c>
      <c r="AD29" s="35">
        <v>12</v>
      </c>
      <c r="AE29" s="32">
        <f t="shared" si="16"/>
        <v>11.214953271028037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57</v>
      </c>
      <c r="D30" s="35">
        <v>57</v>
      </c>
      <c r="E30" s="32">
        <f t="shared" si="2"/>
        <v>100</v>
      </c>
      <c r="F30" s="35">
        <v>45</v>
      </c>
      <c r="G30" s="32">
        <f t="shared" si="3"/>
        <v>78.94736842105263</v>
      </c>
      <c r="H30" s="106">
        <f t="shared" si="0"/>
        <v>57</v>
      </c>
      <c r="I30" s="32">
        <f t="shared" si="4"/>
        <v>100</v>
      </c>
      <c r="J30" s="32">
        <f t="shared" si="5"/>
        <v>100</v>
      </c>
      <c r="K30" s="35">
        <v>51</v>
      </c>
      <c r="L30" s="32">
        <f t="shared" si="6"/>
        <v>89.473684210526315</v>
      </c>
      <c r="M30" s="35">
        <v>6</v>
      </c>
      <c r="N30" s="32">
        <f t="shared" si="7"/>
        <v>10.526315789473683</v>
      </c>
      <c r="O30" s="99">
        <f t="shared" si="18"/>
        <v>0</v>
      </c>
      <c r="P30" s="32">
        <f t="shared" si="8"/>
        <v>0</v>
      </c>
      <c r="Q30" s="35">
        <v>0</v>
      </c>
      <c r="R30" s="32">
        <f t="shared" si="9"/>
        <v>0</v>
      </c>
      <c r="S30" s="35">
        <v>3</v>
      </c>
      <c r="T30" s="32">
        <f t="shared" si="10"/>
        <v>5.2631578947368416</v>
      </c>
      <c r="U30" s="35">
        <v>8</v>
      </c>
      <c r="V30" s="32">
        <f t="shared" si="11"/>
        <v>14.035087719298245</v>
      </c>
      <c r="W30" s="35">
        <v>2</v>
      </c>
      <c r="X30" s="32">
        <f t="shared" si="12"/>
        <v>3.5087719298245612</v>
      </c>
      <c r="Y30" s="35">
        <v>7</v>
      </c>
      <c r="Z30" s="32">
        <f t="shared" si="13"/>
        <v>12.280701754385964</v>
      </c>
      <c r="AA30" s="35">
        <v>0</v>
      </c>
      <c r="AB30" s="32">
        <f t="shared" si="14"/>
        <v>0</v>
      </c>
      <c r="AC30" s="32">
        <f t="shared" si="15"/>
        <v>0</v>
      </c>
      <c r="AD30" s="35">
        <v>5</v>
      </c>
      <c r="AE30" s="32">
        <f t="shared" si="16"/>
        <v>8.7719298245614024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67</v>
      </c>
      <c r="D31" s="35">
        <v>62</v>
      </c>
      <c r="E31" s="32">
        <f t="shared" si="2"/>
        <v>92.537313432835816</v>
      </c>
      <c r="F31" s="35">
        <v>45</v>
      </c>
      <c r="G31" s="32">
        <f t="shared" si="3"/>
        <v>72.58064516129032</v>
      </c>
      <c r="H31" s="106">
        <f t="shared" si="0"/>
        <v>61</v>
      </c>
      <c r="I31" s="32">
        <f t="shared" si="4"/>
        <v>98.387096774193552</v>
      </c>
      <c r="J31" s="32">
        <f t="shared" si="5"/>
        <v>91.044776119402982</v>
      </c>
      <c r="K31" s="35">
        <v>58</v>
      </c>
      <c r="L31" s="32">
        <f t="shared" si="6"/>
        <v>93.548387096774192</v>
      </c>
      <c r="M31" s="35">
        <v>3</v>
      </c>
      <c r="N31" s="32">
        <f t="shared" si="7"/>
        <v>4.838709677419355</v>
      </c>
      <c r="O31" s="99">
        <f t="shared" si="18"/>
        <v>1</v>
      </c>
      <c r="P31" s="32">
        <f t="shared" si="8"/>
        <v>1.6129032258064515</v>
      </c>
      <c r="Q31" s="35">
        <v>0</v>
      </c>
      <c r="R31" s="32">
        <f t="shared" si="9"/>
        <v>0</v>
      </c>
      <c r="S31" s="35">
        <v>2</v>
      </c>
      <c r="T31" s="32">
        <f t="shared" si="10"/>
        <v>3.225806451612903</v>
      </c>
      <c r="U31" s="35">
        <v>18</v>
      </c>
      <c r="V31" s="32">
        <f t="shared" si="11"/>
        <v>29.032258064516132</v>
      </c>
      <c r="W31" s="35">
        <v>2</v>
      </c>
      <c r="X31" s="32">
        <f t="shared" si="12"/>
        <v>3.225806451612903</v>
      </c>
      <c r="Y31" s="35">
        <v>13</v>
      </c>
      <c r="Z31" s="32">
        <f t="shared" si="13"/>
        <v>20.967741935483872</v>
      </c>
      <c r="AA31" s="35">
        <v>0</v>
      </c>
      <c r="AB31" s="32">
        <f t="shared" si="14"/>
        <v>0</v>
      </c>
      <c r="AC31" s="32">
        <f t="shared" si="15"/>
        <v>0</v>
      </c>
      <c r="AD31" s="35">
        <v>8</v>
      </c>
      <c r="AE31" s="32">
        <f t="shared" si="16"/>
        <v>12.903225806451612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0</v>
      </c>
      <c r="D32" s="35">
        <v>0</v>
      </c>
      <c r="E32" s="32">
        <f t="shared" si="2"/>
        <v>0</v>
      </c>
      <c r="F32" s="35">
        <v>0</v>
      </c>
      <c r="G32" s="32">
        <f t="shared" si="3"/>
        <v>0</v>
      </c>
      <c r="H32" s="106">
        <f t="shared" si="0"/>
        <v>0</v>
      </c>
      <c r="I32" s="32">
        <f t="shared" si="4"/>
        <v>0</v>
      </c>
      <c r="J32" s="32">
        <f t="shared" si="5"/>
        <v>0</v>
      </c>
      <c r="K32" s="35">
        <v>0</v>
      </c>
      <c r="L32" s="32">
        <f t="shared" si="6"/>
        <v>0</v>
      </c>
      <c r="M32" s="35">
        <v>0</v>
      </c>
      <c r="N32" s="32">
        <f t="shared" si="7"/>
        <v>0</v>
      </c>
      <c r="O32" s="99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63</v>
      </c>
      <c r="D33" s="35">
        <v>63</v>
      </c>
      <c r="E33" s="32">
        <f t="shared" si="2"/>
        <v>100</v>
      </c>
      <c r="F33" s="35">
        <v>57</v>
      </c>
      <c r="G33" s="32">
        <f t="shared" si="3"/>
        <v>90.476190476190482</v>
      </c>
      <c r="H33" s="106">
        <f t="shared" si="0"/>
        <v>63</v>
      </c>
      <c r="I33" s="32">
        <f t="shared" si="4"/>
        <v>100</v>
      </c>
      <c r="J33" s="32">
        <f t="shared" si="5"/>
        <v>100</v>
      </c>
      <c r="K33" s="35">
        <v>51</v>
      </c>
      <c r="L33" s="32">
        <f t="shared" si="6"/>
        <v>80.952380952380949</v>
      </c>
      <c r="M33" s="35">
        <v>12</v>
      </c>
      <c r="N33" s="32">
        <f t="shared" si="7"/>
        <v>19.047619047619047</v>
      </c>
      <c r="O33" s="99">
        <f t="shared" si="18"/>
        <v>0</v>
      </c>
      <c r="P33" s="32">
        <f t="shared" si="8"/>
        <v>0</v>
      </c>
      <c r="Q33" s="35">
        <v>2</v>
      </c>
      <c r="R33" s="32">
        <f t="shared" si="9"/>
        <v>0</v>
      </c>
      <c r="S33" s="35">
        <v>4</v>
      </c>
      <c r="T33" s="32">
        <f t="shared" si="10"/>
        <v>6.3492063492063489</v>
      </c>
      <c r="U33" s="35">
        <v>6</v>
      </c>
      <c r="V33" s="32">
        <f t="shared" si="11"/>
        <v>9.5238095238095237</v>
      </c>
      <c r="W33" s="35">
        <v>6</v>
      </c>
      <c r="X33" s="32">
        <f t="shared" si="12"/>
        <v>9.5238095238095237</v>
      </c>
      <c r="Y33" s="35">
        <v>4</v>
      </c>
      <c r="Z33" s="32">
        <f t="shared" si="13"/>
        <v>6.3492063492063489</v>
      </c>
      <c r="AA33" s="35">
        <v>0</v>
      </c>
      <c r="AB33" s="32">
        <f t="shared" si="14"/>
        <v>0</v>
      </c>
      <c r="AC33" s="32">
        <f t="shared" si="15"/>
        <v>0</v>
      </c>
      <c r="AD33" s="35">
        <v>0</v>
      </c>
      <c r="AE33" s="32">
        <f t="shared" si="16"/>
        <v>0</v>
      </c>
      <c r="AF33" s="35">
        <v>0</v>
      </c>
      <c r="AG33" s="32">
        <f t="shared" si="17"/>
        <v>0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36</v>
      </c>
      <c r="D34" s="35">
        <v>34</v>
      </c>
      <c r="E34" s="32">
        <f t="shared" si="2"/>
        <v>94.444444444444443</v>
      </c>
      <c r="F34" s="35">
        <v>31</v>
      </c>
      <c r="G34" s="32">
        <f t="shared" si="3"/>
        <v>91.17647058823529</v>
      </c>
      <c r="H34" s="106">
        <f t="shared" si="0"/>
        <v>34</v>
      </c>
      <c r="I34" s="32">
        <f t="shared" si="4"/>
        <v>100</v>
      </c>
      <c r="J34" s="32">
        <f t="shared" si="5"/>
        <v>94.444444444444443</v>
      </c>
      <c r="K34" s="35">
        <v>23</v>
      </c>
      <c r="L34" s="32">
        <f t="shared" si="6"/>
        <v>67.64705882352942</v>
      </c>
      <c r="M34" s="35">
        <v>11</v>
      </c>
      <c r="N34" s="32">
        <f t="shared" si="7"/>
        <v>32.352941176470587</v>
      </c>
      <c r="O34" s="99">
        <f t="shared" si="18"/>
        <v>0</v>
      </c>
      <c r="P34" s="32">
        <f t="shared" si="8"/>
        <v>0</v>
      </c>
      <c r="Q34" s="35">
        <v>0</v>
      </c>
      <c r="R34" s="32">
        <f t="shared" si="9"/>
        <v>0</v>
      </c>
      <c r="S34" s="35">
        <v>1</v>
      </c>
      <c r="T34" s="32">
        <f t="shared" si="10"/>
        <v>2.9411764705882351</v>
      </c>
      <c r="U34" s="35">
        <v>12</v>
      </c>
      <c r="V34" s="32">
        <f t="shared" si="11"/>
        <v>35.294117647058826</v>
      </c>
      <c r="W34" s="35">
        <v>3</v>
      </c>
      <c r="X34" s="32">
        <f t="shared" si="12"/>
        <v>8.8235294117647065</v>
      </c>
      <c r="Y34" s="35">
        <v>1</v>
      </c>
      <c r="Z34" s="32">
        <f t="shared" si="13"/>
        <v>2.9411764705882351</v>
      </c>
      <c r="AA34" s="35">
        <v>0</v>
      </c>
      <c r="AB34" s="32">
        <f t="shared" si="14"/>
        <v>0</v>
      </c>
      <c r="AC34" s="32">
        <f t="shared" si="15"/>
        <v>0</v>
      </c>
      <c r="AD34" s="35">
        <v>3</v>
      </c>
      <c r="AE34" s="32">
        <f t="shared" si="16"/>
        <v>8.8235294117647065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20</v>
      </c>
      <c r="D35" s="35">
        <v>16</v>
      </c>
      <c r="E35" s="32">
        <f t="shared" si="2"/>
        <v>80</v>
      </c>
      <c r="F35" s="35">
        <v>13</v>
      </c>
      <c r="G35" s="32">
        <f t="shared" si="3"/>
        <v>81.25</v>
      </c>
      <c r="H35" s="106">
        <f t="shared" si="0"/>
        <v>16</v>
      </c>
      <c r="I35" s="32">
        <f t="shared" si="4"/>
        <v>100</v>
      </c>
      <c r="J35" s="32">
        <f t="shared" si="5"/>
        <v>80</v>
      </c>
      <c r="K35" s="35">
        <v>12</v>
      </c>
      <c r="L35" s="32">
        <f t="shared" si="6"/>
        <v>75</v>
      </c>
      <c r="M35" s="35">
        <v>4</v>
      </c>
      <c r="N35" s="32">
        <f t="shared" si="7"/>
        <v>25</v>
      </c>
      <c r="O35" s="99">
        <f t="shared" si="18"/>
        <v>0</v>
      </c>
      <c r="P35" s="32">
        <f t="shared" si="8"/>
        <v>0</v>
      </c>
      <c r="Q35" s="35">
        <v>0</v>
      </c>
      <c r="R35" s="32">
        <f t="shared" si="9"/>
        <v>0</v>
      </c>
      <c r="S35" s="35">
        <v>0</v>
      </c>
      <c r="T35" s="32">
        <f t="shared" si="10"/>
        <v>0</v>
      </c>
      <c r="U35" s="35">
        <v>2</v>
      </c>
      <c r="V35" s="32">
        <f t="shared" si="11"/>
        <v>12.5</v>
      </c>
      <c r="W35" s="35">
        <v>0</v>
      </c>
      <c r="X35" s="32">
        <f t="shared" si="12"/>
        <v>0</v>
      </c>
      <c r="Y35" s="35">
        <v>2</v>
      </c>
      <c r="Z35" s="32">
        <f t="shared" si="13"/>
        <v>12.5</v>
      </c>
      <c r="AA35" s="35">
        <v>0</v>
      </c>
      <c r="AB35" s="32">
        <f t="shared" si="14"/>
        <v>0</v>
      </c>
      <c r="AC35" s="32">
        <f t="shared" si="15"/>
        <v>0</v>
      </c>
      <c r="AD35" s="35">
        <v>1</v>
      </c>
      <c r="AE35" s="32">
        <f t="shared" si="16"/>
        <v>6.25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120</v>
      </c>
      <c r="D36" s="35">
        <v>119</v>
      </c>
      <c r="E36" s="32">
        <f t="shared" si="2"/>
        <v>99.166666666666671</v>
      </c>
      <c r="F36" s="35">
        <v>112</v>
      </c>
      <c r="G36" s="32">
        <f t="shared" si="3"/>
        <v>94.117647058823522</v>
      </c>
      <c r="H36" s="106">
        <f t="shared" si="0"/>
        <v>119</v>
      </c>
      <c r="I36" s="32">
        <f t="shared" si="4"/>
        <v>100</v>
      </c>
      <c r="J36" s="32">
        <f t="shared" si="5"/>
        <v>99.166666666666671</v>
      </c>
      <c r="K36" s="35">
        <v>110</v>
      </c>
      <c r="L36" s="32">
        <f t="shared" si="6"/>
        <v>92.436974789915965</v>
      </c>
      <c r="M36" s="35">
        <v>9</v>
      </c>
      <c r="N36" s="32">
        <f t="shared" si="7"/>
        <v>7.5630252100840334</v>
      </c>
      <c r="O36" s="99">
        <f t="shared" si="18"/>
        <v>0</v>
      </c>
      <c r="P36" s="32">
        <f t="shared" si="8"/>
        <v>0</v>
      </c>
      <c r="Q36" s="35">
        <v>0</v>
      </c>
      <c r="R36" s="32">
        <f t="shared" si="9"/>
        <v>0</v>
      </c>
      <c r="S36" s="35">
        <v>10</v>
      </c>
      <c r="T36" s="32">
        <f t="shared" si="10"/>
        <v>8.4033613445378155</v>
      </c>
      <c r="U36" s="35">
        <v>28</v>
      </c>
      <c r="V36" s="32">
        <f t="shared" si="11"/>
        <v>23.52941176470588</v>
      </c>
      <c r="W36" s="35">
        <v>4</v>
      </c>
      <c r="X36" s="32">
        <f t="shared" si="12"/>
        <v>3.3613445378151261</v>
      </c>
      <c r="Y36" s="35">
        <v>25</v>
      </c>
      <c r="Z36" s="32">
        <f t="shared" si="13"/>
        <v>21.008403361344538</v>
      </c>
      <c r="AA36" s="35">
        <v>2</v>
      </c>
      <c r="AB36" s="32">
        <f t="shared" si="14"/>
        <v>1.680672268907563</v>
      </c>
      <c r="AC36" s="32">
        <f t="shared" si="15"/>
        <v>8</v>
      </c>
      <c r="AD36" s="35">
        <v>25</v>
      </c>
      <c r="AE36" s="32">
        <f t="shared" si="16"/>
        <v>21.008403361344538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47</v>
      </c>
      <c r="D37" s="35">
        <v>40</v>
      </c>
      <c r="E37" s="32">
        <f t="shared" si="2"/>
        <v>85.106382978723403</v>
      </c>
      <c r="F37" s="35">
        <v>32</v>
      </c>
      <c r="G37" s="32">
        <f t="shared" si="3"/>
        <v>80</v>
      </c>
      <c r="H37" s="106">
        <f t="shared" si="0"/>
        <v>40</v>
      </c>
      <c r="I37" s="32">
        <f t="shared" si="4"/>
        <v>100</v>
      </c>
      <c r="J37" s="32">
        <f t="shared" si="5"/>
        <v>85.106382978723403</v>
      </c>
      <c r="K37" s="35">
        <v>35</v>
      </c>
      <c r="L37" s="32">
        <f t="shared" si="6"/>
        <v>87.5</v>
      </c>
      <c r="M37" s="35">
        <v>5</v>
      </c>
      <c r="N37" s="32">
        <f t="shared" si="7"/>
        <v>12.5</v>
      </c>
      <c r="O37" s="99">
        <f t="shared" si="18"/>
        <v>0</v>
      </c>
      <c r="P37" s="32">
        <f t="shared" si="8"/>
        <v>0</v>
      </c>
      <c r="Q37" s="35">
        <v>0</v>
      </c>
      <c r="R37" s="32">
        <f t="shared" si="9"/>
        <v>0</v>
      </c>
      <c r="S37" s="35">
        <v>0</v>
      </c>
      <c r="T37" s="32">
        <f t="shared" si="10"/>
        <v>0</v>
      </c>
      <c r="U37" s="35">
        <v>8</v>
      </c>
      <c r="V37" s="32">
        <f t="shared" si="11"/>
        <v>20</v>
      </c>
      <c r="W37" s="35">
        <v>0</v>
      </c>
      <c r="X37" s="32">
        <f t="shared" si="12"/>
        <v>0</v>
      </c>
      <c r="Y37" s="35">
        <v>2</v>
      </c>
      <c r="Z37" s="32">
        <f t="shared" si="13"/>
        <v>5</v>
      </c>
      <c r="AA37" s="35">
        <v>0</v>
      </c>
      <c r="AB37" s="32">
        <f t="shared" si="14"/>
        <v>0</v>
      </c>
      <c r="AC37" s="32">
        <f t="shared" si="15"/>
        <v>0</v>
      </c>
      <c r="AD37" s="35">
        <v>3</v>
      </c>
      <c r="AE37" s="32">
        <f t="shared" si="16"/>
        <v>7.5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30</v>
      </c>
      <c r="D38" s="35">
        <v>25</v>
      </c>
      <c r="E38" s="32">
        <f t="shared" si="2"/>
        <v>83.333333333333343</v>
      </c>
      <c r="F38" s="35">
        <v>22</v>
      </c>
      <c r="G38" s="32">
        <f t="shared" si="3"/>
        <v>88</v>
      </c>
      <c r="H38" s="106">
        <f t="shared" si="0"/>
        <v>25</v>
      </c>
      <c r="I38" s="32">
        <f t="shared" si="4"/>
        <v>100</v>
      </c>
      <c r="J38" s="32">
        <f t="shared" si="5"/>
        <v>83.333333333333343</v>
      </c>
      <c r="K38" s="35">
        <v>22</v>
      </c>
      <c r="L38" s="32">
        <f t="shared" si="6"/>
        <v>88</v>
      </c>
      <c r="M38" s="35">
        <v>3</v>
      </c>
      <c r="N38" s="32">
        <f t="shared" si="7"/>
        <v>12</v>
      </c>
      <c r="O38" s="99">
        <f t="shared" si="18"/>
        <v>0</v>
      </c>
      <c r="P38" s="32">
        <f t="shared" si="8"/>
        <v>0</v>
      </c>
      <c r="Q38" s="35">
        <v>0</v>
      </c>
      <c r="R38" s="32">
        <f t="shared" si="9"/>
        <v>0</v>
      </c>
      <c r="S38" s="35">
        <v>0</v>
      </c>
      <c r="T38" s="32">
        <f t="shared" si="10"/>
        <v>0</v>
      </c>
      <c r="U38" s="35">
        <v>6</v>
      </c>
      <c r="V38" s="32">
        <f t="shared" si="11"/>
        <v>24</v>
      </c>
      <c r="W38" s="35">
        <v>0</v>
      </c>
      <c r="X38" s="32">
        <f t="shared" si="12"/>
        <v>0</v>
      </c>
      <c r="Y38" s="35">
        <v>4</v>
      </c>
      <c r="Z38" s="32">
        <f t="shared" si="13"/>
        <v>16</v>
      </c>
      <c r="AA38" s="35">
        <v>0</v>
      </c>
      <c r="AB38" s="32">
        <f t="shared" si="14"/>
        <v>0</v>
      </c>
      <c r="AC38" s="32">
        <f t="shared" si="15"/>
        <v>0</v>
      </c>
      <c r="AD38" s="35">
        <v>2</v>
      </c>
      <c r="AE38" s="32">
        <f t="shared" si="16"/>
        <v>8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44</v>
      </c>
      <c r="D39" s="35">
        <v>13</v>
      </c>
      <c r="E39" s="32">
        <f t="shared" si="2"/>
        <v>29.545454545454547</v>
      </c>
      <c r="F39" s="35">
        <v>9</v>
      </c>
      <c r="G39" s="32">
        <f t="shared" si="3"/>
        <v>69.230769230769226</v>
      </c>
      <c r="H39" s="106">
        <f t="shared" si="0"/>
        <v>13</v>
      </c>
      <c r="I39" s="32">
        <f t="shared" si="4"/>
        <v>100</v>
      </c>
      <c r="J39" s="32">
        <f t="shared" si="5"/>
        <v>29.545454545454547</v>
      </c>
      <c r="K39" s="35">
        <v>12</v>
      </c>
      <c r="L39" s="32">
        <f t="shared" si="6"/>
        <v>92.307692307692307</v>
      </c>
      <c r="M39" s="35">
        <v>1</v>
      </c>
      <c r="N39" s="32">
        <f t="shared" si="7"/>
        <v>7.6923076923076925</v>
      </c>
      <c r="O39" s="99">
        <f t="shared" si="18"/>
        <v>0</v>
      </c>
      <c r="P39" s="32">
        <f t="shared" si="8"/>
        <v>0</v>
      </c>
      <c r="Q39" s="35">
        <v>0</v>
      </c>
      <c r="R39" s="32">
        <f t="shared" si="9"/>
        <v>0</v>
      </c>
      <c r="S39" s="35">
        <v>2</v>
      </c>
      <c r="T39" s="32">
        <f t="shared" si="10"/>
        <v>15.384615384615385</v>
      </c>
      <c r="U39" s="35">
        <v>3</v>
      </c>
      <c r="V39" s="32">
        <f t="shared" si="11"/>
        <v>23.076923076923077</v>
      </c>
      <c r="W39" s="35">
        <v>0</v>
      </c>
      <c r="X39" s="32">
        <f t="shared" si="12"/>
        <v>0</v>
      </c>
      <c r="Y39" s="35">
        <v>1</v>
      </c>
      <c r="Z39" s="32">
        <f t="shared" si="13"/>
        <v>7.6923076923076925</v>
      </c>
      <c r="AA39" s="35">
        <v>1</v>
      </c>
      <c r="AB39" s="32">
        <f t="shared" si="14"/>
        <v>7.6923076923076925</v>
      </c>
      <c r="AC39" s="32">
        <f t="shared" si="15"/>
        <v>100</v>
      </c>
      <c r="AD39" s="35">
        <v>7</v>
      </c>
      <c r="AE39" s="32">
        <f t="shared" si="16"/>
        <v>53.846153846153847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1120</v>
      </c>
      <c r="D40" s="10">
        <f>SUM(D41:D54)</f>
        <v>1017</v>
      </c>
      <c r="E40" s="43">
        <f>IF(C40=0,0,D40/C40*100)</f>
        <v>90.803571428571431</v>
      </c>
      <c r="F40" s="10">
        <f>SUM(F41:F54)</f>
        <v>815</v>
      </c>
      <c r="G40" s="43">
        <f>IF(D40=0,0,F40/D40*100)</f>
        <v>80.137659783677478</v>
      </c>
      <c r="H40" s="61">
        <f>SUM(H41:H54)</f>
        <v>1012</v>
      </c>
      <c r="I40" s="43">
        <f>IF(D40=0,0,H40/D40*100)</f>
        <v>99.508357915437557</v>
      </c>
      <c r="J40" s="43">
        <f>IF(C40=0,0,H40/C40*100)</f>
        <v>90.357142857142861</v>
      </c>
      <c r="K40" s="10">
        <f>SUM(K41:K54)</f>
        <v>838</v>
      </c>
      <c r="L40" s="43">
        <f>IF(D40=0,0,K40/D40*100)</f>
        <v>82.399213372664704</v>
      </c>
      <c r="M40" s="10">
        <f>SUM(M41:M54)</f>
        <v>174</v>
      </c>
      <c r="N40" s="43">
        <f>IF(D40=0,0,M40/D40*100)</f>
        <v>17.10914454277286</v>
      </c>
      <c r="O40" s="61">
        <f>SUM(O41:O54)</f>
        <v>5</v>
      </c>
      <c r="P40" s="43">
        <f>IF(D40=0,0,O40/D40*100)</f>
        <v>0.49164208456243852</v>
      </c>
      <c r="Q40" s="10">
        <f>SUM(Q41:Q54)</f>
        <v>1</v>
      </c>
      <c r="R40" s="43">
        <f t="shared" si="9"/>
        <v>20</v>
      </c>
      <c r="S40" s="10">
        <f>SUM(S41:S54)</f>
        <v>65</v>
      </c>
      <c r="T40" s="43">
        <f>IF(D40=0,0,S40/D40*100)</f>
        <v>6.3913470993117008</v>
      </c>
      <c r="U40" s="10">
        <f>SUM(U41:U54)</f>
        <v>179</v>
      </c>
      <c r="V40" s="43">
        <f t="shared" si="11"/>
        <v>17.6007866273353</v>
      </c>
      <c r="W40" s="10">
        <f>SUM(W41:W54)</f>
        <v>91</v>
      </c>
      <c r="X40" s="43">
        <f>IF(D40=0,0,W40/D40*100)</f>
        <v>8.9478859390363823</v>
      </c>
      <c r="Y40" s="10">
        <f>SUM(Y41:Y54)</f>
        <v>55</v>
      </c>
      <c r="Z40" s="43">
        <f>IF(D40=0,0,Y40/D40*100)</f>
        <v>5.4080629301868237</v>
      </c>
      <c r="AA40" s="10">
        <f>SUM(AA41:AA54)</f>
        <v>10</v>
      </c>
      <c r="AB40" s="43">
        <f>IF(D40=0,0,AA40/D40*100)</f>
        <v>0.98328416912487704</v>
      </c>
      <c r="AC40" s="43">
        <f>IF(Y40=0,0,AA40/Y40*100)</f>
        <v>18.181818181818183</v>
      </c>
      <c r="AD40" s="10">
        <f>SUM(AD41:AD54)</f>
        <v>95</v>
      </c>
      <c r="AE40" s="43">
        <f t="shared" si="16"/>
        <v>9.341199606686331</v>
      </c>
      <c r="AF40" s="10">
        <f>SUM(AF41:AF54)</f>
        <v>1</v>
      </c>
      <c r="AG40" s="43">
        <f>IF(D40=0,0,AF40/D40*100)</f>
        <v>9.8328416912487712E-2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117</v>
      </c>
      <c r="D41" s="35">
        <v>107</v>
      </c>
      <c r="E41" s="32">
        <f t="shared" si="2"/>
        <v>91.452991452991455</v>
      </c>
      <c r="F41" s="35">
        <v>75</v>
      </c>
      <c r="G41" s="32">
        <f t="shared" si="3"/>
        <v>70.09345794392523</v>
      </c>
      <c r="H41" s="106">
        <f t="shared" si="0"/>
        <v>106</v>
      </c>
      <c r="I41" s="32">
        <f t="shared" si="4"/>
        <v>99.065420560747668</v>
      </c>
      <c r="J41" s="32">
        <f t="shared" si="5"/>
        <v>90.598290598290603</v>
      </c>
      <c r="K41" s="35">
        <v>81</v>
      </c>
      <c r="L41" s="32">
        <f t="shared" si="6"/>
        <v>75.700934579439249</v>
      </c>
      <c r="M41" s="35">
        <v>25</v>
      </c>
      <c r="N41" s="32">
        <f t="shared" si="7"/>
        <v>23.364485981308412</v>
      </c>
      <c r="O41" s="99">
        <f t="shared" ref="O41:O54" si="19">D41-H41</f>
        <v>1</v>
      </c>
      <c r="P41" s="32">
        <f t="shared" si="8"/>
        <v>0.93457943925233633</v>
      </c>
      <c r="Q41" s="35">
        <v>0</v>
      </c>
      <c r="R41" s="32">
        <f t="shared" si="9"/>
        <v>0</v>
      </c>
      <c r="S41" s="35">
        <v>5</v>
      </c>
      <c r="T41" s="32">
        <f t="shared" si="10"/>
        <v>4.6728971962616823</v>
      </c>
      <c r="U41" s="35">
        <v>11</v>
      </c>
      <c r="V41" s="32">
        <f t="shared" si="11"/>
        <v>10.2803738317757</v>
      </c>
      <c r="W41" s="35">
        <v>10</v>
      </c>
      <c r="X41" s="32">
        <f t="shared" si="12"/>
        <v>9.3457943925233646</v>
      </c>
      <c r="Y41" s="35">
        <v>9</v>
      </c>
      <c r="Z41" s="32">
        <f t="shared" si="13"/>
        <v>8.4112149532710276</v>
      </c>
      <c r="AA41" s="35">
        <v>0</v>
      </c>
      <c r="AB41" s="32">
        <f t="shared" si="14"/>
        <v>0</v>
      </c>
      <c r="AC41" s="32">
        <f t="shared" si="15"/>
        <v>0</v>
      </c>
      <c r="AD41" s="35">
        <v>10</v>
      </c>
      <c r="AE41" s="32">
        <f t="shared" si="16"/>
        <v>9.3457943925233646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15</v>
      </c>
      <c r="D42" s="35">
        <v>14</v>
      </c>
      <c r="E42" s="32">
        <f t="shared" si="2"/>
        <v>93.333333333333329</v>
      </c>
      <c r="F42" s="35">
        <v>13</v>
      </c>
      <c r="G42" s="32">
        <f t="shared" si="3"/>
        <v>92.857142857142861</v>
      </c>
      <c r="H42" s="106">
        <f t="shared" si="0"/>
        <v>14</v>
      </c>
      <c r="I42" s="32">
        <f t="shared" si="4"/>
        <v>100</v>
      </c>
      <c r="J42" s="32">
        <f t="shared" si="5"/>
        <v>93.333333333333329</v>
      </c>
      <c r="K42" s="35">
        <v>12</v>
      </c>
      <c r="L42" s="32">
        <f t="shared" si="6"/>
        <v>85.714285714285708</v>
      </c>
      <c r="M42" s="35">
        <v>2</v>
      </c>
      <c r="N42" s="32">
        <f t="shared" si="7"/>
        <v>14.285714285714285</v>
      </c>
      <c r="O42" s="99">
        <f t="shared" si="19"/>
        <v>0</v>
      </c>
      <c r="P42" s="32">
        <f t="shared" si="8"/>
        <v>0</v>
      </c>
      <c r="Q42" s="35">
        <v>0</v>
      </c>
      <c r="R42" s="32">
        <f t="shared" si="9"/>
        <v>0</v>
      </c>
      <c r="S42" s="35">
        <v>0</v>
      </c>
      <c r="T42" s="32">
        <f t="shared" si="10"/>
        <v>0</v>
      </c>
      <c r="U42" s="35">
        <v>1</v>
      </c>
      <c r="V42" s="32">
        <f t="shared" si="11"/>
        <v>7.1428571428571423</v>
      </c>
      <c r="W42" s="35">
        <v>1</v>
      </c>
      <c r="X42" s="32">
        <f t="shared" si="12"/>
        <v>7.1428571428571423</v>
      </c>
      <c r="Y42" s="35">
        <v>0</v>
      </c>
      <c r="Z42" s="32">
        <f t="shared" si="13"/>
        <v>0</v>
      </c>
      <c r="AA42" s="35">
        <v>0</v>
      </c>
      <c r="AB42" s="32">
        <f t="shared" si="14"/>
        <v>0</v>
      </c>
      <c r="AC42" s="32">
        <f t="shared" si="15"/>
        <v>0</v>
      </c>
      <c r="AD42" s="35">
        <v>2</v>
      </c>
      <c r="AE42" s="32">
        <f t="shared" si="16"/>
        <v>14.285714285714285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56</v>
      </c>
      <c r="D43" s="35">
        <v>53</v>
      </c>
      <c r="E43" s="32">
        <f t="shared" si="2"/>
        <v>94.642857142857139</v>
      </c>
      <c r="F43" s="35">
        <v>45</v>
      </c>
      <c r="G43" s="32">
        <f t="shared" si="3"/>
        <v>84.905660377358487</v>
      </c>
      <c r="H43" s="106">
        <f t="shared" si="0"/>
        <v>53</v>
      </c>
      <c r="I43" s="32">
        <f t="shared" si="4"/>
        <v>100</v>
      </c>
      <c r="J43" s="32">
        <f t="shared" si="5"/>
        <v>94.642857142857139</v>
      </c>
      <c r="K43" s="35">
        <v>50</v>
      </c>
      <c r="L43" s="32">
        <f t="shared" si="6"/>
        <v>94.339622641509436</v>
      </c>
      <c r="M43" s="35">
        <v>3</v>
      </c>
      <c r="N43" s="32">
        <f t="shared" si="7"/>
        <v>5.6603773584905666</v>
      </c>
      <c r="O43" s="99">
        <f t="shared" si="19"/>
        <v>0</v>
      </c>
      <c r="P43" s="32">
        <f t="shared" si="8"/>
        <v>0</v>
      </c>
      <c r="Q43" s="35">
        <v>0</v>
      </c>
      <c r="R43" s="32">
        <f t="shared" si="9"/>
        <v>0</v>
      </c>
      <c r="S43" s="35">
        <v>1</v>
      </c>
      <c r="T43" s="32">
        <f t="shared" si="10"/>
        <v>1.8867924528301887</v>
      </c>
      <c r="U43" s="35">
        <v>7</v>
      </c>
      <c r="V43" s="32">
        <f t="shared" si="11"/>
        <v>13.20754716981132</v>
      </c>
      <c r="W43" s="35">
        <v>16</v>
      </c>
      <c r="X43" s="32">
        <f t="shared" si="12"/>
        <v>30.188679245283019</v>
      </c>
      <c r="Y43" s="35">
        <v>2</v>
      </c>
      <c r="Z43" s="32">
        <f t="shared" si="13"/>
        <v>3.7735849056603774</v>
      </c>
      <c r="AA43" s="35">
        <v>0</v>
      </c>
      <c r="AB43" s="32">
        <f t="shared" si="14"/>
        <v>0</v>
      </c>
      <c r="AC43" s="32">
        <f t="shared" si="15"/>
        <v>0</v>
      </c>
      <c r="AD43" s="35">
        <v>5</v>
      </c>
      <c r="AE43" s="32">
        <f t="shared" si="16"/>
        <v>9.433962264150944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197</v>
      </c>
      <c r="D44" s="35">
        <v>189</v>
      </c>
      <c r="E44" s="32">
        <f t="shared" si="2"/>
        <v>95.939086294416242</v>
      </c>
      <c r="F44" s="35">
        <v>131</v>
      </c>
      <c r="G44" s="32">
        <f t="shared" si="3"/>
        <v>69.312169312169317</v>
      </c>
      <c r="H44" s="106">
        <f t="shared" si="0"/>
        <v>189</v>
      </c>
      <c r="I44" s="32">
        <f t="shared" si="4"/>
        <v>100</v>
      </c>
      <c r="J44" s="32">
        <f t="shared" si="5"/>
        <v>95.939086294416242</v>
      </c>
      <c r="K44" s="35">
        <v>146</v>
      </c>
      <c r="L44" s="32">
        <f t="shared" si="6"/>
        <v>77.24867724867724</v>
      </c>
      <c r="M44" s="35">
        <v>43</v>
      </c>
      <c r="N44" s="32">
        <f t="shared" si="7"/>
        <v>22.75132275132275</v>
      </c>
      <c r="O44" s="99">
        <f t="shared" si="19"/>
        <v>0</v>
      </c>
      <c r="P44" s="32">
        <f t="shared" si="8"/>
        <v>0</v>
      </c>
      <c r="Q44" s="35">
        <v>0</v>
      </c>
      <c r="R44" s="32">
        <f t="shared" si="9"/>
        <v>0</v>
      </c>
      <c r="S44" s="35">
        <v>22</v>
      </c>
      <c r="T44" s="32">
        <f t="shared" si="10"/>
        <v>11.640211640211639</v>
      </c>
      <c r="U44" s="35">
        <v>28</v>
      </c>
      <c r="V44" s="32">
        <f t="shared" si="11"/>
        <v>14.814814814814813</v>
      </c>
      <c r="W44" s="35">
        <v>33</v>
      </c>
      <c r="X44" s="32">
        <f t="shared" si="12"/>
        <v>17.460317460317459</v>
      </c>
      <c r="Y44" s="35">
        <v>15</v>
      </c>
      <c r="Z44" s="32">
        <f t="shared" si="13"/>
        <v>7.9365079365079358</v>
      </c>
      <c r="AA44" s="35">
        <v>1</v>
      </c>
      <c r="AB44" s="32">
        <f t="shared" si="14"/>
        <v>0.52910052910052907</v>
      </c>
      <c r="AC44" s="32">
        <f t="shared" si="15"/>
        <v>6.666666666666667</v>
      </c>
      <c r="AD44" s="35">
        <v>15</v>
      </c>
      <c r="AE44" s="32">
        <f t="shared" si="16"/>
        <v>7.9365079365079358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102</v>
      </c>
      <c r="D45" s="35">
        <v>89</v>
      </c>
      <c r="E45" s="32">
        <f t="shared" si="2"/>
        <v>87.254901960784309</v>
      </c>
      <c r="F45" s="35">
        <v>73</v>
      </c>
      <c r="G45" s="32">
        <f t="shared" si="3"/>
        <v>82.022471910112358</v>
      </c>
      <c r="H45" s="106">
        <f t="shared" si="0"/>
        <v>89</v>
      </c>
      <c r="I45" s="32">
        <f t="shared" si="4"/>
        <v>100</v>
      </c>
      <c r="J45" s="32">
        <f t="shared" si="5"/>
        <v>87.254901960784309</v>
      </c>
      <c r="K45" s="35">
        <v>73</v>
      </c>
      <c r="L45" s="32">
        <f t="shared" si="6"/>
        <v>82.022471910112358</v>
      </c>
      <c r="M45" s="35">
        <v>16</v>
      </c>
      <c r="N45" s="32">
        <f t="shared" si="7"/>
        <v>17.977528089887642</v>
      </c>
      <c r="O45" s="99">
        <f t="shared" si="19"/>
        <v>0</v>
      </c>
      <c r="P45" s="32">
        <f t="shared" si="8"/>
        <v>0</v>
      </c>
      <c r="Q45" s="35">
        <v>1</v>
      </c>
      <c r="R45" s="32">
        <f t="shared" si="9"/>
        <v>0</v>
      </c>
      <c r="S45" s="35">
        <v>8</v>
      </c>
      <c r="T45" s="32">
        <f t="shared" si="10"/>
        <v>8.9887640449438209</v>
      </c>
      <c r="U45" s="35">
        <v>15</v>
      </c>
      <c r="V45" s="32">
        <f t="shared" si="11"/>
        <v>16.853932584269664</v>
      </c>
      <c r="W45" s="35">
        <v>7</v>
      </c>
      <c r="X45" s="32">
        <f t="shared" si="12"/>
        <v>7.8651685393258424</v>
      </c>
      <c r="Y45" s="35">
        <v>5</v>
      </c>
      <c r="Z45" s="32">
        <f t="shared" si="13"/>
        <v>5.6179775280898872</v>
      </c>
      <c r="AA45" s="35">
        <v>0</v>
      </c>
      <c r="AB45" s="32">
        <f t="shared" si="14"/>
        <v>0</v>
      </c>
      <c r="AC45" s="32">
        <f t="shared" si="15"/>
        <v>0</v>
      </c>
      <c r="AD45" s="35">
        <v>12</v>
      </c>
      <c r="AE45" s="32">
        <f t="shared" si="16"/>
        <v>13.48314606741573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34</v>
      </c>
      <c r="D46" s="35">
        <v>26</v>
      </c>
      <c r="E46" s="32">
        <f t="shared" si="2"/>
        <v>76.470588235294116</v>
      </c>
      <c r="F46" s="35">
        <v>23</v>
      </c>
      <c r="G46" s="32">
        <f t="shared" si="3"/>
        <v>88.461538461538453</v>
      </c>
      <c r="H46" s="106">
        <f t="shared" si="0"/>
        <v>26</v>
      </c>
      <c r="I46" s="32">
        <f t="shared" si="4"/>
        <v>100</v>
      </c>
      <c r="J46" s="32">
        <f t="shared" si="5"/>
        <v>76.470588235294116</v>
      </c>
      <c r="K46" s="35">
        <v>20</v>
      </c>
      <c r="L46" s="32">
        <f t="shared" si="6"/>
        <v>76.923076923076934</v>
      </c>
      <c r="M46" s="35">
        <v>6</v>
      </c>
      <c r="N46" s="32">
        <f t="shared" si="7"/>
        <v>23.076923076923077</v>
      </c>
      <c r="O46" s="99">
        <f t="shared" si="19"/>
        <v>0</v>
      </c>
      <c r="P46" s="32">
        <f t="shared" si="8"/>
        <v>0</v>
      </c>
      <c r="Q46" s="35">
        <v>0</v>
      </c>
      <c r="R46" s="32">
        <f t="shared" si="9"/>
        <v>0</v>
      </c>
      <c r="S46" s="35">
        <v>1</v>
      </c>
      <c r="T46" s="32">
        <f t="shared" si="10"/>
        <v>3.8461538461538463</v>
      </c>
      <c r="U46" s="35">
        <v>2</v>
      </c>
      <c r="V46" s="32">
        <f t="shared" si="11"/>
        <v>7.6923076923076925</v>
      </c>
      <c r="W46" s="35">
        <v>1</v>
      </c>
      <c r="X46" s="32">
        <f t="shared" si="12"/>
        <v>3.8461538461538463</v>
      </c>
      <c r="Y46" s="35">
        <v>2</v>
      </c>
      <c r="Z46" s="32">
        <f t="shared" si="13"/>
        <v>7.6923076923076925</v>
      </c>
      <c r="AA46" s="35">
        <v>0</v>
      </c>
      <c r="AB46" s="32">
        <f t="shared" si="14"/>
        <v>0</v>
      </c>
      <c r="AC46" s="32">
        <f t="shared" si="15"/>
        <v>0</v>
      </c>
      <c r="AD46" s="35">
        <v>2</v>
      </c>
      <c r="AE46" s="32">
        <f t="shared" si="16"/>
        <v>7.6923076923076925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79</v>
      </c>
      <c r="D47" s="35">
        <v>70</v>
      </c>
      <c r="E47" s="32">
        <f t="shared" si="2"/>
        <v>88.60759493670885</v>
      </c>
      <c r="F47" s="35">
        <v>59</v>
      </c>
      <c r="G47" s="32">
        <f t="shared" si="3"/>
        <v>84.285714285714292</v>
      </c>
      <c r="H47" s="106">
        <f t="shared" si="0"/>
        <v>69</v>
      </c>
      <c r="I47" s="32">
        <f t="shared" si="4"/>
        <v>98.571428571428584</v>
      </c>
      <c r="J47" s="32">
        <f t="shared" si="5"/>
        <v>87.341772151898738</v>
      </c>
      <c r="K47" s="35">
        <v>58</v>
      </c>
      <c r="L47" s="32">
        <f t="shared" si="6"/>
        <v>82.857142857142861</v>
      </c>
      <c r="M47" s="35">
        <v>11</v>
      </c>
      <c r="N47" s="32">
        <f t="shared" si="7"/>
        <v>15.714285714285714</v>
      </c>
      <c r="O47" s="99">
        <f t="shared" si="19"/>
        <v>1</v>
      </c>
      <c r="P47" s="32">
        <f t="shared" si="8"/>
        <v>1.4285714285714286</v>
      </c>
      <c r="Q47" s="35">
        <v>0</v>
      </c>
      <c r="R47" s="32">
        <f t="shared" si="9"/>
        <v>0</v>
      </c>
      <c r="S47" s="35">
        <v>4</v>
      </c>
      <c r="T47" s="32">
        <f t="shared" si="10"/>
        <v>5.7142857142857144</v>
      </c>
      <c r="U47" s="35">
        <v>16</v>
      </c>
      <c r="V47" s="32">
        <f t="shared" si="11"/>
        <v>22.857142857142858</v>
      </c>
      <c r="W47" s="35">
        <v>14</v>
      </c>
      <c r="X47" s="32">
        <f t="shared" si="12"/>
        <v>20</v>
      </c>
      <c r="Y47" s="35">
        <v>4</v>
      </c>
      <c r="Z47" s="32">
        <f t="shared" si="13"/>
        <v>5.7142857142857144</v>
      </c>
      <c r="AA47" s="35">
        <v>1</v>
      </c>
      <c r="AB47" s="32">
        <f t="shared" si="14"/>
        <v>1.4285714285714286</v>
      </c>
      <c r="AC47" s="32">
        <f t="shared" si="15"/>
        <v>25</v>
      </c>
      <c r="AD47" s="35">
        <v>7</v>
      </c>
      <c r="AE47" s="32">
        <f t="shared" si="16"/>
        <v>10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99</v>
      </c>
      <c r="D48" s="35">
        <v>88</v>
      </c>
      <c r="E48" s="32">
        <f t="shared" si="2"/>
        <v>88.888888888888886</v>
      </c>
      <c r="F48" s="35">
        <v>79</v>
      </c>
      <c r="G48" s="32">
        <f t="shared" si="3"/>
        <v>89.772727272727266</v>
      </c>
      <c r="H48" s="106">
        <f t="shared" si="0"/>
        <v>88</v>
      </c>
      <c r="I48" s="32">
        <f t="shared" si="4"/>
        <v>100</v>
      </c>
      <c r="J48" s="32">
        <f t="shared" si="5"/>
        <v>88.888888888888886</v>
      </c>
      <c r="K48" s="35">
        <v>76</v>
      </c>
      <c r="L48" s="32">
        <f t="shared" si="6"/>
        <v>86.36363636363636</v>
      </c>
      <c r="M48" s="35">
        <v>12</v>
      </c>
      <c r="N48" s="32">
        <f t="shared" si="7"/>
        <v>13.636363636363635</v>
      </c>
      <c r="O48" s="99">
        <f t="shared" si="19"/>
        <v>0</v>
      </c>
      <c r="P48" s="32">
        <f t="shared" si="8"/>
        <v>0</v>
      </c>
      <c r="Q48" s="35">
        <v>0</v>
      </c>
      <c r="R48" s="32">
        <f t="shared" si="9"/>
        <v>0</v>
      </c>
      <c r="S48" s="35">
        <v>5</v>
      </c>
      <c r="T48" s="32">
        <f t="shared" si="10"/>
        <v>5.6818181818181817</v>
      </c>
      <c r="U48" s="35">
        <v>22</v>
      </c>
      <c r="V48" s="32">
        <f t="shared" si="11"/>
        <v>25</v>
      </c>
      <c r="W48" s="35">
        <v>5</v>
      </c>
      <c r="X48" s="32">
        <f t="shared" si="12"/>
        <v>5.6818181818181817</v>
      </c>
      <c r="Y48" s="35">
        <v>0</v>
      </c>
      <c r="Z48" s="32">
        <f t="shared" si="13"/>
        <v>0</v>
      </c>
      <c r="AA48" s="35">
        <v>7</v>
      </c>
      <c r="AB48" s="32">
        <f t="shared" si="14"/>
        <v>7.9545454545454541</v>
      </c>
      <c r="AC48" s="32">
        <f t="shared" si="15"/>
        <v>0</v>
      </c>
      <c r="AD48" s="35">
        <v>9</v>
      </c>
      <c r="AE48" s="32">
        <f t="shared" si="16"/>
        <v>10.227272727272728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89</v>
      </c>
      <c r="D49" s="35">
        <v>69</v>
      </c>
      <c r="E49" s="32">
        <f t="shared" si="2"/>
        <v>77.528089887640448</v>
      </c>
      <c r="F49" s="35">
        <v>59</v>
      </c>
      <c r="G49" s="32">
        <f t="shared" si="3"/>
        <v>85.507246376811594</v>
      </c>
      <c r="H49" s="106">
        <f t="shared" si="0"/>
        <v>69</v>
      </c>
      <c r="I49" s="32">
        <f t="shared" si="4"/>
        <v>100</v>
      </c>
      <c r="J49" s="32">
        <f t="shared" si="5"/>
        <v>77.528089887640448</v>
      </c>
      <c r="K49" s="35">
        <v>60</v>
      </c>
      <c r="L49" s="32">
        <f t="shared" si="6"/>
        <v>86.956521739130437</v>
      </c>
      <c r="M49" s="35">
        <v>9</v>
      </c>
      <c r="N49" s="32">
        <f t="shared" si="7"/>
        <v>13.043478260869565</v>
      </c>
      <c r="O49" s="99">
        <f t="shared" si="19"/>
        <v>0</v>
      </c>
      <c r="P49" s="32">
        <f t="shared" si="8"/>
        <v>0</v>
      </c>
      <c r="Q49" s="35">
        <v>0</v>
      </c>
      <c r="R49" s="32">
        <f t="shared" si="9"/>
        <v>0</v>
      </c>
      <c r="S49" s="35">
        <v>3</v>
      </c>
      <c r="T49" s="32">
        <f t="shared" si="10"/>
        <v>4.3478260869565215</v>
      </c>
      <c r="U49" s="35">
        <v>18</v>
      </c>
      <c r="V49" s="32">
        <f t="shared" si="11"/>
        <v>26.086956521739129</v>
      </c>
      <c r="W49" s="35">
        <v>0</v>
      </c>
      <c r="X49" s="32">
        <f t="shared" si="12"/>
        <v>0</v>
      </c>
      <c r="Y49" s="35">
        <v>4</v>
      </c>
      <c r="Z49" s="32">
        <f t="shared" si="13"/>
        <v>5.7971014492753623</v>
      </c>
      <c r="AA49" s="35">
        <v>1</v>
      </c>
      <c r="AB49" s="32">
        <f t="shared" si="14"/>
        <v>1.4492753623188406</v>
      </c>
      <c r="AC49" s="32">
        <f t="shared" si="15"/>
        <v>25</v>
      </c>
      <c r="AD49" s="35">
        <v>17</v>
      </c>
      <c r="AE49" s="32">
        <f t="shared" si="16"/>
        <v>24.637681159420293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40</v>
      </c>
      <c r="D50" s="35">
        <v>40</v>
      </c>
      <c r="E50" s="32">
        <f t="shared" si="2"/>
        <v>100</v>
      </c>
      <c r="F50" s="35">
        <v>32</v>
      </c>
      <c r="G50" s="32">
        <f t="shared" si="3"/>
        <v>80</v>
      </c>
      <c r="H50" s="106">
        <f t="shared" si="0"/>
        <v>40</v>
      </c>
      <c r="I50" s="32">
        <f t="shared" si="4"/>
        <v>100</v>
      </c>
      <c r="J50" s="32">
        <f t="shared" si="5"/>
        <v>100</v>
      </c>
      <c r="K50" s="35">
        <v>33</v>
      </c>
      <c r="L50" s="32">
        <f t="shared" si="6"/>
        <v>82.5</v>
      </c>
      <c r="M50" s="35">
        <v>7</v>
      </c>
      <c r="N50" s="32">
        <f t="shared" si="7"/>
        <v>17.5</v>
      </c>
      <c r="O50" s="99">
        <f t="shared" si="19"/>
        <v>0</v>
      </c>
      <c r="P50" s="32">
        <f t="shared" si="8"/>
        <v>0</v>
      </c>
      <c r="Q50" s="35">
        <v>0</v>
      </c>
      <c r="R50" s="32">
        <f t="shared" si="9"/>
        <v>0</v>
      </c>
      <c r="S50" s="35">
        <v>3</v>
      </c>
      <c r="T50" s="32">
        <f t="shared" si="10"/>
        <v>7.5</v>
      </c>
      <c r="U50" s="35">
        <v>5</v>
      </c>
      <c r="V50" s="32">
        <f t="shared" si="11"/>
        <v>12.5</v>
      </c>
      <c r="W50" s="35">
        <v>1</v>
      </c>
      <c r="X50" s="32">
        <f t="shared" si="12"/>
        <v>2.5</v>
      </c>
      <c r="Y50" s="35">
        <v>0</v>
      </c>
      <c r="Z50" s="32">
        <f t="shared" si="13"/>
        <v>0</v>
      </c>
      <c r="AA50" s="35">
        <v>0</v>
      </c>
      <c r="AB50" s="32">
        <f t="shared" si="14"/>
        <v>0</v>
      </c>
      <c r="AC50" s="32">
        <f t="shared" si="15"/>
        <v>0</v>
      </c>
      <c r="AD50" s="35">
        <v>1</v>
      </c>
      <c r="AE50" s="32">
        <f t="shared" si="16"/>
        <v>2.5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49</v>
      </c>
      <c r="D51" s="35">
        <v>43</v>
      </c>
      <c r="E51" s="32">
        <f t="shared" si="2"/>
        <v>87.755102040816325</v>
      </c>
      <c r="F51" s="35">
        <v>36</v>
      </c>
      <c r="G51" s="32">
        <f t="shared" si="3"/>
        <v>83.720930232558146</v>
      </c>
      <c r="H51" s="106">
        <f t="shared" si="0"/>
        <v>42</v>
      </c>
      <c r="I51" s="32">
        <f t="shared" si="4"/>
        <v>97.674418604651152</v>
      </c>
      <c r="J51" s="32">
        <f t="shared" si="5"/>
        <v>85.714285714285708</v>
      </c>
      <c r="K51" s="35">
        <v>28</v>
      </c>
      <c r="L51" s="32">
        <f t="shared" si="6"/>
        <v>65.116279069767444</v>
      </c>
      <c r="M51" s="35">
        <v>14</v>
      </c>
      <c r="N51" s="32">
        <f t="shared" si="7"/>
        <v>32.558139534883722</v>
      </c>
      <c r="O51" s="99">
        <f t="shared" si="19"/>
        <v>1</v>
      </c>
      <c r="P51" s="32">
        <f t="shared" si="8"/>
        <v>2.3255813953488373</v>
      </c>
      <c r="Q51" s="35">
        <v>0</v>
      </c>
      <c r="R51" s="32">
        <f t="shared" si="9"/>
        <v>0</v>
      </c>
      <c r="S51" s="35">
        <v>3</v>
      </c>
      <c r="T51" s="32">
        <f t="shared" si="10"/>
        <v>6.9767441860465116</v>
      </c>
      <c r="U51" s="35">
        <v>14</v>
      </c>
      <c r="V51" s="32">
        <f t="shared" si="11"/>
        <v>32.558139534883722</v>
      </c>
      <c r="W51" s="35">
        <v>0</v>
      </c>
      <c r="X51" s="32">
        <f t="shared" si="12"/>
        <v>0</v>
      </c>
      <c r="Y51" s="35">
        <v>2</v>
      </c>
      <c r="Z51" s="32">
        <f t="shared" si="13"/>
        <v>4.6511627906976747</v>
      </c>
      <c r="AA51" s="35">
        <v>0</v>
      </c>
      <c r="AB51" s="32">
        <f t="shared" si="14"/>
        <v>0</v>
      </c>
      <c r="AC51" s="32">
        <f t="shared" si="15"/>
        <v>0</v>
      </c>
      <c r="AD51" s="35">
        <v>5</v>
      </c>
      <c r="AE51" s="32">
        <f t="shared" si="16"/>
        <v>11.627906976744185</v>
      </c>
      <c r="AF51" s="35">
        <v>1</v>
      </c>
      <c r="AG51" s="32">
        <f t="shared" si="17"/>
        <v>2.3255813953488373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54</v>
      </c>
      <c r="D52" s="35">
        <v>54</v>
      </c>
      <c r="E52" s="32">
        <f t="shared" si="2"/>
        <v>100</v>
      </c>
      <c r="F52" s="35">
        <v>40</v>
      </c>
      <c r="G52" s="32">
        <f t="shared" si="3"/>
        <v>74.074074074074076</v>
      </c>
      <c r="H52" s="106">
        <f t="shared" si="0"/>
        <v>54</v>
      </c>
      <c r="I52" s="32">
        <f t="shared" si="4"/>
        <v>100</v>
      </c>
      <c r="J52" s="32">
        <f t="shared" si="5"/>
        <v>100</v>
      </c>
      <c r="K52" s="35">
        <v>48</v>
      </c>
      <c r="L52" s="32">
        <f t="shared" si="6"/>
        <v>88.888888888888886</v>
      </c>
      <c r="M52" s="35">
        <v>6</v>
      </c>
      <c r="N52" s="32">
        <f t="shared" si="7"/>
        <v>11.111111111111111</v>
      </c>
      <c r="O52" s="99">
        <f t="shared" si="19"/>
        <v>0</v>
      </c>
      <c r="P52" s="32">
        <f t="shared" si="8"/>
        <v>0</v>
      </c>
      <c r="Q52" s="35">
        <v>0</v>
      </c>
      <c r="R52" s="32">
        <f t="shared" si="9"/>
        <v>0</v>
      </c>
      <c r="S52" s="35">
        <v>2</v>
      </c>
      <c r="T52" s="32">
        <f t="shared" si="10"/>
        <v>3.7037037037037033</v>
      </c>
      <c r="U52" s="35">
        <v>9</v>
      </c>
      <c r="V52" s="32">
        <f t="shared" si="11"/>
        <v>16.666666666666664</v>
      </c>
      <c r="W52" s="35">
        <v>2</v>
      </c>
      <c r="X52" s="32">
        <f t="shared" si="12"/>
        <v>3.7037037037037033</v>
      </c>
      <c r="Y52" s="35">
        <v>7</v>
      </c>
      <c r="Z52" s="32">
        <f t="shared" si="13"/>
        <v>12.962962962962962</v>
      </c>
      <c r="AA52" s="35">
        <v>0</v>
      </c>
      <c r="AB52" s="32">
        <f t="shared" si="14"/>
        <v>0</v>
      </c>
      <c r="AC52" s="32">
        <f t="shared" si="15"/>
        <v>0</v>
      </c>
      <c r="AD52" s="35">
        <v>6</v>
      </c>
      <c r="AE52" s="32">
        <f t="shared" si="16"/>
        <v>11.111111111111111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105</v>
      </c>
      <c r="D53" s="35">
        <v>102</v>
      </c>
      <c r="E53" s="32">
        <f t="shared" si="2"/>
        <v>97.142857142857139</v>
      </c>
      <c r="F53" s="35">
        <v>82</v>
      </c>
      <c r="G53" s="32">
        <f t="shared" si="3"/>
        <v>80.392156862745097</v>
      </c>
      <c r="H53" s="106">
        <f t="shared" si="0"/>
        <v>101</v>
      </c>
      <c r="I53" s="32">
        <f t="shared" si="4"/>
        <v>99.019607843137265</v>
      </c>
      <c r="J53" s="32">
        <f t="shared" si="5"/>
        <v>96.19047619047619</v>
      </c>
      <c r="K53" s="35">
        <v>92</v>
      </c>
      <c r="L53" s="32">
        <f t="shared" si="6"/>
        <v>90.196078431372555</v>
      </c>
      <c r="M53" s="35">
        <v>9</v>
      </c>
      <c r="N53" s="32">
        <f t="shared" si="7"/>
        <v>8.8235294117647065</v>
      </c>
      <c r="O53" s="99">
        <f t="shared" si="19"/>
        <v>1</v>
      </c>
      <c r="P53" s="32">
        <f t="shared" si="8"/>
        <v>0.98039215686274506</v>
      </c>
      <c r="Q53" s="35">
        <v>0</v>
      </c>
      <c r="R53" s="32">
        <f t="shared" si="9"/>
        <v>0</v>
      </c>
      <c r="S53" s="35">
        <v>3</v>
      </c>
      <c r="T53" s="32">
        <f t="shared" si="10"/>
        <v>2.9411764705882351</v>
      </c>
      <c r="U53" s="35">
        <v>16</v>
      </c>
      <c r="V53" s="32">
        <f t="shared" si="11"/>
        <v>15.686274509803921</v>
      </c>
      <c r="W53" s="35">
        <v>1</v>
      </c>
      <c r="X53" s="32">
        <f t="shared" si="12"/>
        <v>0.98039215686274506</v>
      </c>
      <c r="Y53" s="35">
        <v>3</v>
      </c>
      <c r="Z53" s="32">
        <f t="shared" si="13"/>
        <v>2.9411764705882351</v>
      </c>
      <c r="AA53" s="35">
        <v>0</v>
      </c>
      <c r="AB53" s="32">
        <f t="shared" si="14"/>
        <v>0</v>
      </c>
      <c r="AC53" s="32">
        <f t="shared" si="15"/>
        <v>0</v>
      </c>
      <c r="AD53" s="35">
        <v>2</v>
      </c>
      <c r="AE53" s="32">
        <f t="shared" si="16"/>
        <v>1.9607843137254901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84</v>
      </c>
      <c r="D54" s="35">
        <v>73</v>
      </c>
      <c r="E54" s="32">
        <f t="shared" si="2"/>
        <v>86.904761904761912</v>
      </c>
      <c r="F54" s="35">
        <v>68</v>
      </c>
      <c r="G54" s="32">
        <f t="shared" si="3"/>
        <v>93.150684931506845</v>
      </c>
      <c r="H54" s="106">
        <f t="shared" si="0"/>
        <v>72</v>
      </c>
      <c r="I54" s="32">
        <f t="shared" si="4"/>
        <v>98.630136986301366</v>
      </c>
      <c r="J54" s="32">
        <f t="shared" si="5"/>
        <v>85.714285714285708</v>
      </c>
      <c r="K54" s="35">
        <v>61</v>
      </c>
      <c r="L54" s="32">
        <f t="shared" si="6"/>
        <v>83.561643835616437</v>
      </c>
      <c r="M54" s="35">
        <v>11</v>
      </c>
      <c r="N54" s="32">
        <f t="shared" si="7"/>
        <v>15.068493150684931</v>
      </c>
      <c r="O54" s="99">
        <f t="shared" si="19"/>
        <v>1</v>
      </c>
      <c r="P54" s="32">
        <f t="shared" si="8"/>
        <v>1.3698630136986301</v>
      </c>
      <c r="Q54" s="35">
        <v>0</v>
      </c>
      <c r="R54" s="32">
        <f t="shared" si="9"/>
        <v>0</v>
      </c>
      <c r="S54" s="35">
        <v>5</v>
      </c>
      <c r="T54" s="32">
        <f t="shared" si="10"/>
        <v>6.8493150684931505</v>
      </c>
      <c r="U54" s="35">
        <v>15</v>
      </c>
      <c r="V54" s="32">
        <f t="shared" si="11"/>
        <v>20.547945205479451</v>
      </c>
      <c r="W54" s="35">
        <v>0</v>
      </c>
      <c r="X54" s="32">
        <f t="shared" si="12"/>
        <v>0</v>
      </c>
      <c r="Y54" s="35">
        <v>2</v>
      </c>
      <c r="Z54" s="32">
        <f t="shared" si="13"/>
        <v>2.7397260273972601</v>
      </c>
      <c r="AA54" s="35">
        <v>0</v>
      </c>
      <c r="AB54" s="32">
        <f t="shared" si="14"/>
        <v>0</v>
      </c>
      <c r="AC54" s="32">
        <f t="shared" si="15"/>
        <v>0</v>
      </c>
      <c r="AD54" s="35">
        <v>2</v>
      </c>
      <c r="AE54" s="32">
        <f t="shared" si="16"/>
        <v>2.7397260273972601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635.37</v>
      </c>
      <c r="D55" s="10">
        <f>SUM(D56:D63)</f>
        <v>607.29999999999995</v>
      </c>
      <c r="E55" s="43">
        <f>IF(C55=0,0,D55/C55*100)</f>
        <v>95.582101767474057</v>
      </c>
      <c r="F55" s="10">
        <f>SUM(F56:F63)</f>
        <v>490.3</v>
      </c>
      <c r="G55" s="43">
        <f>IF(D55=0,0,F55/D55*100)</f>
        <v>80.734398155771459</v>
      </c>
      <c r="H55" s="61">
        <f>SUM(H56:H63)</f>
        <v>605.29999999999995</v>
      </c>
      <c r="I55" s="43">
        <f>IF(D55=0,0,H55/D55*100)</f>
        <v>99.670673472748234</v>
      </c>
      <c r="J55" s="43">
        <f>IF(C55=0,0,H55/C55*100)</f>
        <v>95.267324551048986</v>
      </c>
      <c r="K55" s="10">
        <f>SUM(K56:K63)</f>
        <v>515.29999999999995</v>
      </c>
      <c r="L55" s="43">
        <f>IF(D55=0,0,K55/D55*100)</f>
        <v>84.850979746418574</v>
      </c>
      <c r="M55" s="10">
        <f>SUM(M56:M63)</f>
        <v>90</v>
      </c>
      <c r="N55" s="43">
        <f>IF(D55=0,0,M55/D55*100)</f>
        <v>14.819693726329659</v>
      </c>
      <c r="O55" s="61">
        <f>SUM(O56:O63)</f>
        <v>2</v>
      </c>
      <c r="P55" s="43">
        <f>IF(D55=0,0,O55/D55*100)</f>
        <v>0.32932652725177014</v>
      </c>
      <c r="Q55" s="10">
        <f>SUM(Q56:Q63)</f>
        <v>0</v>
      </c>
      <c r="R55" s="43">
        <f t="shared" si="9"/>
        <v>0</v>
      </c>
      <c r="S55" s="10">
        <f>SUM(S56:S63)</f>
        <v>47</v>
      </c>
      <c r="T55" s="43">
        <f>IF(D55=0,0,S55/D55*100)</f>
        <v>7.7391733904165978</v>
      </c>
      <c r="U55" s="10">
        <f>SUM(U56:U63)</f>
        <v>101</v>
      </c>
      <c r="V55" s="43">
        <f t="shared" si="11"/>
        <v>16.630989626214394</v>
      </c>
      <c r="W55" s="10">
        <f>SUM(W56:W63)</f>
        <v>17</v>
      </c>
      <c r="X55" s="43">
        <f>IF(D55=0,0,W55/D55*100)</f>
        <v>2.7992754816400462</v>
      </c>
      <c r="Y55" s="10">
        <f>SUM(Y56:Y63)</f>
        <v>37</v>
      </c>
      <c r="Z55" s="43">
        <f>IF(D55=0,0,Y55/D55*100)</f>
        <v>6.0925407541577474</v>
      </c>
      <c r="AA55" s="10">
        <f>SUM(AA56:AA63)</f>
        <v>1</v>
      </c>
      <c r="AB55" s="43">
        <f>IF(D55=0,0,AA55/D55*100)</f>
        <v>0.16466326362588507</v>
      </c>
      <c r="AC55" s="43">
        <f>IF(Y55=0,0,AA55/Y55*100)</f>
        <v>2.7027027027027026</v>
      </c>
      <c r="AD55" s="10">
        <f>SUM(AD56:AD63)</f>
        <v>27</v>
      </c>
      <c r="AE55" s="43">
        <f t="shared" si="16"/>
        <v>4.4459081178988971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8</v>
      </c>
      <c r="D56" s="35">
        <v>7</v>
      </c>
      <c r="E56" s="32">
        <f t="shared" si="2"/>
        <v>87.5</v>
      </c>
      <c r="F56" s="35">
        <v>6</v>
      </c>
      <c r="G56" s="32">
        <f t="shared" si="3"/>
        <v>85.714285714285708</v>
      </c>
      <c r="H56" s="106">
        <f t="shared" si="0"/>
        <v>7</v>
      </c>
      <c r="I56" s="32">
        <f t="shared" si="4"/>
        <v>100</v>
      </c>
      <c r="J56" s="32">
        <f t="shared" si="5"/>
        <v>87.5</v>
      </c>
      <c r="K56" s="35">
        <v>7</v>
      </c>
      <c r="L56" s="32">
        <f t="shared" si="6"/>
        <v>100</v>
      </c>
      <c r="M56" s="35">
        <v>0</v>
      </c>
      <c r="N56" s="32">
        <f t="shared" si="7"/>
        <v>0</v>
      </c>
      <c r="O56" s="99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1</v>
      </c>
      <c r="T56" s="32">
        <f t="shared" si="10"/>
        <v>14.285714285714285</v>
      </c>
      <c r="U56" s="35">
        <v>2</v>
      </c>
      <c r="V56" s="32">
        <f t="shared" si="11"/>
        <v>28.571428571428569</v>
      </c>
      <c r="W56" s="35">
        <v>0</v>
      </c>
      <c r="X56" s="32">
        <f t="shared" si="12"/>
        <v>0</v>
      </c>
      <c r="Y56" s="35">
        <v>1</v>
      </c>
      <c r="Z56" s="32">
        <f t="shared" si="13"/>
        <v>14.285714285714285</v>
      </c>
      <c r="AA56" s="35">
        <v>0</v>
      </c>
      <c r="AB56" s="32">
        <f t="shared" si="14"/>
        <v>0</v>
      </c>
      <c r="AC56" s="32">
        <f t="shared" si="15"/>
        <v>0</v>
      </c>
      <c r="AD56" s="35">
        <v>1</v>
      </c>
      <c r="AE56" s="32">
        <f t="shared" si="16"/>
        <v>14.285714285714285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17</v>
      </c>
      <c r="D57" s="35">
        <v>15</v>
      </c>
      <c r="E57" s="32">
        <f t="shared" si="2"/>
        <v>88.235294117647058</v>
      </c>
      <c r="F57" s="35">
        <v>12</v>
      </c>
      <c r="G57" s="32">
        <f t="shared" si="3"/>
        <v>80</v>
      </c>
      <c r="H57" s="106">
        <f t="shared" si="0"/>
        <v>15</v>
      </c>
      <c r="I57" s="32">
        <f t="shared" si="4"/>
        <v>100</v>
      </c>
      <c r="J57" s="32">
        <f t="shared" si="5"/>
        <v>88.235294117647058</v>
      </c>
      <c r="K57" s="35">
        <v>10</v>
      </c>
      <c r="L57" s="32">
        <f t="shared" si="6"/>
        <v>66.666666666666657</v>
      </c>
      <c r="M57" s="35">
        <v>5</v>
      </c>
      <c r="N57" s="32">
        <f t="shared" si="7"/>
        <v>33.333333333333329</v>
      </c>
      <c r="O57" s="99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6</v>
      </c>
      <c r="V57" s="32">
        <f t="shared" si="11"/>
        <v>40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41</v>
      </c>
      <c r="D58" s="35">
        <v>38</v>
      </c>
      <c r="E58" s="32">
        <f t="shared" si="2"/>
        <v>92.682926829268297</v>
      </c>
      <c r="F58" s="35">
        <v>35</v>
      </c>
      <c r="G58" s="32">
        <f t="shared" si="3"/>
        <v>92.10526315789474</v>
      </c>
      <c r="H58" s="106">
        <f t="shared" si="0"/>
        <v>38</v>
      </c>
      <c r="I58" s="32">
        <f t="shared" si="4"/>
        <v>100</v>
      </c>
      <c r="J58" s="32">
        <f t="shared" si="5"/>
        <v>92.682926829268297</v>
      </c>
      <c r="K58" s="35">
        <v>19</v>
      </c>
      <c r="L58" s="32">
        <f t="shared" si="6"/>
        <v>50</v>
      </c>
      <c r="M58" s="35">
        <v>19</v>
      </c>
      <c r="N58" s="32">
        <f t="shared" si="7"/>
        <v>50</v>
      </c>
      <c r="O58" s="99">
        <f t="shared" si="20"/>
        <v>0</v>
      </c>
      <c r="P58" s="32">
        <f t="shared" si="8"/>
        <v>0</v>
      </c>
      <c r="Q58" s="35">
        <v>0</v>
      </c>
      <c r="R58" s="32">
        <f t="shared" si="9"/>
        <v>0</v>
      </c>
      <c r="S58" s="35">
        <v>6</v>
      </c>
      <c r="T58" s="32">
        <f t="shared" si="10"/>
        <v>15.789473684210526</v>
      </c>
      <c r="U58" s="35">
        <v>3</v>
      </c>
      <c r="V58" s="32">
        <f t="shared" si="11"/>
        <v>7.8947368421052628</v>
      </c>
      <c r="W58" s="35">
        <v>0</v>
      </c>
      <c r="X58" s="32">
        <f t="shared" si="12"/>
        <v>0</v>
      </c>
      <c r="Y58" s="35">
        <v>9</v>
      </c>
      <c r="Z58" s="32">
        <f t="shared" si="13"/>
        <v>23.684210526315788</v>
      </c>
      <c r="AA58" s="35">
        <v>1</v>
      </c>
      <c r="AB58" s="32">
        <f t="shared" si="14"/>
        <v>2.6315789473684208</v>
      </c>
      <c r="AC58" s="32">
        <f t="shared" si="15"/>
        <v>11.111111111111111</v>
      </c>
      <c r="AD58" s="35">
        <v>1</v>
      </c>
      <c r="AE58" s="32">
        <f t="shared" si="16"/>
        <v>2.6315789473684208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2</v>
      </c>
      <c r="D59" s="35">
        <v>2</v>
      </c>
      <c r="E59" s="32">
        <f t="shared" si="2"/>
        <v>100</v>
      </c>
      <c r="F59" s="35">
        <v>1</v>
      </c>
      <c r="G59" s="32">
        <f t="shared" si="3"/>
        <v>50</v>
      </c>
      <c r="H59" s="106">
        <f t="shared" si="0"/>
        <v>2</v>
      </c>
      <c r="I59" s="32">
        <f t="shared" si="4"/>
        <v>100</v>
      </c>
      <c r="J59" s="32">
        <f t="shared" si="5"/>
        <v>100</v>
      </c>
      <c r="K59" s="35">
        <v>2</v>
      </c>
      <c r="L59" s="32">
        <f t="shared" si="6"/>
        <v>100</v>
      </c>
      <c r="M59" s="35">
        <v>0</v>
      </c>
      <c r="N59" s="32">
        <f t="shared" si="7"/>
        <v>0</v>
      </c>
      <c r="O59" s="99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1</v>
      </c>
      <c r="T59" s="32">
        <f t="shared" si="10"/>
        <v>50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1</v>
      </c>
      <c r="Z59" s="32">
        <f t="shared" si="13"/>
        <v>50</v>
      </c>
      <c r="AA59" s="35">
        <v>0</v>
      </c>
      <c r="AB59" s="32">
        <f t="shared" si="14"/>
        <v>0</v>
      </c>
      <c r="AC59" s="32">
        <f t="shared" si="15"/>
        <v>0</v>
      </c>
      <c r="AD59" s="35">
        <v>1</v>
      </c>
      <c r="AE59" s="32">
        <f t="shared" si="16"/>
        <v>50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246</v>
      </c>
      <c r="D60" s="35">
        <v>247</v>
      </c>
      <c r="E60" s="32">
        <f t="shared" si="2"/>
        <v>100.40650406504066</v>
      </c>
      <c r="F60" s="35">
        <v>196</v>
      </c>
      <c r="G60" s="32">
        <f t="shared" si="3"/>
        <v>79.352226720647778</v>
      </c>
      <c r="H60" s="106">
        <f t="shared" si="0"/>
        <v>247</v>
      </c>
      <c r="I60" s="32">
        <f t="shared" si="4"/>
        <v>100</v>
      </c>
      <c r="J60" s="32">
        <f t="shared" si="5"/>
        <v>100.40650406504066</v>
      </c>
      <c r="K60" s="35">
        <v>218</v>
      </c>
      <c r="L60" s="32">
        <f t="shared" si="6"/>
        <v>88.259109311740886</v>
      </c>
      <c r="M60" s="35">
        <v>29</v>
      </c>
      <c r="N60" s="32">
        <f t="shared" si="7"/>
        <v>11.740890688259109</v>
      </c>
      <c r="O60" s="99">
        <f t="shared" si="20"/>
        <v>0</v>
      </c>
      <c r="P60" s="32">
        <f t="shared" si="8"/>
        <v>0</v>
      </c>
      <c r="Q60" s="35">
        <v>0</v>
      </c>
      <c r="R60" s="32">
        <f t="shared" si="9"/>
        <v>0</v>
      </c>
      <c r="S60" s="35">
        <v>16</v>
      </c>
      <c r="T60" s="32">
        <f t="shared" si="10"/>
        <v>6.4777327935222671</v>
      </c>
      <c r="U60" s="35">
        <v>38</v>
      </c>
      <c r="V60" s="32">
        <f t="shared" si="11"/>
        <v>15.384615384615385</v>
      </c>
      <c r="W60" s="35">
        <v>4</v>
      </c>
      <c r="X60" s="32">
        <f t="shared" si="12"/>
        <v>1.6194331983805668</v>
      </c>
      <c r="Y60" s="35">
        <v>11</v>
      </c>
      <c r="Z60" s="32">
        <f t="shared" si="13"/>
        <v>4.4534412955465585</v>
      </c>
      <c r="AA60" s="35">
        <v>0</v>
      </c>
      <c r="AB60" s="32">
        <f t="shared" si="14"/>
        <v>0</v>
      </c>
      <c r="AC60" s="32">
        <f t="shared" si="15"/>
        <v>0</v>
      </c>
      <c r="AD60" s="35">
        <v>11</v>
      </c>
      <c r="AE60" s="32">
        <f t="shared" si="16"/>
        <v>4.4534412955465585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29</v>
      </c>
      <c r="D61" s="35">
        <v>29</v>
      </c>
      <c r="E61" s="32">
        <f t="shared" si="2"/>
        <v>100</v>
      </c>
      <c r="F61" s="35">
        <v>25</v>
      </c>
      <c r="G61" s="32">
        <f t="shared" si="3"/>
        <v>86.206896551724128</v>
      </c>
      <c r="H61" s="106">
        <f t="shared" si="0"/>
        <v>29</v>
      </c>
      <c r="I61" s="32">
        <f t="shared" si="4"/>
        <v>100</v>
      </c>
      <c r="J61" s="32">
        <f t="shared" si="5"/>
        <v>100</v>
      </c>
      <c r="K61" s="35">
        <v>25</v>
      </c>
      <c r="L61" s="32">
        <f t="shared" si="6"/>
        <v>86.206896551724128</v>
      </c>
      <c r="M61" s="35">
        <v>4</v>
      </c>
      <c r="N61" s="32">
        <f t="shared" si="7"/>
        <v>13.793103448275861</v>
      </c>
      <c r="O61" s="99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8</v>
      </c>
      <c r="T61" s="32">
        <f t="shared" si="10"/>
        <v>27.586206896551722</v>
      </c>
      <c r="U61" s="35">
        <v>3</v>
      </c>
      <c r="V61" s="32">
        <f t="shared" si="11"/>
        <v>10.344827586206897</v>
      </c>
      <c r="W61" s="35">
        <v>1</v>
      </c>
      <c r="X61" s="32">
        <f t="shared" si="12"/>
        <v>3.4482758620689653</v>
      </c>
      <c r="Y61" s="35">
        <v>4</v>
      </c>
      <c r="Z61" s="32">
        <f t="shared" si="13"/>
        <v>13.793103448275861</v>
      </c>
      <c r="AA61" s="35">
        <v>0</v>
      </c>
      <c r="AB61" s="32">
        <f t="shared" si="14"/>
        <v>0</v>
      </c>
      <c r="AC61" s="32">
        <f t="shared" si="15"/>
        <v>0</v>
      </c>
      <c r="AD61" s="35">
        <v>2</v>
      </c>
      <c r="AE61" s="32">
        <f t="shared" si="16"/>
        <v>6.8965517241379306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99.37</v>
      </c>
      <c r="D62" s="35">
        <v>94.3</v>
      </c>
      <c r="E62" s="32">
        <f t="shared" si="2"/>
        <v>94.897856495924316</v>
      </c>
      <c r="F62" s="35">
        <v>80.3</v>
      </c>
      <c r="G62" s="32">
        <f t="shared" si="3"/>
        <v>85.153764581124065</v>
      </c>
      <c r="H62" s="106">
        <f t="shared" si="0"/>
        <v>92.3</v>
      </c>
      <c r="I62" s="32">
        <f t="shared" si="4"/>
        <v>97.879109225874871</v>
      </c>
      <c r="J62" s="32">
        <f t="shared" si="5"/>
        <v>92.885176612659748</v>
      </c>
      <c r="K62" s="35">
        <v>82.3</v>
      </c>
      <c r="L62" s="32">
        <f t="shared" si="6"/>
        <v>87.274655355249209</v>
      </c>
      <c r="M62" s="35">
        <v>10</v>
      </c>
      <c r="N62" s="32">
        <f t="shared" si="7"/>
        <v>10.604453870625663</v>
      </c>
      <c r="O62" s="99">
        <f t="shared" si="20"/>
        <v>2</v>
      </c>
      <c r="P62" s="32">
        <f t="shared" si="8"/>
        <v>2.1208907741251326</v>
      </c>
      <c r="Q62" s="35">
        <v>0</v>
      </c>
      <c r="R62" s="32">
        <f t="shared" si="9"/>
        <v>0</v>
      </c>
      <c r="S62" s="35">
        <v>7</v>
      </c>
      <c r="T62" s="32">
        <f t="shared" si="10"/>
        <v>7.4231177094379639</v>
      </c>
      <c r="U62" s="35">
        <v>13</v>
      </c>
      <c r="V62" s="32">
        <f t="shared" si="11"/>
        <v>13.785790031813361</v>
      </c>
      <c r="W62" s="35">
        <v>1</v>
      </c>
      <c r="X62" s="32">
        <f t="shared" si="12"/>
        <v>1.0604453870625663</v>
      </c>
      <c r="Y62" s="35">
        <v>6</v>
      </c>
      <c r="Z62" s="32">
        <f t="shared" si="13"/>
        <v>6.3626723223753983</v>
      </c>
      <c r="AA62" s="35">
        <v>0</v>
      </c>
      <c r="AB62" s="32">
        <f t="shared" si="14"/>
        <v>0</v>
      </c>
      <c r="AC62" s="32">
        <f t="shared" si="15"/>
        <v>0</v>
      </c>
      <c r="AD62" s="35">
        <v>6</v>
      </c>
      <c r="AE62" s="32">
        <f t="shared" si="16"/>
        <v>6.3626723223753983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193</v>
      </c>
      <c r="D63" s="35">
        <v>175</v>
      </c>
      <c r="E63" s="32">
        <f t="shared" si="2"/>
        <v>90.673575129533674</v>
      </c>
      <c r="F63" s="35">
        <v>135</v>
      </c>
      <c r="G63" s="32">
        <f t="shared" si="3"/>
        <v>77.142857142857153</v>
      </c>
      <c r="H63" s="106">
        <f t="shared" si="0"/>
        <v>175</v>
      </c>
      <c r="I63" s="32">
        <f t="shared" si="4"/>
        <v>100</v>
      </c>
      <c r="J63" s="32">
        <f t="shared" si="5"/>
        <v>90.673575129533674</v>
      </c>
      <c r="K63" s="35">
        <v>152</v>
      </c>
      <c r="L63" s="32">
        <f t="shared" si="6"/>
        <v>86.857142857142861</v>
      </c>
      <c r="M63" s="35">
        <v>23</v>
      </c>
      <c r="N63" s="32">
        <f t="shared" si="7"/>
        <v>13.142857142857142</v>
      </c>
      <c r="O63" s="99">
        <f t="shared" si="20"/>
        <v>0</v>
      </c>
      <c r="P63" s="32">
        <f t="shared" si="8"/>
        <v>0</v>
      </c>
      <c r="Q63" s="35">
        <v>0</v>
      </c>
      <c r="R63" s="32">
        <f t="shared" si="9"/>
        <v>0</v>
      </c>
      <c r="S63" s="35">
        <v>8</v>
      </c>
      <c r="T63" s="32">
        <f t="shared" si="10"/>
        <v>4.5714285714285712</v>
      </c>
      <c r="U63" s="35">
        <v>36</v>
      </c>
      <c r="V63" s="32">
        <f t="shared" si="11"/>
        <v>20.571428571428569</v>
      </c>
      <c r="W63" s="35">
        <v>11</v>
      </c>
      <c r="X63" s="32">
        <f t="shared" si="12"/>
        <v>6.2857142857142865</v>
      </c>
      <c r="Y63" s="35">
        <v>5</v>
      </c>
      <c r="Z63" s="32">
        <f t="shared" si="13"/>
        <v>2.8571428571428572</v>
      </c>
      <c r="AA63" s="35">
        <v>0</v>
      </c>
      <c r="AB63" s="32">
        <f t="shared" si="14"/>
        <v>0</v>
      </c>
      <c r="AC63" s="32">
        <f t="shared" si="15"/>
        <v>0</v>
      </c>
      <c r="AD63" s="35">
        <v>5</v>
      </c>
      <c r="AE63" s="32">
        <f t="shared" si="16"/>
        <v>2.8571428571428572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268</v>
      </c>
      <c r="D64" s="10">
        <f>SUM(D65:D71)</f>
        <v>230</v>
      </c>
      <c r="E64" s="43">
        <f>IF(C64=0,0,D64/C64*100)</f>
        <v>85.820895522388057</v>
      </c>
      <c r="F64" s="10">
        <f>SUM(F65:F71)</f>
        <v>169</v>
      </c>
      <c r="G64" s="43">
        <f>IF(D64=0,0,F64/D64*100)</f>
        <v>73.478260869565219</v>
      </c>
      <c r="H64" s="61">
        <f>SUM(H65:H71)</f>
        <v>228</v>
      </c>
      <c r="I64" s="43">
        <f>IF(D64=0,0,H64/D64*100)</f>
        <v>99.130434782608702</v>
      </c>
      <c r="J64" s="43">
        <f>IF(C64=0,0,H64/C64*100)</f>
        <v>85.074626865671647</v>
      </c>
      <c r="K64" s="10">
        <f>SUM(K65:K71)</f>
        <v>201</v>
      </c>
      <c r="L64" s="43">
        <f>IF(D64=0,0,K64/D64*100)</f>
        <v>87.391304347826079</v>
      </c>
      <c r="M64" s="10">
        <f>SUM(M65:M71)</f>
        <v>27</v>
      </c>
      <c r="N64" s="43">
        <f>IF(D64=0,0,M64/D64*100)</f>
        <v>11.739130434782609</v>
      </c>
      <c r="O64" s="61">
        <f>SUM(O65:O71)</f>
        <v>2</v>
      </c>
      <c r="P64" s="43">
        <f>IF(D64=0,0,O64/D64*100)</f>
        <v>0.86956521739130432</v>
      </c>
      <c r="Q64" s="10">
        <f>SUM(Q65:Q71)</f>
        <v>1</v>
      </c>
      <c r="R64" s="43">
        <f t="shared" si="9"/>
        <v>50</v>
      </c>
      <c r="S64" s="10">
        <f>SUM(S65:S71)</f>
        <v>21</v>
      </c>
      <c r="T64" s="43">
        <f>IF(D64=0,0,S64/D64*100)</f>
        <v>9.1304347826086953</v>
      </c>
      <c r="U64" s="10">
        <f>SUM(U65:U71)</f>
        <v>43</v>
      </c>
      <c r="V64" s="43">
        <f t="shared" si="11"/>
        <v>18.695652173913043</v>
      </c>
      <c r="W64" s="10">
        <f>SUM(W65:W71)</f>
        <v>3</v>
      </c>
      <c r="X64" s="43">
        <f>IF(D64=0,0,W64/D64*100)</f>
        <v>1.3043478260869565</v>
      </c>
      <c r="Y64" s="10">
        <f>SUM(Y65:Y71)</f>
        <v>22</v>
      </c>
      <c r="Z64" s="43">
        <f>IF(D64=0,0,Y64/D64*100)</f>
        <v>9.5652173913043477</v>
      </c>
      <c r="AA64" s="10">
        <f>SUM(AA65:AA71)</f>
        <v>3</v>
      </c>
      <c r="AB64" s="43">
        <f>IF(D64=0,0,AA64/D64*100)</f>
        <v>1.3043478260869565</v>
      </c>
      <c r="AC64" s="43">
        <f>IF(Y64=0,0,AA64/Y64*100)</f>
        <v>13.636363636363635</v>
      </c>
      <c r="AD64" s="10">
        <f>SUM(AD65:AD71)</f>
        <v>19</v>
      </c>
      <c r="AE64" s="43">
        <f t="shared" si="16"/>
        <v>8.2608695652173907</v>
      </c>
      <c r="AF64" s="10">
        <f>SUM(AF65:AF71)</f>
        <v>1</v>
      </c>
      <c r="AG64" s="43">
        <f>IF(D64=0,0,AF64/D64*100)</f>
        <v>0.43478260869565216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27</v>
      </c>
      <c r="D65" s="35">
        <v>27</v>
      </c>
      <c r="E65" s="32">
        <f t="shared" si="2"/>
        <v>100</v>
      </c>
      <c r="F65" s="35">
        <v>3</v>
      </c>
      <c r="G65" s="32">
        <f t="shared" si="3"/>
        <v>11.111111111111111</v>
      </c>
      <c r="H65" s="106">
        <f t="shared" si="0"/>
        <v>27</v>
      </c>
      <c r="I65" s="32">
        <f t="shared" si="4"/>
        <v>100</v>
      </c>
      <c r="J65" s="32">
        <f t="shared" si="5"/>
        <v>100</v>
      </c>
      <c r="K65" s="35">
        <v>26</v>
      </c>
      <c r="L65" s="32">
        <f t="shared" si="6"/>
        <v>96.296296296296291</v>
      </c>
      <c r="M65" s="35">
        <v>1</v>
      </c>
      <c r="N65" s="32">
        <f t="shared" si="7"/>
        <v>3.7037037037037033</v>
      </c>
      <c r="O65" s="99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2</v>
      </c>
      <c r="T65" s="32">
        <f t="shared" si="10"/>
        <v>7.4074074074074066</v>
      </c>
      <c r="U65" s="35">
        <v>1</v>
      </c>
      <c r="V65" s="32">
        <f t="shared" si="11"/>
        <v>3.7037037037037033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12</v>
      </c>
      <c r="D66" s="35">
        <v>12</v>
      </c>
      <c r="E66" s="32">
        <f t="shared" si="2"/>
        <v>100</v>
      </c>
      <c r="F66" s="35">
        <v>5</v>
      </c>
      <c r="G66" s="32">
        <f t="shared" si="3"/>
        <v>41.666666666666671</v>
      </c>
      <c r="H66" s="106">
        <f t="shared" si="0"/>
        <v>12</v>
      </c>
      <c r="I66" s="32">
        <f t="shared" si="4"/>
        <v>100</v>
      </c>
      <c r="J66" s="32">
        <f t="shared" si="5"/>
        <v>100</v>
      </c>
      <c r="K66" s="35">
        <v>10</v>
      </c>
      <c r="L66" s="32">
        <f t="shared" si="6"/>
        <v>83.333333333333343</v>
      </c>
      <c r="M66" s="35">
        <v>2</v>
      </c>
      <c r="N66" s="32">
        <f t="shared" si="7"/>
        <v>16.666666666666664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4</v>
      </c>
      <c r="T66" s="32">
        <f t="shared" si="10"/>
        <v>33.333333333333329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2</v>
      </c>
      <c r="Z66" s="32">
        <f t="shared" si="13"/>
        <v>16.666666666666664</v>
      </c>
      <c r="AA66" s="35">
        <v>2</v>
      </c>
      <c r="AB66" s="32">
        <f t="shared" si="14"/>
        <v>16.666666666666664</v>
      </c>
      <c r="AC66" s="32">
        <f t="shared" si="15"/>
        <v>100</v>
      </c>
      <c r="AD66" s="35">
        <v>2</v>
      </c>
      <c r="AE66" s="32">
        <f t="shared" si="16"/>
        <v>16.666666666666664</v>
      </c>
      <c r="AF66" s="35">
        <v>1</v>
      </c>
      <c r="AG66" s="32">
        <f t="shared" si="17"/>
        <v>8.3333333333333321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40</v>
      </c>
      <c r="D67" s="35">
        <v>13</v>
      </c>
      <c r="E67" s="32">
        <f t="shared" si="2"/>
        <v>32.5</v>
      </c>
      <c r="F67" s="35">
        <v>7</v>
      </c>
      <c r="G67" s="32">
        <f t="shared" si="3"/>
        <v>53.846153846153847</v>
      </c>
      <c r="H67" s="106">
        <f t="shared" si="0"/>
        <v>13</v>
      </c>
      <c r="I67" s="32">
        <f t="shared" si="4"/>
        <v>100</v>
      </c>
      <c r="J67" s="32">
        <f t="shared" si="5"/>
        <v>32.5</v>
      </c>
      <c r="K67" s="35">
        <v>13</v>
      </c>
      <c r="L67" s="32">
        <f t="shared" si="6"/>
        <v>100</v>
      </c>
      <c r="M67" s="35">
        <v>0</v>
      </c>
      <c r="N67" s="32">
        <f t="shared" si="7"/>
        <v>0</v>
      </c>
      <c r="O67" s="99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0</v>
      </c>
      <c r="T67" s="32">
        <f t="shared" si="10"/>
        <v>0</v>
      </c>
      <c r="U67" s="35">
        <v>2</v>
      </c>
      <c r="V67" s="32">
        <f t="shared" si="11"/>
        <v>15.384615384615385</v>
      </c>
      <c r="W67" s="35">
        <v>0</v>
      </c>
      <c r="X67" s="32">
        <f t="shared" si="12"/>
        <v>0</v>
      </c>
      <c r="Y67" s="35">
        <v>1</v>
      </c>
      <c r="Z67" s="32">
        <f t="shared" si="13"/>
        <v>7.6923076923076925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13</v>
      </c>
      <c r="D68" s="35">
        <v>10</v>
      </c>
      <c r="E68" s="32">
        <f t="shared" si="2"/>
        <v>76.923076923076934</v>
      </c>
      <c r="F68" s="35">
        <v>8</v>
      </c>
      <c r="G68" s="32">
        <f t="shared" si="3"/>
        <v>80</v>
      </c>
      <c r="H68" s="106">
        <f t="shared" si="0"/>
        <v>10</v>
      </c>
      <c r="I68" s="32">
        <f t="shared" si="4"/>
        <v>100</v>
      </c>
      <c r="J68" s="32">
        <f t="shared" si="5"/>
        <v>76.923076923076934</v>
      </c>
      <c r="K68" s="35">
        <v>7</v>
      </c>
      <c r="L68" s="32">
        <f t="shared" si="6"/>
        <v>70</v>
      </c>
      <c r="M68" s="35">
        <v>3</v>
      </c>
      <c r="N68" s="32">
        <f t="shared" si="7"/>
        <v>30</v>
      </c>
      <c r="O68" s="99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0</v>
      </c>
      <c r="T68" s="32">
        <f t="shared" si="10"/>
        <v>0</v>
      </c>
      <c r="U68" s="35">
        <v>5</v>
      </c>
      <c r="V68" s="32">
        <f t="shared" si="11"/>
        <v>50</v>
      </c>
      <c r="W68" s="35">
        <v>0</v>
      </c>
      <c r="X68" s="32">
        <f t="shared" si="12"/>
        <v>0</v>
      </c>
      <c r="Y68" s="35">
        <v>1</v>
      </c>
      <c r="Z68" s="32">
        <f t="shared" si="13"/>
        <v>10</v>
      </c>
      <c r="AA68" s="35">
        <v>0</v>
      </c>
      <c r="AB68" s="32">
        <f t="shared" si="14"/>
        <v>0</v>
      </c>
      <c r="AC68" s="32">
        <f t="shared" si="15"/>
        <v>0</v>
      </c>
      <c r="AD68" s="35">
        <v>1</v>
      </c>
      <c r="AE68" s="32">
        <f t="shared" si="16"/>
        <v>10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12</v>
      </c>
      <c r="D69" s="35">
        <v>12</v>
      </c>
      <c r="E69" s="32">
        <f t="shared" si="2"/>
        <v>100</v>
      </c>
      <c r="F69" s="35">
        <v>9</v>
      </c>
      <c r="G69" s="32">
        <f t="shared" si="3"/>
        <v>75</v>
      </c>
      <c r="H69" s="106">
        <f t="shared" si="0"/>
        <v>12</v>
      </c>
      <c r="I69" s="32">
        <f t="shared" si="4"/>
        <v>100</v>
      </c>
      <c r="J69" s="32">
        <f t="shared" si="5"/>
        <v>100</v>
      </c>
      <c r="K69" s="35">
        <v>6</v>
      </c>
      <c r="L69" s="32">
        <f t="shared" si="6"/>
        <v>50</v>
      </c>
      <c r="M69" s="35">
        <v>6</v>
      </c>
      <c r="N69" s="32">
        <f t="shared" si="7"/>
        <v>50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6</v>
      </c>
      <c r="T69" s="32">
        <f t="shared" si="10"/>
        <v>50</v>
      </c>
      <c r="U69" s="35">
        <v>4</v>
      </c>
      <c r="V69" s="32">
        <f t="shared" si="11"/>
        <v>33.333333333333329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2</v>
      </c>
      <c r="AE69" s="32">
        <f t="shared" si="16"/>
        <v>16.666666666666664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0</v>
      </c>
      <c r="D70" s="35">
        <v>0</v>
      </c>
      <c r="E70" s="32">
        <f t="shared" si="2"/>
        <v>0</v>
      </c>
      <c r="F70" s="35">
        <v>0</v>
      </c>
      <c r="G70" s="32">
        <f t="shared" si="3"/>
        <v>0</v>
      </c>
      <c r="H70" s="106">
        <f t="shared" si="0"/>
        <v>0</v>
      </c>
      <c r="I70" s="32">
        <f t="shared" si="4"/>
        <v>0</v>
      </c>
      <c r="J70" s="32">
        <f t="shared" si="5"/>
        <v>0</v>
      </c>
      <c r="K70" s="35">
        <v>0</v>
      </c>
      <c r="L70" s="32">
        <f t="shared" si="6"/>
        <v>0</v>
      </c>
      <c r="M70" s="35">
        <v>0</v>
      </c>
      <c r="N70" s="32">
        <f t="shared" si="7"/>
        <v>0</v>
      </c>
      <c r="O70" s="99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164</v>
      </c>
      <c r="D71" s="35">
        <v>156</v>
      </c>
      <c r="E71" s="32">
        <f t="shared" si="2"/>
        <v>95.121951219512198</v>
      </c>
      <c r="F71" s="35">
        <v>137</v>
      </c>
      <c r="G71" s="32">
        <f t="shared" si="3"/>
        <v>87.820512820512818</v>
      </c>
      <c r="H71" s="106">
        <f t="shared" si="0"/>
        <v>154</v>
      </c>
      <c r="I71" s="32">
        <f t="shared" si="4"/>
        <v>98.71794871794873</v>
      </c>
      <c r="J71" s="32">
        <f t="shared" si="5"/>
        <v>93.902439024390233</v>
      </c>
      <c r="K71" s="35">
        <v>139</v>
      </c>
      <c r="L71" s="32">
        <f t="shared" si="6"/>
        <v>89.102564102564102</v>
      </c>
      <c r="M71" s="35">
        <v>15</v>
      </c>
      <c r="N71" s="32">
        <f t="shared" si="7"/>
        <v>9.6153846153846168</v>
      </c>
      <c r="O71" s="99">
        <f t="shared" si="21"/>
        <v>2</v>
      </c>
      <c r="P71" s="32">
        <f t="shared" si="8"/>
        <v>1.2820512820512819</v>
      </c>
      <c r="Q71" s="35">
        <v>1</v>
      </c>
      <c r="R71" s="32">
        <f t="shared" si="9"/>
        <v>50</v>
      </c>
      <c r="S71" s="35">
        <v>9</v>
      </c>
      <c r="T71" s="32">
        <f t="shared" si="10"/>
        <v>5.7692307692307692</v>
      </c>
      <c r="U71" s="35">
        <v>31</v>
      </c>
      <c r="V71" s="32">
        <f t="shared" si="11"/>
        <v>19.871794871794872</v>
      </c>
      <c r="W71" s="35">
        <v>3</v>
      </c>
      <c r="X71" s="32">
        <f t="shared" si="12"/>
        <v>1.9230769230769231</v>
      </c>
      <c r="Y71" s="35">
        <v>18</v>
      </c>
      <c r="Z71" s="32">
        <f t="shared" si="13"/>
        <v>11.538461538461538</v>
      </c>
      <c r="AA71" s="35">
        <v>1</v>
      </c>
      <c r="AB71" s="32">
        <f t="shared" si="14"/>
        <v>0.64102564102564097</v>
      </c>
      <c r="AC71" s="32">
        <f t="shared" si="15"/>
        <v>5.5555555555555554</v>
      </c>
      <c r="AD71" s="35">
        <v>14</v>
      </c>
      <c r="AE71" s="32">
        <f t="shared" si="16"/>
        <v>8.9743589743589745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191</v>
      </c>
      <c r="D72" s="10">
        <f>SUM(D73:D78)</f>
        <v>181</v>
      </c>
      <c r="E72" s="43">
        <f t="shared" si="2"/>
        <v>94.764397905759154</v>
      </c>
      <c r="F72" s="10">
        <f>SUM(F73:F78)</f>
        <v>160</v>
      </c>
      <c r="G72" s="43">
        <f t="shared" si="3"/>
        <v>88.39779005524862</v>
      </c>
      <c r="H72" s="61">
        <f>SUM(H73:H78)</f>
        <v>181</v>
      </c>
      <c r="I72" s="43">
        <f>IF(D72=0,0,H72/D72*100)</f>
        <v>100</v>
      </c>
      <c r="J72" s="43">
        <f>IF(C72=0,0,H72/C72*100)</f>
        <v>94.764397905759154</v>
      </c>
      <c r="K72" s="10">
        <f>SUM(K73:K78)</f>
        <v>161</v>
      </c>
      <c r="L72" s="43">
        <f t="shared" si="6"/>
        <v>88.950276243093924</v>
      </c>
      <c r="M72" s="10">
        <f>SUM(M73:M78)</f>
        <v>20</v>
      </c>
      <c r="N72" s="43">
        <f>IF(D72=0,0,M72/D72*100)</f>
        <v>11.049723756906078</v>
      </c>
      <c r="O72" s="61">
        <f>SUM(O73:O78)</f>
        <v>0</v>
      </c>
      <c r="P72" s="43">
        <f>IF(D72=0,0,O72/D72*100)</f>
        <v>0</v>
      </c>
      <c r="Q72" s="10">
        <f>SUM(Q73:Q78)</f>
        <v>0</v>
      </c>
      <c r="R72" s="43">
        <f t="shared" si="9"/>
        <v>0</v>
      </c>
      <c r="S72" s="10">
        <f>SUM(S73:S78)</f>
        <v>10</v>
      </c>
      <c r="T72" s="43">
        <f>IF(D72=0,0,S72/D72*100)</f>
        <v>5.5248618784530388</v>
      </c>
      <c r="U72" s="10">
        <f>SUM(U73:U78)</f>
        <v>28</v>
      </c>
      <c r="V72" s="43">
        <f t="shared" si="11"/>
        <v>15.469613259668508</v>
      </c>
      <c r="W72" s="10">
        <f>SUM(W73:W78)</f>
        <v>19</v>
      </c>
      <c r="X72" s="43">
        <f>IF(D72=0,0,W72/D72*100)</f>
        <v>10.497237569060774</v>
      </c>
      <c r="Y72" s="10">
        <f>SUM(Y73:Y78)</f>
        <v>18</v>
      </c>
      <c r="Z72" s="43">
        <f>IF(D72=0,0,Y72/D72*100)</f>
        <v>9.94475138121547</v>
      </c>
      <c r="AA72" s="10">
        <f>SUM(AA73:AA78)</f>
        <v>0</v>
      </c>
      <c r="AB72" s="43">
        <f>IF(D72=0,0,AA72/D72*100)</f>
        <v>0</v>
      </c>
      <c r="AC72" s="43">
        <f>IF(Y72=0,0,AA72/Y72*100)</f>
        <v>0</v>
      </c>
      <c r="AD72" s="10">
        <f>SUM(AD73:AD78)</f>
        <v>19</v>
      </c>
      <c r="AE72" s="43">
        <f t="shared" si="16"/>
        <v>10.497237569060774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24</v>
      </c>
      <c r="D73" s="35">
        <v>24</v>
      </c>
      <c r="E73" s="32">
        <f t="shared" si="2"/>
        <v>100</v>
      </c>
      <c r="F73" s="35">
        <v>19</v>
      </c>
      <c r="G73" s="32">
        <f t="shared" si="3"/>
        <v>79.166666666666657</v>
      </c>
      <c r="H73" s="106">
        <f t="shared" si="0"/>
        <v>24</v>
      </c>
      <c r="I73" s="32">
        <f t="shared" si="4"/>
        <v>100</v>
      </c>
      <c r="J73" s="32">
        <f t="shared" si="5"/>
        <v>100</v>
      </c>
      <c r="K73" s="35">
        <v>20</v>
      </c>
      <c r="L73" s="32">
        <f t="shared" si="6"/>
        <v>83.333333333333343</v>
      </c>
      <c r="M73" s="35">
        <v>4</v>
      </c>
      <c r="N73" s="32">
        <f t="shared" si="7"/>
        <v>16.666666666666664</v>
      </c>
      <c r="O73" s="99">
        <f t="shared" ref="O73:O78" si="22">D73-H73</f>
        <v>0</v>
      </c>
      <c r="P73" s="32">
        <f t="shared" si="8"/>
        <v>0</v>
      </c>
      <c r="Q73" s="35">
        <v>0</v>
      </c>
      <c r="R73" s="32">
        <f t="shared" si="9"/>
        <v>0</v>
      </c>
      <c r="S73" s="35">
        <v>3</v>
      </c>
      <c r="T73" s="32">
        <f t="shared" si="10"/>
        <v>12.5</v>
      </c>
      <c r="U73" s="35">
        <v>8</v>
      </c>
      <c r="V73" s="32">
        <f t="shared" si="11"/>
        <v>33.333333333333329</v>
      </c>
      <c r="W73" s="35">
        <v>0</v>
      </c>
      <c r="X73" s="32">
        <f t="shared" si="12"/>
        <v>0</v>
      </c>
      <c r="Y73" s="35">
        <v>2</v>
      </c>
      <c r="Z73" s="32">
        <f t="shared" si="13"/>
        <v>8.3333333333333321</v>
      </c>
      <c r="AA73" s="35">
        <v>0</v>
      </c>
      <c r="AB73" s="32">
        <f t="shared" si="14"/>
        <v>0</v>
      </c>
      <c r="AC73" s="32">
        <f t="shared" si="15"/>
        <v>0</v>
      </c>
      <c r="AD73" s="35">
        <v>1</v>
      </c>
      <c r="AE73" s="32">
        <f t="shared" si="16"/>
        <v>4.1666666666666661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74</v>
      </c>
      <c r="D74" s="35">
        <v>70</v>
      </c>
      <c r="E74" s="32">
        <f t="shared" si="2"/>
        <v>94.594594594594597</v>
      </c>
      <c r="F74" s="35">
        <v>64</v>
      </c>
      <c r="G74" s="32">
        <f t="shared" si="3"/>
        <v>91.428571428571431</v>
      </c>
      <c r="H74" s="106">
        <f t="shared" si="0"/>
        <v>70</v>
      </c>
      <c r="I74" s="32">
        <f t="shared" si="4"/>
        <v>100</v>
      </c>
      <c r="J74" s="32">
        <f t="shared" si="5"/>
        <v>94.594594594594597</v>
      </c>
      <c r="K74" s="35">
        <v>61</v>
      </c>
      <c r="L74" s="32">
        <f t="shared" si="6"/>
        <v>87.142857142857139</v>
      </c>
      <c r="M74" s="35">
        <v>9</v>
      </c>
      <c r="N74" s="32">
        <f t="shared" si="7"/>
        <v>12.857142857142856</v>
      </c>
      <c r="O74" s="99">
        <f t="shared" si="22"/>
        <v>0</v>
      </c>
      <c r="P74" s="32">
        <f t="shared" si="8"/>
        <v>0</v>
      </c>
      <c r="Q74" s="35">
        <v>0</v>
      </c>
      <c r="R74" s="32">
        <f t="shared" si="9"/>
        <v>0</v>
      </c>
      <c r="S74" s="35">
        <v>3</v>
      </c>
      <c r="T74" s="32">
        <f t="shared" si="10"/>
        <v>4.2857142857142856</v>
      </c>
      <c r="U74" s="35">
        <v>12</v>
      </c>
      <c r="V74" s="32">
        <f t="shared" si="11"/>
        <v>17.142857142857142</v>
      </c>
      <c r="W74" s="35">
        <v>4</v>
      </c>
      <c r="X74" s="32">
        <f t="shared" si="12"/>
        <v>5.7142857142857144</v>
      </c>
      <c r="Y74" s="35">
        <v>4</v>
      </c>
      <c r="Z74" s="32">
        <f t="shared" si="13"/>
        <v>5.7142857142857144</v>
      </c>
      <c r="AA74" s="35">
        <v>0</v>
      </c>
      <c r="AB74" s="32">
        <f t="shared" si="14"/>
        <v>0</v>
      </c>
      <c r="AC74" s="32">
        <f t="shared" si="15"/>
        <v>0</v>
      </c>
      <c r="AD74" s="35">
        <v>6</v>
      </c>
      <c r="AE74" s="32">
        <f t="shared" si="16"/>
        <v>8.5714285714285712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57</v>
      </c>
      <c r="D75" s="35">
        <v>55</v>
      </c>
      <c r="E75" s="32">
        <f t="shared" si="2"/>
        <v>96.491228070175438</v>
      </c>
      <c r="F75" s="35">
        <v>49</v>
      </c>
      <c r="G75" s="32">
        <f t="shared" si="3"/>
        <v>89.090909090909093</v>
      </c>
      <c r="H75" s="106">
        <f t="shared" si="0"/>
        <v>55</v>
      </c>
      <c r="I75" s="32">
        <f t="shared" si="4"/>
        <v>100</v>
      </c>
      <c r="J75" s="32">
        <f t="shared" si="5"/>
        <v>96.491228070175438</v>
      </c>
      <c r="K75" s="35">
        <v>50</v>
      </c>
      <c r="L75" s="32">
        <f t="shared" si="6"/>
        <v>90.909090909090907</v>
      </c>
      <c r="M75" s="35">
        <v>5</v>
      </c>
      <c r="N75" s="32">
        <f t="shared" si="7"/>
        <v>9.0909090909090917</v>
      </c>
      <c r="O75" s="99">
        <f t="shared" si="22"/>
        <v>0</v>
      </c>
      <c r="P75" s="32">
        <f t="shared" si="8"/>
        <v>0</v>
      </c>
      <c r="Q75" s="35">
        <v>0</v>
      </c>
      <c r="R75" s="32">
        <f t="shared" si="9"/>
        <v>0</v>
      </c>
      <c r="S75" s="35">
        <v>3</v>
      </c>
      <c r="T75" s="32">
        <f t="shared" si="10"/>
        <v>5.4545454545454541</v>
      </c>
      <c r="U75" s="35">
        <v>2</v>
      </c>
      <c r="V75" s="32">
        <f t="shared" si="11"/>
        <v>3.6363636363636362</v>
      </c>
      <c r="W75" s="35">
        <v>12</v>
      </c>
      <c r="X75" s="32">
        <f t="shared" si="12"/>
        <v>21.818181818181817</v>
      </c>
      <c r="Y75" s="35">
        <v>9</v>
      </c>
      <c r="Z75" s="32">
        <f t="shared" si="13"/>
        <v>16.363636363636363</v>
      </c>
      <c r="AA75" s="35">
        <v>0</v>
      </c>
      <c r="AB75" s="32">
        <f t="shared" si="14"/>
        <v>0</v>
      </c>
      <c r="AC75" s="32">
        <f t="shared" si="15"/>
        <v>0</v>
      </c>
      <c r="AD75" s="35">
        <v>8</v>
      </c>
      <c r="AE75" s="32">
        <f t="shared" si="16"/>
        <v>14.545454545454545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21</v>
      </c>
      <c r="D76" s="35">
        <v>19</v>
      </c>
      <c r="E76" s="32">
        <f t="shared" si="2"/>
        <v>90.476190476190482</v>
      </c>
      <c r="F76" s="35">
        <v>18</v>
      </c>
      <c r="G76" s="32">
        <f t="shared" si="3"/>
        <v>94.73684210526315</v>
      </c>
      <c r="H76" s="106">
        <f t="shared" si="0"/>
        <v>19</v>
      </c>
      <c r="I76" s="32">
        <f t="shared" si="4"/>
        <v>100</v>
      </c>
      <c r="J76" s="32">
        <f t="shared" si="5"/>
        <v>90.476190476190482</v>
      </c>
      <c r="K76" s="35">
        <v>18</v>
      </c>
      <c r="L76" s="32">
        <f t="shared" si="6"/>
        <v>94.73684210526315</v>
      </c>
      <c r="M76" s="35">
        <v>1</v>
      </c>
      <c r="N76" s="32">
        <f t="shared" si="7"/>
        <v>5.2631578947368416</v>
      </c>
      <c r="O76" s="99">
        <f t="shared" si="22"/>
        <v>0</v>
      </c>
      <c r="P76" s="32">
        <f t="shared" si="8"/>
        <v>0</v>
      </c>
      <c r="Q76" s="35">
        <v>0</v>
      </c>
      <c r="R76" s="32">
        <f t="shared" si="9"/>
        <v>0</v>
      </c>
      <c r="S76" s="35">
        <v>0</v>
      </c>
      <c r="T76" s="32">
        <f t="shared" si="10"/>
        <v>0</v>
      </c>
      <c r="U76" s="35">
        <v>3</v>
      </c>
      <c r="V76" s="32">
        <f t="shared" si="11"/>
        <v>15.789473684210526</v>
      </c>
      <c r="W76" s="35">
        <v>1</v>
      </c>
      <c r="X76" s="32">
        <f t="shared" si="12"/>
        <v>5.2631578947368416</v>
      </c>
      <c r="Y76" s="35">
        <v>1</v>
      </c>
      <c r="Z76" s="32">
        <f t="shared" si="13"/>
        <v>5.2631578947368416</v>
      </c>
      <c r="AA76" s="35">
        <v>0</v>
      </c>
      <c r="AB76" s="32">
        <f t="shared" si="14"/>
        <v>0</v>
      </c>
      <c r="AC76" s="32">
        <f t="shared" si="15"/>
        <v>0</v>
      </c>
      <c r="AD76" s="35">
        <v>0</v>
      </c>
      <c r="AE76" s="32">
        <f t="shared" si="16"/>
        <v>0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2</v>
      </c>
      <c r="D77" s="35">
        <v>2</v>
      </c>
      <c r="E77" s="32">
        <f t="shared" si="2"/>
        <v>100</v>
      </c>
      <c r="F77" s="35">
        <v>2</v>
      </c>
      <c r="G77" s="32">
        <f t="shared" si="3"/>
        <v>100</v>
      </c>
      <c r="H77" s="106">
        <f t="shared" si="0"/>
        <v>2</v>
      </c>
      <c r="I77" s="32">
        <f t="shared" si="4"/>
        <v>100</v>
      </c>
      <c r="J77" s="32">
        <f t="shared" si="5"/>
        <v>100</v>
      </c>
      <c r="K77" s="35">
        <v>2</v>
      </c>
      <c r="L77" s="32">
        <f t="shared" si="6"/>
        <v>100</v>
      </c>
      <c r="M77" s="35">
        <v>0</v>
      </c>
      <c r="N77" s="32">
        <f t="shared" si="7"/>
        <v>0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1</v>
      </c>
      <c r="V77" s="32">
        <f t="shared" si="11"/>
        <v>50</v>
      </c>
      <c r="W77" s="35">
        <v>0</v>
      </c>
      <c r="X77" s="32">
        <f t="shared" si="12"/>
        <v>0</v>
      </c>
      <c r="Y77" s="35">
        <v>0</v>
      </c>
      <c r="Z77" s="32">
        <f t="shared" si="13"/>
        <v>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1</v>
      </c>
      <c r="AE77" s="32">
        <f t="shared" si="16"/>
        <v>50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13</v>
      </c>
      <c r="D78" s="35">
        <v>11</v>
      </c>
      <c r="E78" s="32">
        <f t="shared" si="2"/>
        <v>84.615384615384613</v>
      </c>
      <c r="F78" s="35">
        <v>8</v>
      </c>
      <c r="G78" s="32">
        <f t="shared" si="3"/>
        <v>72.727272727272734</v>
      </c>
      <c r="H78" s="106">
        <f t="shared" si="0"/>
        <v>11</v>
      </c>
      <c r="I78" s="32">
        <f t="shared" si="4"/>
        <v>100</v>
      </c>
      <c r="J78" s="32">
        <f t="shared" si="5"/>
        <v>84.615384615384613</v>
      </c>
      <c r="K78" s="35">
        <v>10</v>
      </c>
      <c r="L78" s="32">
        <f t="shared" si="6"/>
        <v>90.909090909090907</v>
      </c>
      <c r="M78" s="35">
        <v>1</v>
      </c>
      <c r="N78" s="32">
        <f t="shared" si="7"/>
        <v>9.0909090909090917</v>
      </c>
      <c r="O78" s="99">
        <f t="shared" si="22"/>
        <v>0</v>
      </c>
      <c r="P78" s="32">
        <f t="shared" si="8"/>
        <v>0</v>
      </c>
      <c r="Q78" s="35">
        <v>0</v>
      </c>
      <c r="R78" s="32">
        <f t="shared" si="9"/>
        <v>0</v>
      </c>
      <c r="S78" s="35">
        <v>1</v>
      </c>
      <c r="T78" s="32">
        <f t="shared" si="10"/>
        <v>9.0909090909090917</v>
      </c>
      <c r="U78" s="35">
        <v>2</v>
      </c>
      <c r="V78" s="32">
        <f t="shared" si="11"/>
        <v>18.181818181818183</v>
      </c>
      <c r="W78" s="35">
        <v>2</v>
      </c>
      <c r="X78" s="32">
        <f t="shared" si="12"/>
        <v>18.181818181818183</v>
      </c>
      <c r="Y78" s="35">
        <v>2</v>
      </c>
      <c r="Z78" s="32">
        <f t="shared" si="13"/>
        <v>18.181818181818183</v>
      </c>
      <c r="AA78" s="35">
        <v>0</v>
      </c>
      <c r="AB78" s="32">
        <f t="shared" si="14"/>
        <v>0</v>
      </c>
      <c r="AC78" s="32">
        <f t="shared" si="15"/>
        <v>0</v>
      </c>
      <c r="AD78" s="35">
        <v>3</v>
      </c>
      <c r="AE78" s="32">
        <f t="shared" si="16"/>
        <v>27.27272727272727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395</v>
      </c>
      <c r="D79" s="10">
        <f>SUM(D80:D89)</f>
        <v>353</v>
      </c>
      <c r="E79" s="43">
        <f>IF(C79=0,0,D79/C79*100)</f>
        <v>89.367088607594937</v>
      </c>
      <c r="F79" s="10">
        <f>SUM(F80:F89)</f>
        <v>256</v>
      </c>
      <c r="G79" s="43">
        <f>IF(D79=0,0,F79/D79*100)</f>
        <v>72.521246458923514</v>
      </c>
      <c r="H79" s="61">
        <f>SUM(H80:H89)</f>
        <v>348</v>
      </c>
      <c r="I79" s="43">
        <f>IF(D79=0,0,H79/D79*100)</f>
        <v>98.583569405099141</v>
      </c>
      <c r="J79" s="43">
        <f>IF(C79=0,0,H79/C79*100)</f>
        <v>88.101265822784811</v>
      </c>
      <c r="K79" s="10">
        <f>SUM(K80:K89)</f>
        <v>286</v>
      </c>
      <c r="L79" s="43">
        <f t="shared" si="6"/>
        <v>81.019830028328613</v>
      </c>
      <c r="M79" s="10">
        <f>SUM(M80:M89)</f>
        <v>62</v>
      </c>
      <c r="N79" s="43">
        <f>IF(D79=0,0,M79/D79*100)</f>
        <v>17.563739376770538</v>
      </c>
      <c r="O79" s="61">
        <f>SUM(O80:O89)</f>
        <v>5</v>
      </c>
      <c r="P79" s="43">
        <f>IF(D79=0,0,O79/D79*100)</f>
        <v>1.41643059490085</v>
      </c>
      <c r="Q79" s="10">
        <f>SUM(Q80:Q89)</f>
        <v>0</v>
      </c>
      <c r="R79" s="43">
        <f t="shared" si="9"/>
        <v>0</v>
      </c>
      <c r="S79" s="10">
        <f>SUM(S80:S89)</f>
        <v>14</v>
      </c>
      <c r="T79" s="43">
        <f>IF(D79=0,0,S79/D79*100)</f>
        <v>3.9660056657223794</v>
      </c>
      <c r="U79" s="10">
        <f>SUM(U80:U89)</f>
        <v>60</v>
      </c>
      <c r="V79" s="43">
        <f t="shared" si="11"/>
        <v>16.997167138810198</v>
      </c>
      <c r="W79" s="10">
        <f>SUM(W80:W89)</f>
        <v>20</v>
      </c>
      <c r="X79" s="43">
        <f>IF(D79=0,0,W79/D79*100)</f>
        <v>5.6657223796034</v>
      </c>
      <c r="Y79" s="10">
        <f>SUM(Y80:Y89)</f>
        <v>37</v>
      </c>
      <c r="Z79" s="43">
        <f>IF(D79=0,0,Y79/D79*100)</f>
        <v>10.48158640226629</v>
      </c>
      <c r="AA79" s="10">
        <f>SUM(AA80:AA89)</f>
        <v>1</v>
      </c>
      <c r="AB79" s="43">
        <f>IF(D79=0,0,AA79/D79*100)</f>
        <v>0.28328611898016998</v>
      </c>
      <c r="AC79" s="43">
        <f>IF(Y79=0,0,AA79/Y79*100)</f>
        <v>2.7027027027027026</v>
      </c>
      <c r="AD79" s="10">
        <f>SUM(AD80:AD89)</f>
        <v>51</v>
      </c>
      <c r="AE79" s="43">
        <f t="shared" si="16"/>
        <v>14.447592067988669</v>
      </c>
      <c r="AF79" s="10">
        <f>SUM(AF80:AF89)</f>
        <v>1</v>
      </c>
      <c r="AG79" s="43">
        <f>IF(D79=0,0,AF79/D79*100)</f>
        <v>0.28328611898016998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8</v>
      </c>
      <c r="D80" s="35">
        <v>8</v>
      </c>
      <c r="E80" s="32">
        <f t="shared" ref="E80:E101" si="23">IF(C80=0,0,D80/C80*100)</f>
        <v>100</v>
      </c>
      <c r="F80" s="35">
        <v>5</v>
      </c>
      <c r="G80" s="32">
        <f t="shared" ref="G80:G101" si="24">IF(D80=0,0,F80/D80*100)</f>
        <v>62.5</v>
      </c>
      <c r="H80" s="106">
        <f t="shared" si="0"/>
        <v>8</v>
      </c>
      <c r="I80" s="32">
        <f t="shared" ref="I80:I101" si="25">IF(D80=0,0,H80/D80*100)</f>
        <v>100</v>
      </c>
      <c r="J80" s="32">
        <f t="shared" ref="J80:J101" si="26">IF(C80=0,0,H80/C80*100)</f>
        <v>100</v>
      </c>
      <c r="K80" s="35">
        <v>8</v>
      </c>
      <c r="L80" s="32">
        <f t="shared" ref="L80:L101" si="27">IF(D80=0,0,K80/D80*100)</f>
        <v>100</v>
      </c>
      <c r="M80" s="35">
        <v>0</v>
      </c>
      <c r="N80" s="32">
        <f t="shared" ref="N80:N101" si="28">IF(D80=0,0,M80/D80*100)</f>
        <v>0</v>
      </c>
      <c r="O80" s="99">
        <f t="shared" ref="O80:O89" si="29">D80-H80</f>
        <v>0</v>
      </c>
      <c r="P80" s="32">
        <f t="shared" ref="P80:P101" si="30">IF(D80=0,0,O80/D80*100)</f>
        <v>0</v>
      </c>
      <c r="Q80" s="35">
        <v>0</v>
      </c>
      <c r="R80" s="32">
        <f t="shared" ref="R80:R101" si="31">IF(O80=0,0,Q80/O80*100)</f>
        <v>0</v>
      </c>
      <c r="S80" s="35">
        <v>1</v>
      </c>
      <c r="T80" s="32">
        <f t="shared" ref="T80:T101" si="32">IF(D80=0,0,S80/D80*100)</f>
        <v>12.5</v>
      </c>
      <c r="U80" s="35">
        <v>3</v>
      </c>
      <c r="V80" s="32">
        <f t="shared" ref="V80:V101" si="33">IF(D80=0,0,U80/D80*100)</f>
        <v>37.5</v>
      </c>
      <c r="W80" s="35">
        <v>1</v>
      </c>
      <c r="X80" s="32">
        <f t="shared" ref="X80:X101" si="34">IF(D80=0,0,W80/D80*100)</f>
        <v>12.5</v>
      </c>
      <c r="Y80" s="35">
        <v>0</v>
      </c>
      <c r="Z80" s="32">
        <f t="shared" ref="Z80:Z101" si="35">IF(D80=0,0,Y80/D80*100)</f>
        <v>0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1</v>
      </c>
      <c r="AE80" s="32">
        <f t="shared" ref="AE80:AE101" si="38">IF(D80=0,0,AD80/D80*100)</f>
        <v>12.5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5</v>
      </c>
      <c r="D81" s="35">
        <v>5</v>
      </c>
      <c r="E81" s="32">
        <f t="shared" si="23"/>
        <v>100</v>
      </c>
      <c r="F81" s="35">
        <v>4</v>
      </c>
      <c r="G81" s="32">
        <f t="shared" si="24"/>
        <v>80</v>
      </c>
      <c r="H81" s="106">
        <f t="shared" ref="H81:H89" si="40">K81+M81</f>
        <v>5</v>
      </c>
      <c r="I81" s="32">
        <f t="shared" si="25"/>
        <v>100</v>
      </c>
      <c r="J81" s="32">
        <f t="shared" si="26"/>
        <v>100</v>
      </c>
      <c r="K81" s="35">
        <v>4</v>
      </c>
      <c r="L81" s="32">
        <f t="shared" si="27"/>
        <v>80</v>
      </c>
      <c r="M81" s="35">
        <v>1</v>
      </c>
      <c r="N81" s="32">
        <f t="shared" si="28"/>
        <v>20</v>
      </c>
      <c r="O81" s="99">
        <f t="shared" si="29"/>
        <v>0</v>
      </c>
      <c r="P81" s="32">
        <f t="shared" si="30"/>
        <v>0</v>
      </c>
      <c r="Q81" s="35">
        <v>0</v>
      </c>
      <c r="R81" s="32">
        <f t="shared" si="31"/>
        <v>0</v>
      </c>
      <c r="S81" s="35">
        <v>0</v>
      </c>
      <c r="T81" s="32">
        <f t="shared" si="32"/>
        <v>0</v>
      </c>
      <c r="U81" s="35">
        <v>0</v>
      </c>
      <c r="V81" s="32">
        <f t="shared" si="33"/>
        <v>0</v>
      </c>
      <c r="W81" s="35">
        <v>0</v>
      </c>
      <c r="X81" s="32">
        <f t="shared" si="34"/>
        <v>0</v>
      </c>
      <c r="Y81" s="35">
        <v>0</v>
      </c>
      <c r="Z81" s="32">
        <f t="shared" si="35"/>
        <v>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1</v>
      </c>
      <c r="D82" s="35">
        <v>1</v>
      </c>
      <c r="E82" s="32">
        <f t="shared" si="23"/>
        <v>100</v>
      </c>
      <c r="F82" s="35">
        <v>1</v>
      </c>
      <c r="G82" s="32">
        <f t="shared" si="24"/>
        <v>100</v>
      </c>
      <c r="H82" s="106">
        <f t="shared" si="40"/>
        <v>1</v>
      </c>
      <c r="I82" s="32">
        <f t="shared" si="25"/>
        <v>100</v>
      </c>
      <c r="J82" s="32">
        <f t="shared" si="26"/>
        <v>100</v>
      </c>
      <c r="K82" s="35">
        <v>1</v>
      </c>
      <c r="L82" s="32">
        <f t="shared" si="27"/>
        <v>100</v>
      </c>
      <c r="M82" s="35">
        <v>0</v>
      </c>
      <c r="N82" s="32">
        <f t="shared" si="28"/>
        <v>0</v>
      </c>
      <c r="O82" s="99">
        <f t="shared" si="29"/>
        <v>0</v>
      </c>
      <c r="P82" s="32">
        <f t="shared" si="30"/>
        <v>0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0</v>
      </c>
      <c r="V82" s="32">
        <f t="shared" si="33"/>
        <v>0</v>
      </c>
      <c r="W82" s="35">
        <v>0</v>
      </c>
      <c r="X82" s="32">
        <f t="shared" si="34"/>
        <v>0</v>
      </c>
      <c r="Y82" s="35">
        <v>0</v>
      </c>
      <c r="Z82" s="32">
        <f t="shared" si="35"/>
        <v>0</v>
      </c>
      <c r="AA82" s="35">
        <v>0</v>
      </c>
      <c r="AB82" s="32">
        <f t="shared" si="36"/>
        <v>0</v>
      </c>
      <c r="AC82" s="32">
        <f t="shared" si="37"/>
        <v>0</v>
      </c>
      <c r="AD82" s="35">
        <v>0</v>
      </c>
      <c r="AE82" s="32">
        <f t="shared" si="38"/>
        <v>0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101</v>
      </c>
      <c r="D83" s="35">
        <v>87</v>
      </c>
      <c r="E83" s="32">
        <f t="shared" si="23"/>
        <v>86.138613861386133</v>
      </c>
      <c r="F83" s="35">
        <v>71</v>
      </c>
      <c r="G83" s="32">
        <f t="shared" si="24"/>
        <v>81.609195402298852</v>
      </c>
      <c r="H83" s="106">
        <f t="shared" si="40"/>
        <v>87</v>
      </c>
      <c r="I83" s="32">
        <f t="shared" si="25"/>
        <v>100</v>
      </c>
      <c r="J83" s="32">
        <f t="shared" si="26"/>
        <v>86.138613861386133</v>
      </c>
      <c r="K83" s="35">
        <v>71</v>
      </c>
      <c r="L83" s="32">
        <f t="shared" si="27"/>
        <v>81.609195402298852</v>
      </c>
      <c r="M83" s="35">
        <v>16</v>
      </c>
      <c r="N83" s="32">
        <f t="shared" si="28"/>
        <v>18.390804597701148</v>
      </c>
      <c r="O83" s="99">
        <f t="shared" si="29"/>
        <v>0</v>
      </c>
      <c r="P83" s="32">
        <f t="shared" si="30"/>
        <v>0</v>
      </c>
      <c r="Q83" s="35">
        <v>0</v>
      </c>
      <c r="R83" s="32">
        <f t="shared" si="31"/>
        <v>0</v>
      </c>
      <c r="S83" s="35">
        <v>1</v>
      </c>
      <c r="T83" s="32">
        <f t="shared" si="32"/>
        <v>1.1494252873563218</v>
      </c>
      <c r="U83" s="35">
        <v>19</v>
      </c>
      <c r="V83" s="32">
        <f t="shared" si="33"/>
        <v>21.839080459770116</v>
      </c>
      <c r="W83" s="35">
        <v>6</v>
      </c>
      <c r="X83" s="32">
        <f t="shared" si="34"/>
        <v>6.8965517241379306</v>
      </c>
      <c r="Y83" s="35">
        <v>8</v>
      </c>
      <c r="Z83" s="32">
        <f t="shared" si="35"/>
        <v>9.1954022988505741</v>
      </c>
      <c r="AA83" s="35">
        <v>1</v>
      </c>
      <c r="AB83" s="32">
        <f t="shared" si="36"/>
        <v>1.1494252873563218</v>
      </c>
      <c r="AC83" s="32">
        <f t="shared" si="37"/>
        <v>12.5</v>
      </c>
      <c r="AD83" s="35">
        <v>15</v>
      </c>
      <c r="AE83" s="32">
        <f t="shared" si="38"/>
        <v>17.241379310344829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40</v>
      </c>
      <c r="D84" s="35">
        <v>36</v>
      </c>
      <c r="E84" s="32">
        <f t="shared" si="23"/>
        <v>90</v>
      </c>
      <c r="F84" s="35">
        <v>29</v>
      </c>
      <c r="G84" s="32">
        <f t="shared" si="24"/>
        <v>80.555555555555557</v>
      </c>
      <c r="H84" s="106">
        <f t="shared" si="40"/>
        <v>36</v>
      </c>
      <c r="I84" s="32">
        <f t="shared" si="25"/>
        <v>100</v>
      </c>
      <c r="J84" s="32">
        <f t="shared" si="26"/>
        <v>90</v>
      </c>
      <c r="K84" s="35">
        <v>34</v>
      </c>
      <c r="L84" s="32">
        <f t="shared" si="27"/>
        <v>94.444444444444443</v>
      </c>
      <c r="M84" s="35">
        <v>2</v>
      </c>
      <c r="N84" s="32">
        <f t="shared" si="28"/>
        <v>5.5555555555555554</v>
      </c>
      <c r="O84" s="99">
        <f t="shared" si="29"/>
        <v>0</v>
      </c>
      <c r="P84" s="32">
        <f t="shared" si="30"/>
        <v>0</v>
      </c>
      <c r="Q84" s="35">
        <v>0</v>
      </c>
      <c r="R84" s="32">
        <f t="shared" si="31"/>
        <v>0</v>
      </c>
      <c r="S84" s="35">
        <v>5</v>
      </c>
      <c r="T84" s="32">
        <f t="shared" si="32"/>
        <v>13.888888888888889</v>
      </c>
      <c r="U84" s="35">
        <v>4</v>
      </c>
      <c r="V84" s="32">
        <f t="shared" si="33"/>
        <v>11.111111111111111</v>
      </c>
      <c r="W84" s="35">
        <v>7</v>
      </c>
      <c r="X84" s="32">
        <f t="shared" si="34"/>
        <v>19.444444444444446</v>
      </c>
      <c r="Y84" s="35">
        <v>4</v>
      </c>
      <c r="Z84" s="32">
        <f t="shared" si="35"/>
        <v>11.111111111111111</v>
      </c>
      <c r="AA84" s="35">
        <v>0</v>
      </c>
      <c r="AB84" s="32">
        <f t="shared" si="36"/>
        <v>0</v>
      </c>
      <c r="AC84" s="32">
        <f t="shared" si="37"/>
        <v>0</v>
      </c>
      <c r="AD84" s="35">
        <v>4</v>
      </c>
      <c r="AE84" s="32">
        <f t="shared" si="38"/>
        <v>11.111111111111111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17</v>
      </c>
      <c r="D85" s="35">
        <v>17</v>
      </c>
      <c r="E85" s="32">
        <f t="shared" si="23"/>
        <v>100</v>
      </c>
      <c r="F85" s="35">
        <v>13</v>
      </c>
      <c r="G85" s="32">
        <f t="shared" si="24"/>
        <v>76.470588235294116</v>
      </c>
      <c r="H85" s="106">
        <f t="shared" si="40"/>
        <v>16</v>
      </c>
      <c r="I85" s="32">
        <f t="shared" si="25"/>
        <v>94.117647058823522</v>
      </c>
      <c r="J85" s="32">
        <f t="shared" si="26"/>
        <v>94.117647058823522</v>
      </c>
      <c r="K85" s="35">
        <v>16</v>
      </c>
      <c r="L85" s="32">
        <f t="shared" si="27"/>
        <v>94.117647058823522</v>
      </c>
      <c r="M85" s="35">
        <v>0</v>
      </c>
      <c r="N85" s="32">
        <f t="shared" si="28"/>
        <v>0</v>
      </c>
      <c r="O85" s="99">
        <f t="shared" si="29"/>
        <v>1</v>
      </c>
      <c r="P85" s="32">
        <f t="shared" si="30"/>
        <v>5.8823529411764701</v>
      </c>
      <c r="Q85" s="35">
        <v>0</v>
      </c>
      <c r="R85" s="32">
        <f t="shared" si="31"/>
        <v>0</v>
      </c>
      <c r="S85" s="35">
        <v>0</v>
      </c>
      <c r="T85" s="32">
        <f t="shared" si="32"/>
        <v>0</v>
      </c>
      <c r="U85" s="35">
        <v>1</v>
      </c>
      <c r="V85" s="32">
        <f t="shared" si="33"/>
        <v>5.8823529411764701</v>
      </c>
      <c r="W85" s="35">
        <v>0</v>
      </c>
      <c r="X85" s="32">
        <f t="shared" si="34"/>
        <v>0</v>
      </c>
      <c r="Y85" s="35">
        <v>1</v>
      </c>
      <c r="Z85" s="32">
        <f t="shared" si="35"/>
        <v>5.8823529411764701</v>
      </c>
      <c r="AA85" s="35">
        <v>0</v>
      </c>
      <c r="AB85" s="32">
        <f t="shared" si="36"/>
        <v>0</v>
      </c>
      <c r="AC85" s="32">
        <f t="shared" si="37"/>
        <v>0</v>
      </c>
      <c r="AD85" s="35">
        <v>1</v>
      </c>
      <c r="AE85" s="32">
        <f t="shared" si="38"/>
        <v>5.8823529411764701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36</v>
      </c>
      <c r="D86" s="35">
        <v>32</v>
      </c>
      <c r="E86" s="32">
        <f t="shared" si="23"/>
        <v>88.888888888888886</v>
      </c>
      <c r="F86" s="35">
        <v>27</v>
      </c>
      <c r="G86" s="32">
        <f t="shared" si="24"/>
        <v>84.375</v>
      </c>
      <c r="H86" s="106">
        <f t="shared" si="40"/>
        <v>32</v>
      </c>
      <c r="I86" s="32">
        <f t="shared" si="25"/>
        <v>100</v>
      </c>
      <c r="J86" s="32">
        <f t="shared" si="26"/>
        <v>88.888888888888886</v>
      </c>
      <c r="K86" s="35">
        <v>26</v>
      </c>
      <c r="L86" s="32">
        <f t="shared" si="27"/>
        <v>81.25</v>
      </c>
      <c r="M86" s="35">
        <v>6</v>
      </c>
      <c r="N86" s="32">
        <f t="shared" si="28"/>
        <v>18.75</v>
      </c>
      <c r="O86" s="99">
        <f t="shared" si="29"/>
        <v>0</v>
      </c>
      <c r="P86" s="32">
        <f t="shared" si="30"/>
        <v>0</v>
      </c>
      <c r="Q86" s="35">
        <v>0</v>
      </c>
      <c r="R86" s="32">
        <f t="shared" si="31"/>
        <v>0</v>
      </c>
      <c r="S86" s="35">
        <v>3</v>
      </c>
      <c r="T86" s="32">
        <f t="shared" si="32"/>
        <v>9.375</v>
      </c>
      <c r="U86" s="35">
        <v>4</v>
      </c>
      <c r="V86" s="32">
        <f t="shared" si="33"/>
        <v>12.5</v>
      </c>
      <c r="W86" s="35">
        <v>1</v>
      </c>
      <c r="X86" s="32">
        <f t="shared" si="34"/>
        <v>3.125</v>
      </c>
      <c r="Y86" s="35">
        <v>8</v>
      </c>
      <c r="Z86" s="32">
        <f t="shared" si="35"/>
        <v>25</v>
      </c>
      <c r="AA86" s="35">
        <v>0</v>
      </c>
      <c r="AB86" s="32">
        <f t="shared" si="36"/>
        <v>0</v>
      </c>
      <c r="AC86" s="32">
        <f t="shared" si="37"/>
        <v>0</v>
      </c>
      <c r="AD86" s="35">
        <v>7</v>
      </c>
      <c r="AE86" s="32">
        <f t="shared" si="38"/>
        <v>21.875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113</v>
      </c>
      <c r="D87" s="35">
        <v>100</v>
      </c>
      <c r="E87" s="32">
        <f t="shared" si="23"/>
        <v>88.495575221238937</v>
      </c>
      <c r="F87" s="35">
        <v>63</v>
      </c>
      <c r="G87" s="32">
        <f t="shared" si="24"/>
        <v>63</v>
      </c>
      <c r="H87" s="106">
        <f t="shared" si="40"/>
        <v>100</v>
      </c>
      <c r="I87" s="32">
        <f t="shared" si="25"/>
        <v>100</v>
      </c>
      <c r="J87" s="32">
        <f t="shared" si="26"/>
        <v>88.495575221238937</v>
      </c>
      <c r="K87" s="35">
        <v>70</v>
      </c>
      <c r="L87" s="32">
        <f t="shared" si="27"/>
        <v>70</v>
      </c>
      <c r="M87" s="35">
        <v>30</v>
      </c>
      <c r="N87" s="32">
        <f t="shared" si="28"/>
        <v>30</v>
      </c>
      <c r="O87" s="99">
        <f t="shared" si="29"/>
        <v>0</v>
      </c>
      <c r="P87" s="32">
        <f t="shared" si="30"/>
        <v>0</v>
      </c>
      <c r="Q87" s="35">
        <v>0</v>
      </c>
      <c r="R87" s="32">
        <f t="shared" si="31"/>
        <v>0</v>
      </c>
      <c r="S87" s="35">
        <v>4</v>
      </c>
      <c r="T87" s="32">
        <f t="shared" si="32"/>
        <v>4</v>
      </c>
      <c r="U87" s="35">
        <v>9</v>
      </c>
      <c r="V87" s="32">
        <f t="shared" si="33"/>
        <v>9</v>
      </c>
      <c r="W87" s="35">
        <v>3</v>
      </c>
      <c r="X87" s="32">
        <f t="shared" si="34"/>
        <v>3</v>
      </c>
      <c r="Y87" s="35">
        <v>11</v>
      </c>
      <c r="Z87" s="32">
        <f t="shared" si="35"/>
        <v>11</v>
      </c>
      <c r="AA87" s="35">
        <v>0</v>
      </c>
      <c r="AB87" s="32">
        <f t="shared" si="36"/>
        <v>0</v>
      </c>
      <c r="AC87" s="32">
        <f t="shared" si="37"/>
        <v>0</v>
      </c>
      <c r="AD87" s="35">
        <v>8</v>
      </c>
      <c r="AE87" s="32">
        <f t="shared" si="38"/>
        <v>8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60</v>
      </c>
      <c r="D88" s="35">
        <v>55</v>
      </c>
      <c r="E88" s="32">
        <f t="shared" si="23"/>
        <v>91.666666666666657</v>
      </c>
      <c r="F88" s="35">
        <v>35</v>
      </c>
      <c r="G88" s="32">
        <f t="shared" si="24"/>
        <v>63.636363636363633</v>
      </c>
      <c r="H88" s="106">
        <f t="shared" si="40"/>
        <v>53</v>
      </c>
      <c r="I88" s="32">
        <f t="shared" si="25"/>
        <v>96.36363636363636</v>
      </c>
      <c r="J88" s="32">
        <f t="shared" si="26"/>
        <v>88.333333333333329</v>
      </c>
      <c r="K88" s="35">
        <v>46</v>
      </c>
      <c r="L88" s="32">
        <f t="shared" si="27"/>
        <v>83.636363636363626</v>
      </c>
      <c r="M88" s="35">
        <v>7</v>
      </c>
      <c r="N88" s="32">
        <f t="shared" si="28"/>
        <v>12.727272727272727</v>
      </c>
      <c r="O88" s="99">
        <f t="shared" si="29"/>
        <v>2</v>
      </c>
      <c r="P88" s="32">
        <f t="shared" si="30"/>
        <v>3.6363636363636362</v>
      </c>
      <c r="Q88" s="35">
        <v>0</v>
      </c>
      <c r="R88" s="32">
        <f t="shared" si="31"/>
        <v>0</v>
      </c>
      <c r="S88" s="35">
        <v>0</v>
      </c>
      <c r="T88" s="32">
        <f t="shared" si="32"/>
        <v>0</v>
      </c>
      <c r="U88" s="35">
        <v>18</v>
      </c>
      <c r="V88" s="32">
        <f t="shared" si="33"/>
        <v>32.727272727272727</v>
      </c>
      <c r="W88" s="35">
        <v>2</v>
      </c>
      <c r="X88" s="32">
        <f t="shared" si="34"/>
        <v>3.6363636363636362</v>
      </c>
      <c r="Y88" s="35">
        <v>4</v>
      </c>
      <c r="Z88" s="32">
        <f t="shared" si="35"/>
        <v>7.2727272727272725</v>
      </c>
      <c r="AA88" s="35">
        <v>0</v>
      </c>
      <c r="AB88" s="32">
        <f t="shared" si="36"/>
        <v>0</v>
      </c>
      <c r="AC88" s="32">
        <f t="shared" si="37"/>
        <v>0</v>
      </c>
      <c r="AD88" s="35">
        <v>10</v>
      </c>
      <c r="AE88" s="32">
        <f t="shared" si="38"/>
        <v>18.181818181818183</v>
      </c>
      <c r="AF88" s="35">
        <v>1</v>
      </c>
      <c r="AG88" s="32">
        <f t="shared" si="39"/>
        <v>1.8181818181818181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14</v>
      </c>
      <c r="D89" s="35">
        <v>12</v>
      </c>
      <c r="E89" s="32">
        <f t="shared" si="23"/>
        <v>85.714285714285708</v>
      </c>
      <c r="F89" s="35">
        <v>8</v>
      </c>
      <c r="G89" s="32">
        <f t="shared" si="24"/>
        <v>66.666666666666657</v>
      </c>
      <c r="H89" s="106">
        <f t="shared" si="40"/>
        <v>10</v>
      </c>
      <c r="I89" s="32">
        <f t="shared" si="25"/>
        <v>83.333333333333343</v>
      </c>
      <c r="J89" s="32">
        <f t="shared" si="26"/>
        <v>71.428571428571431</v>
      </c>
      <c r="K89" s="35">
        <v>10</v>
      </c>
      <c r="L89" s="32">
        <f t="shared" si="27"/>
        <v>83.333333333333343</v>
      </c>
      <c r="M89" s="35">
        <v>0</v>
      </c>
      <c r="N89" s="32">
        <f t="shared" si="28"/>
        <v>0</v>
      </c>
      <c r="O89" s="99">
        <f t="shared" si="29"/>
        <v>2</v>
      </c>
      <c r="P89" s="32">
        <f t="shared" si="30"/>
        <v>16.666666666666664</v>
      </c>
      <c r="Q89" s="35">
        <v>0</v>
      </c>
      <c r="R89" s="32">
        <f t="shared" si="31"/>
        <v>0</v>
      </c>
      <c r="S89" s="35">
        <v>0</v>
      </c>
      <c r="T89" s="32">
        <f t="shared" si="32"/>
        <v>0</v>
      </c>
      <c r="U89" s="35">
        <v>2</v>
      </c>
      <c r="V89" s="32">
        <f t="shared" si="33"/>
        <v>16.666666666666664</v>
      </c>
      <c r="W89" s="35">
        <v>0</v>
      </c>
      <c r="X89" s="32">
        <f t="shared" si="34"/>
        <v>0</v>
      </c>
      <c r="Y89" s="35">
        <v>1</v>
      </c>
      <c r="Z89" s="32">
        <f t="shared" si="35"/>
        <v>8.3333333333333321</v>
      </c>
      <c r="AA89" s="35">
        <v>0</v>
      </c>
      <c r="AB89" s="32">
        <f t="shared" si="36"/>
        <v>0</v>
      </c>
      <c r="AC89" s="32">
        <f t="shared" si="37"/>
        <v>0</v>
      </c>
      <c r="AD89" s="35">
        <v>5</v>
      </c>
      <c r="AE89" s="32">
        <f t="shared" si="38"/>
        <v>41.666666666666671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107</v>
      </c>
      <c r="D90" s="10">
        <f>SUM(D91:D101)</f>
        <v>85</v>
      </c>
      <c r="E90" s="43">
        <f>IF(C90=0,0,D90/C90*100)</f>
        <v>79.43925233644859</v>
      </c>
      <c r="F90" s="10">
        <f>SUM(F91:F101)</f>
        <v>60</v>
      </c>
      <c r="G90" s="43">
        <f>IF(D90=0,0,F90/D90*100)</f>
        <v>70.588235294117652</v>
      </c>
      <c r="H90" s="61">
        <f>SUM(H91:H101)</f>
        <v>72</v>
      </c>
      <c r="I90" s="43">
        <f>IF(D90=0,0,H90/D90*100)</f>
        <v>84.705882352941174</v>
      </c>
      <c r="J90" s="43">
        <f>IF(C90=0,0,H90/C90*100)</f>
        <v>67.289719626168221</v>
      </c>
      <c r="K90" s="10">
        <f>SUM(K91:K101)</f>
        <v>66</v>
      </c>
      <c r="L90" s="43">
        <f t="shared" si="27"/>
        <v>77.64705882352942</v>
      </c>
      <c r="M90" s="10">
        <f>SUM(M91:M101)</f>
        <v>6</v>
      </c>
      <c r="N90" s="43">
        <f>IF(D90=0,0,M90/D90*100)</f>
        <v>7.0588235294117645</v>
      </c>
      <c r="O90" s="61">
        <f>SUM(O91:O101)</f>
        <v>13</v>
      </c>
      <c r="P90" s="43">
        <f>IF(D90=0,0,O90/D90*100)</f>
        <v>15.294117647058824</v>
      </c>
      <c r="Q90" s="10">
        <f>SUM(Q91:Q101)</f>
        <v>0</v>
      </c>
      <c r="R90" s="43">
        <f t="shared" si="31"/>
        <v>0</v>
      </c>
      <c r="S90" s="10">
        <f>SUM(S91:S101)</f>
        <v>4</v>
      </c>
      <c r="T90" s="43">
        <f>IF(D90=0,0,S90/D90*100)</f>
        <v>4.7058823529411766</v>
      </c>
      <c r="U90" s="10">
        <f>SUM(U91:U101)</f>
        <v>10</v>
      </c>
      <c r="V90" s="43">
        <f t="shared" si="33"/>
        <v>11.76470588235294</v>
      </c>
      <c r="W90" s="10">
        <f>SUM(W91:W101)</f>
        <v>3</v>
      </c>
      <c r="X90" s="43">
        <f>IF(D90=0,0,W90/D90*100)</f>
        <v>3.5294117647058822</v>
      </c>
      <c r="Y90" s="10">
        <f>SUM(Y91:Y101)</f>
        <v>8</v>
      </c>
      <c r="Z90" s="43">
        <f>IF(D90=0,0,Y90/D90*100)</f>
        <v>9.4117647058823533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12</v>
      </c>
      <c r="AE90" s="43">
        <f t="shared" si="38"/>
        <v>14.117647058823529</v>
      </c>
      <c r="AF90" s="10">
        <f>SUM(AF91:AF101)</f>
        <v>5</v>
      </c>
      <c r="AG90" s="43">
        <f>IF(D90=0,0,AF90/D90*100)</f>
        <v>5.8823529411764701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17</v>
      </c>
      <c r="D91" s="35">
        <v>16</v>
      </c>
      <c r="E91" s="32">
        <f t="shared" ref="E91:E93" si="42">IF(C91=0,0,D91/C91*100)</f>
        <v>94.117647058823522</v>
      </c>
      <c r="F91" s="35">
        <v>2</v>
      </c>
      <c r="G91" s="32">
        <f t="shared" ref="G91:G93" si="43">IF(D91=0,0,F91/D91*100)</f>
        <v>12.5</v>
      </c>
      <c r="H91" s="106">
        <f t="shared" ref="H91:H101" si="44">K91+M91</f>
        <v>4</v>
      </c>
      <c r="I91" s="32">
        <f t="shared" ref="I91:I93" si="45">IF(D91=0,0,H91/D91*100)</f>
        <v>25</v>
      </c>
      <c r="J91" s="32">
        <f t="shared" ref="J91:J93" si="46">IF(C91=0,0,H91/C91*100)</f>
        <v>23.52941176470588</v>
      </c>
      <c r="K91" s="35">
        <v>3</v>
      </c>
      <c r="L91" s="32">
        <f t="shared" si="27"/>
        <v>18.75</v>
      </c>
      <c r="M91" s="35">
        <v>1</v>
      </c>
      <c r="N91" s="32">
        <f t="shared" ref="N91:N93" si="47">IF(D91=0,0,M91/D91*100)</f>
        <v>6.25</v>
      </c>
      <c r="O91" s="99">
        <f t="shared" ref="O91:O101" si="48">D91-H91</f>
        <v>12</v>
      </c>
      <c r="P91" s="32">
        <f t="shared" ref="P91:P93" si="49">IF(D91=0,0,O91/D91*100)</f>
        <v>75</v>
      </c>
      <c r="Q91" s="35">
        <v>0</v>
      </c>
      <c r="R91" s="32">
        <f t="shared" si="31"/>
        <v>0</v>
      </c>
      <c r="S91" s="35">
        <v>0</v>
      </c>
      <c r="T91" s="32">
        <f t="shared" ref="T91:T93" si="50">IF(D91=0,0,S91/D91*100)</f>
        <v>0</v>
      </c>
      <c r="U91" s="35">
        <v>0</v>
      </c>
      <c r="V91" s="32">
        <f t="shared" si="33"/>
        <v>0</v>
      </c>
      <c r="W91" s="35">
        <v>0</v>
      </c>
      <c r="X91" s="32">
        <f t="shared" ref="X91:X93" si="51">IF(D91=0,0,W91/D91*100)</f>
        <v>0</v>
      </c>
      <c r="Y91" s="35">
        <v>1</v>
      </c>
      <c r="Z91" s="32">
        <f t="shared" ref="Z91:Z93" si="52">IF(D91=0,0,Y91/D91*100)</f>
        <v>6.25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1</v>
      </c>
      <c r="AE91" s="32">
        <f t="shared" si="38"/>
        <v>6.25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16</v>
      </c>
      <c r="D92" s="35">
        <v>15</v>
      </c>
      <c r="E92" s="32">
        <f t="shared" si="42"/>
        <v>93.75</v>
      </c>
      <c r="F92" s="35">
        <v>12</v>
      </c>
      <c r="G92" s="32">
        <f t="shared" si="43"/>
        <v>80</v>
      </c>
      <c r="H92" s="106">
        <f t="shared" si="44"/>
        <v>15</v>
      </c>
      <c r="I92" s="32">
        <f t="shared" si="45"/>
        <v>100</v>
      </c>
      <c r="J92" s="32">
        <f t="shared" si="46"/>
        <v>93.75</v>
      </c>
      <c r="K92" s="35">
        <v>14</v>
      </c>
      <c r="L92" s="32">
        <f t="shared" si="27"/>
        <v>93.333333333333329</v>
      </c>
      <c r="M92" s="35">
        <v>1</v>
      </c>
      <c r="N92" s="32">
        <f t="shared" si="47"/>
        <v>6.666666666666667</v>
      </c>
      <c r="O92" s="99">
        <f t="shared" si="48"/>
        <v>0</v>
      </c>
      <c r="P92" s="32">
        <f t="shared" si="49"/>
        <v>0</v>
      </c>
      <c r="Q92" s="35">
        <v>0</v>
      </c>
      <c r="R92" s="32">
        <f t="shared" si="31"/>
        <v>0</v>
      </c>
      <c r="S92" s="35">
        <v>3</v>
      </c>
      <c r="T92" s="32">
        <f t="shared" si="50"/>
        <v>20</v>
      </c>
      <c r="U92" s="35">
        <v>1</v>
      </c>
      <c r="V92" s="32">
        <f t="shared" si="33"/>
        <v>6.666666666666667</v>
      </c>
      <c r="W92" s="35">
        <v>2</v>
      </c>
      <c r="X92" s="32">
        <f t="shared" si="51"/>
        <v>13.333333333333334</v>
      </c>
      <c r="Y92" s="35">
        <v>4</v>
      </c>
      <c r="Z92" s="32">
        <f t="shared" si="52"/>
        <v>26.666666666666668</v>
      </c>
      <c r="AA92" s="35">
        <v>0</v>
      </c>
      <c r="AB92" s="32">
        <f t="shared" si="53"/>
        <v>0</v>
      </c>
      <c r="AC92" s="32">
        <f t="shared" si="54"/>
        <v>0</v>
      </c>
      <c r="AD92" s="35">
        <v>1</v>
      </c>
      <c r="AE92" s="32">
        <f t="shared" si="38"/>
        <v>6.666666666666667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6</v>
      </c>
      <c r="D93" s="35">
        <v>4</v>
      </c>
      <c r="E93" s="32">
        <f t="shared" si="42"/>
        <v>66.666666666666657</v>
      </c>
      <c r="F93" s="35">
        <v>3</v>
      </c>
      <c r="G93" s="32">
        <f t="shared" si="43"/>
        <v>75</v>
      </c>
      <c r="H93" s="106">
        <f t="shared" si="44"/>
        <v>4</v>
      </c>
      <c r="I93" s="32">
        <f t="shared" si="45"/>
        <v>100</v>
      </c>
      <c r="J93" s="32">
        <f t="shared" si="46"/>
        <v>66.666666666666657</v>
      </c>
      <c r="K93" s="35">
        <v>1</v>
      </c>
      <c r="L93" s="32">
        <f t="shared" si="27"/>
        <v>25</v>
      </c>
      <c r="M93" s="35">
        <v>3</v>
      </c>
      <c r="N93" s="32">
        <f t="shared" si="47"/>
        <v>75</v>
      </c>
      <c r="O93" s="99">
        <f t="shared" si="48"/>
        <v>0</v>
      </c>
      <c r="P93" s="32">
        <f t="shared" si="49"/>
        <v>0</v>
      </c>
      <c r="Q93" s="35">
        <v>0</v>
      </c>
      <c r="R93" s="32">
        <f t="shared" si="31"/>
        <v>0</v>
      </c>
      <c r="S93" s="35">
        <v>0</v>
      </c>
      <c r="T93" s="32">
        <f t="shared" si="50"/>
        <v>0</v>
      </c>
      <c r="U93" s="35">
        <v>2</v>
      </c>
      <c r="V93" s="32">
        <f t="shared" si="33"/>
        <v>50</v>
      </c>
      <c r="W93" s="35">
        <v>0</v>
      </c>
      <c r="X93" s="32">
        <f t="shared" si="51"/>
        <v>0</v>
      </c>
      <c r="Y93" s="35">
        <v>0</v>
      </c>
      <c r="Z93" s="32">
        <f t="shared" si="52"/>
        <v>0</v>
      </c>
      <c r="AA93" s="35">
        <v>0</v>
      </c>
      <c r="AB93" s="32">
        <f t="shared" si="53"/>
        <v>0</v>
      </c>
      <c r="AC93" s="32">
        <f t="shared" si="54"/>
        <v>0</v>
      </c>
      <c r="AD93" s="35">
        <v>2</v>
      </c>
      <c r="AE93" s="32">
        <f t="shared" si="38"/>
        <v>50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3</v>
      </c>
      <c r="D94" s="35">
        <v>3</v>
      </c>
      <c r="E94" s="32">
        <f t="shared" si="23"/>
        <v>100</v>
      </c>
      <c r="F94" s="35">
        <v>3</v>
      </c>
      <c r="G94" s="32">
        <f t="shared" si="24"/>
        <v>100</v>
      </c>
      <c r="H94" s="106">
        <f t="shared" si="44"/>
        <v>3</v>
      </c>
      <c r="I94" s="32">
        <f t="shared" si="25"/>
        <v>100</v>
      </c>
      <c r="J94" s="32">
        <f t="shared" si="26"/>
        <v>100</v>
      </c>
      <c r="K94" s="35">
        <v>3</v>
      </c>
      <c r="L94" s="32">
        <f t="shared" si="27"/>
        <v>100</v>
      </c>
      <c r="M94" s="35">
        <v>0</v>
      </c>
      <c r="N94" s="32">
        <f t="shared" si="28"/>
        <v>0</v>
      </c>
      <c r="O94" s="99">
        <f t="shared" si="48"/>
        <v>0</v>
      </c>
      <c r="P94" s="32">
        <f t="shared" si="30"/>
        <v>0</v>
      </c>
      <c r="Q94" s="35">
        <v>0</v>
      </c>
      <c r="R94" s="32">
        <f t="shared" si="31"/>
        <v>0</v>
      </c>
      <c r="S94" s="35">
        <v>1</v>
      </c>
      <c r="T94" s="32">
        <f t="shared" si="32"/>
        <v>33.333333333333329</v>
      </c>
      <c r="U94" s="35">
        <v>0</v>
      </c>
      <c r="V94" s="32">
        <f t="shared" si="33"/>
        <v>0</v>
      </c>
      <c r="W94" s="35">
        <v>0</v>
      </c>
      <c r="X94" s="32">
        <f t="shared" si="34"/>
        <v>0</v>
      </c>
      <c r="Y94" s="35">
        <v>0</v>
      </c>
      <c r="Z94" s="32">
        <f t="shared" si="35"/>
        <v>0</v>
      </c>
      <c r="AA94" s="35">
        <v>0</v>
      </c>
      <c r="AB94" s="32">
        <f t="shared" si="36"/>
        <v>0</v>
      </c>
      <c r="AC94" s="32">
        <f t="shared" si="37"/>
        <v>0</v>
      </c>
      <c r="AD94" s="35">
        <v>0</v>
      </c>
      <c r="AE94" s="32">
        <f t="shared" si="38"/>
        <v>0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17</v>
      </c>
      <c r="D95" s="35">
        <v>14</v>
      </c>
      <c r="E95" s="32">
        <f t="shared" si="23"/>
        <v>82.35294117647058</v>
      </c>
      <c r="F95" s="35">
        <v>12</v>
      </c>
      <c r="G95" s="32">
        <f t="shared" si="24"/>
        <v>85.714285714285708</v>
      </c>
      <c r="H95" s="106">
        <f t="shared" si="44"/>
        <v>14</v>
      </c>
      <c r="I95" s="32">
        <f t="shared" si="25"/>
        <v>100</v>
      </c>
      <c r="J95" s="32">
        <f t="shared" si="26"/>
        <v>82.35294117647058</v>
      </c>
      <c r="K95" s="35">
        <v>13</v>
      </c>
      <c r="L95" s="32">
        <f t="shared" si="27"/>
        <v>92.857142857142861</v>
      </c>
      <c r="M95" s="35">
        <v>1</v>
      </c>
      <c r="N95" s="32">
        <f t="shared" si="28"/>
        <v>7.1428571428571423</v>
      </c>
      <c r="O95" s="99">
        <f t="shared" si="48"/>
        <v>0</v>
      </c>
      <c r="P95" s="32">
        <f t="shared" si="30"/>
        <v>0</v>
      </c>
      <c r="Q95" s="35">
        <v>0</v>
      </c>
      <c r="R95" s="32">
        <f t="shared" si="31"/>
        <v>0</v>
      </c>
      <c r="S95" s="35">
        <v>0</v>
      </c>
      <c r="T95" s="32">
        <f t="shared" si="32"/>
        <v>0</v>
      </c>
      <c r="U95" s="35">
        <v>2</v>
      </c>
      <c r="V95" s="32">
        <f t="shared" si="33"/>
        <v>14.285714285714285</v>
      </c>
      <c r="W95" s="35">
        <v>0</v>
      </c>
      <c r="X95" s="32">
        <f t="shared" si="34"/>
        <v>0</v>
      </c>
      <c r="Y95" s="35">
        <v>1</v>
      </c>
      <c r="Z95" s="32">
        <f t="shared" si="35"/>
        <v>7.1428571428571423</v>
      </c>
      <c r="AA95" s="35">
        <v>0</v>
      </c>
      <c r="AB95" s="32">
        <f t="shared" si="36"/>
        <v>0</v>
      </c>
      <c r="AC95" s="32">
        <f t="shared" si="37"/>
        <v>0</v>
      </c>
      <c r="AD95" s="35">
        <v>0</v>
      </c>
      <c r="AE95" s="32">
        <f t="shared" si="38"/>
        <v>0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5</v>
      </c>
      <c r="D96" s="35">
        <v>5</v>
      </c>
      <c r="E96" s="32">
        <f t="shared" si="23"/>
        <v>100</v>
      </c>
      <c r="F96" s="35">
        <v>4</v>
      </c>
      <c r="G96" s="32">
        <f t="shared" si="24"/>
        <v>80</v>
      </c>
      <c r="H96" s="106">
        <f t="shared" si="44"/>
        <v>5</v>
      </c>
      <c r="I96" s="32">
        <f t="shared" si="25"/>
        <v>100</v>
      </c>
      <c r="J96" s="32">
        <f t="shared" si="26"/>
        <v>100</v>
      </c>
      <c r="K96" s="35">
        <v>5</v>
      </c>
      <c r="L96" s="32">
        <f t="shared" si="27"/>
        <v>100</v>
      </c>
      <c r="M96" s="35">
        <v>0</v>
      </c>
      <c r="N96" s="32">
        <f t="shared" si="28"/>
        <v>0</v>
      </c>
      <c r="O96" s="99">
        <f t="shared" si="48"/>
        <v>0</v>
      </c>
      <c r="P96" s="32">
        <f t="shared" si="30"/>
        <v>0</v>
      </c>
      <c r="Q96" s="35">
        <v>0</v>
      </c>
      <c r="R96" s="32">
        <f t="shared" si="31"/>
        <v>0</v>
      </c>
      <c r="S96" s="35">
        <v>0</v>
      </c>
      <c r="T96" s="32">
        <f t="shared" si="32"/>
        <v>0</v>
      </c>
      <c r="U96" s="35">
        <v>2</v>
      </c>
      <c r="V96" s="32">
        <f t="shared" si="33"/>
        <v>40</v>
      </c>
      <c r="W96" s="35">
        <v>0</v>
      </c>
      <c r="X96" s="32">
        <f t="shared" si="34"/>
        <v>0</v>
      </c>
      <c r="Y96" s="35">
        <v>0</v>
      </c>
      <c r="Z96" s="32">
        <f t="shared" si="35"/>
        <v>0</v>
      </c>
      <c r="AA96" s="35">
        <v>0</v>
      </c>
      <c r="AB96" s="32">
        <f t="shared" si="36"/>
        <v>0</v>
      </c>
      <c r="AC96" s="32">
        <f t="shared" si="37"/>
        <v>0</v>
      </c>
      <c r="AD96" s="35">
        <v>0</v>
      </c>
      <c r="AE96" s="32">
        <f t="shared" si="38"/>
        <v>0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21</v>
      </c>
      <c r="D97" s="35">
        <v>20</v>
      </c>
      <c r="E97" s="32">
        <f t="shared" si="23"/>
        <v>95.238095238095227</v>
      </c>
      <c r="F97" s="35">
        <v>17</v>
      </c>
      <c r="G97" s="32">
        <f t="shared" si="24"/>
        <v>85</v>
      </c>
      <c r="H97" s="106">
        <f t="shared" si="44"/>
        <v>20</v>
      </c>
      <c r="I97" s="32">
        <f t="shared" si="25"/>
        <v>100</v>
      </c>
      <c r="J97" s="32">
        <f t="shared" si="26"/>
        <v>95.238095238095227</v>
      </c>
      <c r="K97" s="35">
        <v>20</v>
      </c>
      <c r="L97" s="32">
        <f t="shared" si="27"/>
        <v>100</v>
      </c>
      <c r="M97" s="35">
        <v>0</v>
      </c>
      <c r="N97" s="32">
        <f t="shared" si="28"/>
        <v>0</v>
      </c>
      <c r="O97" s="99">
        <f t="shared" si="48"/>
        <v>0</v>
      </c>
      <c r="P97" s="32">
        <f t="shared" si="30"/>
        <v>0</v>
      </c>
      <c r="Q97" s="35">
        <v>0</v>
      </c>
      <c r="R97" s="32">
        <f t="shared" si="31"/>
        <v>0</v>
      </c>
      <c r="S97" s="35">
        <v>0</v>
      </c>
      <c r="T97" s="32">
        <f t="shared" si="32"/>
        <v>0</v>
      </c>
      <c r="U97" s="35">
        <v>2</v>
      </c>
      <c r="V97" s="32">
        <f t="shared" si="33"/>
        <v>10</v>
      </c>
      <c r="W97" s="35">
        <v>1</v>
      </c>
      <c r="X97" s="32">
        <f t="shared" si="34"/>
        <v>5</v>
      </c>
      <c r="Y97" s="35">
        <v>0</v>
      </c>
      <c r="Z97" s="32">
        <f t="shared" si="35"/>
        <v>0</v>
      </c>
      <c r="AA97" s="35">
        <v>0</v>
      </c>
      <c r="AB97" s="32">
        <f t="shared" si="36"/>
        <v>0</v>
      </c>
      <c r="AC97" s="32">
        <f t="shared" si="37"/>
        <v>0</v>
      </c>
      <c r="AD97" s="35">
        <v>2</v>
      </c>
      <c r="AE97" s="32">
        <f t="shared" si="38"/>
        <v>10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9</v>
      </c>
      <c r="D98" s="35">
        <v>1</v>
      </c>
      <c r="E98" s="32">
        <f t="shared" si="23"/>
        <v>11.111111111111111</v>
      </c>
      <c r="F98" s="35">
        <v>1</v>
      </c>
      <c r="G98" s="32">
        <f t="shared" si="24"/>
        <v>100</v>
      </c>
      <c r="H98" s="106">
        <f t="shared" si="44"/>
        <v>1</v>
      </c>
      <c r="I98" s="32">
        <f t="shared" si="25"/>
        <v>100</v>
      </c>
      <c r="J98" s="32">
        <f t="shared" si="26"/>
        <v>11.111111111111111</v>
      </c>
      <c r="K98" s="35">
        <v>1</v>
      </c>
      <c r="L98" s="32">
        <f t="shared" si="27"/>
        <v>100</v>
      </c>
      <c r="M98" s="35">
        <v>0</v>
      </c>
      <c r="N98" s="32">
        <f t="shared" si="28"/>
        <v>0</v>
      </c>
      <c r="O98" s="99">
        <f t="shared" si="48"/>
        <v>0</v>
      </c>
      <c r="P98" s="32">
        <f t="shared" si="30"/>
        <v>0</v>
      </c>
      <c r="Q98" s="35">
        <v>0</v>
      </c>
      <c r="R98" s="32">
        <f t="shared" si="31"/>
        <v>0</v>
      </c>
      <c r="S98" s="35">
        <v>0</v>
      </c>
      <c r="T98" s="32">
        <f t="shared" si="32"/>
        <v>0</v>
      </c>
      <c r="U98" s="35">
        <v>0</v>
      </c>
      <c r="V98" s="32">
        <f t="shared" si="33"/>
        <v>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5</v>
      </c>
      <c r="D99" s="35">
        <v>4</v>
      </c>
      <c r="E99" s="32">
        <f t="shared" si="23"/>
        <v>80</v>
      </c>
      <c r="F99" s="35">
        <v>4</v>
      </c>
      <c r="G99" s="32">
        <f t="shared" si="24"/>
        <v>100</v>
      </c>
      <c r="H99" s="106">
        <f t="shared" si="44"/>
        <v>3</v>
      </c>
      <c r="I99" s="32">
        <f t="shared" si="25"/>
        <v>75</v>
      </c>
      <c r="J99" s="32">
        <f t="shared" si="26"/>
        <v>60</v>
      </c>
      <c r="K99" s="35">
        <v>3</v>
      </c>
      <c r="L99" s="32">
        <f t="shared" si="27"/>
        <v>75</v>
      </c>
      <c r="M99" s="35">
        <v>0</v>
      </c>
      <c r="N99" s="32">
        <f t="shared" si="28"/>
        <v>0</v>
      </c>
      <c r="O99" s="99">
        <f t="shared" si="48"/>
        <v>1</v>
      </c>
      <c r="P99" s="32">
        <f t="shared" si="30"/>
        <v>25</v>
      </c>
      <c r="Q99" s="35">
        <v>0</v>
      </c>
      <c r="R99" s="32">
        <f t="shared" si="31"/>
        <v>0</v>
      </c>
      <c r="S99" s="35">
        <v>0</v>
      </c>
      <c r="T99" s="32">
        <f t="shared" si="32"/>
        <v>0</v>
      </c>
      <c r="U99" s="35">
        <v>0</v>
      </c>
      <c r="V99" s="32">
        <f t="shared" si="33"/>
        <v>0</v>
      </c>
      <c r="W99" s="35">
        <v>0</v>
      </c>
      <c r="X99" s="32">
        <f t="shared" si="34"/>
        <v>0</v>
      </c>
      <c r="Y99" s="35">
        <v>2</v>
      </c>
      <c r="Z99" s="32">
        <f t="shared" si="35"/>
        <v>50</v>
      </c>
      <c r="AA99" s="35">
        <v>0</v>
      </c>
      <c r="AB99" s="32">
        <f t="shared" si="36"/>
        <v>0</v>
      </c>
      <c r="AC99" s="32">
        <f t="shared" si="37"/>
        <v>0</v>
      </c>
      <c r="AD99" s="35">
        <v>1</v>
      </c>
      <c r="AE99" s="32">
        <f t="shared" si="38"/>
        <v>25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7</v>
      </c>
      <c r="D100" s="35">
        <v>2</v>
      </c>
      <c r="E100" s="32">
        <f t="shared" si="23"/>
        <v>28.571428571428569</v>
      </c>
      <c r="F100" s="35">
        <v>2</v>
      </c>
      <c r="G100" s="32">
        <f t="shared" si="24"/>
        <v>100</v>
      </c>
      <c r="H100" s="106">
        <f t="shared" si="44"/>
        <v>2</v>
      </c>
      <c r="I100" s="32">
        <f t="shared" si="25"/>
        <v>100</v>
      </c>
      <c r="J100" s="32">
        <f t="shared" si="26"/>
        <v>28.571428571428569</v>
      </c>
      <c r="K100" s="35">
        <v>2</v>
      </c>
      <c r="L100" s="32">
        <f t="shared" si="27"/>
        <v>100</v>
      </c>
      <c r="M100" s="35">
        <v>0</v>
      </c>
      <c r="N100" s="32">
        <f t="shared" si="28"/>
        <v>0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1</v>
      </c>
      <c r="V100" s="32">
        <f t="shared" si="33"/>
        <v>50</v>
      </c>
      <c r="W100" s="35">
        <v>0</v>
      </c>
      <c r="X100" s="32">
        <f t="shared" si="34"/>
        <v>0</v>
      </c>
      <c r="Y100" s="35">
        <v>0</v>
      </c>
      <c r="Z100" s="32">
        <f t="shared" si="35"/>
        <v>0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5</v>
      </c>
      <c r="AE100" s="32">
        <f t="shared" si="38"/>
        <v>250</v>
      </c>
      <c r="AF100" s="35">
        <v>5</v>
      </c>
      <c r="AG100" s="32">
        <f t="shared" si="39"/>
        <v>250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1</v>
      </c>
      <c r="D101" s="35">
        <v>1</v>
      </c>
      <c r="E101" s="32">
        <f t="shared" si="23"/>
        <v>100</v>
      </c>
      <c r="F101" s="35">
        <v>0</v>
      </c>
      <c r="G101" s="32">
        <f t="shared" si="24"/>
        <v>0</v>
      </c>
      <c r="H101" s="106">
        <f t="shared" si="44"/>
        <v>1</v>
      </c>
      <c r="I101" s="32">
        <f t="shared" si="25"/>
        <v>100</v>
      </c>
      <c r="J101" s="32">
        <f t="shared" si="26"/>
        <v>100</v>
      </c>
      <c r="K101" s="35">
        <v>1</v>
      </c>
      <c r="L101" s="32">
        <f t="shared" si="27"/>
        <v>100</v>
      </c>
      <c r="M101" s="35">
        <v>0</v>
      </c>
      <c r="N101" s="32">
        <f t="shared" si="28"/>
        <v>0</v>
      </c>
      <c r="O101" s="99">
        <f t="shared" si="48"/>
        <v>0</v>
      </c>
      <c r="P101" s="32">
        <f t="shared" si="30"/>
        <v>0</v>
      </c>
      <c r="Q101" s="35">
        <v>0</v>
      </c>
      <c r="R101" s="32">
        <f t="shared" si="31"/>
        <v>0</v>
      </c>
      <c r="S101" s="35">
        <v>0</v>
      </c>
      <c r="T101" s="32">
        <f t="shared" si="32"/>
        <v>0</v>
      </c>
      <c r="U101" s="35">
        <v>0</v>
      </c>
      <c r="V101" s="32">
        <f t="shared" si="33"/>
        <v>0</v>
      </c>
      <c r="W101" s="35">
        <v>0</v>
      </c>
      <c r="X101" s="32">
        <f t="shared" si="34"/>
        <v>0</v>
      </c>
      <c r="Y101" s="35">
        <v>0</v>
      </c>
      <c r="Z101" s="32">
        <f t="shared" si="35"/>
        <v>0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0</v>
      </c>
      <c r="AE101" s="32">
        <f t="shared" si="38"/>
        <v>0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54" fitToHeight="2" orientation="landscape" r:id="rId1"/>
  <headerFooter scaleWithDoc="0">
    <oddHeader>&amp;R&amp;P</oddHeader>
    <oddFooter>&amp;R&amp;P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Q77" activePane="bottomRight" state="frozen"/>
      <selection pane="topRight" activeCell="C1" sqref="C1"/>
      <selection pane="bottomLeft" activeCell="A8" sqref="A8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245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107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11728.82</v>
      </c>
      <c r="D8" s="65">
        <f>D9+D21+D40+D55+D72+D79+D90+D64+D102</f>
        <v>11347.14</v>
      </c>
      <c r="E8" s="62">
        <f>IF(C8=0,0,D8/C8*100)</f>
        <v>96.745793694506361</v>
      </c>
      <c r="F8" s="65">
        <f>F9+F21+F40+F55+F72+F79+F90+F64+F102</f>
        <v>10196</v>
      </c>
      <c r="G8" s="62">
        <f>IF(D8=0,0,F8/D8*100)</f>
        <v>89.855241056336666</v>
      </c>
      <c r="H8" s="65">
        <f>H9+H21+H40+H55+H72+H79+H90+H64+H102</f>
        <v>11198</v>
      </c>
      <c r="I8" s="62">
        <f>IF(D8=0,0,H8/D8*100)</f>
        <v>98.685659998907212</v>
      </c>
      <c r="J8" s="62">
        <f>IF(C8=0,0,H8/C8*100)</f>
        <v>95.474225028604749</v>
      </c>
      <c r="K8" s="65">
        <f>K9+K21+K40+K55+K72+K79+K90+K64+K102</f>
        <v>8125</v>
      </c>
      <c r="L8" s="62">
        <f>IF(D8=0,0,K8/D8*100)</f>
        <v>71.603946016353021</v>
      </c>
      <c r="M8" s="65">
        <f>M9+M21+M40+M55+M72+M79+M90+M64+M102</f>
        <v>3073</v>
      </c>
      <c r="N8" s="62">
        <f>IF(D8=0,0,M8/D8*100)</f>
        <v>27.081713982554195</v>
      </c>
      <c r="O8" s="65">
        <f>O9+O21+O40+O55+O72+O79+O90+O64+O102</f>
        <v>149.13999999999999</v>
      </c>
      <c r="P8" s="62">
        <f>IF(D8=0,0,O8/D8*100)</f>
        <v>1.3143400010927864</v>
      </c>
      <c r="Q8" s="65">
        <f>Q9+Q21+Q40+Q55+Q72+Q79+Q90+Q64+Q102</f>
        <v>19</v>
      </c>
      <c r="R8" s="62">
        <f>IF(O8=0,0,Q8/O8*100)</f>
        <v>12.739707657234813</v>
      </c>
      <c r="S8" s="65">
        <f>S9+S21+S40+S55+S72+S79+S90+S64+S102</f>
        <v>403</v>
      </c>
      <c r="T8" s="62">
        <f>IF(D8=0,0,S8/D8*100)</f>
        <v>3.5515557224111101</v>
      </c>
      <c r="U8" s="65">
        <f>U9+U21+U40+U55+U72+U79+U90+U64+U102</f>
        <v>2643</v>
      </c>
      <c r="V8" s="62">
        <f>IF(D8=0,0,U8/D8*100)</f>
        <v>23.292212839534898</v>
      </c>
      <c r="W8" s="65">
        <f>W9+W21+W40+W55+W72+W79+W90+W64+W102</f>
        <v>611</v>
      </c>
      <c r="X8" s="62">
        <f>IF(D8=0,0,W8/D8*100)</f>
        <v>5.3846167404297471</v>
      </c>
      <c r="Y8" s="65">
        <f>Y9+Y21+Y40+Y55+Y72+Y79+Y90+Y64+Y102</f>
        <v>767</v>
      </c>
      <c r="Z8" s="62">
        <f>IF(D8=0,0,Y8/D8*100)</f>
        <v>6.7594125039437252</v>
      </c>
      <c r="AA8" s="65">
        <f>AA9+AA21+AA40+AA55+AA72+AA79+AA90+AA64+AA102</f>
        <v>43</v>
      </c>
      <c r="AB8" s="62">
        <f>IF(D8=0,0,AA8/D8*100)</f>
        <v>0.37895011430192982</v>
      </c>
      <c r="AC8" s="62">
        <f>IF(Y8=0,0,AA8/Y8*100)</f>
        <v>5.6062581486310297</v>
      </c>
      <c r="AD8" s="65">
        <f>AD9+AD21+AD40+AD55+AD72+AD79+AD90+AD64+AD102</f>
        <v>720</v>
      </c>
      <c r="AE8" s="62">
        <f>IF(D8=0,0,AD8/D8*100)</f>
        <v>6.3452112162183605</v>
      </c>
      <c r="AF8" s="65">
        <f>AF9+AF21+AF40+AF55+AF72+AF79+AF90+AF64+AF102</f>
        <v>9</v>
      </c>
      <c r="AG8" s="60">
        <f>IF(D8=0,0,AF8/D8*100)</f>
        <v>7.9315140202729506E-2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597</v>
      </c>
      <c r="D9" s="10">
        <f>SUM(D10:D20)</f>
        <v>574</v>
      </c>
      <c r="E9" s="43">
        <f>IF(C9=0,0,D9/C9*100)</f>
        <v>96.147403685092129</v>
      </c>
      <c r="F9" s="10">
        <f>SUM(F10:F20)</f>
        <v>542</v>
      </c>
      <c r="G9" s="43">
        <f>IF(D9=0,0,F9/D9*100)</f>
        <v>94.42508710801394</v>
      </c>
      <c r="H9" s="61">
        <f>SUM(H10:H20)</f>
        <v>566</v>
      </c>
      <c r="I9" s="43">
        <f>IF(D9=0,0,H9/D9*100)</f>
        <v>98.606271777003485</v>
      </c>
      <c r="J9" s="43">
        <f>IF(C9=0,0,H9/C9*100)</f>
        <v>94.807370184254609</v>
      </c>
      <c r="K9" s="10">
        <f>SUM(K10:K20)</f>
        <v>397</v>
      </c>
      <c r="L9" s="43">
        <f>IF(D9=0,0,K9/D9*100)</f>
        <v>69.163763066202094</v>
      </c>
      <c r="M9" s="10">
        <f>SUM(M10:M20)</f>
        <v>169</v>
      </c>
      <c r="N9" s="43">
        <f>IF(D9=0,0,M9/D9*100)</f>
        <v>29.442508710801395</v>
      </c>
      <c r="O9" s="61">
        <f>SUM(O10:O20)</f>
        <v>8</v>
      </c>
      <c r="P9" s="43">
        <f>IF(D9=0,0,O9/D9*100)</f>
        <v>1.3937282229965158</v>
      </c>
      <c r="Q9" s="10">
        <f>SUM(Q10:Q20)</f>
        <v>1</v>
      </c>
      <c r="R9" s="43">
        <f>IF(O9=0,0,Q9/O9*100)</f>
        <v>12.5</v>
      </c>
      <c r="S9" s="10">
        <f>SUM(S10:S20)</f>
        <v>20</v>
      </c>
      <c r="T9" s="43">
        <f>IF(D9=0,0,S9/D9*100)</f>
        <v>3.484320557491289</v>
      </c>
      <c r="U9" s="10">
        <f>SUM(U10:U20)</f>
        <v>147</v>
      </c>
      <c r="V9" s="43">
        <f>IF(D9=0,0,U9/D9*100)</f>
        <v>25.609756097560975</v>
      </c>
      <c r="W9" s="10">
        <f>SUM(W10:W20)</f>
        <v>23</v>
      </c>
      <c r="X9" s="43">
        <f>IF(D9=0,0,W9/D9*100)</f>
        <v>4.0069686411149821</v>
      </c>
      <c r="Y9" s="10">
        <f>SUM(Y10:Y20)</f>
        <v>42</v>
      </c>
      <c r="Z9" s="43">
        <f>IF(D9=0,0,Y9/D9*100)</f>
        <v>7.3170731707317067</v>
      </c>
      <c r="AA9" s="10">
        <f>SUM(AA10:AA20)</f>
        <v>0</v>
      </c>
      <c r="AB9" s="43">
        <f>IF(D9=0,0,AA9/D9*100)</f>
        <v>0</v>
      </c>
      <c r="AC9" s="43">
        <f>IF(Y9=0,0,AA9/Y9*100)</f>
        <v>0</v>
      </c>
      <c r="AD9" s="10">
        <f>SUM(AD10:AD20)</f>
        <v>34</v>
      </c>
      <c r="AE9" s="43">
        <f>IF(D9=0,0,AD9/D9*100)</f>
        <v>5.9233449477351918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9</v>
      </c>
      <c r="D10" s="35">
        <v>9</v>
      </c>
      <c r="E10" s="32">
        <f>IF(C10=0,0,D10/C10*100)</f>
        <v>100</v>
      </c>
      <c r="F10" s="35">
        <v>9</v>
      </c>
      <c r="G10" s="32">
        <f>IF(D10=0,0,F10/D10*100)</f>
        <v>100</v>
      </c>
      <c r="H10" s="106">
        <f>K10+M10</f>
        <v>8</v>
      </c>
      <c r="I10" s="32">
        <f>IF(D10=0,0,H10/D10*100)</f>
        <v>88.888888888888886</v>
      </c>
      <c r="J10" s="32">
        <f>IF(C10=0,0,H10/C10*100)</f>
        <v>88.888888888888886</v>
      </c>
      <c r="K10" s="35">
        <v>7</v>
      </c>
      <c r="L10" s="32">
        <f>IF(D10=0,0,K10/D10*100)</f>
        <v>77.777777777777786</v>
      </c>
      <c r="M10" s="35">
        <v>1</v>
      </c>
      <c r="N10" s="32">
        <f>IF(D10=0,0,M10/D10*100)</f>
        <v>11.111111111111111</v>
      </c>
      <c r="O10" s="99">
        <f>D10-H10</f>
        <v>1</v>
      </c>
      <c r="P10" s="32">
        <f>IF(D10=0,0,O10/D10*100)</f>
        <v>11.111111111111111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4</v>
      </c>
      <c r="V10" s="32">
        <f>IF(D10=0,0,U10/D10*100)</f>
        <v>44.444444444444443</v>
      </c>
      <c r="W10" s="35">
        <v>1</v>
      </c>
      <c r="X10" s="32">
        <f>IF(D10=0,0,W10/D10*100)</f>
        <v>11.111111111111111</v>
      </c>
      <c r="Y10" s="35">
        <v>0</v>
      </c>
      <c r="Z10" s="32">
        <f>IF(D10=0,0,Y10/D10*100)</f>
        <v>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55</v>
      </c>
      <c r="D11" s="35">
        <v>49</v>
      </c>
      <c r="E11" s="32">
        <f>IF(C11=0,0,D11/C11*100)</f>
        <v>89.090909090909093</v>
      </c>
      <c r="F11" s="35">
        <v>49</v>
      </c>
      <c r="G11" s="32">
        <f>IF(D11=0,0,F11/D11*100)</f>
        <v>100</v>
      </c>
      <c r="H11" s="106">
        <f t="shared" ref="H11:H80" si="0">K11+M11</f>
        <v>48</v>
      </c>
      <c r="I11" s="32">
        <f>IF(D11=0,0,H11/D11*100)</f>
        <v>97.959183673469383</v>
      </c>
      <c r="J11" s="32">
        <f>IF(C11=0,0,H11/C11*100)</f>
        <v>87.272727272727266</v>
      </c>
      <c r="K11" s="35">
        <v>34</v>
      </c>
      <c r="L11" s="32">
        <f>IF(D11=0,0,K11/D11*100)</f>
        <v>69.387755102040813</v>
      </c>
      <c r="M11" s="35">
        <v>14</v>
      </c>
      <c r="N11" s="32">
        <f>IF(D11=0,0,M11/D11*100)</f>
        <v>28.571428571428569</v>
      </c>
      <c r="O11" s="99">
        <f t="shared" ref="O11:O20" si="1">D11-H11</f>
        <v>1</v>
      </c>
      <c r="P11" s="32">
        <f>IF(D11=0,0,O11/D11*100)</f>
        <v>2.0408163265306123</v>
      </c>
      <c r="Q11" s="35">
        <v>0</v>
      </c>
      <c r="R11" s="32">
        <f>IF(O11=0,0,Q11/O11*100)</f>
        <v>0</v>
      </c>
      <c r="S11" s="35">
        <v>2</v>
      </c>
      <c r="T11" s="32">
        <f>IF(D11=0,0,S11/D11*100)</f>
        <v>4.0816326530612246</v>
      </c>
      <c r="U11" s="35">
        <v>13</v>
      </c>
      <c r="V11" s="32">
        <f>IF(D11=0,0,U11/D11*100)</f>
        <v>26.530612244897959</v>
      </c>
      <c r="W11" s="35">
        <v>3</v>
      </c>
      <c r="X11" s="32">
        <f>IF(D11=0,0,W11/D11*100)</f>
        <v>6.1224489795918364</v>
      </c>
      <c r="Y11" s="35">
        <v>2</v>
      </c>
      <c r="Z11" s="32">
        <f>IF(D11=0,0,Y11/D11*100)</f>
        <v>4.0816326530612246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4</v>
      </c>
      <c r="AE11" s="32">
        <f>IF(D11=0,0,AD11/D11*100)</f>
        <v>8.1632653061224492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39</v>
      </c>
      <c r="D12" s="35">
        <v>37</v>
      </c>
      <c r="E12" s="32">
        <f t="shared" ref="E12:E78" si="2">IF(C12=0,0,D12/C12*100)</f>
        <v>94.871794871794862</v>
      </c>
      <c r="F12" s="35">
        <v>36</v>
      </c>
      <c r="G12" s="32">
        <f t="shared" ref="G12:G78" si="3">IF(D12=0,0,F12/D12*100)</f>
        <v>97.297297297297305</v>
      </c>
      <c r="H12" s="106">
        <f t="shared" si="0"/>
        <v>37</v>
      </c>
      <c r="I12" s="32">
        <f t="shared" ref="I12:I78" si="4">IF(D12=0,0,H12/D12*100)</f>
        <v>100</v>
      </c>
      <c r="J12" s="32">
        <f t="shared" ref="J12:J78" si="5">IF(C12=0,0,H12/C12*100)</f>
        <v>94.871794871794862</v>
      </c>
      <c r="K12" s="35">
        <v>24</v>
      </c>
      <c r="L12" s="32">
        <f t="shared" ref="L12:L79" si="6">IF(D12=0,0,K12/D12*100)</f>
        <v>64.86486486486487</v>
      </c>
      <c r="M12" s="35">
        <v>13</v>
      </c>
      <c r="N12" s="32">
        <f t="shared" ref="N12:N78" si="7">IF(D12=0,0,M12/D12*100)</f>
        <v>35.135135135135137</v>
      </c>
      <c r="O12" s="99">
        <f t="shared" si="1"/>
        <v>0</v>
      </c>
      <c r="P12" s="32">
        <f t="shared" ref="P12:P78" si="8">IF(D12=0,0,O12/D12*100)</f>
        <v>0</v>
      </c>
      <c r="Q12" s="35">
        <v>0</v>
      </c>
      <c r="R12" s="32">
        <f t="shared" ref="R12:R79" si="9">IF(O12=0,0,Q12/O12*100)</f>
        <v>0</v>
      </c>
      <c r="S12" s="35">
        <v>0</v>
      </c>
      <c r="T12" s="32">
        <f t="shared" ref="T12:T78" si="10">IF(D12=0,0,S12/D12*100)</f>
        <v>0</v>
      </c>
      <c r="U12" s="35">
        <v>11</v>
      </c>
      <c r="V12" s="32">
        <f t="shared" ref="V12:V79" si="11">IF(D12=0,0,U12/D12*100)</f>
        <v>29.72972972972973</v>
      </c>
      <c r="W12" s="35">
        <v>2</v>
      </c>
      <c r="X12" s="32">
        <f t="shared" ref="X12:X78" si="12">IF(D12=0,0,W12/D12*100)</f>
        <v>5.4054054054054053</v>
      </c>
      <c r="Y12" s="35">
        <v>3</v>
      </c>
      <c r="Z12" s="32">
        <f t="shared" ref="Z12:Z78" si="13">IF(D12=0,0,Y12/D12*100)</f>
        <v>8.1081081081081088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1</v>
      </c>
      <c r="AE12" s="32">
        <f t="shared" ref="AE12:AE79" si="16">IF(D12=0,0,AD12/D12*100)</f>
        <v>2.7027027027027026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130</v>
      </c>
      <c r="D13" s="35">
        <v>127</v>
      </c>
      <c r="E13" s="32">
        <f t="shared" si="2"/>
        <v>97.692307692307693</v>
      </c>
      <c r="F13" s="35">
        <v>120</v>
      </c>
      <c r="G13" s="32">
        <f t="shared" si="3"/>
        <v>94.488188976377955</v>
      </c>
      <c r="H13" s="106">
        <f t="shared" si="0"/>
        <v>122</v>
      </c>
      <c r="I13" s="32">
        <f t="shared" si="4"/>
        <v>96.062992125984252</v>
      </c>
      <c r="J13" s="32">
        <f t="shared" si="5"/>
        <v>93.84615384615384</v>
      </c>
      <c r="K13" s="35">
        <v>67</v>
      </c>
      <c r="L13" s="32">
        <f t="shared" si="6"/>
        <v>52.755905511811022</v>
      </c>
      <c r="M13" s="35">
        <v>55</v>
      </c>
      <c r="N13" s="32">
        <f t="shared" si="7"/>
        <v>43.30708661417323</v>
      </c>
      <c r="O13" s="99">
        <f t="shared" si="1"/>
        <v>5</v>
      </c>
      <c r="P13" s="32">
        <f t="shared" si="8"/>
        <v>3.9370078740157481</v>
      </c>
      <c r="Q13" s="35">
        <v>1</v>
      </c>
      <c r="R13" s="32">
        <f t="shared" si="9"/>
        <v>20</v>
      </c>
      <c r="S13" s="35">
        <v>10</v>
      </c>
      <c r="T13" s="32">
        <f t="shared" si="10"/>
        <v>7.8740157480314963</v>
      </c>
      <c r="U13" s="35">
        <v>28</v>
      </c>
      <c r="V13" s="32">
        <f t="shared" si="11"/>
        <v>22.047244094488189</v>
      </c>
      <c r="W13" s="35">
        <v>4</v>
      </c>
      <c r="X13" s="32">
        <f t="shared" si="12"/>
        <v>3.1496062992125982</v>
      </c>
      <c r="Y13" s="35">
        <v>4</v>
      </c>
      <c r="Z13" s="32">
        <f t="shared" si="13"/>
        <v>3.1496062992125982</v>
      </c>
      <c r="AA13" s="35">
        <v>0</v>
      </c>
      <c r="AB13" s="32">
        <f t="shared" si="14"/>
        <v>0</v>
      </c>
      <c r="AC13" s="32">
        <f t="shared" si="15"/>
        <v>0</v>
      </c>
      <c r="AD13" s="35">
        <v>4</v>
      </c>
      <c r="AE13" s="32">
        <f t="shared" si="16"/>
        <v>3.1496062992125982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100</v>
      </c>
      <c r="D14" s="35">
        <v>92</v>
      </c>
      <c r="E14" s="32">
        <f t="shared" si="2"/>
        <v>92</v>
      </c>
      <c r="F14" s="35">
        <v>84</v>
      </c>
      <c r="G14" s="32">
        <f t="shared" si="3"/>
        <v>91.304347826086953</v>
      </c>
      <c r="H14" s="106">
        <f t="shared" si="0"/>
        <v>92</v>
      </c>
      <c r="I14" s="32">
        <f t="shared" si="4"/>
        <v>100</v>
      </c>
      <c r="J14" s="32">
        <f t="shared" si="5"/>
        <v>92</v>
      </c>
      <c r="K14" s="35">
        <v>77</v>
      </c>
      <c r="L14" s="32">
        <f t="shared" si="6"/>
        <v>83.695652173913047</v>
      </c>
      <c r="M14" s="35">
        <v>15</v>
      </c>
      <c r="N14" s="32">
        <f t="shared" si="7"/>
        <v>16.304347826086957</v>
      </c>
      <c r="O14" s="99">
        <f t="shared" si="1"/>
        <v>0</v>
      </c>
      <c r="P14" s="32">
        <f t="shared" si="8"/>
        <v>0</v>
      </c>
      <c r="Q14" s="35">
        <v>0</v>
      </c>
      <c r="R14" s="32">
        <f t="shared" si="9"/>
        <v>0</v>
      </c>
      <c r="S14" s="35">
        <v>2</v>
      </c>
      <c r="T14" s="32">
        <f t="shared" si="10"/>
        <v>2.1739130434782608</v>
      </c>
      <c r="U14" s="35">
        <v>17</v>
      </c>
      <c r="V14" s="32">
        <f t="shared" si="11"/>
        <v>18.478260869565215</v>
      </c>
      <c r="W14" s="35">
        <v>5</v>
      </c>
      <c r="X14" s="32">
        <f t="shared" si="12"/>
        <v>5.4347826086956523</v>
      </c>
      <c r="Y14" s="35">
        <v>8</v>
      </c>
      <c r="Z14" s="32">
        <f t="shared" si="13"/>
        <v>8.695652173913043</v>
      </c>
      <c r="AA14" s="35">
        <v>0</v>
      </c>
      <c r="AB14" s="32">
        <f t="shared" si="14"/>
        <v>0</v>
      </c>
      <c r="AC14" s="32">
        <f t="shared" si="15"/>
        <v>0</v>
      </c>
      <c r="AD14" s="35">
        <v>8</v>
      </c>
      <c r="AE14" s="32">
        <f t="shared" si="16"/>
        <v>8.695652173913043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116</v>
      </c>
      <c r="D15" s="35">
        <v>116</v>
      </c>
      <c r="E15" s="32">
        <f t="shared" si="2"/>
        <v>100</v>
      </c>
      <c r="F15" s="35">
        <v>110</v>
      </c>
      <c r="G15" s="32">
        <f t="shared" si="3"/>
        <v>94.827586206896555</v>
      </c>
      <c r="H15" s="106">
        <f t="shared" si="0"/>
        <v>116</v>
      </c>
      <c r="I15" s="32">
        <f t="shared" si="4"/>
        <v>100</v>
      </c>
      <c r="J15" s="32">
        <f t="shared" si="5"/>
        <v>100</v>
      </c>
      <c r="K15" s="35">
        <v>98</v>
      </c>
      <c r="L15" s="32">
        <f t="shared" si="6"/>
        <v>84.482758620689651</v>
      </c>
      <c r="M15" s="35">
        <v>18</v>
      </c>
      <c r="N15" s="32">
        <f t="shared" si="7"/>
        <v>15.517241379310345</v>
      </c>
      <c r="O15" s="99">
        <f t="shared" si="1"/>
        <v>0</v>
      </c>
      <c r="P15" s="32">
        <f t="shared" si="8"/>
        <v>0</v>
      </c>
      <c r="Q15" s="35">
        <v>0</v>
      </c>
      <c r="R15" s="32">
        <f t="shared" si="9"/>
        <v>0</v>
      </c>
      <c r="S15" s="35">
        <v>2</v>
      </c>
      <c r="T15" s="32">
        <f t="shared" si="10"/>
        <v>1.7241379310344827</v>
      </c>
      <c r="U15" s="35">
        <v>31</v>
      </c>
      <c r="V15" s="32">
        <f t="shared" si="11"/>
        <v>26.72413793103448</v>
      </c>
      <c r="W15" s="35">
        <v>6</v>
      </c>
      <c r="X15" s="32">
        <f t="shared" si="12"/>
        <v>5.1724137931034484</v>
      </c>
      <c r="Y15" s="35">
        <v>14</v>
      </c>
      <c r="Z15" s="32">
        <f t="shared" si="13"/>
        <v>12.068965517241379</v>
      </c>
      <c r="AA15" s="35">
        <v>0</v>
      </c>
      <c r="AB15" s="32">
        <f t="shared" si="14"/>
        <v>0</v>
      </c>
      <c r="AC15" s="32">
        <f t="shared" si="15"/>
        <v>0</v>
      </c>
      <c r="AD15" s="35">
        <v>11</v>
      </c>
      <c r="AE15" s="32">
        <f t="shared" si="16"/>
        <v>9.4827586206896548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2</v>
      </c>
      <c r="D16" s="35">
        <v>2</v>
      </c>
      <c r="E16" s="32">
        <f t="shared" si="2"/>
        <v>100</v>
      </c>
      <c r="F16" s="35">
        <v>2</v>
      </c>
      <c r="G16" s="32">
        <f t="shared" si="3"/>
        <v>100</v>
      </c>
      <c r="H16" s="106">
        <f t="shared" si="0"/>
        <v>2</v>
      </c>
      <c r="I16" s="32">
        <f t="shared" si="4"/>
        <v>100</v>
      </c>
      <c r="J16" s="32">
        <f t="shared" si="5"/>
        <v>100</v>
      </c>
      <c r="K16" s="35">
        <v>2</v>
      </c>
      <c r="L16" s="32">
        <f t="shared" si="6"/>
        <v>100</v>
      </c>
      <c r="M16" s="35">
        <v>0</v>
      </c>
      <c r="N16" s="32">
        <f t="shared" si="7"/>
        <v>0</v>
      </c>
      <c r="O16" s="99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1</v>
      </c>
      <c r="V16" s="32">
        <f t="shared" si="11"/>
        <v>50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11</v>
      </c>
      <c r="D17" s="35">
        <v>11</v>
      </c>
      <c r="E17" s="32">
        <f t="shared" si="2"/>
        <v>100</v>
      </c>
      <c r="F17" s="35">
        <v>9</v>
      </c>
      <c r="G17" s="32">
        <f t="shared" si="3"/>
        <v>81.818181818181827</v>
      </c>
      <c r="H17" s="106">
        <f t="shared" si="0"/>
        <v>11</v>
      </c>
      <c r="I17" s="32">
        <f t="shared" si="4"/>
        <v>100</v>
      </c>
      <c r="J17" s="32">
        <f t="shared" si="5"/>
        <v>100</v>
      </c>
      <c r="K17" s="35">
        <v>9</v>
      </c>
      <c r="L17" s="32">
        <f t="shared" si="6"/>
        <v>81.818181818181827</v>
      </c>
      <c r="M17" s="35">
        <v>2</v>
      </c>
      <c r="N17" s="32">
        <f t="shared" si="7"/>
        <v>18.181818181818183</v>
      </c>
      <c r="O17" s="99">
        <f t="shared" si="1"/>
        <v>0</v>
      </c>
      <c r="P17" s="32">
        <f t="shared" si="8"/>
        <v>0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2</v>
      </c>
      <c r="V17" s="32">
        <f t="shared" si="11"/>
        <v>18.181818181818183</v>
      </c>
      <c r="W17" s="35">
        <v>1</v>
      </c>
      <c r="X17" s="32">
        <f t="shared" si="12"/>
        <v>9.0909090909090917</v>
      </c>
      <c r="Y17" s="35">
        <v>1</v>
      </c>
      <c r="Z17" s="32">
        <f t="shared" si="13"/>
        <v>9.0909090909090917</v>
      </c>
      <c r="AA17" s="35">
        <v>0</v>
      </c>
      <c r="AB17" s="32">
        <f t="shared" si="14"/>
        <v>0</v>
      </c>
      <c r="AC17" s="32">
        <f t="shared" si="15"/>
        <v>0</v>
      </c>
      <c r="AD17" s="35">
        <v>1</v>
      </c>
      <c r="AE17" s="32">
        <f t="shared" si="16"/>
        <v>9.0909090909090917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53</v>
      </c>
      <c r="D18" s="35">
        <v>50</v>
      </c>
      <c r="E18" s="32">
        <f t="shared" si="2"/>
        <v>94.339622641509436</v>
      </c>
      <c r="F18" s="35">
        <v>47</v>
      </c>
      <c r="G18" s="32">
        <f t="shared" si="3"/>
        <v>94</v>
      </c>
      <c r="H18" s="106">
        <f t="shared" si="0"/>
        <v>50</v>
      </c>
      <c r="I18" s="32">
        <f t="shared" si="4"/>
        <v>100</v>
      </c>
      <c r="J18" s="32">
        <f t="shared" si="5"/>
        <v>94.339622641509436</v>
      </c>
      <c r="K18" s="35">
        <v>40</v>
      </c>
      <c r="L18" s="32">
        <f t="shared" si="6"/>
        <v>80</v>
      </c>
      <c r="M18" s="35">
        <v>10</v>
      </c>
      <c r="N18" s="32">
        <f t="shared" si="7"/>
        <v>20</v>
      </c>
      <c r="O18" s="99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2</v>
      </c>
      <c r="T18" s="32">
        <f t="shared" si="10"/>
        <v>4</v>
      </c>
      <c r="U18" s="35">
        <v>8</v>
      </c>
      <c r="V18" s="32">
        <f t="shared" si="11"/>
        <v>16</v>
      </c>
      <c r="W18" s="35">
        <v>0</v>
      </c>
      <c r="X18" s="32">
        <f t="shared" si="12"/>
        <v>0</v>
      </c>
      <c r="Y18" s="35">
        <v>3</v>
      </c>
      <c r="Z18" s="32">
        <f t="shared" si="13"/>
        <v>6</v>
      </c>
      <c r="AA18" s="35">
        <v>0</v>
      </c>
      <c r="AB18" s="32">
        <f t="shared" si="14"/>
        <v>0</v>
      </c>
      <c r="AC18" s="32">
        <f t="shared" si="15"/>
        <v>0</v>
      </c>
      <c r="AD18" s="35">
        <v>1</v>
      </c>
      <c r="AE18" s="32">
        <f t="shared" si="16"/>
        <v>2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68</v>
      </c>
      <c r="D19" s="35">
        <v>67</v>
      </c>
      <c r="E19" s="32">
        <f t="shared" si="2"/>
        <v>98.529411764705884</v>
      </c>
      <c r="F19" s="35">
        <v>64</v>
      </c>
      <c r="G19" s="32">
        <f t="shared" si="3"/>
        <v>95.522388059701484</v>
      </c>
      <c r="H19" s="106">
        <f t="shared" si="0"/>
        <v>66</v>
      </c>
      <c r="I19" s="32">
        <f t="shared" si="4"/>
        <v>98.507462686567166</v>
      </c>
      <c r="J19" s="32">
        <f t="shared" si="5"/>
        <v>97.058823529411768</v>
      </c>
      <c r="K19" s="35">
        <v>32</v>
      </c>
      <c r="L19" s="32">
        <f t="shared" si="6"/>
        <v>47.761194029850742</v>
      </c>
      <c r="M19" s="35">
        <v>34</v>
      </c>
      <c r="N19" s="32">
        <f t="shared" si="7"/>
        <v>50.746268656716417</v>
      </c>
      <c r="O19" s="99">
        <f t="shared" si="1"/>
        <v>1</v>
      </c>
      <c r="P19" s="32">
        <f t="shared" si="8"/>
        <v>1.4925373134328357</v>
      </c>
      <c r="Q19" s="35">
        <v>0</v>
      </c>
      <c r="R19" s="32">
        <f t="shared" si="9"/>
        <v>0</v>
      </c>
      <c r="S19" s="35">
        <v>1</v>
      </c>
      <c r="T19" s="32">
        <f t="shared" si="10"/>
        <v>1.4925373134328357</v>
      </c>
      <c r="U19" s="35">
        <v>29</v>
      </c>
      <c r="V19" s="32">
        <f t="shared" si="11"/>
        <v>43.283582089552233</v>
      </c>
      <c r="W19" s="35">
        <v>0</v>
      </c>
      <c r="X19" s="32">
        <f t="shared" si="12"/>
        <v>0</v>
      </c>
      <c r="Y19" s="35">
        <v>6</v>
      </c>
      <c r="Z19" s="32">
        <f t="shared" si="13"/>
        <v>8.9552238805970141</v>
      </c>
      <c r="AA19" s="35">
        <v>0</v>
      </c>
      <c r="AB19" s="32">
        <f t="shared" si="14"/>
        <v>0</v>
      </c>
      <c r="AC19" s="32">
        <f t="shared" si="15"/>
        <v>0</v>
      </c>
      <c r="AD19" s="35">
        <v>4</v>
      </c>
      <c r="AE19" s="32">
        <f t="shared" si="16"/>
        <v>5.9701492537313428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14</v>
      </c>
      <c r="D20" s="35">
        <v>14</v>
      </c>
      <c r="E20" s="32">
        <f t="shared" si="2"/>
        <v>100</v>
      </c>
      <c r="F20" s="35">
        <v>12</v>
      </c>
      <c r="G20" s="32">
        <f t="shared" si="3"/>
        <v>85.714285714285708</v>
      </c>
      <c r="H20" s="106">
        <f t="shared" si="0"/>
        <v>14</v>
      </c>
      <c r="I20" s="32">
        <f t="shared" si="4"/>
        <v>100</v>
      </c>
      <c r="J20" s="32">
        <f t="shared" si="5"/>
        <v>100</v>
      </c>
      <c r="K20" s="35">
        <v>7</v>
      </c>
      <c r="L20" s="32">
        <f t="shared" si="6"/>
        <v>50</v>
      </c>
      <c r="M20" s="35">
        <v>7</v>
      </c>
      <c r="N20" s="32">
        <f t="shared" si="7"/>
        <v>50</v>
      </c>
      <c r="O20" s="99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1</v>
      </c>
      <c r="T20" s="32">
        <f t="shared" si="10"/>
        <v>7.1428571428571423</v>
      </c>
      <c r="U20" s="35">
        <v>3</v>
      </c>
      <c r="V20" s="32">
        <f t="shared" si="11"/>
        <v>21.428571428571427</v>
      </c>
      <c r="W20" s="35">
        <v>1</v>
      </c>
      <c r="X20" s="32">
        <f t="shared" si="12"/>
        <v>7.1428571428571423</v>
      </c>
      <c r="Y20" s="35">
        <v>1</v>
      </c>
      <c r="Z20" s="32">
        <f t="shared" si="13"/>
        <v>7.1428571428571423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2853.75</v>
      </c>
      <c r="D21" s="10">
        <f>SUM(D22:D39)</f>
        <v>2785</v>
      </c>
      <c r="E21" s="43">
        <f>IF(C21=0,0,D21/C21*100)</f>
        <v>97.590889180902323</v>
      </c>
      <c r="F21" s="10">
        <f>SUM(F22:F39)</f>
        <v>2612</v>
      </c>
      <c r="G21" s="43">
        <f>IF(D21=0,0,F21/D21*100)</f>
        <v>93.788150807899456</v>
      </c>
      <c r="H21" s="61">
        <f>SUM(H22:H39)</f>
        <v>2764</v>
      </c>
      <c r="I21" s="43">
        <f>IF(D21=0,0,H21/D21*100)</f>
        <v>99.245960502692995</v>
      </c>
      <c r="J21" s="43">
        <f>IF(C21=0,0,H21/C21*100)</f>
        <v>96.855015330705214</v>
      </c>
      <c r="K21" s="10">
        <f>SUM(K22:K39)</f>
        <v>1982</v>
      </c>
      <c r="L21" s="43">
        <f>IF(D21=0,0,K21/D21*100)</f>
        <v>71.166965888689404</v>
      </c>
      <c r="M21" s="10">
        <f>SUM(M22:M39)</f>
        <v>782</v>
      </c>
      <c r="N21" s="43">
        <f>IF(D21=0,0,M21/D21*100)</f>
        <v>28.078994614003587</v>
      </c>
      <c r="O21" s="61">
        <f>SUM(O22:O39)</f>
        <v>21</v>
      </c>
      <c r="P21" s="43">
        <f>IF(D21=0,0,O21/D21*100)</f>
        <v>0.7540394973070017</v>
      </c>
      <c r="Q21" s="10">
        <f>SUM(Q22:Q39)</f>
        <v>4</v>
      </c>
      <c r="R21" s="43">
        <f t="shared" si="9"/>
        <v>19.047619047619047</v>
      </c>
      <c r="S21" s="10">
        <f>SUM(S22:S39)</f>
        <v>68</v>
      </c>
      <c r="T21" s="43">
        <f>IF(D21=0,0,S21/D21*100)</f>
        <v>2.4416517055655294</v>
      </c>
      <c r="U21" s="10">
        <f>SUM(U22:U39)</f>
        <v>736</v>
      </c>
      <c r="V21" s="43">
        <f t="shared" si="11"/>
        <v>26.427289048473966</v>
      </c>
      <c r="W21" s="10">
        <f>SUM(W22:W39)</f>
        <v>77</v>
      </c>
      <c r="X21" s="43">
        <f>IF(D21=0,0,W21/D21*100)</f>
        <v>2.7648114901256733</v>
      </c>
      <c r="Y21" s="10">
        <f>SUM(Y22:Y39)</f>
        <v>211</v>
      </c>
      <c r="Z21" s="43">
        <f>IF(D21=0,0,Y21/D21*100)</f>
        <v>7.576301615798922</v>
      </c>
      <c r="AA21" s="10">
        <f>SUM(AA22:AA39)</f>
        <v>6</v>
      </c>
      <c r="AB21" s="43">
        <f>IF(D21=0,0,AA21/D21*100)</f>
        <v>0.21543985637342908</v>
      </c>
      <c r="AC21" s="43">
        <f>IF(Y21=0,0,AA21/Y21*100)</f>
        <v>2.8436018957345972</v>
      </c>
      <c r="AD21" s="10">
        <f>SUM(AD22:AD39)</f>
        <v>197</v>
      </c>
      <c r="AE21" s="43">
        <f t="shared" si="16"/>
        <v>7.0736086175942559</v>
      </c>
      <c r="AF21" s="10">
        <f>SUM(AF22:AF39)</f>
        <v>2</v>
      </c>
      <c r="AG21" s="43">
        <f>IF(D21=0,0,AF21/D21*100)</f>
        <v>7.1813285457809697E-2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185</v>
      </c>
      <c r="D22" s="35">
        <v>183</v>
      </c>
      <c r="E22" s="32">
        <f t="shared" si="2"/>
        <v>98.918918918918919</v>
      </c>
      <c r="F22" s="35">
        <v>157</v>
      </c>
      <c r="G22" s="32">
        <f t="shared" si="3"/>
        <v>85.792349726775953</v>
      </c>
      <c r="H22" s="106">
        <f t="shared" si="0"/>
        <v>183</v>
      </c>
      <c r="I22" s="32">
        <f t="shared" si="4"/>
        <v>100</v>
      </c>
      <c r="J22" s="32">
        <f t="shared" si="5"/>
        <v>98.918918918918919</v>
      </c>
      <c r="K22" s="35">
        <v>161</v>
      </c>
      <c r="L22" s="32">
        <f t="shared" si="6"/>
        <v>87.978142076502735</v>
      </c>
      <c r="M22" s="35">
        <v>22</v>
      </c>
      <c r="N22" s="32">
        <f t="shared" si="7"/>
        <v>12.021857923497267</v>
      </c>
      <c r="O22" s="99">
        <f t="shared" ref="O22:O39" si="18">D22-H22</f>
        <v>0</v>
      </c>
      <c r="P22" s="32">
        <f t="shared" si="8"/>
        <v>0</v>
      </c>
      <c r="Q22" s="35">
        <v>0</v>
      </c>
      <c r="R22" s="32">
        <f t="shared" si="9"/>
        <v>0</v>
      </c>
      <c r="S22" s="35">
        <v>7</v>
      </c>
      <c r="T22" s="32">
        <f t="shared" si="10"/>
        <v>3.8251366120218582</v>
      </c>
      <c r="U22" s="35">
        <v>47</v>
      </c>
      <c r="V22" s="32">
        <f t="shared" si="11"/>
        <v>25.683060109289617</v>
      </c>
      <c r="W22" s="35">
        <v>5</v>
      </c>
      <c r="X22" s="32">
        <f t="shared" si="12"/>
        <v>2.7322404371584699</v>
      </c>
      <c r="Y22" s="35">
        <v>11</v>
      </c>
      <c r="Z22" s="32">
        <f t="shared" si="13"/>
        <v>6.0109289617486334</v>
      </c>
      <c r="AA22" s="35">
        <v>2</v>
      </c>
      <c r="AB22" s="32">
        <f t="shared" si="14"/>
        <v>1.0928961748633881</v>
      </c>
      <c r="AC22" s="32">
        <f t="shared" si="15"/>
        <v>18.181818181818183</v>
      </c>
      <c r="AD22" s="35">
        <v>15</v>
      </c>
      <c r="AE22" s="32">
        <f t="shared" si="16"/>
        <v>8.1967213114754092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176.25</v>
      </c>
      <c r="D23" s="35">
        <v>174</v>
      </c>
      <c r="E23" s="32">
        <f t="shared" si="2"/>
        <v>98.723404255319153</v>
      </c>
      <c r="F23" s="35">
        <v>165</v>
      </c>
      <c r="G23" s="32">
        <f t="shared" si="3"/>
        <v>94.827586206896555</v>
      </c>
      <c r="H23" s="106">
        <f t="shared" si="0"/>
        <v>173</v>
      </c>
      <c r="I23" s="32">
        <f t="shared" si="4"/>
        <v>99.425287356321832</v>
      </c>
      <c r="J23" s="32">
        <f t="shared" si="5"/>
        <v>98.156028368794324</v>
      </c>
      <c r="K23" s="35">
        <v>104</v>
      </c>
      <c r="L23" s="32">
        <f t="shared" si="6"/>
        <v>59.770114942528743</v>
      </c>
      <c r="M23" s="35">
        <v>69</v>
      </c>
      <c r="N23" s="32">
        <f t="shared" si="7"/>
        <v>39.655172413793103</v>
      </c>
      <c r="O23" s="99">
        <f t="shared" si="18"/>
        <v>1</v>
      </c>
      <c r="P23" s="32">
        <f t="shared" si="8"/>
        <v>0.57471264367816088</v>
      </c>
      <c r="Q23" s="35">
        <v>0</v>
      </c>
      <c r="R23" s="32">
        <f t="shared" si="9"/>
        <v>0</v>
      </c>
      <c r="S23" s="35">
        <v>11</v>
      </c>
      <c r="T23" s="32">
        <f t="shared" si="10"/>
        <v>6.3218390804597711</v>
      </c>
      <c r="U23" s="35">
        <v>48</v>
      </c>
      <c r="V23" s="32">
        <f t="shared" si="11"/>
        <v>27.586206896551722</v>
      </c>
      <c r="W23" s="35">
        <v>1</v>
      </c>
      <c r="X23" s="32">
        <f t="shared" si="12"/>
        <v>0.57471264367816088</v>
      </c>
      <c r="Y23" s="35">
        <v>15</v>
      </c>
      <c r="Z23" s="32">
        <f t="shared" si="13"/>
        <v>8.6206896551724146</v>
      </c>
      <c r="AA23" s="35">
        <v>0</v>
      </c>
      <c r="AB23" s="32">
        <f t="shared" si="14"/>
        <v>0</v>
      </c>
      <c r="AC23" s="32">
        <f t="shared" si="15"/>
        <v>0</v>
      </c>
      <c r="AD23" s="35">
        <v>21</v>
      </c>
      <c r="AE23" s="32">
        <f t="shared" si="16"/>
        <v>12.068965517241379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109</v>
      </c>
      <c r="D24" s="35">
        <v>105</v>
      </c>
      <c r="E24" s="32">
        <f t="shared" si="2"/>
        <v>96.330275229357795</v>
      </c>
      <c r="F24" s="35">
        <v>102</v>
      </c>
      <c r="G24" s="32">
        <f t="shared" si="3"/>
        <v>97.142857142857139</v>
      </c>
      <c r="H24" s="106">
        <f t="shared" si="0"/>
        <v>105</v>
      </c>
      <c r="I24" s="32">
        <f t="shared" si="4"/>
        <v>100</v>
      </c>
      <c r="J24" s="32">
        <f t="shared" si="5"/>
        <v>96.330275229357795</v>
      </c>
      <c r="K24" s="35">
        <v>79</v>
      </c>
      <c r="L24" s="32">
        <f t="shared" si="6"/>
        <v>75.238095238095241</v>
      </c>
      <c r="M24" s="35">
        <v>26</v>
      </c>
      <c r="N24" s="32">
        <f t="shared" si="7"/>
        <v>24.761904761904763</v>
      </c>
      <c r="O24" s="99">
        <f t="shared" si="18"/>
        <v>0</v>
      </c>
      <c r="P24" s="32">
        <f t="shared" si="8"/>
        <v>0</v>
      </c>
      <c r="Q24" s="35">
        <v>0</v>
      </c>
      <c r="R24" s="32">
        <f t="shared" si="9"/>
        <v>0</v>
      </c>
      <c r="S24" s="35">
        <v>1</v>
      </c>
      <c r="T24" s="32">
        <f t="shared" si="10"/>
        <v>0.95238095238095244</v>
      </c>
      <c r="U24" s="35">
        <v>32</v>
      </c>
      <c r="V24" s="32">
        <f t="shared" si="11"/>
        <v>30.476190476190478</v>
      </c>
      <c r="W24" s="35">
        <v>3</v>
      </c>
      <c r="X24" s="32">
        <f t="shared" si="12"/>
        <v>2.8571428571428572</v>
      </c>
      <c r="Y24" s="35">
        <v>10</v>
      </c>
      <c r="Z24" s="32">
        <f t="shared" si="13"/>
        <v>9.5238095238095237</v>
      </c>
      <c r="AA24" s="35">
        <v>0</v>
      </c>
      <c r="AB24" s="32">
        <f t="shared" si="14"/>
        <v>0</v>
      </c>
      <c r="AC24" s="32">
        <f t="shared" si="15"/>
        <v>0</v>
      </c>
      <c r="AD24" s="35">
        <v>5</v>
      </c>
      <c r="AE24" s="32">
        <f t="shared" si="16"/>
        <v>4.7619047619047619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362</v>
      </c>
      <c r="D25" s="35">
        <v>358</v>
      </c>
      <c r="E25" s="32">
        <f t="shared" si="2"/>
        <v>98.895027624309392</v>
      </c>
      <c r="F25" s="35">
        <v>339</v>
      </c>
      <c r="G25" s="32">
        <f t="shared" si="3"/>
        <v>94.692737430167597</v>
      </c>
      <c r="H25" s="106">
        <f t="shared" si="0"/>
        <v>357</v>
      </c>
      <c r="I25" s="32">
        <f t="shared" si="4"/>
        <v>99.720670391061446</v>
      </c>
      <c r="J25" s="32">
        <f t="shared" si="5"/>
        <v>98.618784530386733</v>
      </c>
      <c r="K25" s="35">
        <v>269</v>
      </c>
      <c r="L25" s="32">
        <f t="shared" si="6"/>
        <v>75.139664804469277</v>
      </c>
      <c r="M25" s="35">
        <v>88</v>
      </c>
      <c r="N25" s="32">
        <f t="shared" si="7"/>
        <v>24.581005586592177</v>
      </c>
      <c r="O25" s="99">
        <f t="shared" si="18"/>
        <v>1</v>
      </c>
      <c r="P25" s="32">
        <f t="shared" si="8"/>
        <v>0.27932960893854747</v>
      </c>
      <c r="Q25" s="35">
        <v>0</v>
      </c>
      <c r="R25" s="32">
        <f t="shared" si="9"/>
        <v>0</v>
      </c>
      <c r="S25" s="35">
        <v>14</v>
      </c>
      <c r="T25" s="32">
        <f t="shared" si="10"/>
        <v>3.9106145251396649</v>
      </c>
      <c r="U25" s="35">
        <v>109</v>
      </c>
      <c r="V25" s="32">
        <f t="shared" si="11"/>
        <v>30.446927374301673</v>
      </c>
      <c r="W25" s="35">
        <v>8</v>
      </c>
      <c r="X25" s="32">
        <f t="shared" si="12"/>
        <v>2.2346368715083798</v>
      </c>
      <c r="Y25" s="35">
        <v>19</v>
      </c>
      <c r="Z25" s="32">
        <f t="shared" si="13"/>
        <v>5.3072625698324023</v>
      </c>
      <c r="AA25" s="35">
        <v>0</v>
      </c>
      <c r="AB25" s="32">
        <f t="shared" si="14"/>
        <v>0</v>
      </c>
      <c r="AC25" s="32">
        <f t="shared" si="15"/>
        <v>0</v>
      </c>
      <c r="AD25" s="35">
        <v>17</v>
      </c>
      <c r="AE25" s="32">
        <f t="shared" si="16"/>
        <v>4.7486033519553068</v>
      </c>
      <c r="AF25" s="35">
        <v>1</v>
      </c>
      <c r="AG25" s="32">
        <f t="shared" si="17"/>
        <v>0.27932960893854747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70</v>
      </c>
      <c r="D26" s="35">
        <v>65</v>
      </c>
      <c r="E26" s="32">
        <f t="shared" si="2"/>
        <v>92.857142857142861</v>
      </c>
      <c r="F26" s="35">
        <v>63</v>
      </c>
      <c r="G26" s="32">
        <f t="shared" si="3"/>
        <v>96.92307692307692</v>
      </c>
      <c r="H26" s="106">
        <f t="shared" si="0"/>
        <v>64</v>
      </c>
      <c r="I26" s="32">
        <f t="shared" si="4"/>
        <v>98.461538461538467</v>
      </c>
      <c r="J26" s="32">
        <f t="shared" si="5"/>
        <v>91.428571428571431</v>
      </c>
      <c r="K26" s="35">
        <v>34</v>
      </c>
      <c r="L26" s="32">
        <f t="shared" si="6"/>
        <v>52.307692307692314</v>
      </c>
      <c r="M26" s="35">
        <v>30</v>
      </c>
      <c r="N26" s="32">
        <f t="shared" si="7"/>
        <v>46.153846153846153</v>
      </c>
      <c r="O26" s="99">
        <f t="shared" si="18"/>
        <v>1</v>
      </c>
      <c r="P26" s="32">
        <f t="shared" si="8"/>
        <v>1.5384615384615385</v>
      </c>
      <c r="Q26" s="35">
        <v>1</v>
      </c>
      <c r="R26" s="32">
        <f t="shared" si="9"/>
        <v>100</v>
      </c>
      <c r="S26" s="35">
        <v>1</v>
      </c>
      <c r="T26" s="32">
        <f t="shared" si="10"/>
        <v>1.5384615384615385</v>
      </c>
      <c r="U26" s="35">
        <v>22</v>
      </c>
      <c r="V26" s="32">
        <f t="shared" si="11"/>
        <v>33.846153846153847</v>
      </c>
      <c r="W26" s="35">
        <v>0</v>
      </c>
      <c r="X26" s="32">
        <f t="shared" si="12"/>
        <v>0</v>
      </c>
      <c r="Y26" s="35">
        <v>4</v>
      </c>
      <c r="Z26" s="32">
        <f t="shared" si="13"/>
        <v>6.1538461538461542</v>
      </c>
      <c r="AA26" s="35">
        <v>0</v>
      </c>
      <c r="AB26" s="32">
        <f t="shared" si="14"/>
        <v>0</v>
      </c>
      <c r="AC26" s="32">
        <f t="shared" si="15"/>
        <v>0</v>
      </c>
      <c r="AD26" s="35">
        <v>7</v>
      </c>
      <c r="AE26" s="32">
        <f t="shared" si="16"/>
        <v>10.76923076923077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123</v>
      </c>
      <c r="D27" s="35">
        <v>115</v>
      </c>
      <c r="E27" s="32">
        <f t="shared" si="2"/>
        <v>93.495934959349597</v>
      </c>
      <c r="F27" s="35">
        <v>110</v>
      </c>
      <c r="G27" s="32">
        <f t="shared" si="3"/>
        <v>95.652173913043484</v>
      </c>
      <c r="H27" s="106">
        <f t="shared" si="0"/>
        <v>113</v>
      </c>
      <c r="I27" s="32">
        <f t="shared" si="4"/>
        <v>98.260869565217391</v>
      </c>
      <c r="J27" s="32">
        <f t="shared" si="5"/>
        <v>91.869918699186996</v>
      </c>
      <c r="K27" s="35">
        <v>90</v>
      </c>
      <c r="L27" s="32">
        <f t="shared" si="6"/>
        <v>78.260869565217391</v>
      </c>
      <c r="M27" s="35">
        <v>23</v>
      </c>
      <c r="N27" s="32">
        <f t="shared" si="7"/>
        <v>20</v>
      </c>
      <c r="O27" s="99">
        <f t="shared" si="18"/>
        <v>2</v>
      </c>
      <c r="P27" s="32">
        <f t="shared" si="8"/>
        <v>1.7391304347826086</v>
      </c>
      <c r="Q27" s="35">
        <v>1</v>
      </c>
      <c r="R27" s="32">
        <f t="shared" si="9"/>
        <v>50</v>
      </c>
      <c r="S27" s="35">
        <v>2</v>
      </c>
      <c r="T27" s="32">
        <f t="shared" si="10"/>
        <v>1.7391304347826086</v>
      </c>
      <c r="U27" s="35">
        <v>31</v>
      </c>
      <c r="V27" s="32">
        <f t="shared" si="11"/>
        <v>26.956521739130434</v>
      </c>
      <c r="W27" s="35">
        <v>1</v>
      </c>
      <c r="X27" s="32">
        <f t="shared" si="12"/>
        <v>0.86956521739130432</v>
      </c>
      <c r="Y27" s="35">
        <v>7</v>
      </c>
      <c r="Z27" s="32">
        <f t="shared" si="13"/>
        <v>6.0869565217391308</v>
      </c>
      <c r="AA27" s="35">
        <v>0</v>
      </c>
      <c r="AB27" s="32">
        <f t="shared" si="14"/>
        <v>0</v>
      </c>
      <c r="AC27" s="32">
        <f t="shared" si="15"/>
        <v>0</v>
      </c>
      <c r="AD27" s="35">
        <v>5</v>
      </c>
      <c r="AE27" s="32">
        <f t="shared" si="16"/>
        <v>4.3478260869565215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100</v>
      </c>
      <c r="D28" s="35">
        <v>95</v>
      </c>
      <c r="E28" s="32">
        <f t="shared" si="2"/>
        <v>95</v>
      </c>
      <c r="F28" s="35">
        <v>91</v>
      </c>
      <c r="G28" s="32">
        <f t="shared" si="3"/>
        <v>95.78947368421052</v>
      </c>
      <c r="H28" s="106">
        <f t="shared" si="0"/>
        <v>94</v>
      </c>
      <c r="I28" s="32">
        <f t="shared" si="4"/>
        <v>98.94736842105263</v>
      </c>
      <c r="J28" s="32">
        <f t="shared" si="5"/>
        <v>94</v>
      </c>
      <c r="K28" s="35">
        <v>55</v>
      </c>
      <c r="L28" s="32">
        <f t="shared" si="6"/>
        <v>57.894736842105267</v>
      </c>
      <c r="M28" s="35">
        <v>39</v>
      </c>
      <c r="N28" s="32">
        <f t="shared" si="7"/>
        <v>41.05263157894737</v>
      </c>
      <c r="O28" s="99">
        <f t="shared" si="18"/>
        <v>1</v>
      </c>
      <c r="P28" s="32">
        <f t="shared" si="8"/>
        <v>1.0526315789473684</v>
      </c>
      <c r="Q28" s="35">
        <v>0</v>
      </c>
      <c r="R28" s="32">
        <f t="shared" si="9"/>
        <v>0</v>
      </c>
      <c r="S28" s="35">
        <v>2</v>
      </c>
      <c r="T28" s="32">
        <f t="shared" si="10"/>
        <v>2.1052631578947367</v>
      </c>
      <c r="U28" s="35">
        <v>33</v>
      </c>
      <c r="V28" s="32">
        <f t="shared" si="11"/>
        <v>34.736842105263158</v>
      </c>
      <c r="W28" s="35">
        <v>1</v>
      </c>
      <c r="X28" s="32">
        <f t="shared" si="12"/>
        <v>1.0526315789473684</v>
      </c>
      <c r="Y28" s="35">
        <v>8</v>
      </c>
      <c r="Z28" s="32">
        <f t="shared" si="13"/>
        <v>8.4210526315789469</v>
      </c>
      <c r="AA28" s="35">
        <v>0</v>
      </c>
      <c r="AB28" s="32">
        <f t="shared" si="14"/>
        <v>0</v>
      </c>
      <c r="AC28" s="32">
        <f t="shared" si="15"/>
        <v>0</v>
      </c>
      <c r="AD28" s="35">
        <v>8</v>
      </c>
      <c r="AE28" s="32">
        <f t="shared" si="16"/>
        <v>8.4210526315789469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184</v>
      </c>
      <c r="D29" s="35">
        <v>205</v>
      </c>
      <c r="E29" s="32">
        <f t="shared" si="2"/>
        <v>111.41304347826086</v>
      </c>
      <c r="F29" s="35">
        <v>175</v>
      </c>
      <c r="G29" s="32">
        <f t="shared" si="3"/>
        <v>85.365853658536579</v>
      </c>
      <c r="H29" s="106">
        <f t="shared" si="0"/>
        <v>205</v>
      </c>
      <c r="I29" s="32">
        <f t="shared" si="4"/>
        <v>100</v>
      </c>
      <c r="J29" s="32">
        <f t="shared" si="5"/>
        <v>111.41304347826086</v>
      </c>
      <c r="K29" s="35">
        <v>162</v>
      </c>
      <c r="L29" s="32">
        <f t="shared" si="6"/>
        <v>79.024390243902445</v>
      </c>
      <c r="M29" s="35">
        <v>43</v>
      </c>
      <c r="N29" s="32">
        <f t="shared" si="7"/>
        <v>20.975609756097562</v>
      </c>
      <c r="O29" s="99">
        <f t="shared" si="18"/>
        <v>0</v>
      </c>
      <c r="P29" s="32">
        <f t="shared" si="8"/>
        <v>0</v>
      </c>
      <c r="Q29" s="35">
        <v>0</v>
      </c>
      <c r="R29" s="32">
        <f t="shared" si="9"/>
        <v>0</v>
      </c>
      <c r="S29" s="35">
        <v>4</v>
      </c>
      <c r="T29" s="32">
        <f t="shared" si="10"/>
        <v>1.9512195121951219</v>
      </c>
      <c r="U29" s="35">
        <v>40</v>
      </c>
      <c r="V29" s="32">
        <f t="shared" si="11"/>
        <v>19.512195121951219</v>
      </c>
      <c r="W29" s="35">
        <v>5</v>
      </c>
      <c r="X29" s="32">
        <f t="shared" si="12"/>
        <v>2.4390243902439024</v>
      </c>
      <c r="Y29" s="35">
        <v>22</v>
      </c>
      <c r="Z29" s="32">
        <f t="shared" si="13"/>
        <v>10.731707317073171</v>
      </c>
      <c r="AA29" s="35">
        <v>2</v>
      </c>
      <c r="AB29" s="32">
        <f t="shared" si="14"/>
        <v>0.97560975609756095</v>
      </c>
      <c r="AC29" s="32">
        <f t="shared" si="15"/>
        <v>9.0909090909090917</v>
      </c>
      <c r="AD29" s="35">
        <v>11</v>
      </c>
      <c r="AE29" s="32">
        <f t="shared" si="16"/>
        <v>5.3658536585365857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135</v>
      </c>
      <c r="D30" s="35">
        <v>133</v>
      </c>
      <c r="E30" s="32">
        <f t="shared" si="2"/>
        <v>98.518518518518519</v>
      </c>
      <c r="F30" s="35">
        <v>125</v>
      </c>
      <c r="G30" s="32">
        <f t="shared" si="3"/>
        <v>93.984962406015043</v>
      </c>
      <c r="H30" s="106">
        <f t="shared" si="0"/>
        <v>133</v>
      </c>
      <c r="I30" s="32">
        <f t="shared" si="4"/>
        <v>100</v>
      </c>
      <c r="J30" s="32">
        <f t="shared" si="5"/>
        <v>98.518518518518519</v>
      </c>
      <c r="K30" s="35">
        <v>107</v>
      </c>
      <c r="L30" s="32">
        <f t="shared" si="6"/>
        <v>80.451127819548873</v>
      </c>
      <c r="M30" s="35">
        <v>26</v>
      </c>
      <c r="N30" s="32">
        <f t="shared" si="7"/>
        <v>19.548872180451127</v>
      </c>
      <c r="O30" s="99">
        <f t="shared" si="18"/>
        <v>0</v>
      </c>
      <c r="P30" s="32">
        <f t="shared" si="8"/>
        <v>0</v>
      </c>
      <c r="Q30" s="35">
        <v>0</v>
      </c>
      <c r="R30" s="32">
        <f t="shared" si="9"/>
        <v>0</v>
      </c>
      <c r="S30" s="35">
        <v>1</v>
      </c>
      <c r="T30" s="32">
        <f t="shared" si="10"/>
        <v>0.75187969924812026</v>
      </c>
      <c r="U30" s="35">
        <v>30</v>
      </c>
      <c r="V30" s="32">
        <f t="shared" si="11"/>
        <v>22.556390977443609</v>
      </c>
      <c r="W30" s="35">
        <v>1</v>
      </c>
      <c r="X30" s="32">
        <f t="shared" si="12"/>
        <v>0.75187969924812026</v>
      </c>
      <c r="Y30" s="35">
        <v>9</v>
      </c>
      <c r="Z30" s="32">
        <f t="shared" si="13"/>
        <v>6.7669172932330826</v>
      </c>
      <c r="AA30" s="35">
        <v>0</v>
      </c>
      <c r="AB30" s="32">
        <f t="shared" si="14"/>
        <v>0</v>
      </c>
      <c r="AC30" s="32">
        <f t="shared" si="15"/>
        <v>0</v>
      </c>
      <c r="AD30" s="35">
        <v>4</v>
      </c>
      <c r="AE30" s="32">
        <f t="shared" si="16"/>
        <v>3.007518796992481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238</v>
      </c>
      <c r="D31" s="35">
        <v>226</v>
      </c>
      <c r="E31" s="32">
        <f t="shared" si="2"/>
        <v>94.9579831932773</v>
      </c>
      <c r="F31" s="35">
        <v>216</v>
      </c>
      <c r="G31" s="32">
        <f t="shared" si="3"/>
        <v>95.575221238938056</v>
      </c>
      <c r="H31" s="106">
        <f t="shared" si="0"/>
        <v>226</v>
      </c>
      <c r="I31" s="32">
        <f t="shared" si="4"/>
        <v>100</v>
      </c>
      <c r="J31" s="32">
        <f t="shared" si="5"/>
        <v>94.9579831932773</v>
      </c>
      <c r="K31" s="35">
        <v>200</v>
      </c>
      <c r="L31" s="32">
        <f t="shared" si="6"/>
        <v>88.495575221238937</v>
      </c>
      <c r="M31" s="35">
        <v>26</v>
      </c>
      <c r="N31" s="32">
        <f t="shared" si="7"/>
        <v>11.504424778761061</v>
      </c>
      <c r="O31" s="99">
        <f t="shared" si="18"/>
        <v>0</v>
      </c>
      <c r="P31" s="32">
        <f t="shared" si="8"/>
        <v>0</v>
      </c>
      <c r="Q31" s="35">
        <v>0</v>
      </c>
      <c r="R31" s="32">
        <f t="shared" si="9"/>
        <v>0</v>
      </c>
      <c r="S31" s="35">
        <v>4</v>
      </c>
      <c r="T31" s="32">
        <f t="shared" si="10"/>
        <v>1.7699115044247788</v>
      </c>
      <c r="U31" s="35">
        <v>70</v>
      </c>
      <c r="V31" s="32">
        <f t="shared" si="11"/>
        <v>30.973451327433626</v>
      </c>
      <c r="W31" s="35">
        <v>9</v>
      </c>
      <c r="X31" s="32">
        <f t="shared" si="12"/>
        <v>3.9823008849557522</v>
      </c>
      <c r="Y31" s="35">
        <v>28</v>
      </c>
      <c r="Z31" s="32">
        <f t="shared" si="13"/>
        <v>12.389380530973451</v>
      </c>
      <c r="AA31" s="35">
        <v>0</v>
      </c>
      <c r="AB31" s="32">
        <f t="shared" si="14"/>
        <v>0</v>
      </c>
      <c r="AC31" s="32">
        <f t="shared" si="15"/>
        <v>0</v>
      </c>
      <c r="AD31" s="35">
        <v>21</v>
      </c>
      <c r="AE31" s="32">
        <f t="shared" si="16"/>
        <v>9.2920353982300892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4</v>
      </c>
      <c r="D32" s="35">
        <v>4</v>
      </c>
      <c r="E32" s="32">
        <f t="shared" si="2"/>
        <v>100</v>
      </c>
      <c r="F32" s="35">
        <v>4</v>
      </c>
      <c r="G32" s="32">
        <f t="shared" si="3"/>
        <v>100</v>
      </c>
      <c r="H32" s="106">
        <f t="shared" si="0"/>
        <v>4</v>
      </c>
      <c r="I32" s="32">
        <f t="shared" si="4"/>
        <v>100</v>
      </c>
      <c r="J32" s="32">
        <f t="shared" si="5"/>
        <v>100</v>
      </c>
      <c r="K32" s="35">
        <v>3</v>
      </c>
      <c r="L32" s="32">
        <f t="shared" si="6"/>
        <v>75</v>
      </c>
      <c r="M32" s="35">
        <v>1</v>
      </c>
      <c r="N32" s="32">
        <f t="shared" si="7"/>
        <v>25</v>
      </c>
      <c r="O32" s="99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1</v>
      </c>
      <c r="Z32" s="32">
        <f t="shared" si="13"/>
        <v>25</v>
      </c>
      <c r="AA32" s="35">
        <v>0</v>
      </c>
      <c r="AB32" s="32">
        <f t="shared" si="14"/>
        <v>0</v>
      </c>
      <c r="AC32" s="32">
        <f t="shared" si="15"/>
        <v>0</v>
      </c>
      <c r="AD32" s="35">
        <v>1</v>
      </c>
      <c r="AE32" s="32">
        <f t="shared" si="16"/>
        <v>25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134</v>
      </c>
      <c r="D33" s="35">
        <v>134</v>
      </c>
      <c r="E33" s="32">
        <f t="shared" si="2"/>
        <v>100</v>
      </c>
      <c r="F33" s="35">
        <v>126</v>
      </c>
      <c r="G33" s="32">
        <f t="shared" si="3"/>
        <v>94.029850746268664</v>
      </c>
      <c r="H33" s="106">
        <f t="shared" si="0"/>
        <v>134</v>
      </c>
      <c r="I33" s="32">
        <f t="shared" si="4"/>
        <v>100</v>
      </c>
      <c r="J33" s="32">
        <f t="shared" si="5"/>
        <v>100</v>
      </c>
      <c r="K33" s="35">
        <v>99</v>
      </c>
      <c r="L33" s="32">
        <f t="shared" si="6"/>
        <v>73.880597014925371</v>
      </c>
      <c r="M33" s="35">
        <v>35</v>
      </c>
      <c r="N33" s="32">
        <f t="shared" si="7"/>
        <v>26.119402985074625</v>
      </c>
      <c r="O33" s="99">
        <f t="shared" si="18"/>
        <v>0</v>
      </c>
      <c r="P33" s="32">
        <f t="shared" si="8"/>
        <v>0</v>
      </c>
      <c r="Q33" s="35">
        <v>0</v>
      </c>
      <c r="R33" s="32">
        <f t="shared" si="9"/>
        <v>0</v>
      </c>
      <c r="S33" s="35">
        <v>5</v>
      </c>
      <c r="T33" s="32">
        <f t="shared" si="10"/>
        <v>3.7313432835820892</v>
      </c>
      <c r="U33" s="35">
        <v>25</v>
      </c>
      <c r="V33" s="32">
        <f t="shared" si="11"/>
        <v>18.656716417910449</v>
      </c>
      <c r="W33" s="35">
        <v>14</v>
      </c>
      <c r="X33" s="32">
        <f t="shared" si="12"/>
        <v>10.44776119402985</v>
      </c>
      <c r="Y33" s="35">
        <v>8</v>
      </c>
      <c r="Z33" s="32">
        <f t="shared" si="13"/>
        <v>5.9701492537313428</v>
      </c>
      <c r="AA33" s="35">
        <v>2</v>
      </c>
      <c r="AB33" s="32">
        <f t="shared" si="14"/>
        <v>1.4925373134328357</v>
      </c>
      <c r="AC33" s="32">
        <f t="shared" si="15"/>
        <v>25</v>
      </c>
      <c r="AD33" s="35">
        <v>7</v>
      </c>
      <c r="AE33" s="32">
        <f t="shared" si="16"/>
        <v>5.2238805970149249</v>
      </c>
      <c r="AF33" s="35">
        <v>1</v>
      </c>
      <c r="AG33" s="32">
        <f t="shared" si="17"/>
        <v>0.74626865671641784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164</v>
      </c>
      <c r="D34" s="35">
        <v>158</v>
      </c>
      <c r="E34" s="32">
        <f t="shared" si="2"/>
        <v>96.341463414634148</v>
      </c>
      <c r="F34" s="35">
        <v>153</v>
      </c>
      <c r="G34" s="32">
        <f t="shared" si="3"/>
        <v>96.835443037974684</v>
      </c>
      <c r="H34" s="106">
        <f t="shared" si="0"/>
        <v>156</v>
      </c>
      <c r="I34" s="32">
        <f t="shared" si="4"/>
        <v>98.734177215189874</v>
      </c>
      <c r="J34" s="32">
        <f t="shared" si="5"/>
        <v>95.121951219512198</v>
      </c>
      <c r="K34" s="35">
        <v>111</v>
      </c>
      <c r="L34" s="32">
        <f t="shared" si="6"/>
        <v>70.25316455696202</v>
      </c>
      <c r="M34" s="35">
        <v>45</v>
      </c>
      <c r="N34" s="32">
        <f t="shared" si="7"/>
        <v>28.481012658227851</v>
      </c>
      <c r="O34" s="99">
        <f t="shared" si="18"/>
        <v>2</v>
      </c>
      <c r="P34" s="32">
        <f t="shared" si="8"/>
        <v>1.2658227848101267</v>
      </c>
      <c r="Q34" s="35">
        <v>0</v>
      </c>
      <c r="R34" s="32">
        <f t="shared" si="9"/>
        <v>0</v>
      </c>
      <c r="S34" s="35">
        <v>3</v>
      </c>
      <c r="T34" s="32">
        <f t="shared" si="10"/>
        <v>1.89873417721519</v>
      </c>
      <c r="U34" s="35">
        <v>43</v>
      </c>
      <c r="V34" s="32">
        <f t="shared" si="11"/>
        <v>27.215189873417721</v>
      </c>
      <c r="W34" s="35">
        <v>5</v>
      </c>
      <c r="X34" s="32">
        <f t="shared" si="12"/>
        <v>3.1645569620253164</v>
      </c>
      <c r="Y34" s="35">
        <v>7</v>
      </c>
      <c r="Z34" s="32">
        <f t="shared" si="13"/>
        <v>4.4303797468354427</v>
      </c>
      <c r="AA34" s="35">
        <v>0</v>
      </c>
      <c r="AB34" s="32">
        <f t="shared" si="14"/>
        <v>0</v>
      </c>
      <c r="AC34" s="32">
        <f t="shared" si="15"/>
        <v>0</v>
      </c>
      <c r="AD34" s="35">
        <v>9</v>
      </c>
      <c r="AE34" s="32">
        <f t="shared" si="16"/>
        <v>5.6962025316455698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155.5</v>
      </c>
      <c r="D35" s="35">
        <v>140</v>
      </c>
      <c r="E35" s="32">
        <f t="shared" si="2"/>
        <v>90.032154340836016</v>
      </c>
      <c r="F35" s="35">
        <v>131</v>
      </c>
      <c r="G35" s="32">
        <f t="shared" si="3"/>
        <v>93.571428571428569</v>
      </c>
      <c r="H35" s="106">
        <f t="shared" si="0"/>
        <v>138</v>
      </c>
      <c r="I35" s="32">
        <f t="shared" si="4"/>
        <v>98.571428571428584</v>
      </c>
      <c r="J35" s="32">
        <f t="shared" si="5"/>
        <v>88.745980707395503</v>
      </c>
      <c r="K35" s="35">
        <v>74</v>
      </c>
      <c r="L35" s="32">
        <f t="shared" si="6"/>
        <v>52.857142857142861</v>
      </c>
      <c r="M35" s="35">
        <v>64</v>
      </c>
      <c r="N35" s="32">
        <f t="shared" si="7"/>
        <v>45.714285714285715</v>
      </c>
      <c r="O35" s="99">
        <f t="shared" si="18"/>
        <v>2</v>
      </c>
      <c r="P35" s="32">
        <f t="shared" si="8"/>
        <v>1.4285714285714286</v>
      </c>
      <c r="Q35" s="35">
        <v>0</v>
      </c>
      <c r="R35" s="32">
        <f t="shared" si="9"/>
        <v>0</v>
      </c>
      <c r="S35" s="35">
        <v>5</v>
      </c>
      <c r="T35" s="32">
        <f t="shared" si="10"/>
        <v>3.5714285714285712</v>
      </c>
      <c r="U35" s="35">
        <v>42</v>
      </c>
      <c r="V35" s="32">
        <f t="shared" si="11"/>
        <v>30</v>
      </c>
      <c r="W35" s="35">
        <v>1</v>
      </c>
      <c r="X35" s="32">
        <f t="shared" si="12"/>
        <v>0.7142857142857143</v>
      </c>
      <c r="Y35" s="35">
        <v>11</v>
      </c>
      <c r="Z35" s="32">
        <f t="shared" si="13"/>
        <v>7.8571428571428568</v>
      </c>
      <c r="AA35" s="35">
        <v>0</v>
      </c>
      <c r="AB35" s="32">
        <f t="shared" si="14"/>
        <v>0</v>
      </c>
      <c r="AC35" s="32">
        <f t="shared" si="15"/>
        <v>0</v>
      </c>
      <c r="AD35" s="35">
        <v>12</v>
      </c>
      <c r="AE35" s="32">
        <f t="shared" si="16"/>
        <v>8.5714285714285712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225</v>
      </c>
      <c r="D36" s="35">
        <v>224</v>
      </c>
      <c r="E36" s="32">
        <f t="shared" si="2"/>
        <v>99.555555555555557</v>
      </c>
      <c r="F36" s="35">
        <v>209</v>
      </c>
      <c r="G36" s="32">
        <f t="shared" si="3"/>
        <v>93.303571428571431</v>
      </c>
      <c r="H36" s="106">
        <f t="shared" si="0"/>
        <v>224</v>
      </c>
      <c r="I36" s="32">
        <f t="shared" si="4"/>
        <v>100</v>
      </c>
      <c r="J36" s="32">
        <f t="shared" si="5"/>
        <v>99.555555555555557</v>
      </c>
      <c r="K36" s="35">
        <v>154</v>
      </c>
      <c r="L36" s="32">
        <f t="shared" si="6"/>
        <v>68.75</v>
      </c>
      <c r="M36" s="35">
        <v>70</v>
      </c>
      <c r="N36" s="32">
        <f t="shared" si="7"/>
        <v>31.25</v>
      </c>
      <c r="O36" s="99">
        <f t="shared" si="18"/>
        <v>0</v>
      </c>
      <c r="P36" s="32">
        <f t="shared" si="8"/>
        <v>0</v>
      </c>
      <c r="Q36" s="35">
        <v>1</v>
      </c>
      <c r="R36" s="32">
        <f t="shared" si="9"/>
        <v>0</v>
      </c>
      <c r="S36" s="35">
        <v>6</v>
      </c>
      <c r="T36" s="32">
        <f t="shared" si="10"/>
        <v>2.6785714285714284</v>
      </c>
      <c r="U36" s="35">
        <v>44</v>
      </c>
      <c r="V36" s="32">
        <f t="shared" si="11"/>
        <v>19.642857142857142</v>
      </c>
      <c r="W36" s="35">
        <v>18</v>
      </c>
      <c r="X36" s="32">
        <f t="shared" si="12"/>
        <v>8.0357142857142865</v>
      </c>
      <c r="Y36" s="35">
        <v>10</v>
      </c>
      <c r="Z36" s="32">
        <f t="shared" si="13"/>
        <v>4.4642857142857144</v>
      </c>
      <c r="AA36" s="35">
        <v>0</v>
      </c>
      <c r="AB36" s="32">
        <f t="shared" si="14"/>
        <v>0</v>
      </c>
      <c r="AC36" s="32">
        <f t="shared" si="15"/>
        <v>0</v>
      </c>
      <c r="AD36" s="35">
        <v>10</v>
      </c>
      <c r="AE36" s="32">
        <f t="shared" si="16"/>
        <v>4.4642857142857144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216</v>
      </c>
      <c r="D37" s="35">
        <v>201</v>
      </c>
      <c r="E37" s="32">
        <f t="shared" si="2"/>
        <v>93.055555555555557</v>
      </c>
      <c r="F37" s="35">
        <v>192</v>
      </c>
      <c r="G37" s="32">
        <f t="shared" si="3"/>
        <v>95.522388059701484</v>
      </c>
      <c r="H37" s="106">
        <f t="shared" si="0"/>
        <v>199</v>
      </c>
      <c r="I37" s="32">
        <f t="shared" si="4"/>
        <v>99.00497512437812</v>
      </c>
      <c r="J37" s="32">
        <f t="shared" si="5"/>
        <v>92.129629629629633</v>
      </c>
      <c r="K37" s="35">
        <v>114</v>
      </c>
      <c r="L37" s="32">
        <f t="shared" si="6"/>
        <v>56.71641791044776</v>
      </c>
      <c r="M37" s="35">
        <v>85</v>
      </c>
      <c r="N37" s="32">
        <f t="shared" si="7"/>
        <v>42.288557213930353</v>
      </c>
      <c r="O37" s="99">
        <f t="shared" si="18"/>
        <v>2</v>
      </c>
      <c r="P37" s="32">
        <f t="shared" si="8"/>
        <v>0.99502487562189057</v>
      </c>
      <c r="Q37" s="35">
        <v>0</v>
      </c>
      <c r="R37" s="32">
        <f t="shared" si="9"/>
        <v>0</v>
      </c>
      <c r="S37" s="35">
        <v>1</v>
      </c>
      <c r="T37" s="32">
        <f t="shared" si="10"/>
        <v>0.49751243781094528</v>
      </c>
      <c r="U37" s="35">
        <v>51</v>
      </c>
      <c r="V37" s="32">
        <f t="shared" si="11"/>
        <v>25.373134328358208</v>
      </c>
      <c r="W37" s="35">
        <v>3</v>
      </c>
      <c r="X37" s="32">
        <f t="shared" si="12"/>
        <v>1.4925373134328357</v>
      </c>
      <c r="Y37" s="35">
        <v>11</v>
      </c>
      <c r="Z37" s="32">
        <f t="shared" si="13"/>
        <v>5.4726368159203984</v>
      </c>
      <c r="AA37" s="35">
        <v>0</v>
      </c>
      <c r="AB37" s="32">
        <f t="shared" si="14"/>
        <v>0</v>
      </c>
      <c r="AC37" s="32">
        <f t="shared" si="15"/>
        <v>0</v>
      </c>
      <c r="AD37" s="35">
        <v>26</v>
      </c>
      <c r="AE37" s="32">
        <f t="shared" si="16"/>
        <v>12.935323383084576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162</v>
      </c>
      <c r="D38" s="35">
        <v>158</v>
      </c>
      <c r="E38" s="32">
        <f t="shared" si="2"/>
        <v>97.53086419753086</v>
      </c>
      <c r="F38" s="35">
        <v>150</v>
      </c>
      <c r="G38" s="32">
        <f t="shared" si="3"/>
        <v>94.936708860759495</v>
      </c>
      <c r="H38" s="106">
        <f t="shared" si="0"/>
        <v>158</v>
      </c>
      <c r="I38" s="32">
        <f t="shared" si="4"/>
        <v>100</v>
      </c>
      <c r="J38" s="32">
        <f t="shared" si="5"/>
        <v>97.53086419753086</v>
      </c>
      <c r="K38" s="35">
        <v>108</v>
      </c>
      <c r="L38" s="32">
        <f t="shared" si="6"/>
        <v>68.35443037974683</v>
      </c>
      <c r="M38" s="35">
        <v>50</v>
      </c>
      <c r="N38" s="32">
        <f t="shared" si="7"/>
        <v>31.645569620253166</v>
      </c>
      <c r="O38" s="99">
        <f t="shared" si="18"/>
        <v>0</v>
      </c>
      <c r="P38" s="32">
        <f t="shared" si="8"/>
        <v>0</v>
      </c>
      <c r="Q38" s="35">
        <v>1</v>
      </c>
      <c r="R38" s="32">
        <f t="shared" si="9"/>
        <v>0</v>
      </c>
      <c r="S38" s="35">
        <v>0</v>
      </c>
      <c r="T38" s="32">
        <f t="shared" si="10"/>
        <v>0</v>
      </c>
      <c r="U38" s="35">
        <v>39</v>
      </c>
      <c r="V38" s="32">
        <f t="shared" si="11"/>
        <v>24.683544303797468</v>
      </c>
      <c r="W38" s="35">
        <v>0</v>
      </c>
      <c r="X38" s="32">
        <f t="shared" si="12"/>
        <v>0</v>
      </c>
      <c r="Y38" s="35">
        <v>23</v>
      </c>
      <c r="Z38" s="32">
        <f t="shared" si="13"/>
        <v>14.556962025316455</v>
      </c>
      <c r="AA38" s="35">
        <v>0</v>
      </c>
      <c r="AB38" s="32">
        <f t="shared" si="14"/>
        <v>0</v>
      </c>
      <c r="AC38" s="32">
        <f t="shared" si="15"/>
        <v>0</v>
      </c>
      <c r="AD38" s="35">
        <v>9</v>
      </c>
      <c r="AE38" s="32">
        <f t="shared" si="16"/>
        <v>5.6962025316455698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111</v>
      </c>
      <c r="D39" s="35">
        <v>107</v>
      </c>
      <c r="E39" s="32">
        <f t="shared" si="2"/>
        <v>96.396396396396398</v>
      </c>
      <c r="F39" s="35">
        <v>104</v>
      </c>
      <c r="G39" s="32">
        <f t="shared" si="3"/>
        <v>97.196261682242991</v>
      </c>
      <c r="H39" s="106">
        <f t="shared" si="0"/>
        <v>98</v>
      </c>
      <c r="I39" s="32">
        <f t="shared" si="4"/>
        <v>91.588785046728972</v>
      </c>
      <c r="J39" s="32">
        <f t="shared" si="5"/>
        <v>88.288288288288285</v>
      </c>
      <c r="K39" s="35">
        <v>58</v>
      </c>
      <c r="L39" s="32">
        <f t="shared" si="6"/>
        <v>54.205607476635507</v>
      </c>
      <c r="M39" s="35">
        <v>40</v>
      </c>
      <c r="N39" s="32">
        <f t="shared" si="7"/>
        <v>37.383177570093459</v>
      </c>
      <c r="O39" s="99">
        <f t="shared" si="18"/>
        <v>9</v>
      </c>
      <c r="P39" s="32">
        <f t="shared" si="8"/>
        <v>8.4112149532710276</v>
      </c>
      <c r="Q39" s="35">
        <v>0</v>
      </c>
      <c r="R39" s="32">
        <f t="shared" si="9"/>
        <v>0</v>
      </c>
      <c r="S39" s="35">
        <v>1</v>
      </c>
      <c r="T39" s="32">
        <f t="shared" si="10"/>
        <v>0.93457943925233633</v>
      </c>
      <c r="U39" s="35">
        <v>30</v>
      </c>
      <c r="V39" s="32">
        <f t="shared" si="11"/>
        <v>28.037383177570092</v>
      </c>
      <c r="W39" s="35">
        <v>2</v>
      </c>
      <c r="X39" s="32">
        <f t="shared" si="12"/>
        <v>1.8691588785046727</v>
      </c>
      <c r="Y39" s="35">
        <v>7</v>
      </c>
      <c r="Z39" s="32">
        <f t="shared" si="13"/>
        <v>6.5420560747663545</v>
      </c>
      <c r="AA39" s="35">
        <v>0</v>
      </c>
      <c r="AB39" s="32">
        <f t="shared" si="14"/>
        <v>0</v>
      </c>
      <c r="AC39" s="32">
        <f t="shared" si="15"/>
        <v>0</v>
      </c>
      <c r="AD39" s="35">
        <v>9</v>
      </c>
      <c r="AE39" s="32">
        <f t="shared" si="16"/>
        <v>8.4112149532710276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3157.6</v>
      </c>
      <c r="D40" s="10">
        <f>SUM(D41:D54)</f>
        <v>3091</v>
      </c>
      <c r="E40" s="43">
        <f>IF(C40=0,0,D40/C40*100)</f>
        <v>97.890803141626563</v>
      </c>
      <c r="F40" s="10">
        <f>SUM(F41:F54)</f>
        <v>2731</v>
      </c>
      <c r="G40" s="43">
        <f>IF(D40=0,0,F40/D40*100)</f>
        <v>88.353283726949201</v>
      </c>
      <c r="H40" s="61">
        <f>SUM(H41:H54)</f>
        <v>3062</v>
      </c>
      <c r="I40" s="43">
        <f>IF(D40=0,0,H40/D40*100)</f>
        <v>99.061792300226458</v>
      </c>
      <c r="J40" s="43">
        <f>IF(C40=0,0,H40/C40*100)</f>
        <v>96.972384089181659</v>
      </c>
      <c r="K40" s="10">
        <f>SUM(K41:K54)</f>
        <v>2235</v>
      </c>
      <c r="L40" s="43">
        <f>IF(D40=0,0,K40/D40*100)</f>
        <v>72.306696861857006</v>
      </c>
      <c r="M40" s="10">
        <f>SUM(M41:M54)</f>
        <v>827</v>
      </c>
      <c r="N40" s="43">
        <f>IF(D40=0,0,M40/D40*100)</f>
        <v>26.755095438369459</v>
      </c>
      <c r="O40" s="61">
        <f>SUM(O41:O54)</f>
        <v>29</v>
      </c>
      <c r="P40" s="43">
        <f>IF(D40=0,0,O40/D40*100)</f>
        <v>0.93820769977353613</v>
      </c>
      <c r="Q40" s="10">
        <f>SUM(Q41:Q54)</f>
        <v>2</v>
      </c>
      <c r="R40" s="43">
        <f t="shared" si="9"/>
        <v>6.8965517241379306</v>
      </c>
      <c r="S40" s="10">
        <f>SUM(S41:S54)</f>
        <v>127</v>
      </c>
      <c r="T40" s="43">
        <f>IF(D40=0,0,S40/D40*100)</f>
        <v>4.1087026852151407</v>
      </c>
      <c r="U40" s="10">
        <f>SUM(U41:U54)</f>
        <v>630</v>
      </c>
      <c r="V40" s="43">
        <f t="shared" si="11"/>
        <v>20.381753477838888</v>
      </c>
      <c r="W40" s="10">
        <f>SUM(W41:W54)</f>
        <v>174</v>
      </c>
      <c r="X40" s="43">
        <f>IF(D40=0,0,W40/D40*100)</f>
        <v>5.6292461986412166</v>
      </c>
      <c r="Y40" s="10">
        <f>SUM(Y41:Y54)</f>
        <v>148</v>
      </c>
      <c r="Z40" s="43">
        <f>IF(D40=0,0,Y40/D40*100)</f>
        <v>4.7880944678097705</v>
      </c>
      <c r="AA40" s="10">
        <f>SUM(AA41:AA54)</f>
        <v>33</v>
      </c>
      <c r="AB40" s="43">
        <f>IF(D40=0,0,AA40/D40*100)</f>
        <v>1.0676156583629894</v>
      </c>
      <c r="AC40" s="43">
        <f>IF(Y40=0,0,AA40/Y40*100)</f>
        <v>22.297297297297298</v>
      </c>
      <c r="AD40" s="10">
        <f>SUM(AD41:AD54)</f>
        <v>194</v>
      </c>
      <c r="AE40" s="43">
        <f t="shared" si="16"/>
        <v>6.276285991588483</v>
      </c>
      <c r="AF40" s="10">
        <f>SUM(AF41:AF54)</f>
        <v>5</v>
      </c>
      <c r="AG40" s="43">
        <f>IF(D40=0,0,AF40/D40*100)</f>
        <v>0.16175994823681655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362.1</v>
      </c>
      <c r="D41" s="35">
        <v>354</v>
      </c>
      <c r="E41" s="32">
        <f t="shared" si="2"/>
        <v>97.763048881524441</v>
      </c>
      <c r="F41" s="35">
        <v>300</v>
      </c>
      <c r="G41" s="32">
        <f t="shared" si="3"/>
        <v>84.745762711864401</v>
      </c>
      <c r="H41" s="106">
        <f t="shared" si="0"/>
        <v>348</v>
      </c>
      <c r="I41" s="32">
        <f t="shared" si="4"/>
        <v>98.305084745762713</v>
      </c>
      <c r="J41" s="32">
        <f t="shared" si="5"/>
        <v>96.106048053024011</v>
      </c>
      <c r="K41" s="35">
        <v>220</v>
      </c>
      <c r="L41" s="32">
        <f t="shared" si="6"/>
        <v>62.146892655367239</v>
      </c>
      <c r="M41" s="35">
        <v>128</v>
      </c>
      <c r="N41" s="32">
        <f t="shared" si="7"/>
        <v>36.158192090395481</v>
      </c>
      <c r="O41" s="99">
        <f t="shared" ref="O41:O54" si="19">D41-H41</f>
        <v>6</v>
      </c>
      <c r="P41" s="32">
        <f t="shared" si="8"/>
        <v>1.6949152542372881</v>
      </c>
      <c r="Q41" s="35">
        <v>1</v>
      </c>
      <c r="R41" s="32">
        <f t="shared" si="9"/>
        <v>16.666666666666664</v>
      </c>
      <c r="S41" s="35">
        <v>3</v>
      </c>
      <c r="T41" s="32">
        <f t="shared" si="10"/>
        <v>0.84745762711864403</v>
      </c>
      <c r="U41" s="35">
        <v>57</v>
      </c>
      <c r="V41" s="32">
        <f t="shared" si="11"/>
        <v>16.101694915254235</v>
      </c>
      <c r="W41" s="35">
        <v>25</v>
      </c>
      <c r="X41" s="32">
        <f t="shared" si="12"/>
        <v>7.0621468926553677</v>
      </c>
      <c r="Y41" s="35">
        <v>12</v>
      </c>
      <c r="Z41" s="32">
        <f t="shared" si="13"/>
        <v>3.3898305084745761</v>
      </c>
      <c r="AA41" s="35">
        <v>1</v>
      </c>
      <c r="AB41" s="32">
        <f t="shared" si="14"/>
        <v>0.2824858757062147</v>
      </c>
      <c r="AC41" s="32">
        <f t="shared" si="15"/>
        <v>8.3333333333333321</v>
      </c>
      <c r="AD41" s="35">
        <v>21</v>
      </c>
      <c r="AE41" s="32">
        <f t="shared" si="16"/>
        <v>5.9322033898305087</v>
      </c>
      <c r="AF41" s="35">
        <v>1</v>
      </c>
      <c r="AG41" s="32">
        <f t="shared" si="17"/>
        <v>0.2824858757062147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56</v>
      </c>
      <c r="D42" s="35">
        <v>55</v>
      </c>
      <c r="E42" s="32">
        <f t="shared" si="2"/>
        <v>98.214285714285708</v>
      </c>
      <c r="F42" s="35">
        <v>52</v>
      </c>
      <c r="G42" s="32">
        <f t="shared" si="3"/>
        <v>94.545454545454547</v>
      </c>
      <c r="H42" s="106">
        <f t="shared" si="0"/>
        <v>54</v>
      </c>
      <c r="I42" s="32">
        <f t="shared" si="4"/>
        <v>98.181818181818187</v>
      </c>
      <c r="J42" s="32">
        <f t="shared" si="5"/>
        <v>96.428571428571431</v>
      </c>
      <c r="K42" s="35">
        <v>38</v>
      </c>
      <c r="L42" s="32">
        <f t="shared" si="6"/>
        <v>69.090909090909093</v>
      </c>
      <c r="M42" s="35">
        <v>16</v>
      </c>
      <c r="N42" s="32">
        <f t="shared" si="7"/>
        <v>29.09090909090909</v>
      </c>
      <c r="O42" s="99">
        <f t="shared" si="19"/>
        <v>1</v>
      </c>
      <c r="P42" s="32">
        <f t="shared" si="8"/>
        <v>1.8181818181818181</v>
      </c>
      <c r="Q42" s="35">
        <v>0</v>
      </c>
      <c r="R42" s="32">
        <f t="shared" si="9"/>
        <v>0</v>
      </c>
      <c r="S42" s="35">
        <v>3</v>
      </c>
      <c r="T42" s="32">
        <f t="shared" si="10"/>
        <v>5.4545454545454541</v>
      </c>
      <c r="U42" s="35">
        <v>15</v>
      </c>
      <c r="V42" s="32">
        <f t="shared" si="11"/>
        <v>27.27272727272727</v>
      </c>
      <c r="W42" s="35">
        <v>3</v>
      </c>
      <c r="X42" s="32">
        <f t="shared" si="12"/>
        <v>5.4545454545454541</v>
      </c>
      <c r="Y42" s="35">
        <v>1</v>
      </c>
      <c r="Z42" s="32">
        <f t="shared" si="13"/>
        <v>1.8181818181818181</v>
      </c>
      <c r="AA42" s="35">
        <v>0</v>
      </c>
      <c r="AB42" s="32">
        <f t="shared" si="14"/>
        <v>0</v>
      </c>
      <c r="AC42" s="32">
        <f t="shared" si="15"/>
        <v>0</v>
      </c>
      <c r="AD42" s="35">
        <v>4</v>
      </c>
      <c r="AE42" s="32">
        <f t="shared" si="16"/>
        <v>7.2727272727272725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115</v>
      </c>
      <c r="D43" s="35">
        <v>113</v>
      </c>
      <c r="E43" s="32">
        <f t="shared" si="2"/>
        <v>98.260869565217391</v>
      </c>
      <c r="F43" s="35">
        <v>103</v>
      </c>
      <c r="G43" s="32">
        <f t="shared" si="3"/>
        <v>91.150442477876098</v>
      </c>
      <c r="H43" s="106">
        <f t="shared" si="0"/>
        <v>112</v>
      </c>
      <c r="I43" s="32">
        <f t="shared" si="4"/>
        <v>99.115044247787608</v>
      </c>
      <c r="J43" s="32">
        <f t="shared" si="5"/>
        <v>97.391304347826093</v>
      </c>
      <c r="K43" s="35">
        <v>93</v>
      </c>
      <c r="L43" s="32">
        <f t="shared" si="6"/>
        <v>82.30088495575221</v>
      </c>
      <c r="M43" s="35">
        <v>19</v>
      </c>
      <c r="N43" s="32">
        <f t="shared" si="7"/>
        <v>16.814159292035399</v>
      </c>
      <c r="O43" s="99">
        <f t="shared" si="19"/>
        <v>1</v>
      </c>
      <c r="P43" s="32">
        <f t="shared" si="8"/>
        <v>0.88495575221238942</v>
      </c>
      <c r="Q43" s="35">
        <v>0</v>
      </c>
      <c r="R43" s="32">
        <f t="shared" si="9"/>
        <v>0</v>
      </c>
      <c r="S43" s="35">
        <v>4</v>
      </c>
      <c r="T43" s="32">
        <f t="shared" si="10"/>
        <v>3.5398230088495577</v>
      </c>
      <c r="U43" s="35">
        <v>25</v>
      </c>
      <c r="V43" s="32">
        <f t="shared" si="11"/>
        <v>22.123893805309734</v>
      </c>
      <c r="W43" s="35">
        <v>0</v>
      </c>
      <c r="X43" s="32">
        <f t="shared" si="12"/>
        <v>0</v>
      </c>
      <c r="Y43" s="35">
        <v>5</v>
      </c>
      <c r="Z43" s="32">
        <f t="shared" si="13"/>
        <v>4.4247787610619467</v>
      </c>
      <c r="AA43" s="35">
        <v>0</v>
      </c>
      <c r="AB43" s="32">
        <f t="shared" si="14"/>
        <v>0</v>
      </c>
      <c r="AC43" s="32">
        <f t="shared" si="15"/>
        <v>0</v>
      </c>
      <c r="AD43" s="35">
        <v>8</v>
      </c>
      <c r="AE43" s="32">
        <f t="shared" si="16"/>
        <v>7.0796460176991154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352</v>
      </c>
      <c r="D44" s="35">
        <v>342</v>
      </c>
      <c r="E44" s="32">
        <f t="shared" si="2"/>
        <v>97.159090909090907</v>
      </c>
      <c r="F44" s="35">
        <v>289</v>
      </c>
      <c r="G44" s="32">
        <f t="shared" si="3"/>
        <v>84.502923976608187</v>
      </c>
      <c r="H44" s="106">
        <f t="shared" si="0"/>
        <v>341</v>
      </c>
      <c r="I44" s="32">
        <f t="shared" si="4"/>
        <v>99.707602339181292</v>
      </c>
      <c r="J44" s="32">
        <f t="shared" si="5"/>
        <v>96.875</v>
      </c>
      <c r="K44" s="35">
        <v>263</v>
      </c>
      <c r="L44" s="32">
        <f t="shared" si="6"/>
        <v>76.900584795321635</v>
      </c>
      <c r="M44" s="35">
        <v>78</v>
      </c>
      <c r="N44" s="32">
        <f t="shared" si="7"/>
        <v>22.807017543859647</v>
      </c>
      <c r="O44" s="99">
        <f t="shared" si="19"/>
        <v>1</v>
      </c>
      <c r="P44" s="32">
        <f t="shared" si="8"/>
        <v>0.29239766081871343</v>
      </c>
      <c r="Q44" s="35">
        <v>0</v>
      </c>
      <c r="R44" s="32">
        <f t="shared" si="9"/>
        <v>0</v>
      </c>
      <c r="S44" s="35">
        <v>21</v>
      </c>
      <c r="T44" s="32">
        <f t="shared" si="10"/>
        <v>6.140350877192982</v>
      </c>
      <c r="U44" s="35">
        <v>56</v>
      </c>
      <c r="V44" s="32">
        <f t="shared" si="11"/>
        <v>16.374269005847953</v>
      </c>
      <c r="W44" s="35">
        <v>34</v>
      </c>
      <c r="X44" s="32">
        <f t="shared" si="12"/>
        <v>9.9415204678362574</v>
      </c>
      <c r="Y44" s="35">
        <v>23</v>
      </c>
      <c r="Z44" s="32">
        <f t="shared" si="13"/>
        <v>6.7251461988304087</v>
      </c>
      <c r="AA44" s="35">
        <v>0</v>
      </c>
      <c r="AB44" s="32">
        <f t="shared" si="14"/>
        <v>0</v>
      </c>
      <c r="AC44" s="32">
        <f t="shared" si="15"/>
        <v>0</v>
      </c>
      <c r="AD44" s="35">
        <v>25</v>
      </c>
      <c r="AE44" s="32">
        <f t="shared" si="16"/>
        <v>7.3099415204678362</v>
      </c>
      <c r="AF44" s="35">
        <v>2</v>
      </c>
      <c r="AG44" s="32">
        <f t="shared" si="17"/>
        <v>0.58479532163742687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196</v>
      </c>
      <c r="D45" s="35">
        <v>195</v>
      </c>
      <c r="E45" s="32">
        <f t="shared" si="2"/>
        <v>99.489795918367349</v>
      </c>
      <c r="F45" s="35">
        <v>178</v>
      </c>
      <c r="G45" s="32">
        <f t="shared" si="3"/>
        <v>91.282051282051285</v>
      </c>
      <c r="H45" s="106">
        <f t="shared" si="0"/>
        <v>195</v>
      </c>
      <c r="I45" s="32">
        <f t="shared" si="4"/>
        <v>100</v>
      </c>
      <c r="J45" s="32">
        <f t="shared" si="5"/>
        <v>99.489795918367349</v>
      </c>
      <c r="K45" s="35">
        <v>129</v>
      </c>
      <c r="L45" s="32">
        <f t="shared" si="6"/>
        <v>66.153846153846146</v>
      </c>
      <c r="M45" s="35">
        <v>66</v>
      </c>
      <c r="N45" s="32">
        <f t="shared" si="7"/>
        <v>33.846153846153847</v>
      </c>
      <c r="O45" s="99">
        <f t="shared" si="19"/>
        <v>0</v>
      </c>
      <c r="P45" s="32">
        <f t="shared" si="8"/>
        <v>0</v>
      </c>
      <c r="Q45" s="35">
        <v>0</v>
      </c>
      <c r="R45" s="32">
        <f t="shared" si="9"/>
        <v>0</v>
      </c>
      <c r="S45" s="35">
        <v>15</v>
      </c>
      <c r="T45" s="32">
        <f t="shared" si="10"/>
        <v>7.6923076923076925</v>
      </c>
      <c r="U45" s="35">
        <v>31</v>
      </c>
      <c r="V45" s="32">
        <f t="shared" si="11"/>
        <v>15.897435897435896</v>
      </c>
      <c r="W45" s="35">
        <v>22</v>
      </c>
      <c r="X45" s="32">
        <f t="shared" si="12"/>
        <v>11.282051282051283</v>
      </c>
      <c r="Y45" s="35">
        <v>10</v>
      </c>
      <c r="Z45" s="32">
        <f t="shared" si="13"/>
        <v>5.1282051282051277</v>
      </c>
      <c r="AA45" s="35">
        <v>0</v>
      </c>
      <c r="AB45" s="32">
        <f t="shared" si="14"/>
        <v>0</v>
      </c>
      <c r="AC45" s="32">
        <f t="shared" si="15"/>
        <v>0</v>
      </c>
      <c r="AD45" s="35">
        <v>13</v>
      </c>
      <c r="AE45" s="32">
        <f t="shared" si="16"/>
        <v>6.666666666666667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182</v>
      </c>
      <c r="D46" s="35">
        <v>177</v>
      </c>
      <c r="E46" s="32">
        <f t="shared" si="2"/>
        <v>97.252747252747255</v>
      </c>
      <c r="F46" s="35">
        <v>165</v>
      </c>
      <c r="G46" s="32">
        <f t="shared" si="3"/>
        <v>93.220338983050837</v>
      </c>
      <c r="H46" s="106">
        <f t="shared" si="0"/>
        <v>177</v>
      </c>
      <c r="I46" s="32">
        <f t="shared" si="4"/>
        <v>100</v>
      </c>
      <c r="J46" s="32">
        <f t="shared" si="5"/>
        <v>97.252747252747255</v>
      </c>
      <c r="K46" s="35">
        <v>126</v>
      </c>
      <c r="L46" s="32">
        <f t="shared" si="6"/>
        <v>71.186440677966104</v>
      </c>
      <c r="M46" s="35">
        <v>51</v>
      </c>
      <c r="N46" s="32">
        <f t="shared" si="7"/>
        <v>28.8135593220339</v>
      </c>
      <c r="O46" s="99">
        <f t="shared" si="19"/>
        <v>0</v>
      </c>
      <c r="P46" s="32">
        <f t="shared" si="8"/>
        <v>0</v>
      </c>
      <c r="Q46" s="35">
        <v>0</v>
      </c>
      <c r="R46" s="32">
        <f t="shared" si="9"/>
        <v>0</v>
      </c>
      <c r="S46" s="35">
        <v>7</v>
      </c>
      <c r="T46" s="32">
        <f t="shared" si="10"/>
        <v>3.9548022598870061</v>
      </c>
      <c r="U46" s="35">
        <v>30</v>
      </c>
      <c r="V46" s="32">
        <f t="shared" si="11"/>
        <v>16.949152542372879</v>
      </c>
      <c r="W46" s="35">
        <v>2</v>
      </c>
      <c r="X46" s="32">
        <f t="shared" si="12"/>
        <v>1.1299435028248588</v>
      </c>
      <c r="Y46" s="35">
        <v>9</v>
      </c>
      <c r="Z46" s="32">
        <f t="shared" si="13"/>
        <v>5.0847457627118651</v>
      </c>
      <c r="AA46" s="35">
        <v>1</v>
      </c>
      <c r="AB46" s="32">
        <f t="shared" si="14"/>
        <v>0.56497175141242939</v>
      </c>
      <c r="AC46" s="32">
        <f t="shared" si="15"/>
        <v>11.111111111111111</v>
      </c>
      <c r="AD46" s="35">
        <v>13</v>
      </c>
      <c r="AE46" s="32">
        <f t="shared" si="16"/>
        <v>7.3446327683615822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214.5</v>
      </c>
      <c r="D47" s="35">
        <v>209</v>
      </c>
      <c r="E47" s="32">
        <f t="shared" si="2"/>
        <v>97.435897435897431</v>
      </c>
      <c r="F47" s="35">
        <v>198</v>
      </c>
      <c r="G47" s="32">
        <f t="shared" si="3"/>
        <v>94.73684210526315</v>
      </c>
      <c r="H47" s="106">
        <f t="shared" si="0"/>
        <v>207</v>
      </c>
      <c r="I47" s="32">
        <f t="shared" si="4"/>
        <v>99.043062200956939</v>
      </c>
      <c r="J47" s="32">
        <f t="shared" si="5"/>
        <v>96.503496503496507</v>
      </c>
      <c r="K47" s="35">
        <v>131</v>
      </c>
      <c r="L47" s="32">
        <f t="shared" si="6"/>
        <v>62.679425837320579</v>
      </c>
      <c r="M47" s="35">
        <v>76</v>
      </c>
      <c r="N47" s="32">
        <f t="shared" si="7"/>
        <v>36.363636363636367</v>
      </c>
      <c r="O47" s="99">
        <f t="shared" si="19"/>
        <v>2</v>
      </c>
      <c r="P47" s="32">
        <f t="shared" si="8"/>
        <v>0.9569377990430622</v>
      </c>
      <c r="Q47" s="35">
        <v>0</v>
      </c>
      <c r="R47" s="32">
        <f t="shared" si="9"/>
        <v>0</v>
      </c>
      <c r="S47" s="35">
        <v>4</v>
      </c>
      <c r="T47" s="32">
        <f t="shared" si="10"/>
        <v>1.9138755980861244</v>
      </c>
      <c r="U47" s="35">
        <v>52</v>
      </c>
      <c r="V47" s="32">
        <f t="shared" si="11"/>
        <v>24.880382775119617</v>
      </c>
      <c r="W47" s="35">
        <v>27</v>
      </c>
      <c r="X47" s="32">
        <f t="shared" si="12"/>
        <v>12.918660287081341</v>
      </c>
      <c r="Y47" s="35">
        <v>15</v>
      </c>
      <c r="Z47" s="32">
        <f t="shared" si="13"/>
        <v>7.1770334928229662</v>
      </c>
      <c r="AA47" s="35">
        <v>0</v>
      </c>
      <c r="AB47" s="32">
        <f t="shared" si="14"/>
        <v>0</v>
      </c>
      <c r="AC47" s="32">
        <f t="shared" si="15"/>
        <v>0</v>
      </c>
      <c r="AD47" s="35">
        <v>18</v>
      </c>
      <c r="AE47" s="32">
        <f t="shared" si="16"/>
        <v>8.6124401913875595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277</v>
      </c>
      <c r="D48" s="35">
        <v>267</v>
      </c>
      <c r="E48" s="32">
        <f t="shared" si="2"/>
        <v>96.389891696750908</v>
      </c>
      <c r="F48" s="35">
        <v>249</v>
      </c>
      <c r="G48" s="32">
        <f t="shared" si="3"/>
        <v>93.258426966292134</v>
      </c>
      <c r="H48" s="106">
        <f t="shared" si="0"/>
        <v>264</v>
      </c>
      <c r="I48" s="32">
        <f t="shared" si="4"/>
        <v>98.876404494382015</v>
      </c>
      <c r="J48" s="32">
        <f t="shared" si="5"/>
        <v>95.306859205776178</v>
      </c>
      <c r="K48" s="35">
        <v>193</v>
      </c>
      <c r="L48" s="32">
        <f t="shared" si="6"/>
        <v>72.284644194756552</v>
      </c>
      <c r="M48" s="35">
        <v>71</v>
      </c>
      <c r="N48" s="32">
        <f t="shared" si="7"/>
        <v>26.591760299625467</v>
      </c>
      <c r="O48" s="99">
        <f t="shared" si="19"/>
        <v>3</v>
      </c>
      <c r="P48" s="32">
        <f t="shared" si="8"/>
        <v>1.1235955056179776</v>
      </c>
      <c r="Q48" s="35">
        <v>0</v>
      </c>
      <c r="R48" s="32">
        <f t="shared" si="9"/>
        <v>0</v>
      </c>
      <c r="S48" s="35">
        <v>9</v>
      </c>
      <c r="T48" s="32">
        <f t="shared" si="10"/>
        <v>3.3707865168539324</v>
      </c>
      <c r="U48" s="35">
        <v>57</v>
      </c>
      <c r="V48" s="32">
        <f t="shared" si="11"/>
        <v>21.348314606741571</v>
      </c>
      <c r="W48" s="35">
        <v>17</v>
      </c>
      <c r="X48" s="32">
        <f t="shared" si="12"/>
        <v>6.3670411985018731</v>
      </c>
      <c r="Y48" s="35">
        <v>1</v>
      </c>
      <c r="Z48" s="32">
        <f t="shared" si="13"/>
        <v>0.37453183520599254</v>
      </c>
      <c r="AA48" s="35">
        <v>25</v>
      </c>
      <c r="AB48" s="32">
        <f t="shared" si="14"/>
        <v>9.3632958801498134</v>
      </c>
      <c r="AC48" s="32">
        <f t="shared" si="15"/>
        <v>2500</v>
      </c>
      <c r="AD48" s="35">
        <v>30</v>
      </c>
      <c r="AE48" s="32">
        <f t="shared" si="16"/>
        <v>11.235955056179774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330</v>
      </c>
      <c r="D49" s="35">
        <v>315</v>
      </c>
      <c r="E49" s="32">
        <f t="shared" si="2"/>
        <v>95.454545454545453</v>
      </c>
      <c r="F49" s="35">
        <v>252</v>
      </c>
      <c r="G49" s="32">
        <f t="shared" si="3"/>
        <v>80</v>
      </c>
      <c r="H49" s="106">
        <f t="shared" si="0"/>
        <v>307</v>
      </c>
      <c r="I49" s="32">
        <f t="shared" si="4"/>
        <v>97.460317460317455</v>
      </c>
      <c r="J49" s="32">
        <f t="shared" si="5"/>
        <v>93.030303030303031</v>
      </c>
      <c r="K49" s="35">
        <v>229</v>
      </c>
      <c r="L49" s="32">
        <f t="shared" si="6"/>
        <v>72.698412698412696</v>
      </c>
      <c r="M49" s="35">
        <v>78</v>
      </c>
      <c r="N49" s="32">
        <f t="shared" si="7"/>
        <v>24.761904761904763</v>
      </c>
      <c r="O49" s="99">
        <f t="shared" si="19"/>
        <v>8</v>
      </c>
      <c r="P49" s="32">
        <f t="shared" si="8"/>
        <v>2.5396825396825395</v>
      </c>
      <c r="Q49" s="35">
        <v>1</v>
      </c>
      <c r="R49" s="32">
        <f t="shared" si="9"/>
        <v>12.5</v>
      </c>
      <c r="S49" s="35">
        <v>7</v>
      </c>
      <c r="T49" s="32">
        <f t="shared" si="10"/>
        <v>2.2222222222222223</v>
      </c>
      <c r="U49" s="35">
        <v>60</v>
      </c>
      <c r="V49" s="32">
        <f t="shared" si="11"/>
        <v>19.047619047619047</v>
      </c>
      <c r="W49" s="35">
        <v>3</v>
      </c>
      <c r="X49" s="32">
        <f t="shared" si="12"/>
        <v>0.95238095238095244</v>
      </c>
      <c r="Y49" s="35">
        <v>12</v>
      </c>
      <c r="Z49" s="32">
        <f t="shared" si="13"/>
        <v>3.8095238095238098</v>
      </c>
      <c r="AA49" s="35">
        <v>4</v>
      </c>
      <c r="AB49" s="32">
        <f t="shared" si="14"/>
        <v>1.2698412698412698</v>
      </c>
      <c r="AC49" s="32">
        <f t="shared" si="15"/>
        <v>33.333333333333329</v>
      </c>
      <c r="AD49" s="35">
        <v>28</v>
      </c>
      <c r="AE49" s="32">
        <f t="shared" si="16"/>
        <v>8.8888888888888893</v>
      </c>
      <c r="AF49" s="35">
        <v>2</v>
      </c>
      <c r="AG49" s="32">
        <f t="shared" si="17"/>
        <v>0.63492063492063489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177</v>
      </c>
      <c r="D50" s="35">
        <v>175</v>
      </c>
      <c r="E50" s="32">
        <f t="shared" si="2"/>
        <v>98.870056497175142</v>
      </c>
      <c r="F50" s="35">
        <v>166</v>
      </c>
      <c r="G50" s="32">
        <f t="shared" si="3"/>
        <v>94.857142857142861</v>
      </c>
      <c r="H50" s="106">
        <f t="shared" si="0"/>
        <v>174</v>
      </c>
      <c r="I50" s="32">
        <f t="shared" si="4"/>
        <v>99.428571428571431</v>
      </c>
      <c r="J50" s="32">
        <f t="shared" si="5"/>
        <v>98.305084745762713</v>
      </c>
      <c r="K50" s="35">
        <v>145</v>
      </c>
      <c r="L50" s="32">
        <f t="shared" si="6"/>
        <v>82.857142857142861</v>
      </c>
      <c r="M50" s="35">
        <v>29</v>
      </c>
      <c r="N50" s="32">
        <f t="shared" si="7"/>
        <v>16.571428571428569</v>
      </c>
      <c r="O50" s="99">
        <f t="shared" si="19"/>
        <v>1</v>
      </c>
      <c r="P50" s="32">
        <f t="shared" si="8"/>
        <v>0.5714285714285714</v>
      </c>
      <c r="Q50" s="35">
        <v>0</v>
      </c>
      <c r="R50" s="32">
        <f t="shared" si="9"/>
        <v>0</v>
      </c>
      <c r="S50" s="35">
        <v>4</v>
      </c>
      <c r="T50" s="32">
        <f t="shared" si="10"/>
        <v>2.2857142857142856</v>
      </c>
      <c r="U50" s="35">
        <v>36</v>
      </c>
      <c r="V50" s="32">
        <f t="shared" si="11"/>
        <v>20.571428571428569</v>
      </c>
      <c r="W50" s="35">
        <v>1</v>
      </c>
      <c r="X50" s="32">
        <f t="shared" si="12"/>
        <v>0.5714285714285714</v>
      </c>
      <c r="Y50" s="35">
        <v>6</v>
      </c>
      <c r="Z50" s="32">
        <f t="shared" si="13"/>
        <v>3.4285714285714288</v>
      </c>
      <c r="AA50" s="35">
        <v>1</v>
      </c>
      <c r="AB50" s="32">
        <f t="shared" si="14"/>
        <v>0.5714285714285714</v>
      </c>
      <c r="AC50" s="32">
        <f t="shared" si="15"/>
        <v>16.666666666666664</v>
      </c>
      <c r="AD50" s="35">
        <v>1</v>
      </c>
      <c r="AE50" s="32">
        <f t="shared" si="16"/>
        <v>0.5714285714285714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138</v>
      </c>
      <c r="D51" s="35">
        <v>134</v>
      </c>
      <c r="E51" s="32">
        <f t="shared" si="2"/>
        <v>97.101449275362313</v>
      </c>
      <c r="F51" s="35">
        <v>122</v>
      </c>
      <c r="G51" s="32">
        <f t="shared" si="3"/>
        <v>91.044776119402982</v>
      </c>
      <c r="H51" s="106">
        <f t="shared" si="0"/>
        <v>131</v>
      </c>
      <c r="I51" s="32">
        <f t="shared" si="4"/>
        <v>97.761194029850756</v>
      </c>
      <c r="J51" s="32">
        <f t="shared" si="5"/>
        <v>94.927536231884062</v>
      </c>
      <c r="K51" s="35">
        <v>91</v>
      </c>
      <c r="L51" s="32">
        <f t="shared" si="6"/>
        <v>67.910447761194021</v>
      </c>
      <c r="M51" s="35">
        <v>40</v>
      </c>
      <c r="N51" s="32">
        <f t="shared" si="7"/>
        <v>29.850746268656714</v>
      </c>
      <c r="O51" s="99">
        <f t="shared" si="19"/>
        <v>3</v>
      </c>
      <c r="P51" s="32">
        <f t="shared" si="8"/>
        <v>2.2388059701492535</v>
      </c>
      <c r="Q51" s="35">
        <v>0</v>
      </c>
      <c r="R51" s="32">
        <f t="shared" si="9"/>
        <v>0</v>
      </c>
      <c r="S51" s="35">
        <v>8</v>
      </c>
      <c r="T51" s="32">
        <f t="shared" si="10"/>
        <v>5.9701492537313428</v>
      </c>
      <c r="U51" s="35">
        <v>23</v>
      </c>
      <c r="V51" s="32">
        <f t="shared" si="11"/>
        <v>17.164179104477611</v>
      </c>
      <c r="W51" s="35">
        <v>25</v>
      </c>
      <c r="X51" s="32">
        <f t="shared" si="12"/>
        <v>18.656716417910449</v>
      </c>
      <c r="Y51" s="35">
        <v>11</v>
      </c>
      <c r="Z51" s="32">
        <f t="shared" si="13"/>
        <v>8.2089552238805972</v>
      </c>
      <c r="AA51" s="35">
        <v>0</v>
      </c>
      <c r="AB51" s="32">
        <f t="shared" si="14"/>
        <v>0</v>
      </c>
      <c r="AC51" s="32">
        <f t="shared" si="15"/>
        <v>0</v>
      </c>
      <c r="AD51" s="35">
        <v>9</v>
      </c>
      <c r="AE51" s="32">
        <f t="shared" si="16"/>
        <v>6.7164179104477615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291</v>
      </c>
      <c r="D52" s="35">
        <v>291</v>
      </c>
      <c r="E52" s="32">
        <f t="shared" si="2"/>
        <v>100</v>
      </c>
      <c r="F52" s="35">
        <v>270</v>
      </c>
      <c r="G52" s="32">
        <f t="shared" si="3"/>
        <v>92.783505154639172</v>
      </c>
      <c r="H52" s="106">
        <f t="shared" si="0"/>
        <v>289</v>
      </c>
      <c r="I52" s="32">
        <f t="shared" si="4"/>
        <v>99.312714776632305</v>
      </c>
      <c r="J52" s="32">
        <f t="shared" si="5"/>
        <v>99.312714776632305</v>
      </c>
      <c r="K52" s="35">
        <v>222</v>
      </c>
      <c r="L52" s="32">
        <f t="shared" si="6"/>
        <v>76.288659793814432</v>
      </c>
      <c r="M52" s="35">
        <v>67</v>
      </c>
      <c r="N52" s="32">
        <f t="shared" si="7"/>
        <v>23.024054982817869</v>
      </c>
      <c r="O52" s="99">
        <f t="shared" si="19"/>
        <v>2</v>
      </c>
      <c r="P52" s="32">
        <f t="shared" si="8"/>
        <v>0.6872852233676976</v>
      </c>
      <c r="Q52" s="35">
        <v>0</v>
      </c>
      <c r="R52" s="32">
        <f t="shared" si="9"/>
        <v>0</v>
      </c>
      <c r="S52" s="35">
        <v>10</v>
      </c>
      <c r="T52" s="32">
        <f t="shared" si="10"/>
        <v>3.4364261168384882</v>
      </c>
      <c r="U52" s="35">
        <v>52</v>
      </c>
      <c r="V52" s="32">
        <f t="shared" si="11"/>
        <v>17.869415807560138</v>
      </c>
      <c r="W52" s="35">
        <v>9</v>
      </c>
      <c r="X52" s="32">
        <f t="shared" si="12"/>
        <v>3.0927835051546393</v>
      </c>
      <c r="Y52" s="35">
        <v>23</v>
      </c>
      <c r="Z52" s="32">
        <f t="shared" si="13"/>
        <v>7.9037800687285218</v>
      </c>
      <c r="AA52" s="35">
        <v>0</v>
      </c>
      <c r="AB52" s="32">
        <f t="shared" si="14"/>
        <v>0</v>
      </c>
      <c r="AC52" s="32">
        <f t="shared" si="15"/>
        <v>0</v>
      </c>
      <c r="AD52" s="35">
        <v>12</v>
      </c>
      <c r="AE52" s="32">
        <f t="shared" si="16"/>
        <v>4.1237113402061851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301</v>
      </c>
      <c r="D53" s="35">
        <v>301</v>
      </c>
      <c r="E53" s="32">
        <f t="shared" si="2"/>
        <v>100</v>
      </c>
      <c r="F53" s="35">
        <v>250</v>
      </c>
      <c r="G53" s="32">
        <f t="shared" si="3"/>
        <v>83.056478405315616</v>
      </c>
      <c r="H53" s="106">
        <f t="shared" si="0"/>
        <v>301</v>
      </c>
      <c r="I53" s="32">
        <f t="shared" si="4"/>
        <v>100</v>
      </c>
      <c r="J53" s="32">
        <f t="shared" si="5"/>
        <v>100</v>
      </c>
      <c r="K53" s="35">
        <v>250</v>
      </c>
      <c r="L53" s="32">
        <f t="shared" si="6"/>
        <v>83.056478405315616</v>
      </c>
      <c r="M53" s="35">
        <v>51</v>
      </c>
      <c r="N53" s="32">
        <f t="shared" si="7"/>
        <v>16.943521594684384</v>
      </c>
      <c r="O53" s="99">
        <f t="shared" si="19"/>
        <v>0</v>
      </c>
      <c r="P53" s="32">
        <f t="shared" si="8"/>
        <v>0</v>
      </c>
      <c r="Q53" s="35">
        <v>0</v>
      </c>
      <c r="R53" s="32">
        <f t="shared" si="9"/>
        <v>0</v>
      </c>
      <c r="S53" s="35">
        <v>20</v>
      </c>
      <c r="T53" s="32">
        <f t="shared" si="10"/>
        <v>6.6445182724252501</v>
      </c>
      <c r="U53" s="35">
        <v>95</v>
      </c>
      <c r="V53" s="32">
        <f t="shared" si="11"/>
        <v>31.561461794019934</v>
      </c>
      <c r="W53" s="35">
        <v>5</v>
      </c>
      <c r="X53" s="32">
        <f t="shared" si="12"/>
        <v>1.6611295681063125</v>
      </c>
      <c r="Y53" s="35">
        <v>16</v>
      </c>
      <c r="Z53" s="32">
        <f t="shared" si="13"/>
        <v>5.3156146179401995</v>
      </c>
      <c r="AA53" s="35">
        <v>1</v>
      </c>
      <c r="AB53" s="32">
        <f t="shared" si="14"/>
        <v>0.33222591362126247</v>
      </c>
      <c r="AC53" s="32">
        <f t="shared" si="15"/>
        <v>6.25</v>
      </c>
      <c r="AD53" s="35">
        <v>9</v>
      </c>
      <c r="AE53" s="32">
        <f t="shared" si="16"/>
        <v>2.9900332225913622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166</v>
      </c>
      <c r="D54" s="35">
        <v>163</v>
      </c>
      <c r="E54" s="32">
        <f t="shared" si="2"/>
        <v>98.192771084337352</v>
      </c>
      <c r="F54" s="35">
        <v>137</v>
      </c>
      <c r="G54" s="32">
        <f t="shared" si="3"/>
        <v>84.049079754601223</v>
      </c>
      <c r="H54" s="106">
        <f t="shared" si="0"/>
        <v>162</v>
      </c>
      <c r="I54" s="32">
        <f t="shared" si="4"/>
        <v>99.386503067484668</v>
      </c>
      <c r="J54" s="32">
        <f t="shared" si="5"/>
        <v>97.590361445783131</v>
      </c>
      <c r="K54" s="35">
        <v>105</v>
      </c>
      <c r="L54" s="32">
        <f t="shared" si="6"/>
        <v>64.417177914110425</v>
      </c>
      <c r="M54" s="35">
        <v>57</v>
      </c>
      <c r="N54" s="32">
        <f t="shared" si="7"/>
        <v>34.969325153374228</v>
      </c>
      <c r="O54" s="99">
        <f t="shared" si="19"/>
        <v>1</v>
      </c>
      <c r="P54" s="32">
        <f t="shared" si="8"/>
        <v>0.61349693251533743</v>
      </c>
      <c r="Q54" s="35">
        <v>0</v>
      </c>
      <c r="R54" s="32">
        <f t="shared" si="9"/>
        <v>0</v>
      </c>
      <c r="S54" s="35">
        <v>12</v>
      </c>
      <c r="T54" s="32">
        <f t="shared" si="10"/>
        <v>7.3619631901840492</v>
      </c>
      <c r="U54" s="35">
        <v>41</v>
      </c>
      <c r="V54" s="32">
        <f t="shared" si="11"/>
        <v>25.153374233128833</v>
      </c>
      <c r="W54" s="35">
        <v>1</v>
      </c>
      <c r="X54" s="32">
        <f t="shared" si="12"/>
        <v>0.61349693251533743</v>
      </c>
      <c r="Y54" s="35">
        <v>4</v>
      </c>
      <c r="Z54" s="32">
        <f t="shared" si="13"/>
        <v>2.4539877300613497</v>
      </c>
      <c r="AA54" s="35">
        <v>0</v>
      </c>
      <c r="AB54" s="32">
        <f t="shared" si="14"/>
        <v>0</v>
      </c>
      <c r="AC54" s="32">
        <f t="shared" si="15"/>
        <v>0</v>
      </c>
      <c r="AD54" s="35">
        <v>3</v>
      </c>
      <c r="AE54" s="32">
        <f t="shared" si="16"/>
        <v>1.8404907975460123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1886.33</v>
      </c>
      <c r="D55" s="10">
        <f>SUM(D56:D63)</f>
        <v>1789</v>
      </c>
      <c r="E55" s="43">
        <f>IF(C55=0,0,D55/C55*100)</f>
        <v>94.840245344133862</v>
      </c>
      <c r="F55" s="10">
        <f>SUM(F56:F63)</f>
        <v>1685</v>
      </c>
      <c r="G55" s="43">
        <f>IF(D55=0,0,F55/D55*100)</f>
        <v>94.18669647847959</v>
      </c>
      <c r="H55" s="61">
        <f>SUM(H56:H63)</f>
        <v>1777</v>
      </c>
      <c r="I55" s="43">
        <f>IF(D55=0,0,H55/D55*100)</f>
        <v>99.329234209055343</v>
      </c>
      <c r="J55" s="43">
        <f>IF(C55=0,0,H55/C55*100)</f>
        <v>94.204089422317423</v>
      </c>
      <c r="K55" s="10">
        <f>SUM(K56:K63)</f>
        <v>1307</v>
      </c>
      <c r="L55" s="43">
        <f>IF(D55=0,0,K55/D55*100)</f>
        <v>73.057574063722754</v>
      </c>
      <c r="M55" s="10">
        <f>SUM(M56:M63)</f>
        <v>470</v>
      </c>
      <c r="N55" s="43">
        <f>IF(D55=0,0,M55/D55*100)</f>
        <v>26.271660145332586</v>
      </c>
      <c r="O55" s="61">
        <f>SUM(O56:O63)</f>
        <v>12</v>
      </c>
      <c r="P55" s="43">
        <f>IF(D55=0,0,O55/D55*100)</f>
        <v>0.67076579094466182</v>
      </c>
      <c r="Q55" s="10">
        <f>SUM(Q56:Q63)</f>
        <v>4</v>
      </c>
      <c r="R55" s="43">
        <f t="shared" si="9"/>
        <v>33.333333333333329</v>
      </c>
      <c r="S55" s="10">
        <f>SUM(S56:S63)</f>
        <v>35</v>
      </c>
      <c r="T55" s="43">
        <f>IF(D55=0,0,S55/D55*100)</f>
        <v>1.9564002235885971</v>
      </c>
      <c r="U55" s="10">
        <f>SUM(U56:U63)</f>
        <v>397</v>
      </c>
      <c r="V55" s="43">
        <f t="shared" si="11"/>
        <v>22.191168250419231</v>
      </c>
      <c r="W55" s="10">
        <f>SUM(W56:W63)</f>
        <v>122</v>
      </c>
      <c r="X55" s="43">
        <f>IF(D55=0,0,W55/D55*100)</f>
        <v>6.8194522079373945</v>
      </c>
      <c r="Y55" s="10">
        <f>SUM(Y56:Y63)</f>
        <v>140</v>
      </c>
      <c r="Z55" s="43">
        <f>IF(D55=0,0,Y55/D55*100)</f>
        <v>7.8256008943543884</v>
      </c>
      <c r="AA55" s="10">
        <f>SUM(AA56:AA63)</f>
        <v>3</v>
      </c>
      <c r="AB55" s="43">
        <f>IF(D55=0,0,AA55/D55*100)</f>
        <v>0.16769144773616546</v>
      </c>
      <c r="AC55" s="43">
        <f>IF(Y55=0,0,AA55/Y55*100)</f>
        <v>2.1428571428571428</v>
      </c>
      <c r="AD55" s="10">
        <f>SUM(AD56:AD63)</f>
        <v>74</v>
      </c>
      <c r="AE55" s="43">
        <f t="shared" si="16"/>
        <v>4.1363890441587481</v>
      </c>
      <c r="AF55" s="10">
        <f>SUM(AF56:AF63)</f>
        <v>1</v>
      </c>
      <c r="AG55" s="43">
        <f>IF(D55=0,0,AF55/D55*100)</f>
        <v>5.5897149245388487E-2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61</v>
      </c>
      <c r="D56" s="35">
        <v>60</v>
      </c>
      <c r="E56" s="32">
        <f t="shared" si="2"/>
        <v>98.360655737704917</v>
      </c>
      <c r="F56" s="35">
        <v>57</v>
      </c>
      <c r="G56" s="32">
        <f t="shared" si="3"/>
        <v>95</v>
      </c>
      <c r="H56" s="106">
        <f t="shared" si="0"/>
        <v>60</v>
      </c>
      <c r="I56" s="32">
        <f t="shared" si="4"/>
        <v>100</v>
      </c>
      <c r="J56" s="32">
        <f t="shared" si="5"/>
        <v>98.360655737704917</v>
      </c>
      <c r="K56" s="35">
        <v>44</v>
      </c>
      <c r="L56" s="32">
        <f t="shared" si="6"/>
        <v>73.333333333333329</v>
      </c>
      <c r="M56" s="35">
        <v>16</v>
      </c>
      <c r="N56" s="32">
        <f t="shared" si="7"/>
        <v>26.666666666666668</v>
      </c>
      <c r="O56" s="99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2</v>
      </c>
      <c r="T56" s="32">
        <f t="shared" si="10"/>
        <v>3.3333333333333335</v>
      </c>
      <c r="U56" s="35">
        <v>27</v>
      </c>
      <c r="V56" s="32">
        <f t="shared" si="11"/>
        <v>45</v>
      </c>
      <c r="W56" s="35">
        <v>0</v>
      </c>
      <c r="X56" s="32">
        <f t="shared" si="12"/>
        <v>0</v>
      </c>
      <c r="Y56" s="35">
        <v>4</v>
      </c>
      <c r="Z56" s="32">
        <f t="shared" si="13"/>
        <v>6.666666666666667</v>
      </c>
      <c r="AA56" s="35">
        <v>0</v>
      </c>
      <c r="AB56" s="32">
        <f t="shared" si="14"/>
        <v>0</v>
      </c>
      <c r="AC56" s="32">
        <f t="shared" si="15"/>
        <v>0</v>
      </c>
      <c r="AD56" s="35">
        <v>1</v>
      </c>
      <c r="AE56" s="32">
        <f t="shared" si="16"/>
        <v>1.6666666666666667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55</v>
      </c>
      <c r="D57" s="35">
        <v>54</v>
      </c>
      <c r="E57" s="32">
        <f t="shared" si="2"/>
        <v>98.181818181818187</v>
      </c>
      <c r="F57" s="35">
        <v>52</v>
      </c>
      <c r="G57" s="32">
        <f t="shared" si="3"/>
        <v>96.296296296296291</v>
      </c>
      <c r="H57" s="106">
        <f t="shared" si="0"/>
        <v>52</v>
      </c>
      <c r="I57" s="32">
        <f t="shared" si="4"/>
        <v>96.296296296296291</v>
      </c>
      <c r="J57" s="32">
        <f t="shared" si="5"/>
        <v>94.545454545454547</v>
      </c>
      <c r="K57" s="35">
        <v>40</v>
      </c>
      <c r="L57" s="32">
        <f t="shared" si="6"/>
        <v>74.074074074074076</v>
      </c>
      <c r="M57" s="35">
        <v>12</v>
      </c>
      <c r="N57" s="32">
        <f t="shared" si="7"/>
        <v>22.222222222222221</v>
      </c>
      <c r="O57" s="99">
        <f t="shared" si="20"/>
        <v>2</v>
      </c>
      <c r="P57" s="32">
        <f t="shared" si="8"/>
        <v>3.7037037037037033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28</v>
      </c>
      <c r="V57" s="32">
        <f t="shared" si="11"/>
        <v>51.851851851851848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192</v>
      </c>
      <c r="D58" s="35">
        <v>180</v>
      </c>
      <c r="E58" s="32">
        <f t="shared" si="2"/>
        <v>93.75</v>
      </c>
      <c r="F58" s="35">
        <v>166</v>
      </c>
      <c r="G58" s="32">
        <f t="shared" si="3"/>
        <v>92.222222222222229</v>
      </c>
      <c r="H58" s="106">
        <f t="shared" si="0"/>
        <v>176</v>
      </c>
      <c r="I58" s="32">
        <f t="shared" si="4"/>
        <v>97.777777777777771</v>
      </c>
      <c r="J58" s="32">
        <f t="shared" si="5"/>
        <v>91.666666666666657</v>
      </c>
      <c r="K58" s="35">
        <v>92</v>
      </c>
      <c r="L58" s="32">
        <f t="shared" si="6"/>
        <v>51.111111111111107</v>
      </c>
      <c r="M58" s="35">
        <v>84</v>
      </c>
      <c r="N58" s="32">
        <f t="shared" si="7"/>
        <v>46.666666666666664</v>
      </c>
      <c r="O58" s="99">
        <f t="shared" si="20"/>
        <v>4</v>
      </c>
      <c r="P58" s="32">
        <f t="shared" si="8"/>
        <v>2.2222222222222223</v>
      </c>
      <c r="Q58" s="35">
        <v>0</v>
      </c>
      <c r="R58" s="32">
        <f t="shared" si="9"/>
        <v>0</v>
      </c>
      <c r="S58" s="35">
        <v>0</v>
      </c>
      <c r="T58" s="32">
        <f t="shared" si="10"/>
        <v>0</v>
      </c>
      <c r="U58" s="35">
        <v>34</v>
      </c>
      <c r="V58" s="32">
        <f t="shared" si="11"/>
        <v>18.888888888888889</v>
      </c>
      <c r="W58" s="35">
        <v>2</v>
      </c>
      <c r="X58" s="32">
        <f t="shared" si="12"/>
        <v>1.1111111111111112</v>
      </c>
      <c r="Y58" s="35">
        <v>17</v>
      </c>
      <c r="Z58" s="32">
        <f t="shared" si="13"/>
        <v>9.4444444444444446</v>
      </c>
      <c r="AA58" s="35">
        <v>1</v>
      </c>
      <c r="AB58" s="32">
        <f t="shared" si="14"/>
        <v>0.55555555555555558</v>
      </c>
      <c r="AC58" s="32">
        <f t="shared" si="15"/>
        <v>5.8823529411764701</v>
      </c>
      <c r="AD58" s="35">
        <v>1</v>
      </c>
      <c r="AE58" s="32">
        <f t="shared" si="16"/>
        <v>0.55555555555555558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9.5</v>
      </c>
      <c r="D59" s="35">
        <v>9</v>
      </c>
      <c r="E59" s="32">
        <f t="shared" si="2"/>
        <v>94.73684210526315</v>
      </c>
      <c r="F59" s="35">
        <v>7</v>
      </c>
      <c r="G59" s="32">
        <f t="shared" si="3"/>
        <v>77.777777777777786</v>
      </c>
      <c r="H59" s="106">
        <f t="shared" si="0"/>
        <v>9</v>
      </c>
      <c r="I59" s="32">
        <f t="shared" si="4"/>
        <v>100</v>
      </c>
      <c r="J59" s="32">
        <f t="shared" si="5"/>
        <v>94.73684210526315</v>
      </c>
      <c r="K59" s="35">
        <v>8</v>
      </c>
      <c r="L59" s="32">
        <f t="shared" si="6"/>
        <v>88.888888888888886</v>
      </c>
      <c r="M59" s="35">
        <v>1</v>
      </c>
      <c r="N59" s="32">
        <f t="shared" si="7"/>
        <v>11.111111111111111</v>
      </c>
      <c r="O59" s="99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0</v>
      </c>
      <c r="T59" s="32">
        <f t="shared" si="10"/>
        <v>0</v>
      </c>
      <c r="U59" s="35">
        <v>1</v>
      </c>
      <c r="V59" s="32">
        <f t="shared" si="11"/>
        <v>11.111111111111111</v>
      </c>
      <c r="W59" s="35">
        <v>0</v>
      </c>
      <c r="X59" s="32">
        <f t="shared" si="12"/>
        <v>0</v>
      </c>
      <c r="Y59" s="35">
        <v>2</v>
      </c>
      <c r="Z59" s="32">
        <f t="shared" si="13"/>
        <v>22.222222222222221</v>
      </c>
      <c r="AA59" s="35">
        <v>0</v>
      </c>
      <c r="AB59" s="32">
        <f t="shared" si="14"/>
        <v>0</v>
      </c>
      <c r="AC59" s="32">
        <f t="shared" si="15"/>
        <v>0</v>
      </c>
      <c r="AD59" s="35">
        <v>2</v>
      </c>
      <c r="AE59" s="32">
        <f t="shared" si="16"/>
        <v>22.222222222222221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528</v>
      </c>
      <c r="D60" s="35">
        <v>506</v>
      </c>
      <c r="E60" s="32">
        <f t="shared" si="2"/>
        <v>95.833333333333343</v>
      </c>
      <c r="F60" s="35">
        <v>469</v>
      </c>
      <c r="G60" s="32">
        <f t="shared" si="3"/>
        <v>92.687747035573125</v>
      </c>
      <c r="H60" s="106">
        <f t="shared" si="0"/>
        <v>502</v>
      </c>
      <c r="I60" s="32">
        <f t="shared" si="4"/>
        <v>99.209486166007906</v>
      </c>
      <c r="J60" s="32">
        <f t="shared" si="5"/>
        <v>95.075757575757578</v>
      </c>
      <c r="K60" s="35">
        <v>432</v>
      </c>
      <c r="L60" s="32">
        <f t="shared" si="6"/>
        <v>85.375494071146235</v>
      </c>
      <c r="M60" s="35">
        <v>70</v>
      </c>
      <c r="N60" s="32">
        <f t="shared" si="7"/>
        <v>13.83399209486166</v>
      </c>
      <c r="O60" s="99">
        <f t="shared" si="20"/>
        <v>4</v>
      </c>
      <c r="P60" s="32">
        <f t="shared" si="8"/>
        <v>0.79051383399209485</v>
      </c>
      <c r="Q60" s="35">
        <v>2</v>
      </c>
      <c r="R60" s="32">
        <f t="shared" si="9"/>
        <v>50</v>
      </c>
      <c r="S60" s="35">
        <v>10</v>
      </c>
      <c r="T60" s="32">
        <f t="shared" si="10"/>
        <v>1.9762845849802373</v>
      </c>
      <c r="U60" s="35">
        <v>87</v>
      </c>
      <c r="V60" s="32">
        <f t="shared" si="11"/>
        <v>17.193675889328063</v>
      </c>
      <c r="W60" s="35">
        <v>17</v>
      </c>
      <c r="X60" s="32">
        <f t="shared" si="12"/>
        <v>3.3596837944664033</v>
      </c>
      <c r="Y60" s="35">
        <v>38</v>
      </c>
      <c r="Z60" s="32">
        <f t="shared" si="13"/>
        <v>7.5098814229249005</v>
      </c>
      <c r="AA60" s="35">
        <v>2</v>
      </c>
      <c r="AB60" s="32">
        <f t="shared" si="14"/>
        <v>0.39525691699604742</v>
      </c>
      <c r="AC60" s="32">
        <f t="shared" si="15"/>
        <v>5.2631578947368416</v>
      </c>
      <c r="AD60" s="35">
        <v>31</v>
      </c>
      <c r="AE60" s="32">
        <f t="shared" si="16"/>
        <v>6.1264822134387353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139</v>
      </c>
      <c r="D61" s="35">
        <v>138</v>
      </c>
      <c r="E61" s="32">
        <f t="shared" si="2"/>
        <v>99.280575539568346</v>
      </c>
      <c r="F61" s="35">
        <v>121</v>
      </c>
      <c r="G61" s="32">
        <f t="shared" si="3"/>
        <v>87.681159420289859</v>
      </c>
      <c r="H61" s="106">
        <f t="shared" si="0"/>
        <v>138</v>
      </c>
      <c r="I61" s="32">
        <f t="shared" si="4"/>
        <v>100</v>
      </c>
      <c r="J61" s="32">
        <f t="shared" si="5"/>
        <v>99.280575539568346</v>
      </c>
      <c r="K61" s="35">
        <v>123</v>
      </c>
      <c r="L61" s="32">
        <f t="shared" si="6"/>
        <v>89.130434782608688</v>
      </c>
      <c r="M61" s="35">
        <v>15</v>
      </c>
      <c r="N61" s="32">
        <f t="shared" si="7"/>
        <v>10.869565217391305</v>
      </c>
      <c r="O61" s="99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6</v>
      </c>
      <c r="T61" s="32">
        <f t="shared" si="10"/>
        <v>4.3478260869565215</v>
      </c>
      <c r="U61" s="35">
        <v>14</v>
      </c>
      <c r="V61" s="32">
        <f t="shared" si="11"/>
        <v>10.144927536231885</v>
      </c>
      <c r="W61" s="35">
        <v>10</v>
      </c>
      <c r="X61" s="32">
        <f t="shared" si="12"/>
        <v>7.2463768115942031</v>
      </c>
      <c r="Y61" s="35">
        <v>4</v>
      </c>
      <c r="Z61" s="32">
        <f t="shared" si="13"/>
        <v>2.8985507246376812</v>
      </c>
      <c r="AA61" s="35">
        <v>0</v>
      </c>
      <c r="AB61" s="32">
        <f t="shared" si="14"/>
        <v>0</v>
      </c>
      <c r="AC61" s="32">
        <f t="shared" si="15"/>
        <v>0</v>
      </c>
      <c r="AD61" s="35">
        <v>2</v>
      </c>
      <c r="AE61" s="32">
        <f t="shared" si="16"/>
        <v>1.4492753623188406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339.83</v>
      </c>
      <c r="D62" s="35">
        <v>336</v>
      </c>
      <c r="E62" s="32">
        <f t="shared" si="2"/>
        <v>98.872965894712067</v>
      </c>
      <c r="F62" s="35">
        <v>305</v>
      </c>
      <c r="G62" s="32">
        <f t="shared" si="3"/>
        <v>90.773809523809518</v>
      </c>
      <c r="H62" s="106">
        <f t="shared" si="0"/>
        <v>336</v>
      </c>
      <c r="I62" s="32">
        <f t="shared" si="4"/>
        <v>100</v>
      </c>
      <c r="J62" s="32">
        <f t="shared" si="5"/>
        <v>98.872965894712067</v>
      </c>
      <c r="K62" s="35">
        <v>258</v>
      </c>
      <c r="L62" s="32">
        <f t="shared" si="6"/>
        <v>76.785714285714292</v>
      </c>
      <c r="M62" s="35">
        <v>78</v>
      </c>
      <c r="N62" s="32">
        <f t="shared" si="7"/>
        <v>23.214285714285715</v>
      </c>
      <c r="O62" s="99">
        <f t="shared" si="20"/>
        <v>0</v>
      </c>
      <c r="P62" s="32">
        <f t="shared" si="8"/>
        <v>0</v>
      </c>
      <c r="Q62" s="35">
        <v>1</v>
      </c>
      <c r="R62" s="32">
        <f t="shared" si="9"/>
        <v>0</v>
      </c>
      <c r="S62" s="35">
        <v>4</v>
      </c>
      <c r="T62" s="32">
        <f t="shared" si="10"/>
        <v>1.1904761904761905</v>
      </c>
      <c r="U62" s="35">
        <v>66</v>
      </c>
      <c r="V62" s="32">
        <f t="shared" si="11"/>
        <v>19.642857142857142</v>
      </c>
      <c r="W62" s="35">
        <v>14</v>
      </c>
      <c r="X62" s="32">
        <f t="shared" si="12"/>
        <v>4.1666666666666661</v>
      </c>
      <c r="Y62" s="35">
        <v>23</v>
      </c>
      <c r="Z62" s="32">
        <f t="shared" si="13"/>
        <v>6.8452380952380958</v>
      </c>
      <c r="AA62" s="35">
        <v>0</v>
      </c>
      <c r="AB62" s="32">
        <f t="shared" si="14"/>
        <v>0</v>
      </c>
      <c r="AC62" s="32">
        <f t="shared" si="15"/>
        <v>0</v>
      </c>
      <c r="AD62" s="35">
        <v>8</v>
      </c>
      <c r="AE62" s="32">
        <f t="shared" si="16"/>
        <v>2.3809523809523809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562</v>
      </c>
      <c r="D63" s="35">
        <v>506</v>
      </c>
      <c r="E63" s="32">
        <f t="shared" si="2"/>
        <v>90.035587188612098</v>
      </c>
      <c r="F63" s="35">
        <v>508</v>
      </c>
      <c r="G63" s="32">
        <f t="shared" si="3"/>
        <v>100.39525691699605</v>
      </c>
      <c r="H63" s="106">
        <f t="shared" si="0"/>
        <v>504</v>
      </c>
      <c r="I63" s="32">
        <f t="shared" si="4"/>
        <v>99.604743083003953</v>
      </c>
      <c r="J63" s="32">
        <f t="shared" si="5"/>
        <v>89.679715302491104</v>
      </c>
      <c r="K63" s="35">
        <v>310</v>
      </c>
      <c r="L63" s="32">
        <f t="shared" si="6"/>
        <v>61.264822134387352</v>
      </c>
      <c r="M63" s="35">
        <v>194</v>
      </c>
      <c r="N63" s="32">
        <f t="shared" si="7"/>
        <v>38.339920948616601</v>
      </c>
      <c r="O63" s="99">
        <f t="shared" si="20"/>
        <v>2</v>
      </c>
      <c r="P63" s="32">
        <f t="shared" si="8"/>
        <v>0.39525691699604742</v>
      </c>
      <c r="Q63" s="35">
        <v>1</v>
      </c>
      <c r="R63" s="32">
        <f t="shared" si="9"/>
        <v>50</v>
      </c>
      <c r="S63" s="35">
        <v>13</v>
      </c>
      <c r="T63" s="32">
        <f t="shared" si="10"/>
        <v>2.5691699604743086</v>
      </c>
      <c r="U63" s="35">
        <v>140</v>
      </c>
      <c r="V63" s="32">
        <f t="shared" si="11"/>
        <v>27.66798418972332</v>
      </c>
      <c r="W63" s="35">
        <v>79</v>
      </c>
      <c r="X63" s="32">
        <f t="shared" si="12"/>
        <v>15.612648221343871</v>
      </c>
      <c r="Y63" s="35">
        <v>52</v>
      </c>
      <c r="Z63" s="32">
        <f t="shared" si="13"/>
        <v>10.276679841897234</v>
      </c>
      <c r="AA63" s="35">
        <v>0</v>
      </c>
      <c r="AB63" s="32">
        <f t="shared" si="14"/>
        <v>0</v>
      </c>
      <c r="AC63" s="32">
        <f t="shared" si="15"/>
        <v>0</v>
      </c>
      <c r="AD63" s="35">
        <v>29</v>
      </c>
      <c r="AE63" s="32">
        <f t="shared" si="16"/>
        <v>5.7312252964426875</v>
      </c>
      <c r="AF63" s="35">
        <v>1</v>
      </c>
      <c r="AG63" s="32">
        <f t="shared" si="17"/>
        <v>0.19762845849802371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844</v>
      </c>
      <c r="D64" s="10">
        <f>SUM(D65:D71)</f>
        <v>827</v>
      </c>
      <c r="E64" s="43">
        <f>IF(C64=0,0,D64/C64*100)</f>
        <v>97.985781990521332</v>
      </c>
      <c r="F64" s="10">
        <f>SUM(F65:F71)</f>
        <v>534</v>
      </c>
      <c r="G64" s="43">
        <f>IF(D64=0,0,F64/D64*100)</f>
        <v>64.570737605804112</v>
      </c>
      <c r="H64" s="61">
        <f>SUM(H65:H71)</f>
        <v>814</v>
      </c>
      <c r="I64" s="43">
        <f>IF(D64=0,0,H64/D64*100)</f>
        <v>98.428053204353077</v>
      </c>
      <c r="J64" s="43">
        <f>IF(C64=0,0,H64/C64*100)</f>
        <v>96.445497630331758</v>
      </c>
      <c r="K64" s="10">
        <f>SUM(K65:K71)</f>
        <v>586</v>
      </c>
      <c r="L64" s="43">
        <f>IF(D64=0,0,K64/D64*100)</f>
        <v>70.858524788391776</v>
      </c>
      <c r="M64" s="10">
        <f>SUM(M65:M71)</f>
        <v>228</v>
      </c>
      <c r="N64" s="43">
        <f>IF(D64=0,0,M64/D64*100)</f>
        <v>27.569528415961308</v>
      </c>
      <c r="O64" s="61">
        <f>SUM(O65:O71)</f>
        <v>13</v>
      </c>
      <c r="P64" s="43">
        <f>IF(D64=0,0,O64/D64*100)</f>
        <v>1.5719467956469164</v>
      </c>
      <c r="Q64" s="10">
        <f>SUM(Q65:Q71)</f>
        <v>1</v>
      </c>
      <c r="R64" s="43">
        <f t="shared" si="9"/>
        <v>7.6923076923076925</v>
      </c>
      <c r="S64" s="10">
        <f>SUM(S65:S71)</f>
        <v>66</v>
      </c>
      <c r="T64" s="43">
        <f>IF(D64=0,0,S64/D64*100)</f>
        <v>7.9806529625151157</v>
      </c>
      <c r="U64" s="10">
        <f>SUM(U65:U71)</f>
        <v>279</v>
      </c>
      <c r="V64" s="43">
        <f t="shared" si="11"/>
        <v>33.736396614268436</v>
      </c>
      <c r="W64" s="10">
        <f>SUM(W65:W71)</f>
        <v>16</v>
      </c>
      <c r="X64" s="43">
        <f>IF(D64=0,0,W64/D64*100)</f>
        <v>1.9347037484885126</v>
      </c>
      <c r="Y64" s="10">
        <f>SUM(Y65:Y71)</f>
        <v>38</v>
      </c>
      <c r="Z64" s="43">
        <f>IF(D64=0,0,Y64/D64*100)</f>
        <v>4.5949214026602174</v>
      </c>
      <c r="AA64" s="10">
        <f>SUM(AA65:AA71)</f>
        <v>0</v>
      </c>
      <c r="AB64" s="43">
        <f>IF(D64=0,0,AA64/D64*100)</f>
        <v>0</v>
      </c>
      <c r="AC64" s="43">
        <f>IF(Y64=0,0,AA64/Y64*100)</f>
        <v>0</v>
      </c>
      <c r="AD64" s="10">
        <f>SUM(AD65:AD71)</f>
        <v>35</v>
      </c>
      <c r="AE64" s="43">
        <f t="shared" si="16"/>
        <v>4.2321644498186215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248</v>
      </c>
      <c r="D65" s="35">
        <v>248</v>
      </c>
      <c r="E65" s="32">
        <f t="shared" si="2"/>
        <v>100</v>
      </c>
      <c r="F65" s="35">
        <v>91</v>
      </c>
      <c r="G65" s="32">
        <f t="shared" si="3"/>
        <v>36.693548387096776</v>
      </c>
      <c r="H65" s="106">
        <f t="shared" si="0"/>
        <v>236</v>
      </c>
      <c r="I65" s="32">
        <f t="shared" si="4"/>
        <v>95.161290322580655</v>
      </c>
      <c r="J65" s="32">
        <f t="shared" si="5"/>
        <v>95.161290322580655</v>
      </c>
      <c r="K65" s="35">
        <v>132</v>
      </c>
      <c r="L65" s="32">
        <f t="shared" si="6"/>
        <v>53.225806451612897</v>
      </c>
      <c r="M65" s="35">
        <v>104</v>
      </c>
      <c r="N65" s="32">
        <f t="shared" si="7"/>
        <v>41.935483870967744</v>
      </c>
      <c r="O65" s="99">
        <f t="shared" ref="O65:O71" si="21">D65-H65</f>
        <v>12</v>
      </c>
      <c r="P65" s="32">
        <f t="shared" si="8"/>
        <v>4.838709677419355</v>
      </c>
      <c r="Q65" s="35">
        <v>1</v>
      </c>
      <c r="R65" s="32">
        <f t="shared" si="9"/>
        <v>8.3333333333333321</v>
      </c>
      <c r="S65" s="35">
        <v>23</v>
      </c>
      <c r="T65" s="32">
        <f t="shared" si="10"/>
        <v>9.2741935483870961</v>
      </c>
      <c r="U65" s="35">
        <v>107</v>
      </c>
      <c r="V65" s="32">
        <f t="shared" si="11"/>
        <v>43.145161290322584</v>
      </c>
      <c r="W65" s="35">
        <v>0</v>
      </c>
      <c r="X65" s="32">
        <f t="shared" si="12"/>
        <v>0</v>
      </c>
      <c r="Y65" s="35">
        <v>8</v>
      </c>
      <c r="Z65" s="32">
        <f t="shared" si="13"/>
        <v>3.225806451612903</v>
      </c>
      <c r="AA65" s="35">
        <v>0</v>
      </c>
      <c r="AB65" s="32">
        <f t="shared" si="14"/>
        <v>0</v>
      </c>
      <c r="AC65" s="32">
        <f t="shared" si="15"/>
        <v>0</v>
      </c>
      <c r="AD65" s="35">
        <v>7</v>
      </c>
      <c r="AE65" s="32">
        <f t="shared" si="16"/>
        <v>2.82258064516129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7</v>
      </c>
      <c r="D66" s="35">
        <v>7</v>
      </c>
      <c r="E66" s="32">
        <f t="shared" si="2"/>
        <v>100</v>
      </c>
      <c r="F66" s="35">
        <v>4</v>
      </c>
      <c r="G66" s="32">
        <f t="shared" si="3"/>
        <v>57.142857142857139</v>
      </c>
      <c r="H66" s="106">
        <f t="shared" si="0"/>
        <v>7</v>
      </c>
      <c r="I66" s="32">
        <f t="shared" si="4"/>
        <v>100</v>
      </c>
      <c r="J66" s="32">
        <f t="shared" si="5"/>
        <v>100</v>
      </c>
      <c r="K66" s="35">
        <v>5</v>
      </c>
      <c r="L66" s="32">
        <f t="shared" si="6"/>
        <v>71.428571428571431</v>
      </c>
      <c r="M66" s="35">
        <v>2</v>
      </c>
      <c r="N66" s="32">
        <f t="shared" si="7"/>
        <v>28.571428571428569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1</v>
      </c>
      <c r="T66" s="32">
        <f t="shared" si="10"/>
        <v>14.285714285714285</v>
      </c>
      <c r="U66" s="35">
        <v>1</v>
      </c>
      <c r="V66" s="32">
        <f t="shared" si="11"/>
        <v>14.285714285714285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103</v>
      </c>
      <c r="D67" s="35">
        <v>88</v>
      </c>
      <c r="E67" s="32">
        <f t="shared" si="2"/>
        <v>85.436893203883486</v>
      </c>
      <c r="F67" s="35">
        <v>26</v>
      </c>
      <c r="G67" s="32">
        <f t="shared" si="3"/>
        <v>29.545454545454547</v>
      </c>
      <c r="H67" s="106">
        <f t="shared" si="0"/>
        <v>87</v>
      </c>
      <c r="I67" s="32">
        <f t="shared" si="4"/>
        <v>98.86363636363636</v>
      </c>
      <c r="J67" s="32">
        <f t="shared" si="5"/>
        <v>84.466019417475721</v>
      </c>
      <c r="K67" s="35">
        <v>81</v>
      </c>
      <c r="L67" s="32">
        <f t="shared" si="6"/>
        <v>92.045454545454547</v>
      </c>
      <c r="M67" s="35">
        <v>6</v>
      </c>
      <c r="N67" s="32">
        <f t="shared" si="7"/>
        <v>6.8181818181818175</v>
      </c>
      <c r="O67" s="99">
        <f t="shared" si="21"/>
        <v>1</v>
      </c>
      <c r="P67" s="32">
        <f t="shared" si="8"/>
        <v>1.1363636363636365</v>
      </c>
      <c r="Q67" s="35">
        <v>0</v>
      </c>
      <c r="R67" s="32">
        <f t="shared" si="9"/>
        <v>0</v>
      </c>
      <c r="S67" s="35">
        <v>23</v>
      </c>
      <c r="T67" s="32">
        <f t="shared" si="10"/>
        <v>26.136363636363637</v>
      </c>
      <c r="U67" s="35">
        <v>23</v>
      </c>
      <c r="V67" s="32">
        <f t="shared" si="11"/>
        <v>26.136363636363637</v>
      </c>
      <c r="W67" s="35">
        <v>0</v>
      </c>
      <c r="X67" s="32">
        <f t="shared" si="12"/>
        <v>0</v>
      </c>
      <c r="Y67" s="35">
        <v>6</v>
      </c>
      <c r="Z67" s="32">
        <f t="shared" si="13"/>
        <v>6.8181818181818175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113</v>
      </c>
      <c r="D68" s="35">
        <v>49</v>
      </c>
      <c r="E68" s="32">
        <f t="shared" si="2"/>
        <v>43.362831858407077</v>
      </c>
      <c r="F68" s="35">
        <v>30</v>
      </c>
      <c r="G68" s="32">
        <f t="shared" si="3"/>
        <v>61.224489795918366</v>
      </c>
      <c r="H68" s="106">
        <f t="shared" si="0"/>
        <v>49</v>
      </c>
      <c r="I68" s="32">
        <f t="shared" si="4"/>
        <v>100</v>
      </c>
      <c r="J68" s="32">
        <f t="shared" si="5"/>
        <v>43.362831858407077</v>
      </c>
      <c r="K68" s="35">
        <v>37</v>
      </c>
      <c r="L68" s="32">
        <f t="shared" si="6"/>
        <v>75.510204081632651</v>
      </c>
      <c r="M68" s="35">
        <v>12</v>
      </c>
      <c r="N68" s="32">
        <f t="shared" si="7"/>
        <v>24.489795918367346</v>
      </c>
      <c r="O68" s="99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0</v>
      </c>
      <c r="T68" s="32">
        <f t="shared" si="10"/>
        <v>0</v>
      </c>
      <c r="U68" s="35">
        <v>11</v>
      </c>
      <c r="V68" s="32">
        <f t="shared" si="11"/>
        <v>22.448979591836736</v>
      </c>
      <c r="W68" s="35">
        <v>1</v>
      </c>
      <c r="X68" s="32">
        <f t="shared" si="12"/>
        <v>2.0408163265306123</v>
      </c>
      <c r="Y68" s="35">
        <v>1</v>
      </c>
      <c r="Z68" s="32">
        <f t="shared" si="13"/>
        <v>2.0408163265306123</v>
      </c>
      <c r="AA68" s="35">
        <v>0</v>
      </c>
      <c r="AB68" s="32">
        <f t="shared" si="14"/>
        <v>0</v>
      </c>
      <c r="AC68" s="32">
        <f t="shared" si="15"/>
        <v>0</v>
      </c>
      <c r="AD68" s="35">
        <v>1</v>
      </c>
      <c r="AE68" s="32">
        <f t="shared" si="16"/>
        <v>2.0408163265306123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87</v>
      </c>
      <c r="E69" s="32">
        <f t="shared" si="2"/>
        <v>0</v>
      </c>
      <c r="F69" s="35">
        <v>63</v>
      </c>
      <c r="G69" s="32">
        <f t="shared" si="3"/>
        <v>72.41379310344827</v>
      </c>
      <c r="H69" s="106">
        <f t="shared" si="0"/>
        <v>87</v>
      </c>
      <c r="I69" s="32">
        <f t="shared" si="4"/>
        <v>100</v>
      </c>
      <c r="J69" s="32">
        <f t="shared" si="5"/>
        <v>0</v>
      </c>
      <c r="K69" s="35">
        <v>43</v>
      </c>
      <c r="L69" s="32">
        <f t="shared" si="6"/>
        <v>49.425287356321839</v>
      </c>
      <c r="M69" s="35">
        <v>44</v>
      </c>
      <c r="N69" s="32">
        <f t="shared" si="7"/>
        <v>50.574712643678168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0</v>
      </c>
      <c r="T69" s="32">
        <f t="shared" si="10"/>
        <v>0</v>
      </c>
      <c r="U69" s="35">
        <v>60</v>
      </c>
      <c r="V69" s="32">
        <f t="shared" si="11"/>
        <v>68.965517241379317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12</v>
      </c>
      <c r="D70" s="35">
        <v>12</v>
      </c>
      <c r="E70" s="32">
        <f t="shared" si="2"/>
        <v>100</v>
      </c>
      <c r="F70" s="35">
        <v>9</v>
      </c>
      <c r="G70" s="32">
        <f t="shared" si="3"/>
        <v>75</v>
      </c>
      <c r="H70" s="106">
        <f t="shared" si="0"/>
        <v>12</v>
      </c>
      <c r="I70" s="32">
        <f t="shared" si="4"/>
        <v>100</v>
      </c>
      <c r="J70" s="32">
        <f t="shared" si="5"/>
        <v>100</v>
      </c>
      <c r="K70" s="35">
        <v>6</v>
      </c>
      <c r="L70" s="32">
        <f t="shared" si="6"/>
        <v>50</v>
      </c>
      <c r="M70" s="35">
        <v>6</v>
      </c>
      <c r="N70" s="32">
        <f t="shared" si="7"/>
        <v>50</v>
      </c>
      <c r="O70" s="99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1</v>
      </c>
      <c r="T70" s="32">
        <f t="shared" si="10"/>
        <v>8.3333333333333321</v>
      </c>
      <c r="U70" s="35">
        <v>1</v>
      </c>
      <c r="V70" s="32">
        <f t="shared" si="11"/>
        <v>8.3333333333333321</v>
      </c>
      <c r="W70" s="35">
        <v>6</v>
      </c>
      <c r="X70" s="32">
        <f t="shared" si="12"/>
        <v>50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4</v>
      </c>
      <c r="AE70" s="32">
        <f t="shared" si="16"/>
        <v>33.333333333333329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361</v>
      </c>
      <c r="D71" s="35">
        <v>336</v>
      </c>
      <c r="E71" s="32">
        <f t="shared" si="2"/>
        <v>93.07479224376732</v>
      </c>
      <c r="F71" s="35">
        <v>311</v>
      </c>
      <c r="G71" s="32">
        <f t="shared" si="3"/>
        <v>92.55952380952381</v>
      </c>
      <c r="H71" s="106">
        <f t="shared" si="0"/>
        <v>336</v>
      </c>
      <c r="I71" s="32">
        <f t="shared" si="4"/>
        <v>100</v>
      </c>
      <c r="J71" s="32">
        <f t="shared" si="5"/>
        <v>93.07479224376732</v>
      </c>
      <c r="K71" s="35">
        <v>282</v>
      </c>
      <c r="L71" s="32">
        <f t="shared" si="6"/>
        <v>83.928571428571431</v>
      </c>
      <c r="M71" s="35">
        <v>54</v>
      </c>
      <c r="N71" s="32">
        <f t="shared" si="7"/>
        <v>16.071428571428573</v>
      </c>
      <c r="O71" s="99">
        <f t="shared" si="21"/>
        <v>0</v>
      </c>
      <c r="P71" s="32">
        <f t="shared" si="8"/>
        <v>0</v>
      </c>
      <c r="Q71" s="35">
        <v>0</v>
      </c>
      <c r="R71" s="32">
        <f t="shared" si="9"/>
        <v>0</v>
      </c>
      <c r="S71" s="35">
        <v>18</v>
      </c>
      <c r="T71" s="32">
        <f t="shared" si="10"/>
        <v>5.3571428571428568</v>
      </c>
      <c r="U71" s="35">
        <v>76</v>
      </c>
      <c r="V71" s="32">
        <f t="shared" si="11"/>
        <v>22.61904761904762</v>
      </c>
      <c r="W71" s="35">
        <v>9</v>
      </c>
      <c r="X71" s="32">
        <f t="shared" si="12"/>
        <v>2.6785714285714284</v>
      </c>
      <c r="Y71" s="35">
        <v>23</v>
      </c>
      <c r="Z71" s="32">
        <f t="shared" si="13"/>
        <v>6.8452380952380958</v>
      </c>
      <c r="AA71" s="35">
        <v>0</v>
      </c>
      <c r="AB71" s="32">
        <f t="shared" si="14"/>
        <v>0</v>
      </c>
      <c r="AC71" s="32">
        <f t="shared" si="15"/>
        <v>0</v>
      </c>
      <c r="AD71" s="35">
        <v>23</v>
      </c>
      <c r="AE71" s="32">
        <f t="shared" si="16"/>
        <v>6.8452380952380958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607</v>
      </c>
      <c r="D72" s="10">
        <f>SUM(D73:D78)</f>
        <v>592</v>
      </c>
      <c r="E72" s="43">
        <f t="shared" si="2"/>
        <v>97.528830313014822</v>
      </c>
      <c r="F72" s="10">
        <f>SUM(F73:F78)</f>
        <v>544</v>
      </c>
      <c r="G72" s="43">
        <f t="shared" si="3"/>
        <v>91.891891891891902</v>
      </c>
      <c r="H72" s="61">
        <f>SUM(H73:H78)</f>
        <v>585</v>
      </c>
      <c r="I72" s="43">
        <f>IF(D72=0,0,H72/D72*100)</f>
        <v>98.817567567567565</v>
      </c>
      <c r="J72" s="43">
        <f>IF(C72=0,0,H72/C72*100)</f>
        <v>96.375617792421735</v>
      </c>
      <c r="K72" s="10">
        <f>SUM(K73:K78)</f>
        <v>441</v>
      </c>
      <c r="L72" s="43">
        <f t="shared" si="6"/>
        <v>74.493243243243242</v>
      </c>
      <c r="M72" s="10">
        <f>SUM(M73:M78)</f>
        <v>144</v>
      </c>
      <c r="N72" s="43">
        <f>IF(D72=0,0,M72/D72*100)</f>
        <v>24.324324324324326</v>
      </c>
      <c r="O72" s="61">
        <f>SUM(O73:O78)</f>
        <v>7</v>
      </c>
      <c r="P72" s="43">
        <f>IF(D72=0,0,O72/D72*100)</f>
        <v>1.1824324324324325</v>
      </c>
      <c r="Q72" s="10">
        <f>SUM(Q73:Q78)</f>
        <v>2</v>
      </c>
      <c r="R72" s="43">
        <f t="shared" si="9"/>
        <v>28.571428571428569</v>
      </c>
      <c r="S72" s="10">
        <f>SUM(S73:S78)</f>
        <v>17</v>
      </c>
      <c r="T72" s="43">
        <f>IF(D72=0,0,S72/D72*100)</f>
        <v>2.8716216216216219</v>
      </c>
      <c r="U72" s="10">
        <f>SUM(U73:U78)</f>
        <v>123</v>
      </c>
      <c r="V72" s="43">
        <f t="shared" si="11"/>
        <v>20.777027027027025</v>
      </c>
      <c r="W72" s="10">
        <f>SUM(W73:W78)</f>
        <v>60</v>
      </c>
      <c r="X72" s="43">
        <f>IF(D72=0,0,W72/D72*100)</f>
        <v>10.135135135135135</v>
      </c>
      <c r="Y72" s="10">
        <f>SUM(Y73:Y78)</f>
        <v>57</v>
      </c>
      <c r="Z72" s="43">
        <f>IF(D72=0,0,Y72/D72*100)</f>
        <v>9.628378378378379</v>
      </c>
      <c r="AA72" s="10">
        <f>SUM(AA73:AA78)</f>
        <v>0</v>
      </c>
      <c r="AB72" s="43">
        <f>IF(D72=0,0,AA72/D72*100)</f>
        <v>0</v>
      </c>
      <c r="AC72" s="43">
        <f>IF(Y72=0,0,AA72/Y72*100)</f>
        <v>0</v>
      </c>
      <c r="AD72" s="10">
        <f>SUM(AD73:AD78)</f>
        <v>62</v>
      </c>
      <c r="AE72" s="43">
        <f t="shared" si="16"/>
        <v>10.472972972972974</v>
      </c>
      <c r="AF72" s="10">
        <f>SUM(AF73:AF78)</f>
        <v>1</v>
      </c>
      <c r="AG72" s="43">
        <f>IF(D72=0,0,AF72/D72*100)</f>
        <v>0.16891891891891891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156</v>
      </c>
      <c r="D73" s="35">
        <v>163</v>
      </c>
      <c r="E73" s="32">
        <f t="shared" si="2"/>
        <v>104.48717948717949</v>
      </c>
      <c r="F73" s="35">
        <v>136</v>
      </c>
      <c r="G73" s="32">
        <f t="shared" si="3"/>
        <v>83.435582822085891</v>
      </c>
      <c r="H73" s="106">
        <f t="shared" si="0"/>
        <v>161</v>
      </c>
      <c r="I73" s="32">
        <f t="shared" si="4"/>
        <v>98.773006134969322</v>
      </c>
      <c r="J73" s="32">
        <f t="shared" si="5"/>
        <v>103.20512820512822</v>
      </c>
      <c r="K73" s="35">
        <v>110</v>
      </c>
      <c r="L73" s="32">
        <f t="shared" si="6"/>
        <v>67.484662576687114</v>
      </c>
      <c r="M73" s="35">
        <v>51</v>
      </c>
      <c r="N73" s="32">
        <f t="shared" si="7"/>
        <v>31.288343558282211</v>
      </c>
      <c r="O73" s="99">
        <f t="shared" ref="O73:O78" si="22">D73-H73</f>
        <v>2</v>
      </c>
      <c r="P73" s="32">
        <f t="shared" si="8"/>
        <v>1.2269938650306749</v>
      </c>
      <c r="Q73" s="35">
        <v>0</v>
      </c>
      <c r="R73" s="32">
        <f t="shared" si="9"/>
        <v>0</v>
      </c>
      <c r="S73" s="35">
        <v>9</v>
      </c>
      <c r="T73" s="32">
        <f t="shared" si="10"/>
        <v>5.5214723926380369</v>
      </c>
      <c r="U73" s="35">
        <v>38</v>
      </c>
      <c r="V73" s="32">
        <f t="shared" si="11"/>
        <v>23.312883435582819</v>
      </c>
      <c r="W73" s="35">
        <v>2</v>
      </c>
      <c r="X73" s="32">
        <f t="shared" si="12"/>
        <v>1.2269938650306749</v>
      </c>
      <c r="Y73" s="35">
        <v>15</v>
      </c>
      <c r="Z73" s="32">
        <f t="shared" si="13"/>
        <v>9.2024539877300615</v>
      </c>
      <c r="AA73" s="35">
        <v>0</v>
      </c>
      <c r="AB73" s="32">
        <f t="shared" si="14"/>
        <v>0</v>
      </c>
      <c r="AC73" s="32">
        <f t="shared" si="15"/>
        <v>0</v>
      </c>
      <c r="AD73" s="35">
        <v>11</v>
      </c>
      <c r="AE73" s="32">
        <f t="shared" si="16"/>
        <v>6.7484662576687118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147.5</v>
      </c>
      <c r="D74" s="35">
        <v>141</v>
      </c>
      <c r="E74" s="32">
        <f t="shared" si="2"/>
        <v>95.593220338983059</v>
      </c>
      <c r="F74" s="35">
        <v>133</v>
      </c>
      <c r="G74" s="32">
        <f t="shared" si="3"/>
        <v>94.326241134751783</v>
      </c>
      <c r="H74" s="106">
        <f t="shared" si="0"/>
        <v>137</v>
      </c>
      <c r="I74" s="32">
        <f t="shared" si="4"/>
        <v>97.163120567375884</v>
      </c>
      <c r="J74" s="32">
        <f t="shared" si="5"/>
        <v>92.881355932203391</v>
      </c>
      <c r="K74" s="35">
        <v>105</v>
      </c>
      <c r="L74" s="32">
        <f t="shared" si="6"/>
        <v>74.468085106382972</v>
      </c>
      <c r="M74" s="35">
        <v>32</v>
      </c>
      <c r="N74" s="32">
        <f t="shared" si="7"/>
        <v>22.695035460992909</v>
      </c>
      <c r="O74" s="99">
        <f t="shared" si="22"/>
        <v>4</v>
      </c>
      <c r="P74" s="32">
        <f t="shared" si="8"/>
        <v>2.8368794326241136</v>
      </c>
      <c r="Q74" s="35">
        <v>1</v>
      </c>
      <c r="R74" s="32">
        <f t="shared" si="9"/>
        <v>25</v>
      </c>
      <c r="S74" s="35">
        <v>1</v>
      </c>
      <c r="T74" s="32">
        <f t="shared" si="10"/>
        <v>0.70921985815602839</v>
      </c>
      <c r="U74" s="35">
        <v>30</v>
      </c>
      <c r="V74" s="32">
        <f t="shared" si="11"/>
        <v>21.276595744680851</v>
      </c>
      <c r="W74" s="35">
        <v>8</v>
      </c>
      <c r="X74" s="32">
        <f t="shared" si="12"/>
        <v>5.6737588652482271</v>
      </c>
      <c r="Y74" s="35">
        <v>19</v>
      </c>
      <c r="Z74" s="32">
        <f t="shared" si="13"/>
        <v>13.475177304964539</v>
      </c>
      <c r="AA74" s="35">
        <v>0</v>
      </c>
      <c r="AB74" s="32">
        <f t="shared" si="14"/>
        <v>0</v>
      </c>
      <c r="AC74" s="32">
        <f t="shared" si="15"/>
        <v>0</v>
      </c>
      <c r="AD74" s="35">
        <v>18</v>
      </c>
      <c r="AE74" s="32">
        <f t="shared" si="16"/>
        <v>12.76595744680851</v>
      </c>
      <c r="AF74" s="35">
        <v>1</v>
      </c>
      <c r="AG74" s="32">
        <f t="shared" si="17"/>
        <v>0.70921985815602839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198</v>
      </c>
      <c r="D75" s="35">
        <v>192</v>
      </c>
      <c r="E75" s="32">
        <f t="shared" si="2"/>
        <v>96.969696969696969</v>
      </c>
      <c r="F75" s="35">
        <v>189</v>
      </c>
      <c r="G75" s="32">
        <f t="shared" si="3"/>
        <v>98.4375</v>
      </c>
      <c r="H75" s="106">
        <f t="shared" si="0"/>
        <v>192</v>
      </c>
      <c r="I75" s="32">
        <f t="shared" si="4"/>
        <v>100</v>
      </c>
      <c r="J75" s="32">
        <f t="shared" si="5"/>
        <v>96.969696969696969</v>
      </c>
      <c r="K75" s="35">
        <v>153</v>
      </c>
      <c r="L75" s="32">
        <f t="shared" si="6"/>
        <v>79.6875</v>
      </c>
      <c r="M75" s="35">
        <v>39</v>
      </c>
      <c r="N75" s="32">
        <f t="shared" si="7"/>
        <v>20.3125</v>
      </c>
      <c r="O75" s="99">
        <f t="shared" si="22"/>
        <v>0</v>
      </c>
      <c r="P75" s="32">
        <f t="shared" si="8"/>
        <v>0</v>
      </c>
      <c r="Q75" s="35">
        <v>1</v>
      </c>
      <c r="R75" s="32">
        <f t="shared" si="9"/>
        <v>0</v>
      </c>
      <c r="S75" s="35">
        <v>5</v>
      </c>
      <c r="T75" s="32">
        <f t="shared" si="10"/>
        <v>2.604166666666667</v>
      </c>
      <c r="U75" s="35">
        <v>31</v>
      </c>
      <c r="V75" s="32">
        <f t="shared" si="11"/>
        <v>16.145833333333336</v>
      </c>
      <c r="W75" s="35">
        <v>42</v>
      </c>
      <c r="X75" s="32">
        <f t="shared" si="12"/>
        <v>21.875</v>
      </c>
      <c r="Y75" s="35">
        <v>13</v>
      </c>
      <c r="Z75" s="32">
        <f t="shared" si="13"/>
        <v>6.770833333333333</v>
      </c>
      <c r="AA75" s="35">
        <v>0</v>
      </c>
      <c r="AB75" s="32">
        <f t="shared" si="14"/>
        <v>0</v>
      </c>
      <c r="AC75" s="32">
        <f t="shared" si="15"/>
        <v>0</v>
      </c>
      <c r="AD75" s="35">
        <v>20</v>
      </c>
      <c r="AE75" s="32">
        <f t="shared" si="16"/>
        <v>10.416666666666668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67.5</v>
      </c>
      <c r="D76" s="35">
        <v>62</v>
      </c>
      <c r="E76" s="32">
        <f t="shared" si="2"/>
        <v>91.851851851851848</v>
      </c>
      <c r="F76" s="35">
        <v>57</v>
      </c>
      <c r="G76" s="32">
        <f t="shared" si="3"/>
        <v>91.935483870967744</v>
      </c>
      <c r="H76" s="106">
        <f t="shared" si="0"/>
        <v>62</v>
      </c>
      <c r="I76" s="32">
        <f t="shared" si="4"/>
        <v>100</v>
      </c>
      <c r="J76" s="32">
        <f t="shared" si="5"/>
        <v>91.851851851851848</v>
      </c>
      <c r="K76" s="35">
        <v>42</v>
      </c>
      <c r="L76" s="32">
        <f t="shared" si="6"/>
        <v>67.741935483870961</v>
      </c>
      <c r="M76" s="35">
        <v>20</v>
      </c>
      <c r="N76" s="32">
        <f t="shared" si="7"/>
        <v>32.258064516129032</v>
      </c>
      <c r="O76" s="99">
        <f t="shared" si="22"/>
        <v>0</v>
      </c>
      <c r="P76" s="32">
        <f t="shared" si="8"/>
        <v>0</v>
      </c>
      <c r="Q76" s="35">
        <v>0</v>
      </c>
      <c r="R76" s="32">
        <f t="shared" si="9"/>
        <v>0</v>
      </c>
      <c r="S76" s="35">
        <v>0</v>
      </c>
      <c r="T76" s="32">
        <f t="shared" si="10"/>
        <v>0</v>
      </c>
      <c r="U76" s="35">
        <v>16</v>
      </c>
      <c r="V76" s="32">
        <f t="shared" si="11"/>
        <v>25.806451612903224</v>
      </c>
      <c r="W76" s="35">
        <v>3</v>
      </c>
      <c r="X76" s="32">
        <f t="shared" si="12"/>
        <v>4.838709677419355</v>
      </c>
      <c r="Y76" s="35">
        <v>4</v>
      </c>
      <c r="Z76" s="32">
        <f t="shared" si="13"/>
        <v>6.4516129032258061</v>
      </c>
      <c r="AA76" s="35">
        <v>0</v>
      </c>
      <c r="AB76" s="32">
        <f t="shared" si="14"/>
        <v>0</v>
      </c>
      <c r="AC76" s="32">
        <f t="shared" si="15"/>
        <v>0</v>
      </c>
      <c r="AD76" s="35">
        <v>5</v>
      </c>
      <c r="AE76" s="32">
        <f t="shared" si="16"/>
        <v>8.064516129032258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12</v>
      </c>
      <c r="D77" s="35">
        <v>10</v>
      </c>
      <c r="E77" s="32">
        <f t="shared" si="2"/>
        <v>83.333333333333343</v>
      </c>
      <c r="F77" s="35">
        <v>10</v>
      </c>
      <c r="G77" s="32">
        <f t="shared" si="3"/>
        <v>100</v>
      </c>
      <c r="H77" s="106">
        <f t="shared" si="0"/>
        <v>10</v>
      </c>
      <c r="I77" s="32">
        <f t="shared" si="4"/>
        <v>100</v>
      </c>
      <c r="J77" s="32">
        <f t="shared" si="5"/>
        <v>83.333333333333343</v>
      </c>
      <c r="K77" s="35">
        <v>10</v>
      </c>
      <c r="L77" s="32">
        <f t="shared" si="6"/>
        <v>100</v>
      </c>
      <c r="M77" s="35">
        <v>0</v>
      </c>
      <c r="N77" s="32">
        <f t="shared" si="7"/>
        <v>0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3</v>
      </c>
      <c r="V77" s="32">
        <f t="shared" si="11"/>
        <v>30</v>
      </c>
      <c r="W77" s="35">
        <v>1</v>
      </c>
      <c r="X77" s="32">
        <f t="shared" si="12"/>
        <v>10</v>
      </c>
      <c r="Y77" s="35">
        <v>3</v>
      </c>
      <c r="Z77" s="32">
        <f t="shared" si="13"/>
        <v>30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4</v>
      </c>
      <c r="AE77" s="32">
        <f t="shared" si="16"/>
        <v>40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26</v>
      </c>
      <c r="D78" s="35">
        <v>24</v>
      </c>
      <c r="E78" s="32">
        <f t="shared" si="2"/>
        <v>92.307692307692307</v>
      </c>
      <c r="F78" s="35">
        <v>19</v>
      </c>
      <c r="G78" s="32">
        <f t="shared" si="3"/>
        <v>79.166666666666657</v>
      </c>
      <c r="H78" s="106">
        <f t="shared" si="0"/>
        <v>23</v>
      </c>
      <c r="I78" s="32">
        <f t="shared" si="4"/>
        <v>95.833333333333343</v>
      </c>
      <c r="J78" s="32">
        <f t="shared" si="5"/>
        <v>88.461538461538453</v>
      </c>
      <c r="K78" s="35">
        <v>21</v>
      </c>
      <c r="L78" s="32">
        <f t="shared" si="6"/>
        <v>87.5</v>
      </c>
      <c r="M78" s="35">
        <v>2</v>
      </c>
      <c r="N78" s="32">
        <f t="shared" si="7"/>
        <v>8.3333333333333321</v>
      </c>
      <c r="O78" s="99">
        <f t="shared" si="22"/>
        <v>1</v>
      </c>
      <c r="P78" s="32">
        <f t="shared" si="8"/>
        <v>4.1666666666666661</v>
      </c>
      <c r="Q78" s="35">
        <v>0</v>
      </c>
      <c r="R78" s="32">
        <f t="shared" si="9"/>
        <v>0</v>
      </c>
      <c r="S78" s="35">
        <v>2</v>
      </c>
      <c r="T78" s="32">
        <f t="shared" si="10"/>
        <v>8.3333333333333321</v>
      </c>
      <c r="U78" s="35">
        <v>5</v>
      </c>
      <c r="V78" s="32">
        <f t="shared" si="11"/>
        <v>20.833333333333336</v>
      </c>
      <c r="W78" s="35">
        <v>4</v>
      </c>
      <c r="X78" s="32">
        <f t="shared" si="12"/>
        <v>16.666666666666664</v>
      </c>
      <c r="Y78" s="35">
        <v>3</v>
      </c>
      <c r="Z78" s="32">
        <f t="shared" si="13"/>
        <v>12.5</v>
      </c>
      <c r="AA78" s="35">
        <v>0</v>
      </c>
      <c r="AB78" s="32">
        <f t="shared" si="14"/>
        <v>0</v>
      </c>
      <c r="AC78" s="32">
        <f t="shared" si="15"/>
        <v>0</v>
      </c>
      <c r="AD78" s="35">
        <v>4</v>
      </c>
      <c r="AE78" s="32">
        <f t="shared" si="16"/>
        <v>16.666666666666664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1312</v>
      </c>
      <c r="D79" s="10">
        <f>SUM(D80:D89)</f>
        <v>1253</v>
      </c>
      <c r="E79" s="43">
        <f>IF(C79=0,0,D79/C79*100)</f>
        <v>95.503048780487802</v>
      </c>
      <c r="F79" s="10">
        <f>SUM(F80:F89)</f>
        <v>1175</v>
      </c>
      <c r="G79" s="43">
        <f>IF(D79=0,0,F79/D79*100)</f>
        <v>93.774940143655229</v>
      </c>
      <c r="H79" s="61">
        <f>SUM(H80:H89)</f>
        <v>1229</v>
      </c>
      <c r="I79" s="43">
        <f>IF(D79=0,0,H79/D79*100)</f>
        <v>98.084596967278543</v>
      </c>
      <c r="J79" s="43">
        <f>IF(C79=0,0,H79/C79*100)</f>
        <v>93.673780487804876</v>
      </c>
      <c r="K79" s="10">
        <f>SUM(K80:K89)</f>
        <v>883</v>
      </c>
      <c r="L79" s="43">
        <f t="shared" si="6"/>
        <v>70.470869912210702</v>
      </c>
      <c r="M79" s="10">
        <f>SUM(M80:M89)</f>
        <v>346</v>
      </c>
      <c r="N79" s="43">
        <f>IF(D79=0,0,M79/D79*100)</f>
        <v>27.613727055067837</v>
      </c>
      <c r="O79" s="61">
        <f>SUM(O80:O89)</f>
        <v>24</v>
      </c>
      <c r="P79" s="43">
        <f>IF(D79=0,0,O79/D79*100)</f>
        <v>1.9154030327214684</v>
      </c>
      <c r="Q79" s="10">
        <f>SUM(Q80:Q89)</f>
        <v>3</v>
      </c>
      <c r="R79" s="43">
        <f t="shared" si="9"/>
        <v>12.5</v>
      </c>
      <c r="S79" s="10">
        <f>SUM(S80:S89)</f>
        <v>41</v>
      </c>
      <c r="T79" s="43">
        <f>IF(D79=0,0,S79/D79*100)</f>
        <v>3.2721468475658417</v>
      </c>
      <c r="U79" s="10">
        <f>SUM(U80:U89)</f>
        <v>252</v>
      </c>
      <c r="V79" s="43">
        <f t="shared" si="11"/>
        <v>20.11173184357542</v>
      </c>
      <c r="W79" s="10">
        <f>SUM(W80:W89)</f>
        <v>128</v>
      </c>
      <c r="X79" s="43">
        <f>IF(D79=0,0,W79/D79*100)</f>
        <v>10.215482841181165</v>
      </c>
      <c r="Y79" s="10">
        <f>SUM(Y80:Y89)</f>
        <v>104</v>
      </c>
      <c r="Z79" s="43">
        <f>IF(D79=0,0,Y79/D79*100)</f>
        <v>8.3000798084596976</v>
      </c>
      <c r="AA79" s="10">
        <f>SUM(AA80:AA89)</f>
        <v>1</v>
      </c>
      <c r="AB79" s="43">
        <f>IF(D79=0,0,AA79/D79*100)</f>
        <v>7.9808459696727854E-2</v>
      </c>
      <c r="AC79" s="43">
        <f>IF(Y79=0,0,AA79/Y79*100)</f>
        <v>0.96153846153846156</v>
      </c>
      <c r="AD79" s="10">
        <f>SUM(AD80:AD89)</f>
        <v>109</v>
      </c>
      <c r="AE79" s="43">
        <f t="shared" si="16"/>
        <v>8.6991221069433351</v>
      </c>
      <c r="AF79" s="10">
        <f>SUM(AF80:AF89)</f>
        <v>0</v>
      </c>
      <c r="AG79" s="43">
        <f>IF(D79=0,0,AF79/D79*100)</f>
        <v>0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47</v>
      </c>
      <c r="D80" s="35">
        <v>46</v>
      </c>
      <c r="E80" s="32">
        <f t="shared" ref="E80:E101" si="23">IF(C80=0,0,D80/C80*100)</f>
        <v>97.872340425531917</v>
      </c>
      <c r="F80" s="35">
        <v>43</v>
      </c>
      <c r="G80" s="32">
        <f t="shared" ref="G80:G101" si="24">IF(D80=0,0,F80/D80*100)</f>
        <v>93.478260869565219</v>
      </c>
      <c r="H80" s="106">
        <f t="shared" si="0"/>
        <v>43</v>
      </c>
      <c r="I80" s="32">
        <f t="shared" ref="I80:I101" si="25">IF(D80=0,0,H80/D80*100)</f>
        <v>93.478260869565219</v>
      </c>
      <c r="J80" s="32">
        <f t="shared" ref="J80:J101" si="26">IF(C80=0,0,H80/C80*100)</f>
        <v>91.489361702127653</v>
      </c>
      <c r="K80" s="35">
        <v>28</v>
      </c>
      <c r="L80" s="32">
        <f t="shared" ref="L80:L101" si="27">IF(D80=0,0,K80/D80*100)</f>
        <v>60.869565217391312</v>
      </c>
      <c r="M80" s="35">
        <v>15</v>
      </c>
      <c r="N80" s="32">
        <f t="shared" ref="N80:N101" si="28">IF(D80=0,0,M80/D80*100)</f>
        <v>32.608695652173914</v>
      </c>
      <c r="O80" s="99">
        <f t="shared" ref="O80:O89" si="29">D80-H80</f>
        <v>3</v>
      </c>
      <c r="P80" s="32">
        <f t="shared" ref="P80:P101" si="30">IF(D80=0,0,O80/D80*100)</f>
        <v>6.5217391304347823</v>
      </c>
      <c r="Q80" s="35">
        <v>0</v>
      </c>
      <c r="R80" s="32">
        <f t="shared" ref="R80:R101" si="31">IF(O80=0,0,Q80/O80*100)</f>
        <v>0</v>
      </c>
      <c r="S80" s="35">
        <v>2</v>
      </c>
      <c r="T80" s="32">
        <f t="shared" ref="T80:T101" si="32">IF(D80=0,0,S80/D80*100)</f>
        <v>4.3478260869565215</v>
      </c>
      <c r="U80" s="35">
        <v>13</v>
      </c>
      <c r="V80" s="32">
        <f t="shared" ref="V80:V101" si="33">IF(D80=0,0,U80/D80*100)</f>
        <v>28.260869565217391</v>
      </c>
      <c r="W80" s="35">
        <v>1</v>
      </c>
      <c r="X80" s="32">
        <f t="shared" ref="X80:X101" si="34">IF(D80=0,0,W80/D80*100)</f>
        <v>2.1739130434782608</v>
      </c>
      <c r="Y80" s="35">
        <v>1</v>
      </c>
      <c r="Z80" s="32">
        <f t="shared" ref="Z80:Z101" si="35">IF(D80=0,0,Y80/D80*100)</f>
        <v>2.1739130434782608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1</v>
      </c>
      <c r="AE80" s="32">
        <f t="shared" ref="AE80:AE101" si="38">IF(D80=0,0,AD80/D80*100)</f>
        <v>2.1739130434782608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26</v>
      </c>
      <c r="D81" s="35">
        <v>26</v>
      </c>
      <c r="E81" s="32">
        <f t="shared" si="23"/>
        <v>100</v>
      </c>
      <c r="F81" s="35">
        <v>23</v>
      </c>
      <c r="G81" s="32">
        <f t="shared" si="24"/>
        <v>88.461538461538453</v>
      </c>
      <c r="H81" s="106">
        <f t="shared" ref="H81:H89" si="40">K81+M81</f>
        <v>26</v>
      </c>
      <c r="I81" s="32">
        <f t="shared" si="25"/>
        <v>100</v>
      </c>
      <c r="J81" s="32">
        <f t="shared" si="26"/>
        <v>100</v>
      </c>
      <c r="K81" s="35">
        <v>26</v>
      </c>
      <c r="L81" s="32">
        <f t="shared" si="27"/>
        <v>100</v>
      </c>
      <c r="M81" s="35">
        <v>0</v>
      </c>
      <c r="N81" s="32">
        <f t="shared" si="28"/>
        <v>0</v>
      </c>
      <c r="O81" s="99">
        <f t="shared" si="29"/>
        <v>0</v>
      </c>
      <c r="P81" s="32">
        <f t="shared" si="30"/>
        <v>0</v>
      </c>
      <c r="Q81" s="35">
        <v>0</v>
      </c>
      <c r="R81" s="32">
        <f t="shared" si="31"/>
        <v>0</v>
      </c>
      <c r="S81" s="35">
        <v>2</v>
      </c>
      <c r="T81" s="32">
        <f t="shared" si="32"/>
        <v>7.6923076923076925</v>
      </c>
      <c r="U81" s="35">
        <v>0</v>
      </c>
      <c r="V81" s="32">
        <f t="shared" si="33"/>
        <v>0</v>
      </c>
      <c r="W81" s="35">
        <v>0</v>
      </c>
      <c r="X81" s="32">
        <f t="shared" si="34"/>
        <v>0</v>
      </c>
      <c r="Y81" s="35">
        <v>0</v>
      </c>
      <c r="Z81" s="32">
        <f t="shared" si="35"/>
        <v>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11</v>
      </c>
      <c r="D82" s="35">
        <v>13</v>
      </c>
      <c r="E82" s="32">
        <f t="shared" si="23"/>
        <v>118.18181818181819</v>
      </c>
      <c r="F82" s="35">
        <v>11</v>
      </c>
      <c r="G82" s="32">
        <f t="shared" si="24"/>
        <v>84.615384615384613</v>
      </c>
      <c r="H82" s="106">
        <f t="shared" si="40"/>
        <v>13</v>
      </c>
      <c r="I82" s="32">
        <f t="shared" si="25"/>
        <v>100</v>
      </c>
      <c r="J82" s="32">
        <f t="shared" si="26"/>
        <v>118.18181818181819</v>
      </c>
      <c r="K82" s="35">
        <v>11</v>
      </c>
      <c r="L82" s="32">
        <f t="shared" si="27"/>
        <v>84.615384615384613</v>
      </c>
      <c r="M82" s="35">
        <v>2</v>
      </c>
      <c r="N82" s="32">
        <f t="shared" si="28"/>
        <v>15.384615384615385</v>
      </c>
      <c r="O82" s="99">
        <f t="shared" si="29"/>
        <v>0</v>
      </c>
      <c r="P82" s="32">
        <f t="shared" si="30"/>
        <v>0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2</v>
      </c>
      <c r="V82" s="32">
        <f t="shared" si="33"/>
        <v>15.384615384615385</v>
      </c>
      <c r="W82" s="35">
        <v>0</v>
      </c>
      <c r="X82" s="32">
        <f t="shared" si="34"/>
        <v>0</v>
      </c>
      <c r="Y82" s="35">
        <v>0</v>
      </c>
      <c r="Z82" s="32">
        <f t="shared" si="35"/>
        <v>0</v>
      </c>
      <c r="AA82" s="35">
        <v>0</v>
      </c>
      <c r="AB82" s="32">
        <f t="shared" si="36"/>
        <v>0</v>
      </c>
      <c r="AC82" s="32">
        <f t="shared" si="37"/>
        <v>0</v>
      </c>
      <c r="AD82" s="35">
        <v>0</v>
      </c>
      <c r="AE82" s="32">
        <f t="shared" si="38"/>
        <v>0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382</v>
      </c>
      <c r="D83" s="35">
        <v>369</v>
      </c>
      <c r="E83" s="32">
        <f t="shared" si="23"/>
        <v>96.596858638743456</v>
      </c>
      <c r="F83" s="35">
        <v>355</v>
      </c>
      <c r="G83" s="32">
        <f t="shared" si="24"/>
        <v>96.205962059620603</v>
      </c>
      <c r="H83" s="106">
        <f t="shared" si="40"/>
        <v>364</v>
      </c>
      <c r="I83" s="32">
        <f t="shared" si="25"/>
        <v>98.644986449864504</v>
      </c>
      <c r="J83" s="32">
        <f t="shared" si="26"/>
        <v>95.287958115183244</v>
      </c>
      <c r="K83" s="35">
        <v>266</v>
      </c>
      <c r="L83" s="32">
        <f t="shared" si="27"/>
        <v>72.086720867208669</v>
      </c>
      <c r="M83" s="35">
        <v>98</v>
      </c>
      <c r="N83" s="32">
        <f t="shared" si="28"/>
        <v>26.558265582655828</v>
      </c>
      <c r="O83" s="99">
        <f t="shared" si="29"/>
        <v>5</v>
      </c>
      <c r="P83" s="32">
        <f t="shared" si="30"/>
        <v>1.3550135501355014</v>
      </c>
      <c r="Q83" s="35">
        <v>0</v>
      </c>
      <c r="R83" s="32">
        <f t="shared" si="31"/>
        <v>0</v>
      </c>
      <c r="S83" s="35">
        <v>6</v>
      </c>
      <c r="T83" s="32">
        <f t="shared" si="32"/>
        <v>1.6260162601626018</v>
      </c>
      <c r="U83" s="35">
        <v>87</v>
      </c>
      <c r="V83" s="32">
        <f t="shared" si="33"/>
        <v>23.577235772357724</v>
      </c>
      <c r="W83" s="35">
        <v>63</v>
      </c>
      <c r="X83" s="32">
        <f t="shared" si="34"/>
        <v>17.073170731707318</v>
      </c>
      <c r="Y83" s="35">
        <v>44</v>
      </c>
      <c r="Z83" s="32">
        <f t="shared" si="35"/>
        <v>11.924119241192411</v>
      </c>
      <c r="AA83" s="35">
        <v>0</v>
      </c>
      <c r="AB83" s="32">
        <f t="shared" si="36"/>
        <v>0</v>
      </c>
      <c r="AC83" s="32">
        <f t="shared" si="37"/>
        <v>0</v>
      </c>
      <c r="AD83" s="35">
        <v>53</v>
      </c>
      <c r="AE83" s="32">
        <f t="shared" si="38"/>
        <v>14.363143631436316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137</v>
      </c>
      <c r="D84" s="35">
        <v>128</v>
      </c>
      <c r="E84" s="32">
        <f t="shared" si="23"/>
        <v>93.430656934306569</v>
      </c>
      <c r="F84" s="35">
        <v>123</v>
      </c>
      <c r="G84" s="32">
        <f t="shared" si="24"/>
        <v>96.09375</v>
      </c>
      <c r="H84" s="106">
        <f t="shared" si="40"/>
        <v>123</v>
      </c>
      <c r="I84" s="32">
        <f t="shared" si="25"/>
        <v>96.09375</v>
      </c>
      <c r="J84" s="32">
        <f t="shared" si="26"/>
        <v>89.78102189781022</v>
      </c>
      <c r="K84" s="35">
        <v>86</v>
      </c>
      <c r="L84" s="32">
        <f t="shared" si="27"/>
        <v>67.1875</v>
      </c>
      <c r="M84" s="35">
        <v>37</v>
      </c>
      <c r="N84" s="32">
        <f t="shared" si="28"/>
        <v>28.90625</v>
      </c>
      <c r="O84" s="99">
        <f t="shared" si="29"/>
        <v>5</v>
      </c>
      <c r="P84" s="32">
        <f t="shared" si="30"/>
        <v>3.90625</v>
      </c>
      <c r="Q84" s="35">
        <v>0</v>
      </c>
      <c r="R84" s="32">
        <f t="shared" si="31"/>
        <v>0</v>
      </c>
      <c r="S84" s="35">
        <v>7</v>
      </c>
      <c r="T84" s="32">
        <f t="shared" si="32"/>
        <v>5.46875</v>
      </c>
      <c r="U84" s="35">
        <v>40</v>
      </c>
      <c r="V84" s="32">
        <f t="shared" si="33"/>
        <v>31.25</v>
      </c>
      <c r="W84" s="35">
        <v>36</v>
      </c>
      <c r="X84" s="32">
        <f t="shared" si="34"/>
        <v>28.125</v>
      </c>
      <c r="Y84" s="35">
        <v>10</v>
      </c>
      <c r="Z84" s="32">
        <f t="shared" si="35"/>
        <v>7.8125</v>
      </c>
      <c r="AA84" s="35">
        <v>0</v>
      </c>
      <c r="AB84" s="32">
        <f t="shared" si="36"/>
        <v>0</v>
      </c>
      <c r="AC84" s="32">
        <f t="shared" si="37"/>
        <v>0</v>
      </c>
      <c r="AD84" s="35">
        <v>14</v>
      </c>
      <c r="AE84" s="32">
        <f t="shared" si="38"/>
        <v>10.9375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59</v>
      </c>
      <c r="D85" s="35">
        <v>57</v>
      </c>
      <c r="E85" s="32">
        <f t="shared" si="23"/>
        <v>96.610169491525426</v>
      </c>
      <c r="F85" s="35">
        <v>55</v>
      </c>
      <c r="G85" s="32">
        <f t="shared" si="24"/>
        <v>96.491228070175438</v>
      </c>
      <c r="H85" s="106">
        <f t="shared" si="40"/>
        <v>56</v>
      </c>
      <c r="I85" s="32">
        <f t="shared" si="25"/>
        <v>98.245614035087712</v>
      </c>
      <c r="J85" s="32">
        <f t="shared" si="26"/>
        <v>94.915254237288138</v>
      </c>
      <c r="K85" s="35">
        <v>43</v>
      </c>
      <c r="L85" s="32">
        <f t="shared" si="27"/>
        <v>75.438596491228068</v>
      </c>
      <c r="M85" s="35">
        <v>13</v>
      </c>
      <c r="N85" s="32">
        <f t="shared" si="28"/>
        <v>22.807017543859647</v>
      </c>
      <c r="O85" s="99">
        <f t="shared" si="29"/>
        <v>1</v>
      </c>
      <c r="P85" s="32">
        <f t="shared" si="30"/>
        <v>1.7543859649122806</v>
      </c>
      <c r="Q85" s="35">
        <v>2</v>
      </c>
      <c r="R85" s="32">
        <f t="shared" si="31"/>
        <v>200</v>
      </c>
      <c r="S85" s="35">
        <v>6</v>
      </c>
      <c r="T85" s="32">
        <f t="shared" si="32"/>
        <v>10.526315789473683</v>
      </c>
      <c r="U85" s="35">
        <v>10</v>
      </c>
      <c r="V85" s="32">
        <f t="shared" si="33"/>
        <v>17.543859649122805</v>
      </c>
      <c r="W85" s="35">
        <v>1</v>
      </c>
      <c r="X85" s="32">
        <f t="shared" si="34"/>
        <v>1.7543859649122806</v>
      </c>
      <c r="Y85" s="35">
        <v>3</v>
      </c>
      <c r="Z85" s="32">
        <f t="shared" si="35"/>
        <v>5.2631578947368416</v>
      </c>
      <c r="AA85" s="35">
        <v>0</v>
      </c>
      <c r="AB85" s="32">
        <f t="shared" si="36"/>
        <v>0</v>
      </c>
      <c r="AC85" s="32">
        <f t="shared" si="37"/>
        <v>0</v>
      </c>
      <c r="AD85" s="35">
        <v>5</v>
      </c>
      <c r="AE85" s="32">
        <f t="shared" si="38"/>
        <v>8.7719298245614024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154</v>
      </c>
      <c r="D86" s="35">
        <v>126</v>
      </c>
      <c r="E86" s="32">
        <f t="shared" si="23"/>
        <v>81.818181818181827</v>
      </c>
      <c r="F86" s="35">
        <v>121</v>
      </c>
      <c r="G86" s="32">
        <f t="shared" si="24"/>
        <v>96.031746031746039</v>
      </c>
      <c r="H86" s="106">
        <f t="shared" si="40"/>
        <v>123</v>
      </c>
      <c r="I86" s="32">
        <f t="shared" si="25"/>
        <v>97.61904761904762</v>
      </c>
      <c r="J86" s="32">
        <f t="shared" si="26"/>
        <v>79.870129870129873</v>
      </c>
      <c r="K86" s="35">
        <v>92</v>
      </c>
      <c r="L86" s="32">
        <f t="shared" si="27"/>
        <v>73.015873015873012</v>
      </c>
      <c r="M86" s="35">
        <v>31</v>
      </c>
      <c r="N86" s="32">
        <f t="shared" si="28"/>
        <v>24.603174603174601</v>
      </c>
      <c r="O86" s="99">
        <f t="shared" si="29"/>
        <v>3</v>
      </c>
      <c r="P86" s="32">
        <f t="shared" si="30"/>
        <v>2.3809523809523809</v>
      </c>
      <c r="Q86" s="35">
        <v>1</v>
      </c>
      <c r="R86" s="32">
        <f t="shared" si="31"/>
        <v>33.333333333333329</v>
      </c>
      <c r="S86" s="35">
        <v>3</v>
      </c>
      <c r="T86" s="32">
        <f t="shared" si="32"/>
        <v>2.3809523809523809</v>
      </c>
      <c r="U86" s="35">
        <v>8</v>
      </c>
      <c r="V86" s="32">
        <f t="shared" si="33"/>
        <v>6.3492063492063489</v>
      </c>
      <c r="W86" s="35">
        <v>1</v>
      </c>
      <c r="X86" s="32">
        <f t="shared" si="34"/>
        <v>0.79365079365079361</v>
      </c>
      <c r="Y86" s="35">
        <v>9</v>
      </c>
      <c r="Z86" s="32">
        <f t="shared" si="35"/>
        <v>7.1428571428571423</v>
      </c>
      <c r="AA86" s="35">
        <v>0</v>
      </c>
      <c r="AB86" s="32">
        <f t="shared" si="36"/>
        <v>0</v>
      </c>
      <c r="AC86" s="32">
        <f t="shared" si="37"/>
        <v>0</v>
      </c>
      <c r="AD86" s="35">
        <v>9</v>
      </c>
      <c r="AE86" s="32">
        <f t="shared" si="38"/>
        <v>7.1428571428571423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260</v>
      </c>
      <c r="D87" s="35">
        <v>257</v>
      </c>
      <c r="E87" s="32">
        <f t="shared" si="23"/>
        <v>98.846153846153854</v>
      </c>
      <c r="F87" s="35">
        <v>240</v>
      </c>
      <c r="G87" s="32">
        <f t="shared" si="24"/>
        <v>93.385214007782096</v>
      </c>
      <c r="H87" s="106">
        <f t="shared" si="40"/>
        <v>253</v>
      </c>
      <c r="I87" s="32">
        <f t="shared" si="25"/>
        <v>98.443579766536971</v>
      </c>
      <c r="J87" s="32">
        <f t="shared" si="26"/>
        <v>97.307692307692307</v>
      </c>
      <c r="K87" s="35">
        <v>162</v>
      </c>
      <c r="L87" s="32">
        <f t="shared" si="27"/>
        <v>63.035019455252915</v>
      </c>
      <c r="M87" s="35">
        <v>91</v>
      </c>
      <c r="N87" s="32">
        <f t="shared" si="28"/>
        <v>35.408560311284049</v>
      </c>
      <c r="O87" s="99">
        <f t="shared" si="29"/>
        <v>4</v>
      </c>
      <c r="P87" s="32">
        <f t="shared" si="30"/>
        <v>1.556420233463035</v>
      </c>
      <c r="Q87" s="35">
        <v>0</v>
      </c>
      <c r="R87" s="32">
        <f t="shared" si="31"/>
        <v>0</v>
      </c>
      <c r="S87" s="35">
        <v>8</v>
      </c>
      <c r="T87" s="32">
        <f t="shared" si="32"/>
        <v>3.1128404669260701</v>
      </c>
      <c r="U87" s="35">
        <v>48</v>
      </c>
      <c r="V87" s="32">
        <f t="shared" si="33"/>
        <v>18.677042801556421</v>
      </c>
      <c r="W87" s="35">
        <v>12</v>
      </c>
      <c r="X87" s="32">
        <f t="shared" si="34"/>
        <v>4.6692607003891053</v>
      </c>
      <c r="Y87" s="35">
        <v>15</v>
      </c>
      <c r="Z87" s="32">
        <f t="shared" si="35"/>
        <v>5.836575875486381</v>
      </c>
      <c r="AA87" s="35">
        <v>1</v>
      </c>
      <c r="AB87" s="32">
        <f t="shared" si="36"/>
        <v>0.38910505836575876</v>
      </c>
      <c r="AC87" s="32">
        <f t="shared" si="37"/>
        <v>6.666666666666667</v>
      </c>
      <c r="AD87" s="35">
        <v>15</v>
      </c>
      <c r="AE87" s="32">
        <f t="shared" si="38"/>
        <v>5.836575875486381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194</v>
      </c>
      <c r="D88" s="35">
        <v>191</v>
      </c>
      <c r="E88" s="32">
        <f t="shared" si="23"/>
        <v>98.453608247422693</v>
      </c>
      <c r="F88" s="35">
        <v>170</v>
      </c>
      <c r="G88" s="32">
        <f t="shared" si="24"/>
        <v>89.005235602094245</v>
      </c>
      <c r="H88" s="106">
        <f t="shared" si="40"/>
        <v>189</v>
      </c>
      <c r="I88" s="32">
        <f t="shared" si="25"/>
        <v>98.952879581151834</v>
      </c>
      <c r="J88" s="32">
        <f t="shared" si="26"/>
        <v>97.422680412371136</v>
      </c>
      <c r="K88" s="35">
        <v>135</v>
      </c>
      <c r="L88" s="32">
        <f t="shared" si="27"/>
        <v>70.680628272251312</v>
      </c>
      <c r="M88" s="35">
        <v>54</v>
      </c>
      <c r="N88" s="32">
        <f t="shared" si="28"/>
        <v>28.272251308900525</v>
      </c>
      <c r="O88" s="99">
        <f t="shared" si="29"/>
        <v>2</v>
      </c>
      <c r="P88" s="32">
        <f t="shared" si="30"/>
        <v>1.0471204188481675</v>
      </c>
      <c r="Q88" s="35">
        <v>0</v>
      </c>
      <c r="R88" s="32">
        <f t="shared" si="31"/>
        <v>0</v>
      </c>
      <c r="S88" s="35">
        <v>4</v>
      </c>
      <c r="T88" s="32">
        <f t="shared" si="32"/>
        <v>2.0942408376963351</v>
      </c>
      <c r="U88" s="35">
        <v>34</v>
      </c>
      <c r="V88" s="32">
        <f t="shared" si="33"/>
        <v>17.801047120418847</v>
      </c>
      <c r="W88" s="35">
        <v>8</v>
      </c>
      <c r="X88" s="32">
        <f t="shared" si="34"/>
        <v>4.1884816753926701</v>
      </c>
      <c r="Y88" s="35">
        <v>19</v>
      </c>
      <c r="Z88" s="32">
        <f t="shared" si="35"/>
        <v>9.9476439790575917</v>
      </c>
      <c r="AA88" s="35">
        <v>0</v>
      </c>
      <c r="AB88" s="32">
        <f t="shared" si="36"/>
        <v>0</v>
      </c>
      <c r="AC88" s="32">
        <f t="shared" si="37"/>
        <v>0</v>
      </c>
      <c r="AD88" s="35">
        <v>9</v>
      </c>
      <c r="AE88" s="32">
        <f t="shared" si="38"/>
        <v>4.7120418848167542</v>
      </c>
      <c r="AF88" s="35">
        <v>0</v>
      </c>
      <c r="AG88" s="32">
        <f t="shared" si="39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42</v>
      </c>
      <c r="D89" s="35">
        <v>40</v>
      </c>
      <c r="E89" s="32">
        <f t="shared" si="23"/>
        <v>95.238095238095227</v>
      </c>
      <c r="F89" s="35">
        <v>34</v>
      </c>
      <c r="G89" s="32">
        <f t="shared" si="24"/>
        <v>85</v>
      </c>
      <c r="H89" s="106">
        <f t="shared" si="40"/>
        <v>39</v>
      </c>
      <c r="I89" s="32">
        <f t="shared" si="25"/>
        <v>97.5</v>
      </c>
      <c r="J89" s="32">
        <f t="shared" si="26"/>
        <v>92.857142857142861</v>
      </c>
      <c r="K89" s="35">
        <v>34</v>
      </c>
      <c r="L89" s="32">
        <f t="shared" si="27"/>
        <v>85</v>
      </c>
      <c r="M89" s="35">
        <v>5</v>
      </c>
      <c r="N89" s="32">
        <f t="shared" si="28"/>
        <v>12.5</v>
      </c>
      <c r="O89" s="99">
        <f t="shared" si="29"/>
        <v>1</v>
      </c>
      <c r="P89" s="32">
        <f t="shared" si="30"/>
        <v>2.5</v>
      </c>
      <c r="Q89" s="35">
        <v>0</v>
      </c>
      <c r="R89" s="32">
        <f t="shared" si="31"/>
        <v>0</v>
      </c>
      <c r="S89" s="35">
        <v>3</v>
      </c>
      <c r="T89" s="32">
        <f t="shared" si="32"/>
        <v>7.5</v>
      </c>
      <c r="U89" s="35">
        <v>10</v>
      </c>
      <c r="V89" s="32">
        <f t="shared" si="33"/>
        <v>25</v>
      </c>
      <c r="W89" s="35">
        <v>6</v>
      </c>
      <c r="X89" s="32">
        <f t="shared" si="34"/>
        <v>15</v>
      </c>
      <c r="Y89" s="35">
        <v>3</v>
      </c>
      <c r="Z89" s="32">
        <f t="shared" si="35"/>
        <v>7.5</v>
      </c>
      <c r="AA89" s="35">
        <v>0</v>
      </c>
      <c r="AB89" s="32">
        <f t="shared" si="36"/>
        <v>0</v>
      </c>
      <c r="AC89" s="32">
        <f t="shared" si="37"/>
        <v>0</v>
      </c>
      <c r="AD89" s="35">
        <v>3</v>
      </c>
      <c r="AE89" s="32">
        <f t="shared" si="38"/>
        <v>7.5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471.14</v>
      </c>
      <c r="D90" s="10">
        <f>SUM(D91:D101)</f>
        <v>436.14</v>
      </c>
      <c r="E90" s="43">
        <f>IF(C90=0,0,D90/C90*100)</f>
        <v>92.571210255974862</v>
      </c>
      <c r="F90" s="10">
        <f>SUM(F91:F101)</f>
        <v>373</v>
      </c>
      <c r="G90" s="43">
        <f>IF(D90=0,0,F90/D90*100)</f>
        <v>85.52299720273308</v>
      </c>
      <c r="H90" s="61">
        <f>SUM(H91:H101)</f>
        <v>401</v>
      </c>
      <c r="I90" s="43">
        <f>IF(D90=0,0,H90/D90*100)</f>
        <v>91.942954097308203</v>
      </c>
      <c r="J90" s="43">
        <f>IF(C90=0,0,H90/C90*100)</f>
        <v>85.112705352973634</v>
      </c>
      <c r="K90" s="10">
        <f>SUM(K91:K101)</f>
        <v>294</v>
      </c>
      <c r="L90" s="43">
        <f t="shared" si="27"/>
        <v>67.409547393038935</v>
      </c>
      <c r="M90" s="10">
        <f>SUM(M91:M101)</f>
        <v>107</v>
      </c>
      <c r="N90" s="43">
        <f>IF(D90=0,0,M90/D90*100)</f>
        <v>24.533406704269272</v>
      </c>
      <c r="O90" s="61">
        <f>SUM(O91:O101)</f>
        <v>35.14</v>
      </c>
      <c r="P90" s="43">
        <f>IF(D90=0,0,O90/D90*100)</f>
        <v>8.0570459026917973</v>
      </c>
      <c r="Q90" s="10">
        <f>SUM(Q91:Q101)</f>
        <v>2</v>
      </c>
      <c r="R90" s="43">
        <f t="shared" si="31"/>
        <v>5.6915196357427433</v>
      </c>
      <c r="S90" s="10">
        <f>SUM(S91:S101)</f>
        <v>29</v>
      </c>
      <c r="T90" s="43">
        <f>IF(D90=0,0,S90/D90*100)</f>
        <v>6.6492410693813913</v>
      </c>
      <c r="U90" s="10">
        <f>SUM(U91:U101)</f>
        <v>79</v>
      </c>
      <c r="V90" s="43">
        <f t="shared" si="33"/>
        <v>18.113449809694135</v>
      </c>
      <c r="W90" s="10">
        <f>SUM(W91:W101)</f>
        <v>11</v>
      </c>
      <c r="X90" s="43">
        <f>IF(D90=0,0,W90/D90*100)</f>
        <v>2.5221259228688035</v>
      </c>
      <c r="Y90" s="10">
        <f>SUM(Y91:Y101)</f>
        <v>27</v>
      </c>
      <c r="Z90" s="43">
        <f>IF(D90=0,0,Y90/D90*100)</f>
        <v>6.190672719768882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15</v>
      </c>
      <c r="AE90" s="43">
        <f t="shared" si="38"/>
        <v>3.4392626220938229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55</v>
      </c>
      <c r="D91" s="35">
        <v>52</v>
      </c>
      <c r="E91" s="32">
        <f t="shared" ref="E91:E93" si="42">IF(C91=0,0,D91/C91*100)</f>
        <v>94.545454545454547</v>
      </c>
      <c r="F91" s="35">
        <v>30</v>
      </c>
      <c r="G91" s="32">
        <f t="shared" ref="G91:G93" si="43">IF(D91=0,0,F91/D91*100)</f>
        <v>57.692307692307686</v>
      </c>
      <c r="H91" s="106">
        <f t="shared" ref="H91:H101" si="44">K91+M91</f>
        <v>21</v>
      </c>
      <c r="I91" s="32">
        <f t="shared" ref="I91:I93" si="45">IF(D91=0,0,H91/D91*100)</f>
        <v>40.384615384615387</v>
      </c>
      <c r="J91" s="32">
        <f t="shared" ref="J91:J93" si="46">IF(C91=0,0,H91/C91*100)</f>
        <v>38.181818181818187</v>
      </c>
      <c r="K91" s="35">
        <v>14</v>
      </c>
      <c r="L91" s="32">
        <f t="shared" si="27"/>
        <v>26.923076923076923</v>
      </c>
      <c r="M91" s="35">
        <v>7</v>
      </c>
      <c r="N91" s="32">
        <f t="shared" ref="N91:N93" si="47">IF(D91=0,0,M91/D91*100)</f>
        <v>13.461538461538462</v>
      </c>
      <c r="O91" s="99">
        <f t="shared" ref="O91:O101" si="48">D91-H91</f>
        <v>31</v>
      </c>
      <c r="P91" s="32">
        <f t="shared" ref="P91:P93" si="49">IF(D91=0,0,O91/D91*100)</f>
        <v>59.615384615384613</v>
      </c>
      <c r="Q91" s="35">
        <v>0</v>
      </c>
      <c r="R91" s="32">
        <f t="shared" si="31"/>
        <v>0</v>
      </c>
      <c r="S91" s="35">
        <v>0</v>
      </c>
      <c r="T91" s="32">
        <f t="shared" ref="T91:T93" si="50">IF(D91=0,0,S91/D91*100)</f>
        <v>0</v>
      </c>
      <c r="U91" s="35">
        <v>4</v>
      </c>
      <c r="V91" s="32">
        <f t="shared" si="33"/>
        <v>7.6923076923076925</v>
      </c>
      <c r="W91" s="35">
        <v>0</v>
      </c>
      <c r="X91" s="32">
        <f t="shared" ref="X91:X93" si="51">IF(D91=0,0,W91/D91*100)</f>
        <v>0</v>
      </c>
      <c r="Y91" s="35">
        <v>0</v>
      </c>
      <c r="Z91" s="32">
        <f t="shared" ref="Z91:Z93" si="52">IF(D91=0,0,Y91/D91*100)</f>
        <v>0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0</v>
      </c>
      <c r="AE91" s="32">
        <f t="shared" si="38"/>
        <v>0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103</v>
      </c>
      <c r="D92" s="35">
        <v>102</v>
      </c>
      <c r="E92" s="32">
        <f t="shared" si="42"/>
        <v>99.029126213592235</v>
      </c>
      <c r="F92" s="35">
        <v>83</v>
      </c>
      <c r="G92" s="32">
        <f t="shared" si="43"/>
        <v>81.372549019607845</v>
      </c>
      <c r="H92" s="106">
        <f t="shared" si="44"/>
        <v>100</v>
      </c>
      <c r="I92" s="32">
        <f t="shared" si="45"/>
        <v>98.039215686274503</v>
      </c>
      <c r="J92" s="32">
        <f t="shared" si="46"/>
        <v>97.087378640776706</v>
      </c>
      <c r="K92" s="35">
        <v>68</v>
      </c>
      <c r="L92" s="32">
        <f t="shared" si="27"/>
        <v>66.666666666666657</v>
      </c>
      <c r="M92" s="35">
        <v>32</v>
      </c>
      <c r="N92" s="32">
        <f t="shared" si="47"/>
        <v>31.372549019607842</v>
      </c>
      <c r="O92" s="99">
        <f t="shared" si="48"/>
        <v>2</v>
      </c>
      <c r="P92" s="32">
        <f t="shared" si="49"/>
        <v>1.9607843137254901</v>
      </c>
      <c r="Q92" s="35">
        <v>1</v>
      </c>
      <c r="R92" s="32">
        <f t="shared" si="31"/>
        <v>50</v>
      </c>
      <c r="S92" s="35">
        <v>11</v>
      </c>
      <c r="T92" s="32">
        <f t="shared" si="50"/>
        <v>10.784313725490197</v>
      </c>
      <c r="U92" s="35">
        <v>20</v>
      </c>
      <c r="V92" s="32">
        <f t="shared" si="33"/>
        <v>19.607843137254903</v>
      </c>
      <c r="W92" s="35">
        <v>3</v>
      </c>
      <c r="X92" s="32">
        <f t="shared" si="51"/>
        <v>2.9411764705882351</v>
      </c>
      <c r="Y92" s="35">
        <v>6</v>
      </c>
      <c r="Z92" s="32">
        <f t="shared" si="52"/>
        <v>5.8823529411764701</v>
      </c>
      <c r="AA92" s="35">
        <v>0</v>
      </c>
      <c r="AB92" s="32">
        <f t="shared" si="53"/>
        <v>0</v>
      </c>
      <c r="AC92" s="32">
        <f t="shared" si="54"/>
        <v>0</v>
      </c>
      <c r="AD92" s="35">
        <v>3</v>
      </c>
      <c r="AE92" s="32">
        <f t="shared" si="38"/>
        <v>2.9411764705882351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82</v>
      </c>
      <c r="D93" s="35">
        <v>73</v>
      </c>
      <c r="E93" s="32">
        <f t="shared" si="42"/>
        <v>89.024390243902445</v>
      </c>
      <c r="F93" s="35">
        <v>70</v>
      </c>
      <c r="G93" s="32">
        <f t="shared" si="43"/>
        <v>95.890410958904098</v>
      </c>
      <c r="H93" s="106">
        <f t="shared" si="44"/>
        <v>72</v>
      </c>
      <c r="I93" s="32">
        <f t="shared" si="45"/>
        <v>98.630136986301366</v>
      </c>
      <c r="J93" s="32">
        <f t="shared" si="46"/>
        <v>87.804878048780495</v>
      </c>
      <c r="K93" s="35">
        <v>53</v>
      </c>
      <c r="L93" s="32">
        <f t="shared" si="27"/>
        <v>72.602739726027394</v>
      </c>
      <c r="M93" s="35">
        <v>19</v>
      </c>
      <c r="N93" s="32">
        <f t="shared" si="47"/>
        <v>26.027397260273972</v>
      </c>
      <c r="O93" s="99">
        <f t="shared" si="48"/>
        <v>1</v>
      </c>
      <c r="P93" s="32">
        <f t="shared" si="49"/>
        <v>1.3698630136986301</v>
      </c>
      <c r="Q93" s="35">
        <v>1</v>
      </c>
      <c r="R93" s="32">
        <f t="shared" si="31"/>
        <v>100</v>
      </c>
      <c r="S93" s="35">
        <v>3</v>
      </c>
      <c r="T93" s="32">
        <f t="shared" si="50"/>
        <v>4.10958904109589</v>
      </c>
      <c r="U93" s="35">
        <v>19</v>
      </c>
      <c r="V93" s="32">
        <f t="shared" si="33"/>
        <v>26.027397260273972</v>
      </c>
      <c r="W93" s="35">
        <v>1</v>
      </c>
      <c r="X93" s="32">
        <f t="shared" si="51"/>
        <v>1.3698630136986301</v>
      </c>
      <c r="Y93" s="35">
        <v>3</v>
      </c>
      <c r="Z93" s="32">
        <f t="shared" si="52"/>
        <v>4.10958904109589</v>
      </c>
      <c r="AA93" s="35">
        <v>0</v>
      </c>
      <c r="AB93" s="32">
        <f t="shared" si="53"/>
        <v>0</v>
      </c>
      <c r="AC93" s="32">
        <f t="shared" si="54"/>
        <v>0</v>
      </c>
      <c r="AD93" s="35">
        <v>2</v>
      </c>
      <c r="AE93" s="32">
        <f t="shared" si="38"/>
        <v>2.7397260273972601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8</v>
      </c>
      <c r="D94" s="35">
        <v>7</v>
      </c>
      <c r="E94" s="32">
        <f t="shared" si="23"/>
        <v>87.5</v>
      </c>
      <c r="F94" s="35">
        <v>7</v>
      </c>
      <c r="G94" s="32">
        <f t="shared" si="24"/>
        <v>100</v>
      </c>
      <c r="H94" s="106">
        <f t="shared" si="44"/>
        <v>7</v>
      </c>
      <c r="I94" s="32">
        <f t="shared" si="25"/>
        <v>100</v>
      </c>
      <c r="J94" s="32">
        <f t="shared" si="26"/>
        <v>87.5</v>
      </c>
      <c r="K94" s="35">
        <v>6</v>
      </c>
      <c r="L94" s="32">
        <f t="shared" si="27"/>
        <v>85.714285714285708</v>
      </c>
      <c r="M94" s="35">
        <v>1</v>
      </c>
      <c r="N94" s="32">
        <f t="shared" si="28"/>
        <v>14.285714285714285</v>
      </c>
      <c r="O94" s="99">
        <f t="shared" si="48"/>
        <v>0</v>
      </c>
      <c r="P94" s="32">
        <f t="shared" si="30"/>
        <v>0</v>
      </c>
      <c r="Q94" s="35">
        <v>0</v>
      </c>
      <c r="R94" s="32">
        <f t="shared" si="31"/>
        <v>0</v>
      </c>
      <c r="S94" s="35">
        <v>0</v>
      </c>
      <c r="T94" s="32">
        <f t="shared" si="32"/>
        <v>0</v>
      </c>
      <c r="U94" s="35">
        <v>3</v>
      </c>
      <c r="V94" s="32">
        <f t="shared" si="33"/>
        <v>42.857142857142854</v>
      </c>
      <c r="W94" s="35">
        <v>0</v>
      </c>
      <c r="X94" s="32">
        <f t="shared" si="34"/>
        <v>0</v>
      </c>
      <c r="Y94" s="35">
        <v>1</v>
      </c>
      <c r="Z94" s="32">
        <f t="shared" si="35"/>
        <v>14.285714285714285</v>
      </c>
      <c r="AA94" s="35">
        <v>0</v>
      </c>
      <c r="AB94" s="32">
        <f t="shared" si="36"/>
        <v>0</v>
      </c>
      <c r="AC94" s="32">
        <f t="shared" si="37"/>
        <v>0</v>
      </c>
      <c r="AD94" s="35">
        <v>0</v>
      </c>
      <c r="AE94" s="32">
        <f t="shared" si="38"/>
        <v>0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56</v>
      </c>
      <c r="D95" s="35">
        <v>57</v>
      </c>
      <c r="E95" s="32">
        <f t="shared" si="23"/>
        <v>101.78571428571428</v>
      </c>
      <c r="F95" s="35">
        <v>51</v>
      </c>
      <c r="G95" s="32">
        <f t="shared" si="24"/>
        <v>89.473684210526315</v>
      </c>
      <c r="H95" s="106">
        <f t="shared" si="44"/>
        <v>57</v>
      </c>
      <c r="I95" s="32">
        <f t="shared" si="25"/>
        <v>100</v>
      </c>
      <c r="J95" s="32">
        <f t="shared" si="26"/>
        <v>101.78571428571428</v>
      </c>
      <c r="K95" s="35">
        <v>44</v>
      </c>
      <c r="L95" s="32">
        <f t="shared" si="27"/>
        <v>77.192982456140342</v>
      </c>
      <c r="M95" s="35">
        <v>13</v>
      </c>
      <c r="N95" s="32">
        <f t="shared" si="28"/>
        <v>22.807017543859647</v>
      </c>
      <c r="O95" s="99">
        <f t="shared" si="48"/>
        <v>0</v>
      </c>
      <c r="P95" s="32">
        <f t="shared" si="30"/>
        <v>0</v>
      </c>
      <c r="Q95" s="35">
        <v>0</v>
      </c>
      <c r="R95" s="32">
        <f t="shared" si="31"/>
        <v>0</v>
      </c>
      <c r="S95" s="35">
        <v>4</v>
      </c>
      <c r="T95" s="32">
        <f t="shared" si="32"/>
        <v>7.0175438596491224</v>
      </c>
      <c r="U95" s="35">
        <v>12</v>
      </c>
      <c r="V95" s="32">
        <f t="shared" si="33"/>
        <v>21.052631578947366</v>
      </c>
      <c r="W95" s="35">
        <v>1</v>
      </c>
      <c r="X95" s="32">
        <f t="shared" si="34"/>
        <v>1.7543859649122806</v>
      </c>
      <c r="Y95" s="35">
        <v>3</v>
      </c>
      <c r="Z95" s="32">
        <f t="shared" si="35"/>
        <v>5.2631578947368416</v>
      </c>
      <c r="AA95" s="35">
        <v>0</v>
      </c>
      <c r="AB95" s="32">
        <f t="shared" si="36"/>
        <v>0</v>
      </c>
      <c r="AC95" s="32">
        <f t="shared" si="37"/>
        <v>0</v>
      </c>
      <c r="AD95" s="35">
        <v>3</v>
      </c>
      <c r="AE95" s="32">
        <f t="shared" si="38"/>
        <v>5.2631578947368416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12.14</v>
      </c>
      <c r="D96" s="35">
        <v>12.14</v>
      </c>
      <c r="E96" s="32">
        <f t="shared" si="23"/>
        <v>100</v>
      </c>
      <c r="F96" s="35">
        <v>12</v>
      </c>
      <c r="G96" s="32">
        <f t="shared" si="24"/>
        <v>98.846787479406913</v>
      </c>
      <c r="H96" s="106">
        <f t="shared" si="44"/>
        <v>11</v>
      </c>
      <c r="I96" s="32">
        <f t="shared" si="25"/>
        <v>90.60955518945633</v>
      </c>
      <c r="J96" s="32">
        <f t="shared" si="26"/>
        <v>90.60955518945633</v>
      </c>
      <c r="K96" s="35">
        <v>11</v>
      </c>
      <c r="L96" s="32">
        <f t="shared" si="27"/>
        <v>90.60955518945633</v>
      </c>
      <c r="M96" s="35">
        <v>0</v>
      </c>
      <c r="N96" s="32">
        <f t="shared" si="28"/>
        <v>0</v>
      </c>
      <c r="O96" s="99">
        <f t="shared" si="48"/>
        <v>1.1400000000000006</v>
      </c>
      <c r="P96" s="32">
        <f t="shared" si="30"/>
        <v>9.3904448105436611</v>
      </c>
      <c r="Q96" s="35">
        <v>0</v>
      </c>
      <c r="R96" s="32">
        <f t="shared" si="31"/>
        <v>0</v>
      </c>
      <c r="S96" s="35">
        <v>0</v>
      </c>
      <c r="T96" s="32">
        <f t="shared" si="32"/>
        <v>0</v>
      </c>
      <c r="U96" s="35">
        <v>0</v>
      </c>
      <c r="V96" s="32">
        <f t="shared" si="33"/>
        <v>0</v>
      </c>
      <c r="W96" s="35">
        <v>1</v>
      </c>
      <c r="X96" s="32">
        <f t="shared" si="34"/>
        <v>8.2372322899505761</v>
      </c>
      <c r="Y96" s="35">
        <v>1</v>
      </c>
      <c r="Z96" s="32">
        <f t="shared" si="35"/>
        <v>8.2372322899505761</v>
      </c>
      <c r="AA96" s="35">
        <v>0</v>
      </c>
      <c r="AB96" s="32">
        <f t="shared" si="36"/>
        <v>0</v>
      </c>
      <c r="AC96" s="32">
        <f t="shared" si="37"/>
        <v>0</v>
      </c>
      <c r="AD96" s="35">
        <v>2</v>
      </c>
      <c r="AE96" s="32">
        <f t="shared" si="38"/>
        <v>16.474464579901152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116</v>
      </c>
      <c r="D97" s="35">
        <v>96</v>
      </c>
      <c r="E97" s="32">
        <f t="shared" si="23"/>
        <v>82.758620689655174</v>
      </c>
      <c r="F97" s="35">
        <v>85</v>
      </c>
      <c r="G97" s="32">
        <f t="shared" si="24"/>
        <v>88.541666666666657</v>
      </c>
      <c r="H97" s="106">
        <f t="shared" si="44"/>
        <v>96</v>
      </c>
      <c r="I97" s="32">
        <f t="shared" si="25"/>
        <v>100</v>
      </c>
      <c r="J97" s="32">
        <f t="shared" si="26"/>
        <v>82.758620689655174</v>
      </c>
      <c r="K97" s="35">
        <v>67</v>
      </c>
      <c r="L97" s="32">
        <f t="shared" si="27"/>
        <v>69.791666666666657</v>
      </c>
      <c r="M97" s="35">
        <v>29</v>
      </c>
      <c r="N97" s="32">
        <f t="shared" si="28"/>
        <v>30.208333333333332</v>
      </c>
      <c r="O97" s="99">
        <f t="shared" si="48"/>
        <v>0</v>
      </c>
      <c r="P97" s="32">
        <f t="shared" si="30"/>
        <v>0</v>
      </c>
      <c r="Q97" s="35">
        <v>0</v>
      </c>
      <c r="R97" s="32">
        <f t="shared" si="31"/>
        <v>0</v>
      </c>
      <c r="S97" s="35">
        <v>8</v>
      </c>
      <c r="T97" s="32">
        <f t="shared" si="32"/>
        <v>8.3333333333333321</v>
      </c>
      <c r="U97" s="35">
        <v>16</v>
      </c>
      <c r="V97" s="32">
        <f t="shared" si="33"/>
        <v>16.666666666666664</v>
      </c>
      <c r="W97" s="35">
        <v>2</v>
      </c>
      <c r="X97" s="32">
        <f t="shared" si="34"/>
        <v>2.083333333333333</v>
      </c>
      <c r="Y97" s="35">
        <v>7</v>
      </c>
      <c r="Z97" s="32">
        <f t="shared" si="35"/>
        <v>7.291666666666667</v>
      </c>
      <c r="AA97" s="35">
        <v>0</v>
      </c>
      <c r="AB97" s="32">
        <f t="shared" si="36"/>
        <v>0</v>
      </c>
      <c r="AC97" s="32">
        <f t="shared" si="37"/>
        <v>0</v>
      </c>
      <c r="AD97" s="35">
        <v>1</v>
      </c>
      <c r="AE97" s="32">
        <f t="shared" si="38"/>
        <v>1.0416666666666665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5</v>
      </c>
      <c r="D98" s="35">
        <v>5</v>
      </c>
      <c r="E98" s="32">
        <f t="shared" si="23"/>
        <v>100</v>
      </c>
      <c r="F98" s="35">
        <v>5</v>
      </c>
      <c r="G98" s="32">
        <f t="shared" si="24"/>
        <v>100</v>
      </c>
      <c r="H98" s="106">
        <f t="shared" si="44"/>
        <v>5</v>
      </c>
      <c r="I98" s="32">
        <f t="shared" si="25"/>
        <v>100</v>
      </c>
      <c r="J98" s="32">
        <f t="shared" si="26"/>
        <v>100</v>
      </c>
      <c r="K98" s="35">
        <v>3</v>
      </c>
      <c r="L98" s="32">
        <f t="shared" si="27"/>
        <v>60</v>
      </c>
      <c r="M98" s="35">
        <v>2</v>
      </c>
      <c r="N98" s="32">
        <f t="shared" si="28"/>
        <v>40</v>
      </c>
      <c r="O98" s="99">
        <f t="shared" si="48"/>
        <v>0</v>
      </c>
      <c r="P98" s="32">
        <f t="shared" si="30"/>
        <v>0</v>
      </c>
      <c r="Q98" s="35">
        <v>0</v>
      </c>
      <c r="R98" s="32">
        <f t="shared" si="31"/>
        <v>0</v>
      </c>
      <c r="S98" s="35">
        <v>2</v>
      </c>
      <c r="T98" s="32">
        <f t="shared" si="32"/>
        <v>40</v>
      </c>
      <c r="U98" s="35">
        <v>0</v>
      </c>
      <c r="V98" s="32">
        <f t="shared" si="33"/>
        <v>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6</v>
      </c>
      <c r="D99" s="35">
        <v>6</v>
      </c>
      <c r="E99" s="32">
        <f t="shared" si="23"/>
        <v>100</v>
      </c>
      <c r="F99" s="35">
        <v>6</v>
      </c>
      <c r="G99" s="32">
        <f t="shared" si="24"/>
        <v>100</v>
      </c>
      <c r="H99" s="106">
        <f t="shared" si="44"/>
        <v>6</v>
      </c>
      <c r="I99" s="32">
        <f t="shared" si="25"/>
        <v>100</v>
      </c>
      <c r="J99" s="32">
        <f t="shared" si="26"/>
        <v>100</v>
      </c>
      <c r="K99" s="35">
        <v>6</v>
      </c>
      <c r="L99" s="32">
        <f t="shared" si="27"/>
        <v>100</v>
      </c>
      <c r="M99" s="35">
        <v>0</v>
      </c>
      <c r="N99" s="32">
        <f t="shared" si="28"/>
        <v>0</v>
      </c>
      <c r="O99" s="99">
        <f t="shared" si="48"/>
        <v>0</v>
      </c>
      <c r="P99" s="32">
        <f t="shared" si="30"/>
        <v>0</v>
      </c>
      <c r="Q99" s="35">
        <v>0</v>
      </c>
      <c r="R99" s="32">
        <f t="shared" si="31"/>
        <v>0</v>
      </c>
      <c r="S99" s="35">
        <v>0</v>
      </c>
      <c r="T99" s="32">
        <f t="shared" si="32"/>
        <v>0</v>
      </c>
      <c r="U99" s="35">
        <v>2</v>
      </c>
      <c r="V99" s="32">
        <f t="shared" si="33"/>
        <v>33.333333333333329</v>
      </c>
      <c r="W99" s="35">
        <v>0</v>
      </c>
      <c r="X99" s="32">
        <f t="shared" si="34"/>
        <v>0</v>
      </c>
      <c r="Y99" s="35">
        <v>2</v>
      </c>
      <c r="Z99" s="32">
        <f t="shared" si="35"/>
        <v>33.333333333333329</v>
      </c>
      <c r="AA99" s="35">
        <v>0</v>
      </c>
      <c r="AB99" s="32">
        <f t="shared" si="36"/>
        <v>0</v>
      </c>
      <c r="AC99" s="32">
        <f t="shared" si="37"/>
        <v>0</v>
      </c>
      <c r="AD99" s="35">
        <v>1</v>
      </c>
      <c r="AE99" s="32">
        <f t="shared" si="38"/>
        <v>16.666666666666664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10</v>
      </c>
      <c r="D100" s="35">
        <v>10</v>
      </c>
      <c r="E100" s="32">
        <f t="shared" si="23"/>
        <v>100</v>
      </c>
      <c r="F100" s="35">
        <v>10</v>
      </c>
      <c r="G100" s="32">
        <f t="shared" si="24"/>
        <v>100</v>
      </c>
      <c r="H100" s="106">
        <f t="shared" si="44"/>
        <v>10</v>
      </c>
      <c r="I100" s="32">
        <f t="shared" si="25"/>
        <v>100</v>
      </c>
      <c r="J100" s="32">
        <f t="shared" si="26"/>
        <v>100</v>
      </c>
      <c r="K100" s="35">
        <v>8</v>
      </c>
      <c r="L100" s="32">
        <f t="shared" si="27"/>
        <v>80</v>
      </c>
      <c r="M100" s="35">
        <v>2</v>
      </c>
      <c r="N100" s="32">
        <f t="shared" si="28"/>
        <v>20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2</v>
      </c>
      <c r="V100" s="32">
        <f t="shared" si="33"/>
        <v>20</v>
      </c>
      <c r="W100" s="35">
        <v>0</v>
      </c>
      <c r="X100" s="32">
        <f t="shared" si="34"/>
        <v>0</v>
      </c>
      <c r="Y100" s="35">
        <v>1</v>
      </c>
      <c r="Z100" s="32">
        <f t="shared" si="35"/>
        <v>10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1</v>
      </c>
      <c r="AE100" s="32">
        <f t="shared" si="38"/>
        <v>10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18</v>
      </c>
      <c r="D101" s="35">
        <v>16</v>
      </c>
      <c r="E101" s="32">
        <f t="shared" si="23"/>
        <v>88.888888888888886</v>
      </c>
      <c r="F101" s="35">
        <v>14</v>
      </c>
      <c r="G101" s="32">
        <f t="shared" si="24"/>
        <v>87.5</v>
      </c>
      <c r="H101" s="106">
        <f t="shared" si="44"/>
        <v>16</v>
      </c>
      <c r="I101" s="32">
        <f t="shared" si="25"/>
        <v>100</v>
      </c>
      <c r="J101" s="32">
        <f t="shared" si="26"/>
        <v>88.888888888888886</v>
      </c>
      <c r="K101" s="35">
        <v>14</v>
      </c>
      <c r="L101" s="32">
        <f t="shared" si="27"/>
        <v>87.5</v>
      </c>
      <c r="M101" s="35">
        <v>2</v>
      </c>
      <c r="N101" s="32">
        <f t="shared" si="28"/>
        <v>12.5</v>
      </c>
      <c r="O101" s="99">
        <f t="shared" si="48"/>
        <v>0</v>
      </c>
      <c r="P101" s="32">
        <f t="shared" si="30"/>
        <v>0</v>
      </c>
      <c r="Q101" s="35">
        <v>0</v>
      </c>
      <c r="R101" s="32">
        <f t="shared" si="31"/>
        <v>0</v>
      </c>
      <c r="S101" s="35">
        <v>1</v>
      </c>
      <c r="T101" s="32">
        <f t="shared" si="32"/>
        <v>6.25</v>
      </c>
      <c r="U101" s="35">
        <v>1</v>
      </c>
      <c r="V101" s="32">
        <f t="shared" si="33"/>
        <v>6.25</v>
      </c>
      <c r="W101" s="35">
        <v>3</v>
      </c>
      <c r="X101" s="32">
        <f t="shared" si="34"/>
        <v>18.75</v>
      </c>
      <c r="Y101" s="35">
        <v>3</v>
      </c>
      <c r="Z101" s="32">
        <f t="shared" si="35"/>
        <v>18.75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2</v>
      </c>
      <c r="AE101" s="32">
        <f t="shared" si="38"/>
        <v>12.5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56" fitToHeight="2" orientation="landscape" r:id="rId1"/>
  <headerFooter scaleWithDoc="0">
    <oddHeader>&amp;R&amp;P</oddHeader>
    <oddFooter>&amp;R&amp;P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Q80" activePane="bottomRight" state="frozen"/>
      <selection activeCell="D2" sqref="D2:D6"/>
      <selection pane="topRight" activeCell="D2" sqref="D2:D6"/>
      <selection pane="bottomLeft" activeCell="D2" sqref="D2:D6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133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3834.7</v>
      </c>
      <c r="D8" s="65">
        <f>D9+D21+D40+D55+D72+D79+D90+D64+D102</f>
        <v>3486</v>
      </c>
      <c r="E8" s="62">
        <f>IF(C8=0,0,D8/C8*100)</f>
        <v>90.906720212793701</v>
      </c>
      <c r="F8" s="65">
        <f>F9+F21+F40+F55+F72+F79+F90+F64+F102</f>
        <v>1358</v>
      </c>
      <c r="G8" s="62">
        <f>IF(D8=0,0,F8/D8*100)</f>
        <v>38.955823293172692</v>
      </c>
      <c r="H8" s="65">
        <f>H9+H21+H40+H55+H72+H79+H90+H64+H102</f>
        <v>3327</v>
      </c>
      <c r="I8" s="62">
        <f>IF(D8=0,0,H8/D8*100)</f>
        <v>95.438898450946638</v>
      </c>
      <c r="J8" s="62">
        <f>IF(C8=0,0,H8/C8*100)</f>
        <v>86.760372388974375</v>
      </c>
      <c r="K8" s="65">
        <f>K9+K21+K40+K55+K72+K79+K90+K64+K102</f>
        <v>2445</v>
      </c>
      <c r="L8" s="62">
        <f>IF(D8=0,0,K8/D8*100)</f>
        <v>70.137693631669535</v>
      </c>
      <c r="M8" s="65">
        <f>M9+M21+M40+M55+M72+M79+M90+M64+M102</f>
        <v>882</v>
      </c>
      <c r="N8" s="62">
        <f>IF(D8=0,0,M8/D8*100)</f>
        <v>25.301204819277107</v>
      </c>
      <c r="O8" s="65">
        <f>O9+O21+O40+O55+O72+O79+O90+O64+O102</f>
        <v>159</v>
      </c>
      <c r="P8" s="62">
        <f>IF(D8=0,0,O8/D8*100)</f>
        <v>4.5611015490533564</v>
      </c>
      <c r="Q8" s="65">
        <f>Q9+Q21+Q40+Q55+Q72+Q79+Q90+Q64+Q102</f>
        <v>17</v>
      </c>
      <c r="R8" s="62">
        <f>IF(O8=0,0,Q8/O8*100)</f>
        <v>10.691823899371069</v>
      </c>
      <c r="S8" s="65">
        <f>S9+S21+S40+S55+S72+S79+S90+S64+S102</f>
        <v>200</v>
      </c>
      <c r="T8" s="62">
        <f>IF(D8=0,0,S8/D8*100)</f>
        <v>5.7372346528973033</v>
      </c>
      <c r="U8" s="65">
        <f>U9+U21+U40+U55+U72+U79+U90+U64+U102</f>
        <v>503</v>
      </c>
      <c r="V8" s="62">
        <f>IF(D8=0,0,U8/D8*100)</f>
        <v>14.429145152036718</v>
      </c>
      <c r="W8" s="65">
        <f>W9+W21+W40+W55+W72+W79+W90+W64+W102</f>
        <v>106</v>
      </c>
      <c r="X8" s="62">
        <f>IF(D8=0,0,W8/D8*100)</f>
        <v>3.0407343660355708</v>
      </c>
      <c r="Y8" s="65">
        <f>Y9+Y21+Y40+Y55+Y72+Y79+Y90+Y64+Y102</f>
        <v>572</v>
      </c>
      <c r="Z8" s="62">
        <f>IF(D8=0,0,Y8/D8*100)</f>
        <v>16.408491107286288</v>
      </c>
      <c r="AA8" s="65">
        <f>AA9+AA21+AA40+AA55+AA72+AA79+AA90+AA64+AA102</f>
        <v>24</v>
      </c>
      <c r="AB8" s="62">
        <f>IF(D8=0,0,AA8/D8*100)</f>
        <v>0.6884681583476765</v>
      </c>
      <c r="AC8" s="62">
        <f>IF(Y8=0,0,AA8/Y8*100)</f>
        <v>4.1958041958041958</v>
      </c>
      <c r="AD8" s="65">
        <f>AD9+AD21+AD40+AD55+AD72+AD79+AD90+AD64+AD102</f>
        <v>317</v>
      </c>
      <c r="AE8" s="62">
        <f>IF(D8=0,0,AD8/D8*100)</f>
        <v>9.093516924842227</v>
      </c>
      <c r="AF8" s="65">
        <f>AF9+AF21+AF40+AF55+AF72+AF79+AF90+AF64+AF102</f>
        <v>5</v>
      </c>
      <c r="AG8" s="60">
        <f>IF(D8=0,0,AF8/D8*100)</f>
        <v>0.1434308663224326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240</v>
      </c>
      <c r="D9" s="10">
        <f>SUM(D10:D20)</f>
        <v>212</v>
      </c>
      <c r="E9" s="43">
        <f>IF(C9=0,0,D9/C9*100)</f>
        <v>88.333333333333329</v>
      </c>
      <c r="F9" s="10">
        <f>SUM(F10:F20)</f>
        <v>100</v>
      </c>
      <c r="G9" s="43">
        <f>IF(D9=0,0,F9/D9*100)</f>
        <v>47.169811320754718</v>
      </c>
      <c r="H9" s="61">
        <f>SUM(H10:H20)</f>
        <v>209</v>
      </c>
      <c r="I9" s="43">
        <f>IF(D9=0,0,H9/D9*100)</f>
        <v>98.584905660377359</v>
      </c>
      <c r="J9" s="43">
        <f>IF(C9=0,0,H9/C9*100)</f>
        <v>87.083333333333329</v>
      </c>
      <c r="K9" s="10">
        <f>SUM(K10:K20)</f>
        <v>167</v>
      </c>
      <c r="L9" s="43">
        <f>IF(D9=0,0,K9/D9*100)</f>
        <v>78.773584905660371</v>
      </c>
      <c r="M9" s="10">
        <f>SUM(M10:M20)</f>
        <v>42</v>
      </c>
      <c r="N9" s="43">
        <f>IF(D9=0,0,M9/D9*100)</f>
        <v>19.811320754716981</v>
      </c>
      <c r="O9" s="61">
        <f>SUM(O10:O20)</f>
        <v>3</v>
      </c>
      <c r="P9" s="43">
        <f>IF(D9=0,0,O9/D9*100)</f>
        <v>1.4150943396226416</v>
      </c>
      <c r="Q9" s="10">
        <f>SUM(Q10:Q20)</f>
        <v>1</v>
      </c>
      <c r="R9" s="43">
        <f>IF(O9=0,0,Q9/O9*100)</f>
        <v>33.333333333333329</v>
      </c>
      <c r="S9" s="10">
        <f>SUM(S10:S20)</f>
        <v>6</v>
      </c>
      <c r="T9" s="43">
        <f>IF(D9=0,0,S9/D9*100)</f>
        <v>2.8301886792452833</v>
      </c>
      <c r="U9" s="10">
        <f>SUM(U10:U20)</f>
        <v>42</v>
      </c>
      <c r="V9" s="43">
        <f>IF(D9=0,0,U9/D9*100)</f>
        <v>19.811320754716981</v>
      </c>
      <c r="W9" s="10">
        <f>SUM(W10:W20)</f>
        <v>6</v>
      </c>
      <c r="X9" s="43">
        <f>IF(D9=0,0,W9/D9*100)</f>
        <v>2.8301886792452833</v>
      </c>
      <c r="Y9" s="10">
        <f>SUM(Y10:Y20)</f>
        <v>26</v>
      </c>
      <c r="Z9" s="43">
        <f>IF(D9=0,0,Y9/D9*100)</f>
        <v>12.264150943396226</v>
      </c>
      <c r="AA9" s="10">
        <f>SUM(AA10:AA20)</f>
        <v>2</v>
      </c>
      <c r="AB9" s="43">
        <f>IF(D9=0,0,AA9/D9*100)</f>
        <v>0.94339622641509435</v>
      </c>
      <c r="AC9" s="43">
        <f>IF(Y9=0,0,AA9/Y9*100)</f>
        <v>7.6923076923076925</v>
      </c>
      <c r="AD9" s="10">
        <f>SUM(AD10:AD20)</f>
        <v>19</v>
      </c>
      <c r="AE9" s="43">
        <f>IF(D9=0,0,AD9/D9*100)</f>
        <v>8.9622641509433958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0</v>
      </c>
      <c r="D10" s="35">
        <v>0</v>
      </c>
      <c r="E10" s="32">
        <f>IF(C10=0,0,D10/C10*100)</f>
        <v>0</v>
      </c>
      <c r="F10" s="35">
        <v>0</v>
      </c>
      <c r="G10" s="32">
        <f>IF(D10=0,0,F10/D10*100)</f>
        <v>0</v>
      </c>
      <c r="H10" s="106">
        <f>K10+M10</f>
        <v>0</v>
      </c>
      <c r="I10" s="32">
        <f>IF(D10=0,0,H10/D10*100)</f>
        <v>0</v>
      </c>
      <c r="J10" s="32">
        <f>IF(C10=0,0,H10/C10*100)</f>
        <v>0</v>
      </c>
      <c r="K10" s="35">
        <v>0</v>
      </c>
      <c r="L10" s="32">
        <f>IF(D10=0,0,K10/D10*100)</f>
        <v>0</v>
      </c>
      <c r="M10" s="35">
        <v>0</v>
      </c>
      <c r="N10" s="32">
        <f>IF(D10=0,0,M10/D10*100)</f>
        <v>0</v>
      </c>
      <c r="O10" s="99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0</v>
      </c>
      <c r="V10" s="32">
        <f>IF(D10=0,0,U10/D10*100)</f>
        <v>0</v>
      </c>
      <c r="W10" s="35">
        <v>0</v>
      </c>
      <c r="X10" s="32">
        <f>IF(D10=0,0,W10/D10*100)</f>
        <v>0</v>
      </c>
      <c r="Y10" s="35">
        <v>0</v>
      </c>
      <c r="Z10" s="32">
        <f>IF(D10=0,0,Y10/D10*100)</f>
        <v>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21</v>
      </c>
      <c r="D11" s="35">
        <v>19</v>
      </c>
      <c r="E11" s="32">
        <f>IF(C11=0,0,D11/C11*100)</f>
        <v>90.476190476190482</v>
      </c>
      <c r="F11" s="35">
        <v>12</v>
      </c>
      <c r="G11" s="32">
        <f>IF(D11=0,0,F11/D11*100)</f>
        <v>63.157894736842103</v>
      </c>
      <c r="H11" s="106">
        <f t="shared" ref="H11:H80" si="0">K11+M11</f>
        <v>19</v>
      </c>
      <c r="I11" s="32">
        <f>IF(D11=0,0,H11/D11*100)</f>
        <v>100</v>
      </c>
      <c r="J11" s="32">
        <f>IF(C11=0,0,H11/C11*100)</f>
        <v>90.476190476190482</v>
      </c>
      <c r="K11" s="35">
        <v>16</v>
      </c>
      <c r="L11" s="32">
        <f>IF(D11=0,0,K11/D11*100)</f>
        <v>84.210526315789465</v>
      </c>
      <c r="M11" s="35">
        <v>3</v>
      </c>
      <c r="N11" s="32">
        <f>IF(D11=0,0,M11/D11*100)</f>
        <v>15.789473684210526</v>
      </c>
      <c r="O11" s="99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0</v>
      </c>
      <c r="T11" s="32">
        <f>IF(D11=0,0,S11/D11*100)</f>
        <v>0</v>
      </c>
      <c r="U11" s="35">
        <v>2</v>
      </c>
      <c r="V11" s="32">
        <f>IF(D11=0,0,U11/D11*100)</f>
        <v>10.526315789473683</v>
      </c>
      <c r="W11" s="35">
        <v>3</v>
      </c>
      <c r="X11" s="32">
        <f>IF(D11=0,0,W11/D11*100)</f>
        <v>15.789473684210526</v>
      </c>
      <c r="Y11" s="35">
        <v>4</v>
      </c>
      <c r="Z11" s="32">
        <f>IF(D11=0,0,Y11/D11*100)</f>
        <v>21.052631578947366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2</v>
      </c>
      <c r="AE11" s="32">
        <f>IF(D11=0,0,AD11/D11*100)</f>
        <v>10.526315789473683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3</v>
      </c>
      <c r="D12" s="35">
        <v>3</v>
      </c>
      <c r="E12" s="32">
        <f t="shared" ref="E12:E78" si="2">IF(C12=0,0,D12/C12*100)</f>
        <v>100</v>
      </c>
      <c r="F12" s="35">
        <v>3</v>
      </c>
      <c r="G12" s="32">
        <f t="shared" ref="G12:G78" si="3">IF(D12=0,0,F12/D12*100)</f>
        <v>100</v>
      </c>
      <c r="H12" s="106">
        <f t="shared" si="0"/>
        <v>3</v>
      </c>
      <c r="I12" s="32">
        <f t="shared" ref="I12:I78" si="4">IF(D12=0,0,H12/D12*100)</f>
        <v>100</v>
      </c>
      <c r="J12" s="32">
        <f t="shared" ref="J12:J78" si="5">IF(C12=0,0,H12/C12*100)</f>
        <v>100</v>
      </c>
      <c r="K12" s="35">
        <v>2</v>
      </c>
      <c r="L12" s="32">
        <f t="shared" ref="L12:L79" si="6">IF(D12=0,0,K12/D12*100)</f>
        <v>66.666666666666657</v>
      </c>
      <c r="M12" s="35">
        <v>1</v>
      </c>
      <c r="N12" s="32">
        <f t="shared" ref="N12:N78" si="7">IF(D12=0,0,M12/D12*100)</f>
        <v>33.333333333333329</v>
      </c>
      <c r="O12" s="99">
        <f t="shared" si="1"/>
        <v>0</v>
      </c>
      <c r="P12" s="32">
        <f t="shared" ref="P12:P78" si="8">IF(D12=0,0,O12/D12*100)</f>
        <v>0</v>
      </c>
      <c r="Q12" s="35">
        <v>0</v>
      </c>
      <c r="R12" s="32">
        <f t="shared" ref="R12:R79" si="9">IF(O12=0,0,Q12/O12*100)</f>
        <v>0</v>
      </c>
      <c r="S12" s="35">
        <v>0</v>
      </c>
      <c r="T12" s="32">
        <f t="shared" ref="T12:T78" si="10">IF(D12=0,0,S12/D12*100)</f>
        <v>0</v>
      </c>
      <c r="U12" s="35">
        <v>0</v>
      </c>
      <c r="V12" s="32">
        <f t="shared" ref="V12:V79" si="11">IF(D12=0,0,U12/D12*100)</f>
        <v>0</v>
      </c>
      <c r="W12" s="35">
        <v>0</v>
      </c>
      <c r="X12" s="32">
        <f t="shared" ref="X12:X78" si="12">IF(D12=0,0,W12/D12*100)</f>
        <v>0</v>
      </c>
      <c r="Y12" s="35">
        <v>2</v>
      </c>
      <c r="Z12" s="32">
        <f t="shared" ref="Z12:Z78" si="13">IF(D12=0,0,Y12/D12*100)</f>
        <v>66.666666666666657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0</v>
      </c>
      <c r="AE12" s="32">
        <f t="shared" ref="AE12:AE79" si="16">IF(D12=0,0,AD12/D12*100)</f>
        <v>0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29</v>
      </c>
      <c r="D13" s="35">
        <v>27</v>
      </c>
      <c r="E13" s="32">
        <f t="shared" si="2"/>
        <v>93.103448275862064</v>
      </c>
      <c r="F13" s="35">
        <v>16</v>
      </c>
      <c r="G13" s="32">
        <f t="shared" si="3"/>
        <v>59.259259259259252</v>
      </c>
      <c r="H13" s="106">
        <f t="shared" si="0"/>
        <v>24</v>
      </c>
      <c r="I13" s="32">
        <f t="shared" si="4"/>
        <v>88.888888888888886</v>
      </c>
      <c r="J13" s="32">
        <f t="shared" si="5"/>
        <v>82.758620689655174</v>
      </c>
      <c r="K13" s="35">
        <v>9</v>
      </c>
      <c r="L13" s="32">
        <f t="shared" si="6"/>
        <v>33.333333333333329</v>
      </c>
      <c r="M13" s="35">
        <v>15</v>
      </c>
      <c r="N13" s="32">
        <f t="shared" si="7"/>
        <v>55.555555555555557</v>
      </c>
      <c r="O13" s="99">
        <f t="shared" si="1"/>
        <v>3</v>
      </c>
      <c r="P13" s="32">
        <f t="shared" si="8"/>
        <v>11.111111111111111</v>
      </c>
      <c r="Q13" s="35">
        <v>0</v>
      </c>
      <c r="R13" s="32">
        <f t="shared" si="9"/>
        <v>0</v>
      </c>
      <c r="S13" s="35">
        <v>1</v>
      </c>
      <c r="T13" s="32">
        <f t="shared" si="10"/>
        <v>3.7037037037037033</v>
      </c>
      <c r="U13" s="35">
        <v>4</v>
      </c>
      <c r="V13" s="32">
        <f t="shared" si="11"/>
        <v>14.814814814814813</v>
      </c>
      <c r="W13" s="35">
        <v>0</v>
      </c>
      <c r="X13" s="32">
        <f t="shared" si="12"/>
        <v>0</v>
      </c>
      <c r="Y13" s="35">
        <v>1</v>
      </c>
      <c r="Z13" s="32">
        <f t="shared" si="13"/>
        <v>3.7037037037037033</v>
      </c>
      <c r="AA13" s="35">
        <v>0</v>
      </c>
      <c r="AB13" s="32">
        <f t="shared" si="14"/>
        <v>0</v>
      </c>
      <c r="AC13" s="32">
        <f t="shared" si="15"/>
        <v>0</v>
      </c>
      <c r="AD13" s="35">
        <v>1</v>
      </c>
      <c r="AE13" s="32">
        <f t="shared" si="16"/>
        <v>3.7037037037037033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31</v>
      </c>
      <c r="D14" s="35">
        <v>24</v>
      </c>
      <c r="E14" s="32">
        <f t="shared" si="2"/>
        <v>77.41935483870968</v>
      </c>
      <c r="F14" s="35">
        <v>15</v>
      </c>
      <c r="G14" s="32">
        <f t="shared" si="3"/>
        <v>62.5</v>
      </c>
      <c r="H14" s="106">
        <f t="shared" si="0"/>
        <v>24</v>
      </c>
      <c r="I14" s="32">
        <f t="shared" si="4"/>
        <v>100</v>
      </c>
      <c r="J14" s="32">
        <f t="shared" si="5"/>
        <v>77.41935483870968</v>
      </c>
      <c r="K14" s="35">
        <v>22</v>
      </c>
      <c r="L14" s="32">
        <f t="shared" si="6"/>
        <v>91.666666666666657</v>
      </c>
      <c r="M14" s="35">
        <v>2</v>
      </c>
      <c r="N14" s="32">
        <f t="shared" si="7"/>
        <v>8.3333333333333321</v>
      </c>
      <c r="O14" s="99">
        <f t="shared" si="1"/>
        <v>0</v>
      </c>
      <c r="P14" s="32">
        <f t="shared" si="8"/>
        <v>0</v>
      </c>
      <c r="Q14" s="35">
        <v>0</v>
      </c>
      <c r="R14" s="32">
        <f t="shared" si="9"/>
        <v>0</v>
      </c>
      <c r="S14" s="35">
        <v>3</v>
      </c>
      <c r="T14" s="32">
        <f t="shared" si="10"/>
        <v>12.5</v>
      </c>
      <c r="U14" s="35">
        <v>8</v>
      </c>
      <c r="V14" s="32">
        <f t="shared" si="11"/>
        <v>33.333333333333329</v>
      </c>
      <c r="W14" s="35">
        <v>1</v>
      </c>
      <c r="X14" s="32">
        <f t="shared" si="12"/>
        <v>4.1666666666666661</v>
      </c>
      <c r="Y14" s="35">
        <v>3</v>
      </c>
      <c r="Z14" s="32">
        <f t="shared" si="13"/>
        <v>12.5</v>
      </c>
      <c r="AA14" s="35">
        <v>0</v>
      </c>
      <c r="AB14" s="32">
        <f t="shared" si="14"/>
        <v>0</v>
      </c>
      <c r="AC14" s="32">
        <f t="shared" si="15"/>
        <v>0</v>
      </c>
      <c r="AD14" s="35">
        <v>5</v>
      </c>
      <c r="AE14" s="32">
        <f t="shared" si="16"/>
        <v>20.833333333333336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114</v>
      </c>
      <c r="D15" s="35">
        <v>104</v>
      </c>
      <c r="E15" s="32">
        <f t="shared" si="2"/>
        <v>91.228070175438589</v>
      </c>
      <c r="F15" s="35">
        <v>36</v>
      </c>
      <c r="G15" s="32">
        <f t="shared" si="3"/>
        <v>34.615384615384613</v>
      </c>
      <c r="H15" s="106">
        <f t="shared" si="0"/>
        <v>104</v>
      </c>
      <c r="I15" s="32">
        <f t="shared" si="4"/>
        <v>100</v>
      </c>
      <c r="J15" s="32">
        <f t="shared" si="5"/>
        <v>91.228070175438589</v>
      </c>
      <c r="K15" s="35">
        <v>89</v>
      </c>
      <c r="L15" s="32">
        <f t="shared" si="6"/>
        <v>85.576923076923066</v>
      </c>
      <c r="M15" s="35">
        <v>15</v>
      </c>
      <c r="N15" s="32">
        <f t="shared" si="7"/>
        <v>14.423076923076922</v>
      </c>
      <c r="O15" s="99">
        <f t="shared" si="1"/>
        <v>0</v>
      </c>
      <c r="P15" s="32">
        <f t="shared" si="8"/>
        <v>0</v>
      </c>
      <c r="Q15" s="35">
        <v>0</v>
      </c>
      <c r="R15" s="32">
        <f t="shared" si="9"/>
        <v>0</v>
      </c>
      <c r="S15" s="35">
        <v>1</v>
      </c>
      <c r="T15" s="32">
        <f t="shared" si="10"/>
        <v>0.96153846153846156</v>
      </c>
      <c r="U15" s="35">
        <v>27</v>
      </c>
      <c r="V15" s="32">
        <f t="shared" si="11"/>
        <v>25.961538461538463</v>
      </c>
      <c r="W15" s="35">
        <v>1</v>
      </c>
      <c r="X15" s="32">
        <f t="shared" si="12"/>
        <v>0.96153846153846156</v>
      </c>
      <c r="Y15" s="35">
        <v>16</v>
      </c>
      <c r="Z15" s="32">
        <f t="shared" si="13"/>
        <v>15.384615384615385</v>
      </c>
      <c r="AA15" s="35">
        <v>2</v>
      </c>
      <c r="AB15" s="32">
        <f t="shared" si="14"/>
        <v>1.9230769230769231</v>
      </c>
      <c r="AC15" s="32">
        <f t="shared" si="15"/>
        <v>12.5</v>
      </c>
      <c r="AD15" s="35">
        <v>10</v>
      </c>
      <c r="AE15" s="32">
        <f t="shared" si="16"/>
        <v>9.6153846153846168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2</v>
      </c>
      <c r="D16" s="35">
        <v>2</v>
      </c>
      <c r="E16" s="32">
        <f t="shared" si="2"/>
        <v>100</v>
      </c>
      <c r="F16" s="35">
        <v>2</v>
      </c>
      <c r="G16" s="32">
        <f t="shared" si="3"/>
        <v>100</v>
      </c>
      <c r="H16" s="106">
        <f t="shared" si="0"/>
        <v>2</v>
      </c>
      <c r="I16" s="32">
        <f t="shared" si="4"/>
        <v>100</v>
      </c>
      <c r="J16" s="32">
        <f t="shared" si="5"/>
        <v>100</v>
      </c>
      <c r="K16" s="35">
        <v>2</v>
      </c>
      <c r="L16" s="32">
        <f t="shared" si="6"/>
        <v>100</v>
      </c>
      <c r="M16" s="35">
        <v>0</v>
      </c>
      <c r="N16" s="32">
        <f t="shared" si="7"/>
        <v>0</v>
      </c>
      <c r="O16" s="99">
        <f t="shared" si="1"/>
        <v>0</v>
      </c>
      <c r="P16" s="32">
        <f t="shared" si="8"/>
        <v>0</v>
      </c>
      <c r="Q16" s="35">
        <v>1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33</v>
      </c>
      <c r="D17" s="35">
        <v>26</v>
      </c>
      <c r="E17" s="32">
        <f t="shared" si="2"/>
        <v>78.787878787878782</v>
      </c>
      <c r="F17" s="35">
        <v>12</v>
      </c>
      <c r="G17" s="32">
        <f t="shared" si="3"/>
        <v>46.153846153846153</v>
      </c>
      <c r="H17" s="106">
        <f t="shared" si="0"/>
        <v>26</v>
      </c>
      <c r="I17" s="32">
        <f t="shared" si="4"/>
        <v>100</v>
      </c>
      <c r="J17" s="32">
        <f t="shared" si="5"/>
        <v>78.787878787878782</v>
      </c>
      <c r="K17" s="35">
        <v>23</v>
      </c>
      <c r="L17" s="32">
        <f t="shared" si="6"/>
        <v>88.461538461538453</v>
      </c>
      <c r="M17" s="35">
        <v>3</v>
      </c>
      <c r="N17" s="32">
        <f t="shared" si="7"/>
        <v>11.538461538461538</v>
      </c>
      <c r="O17" s="99">
        <f t="shared" si="1"/>
        <v>0</v>
      </c>
      <c r="P17" s="32">
        <f t="shared" si="8"/>
        <v>0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0</v>
      </c>
      <c r="V17" s="32">
        <f t="shared" si="11"/>
        <v>0</v>
      </c>
      <c r="W17" s="35">
        <v>0</v>
      </c>
      <c r="X17" s="32">
        <f t="shared" si="12"/>
        <v>0</v>
      </c>
      <c r="Y17" s="35">
        <v>0</v>
      </c>
      <c r="Z17" s="32">
        <f t="shared" si="13"/>
        <v>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0</v>
      </c>
      <c r="D18" s="35">
        <v>0</v>
      </c>
      <c r="E18" s="32">
        <f t="shared" si="2"/>
        <v>0</v>
      </c>
      <c r="F18" s="35">
        <v>0</v>
      </c>
      <c r="G18" s="32">
        <f t="shared" si="3"/>
        <v>0</v>
      </c>
      <c r="H18" s="106">
        <f t="shared" si="0"/>
        <v>0</v>
      </c>
      <c r="I18" s="32">
        <f t="shared" si="4"/>
        <v>0</v>
      </c>
      <c r="J18" s="32">
        <f t="shared" si="5"/>
        <v>0</v>
      </c>
      <c r="K18" s="35">
        <v>0</v>
      </c>
      <c r="L18" s="32">
        <f t="shared" si="6"/>
        <v>0</v>
      </c>
      <c r="M18" s="35">
        <v>0</v>
      </c>
      <c r="N18" s="32">
        <f t="shared" si="7"/>
        <v>0</v>
      </c>
      <c r="O18" s="99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0</v>
      </c>
      <c r="T18" s="32">
        <f t="shared" si="10"/>
        <v>0</v>
      </c>
      <c r="U18" s="35">
        <v>0</v>
      </c>
      <c r="V18" s="32">
        <f t="shared" si="11"/>
        <v>0</v>
      </c>
      <c r="W18" s="35">
        <v>0</v>
      </c>
      <c r="X18" s="32">
        <f t="shared" si="12"/>
        <v>0</v>
      </c>
      <c r="Y18" s="35">
        <v>0</v>
      </c>
      <c r="Z18" s="32">
        <f t="shared" si="13"/>
        <v>0</v>
      </c>
      <c r="AA18" s="35">
        <v>0</v>
      </c>
      <c r="AB18" s="32">
        <f t="shared" si="14"/>
        <v>0</v>
      </c>
      <c r="AC18" s="32">
        <f t="shared" si="15"/>
        <v>0</v>
      </c>
      <c r="AD18" s="35">
        <v>0</v>
      </c>
      <c r="AE18" s="32">
        <f t="shared" si="16"/>
        <v>0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4</v>
      </c>
      <c r="D19" s="35">
        <v>4</v>
      </c>
      <c r="E19" s="32">
        <f t="shared" si="2"/>
        <v>100</v>
      </c>
      <c r="F19" s="35">
        <v>2</v>
      </c>
      <c r="G19" s="32">
        <f t="shared" si="3"/>
        <v>50</v>
      </c>
      <c r="H19" s="106">
        <f t="shared" si="0"/>
        <v>4</v>
      </c>
      <c r="I19" s="32">
        <f t="shared" si="4"/>
        <v>100</v>
      </c>
      <c r="J19" s="32">
        <f t="shared" si="5"/>
        <v>100</v>
      </c>
      <c r="K19" s="35">
        <v>3</v>
      </c>
      <c r="L19" s="32">
        <f t="shared" si="6"/>
        <v>75</v>
      </c>
      <c r="M19" s="35">
        <v>1</v>
      </c>
      <c r="N19" s="32">
        <f t="shared" si="7"/>
        <v>25</v>
      </c>
      <c r="O19" s="99">
        <f t="shared" si="1"/>
        <v>0</v>
      </c>
      <c r="P19" s="32">
        <f t="shared" si="8"/>
        <v>0</v>
      </c>
      <c r="Q19" s="35">
        <v>0</v>
      </c>
      <c r="R19" s="32">
        <f t="shared" si="9"/>
        <v>0</v>
      </c>
      <c r="S19" s="35">
        <v>0</v>
      </c>
      <c r="T19" s="32">
        <f t="shared" si="10"/>
        <v>0</v>
      </c>
      <c r="U19" s="35">
        <v>0</v>
      </c>
      <c r="V19" s="32">
        <f t="shared" si="11"/>
        <v>0</v>
      </c>
      <c r="W19" s="35">
        <v>1</v>
      </c>
      <c r="X19" s="32">
        <f t="shared" si="12"/>
        <v>25</v>
      </c>
      <c r="Y19" s="35">
        <v>0</v>
      </c>
      <c r="Z19" s="32">
        <f t="shared" si="13"/>
        <v>0</v>
      </c>
      <c r="AA19" s="35">
        <v>0</v>
      </c>
      <c r="AB19" s="32">
        <f t="shared" si="14"/>
        <v>0</v>
      </c>
      <c r="AC19" s="32">
        <f t="shared" si="15"/>
        <v>0</v>
      </c>
      <c r="AD19" s="35">
        <v>0</v>
      </c>
      <c r="AE19" s="32">
        <f t="shared" si="16"/>
        <v>0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3</v>
      </c>
      <c r="D20" s="35">
        <v>3</v>
      </c>
      <c r="E20" s="32">
        <f t="shared" si="2"/>
        <v>100</v>
      </c>
      <c r="F20" s="35">
        <v>2</v>
      </c>
      <c r="G20" s="32">
        <f t="shared" si="3"/>
        <v>66.666666666666657</v>
      </c>
      <c r="H20" s="106">
        <f t="shared" si="0"/>
        <v>3</v>
      </c>
      <c r="I20" s="32">
        <f t="shared" si="4"/>
        <v>100</v>
      </c>
      <c r="J20" s="32">
        <f t="shared" si="5"/>
        <v>100</v>
      </c>
      <c r="K20" s="35">
        <v>1</v>
      </c>
      <c r="L20" s="32">
        <f t="shared" si="6"/>
        <v>33.333333333333329</v>
      </c>
      <c r="M20" s="35">
        <v>2</v>
      </c>
      <c r="N20" s="32">
        <f t="shared" si="7"/>
        <v>66.666666666666657</v>
      </c>
      <c r="O20" s="99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1</v>
      </c>
      <c r="T20" s="32">
        <f t="shared" si="10"/>
        <v>33.333333333333329</v>
      </c>
      <c r="U20" s="35">
        <v>1</v>
      </c>
      <c r="V20" s="32">
        <f t="shared" si="11"/>
        <v>33.333333333333329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1</v>
      </c>
      <c r="AE20" s="32">
        <f t="shared" si="16"/>
        <v>33.333333333333329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1337</v>
      </c>
      <c r="D21" s="10">
        <f>SUM(D22:D39)</f>
        <v>1286</v>
      </c>
      <c r="E21" s="43">
        <f>IF(C21=0,0,D21/C21*100)</f>
        <v>96.185489902767387</v>
      </c>
      <c r="F21" s="10">
        <f>SUM(F22:F39)</f>
        <v>506</v>
      </c>
      <c r="G21" s="43">
        <f>IF(D21=0,0,F21/D21*100)</f>
        <v>39.346811819595644</v>
      </c>
      <c r="H21" s="61">
        <f>SUM(H22:H39)</f>
        <v>1244</v>
      </c>
      <c r="I21" s="43">
        <f>IF(D21=0,0,H21/D21*100)</f>
        <v>96.734059097978232</v>
      </c>
      <c r="J21" s="43">
        <f>IF(C21=0,0,H21/C21*100)</f>
        <v>93.044128646222887</v>
      </c>
      <c r="K21" s="10">
        <f>SUM(K22:K39)</f>
        <v>969</v>
      </c>
      <c r="L21" s="43">
        <f>IF(D21=0,0,K21/D21*100)</f>
        <v>75.349922239502334</v>
      </c>
      <c r="M21" s="10">
        <f>SUM(M22:M39)</f>
        <v>275</v>
      </c>
      <c r="N21" s="43">
        <f>IF(D21=0,0,M21/D21*100)</f>
        <v>21.384136858475895</v>
      </c>
      <c r="O21" s="61">
        <f>SUM(O22:O39)</f>
        <v>42</v>
      </c>
      <c r="P21" s="43">
        <f>IF(D21=0,0,O21/D21*100)</f>
        <v>3.2659409020217729</v>
      </c>
      <c r="Q21" s="10">
        <f>SUM(Q22:Q39)</f>
        <v>7</v>
      </c>
      <c r="R21" s="43">
        <f t="shared" si="9"/>
        <v>16.666666666666664</v>
      </c>
      <c r="S21" s="10">
        <f>SUM(S22:S39)</f>
        <v>96</v>
      </c>
      <c r="T21" s="43">
        <f>IF(D21=0,0,S21/D21*100)</f>
        <v>7.4650077760497675</v>
      </c>
      <c r="U21" s="10">
        <f>SUM(U22:U39)</f>
        <v>183</v>
      </c>
      <c r="V21" s="43">
        <f t="shared" si="11"/>
        <v>14.230171073094869</v>
      </c>
      <c r="W21" s="10">
        <f>SUM(W22:W39)</f>
        <v>28</v>
      </c>
      <c r="X21" s="43">
        <f>IF(D21=0,0,W21/D21*100)</f>
        <v>2.1772939346811819</v>
      </c>
      <c r="Y21" s="10">
        <f>SUM(Y22:Y39)</f>
        <v>191</v>
      </c>
      <c r="Z21" s="43">
        <f>IF(D21=0,0,Y21/D21*100)</f>
        <v>14.852255054432348</v>
      </c>
      <c r="AA21" s="10">
        <f>SUM(AA22:AA39)</f>
        <v>2</v>
      </c>
      <c r="AB21" s="43">
        <f>IF(D21=0,0,AA21/D21*100)</f>
        <v>0.15552099533437014</v>
      </c>
      <c r="AC21" s="43">
        <f>IF(Y21=0,0,AA21/Y21*100)</f>
        <v>1.0471204188481675</v>
      </c>
      <c r="AD21" s="10">
        <f>SUM(AD22:AD39)</f>
        <v>133</v>
      </c>
      <c r="AE21" s="43">
        <f t="shared" si="16"/>
        <v>10.342146189735614</v>
      </c>
      <c r="AF21" s="10">
        <f>SUM(AF22:AF39)</f>
        <v>3</v>
      </c>
      <c r="AG21" s="43">
        <f>IF(D21=0,0,AF21/D21*100)</f>
        <v>0.23328149300155523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202</v>
      </c>
      <c r="D22" s="35">
        <v>189</v>
      </c>
      <c r="E22" s="32">
        <f t="shared" si="2"/>
        <v>93.564356435643575</v>
      </c>
      <c r="F22" s="35">
        <v>100</v>
      </c>
      <c r="G22" s="32">
        <f t="shared" si="3"/>
        <v>52.910052910052904</v>
      </c>
      <c r="H22" s="106">
        <f t="shared" si="0"/>
        <v>189</v>
      </c>
      <c r="I22" s="32">
        <f t="shared" si="4"/>
        <v>100</v>
      </c>
      <c r="J22" s="32">
        <f t="shared" si="5"/>
        <v>93.564356435643575</v>
      </c>
      <c r="K22" s="35">
        <v>169</v>
      </c>
      <c r="L22" s="32">
        <f t="shared" si="6"/>
        <v>89.417989417989418</v>
      </c>
      <c r="M22" s="35">
        <v>20</v>
      </c>
      <c r="N22" s="32">
        <f t="shared" si="7"/>
        <v>10.582010582010582</v>
      </c>
      <c r="O22" s="99">
        <f t="shared" ref="O22:O39" si="18">D22-H22</f>
        <v>0</v>
      </c>
      <c r="P22" s="32">
        <f t="shared" si="8"/>
        <v>0</v>
      </c>
      <c r="Q22" s="35">
        <v>2</v>
      </c>
      <c r="R22" s="32">
        <f t="shared" si="9"/>
        <v>0</v>
      </c>
      <c r="S22" s="35">
        <v>31</v>
      </c>
      <c r="T22" s="32">
        <f t="shared" si="10"/>
        <v>16.402116402116402</v>
      </c>
      <c r="U22" s="35">
        <v>27</v>
      </c>
      <c r="V22" s="32">
        <f t="shared" si="11"/>
        <v>14.285714285714285</v>
      </c>
      <c r="W22" s="35">
        <v>5</v>
      </c>
      <c r="X22" s="32">
        <f t="shared" si="12"/>
        <v>2.6455026455026456</v>
      </c>
      <c r="Y22" s="35">
        <v>26</v>
      </c>
      <c r="Z22" s="32">
        <f t="shared" si="13"/>
        <v>13.756613756613756</v>
      </c>
      <c r="AA22" s="35">
        <v>0</v>
      </c>
      <c r="AB22" s="32">
        <f t="shared" si="14"/>
        <v>0</v>
      </c>
      <c r="AC22" s="32">
        <f t="shared" si="15"/>
        <v>0</v>
      </c>
      <c r="AD22" s="35">
        <v>21</v>
      </c>
      <c r="AE22" s="32">
        <f t="shared" si="16"/>
        <v>11.111111111111111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28</v>
      </c>
      <c r="D23" s="35">
        <v>26</v>
      </c>
      <c r="E23" s="32">
        <f t="shared" si="2"/>
        <v>92.857142857142861</v>
      </c>
      <c r="F23" s="35">
        <v>11</v>
      </c>
      <c r="G23" s="32">
        <f t="shared" si="3"/>
        <v>42.307692307692307</v>
      </c>
      <c r="H23" s="106">
        <f t="shared" si="0"/>
        <v>26</v>
      </c>
      <c r="I23" s="32">
        <f t="shared" si="4"/>
        <v>100</v>
      </c>
      <c r="J23" s="32">
        <f t="shared" si="5"/>
        <v>92.857142857142861</v>
      </c>
      <c r="K23" s="35">
        <v>14</v>
      </c>
      <c r="L23" s="32">
        <f t="shared" si="6"/>
        <v>53.846153846153847</v>
      </c>
      <c r="M23" s="35">
        <v>12</v>
      </c>
      <c r="N23" s="32">
        <f t="shared" si="7"/>
        <v>46.153846153846153</v>
      </c>
      <c r="O23" s="99">
        <f t="shared" si="18"/>
        <v>0</v>
      </c>
      <c r="P23" s="32">
        <f t="shared" si="8"/>
        <v>0</v>
      </c>
      <c r="Q23" s="35">
        <v>0</v>
      </c>
      <c r="R23" s="32">
        <f t="shared" si="9"/>
        <v>0</v>
      </c>
      <c r="S23" s="35">
        <v>1</v>
      </c>
      <c r="T23" s="32">
        <f t="shared" si="10"/>
        <v>3.8461538461538463</v>
      </c>
      <c r="U23" s="35">
        <v>0</v>
      </c>
      <c r="V23" s="32">
        <f t="shared" si="11"/>
        <v>0</v>
      </c>
      <c r="W23" s="35">
        <v>0</v>
      </c>
      <c r="X23" s="32">
        <f t="shared" si="12"/>
        <v>0</v>
      </c>
      <c r="Y23" s="35">
        <v>8</v>
      </c>
      <c r="Z23" s="32">
        <f t="shared" si="13"/>
        <v>30.76923076923077</v>
      </c>
      <c r="AA23" s="35">
        <v>1</v>
      </c>
      <c r="AB23" s="32">
        <f t="shared" si="14"/>
        <v>3.8461538461538463</v>
      </c>
      <c r="AC23" s="32">
        <f t="shared" si="15"/>
        <v>12.5</v>
      </c>
      <c r="AD23" s="35">
        <v>3</v>
      </c>
      <c r="AE23" s="32">
        <f t="shared" si="16"/>
        <v>11.538461538461538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6</v>
      </c>
      <c r="D24" s="35">
        <v>6</v>
      </c>
      <c r="E24" s="32">
        <f t="shared" si="2"/>
        <v>100</v>
      </c>
      <c r="F24" s="35">
        <v>3</v>
      </c>
      <c r="G24" s="32">
        <f t="shared" si="3"/>
        <v>50</v>
      </c>
      <c r="H24" s="106">
        <f t="shared" si="0"/>
        <v>6</v>
      </c>
      <c r="I24" s="32">
        <f t="shared" si="4"/>
        <v>100</v>
      </c>
      <c r="J24" s="32">
        <f t="shared" si="5"/>
        <v>100</v>
      </c>
      <c r="K24" s="35">
        <v>6</v>
      </c>
      <c r="L24" s="32">
        <f t="shared" si="6"/>
        <v>100</v>
      </c>
      <c r="M24" s="35">
        <v>0</v>
      </c>
      <c r="N24" s="32">
        <f t="shared" si="7"/>
        <v>0</v>
      </c>
      <c r="O24" s="99">
        <f t="shared" si="18"/>
        <v>0</v>
      </c>
      <c r="P24" s="32">
        <f t="shared" si="8"/>
        <v>0</v>
      </c>
      <c r="Q24" s="35">
        <v>0</v>
      </c>
      <c r="R24" s="32">
        <f t="shared" si="9"/>
        <v>0</v>
      </c>
      <c r="S24" s="35">
        <v>0</v>
      </c>
      <c r="T24" s="32">
        <f t="shared" si="10"/>
        <v>0</v>
      </c>
      <c r="U24" s="35">
        <v>0</v>
      </c>
      <c r="V24" s="32">
        <f t="shared" si="11"/>
        <v>0</v>
      </c>
      <c r="W24" s="35">
        <v>0</v>
      </c>
      <c r="X24" s="32">
        <f t="shared" si="12"/>
        <v>0</v>
      </c>
      <c r="Y24" s="35">
        <v>0</v>
      </c>
      <c r="Z24" s="32">
        <f t="shared" si="13"/>
        <v>0</v>
      </c>
      <c r="AA24" s="35">
        <v>0</v>
      </c>
      <c r="AB24" s="32">
        <f t="shared" si="14"/>
        <v>0</v>
      </c>
      <c r="AC24" s="32">
        <f t="shared" si="15"/>
        <v>0</v>
      </c>
      <c r="AD24" s="35">
        <v>1</v>
      </c>
      <c r="AE24" s="32">
        <f t="shared" si="16"/>
        <v>16.666666666666664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273</v>
      </c>
      <c r="D25" s="35">
        <v>264</v>
      </c>
      <c r="E25" s="32">
        <f t="shared" si="2"/>
        <v>96.703296703296701</v>
      </c>
      <c r="F25" s="35">
        <v>95</v>
      </c>
      <c r="G25" s="32">
        <f t="shared" si="3"/>
        <v>35.984848484848484</v>
      </c>
      <c r="H25" s="106">
        <f t="shared" si="0"/>
        <v>256</v>
      </c>
      <c r="I25" s="32">
        <f t="shared" si="4"/>
        <v>96.969696969696969</v>
      </c>
      <c r="J25" s="32">
        <f t="shared" si="5"/>
        <v>93.772893772893767</v>
      </c>
      <c r="K25" s="35">
        <v>199</v>
      </c>
      <c r="L25" s="32">
        <f t="shared" si="6"/>
        <v>75.378787878787875</v>
      </c>
      <c r="M25" s="35">
        <v>57</v>
      </c>
      <c r="N25" s="32">
        <f t="shared" si="7"/>
        <v>21.59090909090909</v>
      </c>
      <c r="O25" s="99">
        <f t="shared" si="18"/>
        <v>8</v>
      </c>
      <c r="P25" s="32">
        <f t="shared" si="8"/>
        <v>3.0303030303030303</v>
      </c>
      <c r="Q25" s="35">
        <v>3</v>
      </c>
      <c r="R25" s="32">
        <f t="shared" si="9"/>
        <v>37.5</v>
      </c>
      <c r="S25" s="35">
        <v>21</v>
      </c>
      <c r="T25" s="32">
        <f t="shared" si="10"/>
        <v>7.9545454545454541</v>
      </c>
      <c r="U25" s="35">
        <v>45</v>
      </c>
      <c r="V25" s="32">
        <f t="shared" si="11"/>
        <v>17.045454545454543</v>
      </c>
      <c r="W25" s="35">
        <v>4</v>
      </c>
      <c r="X25" s="32">
        <f t="shared" si="12"/>
        <v>1.5151515151515151</v>
      </c>
      <c r="Y25" s="35">
        <v>30</v>
      </c>
      <c r="Z25" s="32">
        <f t="shared" si="13"/>
        <v>11.363636363636363</v>
      </c>
      <c r="AA25" s="35">
        <v>0</v>
      </c>
      <c r="AB25" s="32">
        <f t="shared" si="14"/>
        <v>0</v>
      </c>
      <c r="AC25" s="32">
        <f t="shared" si="15"/>
        <v>0</v>
      </c>
      <c r="AD25" s="35">
        <v>15</v>
      </c>
      <c r="AE25" s="32">
        <f t="shared" si="16"/>
        <v>5.6818181818181817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25</v>
      </c>
      <c r="D26" s="35">
        <v>25</v>
      </c>
      <c r="E26" s="32">
        <f t="shared" si="2"/>
        <v>100</v>
      </c>
      <c r="F26" s="35">
        <v>9</v>
      </c>
      <c r="G26" s="32">
        <f t="shared" si="3"/>
        <v>36</v>
      </c>
      <c r="H26" s="106">
        <f t="shared" si="0"/>
        <v>25</v>
      </c>
      <c r="I26" s="32">
        <f t="shared" si="4"/>
        <v>100</v>
      </c>
      <c r="J26" s="32">
        <f t="shared" si="5"/>
        <v>100</v>
      </c>
      <c r="K26" s="35">
        <v>18</v>
      </c>
      <c r="L26" s="32">
        <f t="shared" si="6"/>
        <v>72</v>
      </c>
      <c r="M26" s="35">
        <v>7</v>
      </c>
      <c r="N26" s="32">
        <f t="shared" si="7"/>
        <v>28.000000000000004</v>
      </c>
      <c r="O26" s="99">
        <f t="shared" si="18"/>
        <v>0</v>
      </c>
      <c r="P26" s="32">
        <f t="shared" si="8"/>
        <v>0</v>
      </c>
      <c r="Q26" s="35">
        <v>0</v>
      </c>
      <c r="R26" s="32">
        <f t="shared" si="9"/>
        <v>0</v>
      </c>
      <c r="S26" s="35">
        <v>1</v>
      </c>
      <c r="T26" s="32">
        <f t="shared" si="10"/>
        <v>4</v>
      </c>
      <c r="U26" s="35">
        <v>5</v>
      </c>
      <c r="V26" s="32">
        <f t="shared" si="11"/>
        <v>20</v>
      </c>
      <c r="W26" s="35">
        <v>0</v>
      </c>
      <c r="X26" s="32">
        <f t="shared" si="12"/>
        <v>0</v>
      </c>
      <c r="Y26" s="35">
        <v>7</v>
      </c>
      <c r="Z26" s="32">
        <f t="shared" si="13"/>
        <v>28.000000000000004</v>
      </c>
      <c r="AA26" s="35">
        <v>0</v>
      </c>
      <c r="AB26" s="32">
        <f t="shared" si="14"/>
        <v>0</v>
      </c>
      <c r="AC26" s="32">
        <f t="shared" si="15"/>
        <v>0</v>
      </c>
      <c r="AD26" s="35">
        <v>4</v>
      </c>
      <c r="AE26" s="32">
        <f t="shared" si="16"/>
        <v>16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30</v>
      </c>
      <c r="D27" s="35">
        <v>30</v>
      </c>
      <c r="E27" s="32">
        <f t="shared" si="2"/>
        <v>100</v>
      </c>
      <c r="F27" s="35">
        <v>8</v>
      </c>
      <c r="G27" s="32">
        <f t="shared" si="3"/>
        <v>26.666666666666668</v>
      </c>
      <c r="H27" s="106">
        <f t="shared" si="0"/>
        <v>30</v>
      </c>
      <c r="I27" s="32">
        <f t="shared" si="4"/>
        <v>100</v>
      </c>
      <c r="J27" s="32">
        <f t="shared" si="5"/>
        <v>100</v>
      </c>
      <c r="K27" s="35">
        <v>25</v>
      </c>
      <c r="L27" s="32">
        <f t="shared" si="6"/>
        <v>83.333333333333343</v>
      </c>
      <c r="M27" s="35">
        <v>5</v>
      </c>
      <c r="N27" s="32">
        <f t="shared" si="7"/>
        <v>16.666666666666664</v>
      </c>
      <c r="O27" s="99">
        <f t="shared" si="18"/>
        <v>0</v>
      </c>
      <c r="P27" s="32">
        <f t="shared" si="8"/>
        <v>0</v>
      </c>
      <c r="Q27" s="35">
        <v>0</v>
      </c>
      <c r="R27" s="32">
        <f t="shared" si="9"/>
        <v>0</v>
      </c>
      <c r="S27" s="35">
        <v>0</v>
      </c>
      <c r="T27" s="32">
        <f t="shared" si="10"/>
        <v>0</v>
      </c>
      <c r="U27" s="35">
        <v>1</v>
      </c>
      <c r="V27" s="32">
        <f t="shared" si="11"/>
        <v>3.3333333333333335</v>
      </c>
      <c r="W27" s="35">
        <v>0</v>
      </c>
      <c r="X27" s="32">
        <f t="shared" si="12"/>
        <v>0</v>
      </c>
      <c r="Y27" s="35">
        <v>8</v>
      </c>
      <c r="Z27" s="32">
        <f t="shared" si="13"/>
        <v>26.666666666666668</v>
      </c>
      <c r="AA27" s="35">
        <v>0</v>
      </c>
      <c r="AB27" s="32">
        <f t="shared" si="14"/>
        <v>0</v>
      </c>
      <c r="AC27" s="32">
        <f t="shared" si="15"/>
        <v>0</v>
      </c>
      <c r="AD27" s="35">
        <v>1</v>
      </c>
      <c r="AE27" s="32">
        <f t="shared" si="16"/>
        <v>3.3333333333333335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5</v>
      </c>
      <c r="D28" s="35">
        <v>5</v>
      </c>
      <c r="E28" s="32">
        <f t="shared" si="2"/>
        <v>100</v>
      </c>
      <c r="F28" s="35">
        <v>3</v>
      </c>
      <c r="G28" s="32">
        <f t="shared" si="3"/>
        <v>60</v>
      </c>
      <c r="H28" s="106">
        <f t="shared" si="0"/>
        <v>5</v>
      </c>
      <c r="I28" s="32">
        <f t="shared" si="4"/>
        <v>100</v>
      </c>
      <c r="J28" s="32">
        <f t="shared" si="5"/>
        <v>100</v>
      </c>
      <c r="K28" s="35">
        <v>3</v>
      </c>
      <c r="L28" s="32">
        <f t="shared" si="6"/>
        <v>60</v>
      </c>
      <c r="M28" s="35">
        <v>2</v>
      </c>
      <c r="N28" s="32">
        <f t="shared" si="7"/>
        <v>40</v>
      </c>
      <c r="O28" s="99">
        <f t="shared" si="18"/>
        <v>0</v>
      </c>
      <c r="P28" s="32">
        <f t="shared" si="8"/>
        <v>0</v>
      </c>
      <c r="Q28" s="35">
        <v>0</v>
      </c>
      <c r="R28" s="32">
        <f t="shared" si="9"/>
        <v>0</v>
      </c>
      <c r="S28" s="35">
        <v>1</v>
      </c>
      <c r="T28" s="32">
        <f t="shared" si="10"/>
        <v>20</v>
      </c>
      <c r="U28" s="35">
        <v>0</v>
      </c>
      <c r="V28" s="32">
        <f t="shared" si="11"/>
        <v>0</v>
      </c>
      <c r="W28" s="35">
        <v>1</v>
      </c>
      <c r="X28" s="32">
        <f t="shared" si="12"/>
        <v>20</v>
      </c>
      <c r="Y28" s="35">
        <v>1</v>
      </c>
      <c r="Z28" s="32">
        <f t="shared" si="13"/>
        <v>20</v>
      </c>
      <c r="AA28" s="35">
        <v>0</v>
      </c>
      <c r="AB28" s="32">
        <f t="shared" si="14"/>
        <v>0</v>
      </c>
      <c r="AC28" s="32">
        <f t="shared" si="15"/>
        <v>0</v>
      </c>
      <c r="AD28" s="35">
        <v>3</v>
      </c>
      <c r="AE28" s="32">
        <f t="shared" si="16"/>
        <v>60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61</v>
      </c>
      <c r="D29" s="35">
        <v>60</v>
      </c>
      <c r="E29" s="32">
        <f t="shared" si="2"/>
        <v>98.360655737704917</v>
      </c>
      <c r="F29" s="35">
        <v>13</v>
      </c>
      <c r="G29" s="32">
        <f t="shared" si="3"/>
        <v>21.666666666666668</v>
      </c>
      <c r="H29" s="106">
        <f t="shared" si="0"/>
        <v>59</v>
      </c>
      <c r="I29" s="32">
        <f t="shared" si="4"/>
        <v>98.333333333333329</v>
      </c>
      <c r="J29" s="32">
        <f t="shared" si="5"/>
        <v>96.721311475409834</v>
      </c>
      <c r="K29" s="35">
        <v>46</v>
      </c>
      <c r="L29" s="32">
        <f t="shared" si="6"/>
        <v>76.666666666666671</v>
      </c>
      <c r="M29" s="35">
        <v>13</v>
      </c>
      <c r="N29" s="32">
        <f t="shared" si="7"/>
        <v>21.666666666666668</v>
      </c>
      <c r="O29" s="99">
        <f t="shared" si="18"/>
        <v>1</v>
      </c>
      <c r="P29" s="32">
        <f t="shared" si="8"/>
        <v>1.6666666666666667</v>
      </c>
      <c r="Q29" s="35">
        <v>0</v>
      </c>
      <c r="R29" s="32">
        <f t="shared" si="9"/>
        <v>0</v>
      </c>
      <c r="S29" s="35">
        <v>3</v>
      </c>
      <c r="T29" s="32">
        <f t="shared" si="10"/>
        <v>5</v>
      </c>
      <c r="U29" s="35">
        <v>5</v>
      </c>
      <c r="V29" s="32">
        <f t="shared" si="11"/>
        <v>8.3333333333333321</v>
      </c>
      <c r="W29" s="35">
        <v>4</v>
      </c>
      <c r="X29" s="32">
        <f t="shared" si="12"/>
        <v>6.666666666666667</v>
      </c>
      <c r="Y29" s="35">
        <v>16</v>
      </c>
      <c r="Z29" s="32">
        <f t="shared" si="13"/>
        <v>26.666666666666668</v>
      </c>
      <c r="AA29" s="35">
        <v>0</v>
      </c>
      <c r="AB29" s="32">
        <f t="shared" si="14"/>
        <v>0</v>
      </c>
      <c r="AC29" s="32">
        <f t="shared" si="15"/>
        <v>0</v>
      </c>
      <c r="AD29" s="35">
        <v>26</v>
      </c>
      <c r="AE29" s="32">
        <f t="shared" si="16"/>
        <v>43.333333333333336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77</v>
      </c>
      <c r="D30" s="35">
        <v>77</v>
      </c>
      <c r="E30" s="32">
        <f t="shared" si="2"/>
        <v>100</v>
      </c>
      <c r="F30" s="35">
        <v>27</v>
      </c>
      <c r="G30" s="32">
        <f t="shared" si="3"/>
        <v>35.064935064935064</v>
      </c>
      <c r="H30" s="106">
        <f t="shared" si="0"/>
        <v>72</v>
      </c>
      <c r="I30" s="32">
        <f t="shared" si="4"/>
        <v>93.506493506493499</v>
      </c>
      <c r="J30" s="32">
        <f t="shared" si="5"/>
        <v>93.506493506493499</v>
      </c>
      <c r="K30" s="35">
        <v>50</v>
      </c>
      <c r="L30" s="32">
        <f t="shared" si="6"/>
        <v>64.935064935064929</v>
      </c>
      <c r="M30" s="35">
        <v>22</v>
      </c>
      <c r="N30" s="32">
        <f t="shared" si="7"/>
        <v>28.571428571428569</v>
      </c>
      <c r="O30" s="99">
        <f t="shared" si="18"/>
        <v>5</v>
      </c>
      <c r="P30" s="32">
        <f t="shared" si="8"/>
        <v>6.4935064935064926</v>
      </c>
      <c r="Q30" s="35">
        <v>0</v>
      </c>
      <c r="R30" s="32">
        <f t="shared" si="9"/>
        <v>0</v>
      </c>
      <c r="S30" s="35">
        <v>2</v>
      </c>
      <c r="T30" s="32">
        <f t="shared" si="10"/>
        <v>2.5974025974025974</v>
      </c>
      <c r="U30" s="35">
        <v>9</v>
      </c>
      <c r="V30" s="32">
        <f t="shared" si="11"/>
        <v>11.688311688311687</v>
      </c>
      <c r="W30" s="35">
        <v>2</v>
      </c>
      <c r="X30" s="32">
        <f t="shared" si="12"/>
        <v>2.5974025974025974</v>
      </c>
      <c r="Y30" s="35">
        <v>3</v>
      </c>
      <c r="Z30" s="32">
        <f t="shared" si="13"/>
        <v>3.8961038961038961</v>
      </c>
      <c r="AA30" s="35">
        <v>0</v>
      </c>
      <c r="AB30" s="32">
        <f t="shared" si="14"/>
        <v>0</v>
      </c>
      <c r="AC30" s="32">
        <f t="shared" si="15"/>
        <v>0</v>
      </c>
      <c r="AD30" s="35">
        <v>7</v>
      </c>
      <c r="AE30" s="32">
        <f t="shared" si="16"/>
        <v>9.0909090909090917</v>
      </c>
      <c r="AF30" s="35">
        <v>3</v>
      </c>
      <c r="AG30" s="32">
        <f t="shared" si="17"/>
        <v>3.8961038961038961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319</v>
      </c>
      <c r="D31" s="35">
        <v>308</v>
      </c>
      <c r="E31" s="32">
        <f t="shared" si="2"/>
        <v>96.551724137931032</v>
      </c>
      <c r="F31" s="35">
        <v>122</v>
      </c>
      <c r="G31" s="32">
        <f t="shared" si="3"/>
        <v>39.61038961038961</v>
      </c>
      <c r="H31" s="106">
        <f t="shared" si="0"/>
        <v>297</v>
      </c>
      <c r="I31" s="32">
        <f t="shared" si="4"/>
        <v>96.428571428571431</v>
      </c>
      <c r="J31" s="32">
        <f t="shared" si="5"/>
        <v>93.103448275862064</v>
      </c>
      <c r="K31" s="35">
        <v>233</v>
      </c>
      <c r="L31" s="32">
        <f t="shared" si="6"/>
        <v>75.649350649350637</v>
      </c>
      <c r="M31" s="35">
        <v>64</v>
      </c>
      <c r="N31" s="32">
        <f t="shared" si="7"/>
        <v>20.779220779220779</v>
      </c>
      <c r="O31" s="99">
        <f t="shared" si="18"/>
        <v>11</v>
      </c>
      <c r="P31" s="32">
        <f t="shared" si="8"/>
        <v>3.5714285714285712</v>
      </c>
      <c r="Q31" s="35">
        <v>0</v>
      </c>
      <c r="R31" s="32">
        <f t="shared" si="9"/>
        <v>0</v>
      </c>
      <c r="S31" s="35">
        <v>18</v>
      </c>
      <c r="T31" s="32">
        <f t="shared" si="10"/>
        <v>5.8441558441558437</v>
      </c>
      <c r="U31" s="35">
        <v>43</v>
      </c>
      <c r="V31" s="32">
        <f t="shared" si="11"/>
        <v>13.961038961038961</v>
      </c>
      <c r="W31" s="35">
        <v>5</v>
      </c>
      <c r="X31" s="32">
        <f t="shared" si="12"/>
        <v>1.6233766233766231</v>
      </c>
      <c r="Y31" s="35">
        <v>37</v>
      </c>
      <c r="Z31" s="32">
        <f t="shared" si="13"/>
        <v>12.012987012987013</v>
      </c>
      <c r="AA31" s="35">
        <v>1</v>
      </c>
      <c r="AB31" s="32">
        <f t="shared" si="14"/>
        <v>0.32467532467532467</v>
      </c>
      <c r="AC31" s="32">
        <f t="shared" si="15"/>
        <v>2.7027027027027026</v>
      </c>
      <c r="AD31" s="35">
        <v>22</v>
      </c>
      <c r="AE31" s="32">
        <f t="shared" si="16"/>
        <v>7.1428571428571423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0</v>
      </c>
      <c r="D32" s="35">
        <v>0</v>
      </c>
      <c r="E32" s="32">
        <f t="shared" si="2"/>
        <v>0</v>
      </c>
      <c r="F32" s="35">
        <v>0</v>
      </c>
      <c r="G32" s="32">
        <f t="shared" si="3"/>
        <v>0</v>
      </c>
      <c r="H32" s="106">
        <f t="shared" si="0"/>
        <v>0</v>
      </c>
      <c r="I32" s="32">
        <f t="shared" si="4"/>
        <v>0</v>
      </c>
      <c r="J32" s="32">
        <f t="shared" si="5"/>
        <v>0</v>
      </c>
      <c r="K32" s="35">
        <v>0</v>
      </c>
      <c r="L32" s="32">
        <f t="shared" si="6"/>
        <v>0</v>
      </c>
      <c r="M32" s="35">
        <v>0</v>
      </c>
      <c r="N32" s="32">
        <f t="shared" si="7"/>
        <v>0</v>
      </c>
      <c r="O32" s="99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152</v>
      </c>
      <c r="D33" s="35">
        <v>149</v>
      </c>
      <c r="E33" s="32">
        <f t="shared" si="2"/>
        <v>98.026315789473685</v>
      </c>
      <c r="F33" s="35">
        <v>54</v>
      </c>
      <c r="G33" s="32">
        <f t="shared" si="3"/>
        <v>36.241610738255034</v>
      </c>
      <c r="H33" s="106">
        <f t="shared" si="0"/>
        <v>137</v>
      </c>
      <c r="I33" s="32">
        <f t="shared" si="4"/>
        <v>91.946308724832221</v>
      </c>
      <c r="J33" s="32">
        <f t="shared" si="5"/>
        <v>90.131578947368425</v>
      </c>
      <c r="K33" s="35">
        <v>107</v>
      </c>
      <c r="L33" s="32">
        <f t="shared" si="6"/>
        <v>71.812080536912745</v>
      </c>
      <c r="M33" s="35">
        <v>30</v>
      </c>
      <c r="N33" s="32">
        <f t="shared" si="7"/>
        <v>20.134228187919462</v>
      </c>
      <c r="O33" s="99">
        <f t="shared" si="18"/>
        <v>12</v>
      </c>
      <c r="P33" s="32">
        <f t="shared" si="8"/>
        <v>8.0536912751677843</v>
      </c>
      <c r="Q33" s="35">
        <v>0</v>
      </c>
      <c r="R33" s="32">
        <f t="shared" si="9"/>
        <v>0</v>
      </c>
      <c r="S33" s="35">
        <v>15</v>
      </c>
      <c r="T33" s="32">
        <f t="shared" si="10"/>
        <v>10.067114093959731</v>
      </c>
      <c r="U33" s="35">
        <v>34</v>
      </c>
      <c r="V33" s="32">
        <f t="shared" si="11"/>
        <v>22.818791946308725</v>
      </c>
      <c r="W33" s="35">
        <v>0</v>
      </c>
      <c r="X33" s="32">
        <f t="shared" si="12"/>
        <v>0</v>
      </c>
      <c r="Y33" s="35">
        <v>25</v>
      </c>
      <c r="Z33" s="32">
        <f t="shared" si="13"/>
        <v>16.778523489932887</v>
      </c>
      <c r="AA33" s="35">
        <v>0</v>
      </c>
      <c r="AB33" s="32">
        <f t="shared" si="14"/>
        <v>0</v>
      </c>
      <c r="AC33" s="32">
        <f t="shared" si="15"/>
        <v>0</v>
      </c>
      <c r="AD33" s="35">
        <v>13</v>
      </c>
      <c r="AE33" s="32">
        <f t="shared" si="16"/>
        <v>8.724832214765101</v>
      </c>
      <c r="AF33" s="35">
        <v>0</v>
      </c>
      <c r="AG33" s="32">
        <f t="shared" si="17"/>
        <v>0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27</v>
      </c>
      <c r="D34" s="35">
        <v>26</v>
      </c>
      <c r="E34" s="32">
        <f t="shared" si="2"/>
        <v>96.296296296296291</v>
      </c>
      <c r="F34" s="35">
        <v>12</v>
      </c>
      <c r="G34" s="32">
        <f t="shared" si="3"/>
        <v>46.153846153846153</v>
      </c>
      <c r="H34" s="106">
        <f t="shared" si="0"/>
        <v>26</v>
      </c>
      <c r="I34" s="32">
        <f t="shared" si="4"/>
        <v>100</v>
      </c>
      <c r="J34" s="32">
        <f t="shared" si="5"/>
        <v>96.296296296296291</v>
      </c>
      <c r="K34" s="35">
        <v>15</v>
      </c>
      <c r="L34" s="32">
        <f t="shared" si="6"/>
        <v>57.692307692307686</v>
      </c>
      <c r="M34" s="35">
        <v>11</v>
      </c>
      <c r="N34" s="32">
        <f t="shared" si="7"/>
        <v>42.307692307692307</v>
      </c>
      <c r="O34" s="99">
        <f t="shared" si="18"/>
        <v>0</v>
      </c>
      <c r="P34" s="32">
        <f t="shared" si="8"/>
        <v>0</v>
      </c>
      <c r="Q34" s="35">
        <v>0</v>
      </c>
      <c r="R34" s="32">
        <f t="shared" si="9"/>
        <v>0</v>
      </c>
      <c r="S34" s="35">
        <v>1</v>
      </c>
      <c r="T34" s="32">
        <f t="shared" si="10"/>
        <v>3.8461538461538463</v>
      </c>
      <c r="U34" s="35">
        <v>3</v>
      </c>
      <c r="V34" s="32">
        <f t="shared" si="11"/>
        <v>11.538461538461538</v>
      </c>
      <c r="W34" s="35">
        <v>0</v>
      </c>
      <c r="X34" s="32">
        <f t="shared" si="12"/>
        <v>0</v>
      </c>
      <c r="Y34" s="35">
        <v>4</v>
      </c>
      <c r="Z34" s="32">
        <f t="shared" si="13"/>
        <v>15.384615384615385</v>
      </c>
      <c r="AA34" s="35">
        <v>0</v>
      </c>
      <c r="AB34" s="32">
        <f t="shared" si="14"/>
        <v>0</v>
      </c>
      <c r="AC34" s="32">
        <f t="shared" si="15"/>
        <v>0</v>
      </c>
      <c r="AD34" s="35">
        <v>4</v>
      </c>
      <c r="AE34" s="32">
        <f t="shared" si="16"/>
        <v>15.384615384615385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13</v>
      </c>
      <c r="D35" s="35">
        <v>13</v>
      </c>
      <c r="E35" s="32">
        <f t="shared" si="2"/>
        <v>100</v>
      </c>
      <c r="F35" s="35">
        <v>6</v>
      </c>
      <c r="G35" s="32">
        <f t="shared" si="3"/>
        <v>46.153846153846153</v>
      </c>
      <c r="H35" s="106">
        <f t="shared" si="0"/>
        <v>13</v>
      </c>
      <c r="I35" s="32">
        <f t="shared" si="4"/>
        <v>100</v>
      </c>
      <c r="J35" s="32">
        <f t="shared" si="5"/>
        <v>100</v>
      </c>
      <c r="K35" s="35">
        <v>8</v>
      </c>
      <c r="L35" s="32">
        <f t="shared" si="6"/>
        <v>61.53846153846154</v>
      </c>
      <c r="M35" s="35">
        <v>5</v>
      </c>
      <c r="N35" s="32">
        <f t="shared" si="7"/>
        <v>38.461538461538467</v>
      </c>
      <c r="O35" s="99">
        <f t="shared" si="18"/>
        <v>0</v>
      </c>
      <c r="P35" s="32">
        <f t="shared" si="8"/>
        <v>0</v>
      </c>
      <c r="Q35" s="35">
        <v>0</v>
      </c>
      <c r="R35" s="32">
        <f t="shared" si="9"/>
        <v>0</v>
      </c>
      <c r="S35" s="35">
        <v>0</v>
      </c>
      <c r="T35" s="32">
        <f t="shared" si="10"/>
        <v>0</v>
      </c>
      <c r="U35" s="35">
        <v>0</v>
      </c>
      <c r="V35" s="32">
        <f t="shared" si="11"/>
        <v>0</v>
      </c>
      <c r="W35" s="35">
        <v>0</v>
      </c>
      <c r="X35" s="32">
        <f t="shared" si="12"/>
        <v>0</v>
      </c>
      <c r="Y35" s="35">
        <v>0</v>
      </c>
      <c r="Z35" s="32">
        <f t="shared" si="13"/>
        <v>0</v>
      </c>
      <c r="AA35" s="35">
        <v>0</v>
      </c>
      <c r="AB35" s="32">
        <f t="shared" si="14"/>
        <v>0</v>
      </c>
      <c r="AC35" s="32">
        <f t="shared" si="15"/>
        <v>0</v>
      </c>
      <c r="AD35" s="35">
        <v>0</v>
      </c>
      <c r="AE35" s="32">
        <f t="shared" si="16"/>
        <v>0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0</v>
      </c>
      <c r="D36" s="35">
        <v>0</v>
      </c>
      <c r="E36" s="32">
        <f t="shared" si="2"/>
        <v>0</v>
      </c>
      <c r="F36" s="35">
        <v>0</v>
      </c>
      <c r="G36" s="32">
        <f t="shared" si="3"/>
        <v>0</v>
      </c>
      <c r="H36" s="106">
        <f t="shared" si="0"/>
        <v>0</v>
      </c>
      <c r="I36" s="32">
        <f t="shared" si="4"/>
        <v>0</v>
      </c>
      <c r="J36" s="32">
        <f t="shared" si="5"/>
        <v>0</v>
      </c>
      <c r="K36" s="35">
        <v>0</v>
      </c>
      <c r="L36" s="32">
        <f t="shared" si="6"/>
        <v>0</v>
      </c>
      <c r="M36" s="35">
        <v>0</v>
      </c>
      <c r="N36" s="32">
        <f t="shared" si="7"/>
        <v>0</v>
      </c>
      <c r="O36" s="99">
        <f t="shared" si="18"/>
        <v>0</v>
      </c>
      <c r="P36" s="32">
        <f t="shared" si="8"/>
        <v>0</v>
      </c>
      <c r="Q36" s="35">
        <v>0</v>
      </c>
      <c r="R36" s="32">
        <f t="shared" si="9"/>
        <v>0</v>
      </c>
      <c r="S36" s="35">
        <v>0</v>
      </c>
      <c r="T36" s="32">
        <f t="shared" si="10"/>
        <v>0</v>
      </c>
      <c r="U36" s="35">
        <v>0</v>
      </c>
      <c r="V36" s="32">
        <f t="shared" si="11"/>
        <v>0</v>
      </c>
      <c r="W36" s="35">
        <v>0</v>
      </c>
      <c r="X36" s="32">
        <f t="shared" si="12"/>
        <v>0</v>
      </c>
      <c r="Y36" s="35">
        <v>0</v>
      </c>
      <c r="Z36" s="32">
        <f t="shared" si="13"/>
        <v>0</v>
      </c>
      <c r="AA36" s="35">
        <v>0</v>
      </c>
      <c r="AB36" s="32">
        <f t="shared" si="14"/>
        <v>0</v>
      </c>
      <c r="AC36" s="32">
        <f t="shared" si="15"/>
        <v>0</v>
      </c>
      <c r="AD36" s="35">
        <v>0</v>
      </c>
      <c r="AE36" s="32">
        <f t="shared" si="16"/>
        <v>0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49</v>
      </c>
      <c r="D37" s="35">
        <v>41</v>
      </c>
      <c r="E37" s="32">
        <f t="shared" si="2"/>
        <v>83.673469387755105</v>
      </c>
      <c r="F37" s="35">
        <v>20</v>
      </c>
      <c r="G37" s="32">
        <f t="shared" si="3"/>
        <v>48.780487804878049</v>
      </c>
      <c r="H37" s="106">
        <f t="shared" si="0"/>
        <v>40</v>
      </c>
      <c r="I37" s="32">
        <f t="shared" si="4"/>
        <v>97.560975609756099</v>
      </c>
      <c r="J37" s="32">
        <f t="shared" si="5"/>
        <v>81.632653061224488</v>
      </c>
      <c r="K37" s="35">
        <v>30</v>
      </c>
      <c r="L37" s="32">
        <f t="shared" si="6"/>
        <v>73.170731707317074</v>
      </c>
      <c r="M37" s="35">
        <v>10</v>
      </c>
      <c r="N37" s="32">
        <f t="shared" si="7"/>
        <v>24.390243902439025</v>
      </c>
      <c r="O37" s="99">
        <f t="shared" si="18"/>
        <v>1</v>
      </c>
      <c r="P37" s="32">
        <f t="shared" si="8"/>
        <v>2.4390243902439024</v>
      </c>
      <c r="Q37" s="35">
        <v>0</v>
      </c>
      <c r="R37" s="32">
        <f t="shared" si="9"/>
        <v>0</v>
      </c>
      <c r="S37" s="35">
        <v>1</v>
      </c>
      <c r="T37" s="32">
        <f t="shared" si="10"/>
        <v>2.4390243902439024</v>
      </c>
      <c r="U37" s="35">
        <v>4</v>
      </c>
      <c r="V37" s="32">
        <f t="shared" si="11"/>
        <v>9.7560975609756095</v>
      </c>
      <c r="W37" s="35">
        <v>5</v>
      </c>
      <c r="X37" s="32">
        <f t="shared" si="12"/>
        <v>12.195121951219512</v>
      </c>
      <c r="Y37" s="35">
        <v>14</v>
      </c>
      <c r="Z37" s="32">
        <f t="shared" si="13"/>
        <v>34.146341463414636</v>
      </c>
      <c r="AA37" s="35">
        <v>0</v>
      </c>
      <c r="AB37" s="32">
        <f t="shared" si="14"/>
        <v>0</v>
      </c>
      <c r="AC37" s="32">
        <f t="shared" si="15"/>
        <v>0</v>
      </c>
      <c r="AD37" s="35">
        <v>3</v>
      </c>
      <c r="AE37" s="32">
        <f t="shared" si="16"/>
        <v>7.3170731707317067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44</v>
      </c>
      <c r="D38" s="35">
        <v>42</v>
      </c>
      <c r="E38" s="32">
        <f t="shared" si="2"/>
        <v>95.454545454545453</v>
      </c>
      <c r="F38" s="35">
        <v>14</v>
      </c>
      <c r="G38" s="32">
        <f t="shared" si="3"/>
        <v>33.333333333333329</v>
      </c>
      <c r="H38" s="106">
        <f t="shared" si="0"/>
        <v>38</v>
      </c>
      <c r="I38" s="32">
        <f t="shared" si="4"/>
        <v>90.476190476190482</v>
      </c>
      <c r="J38" s="32">
        <f t="shared" si="5"/>
        <v>86.36363636363636</v>
      </c>
      <c r="K38" s="35">
        <v>22</v>
      </c>
      <c r="L38" s="32">
        <f t="shared" si="6"/>
        <v>52.380952380952387</v>
      </c>
      <c r="M38" s="35">
        <v>16</v>
      </c>
      <c r="N38" s="32">
        <f t="shared" si="7"/>
        <v>38.095238095238095</v>
      </c>
      <c r="O38" s="99">
        <f t="shared" si="18"/>
        <v>4</v>
      </c>
      <c r="P38" s="32">
        <f t="shared" si="8"/>
        <v>9.5238095238095237</v>
      </c>
      <c r="Q38" s="35">
        <v>2</v>
      </c>
      <c r="R38" s="32">
        <f t="shared" si="9"/>
        <v>50</v>
      </c>
      <c r="S38" s="35">
        <v>1</v>
      </c>
      <c r="T38" s="32">
        <f t="shared" si="10"/>
        <v>2.3809523809523809</v>
      </c>
      <c r="U38" s="35">
        <v>7</v>
      </c>
      <c r="V38" s="32">
        <f t="shared" si="11"/>
        <v>16.666666666666664</v>
      </c>
      <c r="W38" s="35">
        <v>2</v>
      </c>
      <c r="X38" s="32">
        <f t="shared" si="12"/>
        <v>4.7619047619047619</v>
      </c>
      <c r="Y38" s="35">
        <v>6</v>
      </c>
      <c r="Z38" s="32">
        <f t="shared" si="13"/>
        <v>14.285714285714285</v>
      </c>
      <c r="AA38" s="35">
        <v>0</v>
      </c>
      <c r="AB38" s="32">
        <f t="shared" si="14"/>
        <v>0</v>
      </c>
      <c r="AC38" s="32">
        <f t="shared" si="15"/>
        <v>0</v>
      </c>
      <c r="AD38" s="35">
        <v>4</v>
      </c>
      <c r="AE38" s="32">
        <f t="shared" si="16"/>
        <v>9.5238095238095237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26</v>
      </c>
      <c r="D39" s="35">
        <v>25</v>
      </c>
      <c r="E39" s="32">
        <f t="shared" si="2"/>
        <v>96.15384615384616</v>
      </c>
      <c r="F39" s="35">
        <v>9</v>
      </c>
      <c r="G39" s="32">
        <f t="shared" si="3"/>
        <v>36</v>
      </c>
      <c r="H39" s="106">
        <f t="shared" si="0"/>
        <v>25</v>
      </c>
      <c r="I39" s="32">
        <f t="shared" si="4"/>
        <v>100</v>
      </c>
      <c r="J39" s="32">
        <f t="shared" si="5"/>
        <v>96.15384615384616</v>
      </c>
      <c r="K39" s="35">
        <v>24</v>
      </c>
      <c r="L39" s="32">
        <f t="shared" si="6"/>
        <v>96</v>
      </c>
      <c r="M39" s="35">
        <v>1</v>
      </c>
      <c r="N39" s="32">
        <f t="shared" si="7"/>
        <v>4</v>
      </c>
      <c r="O39" s="99">
        <f t="shared" si="18"/>
        <v>0</v>
      </c>
      <c r="P39" s="32">
        <f t="shared" si="8"/>
        <v>0</v>
      </c>
      <c r="Q39" s="35">
        <v>0</v>
      </c>
      <c r="R39" s="32">
        <f t="shared" si="9"/>
        <v>0</v>
      </c>
      <c r="S39" s="35">
        <v>0</v>
      </c>
      <c r="T39" s="32">
        <f t="shared" si="10"/>
        <v>0</v>
      </c>
      <c r="U39" s="35">
        <v>0</v>
      </c>
      <c r="V39" s="32">
        <f t="shared" si="11"/>
        <v>0</v>
      </c>
      <c r="W39" s="35">
        <v>0</v>
      </c>
      <c r="X39" s="32">
        <f t="shared" si="12"/>
        <v>0</v>
      </c>
      <c r="Y39" s="35">
        <v>6</v>
      </c>
      <c r="Z39" s="32">
        <f t="shared" si="13"/>
        <v>24</v>
      </c>
      <c r="AA39" s="35">
        <v>0</v>
      </c>
      <c r="AB39" s="32">
        <f t="shared" si="14"/>
        <v>0</v>
      </c>
      <c r="AC39" s="32">
        <f t="shared" si="15"/>
        <v>0</v>
      </c>
      <c r="AD39" s="35">
        <v>6</v>
      </c>
      <c r="AE39" s="32">
        <f t="shared" si="16"/>
        <v>24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757</v>
      </c>
      <c r="D40" s="10">
        <f>SUM(D41:D54)</f>
        <v>719</v>
      </c>
      <c r="E40" s="43">
        <f>IF(C40=0,0,D40/C40*100)</f>
        <v>94.980184940554821</v>
      </c>
      <c r="F40" s="10">
        <f>SUM(F41:F54)</f>
        <v>302</v>
      </c>
      <c r="G40" s="43">
        <f>IF(D40=0,0,F40/D40*100)</f>
        <v>42.002781641168291</v>
      </c>
      <c r="H40" s="61">
        <f>SUM(H41:H54)</f>
        <v>660</v>
      </c>
      <c r="I40" s="43">
        <f>IF(D40=0,0,H40/D40*100)</f>
        <v>91.794158553546595</v>
      </c>
      <c r="J40" s="43">
        <f>IF(C40=0,0,H40/C40*100)</f>
        <v>87.186261558784679</v>
      </c>
      <c r="K40" s="10">
        <f>SUM(K41:K54)</f>
        <v>436</v>
      </c>
      <c r="L40" s="43">
        <f>IF(D40=0,0,K40/D40*100)</f>
        <v>60.639777468706534</v>
      </c>
      <c r="M40" s="10">
        <f>SUM(M41:M54)</f>
        <v>224</v>
      </c>
      <c r="N40" s="43">
        <f>IF(D40=0,0,M40/D40*100)</f>
        <v>31.154381084840054</v>
      </c>
      <c r="O40" s="61">
        <f>SUM(O41:O54)</f>
        <v>59</v>
      </c>
      <c r="P40" s="43">
        <f>IF(D40=0,0,O40/D40*100)</f>
        <v>8.2058414464534071</v>
      </c>
      <c r="Q40" s="10">
        <f>SUM(Q41:Q54)</f>
        <v>1</v>
      </c>
      <c r="R40" s="43">
        <f t="shared" si="9"/>
        <v>1.6949152542372881</v>
      </c>
      <c r="S40" s="10">
        <f>SUM(S41:S54)</f>
        <v>33</v>
      </c>
      <c r="T40" s="43">
        <f>IF(D40=0,0,S40/D40*100)</f>
        <v>4.5897079276773303</v>
      </c>
      <c r="U40" s="10">
        <f>SUM(U41:U54)</f>
        <v>82</v>
      </c>
      <c r="V40" s="43">
        <f t="shared" si="11"/>
        <v>11.404728789986091</v>
      </c>
      <c r="W40" s="10">
        <f>SUM(W41:W54)</f>
        <v>30</v>
      </c>
      <c r="X40" s="43">
        <f>IF(D40=0,0,W40/D40*100)</f>
        <v>4.1724617524339358</v>
      </c>
      <c r="Y40" s="10">
        <f>SUM(Y41:Y54)</f>
        <v>65</v>
      </c>
      <c r="Z40" s="43">
        <f>IF(D40=0,0,Y40/D40*100)</f>
        <v>9.0403337969401942</v>
      </c>
      <c r="AA40" s="10">
        <f>SUM(AA41:AA54)</f>
        <v>16</v>
      </c>
      <c r="AB40" s="43">
        <f>IF(D40=0,0,AA40/D40*100)</f>
        <v>2.2253129346314324</v>
      </c>
      <c r="AC40" s="43">
        <f>IF(Y40=0,0,AA40/Y40*100)</f>
        <v>24.615384615384617</v>
      </c>
      <c r="AD40" s="10">
        <f>SUM(AD41:AD54)</f>
        <v>73</v>
      </c>
      <c r="AE40" s="43">
        <f t="shared" si="16"/>
        <v>10.15299026425591</v>
      </c>
      <c r="AF40" s="10">
        <f>SUM(AF41:AF54)</f>
        <v>2</v>
      </c>
      <c r="AG40" s="43">
        <f>IF(D40=0,0,AF40/D40*100)</f>
        <v>0.27816411682892905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83</v>
      </c>
      <c r="D41" s="35">
        <v>79</v>
      </c>
      <c r="E41" s="32">
        <f t="shared" si="2"/>
        <v>95.180722891566262</v>
      </c>
      <c r="F41" s="35">
        <v>16</v>
      </c>
      <c r="G41" s="32">
        <f t="shared" si="3"/>
        <v>20.253164556962027</v>
      </c>
      <c r="H41" s="106">
        <f t="shared" si="0"/>
        <v>77</v>
      </c>
      <c r="I41" s="32">
        <f t="shared" si="4"/>
        <v>97.468354430379748</v>
      </c>
      <c r="J41" s="32">
        <f t="shared" si="5"/>
        <v>92.771084337349393</v>
      </c>
      <c r="K41" s="35">
        <v>55</v>
      </c>
      <c r="L41" s="32">
        <f t="shared" si="6"/>
        <v>69.620253164556971</v>
      </c>
      <c r="M41" s="35">
        <v>22</v>
      </c>
      <c r="N41" s="32">
        <f t="shared" si="7"/>
        <v>27.848101265822784</v>
      </c>
      <c r="O41" s="99">
        <f t="shared" ref="O41:O54" si="19">D41-H41</f>
        <v>2</v>
      </c>
      <c r="P41" s="32">
        <f t="shared" si="8"/>
        <v>2.5316455696202533</v>
      </c>
      <c r="Q41" s="35">
        <v>0</v>
      </c>
      <c r="R41" s="32">
        <f t="shared" si="9"/>
        <v>0</v>
      </c>
      <c r="S41" s="35">
        <v>2</v>
      </c>
      <c r="T41" s="32">
        <f t="shared" si="10"/>
        <v>2.5316455696202533</v>
      </c>
      <c r="U41" s="35">
        <v>7</v>
      </c>
      <c r="V41" s="32">
        <f t="shared" si="11"/>
        <v>8.8607594936708853</v>
      </c>
      <c r="W41" s="35">
        <v>4</v>
      </c>
      <c r="X41" s="32">
        <f t="shared" si="12"/>
        <v>5.0632911392405067</v>
      </c>
      <c r="Y41" s="35">
        <v>2</v>
      </c>
      <c r="Z41" s="32">
        <f t="shared" si="13"/>
        <v>2.5316455696202533</v>
      </c>
      <c r="AA41" s="35">
        <v>0</v>
      </c>
      <c r="AB41" s="32">
        <f t="shared" si="14"/>
        <v>0</v>
      </c>
      <c r="AC41" s="32">
        <f t="shared" si="15"/>
        <v>0</v>
      </c>
      <c r="AD41" s="35">
        <v>5</v>
      </c>
      <c r="AE41" s="32">
        <f t="shared" si="16"/>
        <v>6.3291139240506329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9</v>
      </c>
      <c r="D42" s="35">
        <v>9</v>
      </c>
      <c r="E42" s="32">
        <f t="shared" si="2"/>
        <v>100</v>
      </c>
      <c r="F42" s="35">
        <v>5</v>
      </c>
      <c r="G42" s="32">
        <f t="shared" si="3"/>
        <v>55.555555555555557</v>
      </c>
      <c r="H42" s="106">
        <f t="shared" si="0"/>
        <v>9</v>
      </c>
      <c r="I42" s="32">
        <f t="shared" si="4"/>
        <v>100</v>
      </c>
      <c r="J42" s="32">
        <f t="shared" si="5"/>
        <v>100</v>
      </c>
      <c r="K42" s="35">
        <v>8</v>
      </c>
      <c r="L42" s="32">
        <f t="shared" si="6"/>
        <v>88.888888888888886</v>
      </c>
      <c r="M42" s="35">
        <v>1</v>
      </c>
      <c r="N42" s="32">
        <f t="shared" si="7"/>
        <v>11.111111111111111</v>
      </c>
      <c r="O42" s="99">
        <f t="shared" si="19"/>
        <v>0</v>
      </c>
      <c r="P42" s="32">
        <f t="shared" si="8"/>
        <v>0</v>
      </c>
      <c r="Q42" s="35">
        <v>0</v>
      </c>
      <c r="R42" s="32">
        <f t="shared" si="9"/>
        <v>0</v>
      </c>
      <c r="S42" s="35">
        <v>0</v>
      </c>
      <c r="T42" s="32">
        <f t="shared" si="10"/>
        <v>0</v>
      </c>
      <c r="U42" s="35">
        <v>2</v>
      </c>
      <c r="V42" s="32">
        <f t="shared" si="11"/>
        <v>22.222222222222221</v>
      </c>
      <c r="W42" s="35">
        <v>0</v>
      </c>
      <c r="X42" s="32">
        <f t="shared" si="12"/>
        <v>0</v>
      </c>
      <c r="Y42" s="35">
        <v>3</v>
      </c>
      <c r="Z42" s="32">
        <f t="shared" si="13"/>
        <v>33.333333333333329</v>
      </c>
      <c r="AA42" s="35">
        <v>0</v>
      </c>
      <c r="AB42" s="32">
        <f t="shared" si="14"/>
        <v>0</v>
      </c>
      <c r="AC42" s="32">
        <f t="shared" si="15"/>
        <v>0</v>
      </c>
      <c r="AD42" s="35">
        <v>1</v>
      </c>
      <c r="AE42" s="32">
        <f t="shared" si="16"/>
        <v>11.111111111111111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36</v>
      </c>
      <c r="D43" s="35">
        <v>36</v>
      </c>
      <c r="E43" s="32">
        <f t="shared" si="2"/>
        <v>100</v>
      </c>
      <c r="F43" s="35">
        <v>19</v>
      </c>
      <c r="G43" s="32">
        <f t="shared" si="3"/>
        <v>52.777777777777779</v>
      </c>
      <c r="H43" s="106">
        <f t="shared" si="0"/>
        <v>36</v>
      </c>
      <c r="I43" s="32">
        <f t="shared" si="4"/>
        <v>100</v>
      </c>
      <c r="J43" s="32">
        <f t="shared" si="5"/>
        <v>100</v>
      </c>
      <c r="K43" s="35">
        <v>29</v>
      </c>
      <c r="L43" s="32">
        <f t="shared" si="6"/>
        <v>80.555555555555557</v>
      </c>
      <c r="M43" s="35">
        <v>7</v>
      </c>
      <c r="N43" s="32">
        <f t="shared" si="7"/>
        <v>19.444444444444446</v>
      </c>
      <c r="O43" s="99">
        <f t="shared" si="19"/>
        <v>0</v>
      </c>
      <c r="P43" s="32">
        <f t="shared" si="8"/>
        <v>0</v>
      </c>
      <c r="Q43" s="35">
        <v>0</v>
      </c>
      <c r="R43" s="32">
        <f t="shared" si="9"/>
        <v>0</v>
      </c>
      <c r="S43" s="35">
        <v>0</v>
      </c>
      <c r="T43" s="32">
        <f t="shared" si="10"/>
        <v>0</v>
      </c>
      <c r="U43" s="35">
        <v>5</v>
      </c>
      <c r="V43" s="32">
        <f t="shared" si="11"/>
        <v>13.888888888888889</v>
      </c>
      <c r="W43" s="35">
        <v>0</v>
      </c>
      <c r="X43" s="32">
        <f t="shared" si="12"/>
        <v>0</v>
      </c>
      <c r="Y43" s="35">
        <v>4</v>
      </c>
      <c r="Z43" s="32">
        <f t="shared" si="13"/>
        <v>11.111111111111111</v>
      </c>
      <c r="AA43" s="35">
        <v>0</v>
      </c>
      <c r="AB43" s="32">
        <f t="shared" si="14"/>
        <v>0</v>
      </c>
      <c r="AC43" s="32">
        <f t="shared" si="15"/>
        <v>0</v>
      </c>
      <c r="AD43" s="35">
        <v>2</v>
      </c>
      <c r="AE43" s="32">
        <f t="shared" si="16"/>
        <v>5.5555555555555554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175</v>
      </c>
      <c r="D44" s="35">
        <v>167</v>
      </c>
      <c r="E44" s="32">
        <f t="shared" si="2"/>
        <v>95.428571428571431</v>
      </c>
      <c r="F44" s="35">
        <v>70</v>
      </c>
      <c r="G44" s="32">
        <f t="shared" si="3"/>
        <v>41.916167664670652</v>
      </c>
      <c r="H44" s="106">
        <f t="shared" si="0"/>
        <v>154</v>
      </c>
      <c r="I44" s="32">
        <f t="shared" si="4"/>
        <v>92.215568862275461</v>
      </c>
      <c r="J44" s="32">
        <f t="shared" si="5"/>
        <v>88</v>
      </c>
      <c r="K44" s="35">
        <v>79</v>
      </c>
      <c r="L44" s="32">
        <f t="shared" si="6"/>
        <v>47.305389221556887</v>
      </c>
      <c r="M44" s="35">
        <v>75</v>
      </c>
      <c r="N44" s="32">
        <f t="shared" si="7"/>
        <v>44.91017964071856</v>
      </c>
      <c r="O44" s="99">
        <f t="shared" si="19"/>
        <v>13</v>
      </c>
      <c r="P44" s="32">
        <f t="shared" si="8"/>
        <v>7.7844311377245514</v>
      </c>
      <c r="Q44" s="35">
        <v>0</v>
      </c>
      <c r="R44" s="32">
        <f t="shared" si="9"/>
        <v>0</v>
      </c>
      <c r="S44" s="35">
        <v>5</v>
      </c>
      <c r="T44" s="32">
        <f t="shared" si="10"/>
        <v>2.9940119760479043</v>
      </c>
      <c r="U44" s="35">
        <v>11</v>
      </c>
      <c r="V44" s="32">
        <f t="shared" si="11"/>
        <v>6.5868263473053901</v>
      </c>
      <c r="W44" s="35">
        <v>0</v>
      </c>
      <c r="X44" s="32">
        <f t="shared" si="12"/>
        <v>0</v>
      </c>
      <c r="Y44" s="35">
        <v>21</v>
      </c>
      <c r="Z44" s="32">
        <f t="shared" si="13"/>
        <v>12.574850299401197</v>
      </c>
      <c r="AA44" s="35">
        <v>0</v>
      </c>
      <c r="AB44" s="32">
        <f t="shared" si="14"/>
        <v>0</v>
      </c>
      <c r="AC44" s="32">
        <f t="shared" si="15"/>
        <v>0</v>
      </c>
      <c r="AD44" s="35">
        <v>28</v>
      </c>
      <c r="AE44" s="32">
        <f t="shared" si="16"/>
        <v>16.766467065868262</v>
      </c>
      <c r="AF44" s="35">
        <v>2</v>
      </c>
      <c r="AG44" s="32">
        <f t="shared" si="17"/>
        <v>1.1976047904191618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14</v>
      </c>
      <c r="D45" s="35">
        <v>13</v>
      </c>
      <c r="E45" s="32">
        <f t="shared" si="2"/>
        <v>92.857142857142861</v>
      </c>
      <c r="F45" s="35">
        <v>3</v>
      </c>
      <c r="G45" s="32">
        <f t="shared" si="3"/>
        <v>23.076923076923077</v>
      </c>
      <c r="H45" s="106">
        <f t="shared" si="0"/>
        <v>13</v>
      </c>
      <c r="I45" s="32">
        <f t="shared" si="4"/>
        <v>100</v>
      </c>
      <c r="J45" s="32">
        <f t="shared" si="5"/>
        <v>92.857142857142861</v>
      </c>
      <c r="K45" s="35">
        <v>10</v>
      </c>
      <c r="L45" s="32">
        <f t="shared" si="6"/>
        <v>76.923076923076934</v>
      </c>
      <c r="M45" s="35">
        <v>3</v>
      </c>
      <c r="N45" s="32">
        <f t="shared" si="7"/>
        <v>23.076923076923077</v>
      </c>
      <c r="O45" s="99">
        <f t="shared" si="19"/>
        <v>0</v>
      </c>
      <c r="P45" s="32">
        <f t="shared" si="8"/>
        <v>0</v>
      </c>
      <c r="Q45" s="35">
        <v>0</v>
      </c>
      <c r="R45" s="32">
        <f t="shared" si="9"/>
        <v>0</v>
      </c>
      <c r="S45" s="35">
        <v>4</v>
      </c>
      <c r="T45" s="32">
        <f t="shared" si="10"/>
        <v>30.76923076923077</v>
      </c>
      <c r="U45" s="35">
        <v>2</v>
      </c>
      <c r="V45" s="32">
        <f t="shared" si="11"/>
        <v>15.384615384615385</v>
      </c>
      <c r="W45" s="35">
        <v>0</v>
      </c>
      <c r="X45" s="32">
        <f t="shared" si="12"/>
        <v>0</v>
      </c>
      <c r="Y45" s="35">
        <v>1</v>
      </c>
      <c r="Z45" s="32">
        <f t="shared" si="13"/>
        <v>7.6923076923076925</v>
      </c>
      <c r="AA45" s="35">
        <v>0</v>
      </c>
      <c r="AB45" s="32">
        <f t="shared" si="14"/>
        <v>0</v>
      </c>
      <c r="AC45" s="32">
        <f t="shared" si="15"/>
        <v>0</v>
      </c>
      <c r="AD45" s="35">
        <v>0</v>
      </c>
      <c r="AE45" s="32">
        <f t="shared" si="16"/>
        <v>0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13</v>
      </c>
      <c r="D46" s="35">
        <v>11</v>
      </c>
      <c r="E46" s="32">
        <f t="shared" si="2"/>
        <v>84.615384615384613</v>
      </c>
      <c r="F46" s="35">
        <v>2</v>
      </c>
      <c r="G46" s="32">
        <f t="shared" si="3"/>
        <v>18.181818181818183</v>
      </c>
      <c r="H46" s="106">
        <f t="shared" si="0"/>
        <v>10</v>
      </c>
      <c r="I46" s="32">
        <f t="shared" si="4"/>
        <v>90.909090909090907</v>
      </c>
      <c r="J46" s="32">
        <f t="shared" si="5"/>
        <v>76.923076923076934</v>
      </c>
      <c r="K46" s="35">
        <v>9</v>
      </c>
      <c r="L46" s="32">
        <f t="shared" si="6"/>
        <v>81.818181818181827</v>
      </c>
      <c r="M46" s="35">
        <v>1</v>
      </c>
      <c r="N46" s="32">
        <f t="shared" si="7"/>
        <v>9.0909090909090917</v>
      </c>
      <c r="O46" s="99">
        <f t="shared" si="19"/>
        <v>1</v>
      </c>
      <c r="P46" s="32">
        <f t="shared" si="8"/>
        <v>9.0909090909090917</v>
      </c>
      <c r="Q46" s="35">
        <v>0</v>
      </c>
      <c r="R46" s="32">
        <f t="shared" si="9"/>
        <v>0</v>
      </c>
      <c r="S46" s="35">
        <v>0</v>
      </c>
      <c r="T46" s="32">
        <f t="shared" si="10"/>
        <v>0</v>
      </c>
      <c r="U46" s="35">
        <v>0</v>
      </c>
      <c r="V46" s="32">
        <f t="shared" si="11"/>
        <v>0</v>
      </c>
      <c r="W46" s="35">
        <v>0</v>
      </c>
      <c r="X46" s="32">
        <f t="shared" si="12"/>
        <v>0</v>
      </c>
      <c r="Y46" s="35">
        <v>1</v>
      </c>
      <c r="Z46" s="32">
        <f t="shared" si="13"/>
        <v>9.0909090909090917</v>
      </c>
      <c r="AA46" s="35">
        <v>0</v>
      </c>
      <c r="AB46" s="32">
        <f t="shared" si="14"/>
        <v>0</v>
      </c>
      <c r="AC46" s="32">
        <f t="shared" si="15"/>
        <v>0</v>
      </c>
      <c r="AD46" s="35">
        <v>3</v>
      </c>
      <c r="AE46" s="32">
        <f t="shared" si="16"/>
        <v>27.27272727272727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41</v>
      </c>
      <c r="D47" s="35">
        <v>39</v>
      </c>
      <c r="E47" s="32">
        <f t="shared" si="2"/>
        <v>95.121951219512198</v>
      </c>
      <c r="F47" s="35">
        <v>14</v>
      </c>
      <c r="G47" s="32">
        <f t="shared" si="3"/>
        <v>35.897435897435898</v>
      </c>
      <c r="H47" s="106">
        <f t="shared" si="0"/>
        <v>28</v>
      </c>
      <c r="I47" s="32">
        <f t="shared" si="4"/>
        <v>71.794871794871796</v>
      </c>
      <c r="J47" s="32">
        <f t="shared" si="5"/>
        <v>68.292682926829272</v>
      </c>
      <c r="K47" s="35">
        <v>19</v>
      </c>
      <c r="L47" s="32">
        <f t="shared" si="6"/>
        <v>48.717948717948715</v>
      </c>
      <c r="M47" s="35">
        <v>9</v>
      </c>
      <c r="N47" s="32">
        <f t="shared" si="7"/>
        <v>23.076923076923077</v>
      </c>
      <c r="O47" s="99">
        <f t="shared" si="19"/>
        <v>11</v>
      </c>
      <c r="P47" s="32">
        <f t="shared" si="8"/>
        <v>28.205128205128204</v>
      </c>
      <c r="Q47" s="35">
        <v>0</v>
      </c>
      <c r="R47" s="32">
        <f t="shared" si="9"/>
        <v>0</v>
      </c>
      <c r="S47" s="35">
        <v>2</v>
      </c>
      <c r="T47" s="32">
        <f t="shared" si="10"/>
        <v>5.1282051282051277</v>
      </c>
      <c r="U47" s="35">
        <v>6</v>
      </c>
      <c r="V47" s="32">
        <f t="shared" si="11"/>
        <v>15.384615384615385</v>
      </c>
      <c r="W47" s="35">
        <v>3</v>
      </c>
      <c r="X47" s="32">
        <f t="shared" si="12"/>
        <v>7.6923076923076925</v>
      </c>
      <c r="Y47" s="35">
        <v>6</v>
      </c>
      <c r="Z47" s="32">
        <f t="shared" si="13"/>
        <v>15.384615384615385</v>
      </c>
      <c r="AA47" s="35">
        <v>0</v>
      </c>
      <c r="AB47" s="32">
        <f t="shared" si="14"/>
        <v>0</v>
      </c>
      <c r="AC47" s="32">
        <f t="shared" si="15"/>
        <v>0</v>
      </c>
      <c r="AD47" s="35">
        <v>1</v>
      </c>
      <c r="AE47" s="32">
        <f t="shared" si="16"/>
        <v>2.5641025641025639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147</v>
      </c>
      <c r="D48" s="35">
        <v>133</v>
      </c>
      <c r="E48" s="32">
        <f t="shared" si="2"/>
        <v>90.476190476190482</v>
      </c>
      <c r="F48" s="35">
        <v>68</v>
      </c>
      <c r="G48" s="32">
        <f t="shared" si="3"/>
        <v>51.127819548872175</v>
      </c>
      <c r="H48" s="106">
        <f t="shared" si="0"/>
        <v>112</v>
      </c>
      <c r="I48" s="32">
        <f t="shared" si="4"/>
        <v>84.210526315789465</v>
      </c>
      <c r="J48" s="32">
        <f t="shared" si="5"/>
        <v>76.19047619047619</v>
      </c>
      <c r="K48" s="35">
        <v>63</v>
      </c>
      <c r="L48" s="32">
        <f t="shared" si="6"/>
        <v>47.368421052631575</v>
      </c>
      <c r="M48" s="35">
        <v>49</v>
      </c>
      <c r="N48" s="32">
        <f t="shared" si="7"/>
        <v>36.84210526315789</v>
      </c>
      <c r="O48" s="99">
        <f t="shared" si="19"/>
        <v>21</v>
      </c>
      <c r="P48" s="32">
        <f t="shared" si="8"/>
        <v>15.789473684210526</v>
      </c>
      <c r="Q48" s="35">
        <v>0</v>
      </c>
      <c r="R48" s="32">
        <f t="shared" si="9"/>
        <v>0</v>
      </c>
      <c r="S48" s="35">
        <v>9</v>
      </c>
      <c r="T48" s="32">
        <f t="shared" si="10"/>
        <v>6.7669172932330826</v>
      </c>
      <c r="U48" s="35">
        <v>19</v>
      </c>
      <c r="V48" s="32">
        <f t="shared" si="11"/>
        <v>14.285714285714285</v>
      </c>
      <c r="W48" s="35">
        <v>16</v>
      </c>
      <c r="X48" s="32">
        <f t="shared" si="12"/>
        <v>12.030075187969924</v>
      </c>
      <c r="Y48" s="35">
        <v>0</v>
      </c>
      <c r="Z48" s="32">
        <f t="shared" si="13"/>
        <v>0</v>
      </c>
      <c r="AA48" s="35">
        <v>16</v>
      </c>
      <c r="AB48" s="32">
        <f t="shared" si="14"/>
        <v>12.030075187969924</v>
      </c>
      <c r="AC48" s="32">
        <f t="shared" si="15"/>
        <v>0</v>
      </c>
      <c r="AD48" s="35">
        <v>22</v>
      </c>
      <c r="AE48" s="32">
        <f t="shared" si="16"/>
        <v>16.541353383458645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0</v>
      </c>
      <c r="D49" s="35">
        <v>0</v>
      </c>
      <c r="E49" s="32">
        <f t="shared" si="2"/>
        <v>0</v>
      </c>
      <c r="F49" s="35">
        <v>0</v>
      </c>
      <c r="G49" s="32">
        <f t="shared" si="3"/>
        <v>0</v>
      </c>
      <c r="H49" s="106">
        <f t="shared" si="0"/>
        <v>0</v>
      </c>
      <c r="I49" s="32">
        <f t="shared" si="4"/>
        <v>0</v>
      </c>
      <c r="J49" s="32">
        <f t="shared" si="5"/>
        <v>0</v>
      </c>
      <c r="K49" s="35">
        <v>0</v>
      </c>
      <c r="L49" s="32">
        <f t="shared" si="6"/>
        <v>0</v>
      </c>
      <c r="M49" s="35">
        <v>0</v>
      </c>
      <c r="N49" s="32">
        <f t="shared" si="7"/>
        <v>0</v>
      </c>
      <c r="O49" s="99">
        <f t="shared" si="19"/>
        <v>0</v>
      </c>
      <c r="P49" s="32">
        <f t="shared" si="8"/>
        <v>0</v>
      </c>
      <c r="Q49" s="35">
        <v>0</v>
      </c>
      <c r="R49" s="32">
        <f t="shared" si="9"/>
        <v>0</v>
      </c>
      <c r="S49" s="35">
        <v>0</v>
      </c>
      <c r="T49" s="32">
        <f t="shared" si="10"/>
        <v>0</v>
      </c>
      <c r="U49" s="35">
        <v>0</v>
      </c>
      <c r="V49" s="32">
        <f t="shared" si="11"/>
        <v>0</v>
      </c>
      <c r="W49" s="35">
        <v>0</v>
      </c>
      <c r="X49" s="32">
        <f t="shared" si="12"/>
        <v>0</v>
      </c>
      <c r="Y49" s="35">
        <v>0</v>
      </c>
      <c r="Z49" s="32">
        <f t="shared" si="13"/>
        <v>0</v>
      </c>
      <c r="AA49" s="35">
        <v>0</v>
      </c>
      <c r="AB49" s="32">
        <f t="shared" si="14"/>
        <v>0</v>
      </c>
      <c r="AC49" s="32">
        <f t="shared" si="15"/>
        <v>0</v>
      </c>
      <c r="AD49" s="35">
        <v>0</v>
      </c>
      <c r="AE49" s="32">
        <f t="shared" si="16"/>
        <v>0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25</v>
      </c>
      <c r="D50" s="35">
        <v>25</v>
      </c>
      <c r="E50" s="32">
        <f t="shared" si="2"/>
        <v>100</v>
      </c>
      <c r="F50" s="35">
        <v>2</v>
      </c>
      <c r="G50" s="32">
        <f t="shared" si="3"/>
        <v>8</v>
      </c>
      <c r="H50" s="106">
        <f t="shared" si="0"/>
        <v>24</v>
      </c>
      <c r="I50" s="32">
        <f t="shared" si="4"/>
        <v>96</v>
      </c>
      <c r="J50" s="32">
        <f t="shared" si="5"/>
        <v>96</v>
      </c>
      <c r="K50" s="35">
        <v>16</v>
      </c>
      <c r="L50" s="32">
        <f t="shared" si="6"/>
        <v>64</v>
      </c>
      <c r="M50" s="35">
        <v>8</v>
      </c>
      <c r="N50" s="32">
        <f t="shared" si="7"/>
        <v>32</v>
      </c>
      <c r="O50" s="99">
        <f t="shared" si="19"/>
        <v>1</v>
      </c>
      <c r="P50" s="32">
        <f t="shared" si="8"/>
        <v>4</v>
      </c>
      <c r="Q50" s="35">
        <v>1</v>
      </c>
      <c r="R50" s="32">
        <f t="shared" si="9"/>
        <v>100</v>
      </c>
      <c r="S50" s="35">
        <v>1</v>
      </c>
      <c r="T50" s="32">
        <f t="shared" si="10"/>
        <v>4</v>
      </c>
      <c r="U50" s="35">
        <v>6</v>
      </c>
      <c r="V50" s="32">
        <f t="shared" si="11"/>
        <v>24</v>
      </c>
      <c r="W50" s="35">
        <v>0</v>
      </c>
      <c r="X50" s="32">
        <f t="shared" si="12"/>
        <v>0</v>
      </c>
      <c r="Y50" s="35">
        <v>2</v>
      </c>
      <c r="Z50" s="32">
        <f t="shared" si="13"/>
        <v>8</v>
      </c>
      <c r="AA50" s="35">
        <v>0</v>
      </c>
      <c r="AB50" s="32">
        <f t="shared" si="14"/>
        <v>0</v>
      </c>
      <c r="AC50" s="32">
        <f t="shared" si="15"/>
        <v>0</v>
      </c>
      <c r="AD50" s="35">
        <v>0</v>
      </c>
      <c r="AE50" s="32">
        <f t="shared" si="16"/>
        <v>0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35</v>
      </c>
      <c r="D51" s="35">
        <v>35</v>
      </c>
      <c r="E51" s="32">
        <f t="shared" si="2"/>
        <v>100</v>
      </c>
      <c r="F51" s="35">
        <v>20</v>
      </c>
      <c r="G51" s="32">
        <f t="shared" si="3"/>
        <v>57.142857142857139</v>
      </c>
      <c r="H51" s="106">
        <f t="shared" si="0"/>
        <v>34</v>
      </c>
      <c r="I51" s="32">
        <f t="shared" si="4"/>
        <v>97.142857142857139</v>
      </c>
      <c r="J51" s="32">
        <f t="shared" si="5"/>
        <v>97.142857142857139</v>
      </c>
      <c r="K51" s="35">
        <v>28</v>
      </c>
      <c r="L51" s="32">
        <f t="shared" si="6"/>
        <v>80</v>
      </c>
      <c r="M51" s="35">
        <v>6</v>
      </c>
      <c r="N51" s="32">
        <f t="shared" si="7"/>
        <v>17.142857142857142</v>
      </c>
      <c r="O51" s="99">
        <f t="shared" si="19"/>
        <v>1</v>
      </c>
      <c r="P51" s="32">
        <f t="shared" si="8"/>
        <v>2.8571428571428572</v>
      </c>
      <c r="Q51" s="35">
        <v>0</v>
      </c>
      <c r="R51" s="32">
        <f t="shared" si="9"/>
        <v>0</v>
      </c>
      <c r="S51" s="35">
        <v>0</v>
      </c>
      <c r="T51" s="32">
        <f t="shared" si="10"/>
        <v>0</v>
      </c>
      <c r="U51" s="35">
        <v>6</v>
      </c>
      <c r="V51" s="32">
        <f t="shared" si="11"/>
        <v>17.142857142857142</v>
      </c>
      <c r="W51" s="35">
        <v>1</v>
      </c>
      <c r="X51" s="32">
        <f t="shared" si="12"/>
        <v>2.8571428571428572</v>
      </c>
      <c r="Y51" s="35">
        <v>6</v>
      </c>
      <c r="Z51" s="32">
        <f t="shared" si="13"/>
        <v>17.142857142857142</v>
      </c>
      <c r="AA51" s="35">
        <v>0</v>
      </c>
      <c r="AB51" s="32">
        <f t="shared" si="14"/>
        <v>0</v>
      </c>
      <c r="AC51" s="32">
        <f t="shared" si="15"/>
        <v>0</v>
      </c>
      <c r="AD51" s="35">
        <v>5</v>
      </c>
      <c r="AE51" s="32">
        <f t="shared" si="16"/>
        <v>14.285714285714285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70</v>
      </c>
      <c r="D52" s="35">
        <v>69</v>
      </c>
      <c r="E52" s="32">
        <f t="shared" si="2"/>
        <v>98.571428571428584</v>
      </c>
      <c r="F52" s="35">
        <v>27</v>
      </c>
      <c r="G52" s="32">
        <f t="shared" si="3"/>
        <v>39.130434782608695</v>
      </c>
      <c r="H52" s="106">
        <f t="shared" si="0"/>
        <v>69</v>
      </c>
      <c r="I52" s="32">
        <f t="shared" si="4"/>
        <v>100</v>
      </c>
      <c r="J52" s="32">
        <f t="shared" si="5"/>
        <v>98.571428571428584</v>
      </c>
      <c r="K52" s="35">
        <v>53</v>
      </c>
      <c r="L52" s="32">
        <f t="shared" si="6"/>
        <v>76.811594202898547</v>
      </c>
      <c r="M52" s="35">
        <v>16</v>
      </c>
      <c r="N52" s="32">
        <f t="shared" si="7"/>
        <v>23.188405797101449</v>
      </c>
      <c r="O52" s="99">
        <f t="shared" si="19"/>
        <v>0</v>
      </c>
      <c r="P52" s="32">
        <f t="shared" si="8"/>
        <v>0</v>
      </c>
      <c r="Q52" s="35">
        <v>0</v>
      </c>
      <c r="R52" s="32">
        <f t="shared" si="9"/>
        <v>0</v>
      </c>
      <c r="S52" s="35">
        <v>8</v>
      </c>
      <c r="T52" s="32">
        <f t="shared" si="10"/>
        <v>11.594202898550725</v>
      </c>
      <c r="U52" s="35">
        <v>10</v>
      </c>
      <c r="V52" s="32">
        <f t="shared" si="11"/>
        <v>14.492753623188406</v>
      </c>
      <c r="W52" s="35">
        <v>1</v>
      </c>
      <c r="X52" s="32">
        <f t="shared" si="12"/>
        <v>1.4492753623188406</v>
      </c>
      <c r="Y52" s="35">
        <v>7</v>
      </c>
      <c r="Z52" s="32">
        <f t="shared" si="13"/>
        <v>10.144927536231885</v>
      </c>
      <c r="AA52" s="35">
        <v>0</v>
      </c>
      <c r="AB52" s="32">
        <f t="shared" si="14"/>
        <v>0</v>
      </c>
      <c r="AC52" s="32">
        <f t="shared" si="15"/>
        <v>0</v>
      </c>
      <c r="AD52" s="35">
        <v>0</v>
      </c>
      <c r="AE52" s="32">
        <f t="shared" si="16"/>
        <v>0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49</v>
      </c>
      <c r="D53" s="35">
        <v>47</v>
      </c>
      <c r="E53" s="32">
        <f t="shared" si="2"/>
        <v>95.918367346938766</v>
      </c>
      <c r="F53" s="35">
        <v>14</v>
      </c>
      <c r="G53" s="32">
        <f t="shared" si="3"/>
        <v>29.787234042553191</v>
      </c>
      <c r="H53" s="106">
        <f t="shared" si="0"/>
        <v>46</v>
      </c>
      <c r="I53" s="32">
        <f t="shared" si="4"/>
        <v>97.872340425531917</v>
      </c>
      <c r="J53" s="32">
        <f t="shared" si="5"/>
        <v>93.877551020408163</v>
      </c>
      <c r="K53" s="35">
        <v>36</v>
      </c>
      <c r="L53" s="32">
        <f t="shared" si="6"/>
        <v>76.59574468085107</v>
      </c>
      <c r="M53" s="35">
        <v>10</v>
      </c>
      <c r="N53" s="32">
        <f t="shared" si="7"/>
        <v>21.276595744680851</v>
      </c>
      <c r="O53" s="99">
        <f t="shared" si="19"/>
        <v>1</v>
      </c>
      <c r="P53" s="32">
        <f t="shared" si="8"/>
        <v>2.1276595744680851</v>
      </c>
      <c r="Q53" s="35">
        <v>0</v>
      </c>
      <c r="R53" s="32">
        <f t="shared" si="9"/>
        <v>0</v>
      </c>
      <c r="S53" s="35">
        <v>1</v>
      </c>
      <c r="T53" s="32">
        <f t="shared" si="10"/>
        <v>2.1276595744680851</v>
      </c>
      <c r="U53" s="35">
        <v>5</v>
      </c>
      <c r="V53" s="32">
        <f t="shared" si="11"/>
        <v>10.638297872340425</v>
      </c>
      <c r="W53" s="35">
        <v>5</v>
      </c>
      <c r="X53" s="32">
        <f t="shared" si="12"/>
        <v>10.638297872340425</v>
      </c>
      <c r="Y53" s="35">
        <v>8</v>
      </c>
      <c r="Z53" s="32">
        <f t="shared" si="13"/>
        <v>17.021276595744681</v>
      </c>
      <c r="AA53" s="35">
        <v>0</v>
      </c>
      <c r="AB53" s="32">
        <f t="shared" si="14"/>
        <v>0</v>
      </c>
      <c r="AC53" s="32">
        <f t="shared" si="15"/>
        <v>0</v>
      </c>
      <c r="AD53" s="35">
        <v>4</v>
      </c>
      <c r="AE53" s="32">
        <f t="shared" si="16"/>
        <v>8.5106382978723403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60</v>
      </c>
      <c r="D54" s="35">
        <v>56</v>
      </c>
      <c r="E54" s="32">
        <f t="shared" si="2"/>
        <v>93.333333333333329</v>
      </c>
      <c r="F54" s="35">
        <v>42</v>
      </c>
      <c r="G54" s="32">
        <f t="shared" si="3"/>
        <v>75</v>
      </c>
      <c r="H54" s="106">
        <f t="shared" si="0"/>
        <v>48</v>
      </c>
      <c r="I54" s="32">
        <f t="shared" si="4"/>
        <v>85.714285714285708</v>
      </c>
      <c r="J54" s="32">
        <f t="shared" si="5"/>
        <v>80</v>
      </c>
      <c r="K54" s="35">
        <v>31</v>
      </c>
      <c r="L54" s="32">
        <f t="shared" si="6"/>
        <v>55.357142857142861</v>
      </c>
      <c r="M54" s="35">
        <v>17</v>
      </c>
      <c r="N54" s="32">
        <f t="shared" si="7"/>
        <v>30.357142857142854</v>
      </c>
      <c r="O54" s="99">
        <f t="shared" si="19"/>
        <v>8</v>
      </c>
      <c r="P54" s="32">
        <f t="shared" si="8"/>
        <v>14.285714285714285</v>
      </c>
      <c r="Q54" s="35">
        <v>0</v>
      </c>
      <c r="R54" s="32">
        <f t="shared" si="9"/>
        <v>0</v>
      </c>
      <c r="S54" s="35">
        <v>1</v>
      </c>
      <c r="T54" s="32">
        <f t="shared" si="10"/>
        <v>1.7857142857142856</v>
      </c>
      <c r="U54" s="35">
        <v>3</v>
      </c>
      <c r="V54" s="32">
        <f t="shared" si="11"/>
        <v>5.3571428571428568</v>
      </c>
      <c r="W54" s="35">
        <v>0</v>
      </c>
      <c r="X54" s="32">
        <f t="shared" si="12"/>
        <v>0</v>
      </c>
      <c r="Y54" s="35">
        <v>4</v>
      </c>
      <c r="Z54" s="32">
        <f t="shared" si="13"/>
        <v>7.1428571428571423</v>
      </c>
      <c r="AA54" s="35">
        <v>0</v>
      </c>
      <c r="AB54" s="32">
        <f t="shared" si="14"/>
        <v>0</v>
      </c>
      <c r="AC54" s="32">
        <f t="shared" si="15"/>
        <v>0</v>
      </c>
      <c r="AD54" s="35">
        <v>2</v>
      </c>
      <c r="AE54" s="32">
        <f t="shared" si="16"/>
        <v>3.5714285714285712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616.70000000000005</v>
      </c>
      <c r="D55" s="10">
        <f>SUM(D56:D63)</f>
        <v>530</v>
      </c>
      <c r="E55" s="43">
        <f>IF(C55=0,0,D55/C55*100)</f>
        <v>85.94130047024484</v>
      </c>
      <c r="F55" s="10">
        <f>SUM(F56:F63)</f>
        <v>201</v>
      </c>
      <c r="G55" s="43">
        <f>IF(D55=0,0,F55/D55*100)</f>
        <v>37.924528301886795</v>
      </c>
      <c r="H55" s="61">
        <f>SUM(H56:H63)</f>
        <v>516</v>
      </c>
      <c r="I55" s="43">
        <f>IF(D55=0,0,H55/D55*100)</f>
        <v>97.35849056603773</v>
      </c>
      <c r="J55" s="43">
        <f>IF(C55=0,0,H55/C55*100)</f>
        <v>83.671152910653461</v>
      </c>
      <c r="K55" s="10">
        <f>SUM(K56:K63)</f>
        <v>353</v>
      </c>
      <c r="L55" s="43">
        <f>IF(D55=0,0,K55/D55*100)</f>
        <v>66.603773584905653</v>
      </c>
      <c r="M55" s="10">
        <f>SUM(M56:M63)</f>
        <v>163</v>
      </c>
      <c r="N55" s="43">
        <f>IF(D55=0,0,M55/D55*100)</f>
        <v>30.754716981132074</v>
      </c>
      <c r="O55" s="61">
        <f>SUM(O56:O63)</f>
        <v>14</v>
      </c>
      <c r="P55" s="43">
        <f>IF(D55=0,0,O55/D55*100)</f>
        <v>2.6415094339622645</v>
      </c>
      <c r="Q55" s="10">
        <f>SUM(Q56:Q63)</f>
        <v>3</v>
      </c>
      <c r="R55" s="43">
        <f t="shared" si="9"/>
        <v>21.428571428571427</v>
      </c>
      <c r="S55" s="10">
        <f>SUM(S56:S63)</f>
        <v>26</v>
      </c>
      <c r="T55" s="43">
        <f>IF(D55=0,0,S55/D55*100)</f>
        <v>4.9056603773584913</v>
      </c>
      <c r="U55" s="10">
        <f>SUM(U56:U63)</f>
        <v>67</v>
      </c>
      <c r="V55" s="43">
        <f t="shared" si="11"/>
        <v>12.641509433962264</v>
      </c>
      <c r="W55" s="10">
        <f>SUM(W56:W63)</f>
        <v>29</v>
      </c>
      <c r="X55" s="43">
        <f>IF(D55=0,0,W55/D55*100)</f>
        <v>5.4716981132075473</v>
      </c>
      <c r="Y55" s="10">
        <f>SUM(Y56:Y63)</f>
        <v>202</v>
      </c>
      <c r="Z55" s="43">
        <f>IF(D55=0,0,Y55/D55*100)</f>
        <v>38.113207547169814</v>
      </c>
      <c r="AA55" s="10">
        <f>SUM(AA56:AA63)</f>
        <v>2</v>
      </c>
      <c r="AB55" s="43">
        <f>IF(D55=0,0,AA55/D55*100)</f>
        <v>0.37735849056603776</v>
      </c>
      <c r="AC55" s="43">
        <f>IF(Y55=0,0,AA55/Y55*100)</f>
        <v>0.99009900990099009</v>
      </c>
      <c r="AD55" s="10">
        <f>SUM(AD56:AD63)</f>
        <v>37</v>
      </c>
      <c r="AE55" s="43">
        <f t="shared" si="16"/>
        <v>6.9811320754716979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29</v>
      </c>
      <c r="D56" s="35">
        <v>29</v>
      </c>
      <c r="E56" s="32">
        <f t="shared" si="2"/>
        <v>100</v>
      </c>
      <c r="F56" s="35">
        <v>6</v>
      </c>
      <c r="G56" s="32">
        <f t="shared" si="3"/>
        <v>20.689655172413794</v>
      </c>
      <c r="H56" s="106">
        <f t="shared" si="0"/>
        <v>29</v>
      </c>
      <c r="I56" s="32">
        <f t="shared" si="4"/>
        <v>100</v>
      </c>
      <c r="J56" s="32">
        <f t="shared" si="5"/>
        <v>100</v>
      </c>
      <c r="K56" s="35">
        <v>21</v>
      </c>
      <c r="L56" s="32">
        <f t="shared" si="6"/>
        <v>72.41379310344827</v>
      </c>
      <c r="M56" s="35">
        <v>8</v>
      </c>
      <c r="N56" s="32">
        <f t="shared" si="7"/>
        <v>27.586206896551722</v>
      </c>
      <c r="O56" s="99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3</v>
      </c>
      <c r="T56" s="32">
        <f t="shared" si="10"/>
        <v>10.344827586206897</v>
      </c>
      <c r="U56" s="35">
        <v>0</v>
      </c>
      <c r="V56" s="32">
        <f t="shared" si="11"/>
        <v>0</v>
      </c>
      <c r="W56" s="35">
        <v>3</v>
      </c>
      <c r="X56" s="32">
        <f t="shared" si="12"/>
        <v>10.344827586206897</v>
      </c>
      <c r="Y56" s="35">
        <v>5</v>
      </c>
      <c r="Z56" s="32">
        <f t="shared" si="13"/>
        <v>17.241379310344829</v>
      </c>
      <c r="AA56" s="35">
        <v>0</v>
      </c>
      <c r="AB56" s="32">
        <f t="shared" si="14"/>
        <v>0</v>
      </c>
      <c r="AC56" s="32">
        <f t="shared" si="15"/>
        <v>0</v>
      </c>
      <c r="AD56" s="35">
        <v>5</v>
      </c>
      <c r="AE56" s="32">
        <f t="shared" si="16"/>
        <v>17.241379310344829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1</v>
      </c>
      <c r="D57" s="35">
        <v>0</v>
      </c>
      <c r="E57" s="32">
        <f t="shared" si="2"/>
        <v>0</v>
      </c>
      <c r="F57" s="35">
        <v>0</v>
      </c>
      <c r="G57" s="32">
        <f t="shared" si="3"/>
        <v>0</v>
      </c>
      <c r="H57" s="106">
        <f t="shared" si="0"/>
        <v>0</v>
      </c>
      <c r="I57" s="32">
        <f t="shared" si="4"/>
        <v>0</v>
      </c>
      <c r="J57" s="32">
        <f t="shared" si="5"/>
        <v>0</v>
      </c>
      <c r="K57" s="35">
        <v>0</v>
      </c>
      <c r="L57" s="32">
        <f t="shared" si="6"/>
        <v>0</v>
      </c>
      <c r="M57" s="35">
        <v>0</v>
      </c>
      <c r="N57" s="32">
        <f t="shared" si="7"/>
        <v>0</v>
      </c>
      <c r="O57" s="99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0</v>
      </c>
      <c r="V57" s="32">
        <f t="shared" si="11"/>
        <v>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1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56</v>
      </c>
      <c r="D58" s="35">
        <v>51</v>
      </c>
      <c r="E58" s="32">
        <f t="shared" si="2"/>
        <v>91.071428571428569</v>
      </c>
      <c r="F58" s="35">
        <v>12</v>
      </c>
      <c r="G58" s="32">
        <f t="shared" si="3"/>
        <v>23.52941176470588</v>
      </c>
      <c r="H58" s="106">
        <f t="shared" si="0"/>
        <v>42</v>
      </c>
      <c r="I58" s="32">
        <f t="shared" si="4"/>
        <v>82.35294117647058</v>
      </c>
      <c r="J58" s="32">
        <f t="shared" si="5"/>
        <v>75</v>
      </c>
      <c r="K58" s="35">
        <v>16</v>
      </c>
      <c r="L58" s="32">
        <f t="shared" si="6"/>
        <v>31.372549019607842</v>
      </c>
      <c r="M58" s="35">
        <v>26</v>
      </c>
      <c r="N58" s="32">
        <f t="shared" si="7"/>
        <v>50.980392156862742</v>
      </c>
      <c r="O58" s="99">
        <f t="shared" si="20"/>
        <v>9</v>
      </c>
      <c r="P58" s="32">
        <f t="shared" si="8"/>
        <v>17.647058823529413</v>
      </c>
      <c r="Q58" s="35">
        <v>0</v>
      </c>
      <c r="R58" s="32">
        <f t="shared" si="9"/>
        <v>0</v>
      </c>
      <c r="S58" s="35">
        <v>5</v>
      </c>
      <c r="T58" s="32">
        <f t="shared" si="10"/>
        <v>9.8039215686274517</v>
      </c>
      <c r="U58" s="35">
        <v>3</v>
      </c>
      <c r="V58" s="32">
        <f t="shared" si="11"/>
        <v>5.8823529411764701</v>
      </c>
      <c r="W58" s="35">
        <v>3</v>
      </c>
      <c r="X58" s="32">
        <f t="shared" si="12"/>
        <v>5.8823529411764701</v>
      </c>
      <c r="Y58" s="35">
        <v>13</v>
      </c>
      <c r="Z58" s="32">
        <f t="shared" si="13"/>
        <v>25.490196078431371</v>
      </c>
      <c r="AA58" s="35">
        <v>0</v>
      </c>
      <c r="AB58" s="32">
        <f t="shared" si="14"/>
        <v>0</v>
      </c>
      <c r="AC58" s="32">
        <f t="shared" si="15"/>
        <v>0</v>
      </c>
      <c r="AD58" s="35">
        <v>7</v>
      </c>
      <c r="AE58" s="32">
        <f t="shared" si="16"/>
        <v>13.725490196078432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1</v>
      </c>
      <c r="D59" s="35">
        <v>1</v>
      </c>
      <c r="E59" s="32">
        <f t="shared" si="2"/>
        <v>100</v>
      </c>
      <c r="F59" s="35">
        <v>1</v>
      </c>
      <c r="G59" s="32">
        <f t="shared" si="3"/>
        <v>100</v>
      </c>
      <c r="H59" s="106">
        <f t="shared" si="0"/>
        <v>1</v>
      </c>
      <c r="I59" s="32">
        <f t="shared" si="4"/>
        <v>100</v>
      </c>
      <c r="J59" s="32">
        <f t="shared" si="5"/>
        <v>100</v>
      </c>
      <c r="K59" s="35">
        <v>1</v>
      </c>
      <c r="L59" s="32">
        <f t="shared" si="6"/>
        <v>100</v>
      </c>
      <c r="M59" s="35">
        <v>0</v>
      </c>
      <c r="N59" s="32">
        <f t="shared" si="7"/>
        <v>0</v>
      </c>
      <c r="O59" s="99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0</v>
      </c>
      <c r="T59" s="32">
        <f t="shared" si="10"/>
        <v>0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0</v>
      </c>
      <c r="Z59" s="32">
        <f t="shared" si="13"/>
        <v>0</v>
      </c>
      <c r="AA59" s="35">
        <v>0</v>
      </c>
      <c r="AB59" s="32">
        <f t="shared" si="14"/>
        <v>0</v>
      </c>
      <c r="AC59" s="32">
        <f t="shared" si="15"/>
        <v>0</v>
      </c>
      <c r="AD59" s="35">
        <v>0</v>
      </c>
      <c r="AE59" s="32">
        <f t="shared" si="16"/>
        <v>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279</v>
      </c>
      <c r="D60" s="35">
        <v>273</v>
      </c>
      <c r="E60" s="32">
        <f t="shared" si="2"/>
        <v>97.849462365591393</v>
      </c>
      <c r="F60" s="35">
        <v>110</v>
      </c>
      <c r="G60" s="32">
        <f t="shared" si="3"/>
        <v>40.293040293040292</v>
      </c>
      <c r="H60" s="106">
        <f t="shared" si="0"/>
        <v>271</v>
      </c>
      <c r="I60" s="32">
        <f t="shared" si="4"/>
        <v>99.26739926739927</v>
      </c>
      <c r="J60" s="32">
        <f t="shared" si="5"/>
        <v>97.132616487455195</v>
      </c>
      <c r="K60" s="35">
        <v>188</v>
      </c>
      <c r="L60" s="32">
        <f t="shared" si="6"/>
        <v>68.864468864468861</v>
      </c>
      <c r="M60" s="35">
        <v>83</v>
      </c>
      <c r="N60" s="32">
        <f t="shared" si="7"/>
        <v>30.402930402930401</v>
      </c>
      <c r="O60" s="99">
        <f t="shared" si="20"/>
        <v>2</v>
      </c>
      <c r="P60" s="32">
        <f t="shared" si="8"/>
        <v>0.73260073260073255</v>
      </c>
      <c r="Q60" s="35">
        <v>1</v>
      </c>
      <c r="R60" s="32">
        <f t="shared" si="9"/>
        <v>50</v>
      </c>
      <c r="S60" s="35">
        <v>11</v>
      </c>
      <c r="T60" s="32">
        <f t="shared" si="10"/>
        <v>4.0293040293040292</v>
      </c>
      <c r="U60" s="35">
        <v>26</v>
      </c>
      <c r="V60" s="32">
        <f t="shared" si="11"/>
        <v>9.5238095238095237</v>
      </c>
      <c r="W60" s="35">
        <v>12</v>
      </c>
      <c r="X60" s="32">
        <f t="shared" si="12"/>
        <v>4.395604395604396</v>
      </c>
      <c r="Y60" s="35">
        <v>29</v>
      </c>
      <c r="Z60" s="32">
        <f t="shared" si="13"/>
        <v>10.622710622710622</v>
      </c>
      <c r="AA60" s="35">
        <v>0</v>
      </c>
      <c r="AB60" s="32">
        <f t="shared" si="14"/>
        <v>0</v>
      </c>
      <c r="AC60" s="32">
        <f t="shared" si="15"/>
        <v>0</v>
      </c>
      <c r="AD60" s="35">
        <v>12</v>
      </c>
      <c r="AE60" s="32">
        <f t="shared" si="16"/>
        <v>4.395604395604396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27</v>
      </c>
      <c r="D61" s="35">
        <v>27</v>
      </c>
      <c r="E61" s="32">
        <f t="shared" si="2"/>
        <v>100</v>
      </c>
      <c r="F61" s="35">
        <v>10</v>
      </c>
      <c r="G61" s="32">
        <f t="shared" si="3"/>
        <v>37.037037037037038</v>
      </c>
      <c r="H61" s="106">
        <f t="shared" si="0"/>
        <v>27</v>
      </c>
      <c r="I61" s="32">
        <f t="shared" si="4"/>
        <v>100</v>
      </c>
      <c r="J61" s="32">
        <f t="shared" si="5"/>
        <v>100</v>
      </c>
      <c r="K61" s="35">
        <v>13</v>
      </c>
      <c r="L61" s="32">
        <f t="shared" si="6"/>
        <v>48.148148148148145</v>
      </c>
      <c r="M61" s="35">
        <v>14</v>
      </c>
      <c r="N61" s="32">
        <f t="shared" si="7"/>
        <v>51.851851851851848</v>
      </c>
      <c r="O61" s="99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1</v>
      </c>
      <c r="T61" s="32">
        <f t="shared" si="10"/>
        <v>3.7037037037037033</v>
      </c>
      <c r="U61" s="35">
        <v>5</v>
      </c>
      <c r="V61" s="32">
        <f t="shared" si="11"/>
        <v>18.518518518518519</v>
      </c>
      <c r="W61" s="35">
        <v>0</v>
      </c>
      <c r="X61" s="32">
        <f t="shared" si="12"/>
        <v>0</v>
      </c>
      <c r="Y61" s="35">
        <v>4</v>
      </c>
      <c r="Z61" s="32">
        <f t="shared" si="13"/>
        <v>14.814814814814813</v>
      </c>
      <c r="AA61" s="35">
        <v>0</v>
      </c>
      <c r="AB61" s="32">
        <f t="shared" si="14"/>
        <v>0</v>
      </c>
      <c r="AC61" s="32">
        <f t="shared" si="15"/>
        <v>0</v>
      </c>
      <c r="AD61" s="35">
        <v>1</v>
      </c>
      <c r="AE61" s="32">
        <f t="shared" si="16"/>
        <v>3.7037037037037033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75.7</v>
      </c>
      <c r="D62" s="35">
        <v>69</v>
      </c>
      <c r="E62" s="32">
        <f t="shared" si="2"/>
        <v>91.149273447820349</v>
      </c>
      <c r="F62" s="35">
        <v>20</v>
      </c>
      <c r="G62" s="32">
        <f t="shared" si="3"/>
        <v>28.985507246376812</v>
      </c>
      <c r="H62" s="106">
        <f t="shared" si="0"/>
        <v>69</v>
      </c>
      <c r="I62" s="32">
        <f t="shared" si="4"/>
        <v>100</v>
      </c>
      <c r="J62" s="32">
        <f t="shared" si="5"/>
        <v>91.149273447820349</v>
      </c>
      <c r="K62" s="35">
        <v>46</v>
      </c>
      <c r="L62" s="32">
        <f t="shared" si="6"/>
        <v>66.666666666666657</v>
      </c>
      <c r="M62" s="35">
        <v>23</v>
      </c>
      <c r="N62" s="32">
        <f t="shared" si="7"/>
        <v>33.333333333333329</v>
      </c>
      <c r="O62" s="99">
        <f t="shared" si="20"/>
        <v>0</v>
      </c>
      <c r="P62" s="32">
        <f t="shared" si="8"/>
        <v>0</v>
      </c>
      <c r="Q62" s="35">
        <v>0</v>
      </c>
      <c r="R62" s="32">
        <f t="shared" si="9"/>
        <v>0</v>
      </c>
      <c r="S62" s="35">
        <v>0</v>
      </c>
      <c r="T62" s="32">
        <f t="shared" si="10"/>
        <v>0</v>
      </c>
      <c r="U62" s="35">
        <v>12</v>
      </c>
      <c r="V62" s="32">
        <f t="shared" si="11"/>
        <v>17.391304347826086</v>
      </c>
      <c r="W62" s="35">
        <v>1</v>
      </c>
      <c r="X62" s="32">
        <f t="shared" si="12"/>
        <v>1.4492753623188406</v>
      </c>
      <c r="Y62" s="35">
        <v>10</v>
      </c>
      <c r="Z62" s="32">
        <f t="shared" si="13"/>
        <v>14.492753623188406</v>
      </c>
      <c r="AA62" s="35">
        <v>1</v>
      </c>
      <c r="AB62" s="32">
        <f t="shared" si="14"/>
        <v>1.4492753623188406</v>
      </c>
      <c r="AC62" s="32">
        <f t="shared" si="15"/>
        <v>10</v>
      </c>
      <c r="AD62" s="35">
        <v>5</v>
      </c>
      <c r="AE62" s="32">
        <f t="shared" si="16"/>
        <v>7.2463768115942031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148</v>
      </c>
      <c r="D63" s="35">
        <v>80</v>
      </c>
      <c r="E63" s="32">
        <f t="shared" si="2"/>
        <v>54.054054054054056</v>
      </c>
      <c r="F63" s="35">
        <v>42</v>
      </c>
      <c r="G63" s="32">
        <f t="shared" si="3"/>
        <v>52.5</v>
      </c>
      <c r="H63" s="106">
        <f t="shared" si="0"/>
        <v>77</v>
      </c>
      <c r="I63" s="32">
        <f t="shared" si="4"/>
        <v>96.25</v>
      </c>
      <c r="J63" s="32">
        <f t="shared" si="5"/>
        <v>52.027027027027032</v>
      </c>
      <c r="K63" s="35">
        <v>68</v>
      </c>
      <c r="L63" s="32">
        <f t="shared" si="6"/>
        <v>85</v>
      </c>
      <c r="M63" s="35">
        <v>9</v>
      </c>
      <c r="N63" s="32">
        <f t="shared" si="7"/>
        <v>11.25</v>
      </c>
      <c r="O63" s="99">
        <f t="shared" si="20"/>
        <v>3</v>
      </c>
      <c r="P63" s="32">
        <f t="shared" si="8"/>
        <v>3.75</v>
      </c>
      <c r="Q63" s="35">
        <v>2</v>
      </c>
      <c r="R63" s="32">
        <f t="shared" si="9"/>
        <v>66.666666666666657</v>
      </c>
      <c r="S63" s="35">
        <v>6</v>
      </c>
      <c r="T63" s="32">
        <f t="shared" si="10"/>
        <v>7.5</v>
      </c>
      <c r="U63" s="35">
        <v>21</v>
      </c>
      <c r="V63" s="32">
        <f t="shared" si="11"/>
        <v>26.25</v>
      </c>
      <c r="W63" s="35">
        <v>10</v>
      </c>
      <c r="X63" s="32">
        <f t="shared" si="12"/>
        <v>12.5</v>
      </c>
      <c r="Y63" s="35">
        <v>141</v>
      </c>
      <c r="Z63" s="32">
        <f t="shared" si="13"/>
        <v>176.25</v>
      </c>
      <c r="AA63" s="35">
        <v>1</v>
      </c>
      <c r="AB63" s="32">
        <f t="shared" si="14"/>
        <v>1.25</v>
      </c>
      <c r="AC63" s="32">
        <f t="shared" si="15"/>
        <v>0.70921985815602839</v>
      </c>
      <c r="AD63" s="35">
        <v>6</v>
      </c>
      <c r="AE63" s="32">
        <f t="shared" si="16"/>
        <v>7.5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430</v>
      </c>
      <c r="D64" s="10">
        <f>SUM(D65:D71)</f>
        <v>313</v>
      </c>
      <c r="E64" s="43">
        <f>IF(C64=0,0,D64/C64*100)</f>
        <v>72.79069767441861</v>
      </c>
      <c r="F64" s="10">
        <f>SUM(F65:F71)</f>
        <v>93</v>
      </c>
      <c r="G64" s="43">
        <f>IF(D64=0,0,F64/D64*100)</f>
        <v>29.712460063897762</v>
      </c>
      <c r="H64" s="61">
        <f>SUM(H65:H71)</f>
        <v>300</v>
      </c>
      <c r="I64" s="43">
        <f>IF(D64=0,0,H64/D64*100)</f>
        <v>95.846645367412137</v>
      </c>
      <c r="J64" s="43">
        <f>IF(C64=0,0,H64/C64*100)</f>
        <v>69.767441860465112</v>
      </c>
      <c r="K64" s="10">
        <f>SUM(K65:K71)</f>
        <v>226</v>
      </c>
      <c r="L64" s="43">
        <f>IF(D64=0,0,K64/D64*100)</f>
        <v>72.204472843450489</v>
      </c>
      <c r="M64" s="10">
        <f>SUM(M65:M71)</f>
        <v>74</v>
      </c>
      <c r="N64" s="43">
        <f>IF(D64=0,0,M64/D64*100)</f>
        <v>23.642172523961662</v>
      </c>
      <c r="O64" s="61">
        <f>SUM(O65:O71)</f>
        <v>13</v>
      </c>
      <c r="P64" s="43">
        <f>IF(D64=0,0,O64/D64*100)</f>
        <v>4.1533546325878596</v>
      </c>
      <c r="Q64" s="10">
        <f>SUM(Q65:Q71)</f>
        <v>2</v>
      </c>
      <c r="R64" s="43">
        <f t="shared" si="9"/>
        <v>15.384615384615385</v>
      </c>
      <c r="S64" s="10">
        <f>SUM(S65:S71)</f>
        <v>21</v>
      </c>
      <c r="T64" s="43">
        <f>IF(D64=0,0,S64/D64*100)</f>
        <v>6.7092651757188495</v>
      </c>
      <c r="U64" s="10">
        <f>SUM(U65:U71)</f>
        <v>61</v>
      </c>
      <c r="V64" s="43">
        <f t="shared" si="11"/>
        <v>19.488817891373802</v>
      </c>
      <c r="W64" s="10">
        <f>SUM(W65:W71)</f>
        <v>5</v>
      </c>
      <c r="X64" s="43">
        <f>IF(D64=0,0,W64/D64*100)</f>
        <v>1.5974440894568689</v>
      </c>
      <c r="Y64" s="10">
        <f>SUM(Y65:Y71)</f>
        <v>41</v>
      </c>
      <c r="Z64" s="43">
        <f>IF(D64=0,0,Y64/D64*100)</f>
        <v>13.099041533546327</v>
      </c>
      <c r="AA64" s="10">
        <f>SUM(AA65:AA71)</f>
        <v>1</v>
      </c>
      <c r="AB64" s="43">
        <f>IF(D64=0,0,AA64/D64*100)</f>
        <v>0.31948881789137379</v>
      </c>
      <c r="AC64" s="43">
        <f>IF(Y64=0,0,AA64/Y64*100)</f>
        <v>2.4390243902439024</v>
      </c>
      <c r="AD64" s="10">
        <f>SUM(AD65:AD71)</f>
        <v>14</v>
      </c>
      <c r="AE64" s="43">
        <f t="shared" si="16"/>
        <v>4.4728434504792327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38</v>
      </c>
      <c r="D65" s="35">
        <v>38</v>
      </c>
      <c r="E65" s="32">
        <f t="shared" si="2"/>
        <v>100</v>
      </c>
      <c r="F65" s="35">
        <v>0</v>
      </c>
      <c r="G65" s="32">
        <f t="shared" si="3"/>
        <v>0</v>
      </c>
      <c r="H65" s="106">
        <f t="shared" si="0"/>
        <v>38</v>
      </c>
      <c r="I65" s="32">
        <f t="shared" si="4"/>
        <v>100</v>
      </c>
      <c r="J65" s="32">
        <f t="shared" si="5"/>
        <v>100</v>
      </c>
      <c r="K65" s="35">
        <v>36</v>
      </c>
      <c r="L65" s="32">
        <f t="shared" si="6"/>
        <v>94.73684210526315</v>
      </c>
      <c r="M65" s="35">
        <v>2</v>
      </c>
      <c r="N65" s="32">
        <f t="shared" si="7"/>
        <v>5.2631578947368416</v>
      </c>
      <c r="O65" s="99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3</v>
      </c>
      <c r="T65" s="32">
        <f t="shared" si="10"/>
        <v>7.8947368421052628</v>
      </c>
      <c r="U65" s="35">
        <v>0</v>
      </c>
      <c r="V65" s="32">
        <f t="shared" si="11"/>
        <v>0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1</v>
      </c>
      <c r="AE65" s="32">
        <f t="shared" si="16"/>
        <v>2.6315789473684208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29</v>
      </c>
      <c r="D66" s="35">
        <v>29</v>
      </c>
      <c r="E66" s="32">
        <f t="shared" si="2"/>
        <v>100</v>
      </c>
      <c r="F66" s="35">
        <v>14</v>
      </c>
      <c r="G66" s="32">
        <f t="shared" si="3"/>
        <v>48.275862068965516</v>
      </c>
      <c r="H66" s="106">
        <f t="shared" si="0"/>
        <v>27</v>
      </c>
      <c r="I66" s="32">
        <f t="shared" si="4"/>
        <v>93.103448275862064</v>
      </c>
      <c r="J66" s="32">
        <f t="shared" si="5"/>
        <v>93.103448275862064</v>
      </c>
      <c r="K66" s="35">
        <v>16</v>
      </c>
      <c r="L66" s="32">
        <f t="shared" si="6"/>
        <v>55.172413793103445</v>
      </c>
      <c r="M66" s="35">
        <v>11</v>
      </c>
      <c r="N66" s="32">
        <f t="shared" si="7"/>
        <v>37.931034482758619</v>
      </c>
      <c r="O66" s="99">
        <f t="shared" si="21"/>
        <v>2</v>
      </c>
      <c r="P66" s="32">
        <f t="shared" si="8"/>
        <v>6.8965517241379306</v>
      </c>
      <c r="Q66" s="35">
        <v>2</v>
      </c>
      <c r="R66" s="32">
        <f t="shared" si="9"/>
        <v>100</v>
      </c>
      <c r="S66" s="35">
        <v>5</v>
      </c>
      <c r="T66" s="32">
        <f t="shared" si="10"/>
        <v>17.241379310344829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1</v>
      </c>
      <c r="Z66" s="32">
        <f t="shared" si="13"/>
        <v>3.4482758620689653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132</v>
      </c>
      <c r="D67" s="35">
        <v>23</v>
      </c>
      <c r="E67" s="32">
        <f t="shared" si="2"/>
        <v>17.424242424242426</v>
      </c>
      <c r="F67" s="35">
        <v>2</v>
      </c>
      <c r="G67" s="32">
        <f t="shared" si="3"/>
        <v>8.695652173913043</v>
      </c>
      <c r="H67" s="106">
        <f t="shared" si="0"/>
        <v>21</v>
      </c>
      <c r="I67" s="32">
        <f t="shared" si="4"/>
        <v>91.304347826086953</v>
      </c>
      <c r="J67" s="32">
        <f t="shared" si="5"/>
        <v>15.909090909090908</v>
      </c>
      <c r="K67" s="35">
        <v>12</v>
      </c>
      <c r="L67" s="32">
        <f t="shared" si="6"/>
        <v>52.173913043478258</v>
      </c>
      <c r="M67" s="35">
        <v>9</v>
      </c>
      <c r="N67" s="32">
        <f t="shared" si="7"/>
        <v>39.130434782608695</v>
      </c>
      <c r="O67" s="99">
        <f t="shared" si="21"/>
        <v>2</v>
      </c>
      <c r="P67" s="32">
        <f t="shared" si="8"/>
        <v>8.695652173913043</v>
      </c>
      <c r="Q67" s="35">
        <v>0</v>
      </c>
      <c r="R67" s="32">
        <f t="shared" si="9"/>
        <v>0</v>
      </c>
      <c r="S67" s="35">
        <v>0</v>
      </c>
      <c r="T67" s="32">
        <f t="shared" si="10"/>
        <v>0</v>
      </c>
      <c r="U67" s="35">
        <v>15</v>
      </c>
      <c r="V67" s="32">
        <f t="shared" si="11"/>
        <v>65.217391304347828</v>
      </c>
      <c r="W67" s="35">
        <v>0</v>
      </c>
      <c r="X67" s="32">
        <f t="shared" si="12"/>
        <v>0</v>
      </c>
      <c r="Y67" s="35">
        <v>0</v>
      </c>
      <c r="Z67" s="32">
        <f t="shared" si="13"/>
        <v>0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10</v>
      </c>
      <c r="D68" s="35">
        <v>10</v>
      </c>
      <c r="E68" s="32">
        <f t="shared" si="2"/>
        <v>100</v>
      </c>
      <c r="F68" s="35">
        <v>5</v>
      </c>
      <c r="G68" s="32">
        <f t="shared" si="3"/>
        <v>50</v>
      </c>
      <c r="H68" s="106">
        <f t="shared" si="0"/>
        <v>9</v>
      </c>
      <c r="I68" s="32">
        <f t="shared" si="4"/>
        <v>90</v>
      </c>
      <c r="J68" s="32">
        <f t="shared" si="5"/>
        <v>90</v>
      </c>
      <c r="K68" s="35">
        <v>7</v>
      </c>
      <c r="L68" s="32">
        <f t="shared" si="6"/>
        <v>70</v>
      </c>
      <c r="M68" s="35">
        <v>2</v>
      </c>
      <c r="N68" s="32">
        <f t="shared" si="7"/>
        <v>20</v>
      </c>
      <c r="O68" s="99">
        <f t="shared" si="21"/>
        <v>1</v>
      </c>
      <c r="P68" s="32">
        <f t="shared" si="8"/>
        <v>10</v>
      </c>
      <c r="Q68" s="35">
        <v>0</v>
      </c>
      <c r="R68" s="32">
        <f t="shared" si="9"/>
        <v>0</v>
      </c>
      <c r="S68" s="35">
        <v>1</v>
      </c>
      <c r="T68" s="32">
        <f t="shared" si="10"/>
        <v>10</v>
      </c>
      <c r="U68" s="35">
        <v>5</v>
      </c>
      <c r="V68" s="32">
        <f t="shared" si="11"/>
        <v>50</v>
      </c>
      <c r="W68" s="35">
        <v>0</v>
      </c>
      <c r="X68" s="32">
        <f t="shared" si="12"/>
        <v>0</v>
      </c>
      <c r="Y68" s="35">
        <v>2</v>
      </c>
      <c r="Z68" s="32">
        <f t="shared" si="13"/>
        <v>20</v>
      </c>
      <c r="AA68" s="35">
        <v>1</v>
      </c>
      <c r="AB68" s="32">
        <f t="shared" si="14"/>
        <v>10</v>
      </c>
      <c r="AC68" s="32">
        <f t="shared" si="15"/>
        <v>50</v>
      </c>
      <c r="AD68" s="35">
        <v>1</v>
      </c>
      <c r="AE68" s="32">
        <f t="shared" si="16"/>
        <v>10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0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0</v>
      </c>
      <c r="I69" s="32">
        <f t="shared" si="4"/>
        <v>0</v>
      </c>
      <c r="J69" s="32">
        <f t="shared" si="5"/>
        <v>0</v>
      </c>
      <c r="K69" s="35">
        <v>0</v>
      </c>
      <c r="L69" s="32">
        <f t="shared" si="6"/>
        <v>0</v>
      </c>
      <c r="M69" s="35">
        <v>0</v>
      </c>
      <c r="N69" s="32">
        <f t="shared" si="7"/>
        <v>0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0</v>
      </c>
      <c r="T69" s="32">
        <f t="shared" si="10"/>
        <v>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2</v>
      </c>
      <c r="D70" s="35">
        <v>2</v>
      </c>
      <c r="E70" s="32">
        <f t="shared" si="2"/>
        <v>100</v>
      </c>
      <c r="F70" s="35">
        <v>0</v>
      </c>
      <c r="G70" s="32">
        <f t="shared" si="3"/>
        <v>0</v>
      </c>
      <c r="H70" s="106">
        <f t="shared" si="0"/>
        <v>2</v>
      </c>
      <c r="I70" s="32">
        <f t="shared" si="4"/>
        <v>100</v>
      </c>
      <c r="J70" s="32">
        <f t="shared" si="5"/>
        <v>100</v>
      </c>
      <c r="K70" s="35">
        <v>2</v>
      </c>
      <c r="L70" s="32">
        <f t="shared" si="6"/>
        <v>100</v>
      </c>
      <c r="M70" s="35">
        <v>0</v>
      </c>
      <c r="N70" s="32">
        <f t="shared" si="7"/>
        <v>0</v>
      </c>
      <c r="O70" s="99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1</v>
      </c>
      <c r="T70" s="32">
        <f t="shared" si="10"/>
        <v>50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1</v>
      </c>
      <c r="Z70" s="32">
        <f t="shared" si="13"/>
        <v>50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219</v>
      </c>
      <c r="D71" s="35">
        <v>211</v>
      </c>
      <c r="E71" s="32">
        <f t="shared" si="2"/>
        <v>96.347031963470315</v>
      </c>
      <c r="F71" s="35">
        <v>72</v>
      </c>
      <c r="G71" s="32">
        <f t="shared" si="3"/>
        <v>34.123222748815166</v>
      </c>
      <c r="H71" s="106">
        <f t="shared" si="0"/>
        <v>203</v>
      </c>
      <c r="I71" s="32">
        <f t="shared" si="4"/>
        <v>96.208530805687204</v>
      </c>
      <c r="J71" s="32">
        <f t="shared" si="5"/>
        <v>92.694063926940643</v>
      </c>
      <c r="K71" s="35">
        <v>153</v>
      </c>
      <c r="L71" s="32">
        <f t="shared" si="6"/>
        <v>72.511848341232238</v>
      </c>
      <c r="M71" s="35">
        <v>50</v>
      </c>
      <c r="N71" s="32">
        <f t="shared" si="7"/>
        <v>23.696682464454977</v>
      </c>
      <c r="O71" s="99">
        <f t="shared" si="21"/>
        <v>8</v>
      </c>
      <c r="P71" s="32">
        <f t="shared" si="8"/>
        <v>3.7914691943127963</v>
      </c>
      <c r="Q71" s="35">
        <v>0</v>
      </c>
      <c r="R71" s="32">
        <f t="shared" si="9"/>
        <v>0</v>
      </c>
      <c r="S71" s="35">
        <v>11</v>
      </c>
      <c r="T71" s="32">
        <f t="shared" si="10"/>
        <v>5.2132701421800949</v>
      </c>
      <c r="U71" s="35">
        <v>41</v>
      </c>
      <c r="V71" s="32">
        <f t="shared" si="11"/>
        <v>19.431279620853083</v>
      </c>
      <c r="W71" s="35">
        <v>5</v>
      </c>
      <c r="X71" s="32">
        <f t="shared" si="12"/>
        <v>2.3696682464454977</v>
      </c>
      <c r="Y71" s="35">
        <v>37</v>
      </c>
      <c r="Z71" s="32">
        <f t="shared" si="13"/>
        <v>17.535545023696685</v>
      </c>
      <c r="AA71" s="35">
        <v>0</v>
      </c>
      <c r="AB71" s="32">
        <f t="shared" si="14"/>
        <v>0</v>
      </c>
      <c r="AC71" s="32">
        <f t="shared" si="15"/>
        <v>0</v>
      </c>
      <c r="AD71" s="35">
        <v>12</v>
      </c>
      <c r="AE71" s="32">
        <f t="shared" si="16"/>
        <v>5.6872037914691944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161</v>
      </c>
      <c r="D72" s="10">
        <f>SUM(D73:D78)</f>
        <v>160</v>
      </c>
      <c r="E72" s="43">
        <f t="shared" si="2"/>
        <v>99.378881987577643</v>
      </c>
      <c r="F72" s="10">
        <f>SUM(F73:F78)</f>
        <v>44</v>
      </c>
      <c r="G72" s="43">
        <f t="shared" si="3"/>
        <v>27.500000000000004</v>
      </c>
      <c r="H72" s="61">
        <f>SUM(H73:H78)</f>
        <v>149</v>
      </c>
      <c r="I72" s="43">
        <f>IF(D72=0,0,H72/D72*100)</f>
        <v>93.125</v>
      </c>
      <c r="J72" s="43">
        <f>IF(C72=0,0,H72/C72*100)</f>
        <v>92.546583850931668</v>
      </c>
      <c r="K72" s="10">
        <f>SUM(K73:K78)</f>
        <v>110</v>
      </c>
      <c r="L72" s="43">
        <f t="shared" si="6"/>
        <v>68.75</v>
      </c>
      <c r="M72" s="10">
        <f>SUM(M73:M78)</f>
        <v>39</v>
      </c>
      <c r="N72" s="43">
        <f>IF(D72=0,0,M72/D72*100)</f>
        <v>24.375</v>
      </c>
      <c r="O72" s="61">
        <f>SUM(O73:O78)</f>
        <v>11</v>
      </c>
      <c r="P72" s="43">
        <f>IF(D72=0,0,O72/D72*100)</f>
        <v>6.8750000000000009</v>
      </c>
      <c r="Q72" s="10">
        <f>SUM(Q73:Q78)</f>
        <v>3</v>
      </c>
      <c r="R72" s="43">
        <f t="shared" si="9"/>
        <v>27.27272727272727</v>
      </c>
      <c r="S72" s="10">
        <f>SUM(S73:S78)</f>
        <v>6</v>
      </c>
      <c r="T72" s="43">
        <f>IF(D72=0,0,S72/D72*100)</f>
        <v>3.75</v>
      </c>
      <c r="U72" s="10">
        <f>SUM(U73:U78)</f>
        <v>15</v>
      </c>
      <c r="V72" s="43">
        <f t="shared" si="11"/>
        <v>9.375</v>
      </c>
      <c r="W72" s="10">
        <f>SUM(W73:W78)</f>
        <v>2</v>
      </c>
      <c r="X72" s="43">
        <f>IF(D72=0,0,W72/D72*100)</f>
        <v>1.25</v>
      </c>
      <c r="Y72" s="10">
        <f>SUM(Y73:Y78)</f>
        <v>11</v>
      </c>
      <c r="Z72" s="43">
        <f>IF(D72=0,0,Y72/D72*100)</f>
        <v>6.8750000000000009</v>
      </c>
      <c r="AA72" s="10">
        <f>SUM(AA73:AA78)</f>
        <v>0</v>
      </c>
      <c r="AB72" s="43">
        <f>IF(D72=0,0,AA72/D72*100)</f>
        <v>0</v>
      </c>
      <c r="AC72" s="43">
        <f>IF(Y72=0,0,AA72/Y72*100)</f>
        <v>0</v>
      </c>
      <c r="AD72" s="10">
        <f>SUM(AD73:AD78)</f>
        <v>7</v>
      </c>
      <c r="AE72" s="43">
        <f t="shared" si="16"/>
        <v>4.375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33</v>
      </c>
      <c r="D73" s="35">
        <v>37</v>
      </c>
      <c r="E73" s="32">
        <f t="shared" si="2"/>
        <v>112.12121212121211</v>
      </c>
      <c r="F73" s="35">
        <v>17</v>
      </c>
      <c r="G73" s="32">
        <f t="shared" si="3"/>
        <v>45.945945945945951</v>
      </c>
      <c r="H73" s="106">
        <f t="shared" si="0"/>
        <v>33</v>
      </c>
      <c r="I73" s="32">
        <f t="shared" si="4"/>
        <v>89.189189189189193</v>
      </c>
      <c r="J73" s="32">
        <f t="shared" si="5"/>
        <v>100</v>
      </c>
      <c r="K73" s="35">
        <v>15</v>
      </c>
      <c r="L73" s="32">
        <f t="shared" si="6"/>
        <v>40.54054054054054</v>
      </c>
      <c r="M73" s="35">
        <v>18</v>
      </c>
      <c r="N73" s="32">
        <f t="shared" si="7"/>
        <v>48.648648648648653</v>
      </c>
      <c r="O73" s="99">
        <f t="shared" ref="O73:O78" si="22">D73-H73</f>
        <v>4</v>
      </c>
      <c r="P73" s="32">
        <f t="shared" si="8"/>
        <v>10.810810810810811</v>
      </c>
      <c r="Q73" s="35">
        <v>0</v>
      </c>
      <c r="R73" s="32">
        <f t="shared" si="9"/>
        <v>0</v>
      </c>
      <c r="S73" s="35">
        <v>1</v>
      </c>
      <c r="T73" s="32">
        <f t="shared" si="10"/>
        <v>2.7027027027027026</v>
      </c>
      <c r="U73" s="35">
        <v>4</v>
      </c>
      <c r="V73" s="32">
        <f t="shared" si="11"/>
        <v>10.810810810810811</v>
      </c>
      <c r="W73" s="35">
        <v>0</v>
      </c>
      <c r="X73" s="32">
        <f t="shared" si="12"/>
        <v>0</v>
      </c>
      <c r="Y73" s="35">
        <v>1</v>
      </c>
      <c r="Z73" s="32">
        <f t="shared" si="13"/>
        <v>2.7027027027027026</v>
      </c>
      <c r="AA73" s="35">
        <v>0</v>
      </c>
      <c r="AB73" s="32">
        <f t="shared" si="14"/>
        <v>0</v>
      </c>
      <c r="AC73" s="32">
        <f t="shared" si="15"/>
        <v>0</v>
      </c>
      <c r="AD73" s="35">
        <v>3</v>
      </c>
      <c r="AE73" s="32">
        <f t="shared" si="16"/>
        <v>8.1081081081081088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39</v>
      </c>
      <c r="D74" s="35">
        <v>37</v>
      </c>
      <c r="E74" s="32">
        <f t="shared" si="2"/>
        <v>94.871794871794862</v>
      </c>
      <c r="F74" s="35">
        <v>15</v>
      </c>
      <c r="G74" s="32">
        <f t="shared" si="3"/>
        <v>40.54054054054054</v>
      </c>
      <c r="H74" s="106">
        <f t="shared" si="0"/>
        <v>33</v>
      </c>
      <c r="I74" s="32">
        <f t="shared" si="4"/>
        <v>89.189189189189193</v>
      </c>
      <c r="J74" s="32">
        <f t="shared" si="5"/>
        <v>84.615384615384613</v>
      </c>
      <c r="K74" s="35">
        <v>25</v>
      </c>
      <c r="L74" s="32">
        <f t="shared" si="6"/>
        <v>67.567567567567565</v>
      </c>
      <c r="M74" s="35">
        <v>8</v>
      </c>
      <c r="N74" s="32">
        <f t="shared" si="7"/>
        <v>21.621621621621621</v>
      </c>
      <c r="O74" s="99">
        <f t="shared" si="22"/>
        <v>4</v>
      </c>
      <c r="P74" s="32">
        <f t="shared" si="8"/>
        <v>10.810810810810811</v>
      </c>
      <c r="Q74" s="35">
        <v>0</v>
      </c>
      <c r="R74" s="32">
        <f t="shared" si="9"/>
        <v>0</v>
      </c>
      <c r="S74" s="35">
        <v>2</v>
      </c>
      <c r="T74" s="32">
        <f t="shared" si="10"/>
        <v>5.4054054054054053</v>
      </c>
      <c r="U74" s="35">
        <v>3</v>
      </c>
      <c r="V74" s="32">
        <f t="shared" si="11"/>
        <v>8.1081081081081088</v>
      </c>
      <c r="W74" s="35">
        <v>2</v>
      </c>
      <c r="X74" s="32">
        <f t="shared" si="12"/>
        <v>5.4054054054054053</v>
      </c>
      <c r="Y74" s="35">
        <v>3</v>
      </c>
      <c r="Z74" s="32">
        <f t="shared" si="13"/>
        <v>8.1081081081081088</v>
      </c>
      <c r="AA74" s="35">
        <v>0</v>
      </c>
      <c r="AB74" s="32">
        <f t="shared" si="14"/>
        <v>0</v>
      </c>
      <c r="AC74" s="32">
        <f t="shared" si="15"/>
        <v>0</v>
      </c>
      <c r="AD74" s="35">
        <v>3</v>
      </c>
      <c r="AE74" s="32">
        <f t="shared" si="16"/>
        <v>8.1081081081081088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46</v>
      </c>
      <c r="D75" s="35">
        <v>46</v>
      </c>
      <c r="E75" s="32">
        <f t="shared" si="2"/>
        <v>100</v>
      </c>
      <c r="F75" s="35">
        <v>2</v>
      </c>
      <c r="G75" s="32">
        <f t="shared" si="3"/>
        <v>4.3478260869565215</v>
      </c>
      <c r="H75" s="106">
        <f t="shared" si="0"/>
        <v>45</v>
      </c>
      <c r="I75" s="32">
        <f t="shared" si="4"/>
        <v>97.826086956521735</v>
      </c>
      <c r="J75" s="32">
        <f t="shared" si="5"/>
        <v>97.826086956521735</v>
      </c>
      <c r="K75" s="35">
        <v>42</v>
      </c>
      <c r="L75" s="32">
        <f t="shared" si="6"/>
        <v>91.304347826086953</v>
      </c>
      <c r="M75" s="35">
        <v>3</v>
      </c>
      <c r="N75" s="32">
        <f t="shared" si="7"/>
        <v>6.5217391304347823</v>
      </c>
      <c r="O75" s="99">
        <f t="shared" si="22"/>
        <v>1</v>
      </c>
      <c r="P75" s="32">
        <f t="shared" si="8"/>
        <v>2.1739130434782608</v>
      </c>
      <c r="Q75" s="35">
        <v>0</v>
      </c>
      <c r="R75" s="32">
        <f t="shared" si="9"/>
        <v>0</v>
      </c>
      <c r="S75" s="35">
        <v>0</v>
      </c>
      <c r="T75" s="32">
        <f t="shared" si="10"/>
        <v>0</v>
      </c>
      <c r="U75" s="35">
        <v>3</v>
      </c>
      <c r="V75" s="32">
        <f t="shared" si="11"/>
        <v>6.5217391304347823</v>
      </c>
      <c r="W75" s="35">
        <v>0</v>
      </c>
      <c r="X75" s="32">
        <f t="shared" si="12"/>
        <v>0</v>
      </c>
      <c r="Y75" s="35">
        <v>3</v>
      </c>
      <c r="Z75" s="32">
        <f t="shared" si="13"/>
        <v>6.5217391304347823</v>
      </c>
      <c r="AA75" s="35">
        <v>0</v>
      </c>
      <c r="AB75" s="32">
        <f t="shared" si="14"/>
        <v>0</v>
      </c>
      <c r="AC75" s="32">
        <f t="shared" si="15"/>
        <v>0</v>
      </c>
      <c r="AD75" s="35">
        <v>0</v>
      </c>
      <c r="AE75" s="32">
        <f t="shared" si="16"/>
        <v>0</v>
      </c>
      <c r="AF75" s="35"/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30</v>
      </c>
      <c r="D76" s="35">
        <v>27</v>
      </c>
      <c r="E76" s="32">
        <f t="shared" si="2"/>
        <v>90</v>
      </c>
      <c r="F76" s="35">
        <v>6</v>
      </c>
      <c r="G76" s="32">
        <f t="shared" si="3"/>
        <v>22.222222222222221</v>
      </c>
      <c r="H76" s="106">
        <f t="shared" si="0"/>
        <v>26</v>
      </c>
      <c r="I76" s="32">
        <f t="shared" si="4"/>
        <v>96.296296296296291</v>
      </c>
      <c r="J76" s="32">
        <f t="shared" si="5"/>
        <v>86.666666666666671</v>
      </c>
      <c r="K76" s="35">
        <v>20</v>
      </c>
      <c r="L76" s="32">
        <f t="shared" si="6"/>
        <v>74.074074074074076</v>
      </c>
      <c r="M76" s="35">
        <v>6</v>
      </c>
      <c r="N76" s="32">
        <f t="shared" si="7"/>
        <v>22.222222222222221</v>
      </c>
      <c r="O76" s="99">
        <f t="shared" si="22"/>
        <v>1</v>
      </c>
      <c r="P76" s="32">
        <f t="shared" si="8"/>
        <v>3.7037037037037033</v>
      </c>
      <c r="Q76" s="35">
        <v>3</v>
      </c>
      <c r="R76" s="32">
        <f t="shared" si="9"/>
        <v>300</v>
      </c>
      <c r="S76" s="35">
        <v>3</v>
      </c>
      <c r="T76" s="32">
        <f t="shared" si="10"/>
        <v>11.111111111111111</v>
      </c>
      <c r="U76" s="35">
        <v>3</v>
      </c>
      <c r="V76" s="32">
        <f t="shared" si="11"/>
        <v>11.111111111111111</v>
      </c>
      <c r="W76" s="35">
        <v>0</v>
      </c>
      <c r="X76" s="32">
        <f t="shared" si="12"/>
        <v>0</v>
      </c>
      <c r="Y76" s="35">
        <v>0</v>
      </c>
      <c r="Z76" s="32">
        <f t="shared" si="13"/>
        <v>0</v>
      </c>
      <c r="AA76" s="35">
        <v>0</v>
      </c>
      <c r="AB76" s="32">
        <f t="shared" si="14"/>
        <v>0</v>
      </c>
      <c r="AC76" s="32">
        <f t="shared" si="15"/>
        <v>0</v>
      </c>
      <c r="AD76" s="35">
        <v>1</v>
      </c>
      <c r="AE76" s="32">
        <f t="shared" si="16"/>
        <v>3.7037037037037033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2</v>
      </c>
      <c r="D77" s="35">
        <v>2</v>
      </c>
      <c r="E77" s="32">
        <f t="shared" si="2"/>
        <v>100</v>
      </c>
      <c r="F77" s="35">
        <v>0</v>
      </c>
      <c r="G77" s="32">
        <f t="shared" si="3"/>
        <v>0</v>
      </c>
      <c r="H77" s="106">
        <f t="shared" si="0"/>
        <v>2</v>
      </c>
      <c r="I77" s="32">
        <f t="shared" si="4"/>
        <v>100</v>
      </c>
      <c r="J77" s="32">
        <f t="shared" si="5"/>
        <v>100</v>
      </c>
      <c r="K77" s="35">
        <v>2</v>
      </c>
      <c r="L77" s="32">
        <f t="shared" si="6"/>
        <v>100</v>
      </c>
      <c r="M77" s="35">
        <v>0</v>
      </c>
      <c r="N77" s="32">
        <f t="shared" si="7"/>
        <v>0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1</v>
      </c>
      <c r="V77" s="32">
        <f t="shared" si="11"/>
        <v>50</v>
      </c>
      <c r="W77" s="35">
        <v>0</v>
      </c>
      <c r="X77" s="32">
        <f t="shared" si="12"/>
        <v>0</v>
      </c>
      <c r="Y77" s="35">
        <v>1</v>
      </c>
      <c r="Z77" s="32">
        <f t="shared" si="13"/>
        <v>50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0</v>
      </c>
      <c r="AE77" s="32">
        <f t="shared" si="16"/>
        <v>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11</v>
      </c>
      <c r="D78" s="35">
        <v>11</v>
      </c>
      <c r="E78" s="32">
        <f t="shared" si="2"/>
        <v>100</v>
      </c>
      <c r="F78" s="35">
        <v>4</v>
      </c>
      <c r="G78" s="32">
        <f t="shared" si="3"/>
        <v>36.363636363636367</v>
      </c>
      <c r="H78" s="106">
        <f t="shared" si="0"/>
        <v>10</v>
      </c>
      <c r="I78" s="32">
        <f t="shared" si="4"/>
        <v>90.909090909090907</v>
      </c>
      <c r="J78" s="32">
        <f t="shared" si="5"/>
        <v>90.909090909090907</v>
      </c>
      <c r="K78" s="35">
        <v>6</v>
      </c>
      <c r="L78" s="32">
        <f t="shared" si="6"/>
        <v>54.54545454545454</v>
      </c>
      <c r="M78" s="35">
        <v>4</v>
      </c>
      <c r="N78" s="32">
        <f t="shared" si="7"/>
        <v>36.363636363636367</v>
      </c>
      <c r="O78" s="99">
        <f t="shared" si="22"/>
        <v>1</v>
      </c>
      <c r="P78" s="32">
        <f t="shared" si="8"/>
        <v>9.0909090909090917</v>
      </c>
      <c r="Q78" s="35">
        <v>0</v>
      </c>
      <c r="R78" s="32">
        <f t="shared" si="9"/>
        <v>0</v>
      </c>
      <c r="S78" s="35">
        <v>0</v>
      </c>
      <c r="T78" s="32">
        <f t="shared" si="10"/>
        <v>0</v>
      </c>
      <c r="U78" s="35">
        <v>1</v>
      </c>
      <c r="V78" s="32">
        <f t="shared" si="11"/>
        <v>9.0909090909090917</v>
      </c>
      <c r="W78" s="35">
        <v>0</v>
      </c>
      <c r="X78" s="32">
        <f t="shared" si="12"/>
        <v>0</v>
      </c>
      <c r="Y78" s="35">
        <v>3</v>
      </c>
      <c r="Z78" s="32">
        <f t="shared" si="13"/>
        <v>27.27272727272727</v>
      </c>
      <c r="AA78" s="35">
        <v>0</v>
      </c>
      <c r="AB78" s="32">
        <f t="shared" si="14"/>
        <v>0</v>
      </c>
      <c r="AC78" s="32">
        <f t="shared" si="15"/>
        <v>0</v>
      </c>
      <c r="AD78" s="35">
        <v>0</v>
      </c>
      <c r="AE78" s="32">
        <f t="shared" si="16"/>
        <v>0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173</v>
      </c>
      <c r="D79" s="10">
        <f>SUM(D80:D89)</f>
        <v>157</v>
      </c>
      <c r="E79" s="43">
        <f>IF(C79=0,0,D79/C79*100)</f>
        <v>90.751445086705203</v>
      </c>
      <c r="F79" s="10">
        <f>SUM(F80:F89)</f>
        <v>56</v>
      </c>
      <c r="G79" s="43">
        <f>IF(D79=0,0,F79/D79*100)</f>
        <v>35.668789808917197</v>
      </c>
      <c r="H79" s="61">
        <f>SUM(H80:H89)</f>
        <v>152</v>
      </c>
      <c r="I79" s="43">
        <f>IF(D79=0,0,H79/D79*100)</f>
        <v>96.815286624203821</v>
      </c>
      <c r="J79" s="43">
        <f>IF(C79=0,0,H79/C79*100)</f>
        <v>87.861271676300575</v>
      </c>
      <c r="K79" s="10">
        <f>SUM(K80:K89)</f>
        <v>115</v>
      </c>
      <c r="L79" s="43">
        <f t="shared" si="6"/>
        <v>73.248407643312092</v>
      </c>
      <c r="M79" s="10">
        <f>SUM(M80:M89)</f>
        <v>37</v>
      </c>
      <c r="N79" s="43">
        <f>IF(D79=0,0,M79/D79*100)</f>
        <v>23.566878980891719</v>
      </c>
      <c r="O79" s="61">
        <f>SUM(O80:O89)</f>
        <v>5</v>
      </c>
      <c r="P79" s="43">
        <f>IF(D79=0,0,O79/D79*100)</f>
        <v>3.1847133757961785</v>
      </c>
      <c r="Q79" s="10">
        <f>SUM(Q80:Q89)</f>
        <v>0</v>
      </c>
      <c r="R79" s="43">
        <f t="shared" si="9"/>
        <v>0</v>
      </c>
      <c r="S79" s="10">
        <f>SUM(S80:S89)</f>
        <v>12</v>
      </c>
      <c r="T79" s="43">
        <f>IF(D79=0,0,S79/D79*100)</f>
        <v>7.6433121019108281</v>
      </c>
      <c r="U79" s="10">
        <f>SUM(U80:U89)</f>
        <v>48</v>
      </c>
      <c r="V79" s="43">
        <f t="shared" si="11"/>
        <v>30.573248407643312</v>
      </c>
      <c r="W79" s="10">
        <f>SUM(W80:W89)</f>
        <v>5</v>
      </c>
      <c r="X79" s="43">
        <f>IF(D79=0,0,W79/D79*100)</f>
        <v>3.1847133757961785</v>
      </c>
      <c r="Y79" s="10">
        <f>SUM(Y80:Y89)</f>
        <v>22</v>
      </c>
      <c r="Z79" s="43">
        <f>IF(D79=0,0,Y79/D79*100)</f>
        <v>14.012738853503185</v>
      </c>
      <c r="AA79" s="10">
        <f>SUM(AA80:AA89)</f>
        <v>1</v>
      </c>
      <c r="AB79" s="43">
        <f>IF(D79=0,0,AA79/D79*100)</f>
        <v>0.63694267515923575</v>
      </c>
      <c r="AC79" s="43">
        <f>IF(Y79=0,0,AA79/Y79*100)</f>
        <v>4.5454545454545459</v>
      </c>
      <c r="AD79" s="10">
        <f>SUM(AD80:AD89)</f>
        <v>24</v>
      </c>
      <c r="AE79" s="43">
        <f t="shared" si="16"/>
        <v>15.286624203821656</v>
      </c>
      <c r="AF79" s="10">
        <f>SUM(AF80:AF89)</f>
        <v>0</v>
      </c>
      <c r="AG79" s="43">
        <f>IF(D79=0,0,AF79/D79*100)</f>
        <v>0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3</v>
      </c>
      <c r="D80" s="35">
        <v>3</v>
      </c>
      <c r="E80" s="32">
        <f t="shared" ref="E80:E101" si="23">IF(C80=0,0,D80/C80*100)</f>
        <v>100</v>
      </c>
      <c r="F80" s="35">
        <v>2</v>
      </c>
      <c r="G80" s="32">
        <f t="shared" ref="G80:G101" si="24">IF(D80=0,0,F80/D80*100)</f>
        <v>66.666666666666657</v>
      </c>
      <c r="H80" s="106">
        <f t="shared" si="0"/>
        <v>3</v>
      </c>
      <c r="I80" s="32">
        <f t="shared" ref="I80:I101" si="25">IF(D80=0,0,H80/D80*100)</f>
        <v>100</v>
      </c>
      <c r="J80" s="32">
        <f t="shared" ref="J80:J101" si="26">IF(C80=0,0,H80/C80*100)</f>
        <v>100</v>
      </c>
      <c r="K80" s="35">
        <v>0</v>
      </c>
      <c r="L80" s="32">
        <f t="shared" ref="L80:L101" si="27">IF(D80=0,0,K80/D80*100)</f>
        <v>0</v>
      </c>
      <c r="M80" s="35">
        <v>3</v>
      </c>
      <c r="N80" s="32">
        <f t="shared" ref="N80:N101" si="28">IF(D80=0,0,M80/D80*100)</f>
        <v>100</v>
      </c>
      <c r="O80" s="99">
        <f t="shared" ref="O80:O89" si="29">D80-H80</f>
        <v>0</v>
      </c>
      <c r="P80" s="32">
        <f t="shared" ref="P80:P101" si="30">IF(D80=0,0,O80/D80*100)</f>
        <v>0</v>
      </c>
      <c r="Q80" s="35">
        <v>0</v>
      </c>
      <c r="R80" s="32">
        <f t="shared" ref="R80:R101" si="31">IF(O80=0,0,Q80/O80*100)</f>
        <v>0</v>
      </c>
      <c r="S80" s="35">
        <v>0</v>
      </c>
      <c r="T80" s="32">
        <f t="shared" ref="T80:T101" si="32">IF(D80=0,0,S80/D80*100)</f>
        <v>0</v>
      </c>
      <c r="U80" s="35">
        <v>0</v>
      </c>
      <c r="V80" s="32">
        <f t="shared" ref="V80:V101" si="33">IF(D80=0,0,U80/D80*100)</f>
        <v>0</v>
      </c>
      <c r="W80" s="35">
        <v>0</v>
      </c>
      <c r="X80" s="32">
        <f t="shared" ref="X80:X101" si="34">IF(D80=0,0,W80/D80*100)</f>
        <v>0</v>
      </c>
      <c r="Y80" s="35">
        <v>0</v>
      </c>
      <c r="Z80" s="32">
        <f t="shared" ref="Z80:Z101" si="35">IF(D80=0,0,Y80/D80*100)</f>
        <v>0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0</v>
      </c>
      <c r="AE80" s="32">
        <f t="shared" ref="AE80:AE101" si="38">IF(D80=0,0,AD80/D80*100)</f>
        <v>0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7</v>
      </c>
      <c r="D81" s="35">
        <v>7</v>
      </c>
      <c r="E81" s="32">
        <f t="shared" si="23"/>
        <v>100</v>
      </c>
      <c r="F81" s="35">
        <v>2</v>
      </c>
      <c r="G81" s="32">
        <f t="shared" si="24"/>
        <v>28.571428571428569</v>
      </c>
      <c r="H81" s="106">
        <f t="shared" ref="H81:H89" si="40">K81+M81</f>
        <v>7</v>
      </c>
      <c r="I81" s="32">
        <f t="shared" si="25"/>
        <v>100</v>
      </c>
      <c r="J81" s="32">
        <f t="shared" si="26"/>
        <v>100</v>
      </c>
      <c r="K81" s="35">
        <v>7</v>
      </c>
      <c r="L81" s="32">
        <f t="shared" si="27"/>
        <v>100</v>
      </c>
      <c r="M81" s="35">
        <v>0</v>
      </c>
      <c r="N81" s="32">
        <f t="shared" si="28"/>
        <v>0</v>
      </c>
      <c r="O81" s="99">
        <f t="shared" si="29"/>
        <v>0</v>
      </c>
      <c r="P81" s="32">
        <f t="shared" si="30"/>
        <v>0</v>
      </c>
      <c r="Q81" s="35">
        <v>0</v>
      </c>
      <c r="R81" s="32">
        <f t="shared" si="31"/>
        <v>0</v>
      </c>
      <c r="S81" s="35">
        <v>2</v>
      </c>
      <c r="T81" s="32">
        <f t="shared" si="32"/>
        <v>28.571428571428569</v>
      </c>
      <c r="U81" s="35">
        <v>0</v>
      </c>
      <c r="V81" s="32">
        <f t="shared" si="33"/>
        <v>0</v>
      </c>
      <c r="W81" s="35">
        <v>0</v>
      </c>
      <c r="X81" s="32">
        <f t="shared" si="34"/>
        <v>0</v>
      </c>
      <c r="Y81" s="35">
        <v>0</v>
      </c>
      <c r="Z81" s="32">
        <f t="shared" si="35"/>
        <v>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4</v>
      </c>
      <c r="D82" s="35">
        <v>6</v>
      </c>
      <c r="E82" s="32">
        <f t="shared" si="23"/>
        <v>150</v>
      </c>
      <c r="F82" s="35">
        <v>1</v>
      </c>
      <c r="G82" s="32">
        <f t="shared" si="24"/>
        <v>16.666666666666664</v>
      </c>
      <c r="H82" s="106">
        <f t="shared" si="40"/>
        <v>6</v>
      </c>
      <c r="I82" s="32">
        <f t="shared" si="25"/>
        <v>100</v>
      </c>
      <c r="J82" s="32">
        <f t="shared" si="26"/>
        <v>150</v>
      </c>
      <c r="K82" s="35">
        <v>2</v>
      </c>
      <c r="L82" s="32">
        <f t="shared" si="27"/>
        <v>33.333333333333329</v>
      </c>
      <c r="M82" s="35">
        <v>4</v>
      </c>
      <c r="N82" s="32">
        <f t="shared" si="28"/>
        <v>66.666666666666657</v>
      </c>
      <c r="O82" s="99">
        <f t="shared" si="29"/>
        <v>0</v>
      </c>
      <c r="P82" s="32">
        <f t="shared" si="30"/>
        <v>0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0</v>
      </c>
      <c r="V82" s="32">
        <f t="shared" si="33"/>
        <v>0</v>
      </c>
      <c r="W82" s="35">
        <v>0</v>
      </c>
      <c r="X82" s="32">
        <f t="shared" si="34"/>
        <v>0</v>
      </c>
      <c r="Y82" s="35">
        <v>0</v>
      </c>
      <c r="Z82" s="32">
        <f t="shared" si="35"/>
        <v>0</v>
      </c>
      <c r="AA82" s="35">
        <v>0</v>
      </c>
      <c r="AB82" s="32">
        <f t="shared" si="36"/>
        <v>0</v>
      </c>
      <c r="AC82" s="32">
        <f t="shared" si="37"/>
        <v>0</v>
      </c>
      <c r="AD82" s="35">
        <v>0</v>
      </c>
      <c r="AE82" s="32">
        <f t="shared" si="38"/>
        <v>0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18</v>
      </c>
      <c r="D83" s="35">
        <v>18</v>
      </c>
      <c r="E83" s="32">
        <f t="shared" si="23"/>
        <v>100</v>
      </c>
      <c r="F83" s="35">
        <v>7</v>
      </c>
      <c r="G83" s="32">
        <f t="shared" si="24"/>
        <v>38.888888888888893</v>
      </c>
      <c r="H83" s="106">
        <f t="shared" si="40"/>
        <v>17</v>
      </c>
      <c r="I83" s="32">
        <f t="shared" si="25"/>
        <v>94.444444444444443</v>
      </c>
      <c r="J83" s="32">
        <f t="shared" si="26"/>
        <v>94.444444444444443</v>
      </c>
      <c r="K83" s="35">
        <v>14</v>
      </c>
      <c r="L83" s="32">
        <f t="shared" si="27"/>
        <v>77.777777777777786</v>
      </c>
      <c r="M83" s="35">
        <v>3</v>
      </c>
      <c r="N83" s="32">
        <f t="shared" si="28"/>
        <v>16.666666666666664</v>
      </c>
      <c r="O83" s="99">
        <f t="shared" si="29"/>
        <v>1</v>
      </c>
      <c r="P83" s="32">
        <f t="shared" si="30"/>
        <v>5.5555555555555554</v>
      </c>
      <c r="Q83" s="35">
        <v>0</v>
      </c>
      <c r="R83" s="32">
        <f t="shared" si="31"/>
        <v>0</v>
      </c>
      <c r="S83" s="35">
        <v>0</v>
      </c>
      <c r="T83" s="32">
        <f t="shared" si="32"/>
        <v>0</v>
      </c>
      <c r="U83" s="35">
        <v>8</v>
      </c>
      <c r="V83" s="32">
        <f t="shared" si="33"/>
        <v>44.444444444444443</v>
      </c>
      <c r="W83" s="35">
        <v>2</v>
      </c>
      <c r="X83" s="32">
        <f t="shared" si="34"/>
        <v>11.111111111111111</v>
      </c>
      <c r="Y83" s="35">
        <v>1</v>
      </c>
      <c r="Z83" s="32">
        <f t="shared" si="35"/>
        <v>5.5555555555555554</v>
      </c>
      <c r="AA83" s="35">
        <v>0</v>
      </c>
      <c r="AB83" s="32">
        <f t="shared" si="36"/>
        <v>0</v>
      </c>
      <c r="AC83" s="32">
        <f t="shared" si="37"/>
        <v>0</v>
      </c>
      <c r="AD83" s="35">
        <v>5</v>
      </c>
      <c r="AE83" s="32">
        <f t="shared" si="38"/>
        <v>27.777777777777779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3</v>
      </c>
      <c r="D84" s="35">
        <v>3</v>
      </c>
      <c r="E84" s="32">
        <f t="shared" si="23"/>
        <v>100</v>
      </c>
      <c r="F84" s="35">
        <v>1</v>
      </c>
      <c r="G84" s="32">
        <f t="shared" si="24"/>
        <v>33.333333333333329</v>
      </c>
      <c r="H84" s="106">
        <f t="shared" si="40"/>
        <v>3</v>
      </c>
      <c r="I84" s="32">
        <f t="shared" si="25"/>
        <v>100</v>
      </c>
      <c r="J84" s="32">
        <f t="shared" si="26"/>
        <v>100</v>
      </c>
      <c r="K84" s="35">
        <v>2</v>
      </c>
      <c r="L84" s="32">
        <f t="shared" si="27"/>
        <v>66.666666666666657</v>
      </c>
      <c r="M84" s="35">
        <v>1</v>
      </c>
      <c r="N84" s="32">
        <f t="shared" si="28"/>
        <v>33.333333333333329</v>
      </c>
      <c r="O84" s="99">
        <f t="shared" si="29"/>
        <v>0</v>
      </c>
      <c r="P84" s="32">
        <f t="shared" si="30"/>
        <v>0</v>
      </c>
      <c r="Q84" s="35">
        <v>0</v>
      </c>
      <c r="R84" s="32">
        <f t="shared" si="31"/>
        <v>0</v>
      </c>
      <c r="S84" s="35">
        <v>1</v>
      </c>
      <c r="T84" s="32">
        <f t="shared" si="32"/>
        <v>33.333333333333329</v>
      </c>
      <c r="U84" s="35">
        <v>0</v>
      </c>
      <c r="V84" s="32">
        <f t="shared" si="33"/>
        <v>0</v>
      </c>
      <c r="W84" s="35">
        <v>0</v>
      </c>
      <c r="X84" s="32">
        <f t="shared" si="34"/>
        <v>0</v>
      </c>
      <c r="Y84" s="35">
        <v>0</v>
      </c>
      <c r="Z84" s="32">
        <f t="shared" si="35"/>
        <v>0</v>
      </c>
      <c r="AA84" s="35">
        <v>0</v>
      </c>
      <c r="AB84" s="32">
        <f t="shared" si="36"/>
        <v>0</v>
      </c>
      <c r="AC84" s="32">
        <f t="shared" si="37"/>
        <v>0</v>
      </c>
      <c r="AD84" s="35">
        <v>0</v>
      </c>
      <c r="AE84" s="32">
        <f t="shared" si="38"/>
        <v>0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19</v>
      </c>
      <c r="D85" s="35">
        <v>19</v>
      </c>
      <c r="E85" s="32">
        <f t="shared" si="23"/>
        <v>100</v>
      </c>
      <c r="F85" s="35">
        <v>7</v>
      </c>
      <c r="G85" s="32">
        <f t="shared" si="24"/>
        <v>36.84210526315789</v>
      </c>
      <c r="H85" s="106">
        <f t="shared" si="40"/>
        <v>19</v>
      </c>
      <c r="I85" s="32">
        <f t="shared" si="25"/>
        <v>100</v>
      </c>
      <c r="J85" s="32">
        <f t="shared" si="26"/>
        <v>100</v>
      </c>
      <c r="K85" s="35">
        <v>14</v>
      </c>
      <c r="L85" s="32">
        <f t="shared" si="27"/>
        <v>73.68421052631578</v>
      </c>
      <c r="M85" s="35">
        <v>5</v>
      </c>
      <c r="N85" s="32">
        <f t="shared" si="28"/>
        <v>26.315789473684209</v>
      </c>
      <c r="O85" s="99">
        <f t="shared" si="29"/>
        <v>0</v>
      </c>
      <c r="P85" s="32">
        <f t="shared" si="30"/>
        <v>0</v>
      </c>
      <c r="Q85" s="35">
        <v>0</v>
      </c>
      <c r="R85" s="32">
        <f t="shared" si="31"/>
        <v>0</v>
      </c>
      <c r="S85" s="35">
        <v>2</v>
      </c>
      <c r="T85" s="32">
        <f t="shared" si="32"/>
        <v>10.526315789473683</v>
      </c>
      <c r="U85" s="35">
        <v>2</v>
      </c>
      <c r="V85" s="32">
        <f t="shared" si="33"/>
        <v>10.526315789473683</v>
      </c>
      <c r="W85" s="35">
        <v>0</v>
      </c>
      <c r="X85" s="32">
        <f t="shared" si="34"/>
        <v>0</v>
      </c>
      <c r="Y85" s="35">
        <v>1</v>
      </c>
      <c r="Z85" s="32">
        <f t="shared" si="35"/>
        <v>5.2631578947368416</v>
      </c>
      <c r="AA85" s="35">
        <v>0</v>
      </c>
      <c r="AB85" s="32">
        <f t="shared" si="36"/>
        <v>0</v>
      </c>
      <c r="AC85" s="32">
        <f t="shared" si="37"/>
        <v>0</v>
      </c>
      <c r="AD85" s="35">
        <v>1</v>
      </c>
      <c r="AE85" s="32">
        <f t="shared" si="38"/>
        <v>5.2631578947368416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8</v>
      </c>
      <c r="D86" s="35">
        <v>7</v>
      </c>
      <c r="E86" s="32">
        <f t="shared" si="23"/>
        <v>87.5</v>
      </c>
      <c r="F86" s="35">
        <v>2</v>
      </c>
      <c r="G86" s="32">
        <f t="shared" si="24"/>
        <v>28.571428571428569</v>
      </c>
      <c r="H86" s="106">
        <f t="shared" si="40"/>
        <v>7</v>
      </c>
      <c r="I86" s="32">
        <f t="shared" si="25"/>
        <v>100</v>
      </c>
      <c r="J86" s="32">
        <f t="shared" si="26"/>
        <v>87.5</v>
      </c>
      <c r="K86" s="35">
        <v>6</v>
      </c>
      <c r="L86" s="32">
        <f t="shared" si="27"/>
        <v>85.714285714285708</v>
      </c>
      <c r="M86" s="35">
        <v>1</v>
      </c>
      <c r="N86" s="32">
        <f t="shared" si="28"/>
        <v>14.285714285714285</v>
      </c>
      <c r="O86" s="99">
        <f t="shared" si="29"/>
        <v>0</v>
      </c>
      <c r="P86" s="32">
        <f t="shared" si="30"/>
        <v>0</v>
      </c>
      <c r="Q86" s="35">
        <v>0</v>
      </c>
      <c r="R86" s="32">
        <f t="shared" si="31"/>
        <v>0</v>
      </c>
      <c r="S86" s="35">
        <v>1</v>
      </c>
      <c r="T86" s="32">
        <f t="shared" si="32"/>
        <v>14.285714285714285</v>
      </c>
      <c r="U86" s="35">
        <v>0</v>
      </c>
      <c r="V86" s="32">
        <f t="shared" si="33"/>
        <v>0</v>
      </c>
      <c r="W86" s="35">
        <v>0</v>
      </c>
      <c r="X86" s="32">
        <f t="shared" si="34"/>
        <v>0</v>
      </c>
      <c r="Y86" s="35">
        <v>1</v>
      </c>
      <c r="Z86" s="32">
        <f t="shared" si="35"/>
        <v>14.285714285714285</v>
      </c>
      <c r="AA86" s="35">
        <v>0</v>
      </c>
      <c r="AB86" s="32">
        <f t="shared" si="36"/>
        <v>0</v>
      </c>
      <c r="AC86" s="32">
        <f t="shared" si="37"/>
        <v>0</v>
      </c>
      <c r="AD86" s="35">
        <v>3</v>
      </c>
      <c r="AE86" s="32">
        <f t="shared" si="38"/>
        <v>42.857142857142854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55</v>
      </c>
      <c r="D87" s="35">
        <v>42</v>
      </c>
      <c r="E87" s="32">
        <f t="shared" si="23"/>
        <v>76.363636363636374</v>
      </c>
      <c r="F87" s="35">
        <v>15</v>
      </c>
      <c r="G87" s="32">
        <f t="shared" si="24"/>
        <v>35.714285714285715</v>
      </c>
      <c r="H87" s="106">
        <f t="shared" si="40"/>
        <v>38</v>
      </c>
      <c r="I87" s="32">
        <f t="shared" si="25"/>
        <v>90.476190476190482</v>
      </c>
      <c r="J87" s="32">
        <f t="shared" si="26"/>
        <v>69.090909090909093</v>
      </c>
      <c r="K87" s="35">
        <v>31</v>
      </c>
      <c r="L87" s="32">
        <f t="shared" si="27"/>
        <v>73.80952380952381</v>
      </c>
      <c r="M87" s="35">
        <v>7</v>
      </c>
      <c r="N87" s="32">
        <f t="shared" si="28"/>
        <v>16.666666666666664</v>
      </c>
      <c r="O87" s="99">
        <f t="shared" si="29"/>
        <v>4</v>
      </c>
      <c r="P87" s="32">
        <f t="shared" si="30"/>
        <v>9.5238095238095237</v>
      </c>
      <c r="Q87" s="35">
        <v>0</v>
      </c>
      <c r="R87" s="32">
        <f t="shared" si="31"/>
        <v>0</v>
      </c>
      <c r="S87" s="35">
        <v>5</v>
      </c>
      <c r="T87" s="32">
        <f t="shared" si="32"/>
        <v>11.904761904761903</v>
      </c>
      <c r="U87" s="35">
        <v>20</v>
      </c>
      <c r="V87" s="32">
        <f t="shared" si="33"/>
        <v>47.619047619047613</v>
      </c>
      <c r="W87" s="35">
        <v>2</v>
      </c>
      <c r="X87" s="32">
        <f t="shared" si="34"/>
        <v>4.7619047619047619</v>
      </c>
      <c r="Y87" s="35">
        <v>11</v>
      </c>
      <c r="Z87" s="32">
        <f t="shared" si="35"/>
        <v>26.190476190476193</v>
      </c>
      <c r="AA87" s="35">
        <v>1</v>
      </c>
      <c r="AB87" s="32">
        <f t="shared" si="36"/>
        <v>2.3809523809523809</v>
      </c>
      <c r="AC87" s="32">
        <f t="shared" si="37"/>
        <v>9.0909090909090917</v>
      </c>
      <c r="AD87" s="35">
        <v>8</v>
      </c>
      <c r="AE87" s="32">
        <f t="shared" si="38"/>
        <v>19.047619047619047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22</v>
      </c>
      <c r="D88" s="35">
        <v>22</v>
      </c>
      <c r="E88" s="32">
        <f t="shared" si="23"/>
        <v>100</v>
      </c>
      <c r="F88" s="35">
        <v>8</v>
      </c>
      <c r="G88" s="32">
        <f t="shared" si="24"/>
        <v>36.363636363636367</v>
      </c>
      <c r="H88" s="106">
        <f t="shared" si="40"/>
        <v>22</v>
      </c>
      <c r="I88" s="32">
        <f t="shared" si="25"/>
        <v>100</v>
      </c>
      <c r="J88" s="32">
        <f t="shared" si="26"/>
        <v>100</v>
      </c>
      <c r="K88" s="35">
        <v>16</v>
      </c>
      <c r="L88" s="32">
        <f t="shared" si="27"/>
        <v>72.727272727272734</v>
      </c>
      <c r="M88" s="35">
        <v>6</v>
      </c>
      <c r="N88" s="32">
        <f t="shared" si="28"/>
        <v>27.27272727272727</v>
      </c>
      <c r="O88" s="99">
        <f t="shared" si="29"/>
        <v>0</v>
      </c>
      <c r="P88" s="32">
        <f t="shared" si="30"/>
        <v>0</v>
      </c>
      <c r="Q88" s="35">
        <v>0</v>
      </c>
      <c r="R88" s="32">
        <f t="shared" si="31"/>
        <v>0</v>
      </c>
      <c r="S88" s="35">
        <v>0</v>
      </c>
      <c r="T88" s="32">
        <f t="shared" si="32"/>
        <v>0</v>
      </c>
      <c r="U88" s="35">
        <v>4</v>
      </c>
      <c r="V88" s="32">
        <f t="shared" si="33"/>
        <v>18.181818181818183</v>
      </c>
      <c r="W88" s="35">
        <v>1</v>
      </c>
      <c r="X88" s="32">
        <f t="shared" si="34"/>
        <v>4.5454545454545459</v>
      </c>
      <c r="Y88" s="35">
        <v>5</v>
      </c>
      <c r="Z88" s="32">
        <f t="shared" si="35"/>
        <v>22.727272727272727</v>
      </c>
      <c r="AA88" s="35">
        <v>0</v>
      </c>
      <c r="AB88" s="32">
        <f t="shared" si="36"/>
        <v>0</v>
      </c>
      <c r="AC88" s="32">
        <f t="shared" si="37"/>
        <v>0</v>
      </c>
      <c r="AD88" s="35">
        <v>4</v>
      </c>
      <c r="AE88" s="32">
        <f t="shared" si="38"/>
        <v>18.181818181818183</v>
      </c>
      <c r="AF88" s="35">
        <v>0</v>
      </c>
      <c r="AG88" s="32">
        <f t="shared" si="39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34</v>
      </c>
      <c r="D89" s="35">
        <v>30</v>
      </c>
      <c r="E89" s="32">
        <f t="shared" si="23"/>
        <v>88.235294117647058</v>
      </c>
      <c r="F89" s="35">
        <v>11</v>
      </c>
      <c r="G89" s="32">
        <f t="shared" si="24"/>
        <v>36.666666666666664</v>
      </c>
      <c r="H89" s="106">
        <f t="shared" si="40"/>
        <v>30</v>
      </c>
      <c r="I89" s="32">
        <f t="shared" si="25"/>
        <v>100</v>
      </c>
      <c r="J89" s="32">
        <f t="shared" si="26"/>
        <v>88.235294117647058</v>
      </c>
      <c r="K89" s="35">
        <v>23</v>
      </c>
      <c r="L89" s="32">
        <f t="shared" si="27"/>
        <v>76.666666666666671</v>
      </c>
      <c r="M89" s="35">
        <v>7</v>
      </c>
      <c r="N89" s="32">
        <f t="shared" si="28"/>
        <v>23.333333333333332</v>
      </c>
      <c r="O89" s="99">
        <f t="shared" si="29"/>
        <v>0</v>
      </c>
      <c r="P89" s="32">
        <f t="shared" si="30"/>
        <v>0</v>
      </c>
      <c r="Q89" s="35">
        <v>0</v>
      </c>
      <c r="R89" s="32">
        <f t="shared" si="31"/>
        <v>0</v>
      </c>
      <c r="S89" s="35">
        <v>1</v>
      </c>
      <c r="T89" s="32">
        <f t="shared" si="32"/>
        <v>3.3333333333333335</v>
      </c>
      <c r="U89" s="35">
        <v>14</v>
      </c>
      <c r="V89" s="32">
        <f t="shared" si="33"/>
        <v>46.666666666666664</v>
      </c>
      <c r="W89" s="35">
        <v>0</v>
      </c>
      <c r="X89" s="32">
        <f t="shared" si="34"/>
        <v>0</v>
      </c>
      <c r="Y89" s="35">
        <v>3</v>
      </c>
      <c r="Z89" s="32">
        <f t="shared" si="35"/>
        <v>10</v>
      </c>
      <c r="AA89" s="35">
        <v>0</v>
      </c>
      <c r="AB89" s="32">
        <f t="shared" si="36"/>
        <v>0</v>
      </c>
      <c r="AC89" s="32">
        <f t="shared" si="37"/>
        <v>0</v>
      </c>
      <c r="AD89" s="35">
        <v>3</v>
      </c>
      <c r="AE89" s="32">
        <f t="shared" si="38"/>
        <v>10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120</v>
      </c>
      <c r="D90" s="10">
        <f>SUM(D91:D101)</f>
        <v>109</v>
      </c>
      <c r="E90" s="43">
        <f>IF(C90=0,0,D90/C90*100)</f>
        <v>90.833333333333329</v>
      </c>
      <c r="F90" s="10">
        <f>SUM(F91:F101)</f>
        <v>56</v>
      </c>
      <c r="G90" s="43">
        <f>IF(D90=0,0,F90/D90*100)</f>
        <v>51.37614678899083</v>
      </c>
      <c r="H90" s="61">
        <f>SUM(H91:H101)</f>
        <v>97</v>
      </c>
      <c r="I90" s="43">
        <f>IF(D90=0,0,H90/D90*100)</f>
        <v>88.9908256880734</v>
      </c>
      <c r="J90" s="43">
        <f>IF(C90=0,0,H90/C90*100)</f>
        <v>80.833333333333329</v>
      </c>
      <c r="K90" s="10">
        <f>SUM(K91:K101)</f>
        <v>69</v>
      </c>
      <c r="L90" s="43">
        <f t="shared" si="27"/>
        <v>63.302752293577981</v>
      </c>
      <c r="M90" s="10">
        <f>SUM(M91:M101)</f>
        <v>28</v>
      </c>
      <c r="N90" s="43">
        <f>IF(D90=0,0,M90/D90*100)</f>
        <v>25.688073394495415</v>
      </c>
      <c r="O90" s="61">
        <f>SUM(O91:O101)</f>
        <v>12</v>
      </c>
      <c r="P90" s="43">
        <f>IF(D90=0,0,O90/D90*100)</f>
        <v>11.009174311926607</v>
      </c>
      <c r="Q90" s="10">
        <f>SUM(Q91:Q101)</f>
        <v>0</v>
      </c>
      <c r="R90" s="43">
        <f t="shared" si="31"/>
        <v>0</v>
      </c>
      <c r="S90" s="10">
        <f>SUM(S91:S101)</f>
        <v>0</v>
      </c>
      <c r="T90" s="43">
        <f>IF(D90=0,0,S90/D90*100)</f>
        <v>0</v>
      </c>
      <c r="U90" s="10">
        <f>SUM(U91:U101)</f>
        <v>5</v>
      </c>
      <c r="V90" s="43">
        <f t="shared" si="33"/>
        <v>4.5871559633027523</v>
      </c>
      <c r="W90" s="10">
        <f>SUM(W91:W101)</f>
        <v>1</v>
      </c>
      <c r="X90" s="43">
        <f>IF(D90=0,0,W90/D90*100)</f>
        <v>0.91743119266055051</v>
      </c>
      <c r="Y90" s="10">
        <f>SUM(Y91:Y101)</f>
        <v>14</v>
      </c>
      <c r="Z90" s="43">
        <f>IF(D90=0,0,Y90/D90*100)</f>
        <v>12.844036697247708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10</v>
      </c>
      <c r="AE90" s="43">
        <f t="shared" si="38"/>
        <v>9.1743119266055047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24</v>
      </c>
      <c r="D91" s="35">
        <v>24</v>
      </c>
      <c r="E91" s="32">
        <f t="shared" ref="E91:E93" si="42">IF(C91=0,0,D91/C91*100)</f>
        <v>100</v>
      </c>
      <c r="F91" s="35">
        <v>16</v>
      </c>
      <c r="G91" s="32">
        <f t="shared" ref="G91:G93" si="43">IF(D91=0,0,F91/D91*100)</f>
        <v>66.666666666666657</v>
      </c>
      <c r="H91" s="106">
        <f t="shared" ref="H91:H101" si="44">K91+M91</f>
        <v>21</v>
      </c>
      <c r="I91" s="32">
        <f t="shared" ref="I91:I93" si="45">IF(D91=0,0,H91/D91*100)</f>
        <v>87.5</v>
      </c>
      <c r="J91" s="32">
        <f t="shared" ref="J91:J93" si="46">IF(C91=0,0,H91/C91*100)</f>
        <v>87.5</v>
      </c>
      <c r="K91" s="35">
        <v>11</v>
      </c>
      <c r="L91" s="32">
        <f t="shared" si="27"/>
        <v>45.833333333333329</v>
      </c>
      <c r="M91" s="35">
        <v>10</v>
      </c>
      <c r="N91" s="32">
        <f t="shared" ref="N91:N93" si="47">IF(D91=0,0,M91/D91*100)</f>
        <v>41.666666666666671</v>
      </c>
      <c r="O91" s="99">
        <f t="shared" ref="O91:O101" si="48">D91-H91</f>
        <v>3</v>
      </c>
      <c r="P91" s="32">
        <f t="shared" ref="P91:P93" si="49">IF(D91=0,0,O91/D91*100)</f>
        <v>12.5</v>
      </c>
      <c r="Q91" s="35">
        <v>0</v>
      </c>
      <c r="R91" s="32">
        <f t="shared" si="31"/>
        <v>0</v>
      </c>
      <c r="S91" s="35">
        <v>0</v>
      </c>
      <c r="T91" s="32">
        <f t="shared" ref="T91:T93" si="50">IF(D91=0,0,S91/D91*100)</f>
        <v>0</v>
      </c>
      <c r="U91" s="35">
        <v>0</v>
      </c>
      <c r="V91" s="32">
        <f t="shared" si="33"/>
        <v>0</v>
      </c>
      <c r="W91" s="35">
        <v>0</v>
      </c>
      <c r="X91" s="32">
        <f t="shared" ref="X91:X93" si="51">IF(D91=0,0,W91/D91*100)</f>
        <v>0</v>
      </c>
      <c r="Y91" s="35">
        <v>4</v>
      </c>
      <c r="Z91" s="32">
        <f t="shared" ref="Z91:Z93" si="52">IF(D91=0,0,Y91/D91*100)</f>
        <v>16.666666666666664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4</v>
      </c>
      <c r="AE91" s="32">
        <f t="shared" si="38"/>
        <v>16.666666666666664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34</v>
      </c>
      <c r="D92" s="35">
        <v>31</v>
      </c>
      <c r="E92" s="32">
        <f t="shared" si="42"/>
        <v>91.17647058823529</v>
      </c>
      <c r="F92" s="35">
        <v>14</v>
      </c>
      <c r="G92" s="32">
        <f t="shared" si="43"/>
        <v>45.161290322580641</v>
      </c>
      <c r="H92" s="106">
        <f t="shared" si="44"/>
        <v>24</v>
      </c>
      <c r="I92" s="32">
        <f t="shared" si="45"/>
        <v>77.41935483870968</v>
      </c>
      <c r="J92" s="32">
        <f t="shared" si="46"/>
        <v>70.588235294117652</v>
      </c>
      <c r="K92" s="35">
        <v>16</v>
      </c>
      <c r="L92" s="32">
        <f t="shared" si="27"/>
        <v>51.612903225806448</v>
      </c>
      <c r="M92" s="35">
        <v>8</v>
      </c>
      <c r="N92" s="32">
        <f t="shared" si="47"/>
        <v>25.806451612903224</v>
      </c>
      <c r="O92" s="99">
        <f t="shared" si="48"/>
        <v>7</v>
      </c>
      <c r="P92" s="32">
        <f t="shared" si="49"/>
        <v>22.58064516129032</v>
      </c>
      <c r="Q92" s="35">
        <v>0</v>
      </c>
      <c r="R92" s="32">
        <f t="shared" si="31"/>
        <v>0</v>
      </c>
      <c r="S92" s="35">
        <v>0</v>
      </c>
      <c r="T92" s="32">
        <f t="shared" si="50"/>
        <v>0</v>
      </c>
      <c r="U92" s="35">
        <v>3</v>
      </c>
      <c r="V92" s="32">
        <f t="shared" si="33"/>
        <v>9.67741935483871</v>
      </c>
      <c r="W92" s="35">
        <v>0</v>
      </c>
      <c r="X92" s="32">
        <f t="shared" si="51"/>
        <v>0</v>
      </c>
      <c r="Y92" s="35">
        <v>3</v>
      </c>
      <c r="Z92" s="32">
        <f t="shared" si="52"/>
        <v>9.67741935483871</v>
      </c>
      <c r="AA92" s="35">
        <v>0</v>
      </c>
      <c r="AB92" s="32">
        <f t="shared" si="53"/>
        <v>0</v>
      </c>
      <c r="AC92" s="32">
        <f t="shared" si="54"/>
        <v>0</v>
      </c>
      <c r="AD92" s="35">
        <v>1</v>
      </c>
      <c r="AE92" s="32">
        <f t="shared" si="38"/>
        <v>3.225806451612903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5</v>
      </c>
      <c r="D93" s="35">
        <v>5</v>
      </c>
      <c r="E93" s="32">
        <f t="shared" si="42"/>
        <v>100</v>
      </c>
      <c r="F93" s="35">
        <v>4</v>
      </c>
      <c r="G93" s="32">
        <f t="shared" si="43"/>
        <v>80</v>
      </c>
      <c r="H93" s="106">
        <f t="shared" si="44"/>
        <v>4</v>
      </c>
      <c r="I93" s="32">
        <f t="shared" si="45"/>
        <v>80</v>
      </c>
      <c r="J93" s="32">
        <f t="shared" si="46"/>
        <v>80</v>
      </c>
      <c r="K93" s="35">
        <v>0</v>
      </c>
      <c r="L93" s="32">
        <f t="shared" si="27"/>
        <v>0</v>
      </c>
      <c r="M93" s="35">
        <v>4</v>
      </c>
      <c r="N93" s="32">
        <f t="shared" si="47"/>
        <v>80</v>
      </c>
      <c r="O93" s="99">
        <f t="shared" si="48"/>
        <v>1</v>
      </c>
      <c r="P93" s="32">
        <f t="shared" si="49"/>
        <v>20</v>
      </c>
      <c r="Q93" s="35">
        <v>0</v>
      </c>
      <c r="R93" s="32">
        <f t="shared" si="31"/>
        <v>0</v>
      </c>
      <c r="S93" s="35">
        <v>0</v>
      </c>
      <c r="T93" s="32">
        <f t="shared" si="50"/>
        <v>0</v>
      </c>
      <c r="U93" s="35">
        <v>0</v>
      </c>
      <c r="V93" s="32">
        <f t="shared" si="33"/>
        <v>0</v>
      </c>
      <c r="W93" s="35">
        <v>0</v>
      </c>
      <c r="X93" s="32">
        <f t="shared" si="51"/>
        <v>0</v>
      </c>
      <c r="Y93" s="35">
        <v>0</v>
      </c>
      <c r="Z93" s="32">
        <f t="shared" si="52"/>
        <v>0</v>
      </c>
      <c r="AA93" s="35">
        <v>0</v>
      </c>
      <c r="AB93" s="32">
        <f t="shared" si="53"/>
        <v>0</v>
      </c>
      <c r="AC93" s="32">
        <f t="shared" si="54"/>
        <v>0</v>
      </c>
      <c r="AD93" s="35">
        <v>0</v>
      </c>
      <c r="AE93" s="32">
        <f t="shared" si="38"/>
        <v>0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1</v>
      </c>
      <c r="D94" s="35">
        <v>1</v>
      </c>
      <c r="E94" s="32">
        <f t="shared" si="23"/>
        <v>100</v>
      </c>
      <c r="F94" s="35">
        <v>0</v>
      </c>
      <c r="G94" s="32">
        <f t="shared" si="24"/>
        <v>0</v>
      </c>
      <c r="H94" s="106">
        <f t="shared" si="44"/>
        <v>1</v>
      </c>
      <c r="I94" s="32">
        <f t="shared" si="25"/>
        <v>100</v>
      </c>
      <c r="J94" s="32">
        <f t="shared" si="26"/>
        <v>100</v>
      </c>
      <c r="K94" s="35">
        <v>1</v>
      </c>
      <c r="L94" s="32">
        <f t="shared" si="27"/>
        <v>100</v>
      </c>
      <c r="M94" s="35">
        <v>0</v>
      </c>
      <c r="N94" s="32">
        <f t="shared" si="28"/>
        <v>0</v>
      </c>
      <c r="O94" s="99">
        <f t="shared" si="48"/>
        <v>0</v>
      </c>
      <c r="P94" s="32">
        <f t="shared" si="30"/>
        <v>0</v>
      </c>
      <c r="Q94" s="35">
        <v>0</v>
      </c>
      <c r="R94" s="32">
        <f t="shared" si="31"/>
        <v>0</v>
      </c>
      <c r="S94" s="35">
        <v>0</v>
      </c>
      <c r="T94" s="32">
        <f t="shared" si="32"/>
        <v>0</v>
      </c>
      <c r="U94" s="35">
        <v>0</v>
      </c>
      <c r="V94" s="32">
        <f t="shared" si="33"/>
        <v>0</v>
      </c>
      <c r="W94" s="35">
        <v>0</v>
      </c>
      <c r="X94" s="32">
        <f t="shared" si="34"/>
        <v>0</v>
      </c>
      <c r="Y94" s="35">
        <v>0</v>
      </c>
      <c r="Z94" s="32">
        <f t="shared" si="35"/>
        <v>0</v>
      </c>
      <c r="AA94" s="35">
        <v>0</v>
      </c>
      <c r="AB94" s="32">
        <f t="shared" si="36"/>
        <v>0</v>
      </c>
      <c r="AC94" s="32">
        <f t="shared" si="37"/>
        <v>0</v>
      </c>
      <c r="AD94" s="35">
        <v>0</v>
      </c>
      <c r="AE94" s="32">
        <f t="shared" si="38"/>
        <v>0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20</v>
      </c>
      <c r="D95" s="35">
        <v>19</v>
      </c>
      <c r="E95" s="32">
        <f t="shared" si="23"/>
        <v>95</v>
      </c>
      <c r="F95" s="35">
        <v>8</v>
      </c>
      <c r="G95" s="32">
        <f t="shared" si="24"/>
        <v>42.105263157894733</v>
      </c>
      <c r="H95" s="106">
        <f t="shared" si="44"/>
        <v>19</v>
      </c>
      <c r="I95" s="32">
        <f t="shared" si="25"/>
        <v>100</v>
      </c>
      <c r="J95" s="32">
        <f t="shared" si="26"/>
        <v>95</v>
      </c>
      <c r="K95" s="35">
        <v>16</v>
      </c>
      <c r="L95" s="32">
        <f t="shared" si="27"/>
        <v>84.210526315789465</v>
      </c>
      <c r="M95" s="35">
        <v>3</v>
      </c>
      <c r="N95" s="32">
        <f t="shared" si="28"/>
        <v>15.789473684210526</v>
      </c>
      <c r="O95" s="99">
        <f t="shared" si="48"/>
        <v>0</v>
      </c>
      <c r="P95" s="32">
        <f t="shared" si="30"/>
        <v>0</v>
      </c>
      <c r="Q95" s="35">
        <v>0</v>
      </c>
      <c r="R95" s="32">
        <f t="shared" si="31"/>
        <v>0</v>
      </c>
      <c r="S95" s="35">
        <v>0</v>
      </c>
      <c r="T95" s="32">
        <f t="shared" si="32"/>
        <v>0</v>
      </c>
      <c r="U95" s="35">
        <v>0</v>
      </c>
      <c r="V95" s="32">
        <f t="shared" si="33"/>
        <v>0</v>
      </c>
      <c r="W95" s="35">
        <v>1</v>
      </c>
      <c r="X95" s="32">
        <f t="shared" si="34"/>
        <v>5.2631578947368416</v>
      </c>
      <c r="Y95" s="35">
        <v>6</v>
      </c>
      <c r="Z95" s="32">
        <f t="shared" si="35"/>
        <v>31.578947368421051</v>
      </c>
      <c r="AA95" s="35">
        <v>0</v>
      </c>
      <c r="AB95" s="32">
        <f t="shared" si="36"/>
        <v>0</v>
      </c>
      <c r="AC95" s="32">
        <f t="shared" si="37"/>
        <v>0</v>
      </c>
      <c r="AD95" s="35">
        <v>1</v>
      </c>
      <c r="AE95" s="32">
        <f t="shared" si="38"/>
        <v>5.2631578947368416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8</v>
      </c>
      <c r="D96" s="35">
        <v>8</v>
      </c>
      <c r="E96" s="32">
        <f t="shared" si="23"/>
        <v>100</v>
      </c>
      <c r="F96" s="35">
        <v>4</v>
      </c>
      <c r="G96" s="32">
        <f t="shared" si="24"/>
        <v>50</v>
      </c>
      <c r="H96" s="106">
        <f t="shared" si="44"/>
        <v>8</v>
      </c>
      <c r="I96" s="32">
        <f t="shared" si="25"/>
        <v>100</v>
      </c>
      <c r="J96" s="32">
        <f t="shared" si="26"/>
        <v>100</v>
      </c>
      <c r="K96" s="35">
        <v>8</v>
      </c>
      <c r="L96" s="32">
        <f t="shared" si="27"/>
        <v>100</v>
      </c>
      <c r="M96" s="35">
        <v>0</v>
      </c>
      <c r="N96" s="32">
        <f t="shared" si="28"/>
        <v>0</v>
      </c>
      <c r="O96" s="99">
        <f t="shared" si="48"/>
        <v>0</v>
      </c>
      <c r="P96" s="32">
        <f t="shared" si="30"/>
        <v>0</v>
      </c>
      <c r="Q96" s="35">
        <v>0</v>
      </c>
      <c r="R96" s="32">
        <f t="shared" si="31"/>
        <v>0</v>
      </c>
      <c r="S96" s="35">
        <v>0</v>
      </c>
      <c r="T96" s="32">
        <f t="shared" si="32"/>
        <v>0</v>
      </c>
      <c r="U96" s="35">
        <v>0</v>
      </c>
      <c r="V96" s="32">
        <f t="shared" si="33"/>
        <v>0</v>
      </c>
      <c r="W96" s="35">
        <v>0</v>
      </c>
      <c r="X96" s="32">
        <f t="shared" si="34"/>
        <v>0</v>
      </c>
      <c r="Y96" s="35">
        <v>1</v>
      </c>
      <c r="Z96" s="32">
        <f t="shared" si="35"/>
        <v>12.5</v>
      </c>
      <c r="AA96" s="35">
        <v>0</v>
      </c>
      <c r="AB96" s="32">
        <f t="shared" si="36"/>
        <v>0</v>
      </c>
      <c r="AC96" s="32">
        <f t="shared" si="37"/>
        <v>0</v>
      </c>
      <c r="AD96" s="35">
        <v>3</v>
      </c>
      <c r="AE96" s="32">
        <f t="shared" si="38"/>
        <v>37.5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11</v>
      </c>
      <c r="D97" s="35">
        <v>10</v>
      </c>
      <c r="E97" s="32">
        <f t="shared" si="23"/>
        <v>90.909090909090907</v>
      </c>
      <c r="F97" s="35">
        <v>3</v>
      </c>
      <c r="G97" s="32">
        <f t="shared" si="24"/>
        <v>30</v>
      </c>
      <c r="H97" s="106">
        <f t="shared" si="44"/>
        <v>10</v>
      </c>
      <c r="I97" s="32">
        <f t="shared" si="25"/>
        <v>100</v>
      </c>
      <c r="J97" s="32">
        <f t="shared" si="26"/>
        <v>90.909090909090907</v>
      </c>
      <c r="K97" s="35">
        <v>9</v>
      </c>
      <c r="L97" s="32">
        <f t="shared" si="27"/>
        <v>90</v>
      </c>
      <c r="M97" s="35">
        <v>1</v>
      </c>
      <c r="N97" s="32">
        <f t="shared" si="28"/>
        <v>10</v>
      </c>
      <c r="O97" s="99">
        <f t="shared" si="48"/>
        <v>0</v>
      </c>
      <c r="P97" s="32">
        <f t="shared" si="30"/>
        <v>0</v>
      </c>
      <c r="Q97" s="35">
        <v>0</v>
      </c>
      <c r="R97" s="32">
        <f t="shared" si="31"/>
        <v>0</v>
      </c>
      <c r="S97" s="35">
        <v>0</v>
      </c>
      <c r="T97" s="32">
        <f t="shared" si="32"/>
        <v>0</v>
      </c>
      <c r="U97" s="35">
        <v>1</v>
      </c>
      <c r="V97" s="32">
        <f t="shared" si="33"/>
        <v>10</v>
      </c>
      <c r="W97" s="35">
        <v>0</v>
      </c>
      <c r="X97" s="32">
        <f t="shared" si="34"/>
        <v>0</v>
      </c>
      <c r="Y97" s="35">
        <v>0</v>
      </c>
      <c r="Z97" s="32">
        <f t="shared" si="35"/>
        <v>0</v>
      </c>
      <c r="AA97" s="35">
        <v>0</v>
      </c>
      <c r="AB97" s="32">
        <f t="shared" si="36"/>
        <v>0</v>
      </c>
      <c r="AC97" s="32">
        <f t="shared" si="37"/>
        <v>0</v>
      </c>
      <c r="AD97" s="35">
        <v>1</v>
      </c>
      <c r="AE97" s="32">
        <f t="shared" si="38"/>
        <v>10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1</v>
      </c>
      <c r="D98" s="35">
        <v>1</v>
      </c>
      <c r="E98" s="32">
        <f t="shared" si="23"/>
        <v>100</v>
      </c>
      <c r="F98" s="35">
        <v>1</v>
      </c>
      <c r="G98" s="32">
        <f t="shared" si="24"/>
        <v>100</v>
      </c>
      <c r="H98" s="106">
        <f t="shared" si="44"/>
        <v>1</v>
      </c>
      <c r="I98" s="32">
        <f t="shared" si="25"/>
        <v>100</v>
      </c>
      <c r="J98" s="32">
        <f t="shared" si="26"/>
        <v>100</v>
      </c>
      <c r="K98" s="35">
        <v>0</v>
      </c>
      <c r="L98" s="32">
        <f t="shared" si="27"/>
        <v>0</v>
      </c>
      <c r="M98" s="35">
        <v>1</v>
      </c>
      <c r="N98" s="32">
        <f t="shared" si="28"/>
        <v>100</v>
      </c>
      <c r="O98" s="99">
        <f t="shared" si="48"/>
        <v>0</v>
      </c>
      <c r="P98" s="32">
        <f t="shared" si="30"/>
        <v>0</v>
      </c>
      <c r="Q98" s="35">
        <v>0</v>
      </c>
      <c r="R98" s="32">
        <f t="shared" si="31"/>
        <v>0</v>
      </c>
      <c r="S98" s="35">
        <v>0</v>
      </c>
      <c r="T98" s="32">
        <f t="shared" si="32"/>
        <v>0</v>
      </c>
      <c r="U98" s="35">
        <v>0</v>
      </c>
      <c r="V98" s="32">
        <f t="shared" si="33"/>
        <v>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6</v>
      </c>
      <c r="D99" s="35">
        <v>6</v>
      </c>
      <c r="E99" s="32">
        <f t="shared" si="23"/>
        <v>100</v>
      </c>
      <c r="F99" s="35">
        <v>3</v>
      </c>
      <c r="G99" s="32">
        <f t="shared" si="24"/>
        <v>50</v>
      </c>
      <c r="H99" s="106">
        <f t="shared" si="44"/>
        <v>5</v>
      </c>
      <c r="I99" s="32">
        <f t="shared" si="25"/>
        <v>83.333333333333343</v>
      </c>
      <c r="J99" s="32">
        <f t="shared" si="26"/>
        <v>83.333333333333343</v>
      </c>
      <c r="K99" s="35">
        <v>5</v>
      </c>
      <c r="L99" s="32">
        <f t="shared" si="27"/>
        <v>83.333333333333343</v>
      </c>
      <c r="M99" s="35">
        <v>0</v>
      </c>
      <c r="N99" s="32">
        <f t="shared" si="28"/>
        <v>0</v>
      </c>
      <c r="O99" s="99">
        <f t="shared" si="48"/>
        <v>1</v>
      </c>
      <c r="P99" s="32">
        <f t="shared" si="30"/>
        <v>16.666666666666664</v>
      </c>
      <c r="Q99" s="35">
        <v>0</v>
      </c>
      <c r="R99" s="32">
        <f t="shared" si="31"/>
        <v>0</v>
      </c>
      <c r="S99" s="35">
        <v>0</v>
      </c>
      <c r="T99" s="32">
        <f t="shared" si="32"/>
        <v>0</v>
      </c>
      <c r="U99" s="35">
        <v>1</v>
      </c>
      <c r="V99" s="32">
        <f t="shared" si="33"/>
        <v>16.666666666666664</v>
      </c>
      <c r="W99" s="35">
        <v>0</v>
      </c>
      <c r="X99" s="32">
        <f t="shared" si="34"/>
        <v>0</v>
      </c>
      <c r="Y99" s="35">
        <v>0</v>
      </c>
      <c r="Z99" s="32">
        <f t="shared" si="35"/>
        <v>0</v>
      </c>
      <c r="AA99" s="35">
        <v>0</v>
      </c>
      <c r="AB99" s="32">
        <f t="shared" si="36"/>
        <v>0</v>
      </c>
      <c r="AC99" s="32">
        <f t="shared" si="37"/>
        <v>0</v>
      </c>
      <c r="AD99" s="35">
        <v>0</v>
      </c>
      <c r="AE99" s="32">
        <f t="shared" si="38"/>
        <v>0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7</v>
      </c>
      <c r="D100" s="35">
        <v>3</v>
      </c>
      <c r="E100" s="32">
        <f t="shared" si="23"/>
        <v>42.857142857142854</v>
      </c>
      <c r="F100" s="35">
        <v>3</v>
      </c>
      <c r="G100" s="32">
        <f t="shared" si="24"/>
        <v>100</v>
      </c>
      <c r="H100" s="106">
        <f t="shared" si="44"/>
        <v>3</v>
      </c>
      <c r="I100" s="32">
        <f t="shared" si="25"/>
        <v>100</v>
      </c>
      <c r="J100" s="32">
        <f t="shared" si="26"/>
        <v>42.857142857142854</v>
      </c>
      <c r="K100" s="35">
        <v>3</v>
      </c>
      <c r="L100" s="32">
        <f t="shared" si="27"/>
        <v>100</v>
      </c>
      <c r="M100" s="35">
        <v>0</v>
      </c>
      <c r="N100" s="32">
        <f t="shared" si="28"/>
        <v>0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0</v>
      </c>
      <c r="V100" s="32">
        <f t="shared" si="33"/>
        <v>0</v>
      </c>
      <c r="W100" s="35">
        <v>0</v>
      </c>
      <c r="X100" s="32">
        <f t="shared" si="34"/>
        <v>0</v>
      </c>
      <c r="Y100" s="35">
        <v>0</v>
      </c>
      <c r="Z100" s="32">
        <f t="shared" si="35"/>
        <v>0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0</v>
      </c>
      <c r="AE100" s="32">
        <f t="shared" si="38"/>
        <v>0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3</v>
      </c>
      <c r="D101" s="35">
        <v>1</v>
      </c>
      <c r="E101" s="32">
        <f t="shared" si="23"/>
        <v>33.333333333333329</v>
      </c>
      <c r="F101" s="35">
        <v>0</v>
      </c>
      <c r="G101" s="32">
        <f t="shared" si="24"/>
        <v>0</v>
      </c>
      <c r="H101" s="106">
        <f t="shared" si="44"/>
        <v>1</v>
      </c>
      <c r="I101" s="32">
        <f t="shared" si="25"/>
        <v>100</v>
      </c>
      <c r="J101" s="32">
        <f t="shared" si="26"/>
        <v>33.333333333333329</v>
      </c>
      <c r="K101" s="35">
        <v>0</v>
      </c>
      <c r="L101" s="32">
        <f t="shared" si="27"/>
        <v>0</v>
      </c>
      <c r="M101" s="35">
        <v>1</v>
      </c>
      <c r="N101" s="32">
        <f t="shared" si="28"/>
        <v>100</v>
      </c>
      <c r="O101" s="99">
        <f t="shared" si="48"/>
        <v>0</v>
      </c>
      <c r="P101" s="32">
        <f t="shared" si="30"/>
        <v>0</v>
      </c>
      <c r="Q101" s="35">
        <v>0</v>
      </c>
      <c r="R101" s="32">
        <f t="shared" si="31"/>
        <v>0</v>
      </c>
      <c r="S101" s="35">
        <v>0</v>
      </c>
      <c r="T101" s="32">
        <f t="shared" si="32"/>
        <v>0</v>
      </c>
      <c r="U101" s="35">
        <v>0</v>
      </c>
      <c r="V101" s="32">
        <f t="shared" si="33"/>
        <v>0</v>
      </c>
      <c r="W101" s="35">
        <v>0</v>
      </c>
      <c r="X101" s="32">
        <f t="shared" si="34"/>
        <v>0</v>
      </c>
      <c r="Y101" s="35">
        <v>0</v>
      </c>
      <c r="Z101" s="32">
        <f t="shared" si="35"/>
        <v>0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0</v>
      </c>
      <c r="AE101" s="32">
        <f t="shared" si="38"/>
        <v>0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58" fitToHeight="2" orientation="landscape" r:id="rId1"/>
  <headerFooter scaleWithDoc="0">
    <oddHeader>&amp;R&amp;P</oddHeader>
    <oddFooter>&amp;R&amp;P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11" activePane="bottomRight" state="frozen"/>
      <selection pane="topRight" activeCell="C1" sqref="C1"/>
      <selection pane="bottomLeft" activeCell="A8" sqref="A8"/>
      <selection pane="bottomRight" activeCell="B15" sqref="B15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179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16365.45</v>
      </c>
      <c r="D8" s="65">
        <f>D9+D21+D40+D55+D72+D79+D90+D64+D102</f>
        <v>14713.8</v>
      </c>
      <c r="E8" s="62">
        <f>IF(C8=0,0,D8/C8*100)</f>
        <v>89.907701896373155</v>
      </c>
      <c r="F8" s="65">
        <f>F9+F21+F40+F55+F72+F79+F90+F64+F102</f>
        <v>2962</v>
      </c>
      <c r="G8" s="62">
        <f>IF(D8=0,0,F8/D8*100)</f>
        <v>20.130761597955662</v>
      </c>
      <c r="H8" s="65">
        <f>H9+H21+H40+H55+H72+H79+H90+H64+H102</f>
        <v>14405.5</v>
      </c>
      <c r="I8" s="62">
        <f>IF(D8=0,0,H8/D8*100)</f>
        <v>97.90468811591839</v>
      </c>
      <c r="J8" s="62">
        <f>IF(C8=0,0,H8/C8*100)</f>
        <v>88.023855133833777</v>
      </c>
      <c r="K8" s="65">
        <f>K9+K21+K40+K55+K72+K79+K90+K64+K102</f>
        <v>10983.5</v>
      </c>
      <c r="L8" s="62">
        <f>IF(D8=0,0,K8/D8*100)</f>
        <v>74.647609726923022</v>
      </c>
      <c r="M8" s="65">
        <f>M9+M21+M40+M55+M72+M79+M90+M64+M102</f>
        <v>3422</v>
      </c>
      <c r="N8" s="62">
        <f>IF(D8=0,0,M8/D8*100)</f>
        <v>23.257078388995367</v>
      </c>
      <c r="O8" s="65">
        <f>O9+O21+O40+O55+O72+O79+O90+O64+O102</f>
        <v>308.3</v>
      </c>
      <c r="P8" s="62">
        <f>IF(D8=0,0,O8/D8*100)</f>
        <v>2.0953118840816107</v>
      </c>
      <c r="Q8" s="65">
        <f>Q9+Q21+Q40+Q55+Q72+Q79+Q90+Q64+Q102</f>
        <v>135</v>
      </c>
      <c r="R8" s="62">
        <f>IF(O8=0,0,Q8/O8*100)</f>
        <v>43.788517677586761</v>
      </c>
      <c r="S8" s="65">
        <f>S9+S21+S40+S55+S72+S79+S90+S64+S102</f>
        <v>2086</v>
      </c>
      <c r="T8" s="62">
        <f>IF(D8=0,0,S8/D8*100)</f>
        <v>14.177167013280052</v>
      </c>
      <c r="U8" s="65">
        <f>U9+U21+U40+U55+U72+U79+U90+U64+U102</f>
        <v>1694</v>
      </c>
      <c r="V8" s="62">
        <f>IF(D8=0,0,U8/D8*100)</f>
        <v>11.513001400046216</v>
      </c>
      <c r="W8" s="65">
        <f>W9+W21+W40+W55+W72+W79+W90+W64+W102</f>
        <v>971</v>
      </c>
      <c r="X8" s="62">
        <f>IF(D8=0,0,W8/D8*100)</f>
        <v>6.5992469654338111</v>
      </c>
      <c r="Y8" s="65">
        <f>Y9+Y21+Y40+Y55+Y72+Y79+Y90+Y64+Y102</f>
        <v>2183.5</v>
      </c>
      <c r="Z8" s="62">
        <f>IF(D8=0,0,Y8/D8*100)</f>
        <v>14.839810246163465</v>
      </c>
      <c r="AA8" s="65">
        <f>AA9+AA21+AA40+AA55+AA72+AA79+AA90+AA64+AA102</f>
        <v>264</v>
      </c>
      <c r="AB8" s="62">
        <f>IF(D8=0,0,AA8/D8*100)</f>
        <v>1.794233984422787</v>
      </c>
      <c r="AC8" s="62">
        <f>IF(Y8=0,0,AA8/Y8*100)</f>
        <v>12.090680100755668</v>
      </c>
      <c r="AD8" s="65">
        <f>AD9+AD21+AD40+AD55+AD72+AD79+AD90+AD64+AD102</f>
        <v>1757</v>
      </c>
      <c r="AE8" s="62">
        <f>IF(D8=0,0,AD8/D8*100)</f>
        <v>11.941170873601653</v>
      </c>
      <c r="AF8" s="65">
        <f>AF9+AF21+AF40+AF55+AF72+AF79+AF90+AF64+AF102</f>
        <v>24</v>
      </c>
      <c r="AG8" s="60">
        <f>IF(D8=0,0,AF8/D8*100)</f>
        <v>0.16311218040207154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61">
        <f>SUM(C10:C20)</f>
        <v>625</v>
      </c>
      <c r="D9" s="61">
        <f>SUM(D10:D20)</f>
        <v>525</v>
      </c>
      <c r="E9" s="62">
        <f>IF(C9=0,0,D9/C9*100)</f>
        <v>84</v>
      </c>
      <c r="F9" s="61">
        <f>SUM(F10:F20)</f>
        <v>266</v>
      </c>
      <c r="G9" s="62">
        <f>IF(D9=0,0,F9/D9*100)</f>
        <v>50.666666666666671</v>
      </c>
      <c r="H9" s="61">
        <f>SUM(H10:H20)</f>
        <v>505</v>
      </c>
      <c r="I9" s="62">
        <f>IF(D9=0,0,H9/D9*100)</f>
        <v>96.19047619047619</v>
      </c>
      <c r="J9" s="62">
        <f>IF(C9=0,0,H9/C9*100)</f>
        <v>80.800000000000011</v>
      </c>
      <c r="K9" s="61">
        <f>SUM(K10:K20)</f>
        <v>399</v>
      </c>
      <c r="L9" s="62">
        <f>IF(D9=0,0,K9/D9*100)</f>
        <v>76</v>
      </c>
      <c r="M9" s="61">
        <f>SUM(M10:M20)</f>
        <v>106</v>
      </c>
      <c r="N9" s="62">
        <f>IF(D9=0,0,M9/D9*100)</f>
        <v>20.19047619047619</v>
      </c>
      <c r="O9" s="61">
        <f>SUM(O10:O20)</f>
        <v>20</v>
      </c>
      <c r="P9" s="62">
        <f>IF(D9=0,0,O9/D9*100)</f>
        <v>3.8095238095238098</v>
      </c>
      <c r="Q9" s="61">
        <f>SUM(Q10:Q20)</f>
        <v>2</v>
      </c>
      <c r="R9" s="62">
        <f>IF(O9=0,0,Q9/O9*100)</f>
        <v>10</v>
      </c>
      <c r="S9" s="61">
        <f>SUM(S10:S20)</f>
        <v>79</v>
      </c>
      <c r="T9" s="62">
        <f>IF(D9=0,0,S9/D9*100)</f>
        <v>15.047619047619049</v>
      </c>
      <c r="U9" s="61">
        <f>SUM(U10:U20)</f>
        <v>77</v>
      </c>
      <c r="V9" s="62">
        <f>IF(D9=0,0,U9/D9*100)</f>
        <v>14.666666666666666</v>
      </c>
      <c r="W9" s="61">
        <f>SUM(W10:W20)</f>
        <v>21</v>
      </c>
      <c r="X9" s="62">
        <f>IF(D9=0,0,W9/D9*100)</f>
        <v>4</v>
      </c>
      <c r="Y9" s="61">
        <f>SUM(Y10:Y20)</f>
        <v>117</v>
      </c>
      <c r="Z9" s="62">
        <f>IF(D9=0,0,Y9/D9*100)</f>
        <v>22.285714285714285</v>
      </c>
      <c r="AA9" s="61">
        <f>SUM(AA10:AA20)</f>
        <v>8</v>
      </c>
      <c r="AB9" s="62">
        <f>IF(D9=0,0,AA9/D9*100)</f>
        <v>1.5238095238095237</v>
      </c>
      <c r="AC9" s="62">
        <f>IF(Y9=0,0,AA9/Y9*100)</f>
        <v>6.8376068376068382</v>
      </c>
      <c r="AD9" s="61">
        <f>SUM(AD10:AD20)</f>
        <v>115</v>
      </c>
      <c r="AE9" s="62">
        <f>IF(D9=0,0,AD9/D9*100)</f>
        <v>21.904761904761905</v>
      </c>
      <c r="AF9" s="61">
        <f>SUM(AF10:AF20)</f>
        <v>1</v>
      </c>
      <c r="AG9" s="62">
        <f>IF(D9=0,0,AF9/D9*100)</f>
        <v>0.19047619047619047</v>
      </c>
      <c r="AH9" s="44"/>
      <c r="AI9" s="44"/>
    </row>
    <row r="10" spans="1:35" x14ac:dyDescent="0.25">
      <c r="A10" s="93">
        <v>1</v>
      </c>
      <c r="B10" s="94" t="s">
        <v>32</v>
      </c>
      <c r="C10" s="108">
        <f>Гл.агрон.!C10+Агрономы!C10</f>
        <v>8</v>
      </c>
      <c r="D10" s="108">
        <f>Гл.агрон.!D10+Агрономы!D10</f>
        <v>7</v>
      </c>
      <c r="E10" s="109">
        <f>IF(C10=0,0,D10/C10*100)</f>
        <v>87.5</v>
      </c>
      <c r="F10" s="108">
        <f>Гл.агрон.!F10+Агрономы!F10</f>
        <v>4</v>
      </c>
      <c r="G10" s="109">
        <f>IF(D10=0,0,F10/D10*100)</f>
        <v>57.142857142857139</v>
      </c>
      <c r="H10" s="108">
        <f>Гл.агрон.!H10+Агрономы!H10</f>
        <v>7</v>
      </c>
      <c r="I10" s="109">
        <f>IF(D10=0,0,H10/D10*100)</f>
        <v>100</v>
      </c>
      <c r="J10" s="109">
        <f>IF(C10=0,0,H10/C10*100)</f>
        <v>87.5</v>
      </c>
      <c r="K10" s="108">
        <f>Гл.агрон.!K10+Агрономы!K10</f>
        <v>6</v>
      </c>
      <c r="L10" s="109">
        <f>IF(D10=0,0,K10/D10*100)</f>
        <v>85.714285714285708</v>
      </c>
      <c r="M10" s="108">
        <f>Гл.агрон.!M10+Агрономы!M10</f>
        <v>1</v>
      </c>
      <c r="N10" s="109">
        <f>IF(D10=0,0,M10/D10*100)</f>
        <v>14.285714285714285</v>
      </c>
      <c r="O10" s="108">
        <f>Гл.агрон.!O10+Агрономы!O10</f>
        <v>0</v>
      </c>
      <c r="P10" s="109">
        <f>IF(D10=0,0,O10/D10*100)</f>
        <v>0</v>
      </c>
      <c r="Q10" s="108">
        <f>Гл.агрон.!Q10+Агрономы!Q10</f>
        <v>0</v>
      </c>
      <c r="R10" s="109">
        <f>IF(O10=0,0,Q10/O10*100)</f>
        <v>0</v>
      </c>
      <c r="S10" s="108">
        <f>Гл.агрон.!S10+Агрономы!S10</f>
        <v>0</v>
      </c>
      <c r="T10" s="109">
        <f>IF(D10=0,0,S10/D10*100)</f>
        <v>0</v>
      </c>
      <c r="U10" s="108">
        <f>Гл.агрон.!U10+Агрономы!U10</f>
        <v>2</v>
      </c>
      <c r="V10" s="109">
        <f>IF(D10=0,0,U10/D10*100)</f>
        <v>28.571428571428569</v>
      </c>
      <c r="W10" s="108">
        <f>Гл.агрон.!W10+Агрономы!W10</f>
        <v>2</v>
      </c>
      <c r="X10" s="109">
        <f>IF(D10=0,0,W10/D10*100)</f>
        <v>28.571428571428569</v>
      </c>
      <c r="Y10" s="108">
        <f>Гл.агрон.!Y10+Агрономы!Y10</f>
        <v>1</v>
      </c>
      <c r="Z10" s="109">
        <f>IF(D10=0,0,Y10/D10*100)</f>
        <v>14.285714285714285</v>
      </c>
      <c r="AA10" s="108">
        <f>Гл.агрон.!AA10+Агрономы!AA10</f>
        <v>0</v>
      </c>
      <c r="AB10" s="109">
        <f>IF(D10=0,0,AA10/D10*100)</f>
        <v>0</v>
      </c>
      <c r="AC10" s="109">
        <f>IF(Y10=0,0,AA10/Y10*100)</f>
        <v>0</v>
      </c>
      <c r="AD10" s="108">
        <f>Гл.агрон.!AD10+Агрономы!AD10</f>
        <v>0</v>
      </c>
      <c r="AE10" s="109">
        <f>IF(D10=0,0,AD10/D10*100)</f>
        <v>0</v>
      </c>
      <c r="AF10" s="108">
        <f>Гл.агрон.!AF10+Агрономы!AF10</f>
        <v>0</v>
      </c>
      <c r="AG10" s="109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108">
        <f>Гл.агрон.!C11+Агрономы!C11</f>
        <v>28</v>
      </c>
      <c r="D11" s="108">
        <f>Гл.агрон.!D11+Агрономы!D11</f>
        <v>21</v>
      </c>
      <c r="E11" s="109">
        <f>IF(C11=0,0,D11/C11*100)</f>
        <v>75</v>
      </c>
      <c r="F11" s="108">
        <f>Гл.агрон.!F11+Агрономы!F11</f>
        <v>16</v>
      </c>
      <c r="G11" s="109">
        <f>IF(D11=0,0,F11/D11*100)</f>
        <v>76.19047619047619</v>
      </c>
      <c r="H11" s="108">
        <f>Гл.агрон.!H11+Агрономы!H11</f>
        <v>21</v>
      </c>
      <c r="I11" s="109">
        <f>IF(D11=0,0,H11/D11*100)</f>
        <v>100</v>
      </c>
      <c r="J11" s="109">
        <f>IF(C11=0,0,H11/C11*100)</f>
        <v>75</v>
      </c>
      <c r="K11" s="108">
        <f>Гл.агрон.!K11+Агрономы!K11</f>
        <v>15</v>
      </c>
      <c r="L11" s="109">
        <f>IF(D11=0,0,K11/D11*100)</f>
        <v>71.428571428571431</v>
      </c>
      <c r="M11" s="108">
        <f>Гл.агрон.!M11+Агрономы!M11</f>
        <v>6</v>
      </c>
      <c r="N11" s="109">
        <f>IF(D11=0,0,M11/D11*100)</f>
        <v>28.571428571428569</v>
      </c>
      <c r="O11" s="108">
        <f>Гл.агрон.!O11+Агрономы!O11</f>
        <v>0</v>
      </c>
      <c r="P11" s="109">
        <f>IF(D11=0,0,O11/D11*100)</f>
        <v>0</v>
      </c>
      <c r="Q11" s="108">
        <f>Гл.агрон.!Q11+Агрономы!Q11</f>
        <v>0</v>
      </c>
      <c r="R11" s="109">
        <f>IF(O11=0,0,Q11/O11*100)</f>
        <v>0</v>
      </c>
      <c r="S11" s="108">
        <f>Гл.агрон.!S11+Агрономы!S11</f>
        <v>1</v>
      </c>
      <c r="T11" s="109">
        <f>IF(D11=0,0,S11/D11*100)</f>
        <v>4.7619047619047619</v>
      </c>
      <c r="U11" s="108">
        <f>Гл.агрон.!U11+Агрономы!U11</f>
        <v>4</v>
      </c>
      <c r="V11" s="109">
        <f>IF(D11=0,0,U11/D11*100)</f>
        <v>19.047619047619047</v>
      </c>
      <c r="W11" s="108">
        <f>Гл.агрон.!W11+Агрономы!W11</f>
        <v>1</v>
      </c>
      <c r="X11" s="109">
        <f>IF(D11=0,0,W11/D11*100)</f>
        <v>4.7619047619047619</v>
      </c>
      <c r="Y11" s="108">
        <f>Гл.агрон.!Y11+Агрономы!Y11</f>
        <v>7</v>
      </c>
      <c r="Z11" s="109">
        <f>IF(D11=0,0,Y11/D11*100)</f>
        <v>33.333333333333329</v>
      </c>
      <c r="AA11" s="108">
        <f>Гл.агрон.!AA11+Агрономы!AA11</f>
        <v>2</v>
      </c>
      <c r="AB11" s="109">
        <f>IF(D11=0,0,AA11/D11*100)</f>
        <v>9.5238095238095237</v>
      </c>
      <c r="AC11" s="109">
        <f>IF(Y11=0,0,AA11/Y11*100)</f>
        <v>28.571428571428569</v>
      </c>
      <c r="AD11" s="108">
        <f>Гл.агрон.!AD11+Агрономы!AD11</f>
        <v>2</v>
      </c>
      <c r="AE11" s="109">
        <f>IF(D11=0,0,AD11/D11*100)</f>
        <v>9.5238095238095237</v>
      </c>
      <c r="AF11" s="108">
        <f>Гл.агрон.!AF11+Агрономы!AF11</f>
        <v>1</v>
      </c>
      <c r="AG11" s="109">
        <f>IF(D11=0,0,AF11/D11*100)</f>
        <v>4.7619047619047619</v>
      </c>
      <c r="AH11" s="45"/>
      <c r="AI11" s="45"/>
    </row>
    <row r="12" spans="1:35" x14ac:dyDescent="0.25">
      <c r="A12" s="93">
        <v>3</v>
      </c>
      <c r="B12" s="94" t="s">
        <v>34</v>
      </c>
      <c r="C12" s="108">
        <f>Гл.агрон.!C12+Агрономы!C12</f>
        <v>33</v>
      </c>
      <c r="D12" s="108">
        <f>Гл.агрон.!D12+Агрономы!D12</f>
        <v>26</v>
      </c>
      <c r="E12" s="109">
        <f t="shared" ref="E12:E78" si="0">IF(C12=0,0,D12/C12*100)</f>
        <v>78.787878787878782</v>
      </c>
      <c r="F12" s="108">
        <f>Гл.агрон.!F12+Агрономы!F12</f>
        <v>20</v>
      </c>
      <c r="G12" s="109">
        <f t="shared" ref="G12:G78" si="1">IF(D12=0,0,F12/D12*100)</f>
        <v>76.923076923076934</v>
      </c>
      <c r="H12" s="108">
        <f>Гл.агрон.!H12+Агрономы!H12</f>
        <v>24</v>
      </c>
      <c r="I12" s="109">
        <f t="shared" ref="I12:I78" si="2">IF(D12=0,0,H12/D12*100)</f>
        <v>92.307692307692307</v>
      </c>
      <c r="J12" s="109">
        <f t="shared" ref="J12:J78" si="3">IF(C12=0,0,H12/C12*100)</f>
        <v>72.727272727272734</v>
      </c>
      <c r="K12" s="108">
        <f>Гл.агрон.!K12+Агрономы!K12</f>
        <v>17</v>
      </c>
      <c r="L12" s="109">
        <f t="shared" ref="L12:L79" si="4">IF(D12=0,0,K12/D12*100)</f>
        <v>65.384615384615387</v>
      </c>
      <c r="M12" s="108">
        <f>Гл.агрон.!M12+Агрономы!M12</f>
        <v>7</v>
      </c>
      <c r="N12" s="109">
        <f t="shared" ref="N12:N78" si="5">IF(D12=0,0,M12/D12*100)</f>
        <v>26.923076923076923</v>
      </c>
      <c r="O12" s="108">
        <f>Гл.агрон.!O12+Агрономы!O12</f>
        <v>2</v>
      </c>
      <c r="P12" s="109">
        <f t="shared" ref="P12:P78" si="6">IF(D12=0,0,O12/D12*100)</f>
        <v>7.6923076923076925</v>
      </c>
      <c r="Q12" s="108">
        <f>Гл.агрон.!Q12+Агрономы!Q12</f>
        <v>0</v>
      </c>
      <c r="R12" s="109">
        <f t="shared" ref="R12:R79" si="7">IF(O12=0,0,Q12/O12*100)</f>
        <v>0</v>
      </c>
      <c r="S12" s="108">
        <f>Гл.агрон.!S12+Агрономы!S12</f>
        <v>2</v>
      </c>
      <c r="T12" s="109">
        <f t="shared" ref="T12:T78" si="8">IF(D12=0,0,S12/D12*100)</f>
        <v>7.6923076923076925</v>
      </c>
      <c r="U12" s="108">
        <f>Гл.агрон.!U12+Агрономы!U12</f>
        <v>3</v>
      </c>
      <c r="V12" s="109">
        <f t="shared" ref="V12:V79" si="9">IF(D12=0,0,U12/D12*100)</f>
        <v>11.538461538461538</v>
      </c>
      <c r="W12" s="108">
        <f>Гл.агрон.!W12+Агрономы!W12</f>
        <v>1</v>
      </c>
      <c r="X12" s="109">
        <f t="shared" ref="X12:X78" si="10">IF(D12=0,0,W12/D12*100)</f>
        <v>3.8461538461538463</v>
      </c>
      <c r="Y12" s="108">
        <f>Гл.агрон.!Y12+Агрономы!Y12</f>
        <v>14</v>
      </c>
      <c r="Z12" s="109">
        <f t="shared" ref="Z12:Z78" si="11">IF(D12=0,0,Y12/D12*100)</f>
        <v>53.846153846153847</v>
      </c>
      <c r="AA12" s="108">
        <f>Гл.агрон.!AA12+Агрономы!AA12</f>
        <v>0</v>
      </c>
      <c r="AB12" s="109">
        <f t="shared" ref="AB12:AB78" si="12">IF(D12=0,0,AA12/D12*100)</f>
        <v>0</v>
      </c>
      <c r="AC12" s="109">
        <f t="shared" ref="AC12:AC78" si="13">IF(Y12=0,0,AA12/Y12*100)</f>
        <v>0</v>
      </c>
      <c r="AD12" s="108">
        <f>Гл.агрон.!AD12+Агрономы!AD12</f>
        <v>9</v>
      </c>
      <c r="AE12" s="109">
        <f t="shared" ref="AE12:AE79" si="14">IF(D12=0,0,AD12/D12*100)</f>
        <v>34.615384615384613</v>
      </c>
      <c r="AF12" s="108">
        <f>Гл.агрон.!AF12+Агрономы!AF12</f>
        <v>0</v>
      </c>
      <c r="AG12" s="109">
        <f t="shared" ref="AG12:AG78" si="15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108">
        <f>Гл.агрон.!C13+Агрономы!C13</f>
        <v>143</v>
      </c>
      <c r="D13" s="108">
        <f>Гл.агрон.!D13+Агрономы!D13</f>
        <v>122</v>
      </c>
      <c r="E13" s="109">
        <f t="shared" si="0"/>
        <v>85.314685314685306</v>
      </c>
      <c r="F13" s="108">
        <f>Гл.агрон.!F13+Агрономы!F13</f>
        <v>72</v>
      </c>
      <c r="G13" s="109">
        <f t="shared" si="1"/>
        <v>59.016393442622949</v>
      </c>
      <c r="H13" s="108">
        <f>Гл.агрон.!H13+Агрономы!H13</f>
        <v>117</v>
      </c>
      <c r="I13" s="109">
        <f t="shared" si="2"/>
        <v>95.901639344262293</v>
      </c>
      <c r="J13" s="109">
        <f t="shared" si="3"/>
        <v>81.818181818181827</v>
      </c>
      <c r="K13" s="108">
        <f>Гл.агрон.!K13+Агрономы!K13</f>
        <v>98</v>
      </c>
      <c r="L13" s="109">
        <f t="shared" si="4"/>
        <v>80.327868852459019</v>
      </c>
      <c r="M13" s="108">
        <f>Гл.агрон.!M13+Агрономы!M13</f>
        <v>19</v>
      </c>
      <c r="N13" s="109">
        <f t="shared" si="5"/>
        <v>15.573770491803279</v>
      </c>
      <c r="O13" s="108">
        <f>Гл.агрон.!O13+Агрономы!O13</f>
        <v>5</v>
      </c>
      <c r="P13" s="109">
        <f t="shared" si="6"/>
        <v>4.0983606557377046</v>
      </c>
      <c r="Q13" s="108">
        <f>Гл.агрон.!Q13+Агрономы!Q13</f>
        <v>0</v>
      </c>
      <c r="R13" s="109">
        <f t="shared" si="7"/>
        <v>0</v>
      </c>
      <c r="S13" s="108">
        <f>Гл.агрон.!S13+Агрономы!S13</f>
        <v>21</v>
      </c>
      <c r="T13" s="109">
        <f t="shared" si="8"/>
        <v>17.21311475409836</v>
      </c>
      <c r="U13" s="108">
        <f>Гл.агрон.!U13+Агрономы!U13</f>
        <v>19</v>
      </c>
      <c r="V13" s="109">
        <f t="shared" si="9"/>
        <v>15.573770491803279</v>
      </c>
      <c r="W13" s="108">
        <f>Гл.агрон.!W13+Агрономы!W13</f>
        <v>7</v>
      </c>
      <c r="X13" s="109">
        <f t="shared" si="10"/>
        <v>5.7377049180327866</v>
      </c>
      <c r="Y13" s="108">
        <f>Гл.агрон.!Y13+Агрономы!Y13</f>
        <v>21</v>
      </c>
      <c r="Z13" s="109">
        <f t="shared" si="11"/>
        <v>17.21311475409836</v>
      </c>
      <c r="AA13" s="108">
        <f>Гл.агрон.!AA13+Агрономы!AA13</f>
        <v>2</v>
      </c>
      <c r="AB13" s="109">
        <f t="shared" si="12"/>
        <v>1.639344262295082</v>
      </c>
      <c r="AC13" s="109">
        <f t="shared" si="13"/>
        <v>9.5238095238095237</v>
      </c>
      <c r="AD13" s="108">
        <f>Гл.агрон.!AD13+Агрономы!AD13</f>
        <v>21</v>
      </c>
      <c r="AE13" s="109">
        <f t="shared" si="14"/>
        <v>17.21311475409836</v>
      </c>
      <c r="AF13" s="108">
        <f>Гл.агрон.!AF13+Агрономы!AF13</f>
        <v>0</v>
      </c>
      <c r="AG13" s="109">
        <f t="shared" si="15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108">
        <f>Гл.агрон.!C14+Агрономы!C14</f>
        <v>131</v>
      </c>
      <c r="D14" s="108">
        <f>Гл.агрон.!D14+Агрономы!D14</f>
        <v>114</v>
      </c>
      <c r="E14" s="109">
        <f t="shared" si="0"/>
        <v>87.022900763358777</v>
      </c>
      <c r="F14" s="108">
        <f>Гл.агрон.!F14+Агрономы!F14</f>
        <v>21</v>
      </c>
      <c r="G14" s="109">
        <f t="shared" si="1"/>
        <v>18.421052631578945</v>
      </c>
      <c r="H14" s="108">
        <f>Гл.агрон.!H14+Агрономы!H14</f>
        <v>104</v>
      </c>
      <c r="I14" s="109">
        <f t="shared" si="2"/>
        <v>91.228070175438589</v>
      </c>
      <c r="J14" s="109">
        <f t="shared" si="3"/>
        <v>79.389312977099237</v>
      </c>
      <c r="K14" s="108">
        <f>Гл.агрон.!K14+Агрономы!K14</f>
        <v>71</v>
      </c>
      <c r="L14" s="109">
        <f t="shared" si="4"/>
        <v>62.280701754385973</v>
      </c>
      <c r="M14" s="108">
        <f>Гл.агрон.!M14+Агрономы!M14</f>
        <v>33</v>
      </c>
      <c r="N14" s="109">
        <f t="shared" si="5"/>
        <v>28.947368421052634</v>
      </c>
      <c r="O14" s="108">
        <f>Гл.агрон.!O14+Агрономы!O14</f>
        <v>10</v>
      </c>
      <c r="P14" s="109">
        <f t="shared" si="6"/>
        <v>8.7719298245614024</v>
      </c>
      <c r="Q14" s="108">
        <f>Гл.агрон.!Q14+Агрономы!Q14</f>
        <v>1</v>
      </c>
      <c r="R14" s="109">
        <f t="shared" si="7"/>
        <v>10</v>
      </c>
      <c r="S14" s="108">
        <f>Гл.агрон.!S14+Агрономы!S14</f>
        <v>14</v>
      </c>
      <c r="T14" s="109">
        <f t="shared" si="8"/>
        <v>12.280701754385964</v>
      </c>
      <c r="U14" s="108">
        <f>Гл.агрон.!U14+Агрономы!U14</f>
        <v>6</v>
      </c>
      <c r="V14" s="109">
        <f t="shared" si="9"/>
        <v>5.2631578947368416</v>
      </c>
      <c r="W14" s="108">
        <f>Гл.агрон.!W14+Агрономы!W14</f>
        <v>2</v>
      </c>
      <c r="X14" s="109">
        <f t="shared" si="10"/>
        <v>1.7543859649122806</v>
      </c>
      <c r="Y14" s="108">
        <f>Гл.агрон.!Y14+Агрономы!Y14</f>
        <v>17</v>
      </c>
      <c r="Z14" s="109">
        <f t="shared" si="11"/>
        <v>14.912280701754385</v>
      </c>
      <c r="AA14" s="108">
        <f>Гл.агрон.!AA14+Агрономы!AA14</f>
        <v>1</v>
      </c>
      <c r="AB14" s="109">
        <f t="shared" si="12"/>
        <v>0.8771929824561403</v>
      </c>
      <c r="AC14" s="109">
        <f t="shared" si="13"/>
        <v>5.8823529411764701</v>
      </c>
      <c r="AD14" s="108">
        <f>Гл.агрон.!AD14+Агрономы!AD14</f>
        <v>14</v>
      </c>
      <c r="AE14" s="109">
        <f t="shared" si="14"/>
        <v>12.280701754385964</v>
      </c>
      <c r="AF14" s="108">
        <f>Гл.агрон.!AF14+Агрономы!AF14</f>
        <v>0</v>
      </c>
      <c r="AG14" s="109">
        <f t="shared" si="15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108">
        <f>Гл.агрон.!C15+Агрономы!C15</f>
        <v>201</v>
      </c>
      <c r="D15" s="108">
        <f>Гл.агрон.!D15+Агрономы!D15</f>
        <v>167</v>
      </c>
      <c r="E15" s="109">
        <f t="shared" si="0"/>
        <v>83.084577114427859</v>
      </c>
      <c r="F15" s="108">
        <f>Гл.агрон.!F15+Агрономы!F15</f>
        <v>98</v>
      </c>
      <c r="G15" s="109">
        <f t="shared" si="1"/>
        <v>58.682634730538922</v>
      </c>
      <c r="H15" s="108">
        <f>Гл.агрон.!H15+Агрономы!H15</f>
        <v>166</v>
      </c>
      <c r="I15" s="109">
        <f t="shared" si="2"/>
        <v>99.401197604790411</v>
      </c>
      <c r="J15" s="109">
        <f t="shared" si="3"/>
        <v>82.587064676616919</v>
      </c>
      <c r="K15" s="108">
        <f>Гл.агрон.!K15+Агрономы!K15</f>
        <v>144</v>
      </c>
      <c r="L15" s="109">
        <f t="shared" si="4"/>
        <v>86.227544910179645</v>
      </c>
      <c r="M15" s="108">
        <f>Гл.агрон.!M15+Агрономы!M15</f>
        <v>22</v>
      </c>
      <c r="N15" s="109">
        <f t="shared" si="5"/>
        <v>13.17365269461078</v>
      </c>
      <c r="O15" s="108">
        <f>Гл.агрон.!O15+Агрономы!O15</f>
        <v>1</v>
      </c>
      <c r="P15" s="109">
        <f t="shared" si="6"/>
        <v>0.5988023952095809</v>
      </c>
      <c r="Q15" s="108">
        <f>Гл.агрон.!Q15+Агрономы!Q15</f>
        <v>1</v>
      </c>
      <c r="R15" s="109">
        <f t="shared" si="7"/>
        <v>100</v>
      </c>
      <c r="S15" s="108">
        <f>Гл.агрон.!S15+Агрономы!S15</f>
        <v>31</v>
      </c>
      <c r="T15" s="109">
        <f t="shared" si="8"/>
        <v>18.562874251497004</v>
      </c>
      <c r="U15" s="108">
        <f>Гл.агрон.!U15+Агрономы!U15</f>
        <v>31</v>
      </c>
      <c r="V15" s="109">
        <f t="shared" si="9"/>
        <v>18.562874251497004</v>
      </c>
      <c r="W15" s="108">
        <f>Гл.агрон.!W15+Агрономы!W15</f>
        <v>6</v>
      </c>
      <c r="X15" s="109">
        <f t="shared" si="10"/>
        <v>3.5928143712574849</v>
      </c>
      <c r="Y15" s="108">
        <f>Гл.агрон.!Y15+Агрономы!Y15</f>
        <v>45</v>
      </c>
      <c r="Z15" s="109">
        <f t="shared" si="11"/>
        <v>26.946107784431138</v>
      </c>
      <c r="AA15" s="108">
        <f>Гл.агрон.!AA15+Агрономы!AA15</f>
        <v>3</v>
      </c>
      <c r="AB15" s="109">
        <f t="shared" si="12"/>
        <v>1.7964071856287425</v>
      </c>
      <c r="AC15" s="109">
        <f t="shared" si="13"/>
        <v>6.666666666666667</v>
      </c>
      <c r="AD15" s="108">
        <f>Гл.агрон.!AD15+Агрономы!AD15</f>
        <v>29</v>
      </c>
      <c r="AE15" s="109">
        <f t="shared" si="14"/>
        <v>17.365269461077844</v>
      </c>
      <c r="AF15" s="108">
        <f>Гл.агрон.!AF15+Агрономы!AF15</f>
        <v>0</v>
      </c>
      <c r="AG15" s="109">
        <f t="shared" si="15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108">
        <f>Гл.агрон.!C16+Агрономы!C16</f>
        <v>3</v>
      </c>
      <c r="D16" s="108">
        <f>Гл.агрон.!D16+Агрономы!D16</f>
        <v>3</v>
      </c>
      <c r="E16" s="109">
        <f t="shared" si="0"/>
        <v>100</v>
      </c>
      <c r="F16" s="108">
        <f>Гл.агрон.!F16+Агрономы!F16</f>
        <v>1</v>
      </c>
      <c r="G16" s="109">
        <f t="shared" si="1"/>
        <v>33.333333333333329</v>
      </c>
      <c r="H16" s="108">
        <f>Гл.агрон.!H16+Агрономы!H16</f>
        <v>1</v>
      </c>
      <c r="I16" s="109">
        <f t="shared" si="2"/>
        <v>33.333333333333329</v>
      </c>
      <c r="J16" s="109">
        <f t="shared" si="3"/>
        <v>33.333333333333329</v>
      </c>
      <c r="K16" s="108">
        <f>Гл.агрон.!K16+Агрономы!K16</f>
        <v>0</v>
      </c>
      <c r="L16" s="109">
        <f t="shared" si="4"/>
        <v>0</v>
      </c>
      <c r="M16" s="108">
        <f>Гл.агрон.!M16+Агрономы!M16</f>
        <v>1</v>
      </c>
      <c r="N16" s="109">
        <f t="shared" si="5"/>
        <v>33.333333333333329</v>
      </c>
      <c r="O16" s="108">
        <f>Гл.агрон.!O16+Агрономы!O16</f>
        <v>2</v>
      </c>
      <c r="P16" s="109">
        <f t="shared" si="6"/>
        <v>66.666666666666657</v>
      </c>
      <c r="Q16" s="108">
        <f>Гл.агрон.!Q16+Агрономы!Q16</f>
        <v>0</v>
      </c>
      <c r="R16" s="109">
        <f t="shared" si="7"/>
        <v>0</v>
      </c>
      <c r="S16" s="108">
        <f>Гл.агрон.!S16+Агрономы!S16</f>
        <v>0</v>
      </c>
      <c r="T16" s="109">
        <f t="shared" si="8"/>
        <v>0</v>
      </c>
      <c r="U16" s="108">
        <f>Гл.агрон.!U16+Агрономы!U16</f>
        <v>0</v>
      </c>
      <c r="V16" s="109">
        <f t="shared" si="9"/>
        <v>0</v>
      </c>
      <c r="W16" s="108">
        <f>Гл.агрон.!W16+Агрономы!W16</f>
        <v>0</v>
      </c>
      <c r="X16" s="109">
        <f t="shared" si="10"/>
        <v>0</v>
      </c>
      <c r="Y16" s="108">
        <f>Гл.агрон.!Y16+Агрономы!Y16</f>
        <v>0</v>
      </c>
      <c r="Z16" s="109">
        <f t="shared" si="11"/>
        <v>0</v>
      </c>
      <c r="AA16" s="108">
        <f>Гл.агрон.!AA16+Агрономы!AA16</f>
        <v>0</v>
      </c>
      <c r="AB16" s="109">
        <f t="shared" si="12"/>
        <v>0</v>
      </c>
      <c r="AC16" s="109">
        <f t="shared" si="13"/>
        <v>0</v>
      </c>
      <c r="AD16" s="108">
        <f>Гл.агрон.!AD16+Агрономы!AD16</f>
        <v>0</v>
      </c>
      <c r="AE16" s="109">
        <f t="shared" si="14"/>
        <v>0</v>
      </c>
      <c r="AF16" s="108">
        <f>Гл.агрон.!AF16+Агрономы!AF16</f>
        <v>0</v>
      </c>
      <c r="AG16" s="109">
        <f t="shared" si="15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108">
        <f>Гл.агрон.!C17+Агрономы!C17</f>
        <v>4</v>
      </c>
      <c r="D17" s="108">
        <f>Гл.агрон.!D17+Агрономы!D17</f>
        <v>0</v>
      </c>
      <c r="E17" s="109">
        <f t="shared" si="0"/>
        <v>0</v>
      </c>
      <c r="F17" s="108">
        <f>Гл.агрон.!F17+Агрономы!F17</f>
        <v>0</v>
      </c>
      <c r="G17" s="109">
        <f t="shared" si="1"/>
        <v>0</v>
      </c>
      <c r="H17" s="108">
        <f>Гл.агрон.!H17+Агрономы!H17</f>
        <v>0</v>
      </c>
      <c r="I17" s="109">
        <f t="shared" si="2"/>
        <v>0</v>
      </c>
      <c r="J17" s="109">
        <f t="shared" si="3"/>
        <v>0</v>
      </c>
      <c r="K17" s="108">
        <f>Гл.агрон.!K17+Агрономы!K17</f>
        <v>0</v>
      </c>
      <c r="L17" s="109">
        <f t="shared" si="4"/>
        <v>0</v>
      </c>
      <c r="M17" s="108">
        <f>Гл.агрон.!M17+Агрономы!M17</f>
        <v>0</v>
      </c>
      <c r="N17" s="109">
        <f t="shared" si="5"/>
        <v>0</v>
      </c>
      <c r="O17" s="108">
        <f>Гл.агрон.!O17+Агрономы!O17</f>
        <v>0</v>
      </c>
      <c r="P17" s="109">
        <f t="shared" si="6"/>
        <v>0</v>
      </c>
      <c r="Q17" s="108">
        <f>Гл.агрон.!Q17+Агрономы!Q17</f>
        <v>0</v>
      </c>
      <c r="R17" s="109">
        <f t="shared" si="7"/>
        <v>0</v>
      </c>
      <c r="S17" s="108">
        <f>Гл.агрон.!S17+Агрономы!S17</f>
        <v>0</v>
      </c>
      <c r="T17" s="109">
        <f t="shared" si="8"/>
        <v>0</v>
      </c>
      <c r="U17" s="108">
        <f>Гл.агрон.!U17+Агрономы!U17</f>
        <v>0</v>
      </c>
      <c r="V17" s="109">
        <f t="shared" si="9"/>
        <v>0</v>
      </c>
      <c r="W17" s="108">
        <f>Гл.агрон.!W17+Агрономы!W17</f>
        <v>0</v>
      </c>
      <c r="X17" s="109">
        <f t="shared" si="10"/>
        <v>0</v>
      </c>
      <c r="Y17" s="108">
        <f>Гл.агрон.!Y17+Агрономы!Y17</f>
        <v>0</v>
      </c>
      <c r="Z17" s="109">
        <f t="shared" si="11"/>
        <v>0</v>
      </c>
      <c r="AA17" s="108">
        <f>Гл.агрон.!AA17+Агрономы!AA17</f>
        <v>0</v>
      </c>
      <c r="AB17" s="109">
        <f t="shared" si="12"/>
        <v>0</v>
      </c>
      <c r="AC17" s="109">
        <f t="shared" si="13"/>
        <v>0</v>
      </c>
      <c r="AD17" s="108">
        <f>Гл.агрон.!AD17+Агрономы!AD17</f>
        <v>0</v>
      </c>
      <c r="AE17" s="109">
        <f t="shared" si="14"/>
        <v>0</v>
      </c>
      <c r="AF17" s="108">
        <f>Гл.агрон.!AF17+Агрономы!AF17</f>
        <v>0</v>
      </c>
      <c r="AG17" s="109">
        <f t="shared" si="15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108">
        <f>Гл.агрон.!C18+Агрономы!C18</f>
        <v>36</v>
      </c>
      <c r="D18" s="108">
        <f>Гл.агрон.!D18+Агрономы!D18</f>
        <v>30</v>
      </c>
      <c r="E18" s="109">
        <f t="shared" si="0"/>
        <v>83.333333333333343</v>
      </c>
      <c r="F18" s="108">
        <f>Гл.агрон.!F18+Агрономы!F18</f>
        <v>20</v>
      </c>
      <c r="G18" s="109">
        <f t="shared" si="1"/>
        <v>66.666666666666657</v>
      </c>
      <c r="H18" s="108">
        <f>Гл.агрон.!H18+Агрономы!H18</f>
        <v>30</v>
      </c>
      <c r="I18" s="109">
        <f t="shared" si="2"/>
        <v>100</v>
      </c>
      <c r="J18" s="109">
        <f t="shared" si="3"/>
        <v>83.333333333333343</v>
      </c>
      <c r="K18" s="108">
        <f>Гл.агрон.!K18+Агрономы!K18</f>
        <v>24</v>
      </c>
      <c r="L18" s="109">
        <f t="shared" si="4"/>
        <v>80</v>
      </c>
      <c r="M18" s="108">
        <f>Гл.агрон.!M18+Агрономы!M18</f>
        <v>6</v>
      </c>
      <c r="N18" s="109">
        <f t="shared" si="5"/>
        <v>20</v>
      </c>
      <c r="O18" s="108">
        <f>Гл.агрон.!O18+Агрономы!O18</f>
        <v>0</v>
      </c>
      <c r="P18" s="109">
        <f t="shared" si="6"/>
        <v>0</v>
      </c>
      <c r="Q18" s="108">
        <f>Гл.агрон.!Q18+Агрономы!Q18</f>
        <v>0</v>
      </c>
      <c r="R18" s="109">
        <f t="shared" si="7"/>
        <v>0</v>
      </c>
      <c r="S18" s="108">
        <f>Гл.агрон.!S18+Агрономы!S18</f>
        <v>5</v>
      </c>
      <c r="T18" s="109">
        <f t="shared" si="8"/>
        <v>16.666666666666664</v>
      </c>
      <c r="U18" s="108">
        <f>Гл.агрон.!U18+Агрономы!U18</f>
        <v>4</v>
      </c>
      <c r="V18" s="109">
        <f t="shared" si="9"/>
        <v>13.333333333333334</v>
      </c>
      <c r="W18" s="108">
        <f>Гл.агрон.!W18+Агрономы!W18</f>
        <v>0</v>
      </c>
      <c r="X18" s="109">
        <f t="shared" si="10"/>
        <v>0</v>
      </c>
      <c r="Y18" s="108">
        <f>Гл.агрон.!Y18+Агрономы!Y18</f>
        <v>5</v>
      </c>
      <c r="Z18" s="109">
        <f t="shared" si="11"/>
        <v>16.666666666666664</v>
      </c>
      <c r="AA18" s="108">
        <f>Гл.агрон.!AA18+Агрономы!AA18</f>
        <v>0</v>
      </c>
      <c r="AB18" s="109">
        <f t="shared" si="12"/>
        <v>0</v>
      </c>
      <c r="AC18" s="109">
        <f t="shared" si="13"/>
        <v>0</v>
      </c>
      <c r="AD18" s="108">
        <f>Гл.агрон.!AD18+Агрономы!AD18</f>
        <v>34</v>
      </c>
      <c r="AE18" s="109">
        <f t="shared" si="14"/>
        <v>113.33333333333333</v>
      </c>
      <c r="AF18" s="108">
        <f>Гл.агрон.!AF18+Агрономы!AF18</f>
        <v>0</v>
      </c>
      <c r="AG18" s="109">
        <f t="shared" si="15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108">
        <f>Гл.агрон.!C19+Агрономы!C19</f>
        <v>37</v>
      </c>
      <c r="D19" s="108">
        <f>Гл.агрон.!D19+Агрономы!D19</f>
        <v>34</v>
      </c>
      <c r="E19" s="109">
        <f t="shared" ref="E19" si="16">IF(C19=0,0,D19/C19*100)</f>
        <v>91.891891891891902</v>
      </c>
      <c r="F19" s="108">
        <f>Гл.агрон.!F19+Агрономы!F19</f>
        <v>13</v>
      </c>
      <c r="G19" s="109">
        <f t="shared" ref="G19" si="17">IF(D19=0,0,F19/D19*100)</f>
        <v>38.235294117647058</v>
      </c>
      <c r="H19" s="108">
        <f>Гл.агрон.!H19+Агрономы!H19</f>
        <v>34</v>
      </c>
      <c r="I19" s="109">
        <f t="shared" ref="I19" si="18">IF(D19=0,0,H19/D19*100)</f>
        <v>100</v>
      </c>
      <c r="J19" s="109">
        <f t="shared" ref="J19" si="19">IF(C19=0,0,H19/C19*100)</f>
        <v>91.891891891891902</v>
      </c>
      <c r="K19" s="108">
        <f>Гл.агрон.!K19+Агрономы!K19</f>
        <v>23</v>
      </c>
      <c r="L19" s="109">
        <f t="shared" ref="L19" si="20">IF(D19=0,0,K19/D19*100)</f>
        <v>67.64705882352942</v>
      </c>
      <c r="M19" s="108">
        <f>Гл.агрон.!M19+Агрономы!M19</f>
        <v>11</v>
      </c>
      <c r="N19" s="109">
        <f t="shared" ref="N19" si="21">IF(D19=0,0,M19/D19*100)</f>
        <v>32.352941176470587</v>
      </c>
      <c r="O19" s="108">
        <f>Гл.агрон.!O19+Агрономы!O19</f>
        <v>0</v>
      </c>
      <c r="P19" s="109">
        <f t="shared" ref="P19" si="22">IF(D19=0,0,O19/D19*100)</f>
        <v>0</v>
      </c>
      <c r="Q19" s="108">
        <f>Гл.агрон.!Q19+Агрономы!Q19</f>
        <v>0</v>
      </c>
      <c r="R19" s="109">
        <f t="shared" ref="R19" si="23">IF(O19=0,0,Q19/O19*100)</f>
        <v>0</v>
      </c>
      <c r="S19" s="108">
        <f>Гл.агрон.!S19+Агрономы!S19</f>
        <v>5</v>
      </c>
      <c r="T19" s="109">
        <f t="shared" ref="T19" si="24">IF(D19=0,0,S19/D19*100)</f>
        <v>14.705882352941178</v>
      </c>
      <c r="U19" s="108">
        <f>Гл.агрон.!U19+Агрономы!U19</f>
        <v>8</v>
      </c>
      <c r="V19" s="109">
        <f t="shared" ref="V19" si="25">IF(D19=0,0,U19/D19*100)</f>
        <v>23.52941176470588</v>
      </c>
      <c r="W19" s="108">
        <f>Гл.агрон.!W19+Агрономы!W19</f>
        <v>2</v>
      </c>
      <c r="X19" s="109">
        <f t="shared" ref="X19" si="26">IF(D19=0,0,W19/D19*100)</f>
        <v>5.8823529411764701</v>
      </c>
      <c r="Y19" s="108">
        <f>Гл.агрон.!Y19+Агрономы!Y19</f>
        <v>7</v>
      </c>
      <c r="Z19" s="109">
        <f t="shared" ref="Z19" si="27">IF(D19=0,0,Y19/D19*100)</f>
        <v>20.588235294117645</v>
      </c>
      <c r="AA19" s="108">
        <f>Гл.агрон.!AA19+Агрономы!AA19</f>
        <v>0</v>
      </c>
      <c r="AB19" s="109">
        <f t="shared" ref="AB19" si="28">IF(D19=0,0,AA19/D19*100)</f>
        <v>0</v>
      </c>
      <c r="AC19" s="109">
        <f t="shared" ref="AC19" si="29">IF(Y19=0,0,AA19/Y19*100)</f>
        <v>0</v>
      </c>
      <c r="AD19" s="108">
        <f>Гл.агрон.!AD19+Агрономы!AD19</f>
        <v>6</v>
      </c>
      <c r="AE19" s="109">
        <f t="shared" ref="AE19" si="30">IF(D19=0,0,AD19/D19*100)</f>
        <v>17.647058823529413</v>
      </c>
      <c r="AF19" s="108">
        <f>Гл.агрон.!AF19+Агрономы!AF19</f>
        <v>0</v>
      </c>
      <c r="AG19" s="109">
        <f t="shared" ref="AG19" si="31">IF(D19=0,0,AF19/D19*100)</f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108">
        <f>Гл.агрон.!C20+Агрономы!C20</f>
        <v>1</v>
      </c>
      <c r="D20" s="108">
        <f>Гл.агрон.!D20+Агрономы!D20</f>
        <v>1</v>
      </c>
      <c r="E20" s="109">
        <f t="shared" si="0"/>
        <v>100</v>
      </c>
      <c r="F20" s="108">
        <f>Гл.агрон.!F20+Агрономы!F20</f>
        <v>1</v>
      </c>
      <c r="G20" s="109">
        <f t="shared" si="1"/>
        <v>100</v>
      </c>
      <c r="H20" s="108">
        <f>Гл.агрон.!H20+Агрономы!H20</f>
        <v>1</v>
      </c>
      <c r="I20" s="109">
        <f t="shared" si="2"/>
        <v>100</v>
      </c>
      <c r="J20" s="109">
        <f t="shared" si="3"/>
        <v>100</v>
      </c>
      <c r="K20" s="108">
        <f>Гл.агрон.!K20+Агрономы!K20</f>
        <v>1</v>
      </c>
      <c r="L20" s="109">
        <f t="shared" si="4"/>
        <v>100</v>
      </c>
      <c r="M20" s="108">
        <f>Гл.агрон.!M20+Агрономы!M20</f>
        <v>0</v>
      </c>
      <c r="N20" s="109">
        <f t="shared" si="5"/>
        <v>0</v>
      </c>
      <c r="O20" s="108">
        <f>Гл.агрон.!O20+Агрономы!O20</f>
        <v>0</v>
      </c>
      <c r="P20" s="109">
        <f t="shared" si="6"/>
        <v>0</v>
      </c>
      <c r="Q20" s="108">
        <f>Гл.агрон.!Q20+Агрономы!Q20</f>
        <v>0</v>
      </c>
      <c r="R20" s="109">
        <f t="shared" si="7"/>
        <v>0</v>
      </c>
      <c r="S20" s="108">
        <f>Гл.агрон.!S20+Агрономы!S20</f>
        <v>0</v>
      </c>
      <c r="T20" s="109">
        <f t="shared" si="8"/>
        <v>0</v>
      </c>
      <c r="U20" s="108">
        <f>Гл.агрон.!U20+Агрономы!U20</f>
        <v>0</v>
      </c>
      <c r="V20" s="109">
        <f t="shared" si="9"/>
        <v>0</v>
      </c>
      <c r="W20" s="108">
        <f>Гл.агрон.!W20+Агрономы!W20</f>
        <v>0</v>
      </c>
      <c r="X20" s="109">
        <f t="shared" si="10"/>
        <v>0</v>
      </c>
      <c r="Y20" s="108">
        <f>Гл.агрон.!Y20+Агрономы!Y20</f>
        <v>0</v>
      </c>
      <c r="Z20" s="109">
        <f t="shared" si="11"/>
        <v>0</v>
      </c>
      <c r="AA20" s="108">
        <f>Гл.агрон.!AA20+Агрономы!AA20</f>
        <v>0</v>
      </c>
      <c r="AB20" s="109">
        <f t="shared" si="12"/>
        <v>0</v>
      </c>
      <c r="AC20" s="109">
        <f t="shared" si="13"/>
        <v>0</v>
      </c>
      <c r="AD20" s="108">
        <f>Гл.агрон.!AD20+Агрономы!AD20</f>
        <v>0</v>
      </c>
      <c r="AE20" s="109">
        <f t="shared" si="14"/>
        <v>0</v>
      </c>
      <c r="AF20" s="108">
        <f>Гл.агрон.!AF20+Агрономы!AF20</f>
        <v>0</v>
      </c>
      <c r="AG20" s="109">
        <f t="shared" si="15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61">
        <f>SUM(C22:C39)</f>
        <v>4250</v>
      </c>
      <c r="D21" s="61">
        <f>SUM(D22:D39)</f>
        <v>3759</v>
      </c>
      <c r="E21" s="62">
        <f>IF(C21=0,0,D21/C21*100)</f>
        <v>88.447058823529417</v>
      </c>
      <c r="F21" s="61">
        <f>SUM(F22:F39)</f>
        <v>848</v>
      </c>
      <c r="G21" s="62">
        <f>IF(D21=0,0,F21/D21*100)</f>
        <v>22.559191274275072</v>
      </c>
      <c r="H21" s="61">
        <f>SUM(H22:H39)</f>
        <v>3691</v>
      </c>
      <c r="I21" s="62">
        <f>IF(D21=0,0,H21/D21*100)</f>
        <v>98.191008246874162</v>
      </c>
      <c r="J21" s="62">
        <f>IF(C21=0,0,H21/C21*100)</f>
        <v>86.847058823529409</v>
      </c>
      <c r="K21" s="61">
        <f>SUM(K22:K39)</f>
        <v>2871</v>
      </c>
      <c r="L21" s="62">
        <f>IF(D21=0,0,K21/D21*100)</f>
        <v>76.376695929768559</v>
      </c>
      <c r="M21" s="61">
        <f>SUM(M22:M39)</f>
        <v>820</v>
      </c>
      <c r="N21" s="62">
        <f>IF(D21=0,0,M21/D21*100)</f>
        <v>21.814312317105614</v>
      </c>
      <c r="O21" s="61">
        <f>SUM(O22:O39)</f>
        <v>68</v>
      </c>
      <c r="P21" s="62">
        <f>IF(D21=0,0,O21/D21*100)</f>
        <v>1.8089917531258313</v>
      </c>
      <c r="Q21" s="61">
        <f>SUM(Q22:Q39)</f>
        <v>44</v>
      </c>
      <c r="R21" s="62">
        <f t="shared" si="7"/>
        <v>64.705882352941174</v>
      </c>
      <c r="S21" s="61">
        <f>SUM(S22:S39)</f>
        <v>578</v>
      </c>
      <c r="T21" s="62">
        <f>IF(D21=0,0,S21/D21*100)</f>
        <v>15.376429901569566</v>
      </c>
      <c r="U21" s="61">
        <f>SUM(U22:U39)</f>
        <v>435</v>
      </c>
      <c r="V21" s="62">
        <f t="shared" si="9"/>
        <v>11.572226656025538</v>
      </c>
      <c r="W21" s="61">
        <f>SUM(W22:W39)</f>
        <v>195</v>
      </c>
      <c r="X21" s="62">
        <f>IF(D21=0,0,W21/D21*100)</f>
        <v>5.1875498802873103</v>
      </c>
      <c r="Y21" s="61">
        <f>SUM(Y22:Y39)</f>
        <v>756</v>
      </c>
      <c r="Z21" s="62">
        <f>IF(D21=0,0,Y21/D21*100)</f>
        <v>20.11173184357542</v>
      </c>
      <c r="AA21" s="61">
        <f>SUM(AA22:AA39)</f>
        <v>51</v>
      </c>
      <c r="AB21" s="62">
        <f>IF(D21=0,0,AA21/D21*100)</f>
        <v>1.3567438148443736</v>
      </c>
      <c r="AC21" s="62">
        <f>IF(Y21=0,0,AA21/Y21*100)</f>
        <v>6.746031746031746</v>
      </c>
      <c r="AD21" s="61">
        <f>SUM(AD22:AD39)</f>
        <v>493</v>
      </c>
      <c r="AE21" s="62">
        <f t="shared" si="14"/>
        <v>13.115190210162279</v>
      </c>
      <c r="AF21" s="61">
        <f>SUM(AF22:AF39)</f>
        <v>10</v>
      </c>
      <c r="AG21" s="62">
        <f>IF(D21=0,0,AF21/D21*100)</f>
        <v>0.26602819898909286</v>
      </c>
      <c r="AH21" s="46"/>
      <c r="AI21" s="46"/>
    </row>
    <row r="22" spans="1:35" x14ac:dyDescent="0.25">
      <c r="A22" s="93">
        <v>12</v>
      </c>
      <c r="B22" s="94" t="s">
        <v>44</v>
      </c>
      <c r="C22" s="108">
        <f>Гл.агрон.!C22+Агрономы!C22</f>
        <v>433</v>
      </c>
      <c r="D22" s="108">
        <f>Гл.агрон.!D22+Агрономы!D22</f>
        <v>405</v>
      </c>
      <c r="E22" s="109">
        <f t="shared" si="0"/>
        <v>93.533487297921482</v>
      </c>
      <c r="F22" s="108">
        <f>Гл.агрон.!F22+Агрономы!F22</f>
        <v>76</v>
      </c>
      <c r="G22" s="109">
        <f t="shared" si="1"/>
        <v>18.765432098765434</v>
      </c>
      <c r="H22" s="108">
        <f>Гл.агрон.!H22+Агрономы!H22</f>
        <v>397</v>
      </c>
      <c r="I22" s="109">
        <f t="shared" si="2"/>
        <v>98.024691358024697</v>
      </c>
      <c r="J22" s="109">
        <f t="shared" si="3"/>
        <v>91.685912240184749</v>
      </c>
      <c r="K22" s="108">
        <f>Гл.агрон.!K22+Агрономы!K22</f>
        <v>314</v>
      </c>
      <c r="L22" s="109">
        <f t="shared" si="4"/>
        <v>77.530864197530875</v>
      </c>
      <c r="M22" s="108">
        <f>Гл.агрон.!M22+Агрономы!M22</f>
        <v>83</v>
      </c>
      <c r="N22" s="109">
        <f t="shared" si="5"/>
        <v>20.493827160493826</v>
      </c>
      <c r="O22" s="108">
        <f>Гл.агрон.!O22+Агрономы!O22</f>
        <v>8</v>
      </c>
      <c r="P22" s="109">
        <f t="shared" si="6"/>
        <v>1.9753086419753085</v>
      </c>
      <c r="Q22" s="108">
        <f>Гл.агрон.!Q22+Агрономы!Q22</f>
        <v>18</v>
      </c>
      <c r="R22" s="109">
        <f t="shared" si="7"/>
        <v>225</v>
      </c>
      <c r="S22" s="108">
        <f>Гл.агрон.!S22+Агрономы!S22</f>
        <v>92</v>
      </c>
      <c r="T22" s="109">
        <f t="shared" si="8"/>
        <v>22.716049382716051</v>
      </c>
      <c r="U22" s="108">
        <f>Гл.агрон.!U22+Агрономы!U22</f>
        <v>42</v>
      </c>
      <c r="V22" s="109">
        <f t="shared" si="9"/>
        <v>10.37037037037037</v>
      </c>
      <c r="W22" s="108">
        <f>Гл.агрон.!W22+Агрономы!W22</f>
        <v>16</v>
      </c>
      <c r="X22" s="109">
        <f t="shared" si="10"/>
        <v>3.9506172839506171</v>
      </c>
      <c r="Y22" s="108">
        <f>Гл.агрон.!Y22+Агрономы!Y22</f>
        <v>75</v>
      </c>
      <c r="Z22" s="109">
        <f t="shared" si="11"/>
        <v>18.518518518518519</v>
      </c>
      <c r="AA22" s="108">
        <f>Гл.агрон.!AA22+Агрономы!AA22</f>
        <v>5</v>
      </c>
      <c r="AB22" s="109">
        <f t="shared" si="12"/>
        <v>1.2345679012345678</v>
      </c>
      <c r="AC22" s="109">
        <f t="shared" si="13"/>
        <v>6.666666666666667</v>
      </c>
      <c r="AD22" s="108">
        <f>Гл.агрон.!AD22+Агрономы!AD22</f>
        <v>31</v>
      </c>
      <c r="AE22" s="109">
        <f t="shared" si="14"/>
        <v>7.6543209876543212</v>
      </c>
      <c r="AF22" s="108">
        <f>Гл.агрон.!AF22+Агрономы!AF22</f>
        <v>0</v>
      </c>
      <c r="AG22" s="109">
        <f t="shared" si="15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108">
        <f>Гл.агрон.!C23+Агрономы!C23</f>
        <v>316</v>
      </c>
      <c r="D23" s="108">
        <f>Гл.агрон.!D23+Агрономы!D23</f>
        <v>278</v>
      </c>
      <c r="E23" s="109">
        <f t="shared" si="0"/>
        <v>87.974683544303801</v>
      </c>
      <c r="F23" s="108">
        <f>Гл.агрон.!F23+Агрономы!F23</f>
        <v>61</v>
      </c>
      <c r="G23" s="109">
        <f t="shared" si="1"/>
        <v>21.942446043165468</v>
      </c>
      <c r="H23" s="108">
        <f>Гл.агрон.!H23+Агрономы!H23</f>
        <v>275</v>
      </c>
      <c r="I23" s="109">
        <f t="shared" si="2"/>
        <v>98.920863309352512</v>
      </c>
      <c r="J23" s="109">
        <f t="shared" si="3"/>
        <v>87.025316455696199</v>
      </c>
      <c r="K23" s="108">
        <f>Гл.агрон.!K23+Агрономы!K23</f>
        <v>210</v>
      </c>
      <c r="L23" s="109">
        <f t="shared" si="4"/>
        <v>75.539568345323744</v>
      </c>
      <c r="M23" s="108">
        <f>Гл.агрон.!M23+Агрономы!M23</f>
        <v>65</v>
      </c>
      <c r="N23" s="109">
        <f t="shared" si="5"/>
        <v>23.381294964028775</v>
      </c>
      <c r="O23" s="108">
        <f>Гл.агрон.!O23+Агрономы!O23</f>
        <v>3</v>
      </c>
      <c r="P23" s="109">
        <f t="shared" si="6"/>
        <v>1.079136690647482</v>
      </c>
      <c r="Q23" s="108">
        <f>Гл.агрон.!Q23+Агрономы!Q23</f>
        <v>1</v>
      </c>
      <c r="R23" s="109">
        <f t="shared" si="7"/>
        <v>33.333333333333329</v>
      </c>
      <c r="S23" s="108">
        <f>Гл.агрон.!S23+Агрономы!S23</f>
        <v>85</v>
      </c>
      <c r="T23" s="109">
        <f t="shared" si="8"/>
        <v>30.575539568345324</v>
      </c>
      <c r="U23" s="108">
        <f>Гл.агрон.!U23+Агрономы!U23</f>
        <v>15</v>
      </c>
      <c r="V23" s="109">
        <f t="shared" si="9"/>
        <v>5.3956834532374103</v>
      </c>
      <c r="W23" s="108">
        <f>Гл.агрон.!W23+Агрономы!W23</f>
        <v>1</v>
      </c>
      <c r="X23" s="109">
        <f t="shared" si="10"/>
        <v>0.35971223021582738</v>
      </c>
      <c r="Y23" s="108">
        <f>Гл.агрон.!Y23+Агрономы!Y23</f>
        <v>74</v>
      </c>
      <c r="Z23" s="109">
        <f t="shared" si="11"/>
        <v>26.618705035971225</v>
      </c>
      <c r="AA23" s="108">
        <f>Гл.агрон.!AA23+Агрономы!AA23</f>
        <v>3</v>
      </c>
      <c r="AB23" s="109">
        <f t="shared" si="12"/>
        <v>1.079136690647482</v>
      </c>
      <c r="AC23" s="109">
        <f t="shared" si="13"/>
        <v>4.0540540540540544</v>
      </c>
      <c r="AD23" s="108">
        <f>Гл.агрон.!AD23+Агрономы!AD23</f>
        <v>65</v>
      </c>
      <c r="AE23" s="109">
        <f t="shared" si="14"/>
        <v>23.381294964028775</v>
      </c>
      <c r="AF23" s="108">
        <f>Гл.агрон.!AF23+Агрономы!AF23</f>
        <v>0</v>
      </c>
      <c r="AG23" s="109">
        <f t="shared" si="15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108">
        <f>Гл.агрон.!C24+Агрономы!C24</f>
        <v>105</v>
      </c>
      <c r="D24" s="108">
        <f>Гл.агрон.!D24+Агрономы!D24</f>
        <v>86</v>
      </c>
      <c r="E24" s="109">
        <f t="shared" si="0"/>
        <v>81.904761904761898</v>
      </c>
      <c r="F24" s="108">
        <f>Гл.агрон.!F24+Агрономы!F24</f>
        <v>41</v>
      </c>
      <c r="G24" s="109">
        <f t="shared" si="1"/>
        <v>47.674418604651166</v>
      </c>
      <c r="H24" s="108">
        <f>Гл.агрон.!H24+Агрономы!H24</f>
        <v>86</v>
      </c>
      <c r="I24" s="109">
        <f t="shared" si="2"/>
        <v>100</v>
      </c>
      <c r="J24" s="109">
        <f t="shared" si="3"/>
        <v>81.904761904761898</v>
      </c>
      <c r="K24" s="108">
        <f>Гл.агрон.!K24+Агрономы!K24</f>
        <v>63</v>
      </c>
      <c r="L24" s="109">
        <f t="shared" si="4"/>
        <v>73.255813953488371</v>
      </c>
      <c r="M24" s="108">
        <f>Гл.агрон.!M24+Агрономы!M24</f>
        <v>23</v>
      </c>
      <c r="N24" s="109">
        <f t="shared" si="5"/>
        <v>26.744186046511626</v>
      </c>
      <c r="O24" s="108">
        <f>Гл.агрон.!O24+Агрономы!O24</f>
        <v>0</v>
      </c>
      <c r="P24" s="109">
        <f t="shared" si="6"/>
        <v>0</v>
      </c>
      <c r="Q24" s="108">
        <f>Гл.агрон.!Q24+Агрономы!Q24</f>
        <v>0</v>
      </c>
      <c r="R24" s="109">
        <f t="shared" si="7"/>
        <v>0</v>
      </c>
      <c r="S24" s="108">
        <f>Гл.агрон.!S24+Агрономы!S24</f>
        <v>8</v>
      </c>
      <c r="T24" s="109">
        <f t="shared" si="8"/>
        <v>9.3023255813953494</v>
      </c>
      <c r="U24" s="108">
        <f>Гл.агрон.!U24+Агрономы!U24</f>
        <v>16</v>
      </c>
      <c r="V24" s="109">
        <f t="shared" si="9"/>
        <v>18.604651162790699</v>
      </c>
      <c r="W24" s="108">
        <f>Гл.агрон.!W24+Агрономы!W24</f>
        <v>6</v>
      </c>
      <c r="X24" s="109">
        <f t="shared" si="10"/>
        <v>6.9767441860465116</v>
      </c>
      <c r="Y24" s="108">
        <f>Гл.агрон.!Y24+Агрономы!Y24</f>
        <v>17</v>
      </c>
      <c r="Z24" s="109">
        <f t="shared" si="11"/>
        <v>19.767441860465116</v>
      </c>
      <c r="AA24" s="108">
        <f>Гл.агрон.!AA24+Агрономы!AA24</f>
        <v>0</v>
      </c>
      <c r="AB24" s="109">
        <f t="shared" si="12"/>
        <v>0</v>
      </c>
      <c r="AC24" s="109">
        <f t="shared" si="13"/>
        <v>0</v>
      </c>
      <c r="AD24" s="108">
        <f>Гл.агрон.!AD24+Агрономы!AD24</f>
        <v>13</v>
      </c>
      <c r="AE24" s="109">
        <f t="shared" si="14"/>
        <v>15.11627906976744</v>
      </c>
      <c r="AF24" s="108">
        <f>Гл.агрон.!AF24+Агрономы!AF24</f>
        <v>0</v>
      </c>
      <c r="AG24" s="109">
        <f t="shared" si="15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108">
        <f>Гл.агрон.!C25+Агрономы!C25</f>
        <v>586</v>
      </c>
      <c r="D25" s="108">
        <f>Гл.агрон.!D25+Агрономы!D25</f>
        <v>535</v>
      </c>
      <c r="E25" s="109">
        <f t="shared" si="0"/>
        <v>91.296928327645048</v>
      </c>
      <c r="F25" s="108">
        <f>Гл.агрон.!F25+Агрономы!F25</f>
        <v>74</v>
      </c>
      <c r="G25" s="109">
        <f t="shared" si="1"/>
        <v>13.831775700934578</v>
      </c>
      <c r="H25" s="108">
        <f>Гл.агрон.!H25+Агрономы!H25</f>
        <v>524</v>
      </c>
      <c r="I25" s="109">
        <f t="shared" si="2"/>
        <v>97.943925233644862</v>
      </c>
      <c r="J25" s="109">
        <f t="shared" si="3"/>
        <v>89.419795221843003</v>
      </c>
      <c r="K25" s="108">
        <f>Гл.агрон.!K25+Агрономы!K25</f>
        <v>404</v>
      </c>
      <c r="L25" s="109">
        <f t="shared" si="4"/>
        <v>75.514018691588774</v>
      </c>
      <c r="M25" s="108">
        <f>Гл.агрон.!M25+Агрономы!M25</f>
        <v>120</v>
      </c>
      <c r="N25" s="109">
        <f t="shared" si="5"/>
        <v>22.429906542056074</v>
      </c>
      <c r="O25" s="108">
        <f>Гл.агрон.!O25+Агрономы!O25</f>
        <v>11</v>
      </c>
      <c r="P25" s="109">
        <f t="shared" si="6"/>
        <v>2.0560747663551404</v>
      </c>
      <c r="Q25" s="108">
        <f>Гл.агрон.!Q25+Агрономы!Q25</f>
        <v>4</v>
      </c>
      <c r="R25" s="109">
        <f t="shared" si="7"/>
        <v>36.363636363636367</v>
      </c>
      <c r="S25" s="108">
        <f>Гл.агрон.!S25+Агрономы!S25</f>
        <v>84</v>
      </c>
      <c r="T25" s="109">
        <f t="shared" si="8"/>
        <v>15.700934579439252</v>
      </c>
      <c r="U25" s="108">
        <f>Гл.агрон.!U25+Агрономы!U25</f>
        <v>42</v>
      </c>
      <c r="V25" s="109">
        <f t="shared" si="9"/>
        <v>7.8504672897196262</v>
      </c>
      <c r="W25" s="108">
        <f>Гл.агрон.!W25+Агрономы!W25</f>
        <v>47</v>
      </c>
      <c r="X25" s="109">
        <f t="shared" si="10"/>
        <v>8.7850467289719631</v>
      </c>
      <c r="Y25" s="108">
        <f>Гл.агрон.!Y25+Агрономы!Y25</f>
        <v>89</v>
      </c>
      <c r="Z25" s="109">
        <f t="shared" si="11"/>
        <v>16.635514018691588</v>
      </c>
      <c r="AA25" s="108">
        <f>Гл.агрон.!AA25+Агрономы!AA25</f>
        <v>3</v>
      </c>
      <c r="AB25" s="109">
        <f t="shared" si="12"/>
        <v>0.56074766355140182</v>
      </c>
      <c r="AC25" s="109">
        <f t="shared" si="13"/>
        <v>3.3707865168539324</v>
      </c>
      <c r="AD25" s="108">
        <f>Гл.агрон.!AD25+Агрономы!AD25</f>
        <v>55</v>
      </c>
      <c r="AE25" s="109">
        <f t="shared" si="14"/>
        <v>10.2803738317757</v>
      </c>
      <c r="AF25" s="108">
        <f>Гл.агрон.!AF25+Агрономы!AF25</f>
        <v>1</v>
      </c>
      <c r="AG25" s="109">
        <f t="shared" si="15"/>
        <v>0.18691588785046731</v>
      </c>
      <c r="AH25" s="42"/>
      <c r="AI25" s="42"/>
    </row>
    <row r="26" spans="1:35" x14ac:dyDescent="0.25">
      <c r="A26" s="93">
        <v>16</v>
      </c>
      <c r="B26" s="94" t="s">
        <v>48</v>
      </c>
      <c r="C26" s="108">
        <f>Гл.агрон.!C26+Агрономы!C26</f>
        <v>64</v>
      </c>
      <c r="D26" s="108">
        <f>Гл.агрон.!D26+Агрономы!D26</f>
        <v>53</v>
      </c>
      <c r="E26" s="109">
        <f t="shared" si="0"/>
        <v>82.8125</v>
      </c>
      <c r="F26" s="108">
        <f>Гл.агрон.!F26+Агрономы!F26</f>
        <v>30</v>
      </c>
      <c r="G26" s="109">
        <f t="shared" si="1"/>
        <v>56.60377358490566</v>
      </c>
      <c r="H26" s="108">
        <f>Гл.агрон.!H26+Агрономы!H26</f>
        <v>53</v>
      </c>
      <c r="I26" s="109">
        <f t="shared" si="2"/>
        <v>100</v>
      </c>
      <c r="J26" s="109">
        <f t="shared" si="3"/>
        <v>82.8125</v>
      </c>
      <c r="K26" s="108">
        <f>Гл.агрон.!K26+Агрономы!K26</f>
        <v>43</v>
      </c>
      <c r="L26" s="109">
        <f t="shared" si="4"/>
        <v>81.132075471698116</v>
      </c>
      <c r="M26" s="108">
        <f>Гл.агрон.!M26+Агрономы!M26</f>
        <v>10</v>
      </c>
      <c r="N26" s="109">
        <f t="shared" si="5"/>
        <v>18.867924528301888</v>
      </c>
      <c r="O26" s="108">
        <f>Гл.агрон.!O26+Агрономы!O26</f>
        <v>0</v>
      </c>
      <c r="P26" s="109">
        <f t="shared" si="6"/>
        <v>0</v>
      </c>
      <c r="Q26" s="108">
        <f>Гл.агрон.!Q26+Агрономы!Q26</f>
        <v>0</v>
      </c>
      <c r="R26" s="109">
        <f t="shared" si="7"/>
        <v>0</v>
      </c>
      <c r="S26" s="108">
        <f>Гл.агрон.!S26+Агрономы!S26</f>
        <v>4</v>
      </c>
      <c r="T26" s="109">
        <f t="shared" si="8"/>
        <v>7.5471698113207548</v>
      </c>
      <c r="U26" s="108">
        <f>Гл.агрон.!U26+Агрономы!U26</f>
        <v>11</v>
      </c>
      <c r="V26" s="109">
        <f t="shared" si="9"/>
        <v>20.754716981132077</v>
      </c>
      <c r="W26" s="108">
        <f>Гл.агрон.!W26+Агрономы!W26</f>
        <v>2</v>
      </c>
      <c r="X26" s="109">
        <f t="shared" si="10"/>
        <v>3.7735849056603774</v>
      </c>
      <c r="Y26" s="108">
        <f>Гл.агрон.!Y26+Агрономы!Y26</f>
        <v>1</v>
      </c>
      <c r="Z26" s="109">
        <f t="shared" si="11"/>
        <v>1.8867924528301887</v>
      </c>
      <c r="AA26" s="108">
        <f>Гл.агрон.!AA26+Агрономы!AA26</f>
        <v>0</v>
      </c>
      <c r="AB26" s="109">
        <f t="shared" si="12"/>
        <v>0</v>
      </c>
      <c r="AC26" s="109">
        <f t="shared" si="13"/>
        <v>0</v>
      </c>
      <c r="AD26" s="108">
        <f>Гл.агрон.!AD26+Агрономы!AD26</f>
        <v>5</v>
      </c>
      <c r="AE26" s="109">
        <f t="shared" si="14"/>
        <v>9.433962264150944</v>
      </c>
      <c r="AF26" s="108">
        <f>Гл.агрон.!AF26+Агрономы!AF26</f>
        <v>0</v>
      </c>
      <c r="AG26" s="109">
        <f t="shared" si="15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108">
        <f>Гл.агрон.!C27+Агрономы!C27</f>
        <v>156</v>
      </c>
      <c r="D27" s="108">
        <f>Гл.агрон.!D27+Агрономы!D27</f>
        <v>126</v>
      </c>
      <c r="E27" s="109">
        <f t="shared" si="0"/>
        <v>80.769230769230774</v>
      </c>
      <c r="F27" s="108">
        <f>Гл.агрон.!F27+Агрономы!F27</f>
        <v>59</v>
      </c>
      <c r="G27" s="109">
        <f t="shared" si="1"/>
        <v>46.825396825396822</v>
      </c>
      <c r="H27" s="108">
        <f>Гл.агрон.!H27+Агрономы!H27</f>
        <v>126</v>
      </c>
      <c r="I27" s="109">
        <f t="shared" si="2"/>
        <v>100</v>
      </c>
      <c r="J27" s="109">
        <f t="shared" si="3"/>
        <v>80.769230769230774</v>
      </c>
      <c r="K27" s="108">
        <f>Гл.агрон.!K27+Агрономы!K27</f>
        <v>89</v>
      </c>
      <c r="L27" s="109">
        <f t="shared" si="4"/>
        <v>70.634920634920633</v>
      </c>
      <c r="M27" s="108">
        <f>Гл.агрон.!M27+Агрономы!M27</f>
        <v>37</v>
      </c>
      <c r="N27" s="109">
        <f t="shared" si="5"/>
        <v>29.365079365079367</v>
      </c>
      <c r="O27" s="108">
        <f>Гл.агрон.!O27+Агрономы!O27</f>
        <v>0</v>
      </c>
      <c r="P27" s="109">
        <f t="shared" si="6"/>
        <v>0</v>
      </c>
      <c r="Q27" s="108">
        <f>Гл.агрон.!Q27+Агрономы!Q27</f>
        <v>0</v>
      </c>
      <c r="R27" s="109">
        <f t="shared" si="7"/>
        <v>0</v>
      </c>
      <c r="S27" s="108">
        <f>Гл.агрон.!S27+Агрономы!S27</f>
        <v>29</v>
      </c>
      <c r="T27" s="109">
        <f t="shared" si="8"/>
        <v>23.015873015873016</v>
      </c>
      <c r="U27" s="108">
        <f>Гл.агрон.!U27+Агрономы!U27</f>
        <v>18</v>
      </c>
      <c r="V27" s="109">
        <f t="shared" si="9"/>
        <v>14.285714285714285</v>
      </c>
      <c r="W27" s="108">
        <f>Гл.агрон.!W27+Агрономы!W27</f>
        <v>3</v>
      </c>
      <c r="X27" s="109">
        <f t="shared" si="10"/>
        <v>2.3809523809523809</v>
      </c>
      <c r="Y27" s="108">
        <f>Гл.агрон.!Y27+Агрономы!Y27</f>
        <v>21</v>
      </c>
      <c r="Z27" s="109">
        <f t="shared" si="11"/>
        <v>16.666666666666664</v>
      </c>
      <c r="AA27" s="108">
        <f>Гл.агрон.!AA27+Агрономы!AA27</f>
        <v>1</v>
      </c>
      <c r="AB27" s="109">
        <f t="shared" si="12"/>
        <v>0.79365079365079361</v>
      </c>
      <c r="AC27" s="109">
        <f t="shared" si="13"/>
        <v>4.7619047619047619</v>
      </c>
      <c r="AD27" s="108">
        <f>Гл.агрон.!AD27+Агрономы!AD27</f>
        <v>19</v>
      </c>
      <c r="AE27" s="109">
        <f t="shared" si="14"/>
        <v>15.079365079365079</v>
      </c>
      <c r="AF27" s="108">
        <f>Гл.агрон.!AF27+Агрономы!AF27</f>
        <v>0</v>
      </c>
      <c r="AG27" s="109">
        <f t="shared" si="15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108">
        <f>Гл.агрон.!C28+Агрономы!C28</f>
        <v>60</v>
      </c>
      <c r="D28" s="108">
        <f>Гл.агрон.!D28+Агрономы!D28</f>
        <v>58</v>
      </c>
      <c r="E28" s="109">
        <f t="shared" si="0"/>
        <v>96.666666666666671</v>
      </c>
      <c r="F28" s="108">
        <f>Гл.агрон.!F28+Агрономы!F28</f>
        <v>35</v>
      </c>
      <c r="G28" s="109">
        <f t="shared" si="1"/>
        <v>60.344827586206897</v>
      </c>
      <c r="H28" s="108">
        <f>Гл.агрон.!H28+Агрономы!H28</f>
        <v>58</v>
      </c>
      <c r="I28" s="109">
        <f t="shared" si="2"/>
        <v>100</v>
      </c>
      <c r="J28" s="109">
        <f t="shared" si="3"/>
        <v>96.666666666666671</v>
      </c>
      <c r="K28" s="108">
        <f>Гл.агрон.!K28+Агрономы!K28</f>
        <v>52</v>
      </c>
      <c r="L28" s="109">
        <f t="shared" si="4"/>
        <v>89.65517241379311</v>
      </c>
      <c r="M28" s="108">
        <f>Гл.агрон.!M28+Агрономы!M28</f>
        <v>6</v>
      </c>
      <c r="N28" s="109">
        <f t="shared" si="5"/>
        <v>10.344827586206897</v>
      </c>
      <c r="O28" s="108">
        <f>Гл.агрон.!O28+Агрономы!O28</f>
        <v>0</v>
      </c>
      <c r="P28" s="109">
        <f t="shared" si="6"/>
        <v>0</v>
      </c>
      <c r="Q28" s="108">
        <f>Гл.агрон.!Q28+Агрономы!Q28</f>
        <v>1</v>
      </c>
      <c r="R28" s="109">
        <f t="shared" si="7"/>
        <v>0</v>
      </c>
      <c r="S28" s="108">
        <f>Гл.агрон.!S28+Агрономы!S28</f>
        <v>14</v>
      </c>
      <c r="T28" s="109">
        <f t="shared" si="8"/>
        <v>24.137931034482758</v>
      </c>
      <c r="U28" s="108">
        <f>Гл.агрон.!U28+Агрономы!U28</f>
        <v>6</v>
      </c>
      <c r="V28" s="109">
        <f t="shared" si="9"/>
        <v>10.344827586206897</v>
      </c>
      <c r="W28" s="108">
        <f>Гл.агрон.!W28+Агрономы!W28</f>
        <v>0</v>
      </c>
      <c r="X28" s="109">
        <f t="shared" si="10"/>
        <v>0</v>
      </c>
      <c r="Y28" s="108">
        <f>Гл.агрон.!Y28+Агрономы!Y28</f>
        <v>9</v>
      </c>
      <c r="Z28" s="109">
        <f t="shared" si="11"/>
        <v>15.517241379310345</v>
      </c>
      <c r="AA28" s="108">
        <f>Гл.агрон.!AA28+Агрономы!AA28</f>
        <v>1</v>
      </c>
      <c r="AB28" s="109">
        <f t="shared" si="12"/>
        <v>1.7241379310344827</v>
      </c>
      <c r="AC28" s="109">
        <f t="shared" si="13"/>
        <v>11.111111111111111</v>
      </c>
      <c r="AD28" s="108">
        <f>Гл.агрон.!AD28+Агрономы!AD28</f>
        <v>6</v>
      </c>
      <c r="AE28" s="109">
        <f t="shared" si="14"/>
        <v>10.344827586206897</v>
      </c>
      <c r="AF28" s="108">
        <f>Гл.агрон.!AF28+Агрономы!AF28</f>
        <v>0</v>
      </c>
      <c r="AG28" s="109">
        <f t="shared" si="15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108">
        <f>Гл.агрон.!C29+Агрономы!C29</f>
        <v>435</v>
      </c>
      <c r="D29" s="108">
        <f>Гл.агрон.!D29+Агрономы!D29</f>
        <v>397</v>
      </c>
      <c r="E29" s="109">
        <f t="shared" si="0"/>
        <v>91.264367816091948</v>
      </c>
      <c r="F29" s="108">
        <f>Гл.агрон.!F29+Агрономы!F29</f>
        <v>54</v>
      </c>
      <c r="G29" s="109">
        <f t="shared" si="1"/>
        <v>13.602015113350127</v>
      </c>
      <c r="H29" s="108">
        <f>Гл.агрон.!H29+Агрономы!H29</f>
        <v>385</v>
      </c>
      <c r="I29" s="109">
        <f t="shared" si="2"/>
        <v>96.977329974811084</v>
      </c>
      <c r="J29" s="109">
        <f t="shared" si="3"/>
        <v>88.505747126436788</v>
      </c>
      <c r="K29" s="108">
        <f>Гл.агрон.!K29+Агрономы!K29</f>
        <v>309</v>
      </c>
      <c r="L29" s="109">
        <f t="shared" si="4"/>
        <v>77.833753148614619</v>
      </c>
      <c r="M29" s="108">
        <f>Гл.агрон.!M29+Агрономы!M29</f>
        <v>76</v>
      </c>
      <c r="N29" s="109">
        <f t="shared" si="5"/>
        <v>19.143576826196472</v>
      </c>
      <c r="O29" s="108">
        <f>Гл.агрон.!O29+Агрономы!O29</f>
        <v>12</v>
      </c>
      <c r="P29" s="109">
        <f t="shared" si="6"/>
        <v>3.0226700251889169</v>
      </c>
      <c r="Q29" s="108">
        <f>Гл.агрон.!Q29+Агрономы!Q29</f>
        <v>5</v>
      </c>
      <c r="R29" s="109">
        <f t="shared" si="7"/>
        <v>41.666666666666671</v>
      </c>
      <c r="S29" s="108">
        <f>Гл.агрон.!S29+Агрономы!S29</f>
        <v>54</v>
      </c>
      <c r="T29" s="109">
        <f t="shared" si="8"/>
        <v>13.602015113350127</v>
      </c>
      <c r="U29" s="108">
        <f>Гл.агрон.!U29+Агрономы!U29</f>
        <v>40</v>
      </c>
      <c r="V29" s="109">
        <f t="shared" si="9"/>
        <v>10.075566750629724</v>
      </c>
      <c r="W29" s="108">
        <f>Гл.агрон.!W29+Агрономы!W29</f>
        <v>47</v>
      </c>
      <c r="X29" s="109">
        <f t="shared" si="10"/>
        <v>11.838790931989925</v>
      </c>
      <c r="Y29" s="108">
        <f>Гл.агрон.!Y29+Агрономы!Y29</f>
        <v>114</v>
      </c>
      <c r="Z29" s="109">
        <f t="shared" si="11"/>
        <v>28.715365239294709</v>
      </c>
      <c r="AA29" s="108">
        <f>Гл.агрон.!AA29+Агрономы!AA29</f>
        <v>6</v>
      </c>
      <c r="AB29" s="109">
        <f t="shared" si="12"/>
        <v>1.5113350125944585</v>
      </c>
      <c r="AC29" s="109">
        <f t="shared" si="13"/>
        <v>5.2631578947368416</v>
      </c>
      <c r="AD29" s="108">
        <f>Гл.агрон.!AD29+Агрономы!AD29</f>
        <v>66</v>
      </c>
      <c r="AE29" s="109">
        <f t="shared" si="14"/>
        <v>16.624685138539043</v>
      </c>
      <c r="AF29" s="108">
        <f>Гл.агрон.!AF29+Агрономы!AF29</f>
        <v>0</v>
      </c>
      <c r="AG29" s="109">
        <f t="shared" si="15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108">
        <f>Гл.агрон.!C30+Агрономы!C30</f>
        <v>428</v>
      </c>
      <c r="D30" s="108">
        <f>Гл.агрон.!D30+Агрономы!D30</f>
        <v>392</v>
      </c>
      <c r="E30" s="109">
        <f t="shared" si="0"/>
        <v>91.588785046728972</v>
      </c>
      <c r="F30" s="108">
        <f>Гл.агрон.!F30+Агрономы!F30</f>
        <v>74</v>
      </c>
      <c r="G30" s="109">
        <f t="shared" si="1"/>
        <v>18.877551020408163</v>
      </c>
      <c r="H30" s="108">
        <f>Гл.агрон.!H30+Агрономы!H30</f>
        <v>379</v>
      </c>
      <c r="I30" s="109">
        <f t="shared" si="2"/>
        <v>96.683673469387756</v>
      </c>
      <c r="J30" s="109">
        <f t="shared" si="3"/>
        <v>88.55140186915888</v>
      </c>
      <c r="K30" s="108">
        <f>Гл.агрон.!K30+Агрономы!K30</f>
        <v>279</v>
      </c>
      <c r="L30" s="109">
        <f t="shared" si="4"/>
        <v>71.173469387755105</v>
      </c>
      <c r="M30" s="108">
        <f>Гл.агрон.!M30+Агрономы!M30</f>
        <v>100</v>
      </c>
      <c r="N30" s="109">
        <f t="shared" si="5"/>
        <v>25.510204081632654</v>
      </c>
      <c r="O30" s="108">
        <f>Гл.агрон.!O30+Агрономы!O30</f>
        <v>13</v>
      </c>
      <c r="P30" s="109">
        <f t="shared" si="6"/>
        <v>3.3163265306122449</v>
      </c>
      <c r="Q30" s="108">
        <f>Гл.агрон.!Q30+Агрономы!Q30</f>
        <v>4</v>
      </c>
      <c r="R30" s="109">
        <f t="shared" si="7"/>
        <v>30.76923076923077</v>
      </c>
      <c r="S30" s="108">
        <f>Гл.агрон.!S30+Агрономы!S30</f>
        <v>40</v>
      </c>
      <c r="T30" s="109">
        <f t="shared" si="8"/>
        <v>10.204081632653061</v>
      </c>
      <c r="U30" s="108">
        <f>Гл.агрон.!U30+Агрономы!U30</f>
        <v>41</v>
      </c>
      <c r="V30" s="109">
        <f t="shared" si="9"/>
        <v>10.459183673469388</v>
      </c>
      <c r="W30" s="108">
        <f>Гл.агрон.!W30+Агрономы!W30</f>
        <v>3</v>
      </c>
      <c r="X30" s="109">
        <f t="shared" si="10"/>
        <v>0.76530612244897955</v>
      </c>
      <c r="Y30" s="108">
        <f>Гл.агрон.!Y30+Агрономы!Y30</f>
        <v>97</v>
      </c>
      <c r="Z30" s="109">
        <f t="shared" si="11"/>
        <v>24.744897959183675</v>
      </c>
      <c r="AA30" s="108">
        <f>Гл.агрон.!AA30+Агрономы!AA30</f>
        <v>2</v>
      </c>
      <c r="AB30" s="109">
        <f t="shared" si="12"/>
        <v>0.51020408163265307</v>
      </c>
      <c r="AC30" s="109">
        <f t="shared" si="13"/>
        <v>2.0618556701030926</v>
      </c>
      <c r="AD30" s="108">
        <f>Гл.агрон.!AD30+Агрономы!AD30</f>
        <v>46</v>
      </c>
      <c r="AE30" s="109">
        <f t="shared" si="14"/>
        <v>11.73469387755102</v>
      </c>
      <c r="AF30" s="108">
        <f>Гл.агрон.!AF30+Агрономы!AF30</f>
        <v>1</v>
      </c>
      <c r="AG30" s="109">
        <f t="shared" si="15"/>
        <v>0.25510204081632654</v>
      </c>
      <c r="AH30" s="42"/>
      <c r="AI30" s="42"/>
    </row>
    <row r="31" spans="1:35" x14ac:dyDescent="0.25">
      <c r="A31" s="93">
        <v>21</v>
      </c>
      <c r="B31" s="95" t="s">
        <v>53</v>
      </c>
      <c r="C31" s="108">
        <f>Гл.агрон.!C31+Агрономы!C31</f>
        <v>283</v>
      </c>
      <c r="D31" s="108">
        <f>Гл.агрон.!D31+Агрономы!D31</f>
        <v>218</v>
      </c>
      <c r="E31" s="109">
        <f t="shared" si="0"/>
        <v>77.03180212014135</v>
      </c>
      <c r="F31" s="108">
        <f>Гл.агрон.!F31+Агрономы!F31</f>
        <v>62</v>
      </c>
      <c r="G31" s="109">
        <f t="shared" si="1"/>
        <v>28.440366972477065</v>
      </c>
      <c r="H31" s="108">
        <f>Гл.агрон.!H31+Агрономы!H31</f>
        <v>214</v>
      </c>
      <c r="I31" s="109">
        <f t="shared" si="2"/>
        <v>98.165137614678898</v>
      </c>
      <c r="J31" s="109">
        <f t="shared" si="3"/>
        <v>75.618374558303884</v>
      </c>
      <c r="K31" s="108">
        <f>Гл.агрон.!K31+Агрономы!K31</f>
        <v>184</v>
      </c>
      <c r="L31" s="109">
        <f t="shared" si="4"/>
        <v>84.403669724770651</v>
      </c>
      <c r="M31" s="108">
        <f>Гл.агрон.!M31+Агрономы!M31</f>
        <v>30</v>
      </c>
      <c r="N31" s="109">
        <f t="shared" si="5"/>
        <v>13.761467889908257</v>
      </c>
      <c r="O31" s="108">
        <f>Гл.агрон.!O31+Агрономы!O31</f>
        <v>4</v>
      </c>
      <c r="P31" s="109">
        <f t="shared" si="6"/>
        <v>1.834862385321101</v>
      </c>
      <c r="Q31" s="108">
        <f>Гл.агрон.!Q31+Агрономы!Q31</f>
        <v>2</v>
      </c>
      <c r="R31" s="109">
        <f t="shared" si="7"/>
        <v>50</v>
      </c>
      <c r="S31" s="108">
        <f>Гл.агрон.!S31+Агрономы!S31</f>
        <v>15</v>
      </c>
      <c r="T31" s="109">
        <f t="shared" si="8"/>
        <v>6.8807339449541285</v>
      </c>
      <c r="U31" s="108">
        <f>Гл.агрон.!U31+Агрономы!U31</f>
        <v>53</v>
      </c>
      <c r="V31" s="109">
        <f t="shared" si="9"/>
        <v>24.311926605504588</v>
      </c>
      <c r="W31" s="108">
        <f>Гл.агрон.!W31+Агрономы!W31</f>
        <v>4</v>
      </c>
      <c r="X31" s="109">
        <f t="shared" si="10"/>
        <v>1.834862385321101</v>
      </c>
      <c r="Y31" s="108">
        <f>Гл.агрон.!Y31+Агрономы!Y31</f>
        <v>55</v>
      </c>
      <c r="Z31" s="109">
        <f t="shared" si="11"/>
        <v>25.229357798165136</v>
      </c>
      <c r="AA31" s="108">
        <f>Гл.агрон.!AA31+Агрономы!AA31</f>
        <v>5</v>
      </c>
      <c r="AB31" s="109">
        <f t="shared" si="12"/>
        <v>2.2935779816513762</v>
      </c>
      <c r="AC31" s="109">
        <f t="shared" si="13"/>
        <v>9.0909090909090917</v>
      </c>
      <c r="AD31" s="108">
        <f>Гл.агрон.!AD31+Агрономы!AD31</f>
        <v>45</v>
      </c>
      <c r="AE31" s="109">
        <f t="shared" si="14"/>
        <v>20.642201834862387</v>
      </c>
      <c r="AF31" s="108">
        <f>Гл.агрон.!AF31+Агрономы!AF31</f>
        <v>2</v>
      </c>
      <c r="AG31" s="109">
        <f t="shared" si="15"/>
        <v>0.91743119266055051</v>
      </c>
      <c r="AH31" s="42"/>
      <c r="AI31" s="42"/>
    </row>
    <row r="32" spans="1:35" x14ac:dyDescent="0.25">
      <c r="A32" s="93">
        <v>22</v>
      </c>
      <c r="B32" s="95" t="s">
        <v>259</v>
      </c>
      <c r="C32" s="108">
        <f>Гл.агрон.!C32+Агрономы!C32</f>
        <v>16</v>
      </c>
      <c r="D32" s="108">
        <f>Гл.агрон.!D32+Агрономы!D32</f>
        <v>16</v>
      </c>
      <c r="E32" s="109">
        <f t="shared" ref="E32" si="32">IF(C32=0,0,D32/C32*100)</f>
        <v>100</v>
      </c>
      <c r="F32" s="108">
        <f>Гл.агрон.!F32+Агрономы!F32</f>
        <v>6</v>
      </c>
      <c r="G32" s="109">
        <f t="shared" ref="G32" si="33">IF(D32=0,0,F32/D32*100)</f>
        <v>37.5</v>
      </c>
      <c r="H32" s="108">
        <f>Гл.агрон.!H32+Агрономы!H32</f>
        <v>16</v>
      </c>
      <c r="I32" s="109">
        <f t="shared" ref="I32" si="34">IF(D32=0,0,H32/D32*100)</f>
        <v>100</v>
      </c>
      <c r="J32" s="109">
        <f t="shared" ref="J32" si="35">IF(C32=0,0,H32/C32*100)</f>
        <v>100</v>
      </c>
      <c r="K32" s="108">
        <f>Гл.агрон.!K32+Агрономы!K32</f>
        <v>14</v>
      </c>
      <c r="L32" s="109">
        <f t="shared" ref="L32" si="36">IF(D32=0,0,K32/D32*100)</f>
        <v>87.5</v>
      </c>
      <c r="M32" s="108">
        <f>Гл.агрон.!M32+Агрономы!M32</f>
        <v>2</v>
      </c>
      <c r="N32" s="109">
        <f t="shared" ref="N32" si="37">IF(D32=0,0,M32/D32*100)</f>
        <v>12.5</v>
      </c>
      <c r="O32" s="108">
        <f>Гл.агрон.!O32+Агрономы!O32</f>
        <v>0</v>
      </c>
      <c r="P32" s="109">
        <f t="shared" ref="P32" si="38">IF(D32=0,0,O32/D32*100)</f>
        <v>0</v>
      </c>
      <c r="Q32" s="108">
        <f>Гл.агрон.!Q32+Агрономы!Q32</f>
        <v>1</v>
      </c>
      <c r="R32" s="109">
        <f t="shared" ref="R32" si="39">IF(O32=0,0,Q32/O32*100)</f>
        <v>0</v>
      </c>
      <c r="S32" s="108">
        <f>Гл.агрон.!S32+Агрономы!S32</f>
        <v>4</v>
      </c>
      <c r="T32" s="109">
        <f t="shared" ref="T32" si="40">IF(D32=0,0,S32/D32*100)</f>
        <v>25</v>
      </c>
      <c r="U32" s="108">
        <f>Гл.агрон.!U32+Агрономы!U32</f>
        <v>4</v>
      </c>
      <c r="V32" s="109">
        <f t="shared" ref="V32" si="41">IF(D32=0,0,U32/D32*100)</f>
        <v>25</v>
      </c>
      <c r="W32" s="108">
        <f>Гл.агрон.!W32+Агрономы!W32</f>
        <v>0</v>
      </c>
      <c r="X32" s="109">
        <f t="shared" ref="X32" si="42">IF(D32=0,0,W32/D32*100)</f>
        <v>0</v>
      </c>
      <c r="Y32" s="108">
        <f>Гл.агрон.!Y32+Агрономы!Y32</f>
        <v>0</v>
      </c>
      <c r="Z32" s="109">
        <f t="shared" ref="Z32" si="43">IF(D32=0,0,Y32/D32*100)</f>
        <v>0</v>
      </c>
      <c r="AA32" s="108">
        <f>Гл.агрон.!AA32+Агрономы!AA32</f>
        <v>0</v>
      </c>
      <c r="AB32" s="109">
        <f t="shared" ref="AB32" si="44">IF(D32=0,0,AA32/D32*100)</f>
        <v>0</v>
      </c>
      <c r="AC32" s="109">
        <f t="shared" ref="AC32" si="45">IF(Y32=0,0,AA32/Y32*100)</f>
        <v>0</v>
      </c>
      <c r="AD32" s="108">
        <f>Гл.агрон.!AD32+Агрономы!AD32</f>
        <v>0</v>
      </c>
      <c r="AE32" s="109">
        <f t="shared" ref="AE32" si="46">IF(D32=0,0,AD32/D32*100)</f>
        <v>0</v>
      </c>
      <c r="AF32" s="108">
        <f>Гл.агрон.!AF32+Агрономы!AF32</f>
        <v>0</v>
      </c>
      <c r="AG32" s="109">
        <f t="shared" ref="AG32" si="47">IF(D32=0,0,AF32/D32*100)</f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108">
        <f>Гл.агрон.!C33+Агрономы!C33</f>
        <v>280</v>
      </c>
      <c r="D33" s="108">
        <f>Гл.агрон.!D33+Агрономы!D33</f>
        <v>269</v>
      </c>
      <c r="E33" s="109">
        <f t="shared" si="0"/>
        <v>96.071428571428569</v>
      </c>
      <c r="F33" s="108">
        <f>Гл.агрон.!F33+Агрономы!F33</f>
        <v>54</v>
      </c>
      <c r="G33" s="109">
        <f t="shared" si="1"/>
        <v>20.074349442379184</v>
      </c>
      <c r="H33" s="108">
        <f>Гл.агрон.!H33+Агрономы!H33</f>
        <v>261</v>
      </c>
      <c r="I33" s="109">
        <f t="shared" si="2"/>
        <v>97.026022304832722</v>
      </c>
      <c r="J33" s="109">
        <f t="shared" si="3"/>
        <v>93.214285714285722</v>
      </c>
      <c r="K33" s="108">
        <f>Гл.агрон.!K33+Агрономы!K33</f>
        <v>172</v>
      </c>
      <c r="L33" s="109">
        <f t="shared" si="4"/>
        <v>63.940520446096649</v>
      </c>
      <c r="M33" s="108">
        <f>Гл.агрон.!M33+Агрономы!M33</f>
        <v>89</v>
      </c>
      <c r="N33" s="109">
        <f t="shared" si="5"/>
        <v>33.085501858736059</v>
      </c>
      <c r="O33" s="108">
        <f>Гл.агрон.!O33+Агрономы!O33</f>
        <v>8</v>
      </c>
      <c r="P33" s="109">
        <f t="shared" si="6"/>
        <v>2.9739776951672861</v>
      </c>
      <c r="Q33" s="108">
        <f>Гл.агрон.!Q33+Агрономы!Q33</f>
        <v>3</v>
      </c>
      <c r="R33" s="109">
        <f t="shared" si="7"/>
        <v>37.5</v>
      </c>
      <c r="S33" s="108">
        <f>Гл.агрон.!S33+Агрономы!S33</f>
        <v>21</v>
      </c>
      <c r="T33" s="109">
        <f t="shared" si="8"/>
        <v>7.8066914498141262</v>
      </c>
      <c r="U33" s="108">
        <f>Гл.агрон.!U33+Агрономы!U33</f>
        <v>49</v>
      </c>
      <c r="V33" s="109">
        <f t="shared" si="9"/>
        <v>18.21561338289963</v>
      </c>
      <c r="W33" s="108">
        <f>Гл.агрон.!W33+Агрономы!W33</f>
        <v>6</v>
      </c>
      <c r="X33" s="109">
        <f t="shared" si="10"/>
        <v>2.2304832713754648</v>
      </c>
      <c r="Y33" s="108">
        <f>Гл.агрон.!Y33+Агрономы!Y33</f>
        <v>32</v>
      </c>
      <c r="Z33" s="109">
        <f t="shared" si="11"/>
        <v>11.895910780669144</v>
      </c>
      <c r="AA33" s="108">
        <f>Гл.агрон.!AA33+Агрономы!AA33</f>
        <v>2</v>
      </c>
      <c r="AB33" s="109">
        <f t="shared" si="12"/>
        <v>0.74349442379182151</v>
      </c>
      <c r="AC33" s="109">
        <f t="shared" si="13"/>
        <v>6.25</v>
      </c>
      <c r="AD33" s="108">
        <f>Гл.агрон.!AD33+Агрономы!AD33</f>
        <v>14</v>
      </c>
      <c r="AE33" s="109">
        <f t="shared" si="14"/>
        <v>5.2044609665427508</v>
      </c>
      <c r="AF33" s="108">
        <f>Гл.агрон.!AF33+Агрономы!AF33</f>
        <v>3</v>
      </c>
      <c r="AG33" s="109">
        <f t="shared" si="15"/>
        <v>1.1152416356877324</v>
      </c>
      <c r="AH33" s="42"/>
      <c r="AI33" s="42"/>
    </row>
    <row r="34" spans="1:35" x14ac:dyDescent="0.25">
      <c r="A34" s="93">
        <v>24</v>
      </c>
      <c r="B34" s="94" t="s">
        <v>55</v>
      </c>
      <c r="C34" s="108">
        <f>Гл.агрон.!C34+Агрономы!C34</f>
        <v>228</v>
      </c>
      <c r="D34" s="108">
        <f>Гл.агрон.!D34+Агрономы!D34</f>
        <v>194</v>
      </c>
      <c r="E34" s="109">
        <f t="shared" si="0"/>
        <v>85.087719298245617</v>
      </c>
      <c r="F34" s="108">
        <f>Гл.агрон.!F34+Агрономы!F34</f>
        <v>40</v>
      </c>
      <c r="G34" s="109">
        <f t="shared" si="1"/>
        <v>20.618556701030926</v>
      </c>
      <c r="H34" s="108">
        <f>Гл.агрон.!H34+Агрономы!H34</f>
        <v>193</v>
      </c>
      <c r="I34" s="109">
        <f t="shared" si="2"/>
        <v>99.484536082474222</v>
      </c>
      <c r="J34" s="109">
        <f t="shared" si="3"/>
        <v>84.649122807017534</v>
      </c>
      <c r="K34" s="108">
        <f>Гл.агрон.!K34+Агрономы!K34</f>
        <v>156</v>
      </c>
      <c r="L34" s="109">
        <f t="shared" si="4"/>
        <v>80.412371134020617</v>
      </c>
      <c r="M34" s="108">
        <f>Гл.агрон.!M34+Агрономы!M34</f>
        <v>37</v>
      </c>
      <c r="N34" s="109">
        <f t="shared" si="5"/>
        <v>19.072164948453608</v>
      </c>
      <c r="O34" s="108">
        <f>Гл.агрон.!O34+Агрономы!O34</f>
        <v>1</v>
      </c>
      <c r="P34" s="109">
        <f t="shared" si="6"/>
        <v>0.51546391752577314</v>
      </c>
      <c r="Q34" s="108">
        <f>Гл.агрон.!Q34+Агрономы!Q34</f>
        <v>1</v>
      </c>
      <c r="R34" s="109">
        <f t="shared" si="7"/>
        <v>100</v>
      </c>
      <c r="S34" s="108">
        <f>Гл.агрон.!S34+Агрономы!S34</f>
        <v>27</v>
      </c>
      <c r="T34" s="109">
        <f t="shared" si="8"/>
        <v>13.917525773195877</v>
      </c>
      <c r="U34" s="108">
        <f>Гл.агрон.!U34+Агрономы!U34</f>
        <v>15</v>
      </c>
      <c r="V34" s="109">
        <f t="shared" si="9"/>
        <v>7.731958762886598</v>
      </c>
      <c r="W34" s="108">
        <f>Гл.агрон.!W34+Агрономы!W34</f>
        <v>20</v>
      </c>
      <c r="X34" s="109">
        <f t="shared" si="10"/>
        <v>10.309278350515463</v>
      </c>
      <c r="Y34" s="108">
        <f>Гл.агрон.!Y34+Агрономы!Y34</f>
        <v>41</v>
      </c>
      <c r="Z34" s="109">
        <f t="shared" si="11"/>
        <v>21.134020618556701</v>
      </c>
      <c r="AA34" s="108">
        <f>Гл.агрон.!AA34+Агрономы!AA34</f>
        <v>3</v>
      </c>
      <c r="AB34" s="109">
        <f t="shared" si="12"/>
        <v>1.5463917525773196</v>
      </c>
      <c r="AC34" s="109">
        <f t="shared" si="13"/>
        <v>7.3170731707317067</v>
      </c>
      <c r="AD34" s="108">
        <f>Гл.агрон.!AD34+Агрономы!AD34</f>
        <v>25</v>
      </c>
      <c r="AE34" s="109">
        <f t="shared" si="14"/>
        <v>12.886597938144329</v>
      </c>
      <c r="AF34" s="108">
        <f>Гл.агрон.!AF34+Агрономы!AF34</f>
        <v>1</v>
      </c>
      <c r="AG34" s="109">
        <f t="shared" si="15"/>
        <v>0.51546391752577314</v>
      </c>
      <c r="AH34" s="42"/>
      <c r="AI34" s="42"/>
    </row>
    <row r="35" spans="1:35" x14ac:dyDescent="0.25">
      <c r="A35" s="93">
        <v>25</v>
      </c>
      <c r="B35" s="94" t="s">
        <v>56</v>
      </c>
      <c r="C35" s="108">
        <f>Гл.агрон.!C35+Агрономы!C35</f>
        <v>89</v>
      </c>
      <c r="D35" s="108">
        <f>Гл.агрон.!D35+Агрономы!D35</f>
        <v>59</v>
      </c>
      <c r="E35" s="109">
        <f t="shared" si="0"/>
        <v>66.292134831460672</v>
      </c>
      <c r="F35" s="108">
        <f>Гл.агрон.!F35+Агрономы!F35</f>
        <v>27</v>
      </c>
      <c r="G35" s="109">
        <f t="shared" si="1"/>
        <v>45.762711864406782</v>
      </c>
      <c r="H35" s="108">
        <f>Гл.агрон.!H35+Агрономы!H35</f>
        <v>59</v>
      </c>
      <c r="I35" s="109">
        <f t="shared" si="2"/>
        <v>100</v>
      </c>
      <c r="J35" s="109">
        <f t="shared" si="3"/>
        <v>66.292134831460672</v>
      </c>
      <c r="K35" s="108">
        <f>Гл.агрон.!K35+Агрономы!K35</f>
        <v>50</v>
      </c>
      <c r="L35" s="109">
        <f t="shared" si="4"/>
        <v>84.745762711864401</v>
      </c>
      <c r="M35" s="108">
        <f>Гл.агрон.!M35+Агрономы!M35</f>
        <v>9</v>
      </c>
      <c r="N35" s="109">
        <f t="shared" si="5"/>
        <v>15.254237288135593</v>
      </c>
      <c r="O35" s="108">
        <f>Гл.агрон.!O35+Агрономы!O35</f>
        <v>0</v>
      </c>
      <c r="P35" s="109">
        <f t="shared" si="6"/>
        <v>0</v>
      </c>
      <c r="Q35" s="108">
        <f>Гл.агрон.!Q35+Агрономы!Q35</f>
        <v>0</v>
      </c>
      <c r="R35" s="109">
        <f t="shared" si="7"/>
        <v>0</v>
      </c>
      <c r="S35" s="108">
        <f>Гл.агрон.!S35+Агрономы!S35</f>
        <v>11</v>
      </c>
      <c r="T35" s="109">
        <f t="shared" si="8"/>
        <v>18.64406779661017</v>
      </c>
      <c r="U35" s="108">
        <f>Гл.агрон.!U35+Агрономы!U35</f>
        <v>8</v>
      </c>
      <c r="V35" s="109">
        <f t="shared" si="9"/>
        <v>13.559322033898304</v>
      </c>
      <c r="W35" s="108">
        <f>Гл.агрон.!W35+Агрономы!W35</f>
        <v>0</v>
      </c>
      <c r="X35" s="109">
        <f t="shared" si="10"/>
        <v>0</v>
      </c>
      <c r="Y35" s="108">
        <f>Гл.агрон.!Y35+Агрономы!Y35</f>
        <v>8</v>
      </c>
      <c r="Z35" s="109">
        <f t="shared" si="11"/>
        <v>13.559322033898304</v>
      </c>
      <c r="AA35" s="108">
        <f>Гл.агрон.!AA35+Агрономы!AA35</f>
        <v>0</v>
      </c>
      <c r="AB35" s="109">
        <f t="shared" si="12"/>
        <v>0</v>
      </c>
      <c r="AC35" s="109">
        <f t="shared" si="13"/>
        <v>0</v>
      </c>
      <c r="AD35" s="108">
        <f>Гл.агрон.!AD35+Агрономы!AD35</f>
        <v>8</v>
      </c>
      <c r="AE35" s="109">
        <f t="shared" si="14"/>
        <v>13.559322033898304</v>
      </c>
      <c r="AF35" s="108">
        <f>Гл.агрон.!AF35+Агрономы!AF35</f>
        <v>2</v>
      </c>
      <c r="AG35" s="109">
        <f t="shared" si="15"/>
        <v>3.3898305084745761</v>
      </c>
      <c r="AH35" s="42"/>
      <c r="AI35" s="42"/>
    </row>
    <row r="36" spans="1:35" x14ac:dyDescent="0.25">
      <c r="A36" s="93">
        <v>26</v>
      </c>
      <c r="B36" s="94" t="s">
        <v>57</v>
      </c>
      <c r="C36" s="108">
        <f>Гл.агрон.!C36+Агрономы!C36</f>
        <v>402</v>
      </c>
      <c r="D36" s="108">
        <f>Гл.агрон.!D36+Агрономы!D36</f>
        <v>384</v>
      </c>
      <c r="E36" s="109">
        <f t="shared" si="0"/>
        <v>95.522388059701484</v>
      </c>
      <c r="F36" s="108">
        <f>Гл.агрон.!F36+Агрономы!F36</f>
        <v>57</v>
      </c>
      <c r="G36" s="109">
        <f t="shared" si="1"/>
        <v>14.84375</v>
      </c>
      <c r="H36" s="108">
        <f>Гл.агрон.!H36+Агрономы!H36</f>
        <v>382</v>
      </c>
      <c r="I36" s="109">
        <f t="shared" si="2"/>
        <v>99.479166666666657</v>
      </c>
      <c r="J36" s="109">
        <f t="shared" si="3"/>
        <v>95.024875621890544</v>
      </c>
      <c r="K36" s="108">
        <f>Гл.агрон.!K36+Агрономы!K36</f>
        <v>315</v>
      </c>
      <c r="L36" s="109">
        <f t="shared" si="4"/>
        <v>82.03125</v>
      </c>
      <c r="M36" s="108">
        <f>Гл.агрон.!M36+Агрономы!M36</f>
        <v>67</v>
      </c>
      <c r="N36" s="109">
        <f t="shared" si="5"/>
        <v>17.447916666666664</v>
      </c>
      <c r="O36" s="108">
        <f>Гл.агрон.!O36+Агрономы!O36</f>
        <v>2</v>
      </c>
      <c r="P36" s="109">
        <f t="shared" si="6"/>
        <v>0.52083333333333326</v>
      </c>
      <c r="Q36" s="108">
        <f>Гл.агрон.!Q36+Агрономы!Q36</f>
        <v>0</v>
      </c>
      <c r="R36" s="109">
        <f t="shared" si="7"/>
        <v>0</v>
      </c>
      <c r="S36" s="108">
        <f>Гл.агрон.!S36+Агрономы!S36</f>
        <v>54</v>
      </c>
      <c r="T36" s="109">
        <f t="shared" si="8"/>
        <v>14.0625</v>
      </c>
      <c r="U36" s="108">
        <f>Гл.агрон.!U36+Агрономы!U36</f>
        <v>36</v>
      </c>
      <c r="V36" s="109">
        <f t="shared" si="9"/>
        <v>9.375</v>
      </c>
      <c r="W36" s="108">
        <f>Гл.агрон.!W36+Агрономы!W36</f>
        <v>12</v>
      </c>
      <c r="X36" s="109">
        <f t="shared" si="10"/>
        <v>3.125</v>
      </c>
      <c r="Y36" s="108">
        <f>Гл.агрон.!Y36+Агрономы!Y36</f>
        <v>58</v>
      </c>
      <c r="Z36" s="109">
        <f t="shared" si="11"/>
        <v>15.104166666666666</v>
      </c>
      <c r="AA36" s="108">
        <f>Гл.агрон.!AA36+Агрономы!AA36</f>
        <v>12</v>
      </c>
      <c r="AB36" s="109">
        <f t="shared" si="12"/>
        <v>3.125</v>
      </c>
      <c r="AC36" s="109">
        <f t="shared" si="13"/>
        <v>20.689655172413794</v>
      </c>
      <c r="AD36" s="108">
        <f>Гл.агрон.!AD36+Агрономы!AD36</f>
        <v>56</v>
      </c>
      <c r="AE36" s="109">
        <f t="shared" si="14"/>
        <v>14.583333333333334</v>
      </c>
      <c r="AF36" s="108">
        <f>Гл.агрон.!AF36+Агрономы!AF36</f>
        <v>0</v>
      </c>
      <c r="AG36" s="109">
        <f t="shared" si="15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108">
        <f>Гл.агрон.!C37+Агрономы!C37</f>
        <v>90</v>
      </c>
      <c r="D37" s="108">
        <f>Гл.агрон.!D37+Агрономы!D37</f>
        <v>62</v>
      </c>
      <c r="E37" s="109">
        <f t="shared" si="0"/>
        <v>68.888888888888886</v>
      </c>
      <c r="F37" s="108">
        <f>Гл.агрон.!F37+Агрономы!F37</f>
        <v>25</v>
      </c>
      <c r="G37" s="109">
        <f t="shared" si="1"/>
        <v>40.322580645161288</v>
      </c>
      <c r="H37" s="108">
        <f>Гл.агрон.!H37+Агрономы!H37</f>
        <v>62</v>
      </c>
      <c r="I37" s="109">
        <f t="shared" si="2"/>
        <v>100</v>
      </c>
      <c r="J37" s="109">
        <f t="shared" si="3"/>
        <v>68.888888888888886</v>
      </c>
      <c r="K37" s="108">
        <f>Гл.агрон.!K37+Агрономы!K37</f>
        <v>44</v>
      </c>
      <c r="L37" s="109">
        <f t="shared" si="4"/>
        <v>70.967741935483872</v>
      </c>
      <c r="M37" s="108">
        <f>Гл.агрон.!M37+Агрономы!M37</f>
        <v>18</v>
      </c>
      <c r="N37" s="109">
        <f t="shared" si="5"/>
        <v>29.032258064516132</v>
      </c>
      <c r="O37" s="108">
        <f>Гл.агрон.!O37+Агрономы!O37</f>
        <v>0</v>
      </c>
      <c r="P37" s="109">
        <f t="shared" si="6"/>
        <v>0</v>
      </c>
      <c r="Q37" s="108">
        <f>Гл.агрон.!Q37+Агрономы!Q37</f>
        <v>0</v>
      </c>
      <c r="R37" s="109">
        <f t="shared" si="7"/>
        <v>0</v>
      </c>
      <c r="S37" s="108">
        <f>Гл.агрон.!S37+Агрономы!S37</f>
        <v>5</v>
      </c>
      <c r="T37" s="109">
        <f t="shared" si="8"/>
        <v>8.064516129032258</v>
      </c>
      <c r="U37" s="108">
        <f>Гл.агрон.!U37+Агрономы!U37</f>
        <v>14</v>
      </c>
      <c r="V37" s="109">
        <f t="shared" si="9"/>
        <v>22.58064516129032</v>
      </c>
      <c r="W37" s="108">
        <f>Гл.агрон.!W37+Агрономы!W37</f>
        <v>0</v>
      </c>
      <c r="X37" s="109">
        <f t="shared" si="10"/>
        <v>0</v>
      </c>
      <c r="Y37" s="108">
        <f>Гл.агрон.!Y37+Агрономы!Y37</f>
        <v>16</v>
      </c>
      <c r="Z37" s="109">
        <f t="shared" si="11"/>
        <v>25.806451612903224</v>
      </c>
      <c r="AA37" s="108">
        <f>Гл.агрон.!AA37+Агрономы!AA37</f>
        <v>0</v>
      </c>
      <c r="AB37" s="109">
        <f t="shared" si="12"/>
        <v>0</v>
      </c>
      <c r="AC37" s="109">
        <f t="shared" si="13"/>
        <v>0</v>
      </c>
      <c r="AD37" s="108">
        <f>Гл.агрон.!AD37+Агрономы!AD37</f>
        <v>13</v>
      </c>
      <c r="AE37" s="109">
        <f t="shared" si="14"/>
        <v>20.967741935483872</v>
      </c>
      <c r="AF37" s="108">
        <f>Гл.агрон.!AF37+Агрономы!AF37</f>
        <v>0</v>
      </c>
      <c r="AG37" s="109">
        <f t="shared" si="15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108">
        <f>Гл.агрон.!C38+Агрономы!C38</f>
        <v>164</v>
      </c>
      <c r="D38" s="108">
        <f>Гл.агрон.!D38+Агрономы!D38</f>
        <v>140</v>
      </c>
      <c r="E38" s="109">
        <f t="shared" si="0"/>
        <v>85.365853658536579</v>
      </c>
      <c r="F38" s="108">
        <f>Гл.агрон.!F38+Агрономы!F38</f>
        <v>36</v>
      </c>
      <c r="G38" s="109">
        <f t="shared" si="1"/>
        <v>25.714285714285712</v>
      </c>
      <c r="H38" s="108">
        <f>Гл.агрон.!H38+Агрономы!H38</f>
        <v>135</v>
      </c>
      <c r="I38" s="109">
        <f t="shared" si="2"/>
        <v>96.428571428571431</v>
      </c>
      <c r="J38" s="109">
        <f t="shared" si="3"/>
        <v>82.317073170731703</v>
      </c>
      <c r="K38" s="108">
        <f>Гл.агрон.!K38+Агрономы!K38</f>
        <v>100</v>
      </c>
      <c r="L38" s="109">
        <f t="shared" si="4"/>
        <v>71.428571428571431</v>
      </c>
      <c r="M38" s="108">
        <f>Гл.агрон.!M38+Агрономы!M38</f>
        <v>35</v>
      </c>
      <c r="N38" s="109">
        <f t="shared" si="5"/>
        <v>25</v>
      </c>
      <c r="O38" s="108">
        <f>Гл.агрон.!O38+Агрономы!O38</f>
        <v>5</v>
      </c>
      <c r="P38" s="109">
        <f t="shared" si="6"/>
        <v>3.5714285714285712</v>
      </c>
      <c r="Q38" s="108">
        <f>Гл.агрон.!Q38+Агрономы!Q38</f>
        <v>4</v>
      </c>
      <c r="R38" s="109">
        <f t="shared" si="7"/>
        <v>80</v>
      </c>
      <c r="S38" s="108">
        <f>Гл.агрон.!S38+Агрономы!S38</f>
        <v>18</v>
      </c>
      <c r="T38" s="109">
        <f t="shared" si="8"/>
        <v>12.857142857142856</v>
      </c>
      <c r="U38" s="108">
        <f>Гл.агрон.!U38+Агрономы!U38</f>
        <v>21</v>
      </c>
      <c r="V38" s="109">
        <f t="shared" si="9"/>
        <v>15</v>
      </c>
      <c r="W38" s="108">
        <f>Гл.агрон.!W38+Агрономы!W38</f>
        <v>6</v>
      </c>
      <c r="X38" s="109">
        <f t="shared" si="10"/>
        <v>4.2857142857142856</v>
      </c>
      <c r="Y38" s="108">
        <f>Гл.агрон.!Y38+Агрономы!Y38</f>
        <v>31</v>
      </c>
      <c r="Z38" s="109">
        <f t="shared" si="11"/>
        <v>22.142857142857142</v>
      </c>
      <c r="AA38" s="108">
        <f>Гл.агрон.!AA38+Агрономы!AA38</f>
        <v>1</v>
      </c>
      <c r="AB38" s="109">
        <f t="shared" si="12"/>
        <v>0.7142857142857143</v>
      </c>
      <c r="AC38" s="109">
        <f t="shared" si="13"/>
        <v>3.225806451612903</v>
      </c>
      <c r="AD38" s="108">
        <f>Гл.агрон.!AD38+Агрономы!AD38</f>
        <v>18</v>
      </c>
      <c r="AE38" s="109">
        <f t="shared" si="14"/>
        <v>12.857142857142856</v>
      </c>
      <c r="AF38" s="108">
        <f>Гл.агрон.!AF38+Агрономы!AF38</f>
        <v>0</v>
      </c>
      <c r="AG38" s="109">
        <f t="shared" si="15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108">
        <f>Гл.агрон.!C39+Агрономы!C39</f>
        <v>115</v>
      </c>
      <c r="D39" s="108">
        <f>Гл.агрон.!D39+Агрономы!D39</f>
        <v>87</v>
      </c>
      <c r="E39" s="109">
        <f t="shared" si="0"/>
        <v>75.65217391304347</v>
      </c>
      <c r="F39" s="108">
        <f>Гл.агрон.!F39+Агрономы!F39</f>
        <v>37</v>
      </c>
      <c r="G39" s="109">
        <f t="shared" si="1"/>
        <v>42.528735632183903</v>
      </c>
      <c r="H39" s="108">
        <f>Гл.агрон.!H39+Агрономы!H39</f>
        <v>86</v>
      </c>
      <c r="I39" s="109">
        <f t="shared" si="2"/>
        <v>98.850574712643677</v>
      </c>
      <c r="J39" s="109">
        <f t="shared" si="3"/>
        <v>74.782608695652172</v>
      </c>
      <c r="K39" s="108">
        <f>Гл.агрон.!K39+Агрономы!K39</f>
        <v>73</v>
      </c>
      <c r="L39" s="109">
        <f t="shared" si="4"/>
        <v>83.908045977011497</v>
      </c>
      <c r="M39" s="108">
        <f>Гл.агрон.!M39+Агрономы!M39</f>
        <v>13</v>
      </c>
      <c r="N39" s="109">
        <f t="shared" si="5"/>
        <v>14.942528735632186</v>
      </c>
      <c r="O39" s="108">
        <f>Гл.агрон.!O39+Агрономы!O39</f>
        <v>1</v>
      </c>
      <c r="P39" s="109">
        <f t="shared" si="6"/>
        <v>1.1494252873563218</v>
      </c>
      <c r="Q39" s="108">
        <f>Гл.агрон.!Q39+Агрономы!Q39</f>
        <v>0</v>
      </c>
      <c r="R39" s="109">
        <f t="shared" si="7"/>
        <v>0</v>
      </c>
      <c r="S39" s="108">
        <f>Гл.агрон.!S39+Агрономы!S39</f>
        <v>13</v>
      </c>
      <c r="T39" s="109">
        <f t="shared" si="8"/>
        <v>14.942528735632186</v>
      </c>
      <c r="U39" s="108">
        <f>Гл.агрон.!U39+Агрономы!U39</f>
        <v>4</v>
      </c>
      <c r="V39" s="109">
        <f t="shared" si="9"/>
        <v>4.5977011494252871</v>
      </c>
      <c r="W39" s="108">
        <f>Гл.агрон.!W39+Агрономы!W39</f>
        <v>22</v>
      </c>
      <c r="X39" s="109">
        <f t="shared" si="10"/>
        <v>25.287356321839084</v>
      </c>
      <c r="Y39" s="108">
        <f>Гл.агрон.!Y39+Агрономы!Y39</f>
        <v>18</v>
      </c>
      <c r="Z39" s="109">
        <f t="shared" si="11"/>
        <v>20.689655172413794</v>
      </c>
      <c r="AA39" s="108">
        <f>Гл.агрон.!AA39+Агрономы!AA39</f>
        <v>7</v>
      </c>
      <c r="AB39" s="109">
        <f t="shared" si="12"/>
        <v>8.0459770114942533</v>
      </c>
      <c r="AC39" s="109">
        <f t="shared" si="13"/>
        <v>38.888888888888893</v>
      </c>
      <c r="AD39" s="108">
        <f>Гл.агрон.!AD39+Агрономы!AD39</f>
        <v>8</v>
      </c>
      <c r="AE39" s="109">
        <f t="shared" si="14"/>
        <v>9.1954022988505741</v>
      </c>
      <c r="AF39" s="108">
        <f>Гл.агрон.!AF39+Агрономы!AF39</f>
        <v>0</v>
      </c>
      <c r="AG39" s="109">
        <f t="shared" si="15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61">
        <f>SUM(C41:C54)</f>
        <v>3750.45</v>
      </c>
      <c r="D40" s="61">
        <f>SUM(D41:D54)</f>
        <v>3294</v>
      </c>
      <c r="E40" s="62">
        <f>IF(C40=0,0,D40/C40*100)</f>
        <v>87.82946046474423</v>
      </c>
      <c r="F40" s="61">
        <f>SUM(F41:F54)</f>
        <v>682</v>
      </c>
      <c r="G40" s="62">
        <f>IF(D40=0,0,F40/D40*100)</f>
        <v>20.704310868245294</v>
      </c>
      <c r="H40" s="61">
        <f>SUM(H41:H54)</f>
        <v>3239</v>
      </c>
      <c r="I40" s="62">
        <f>IF(D40=0,0,H40/D40*100)</f>
        <v>98.330297510625371</v>
      </c>
      <c r="J40" s="62">
        <f>IF(C40=0,0,H40/C40*100)</f>
        <v>86.362969776960099</v>
      </c>
      <c r="K40" s="61">
        <f>SUM(K41:K54)</f>
        <v>2362</v>
      </c>
      <c r="L40" s="62">
        <f>IF(D40=0,0,K40/D40*100)</f>
        <v>71.706132361870061</v>
      </c>
      <c r="M40" s="61">
        <f>SUM(M41:M54)</f>
        <v>877</v>
      </c>
      <c r="N40" s="62">
        <f>IF(D40=0,0,M40/D40*100)</f>
        <v>26.624165148755313</v>
      </c>
      <c r="O40" s="61">
        <f>SUM(O41:O54)</f>
        <v>55</v>
      </c>
      <c r="P40" s="62">
        <f>IF(D40=0,0,O40/D40*100)</f>
        <v>1.6697024893746206</v>
      </c>
      <c r="Q40" s="61">
        <f>SUM(Q41:Q54)</f>
        <v>12</v>
      </c>
      <c r="R40" s="62">
        <f t="shared" si="7"/>
        <v>21.818181818181817</v>
      </c>
      <c r="S40" s="61">
        <f>SUM(S41:S54)</f>
        <v>440</v>
      </c>
      <c r="T40" s="62">
        <f>IF(D40=0,0,S40/D40*100)</f>
        <v>13.357619914996965</v>
      </c>
      <c r="U40" s="61">
        <f>SUM(U41:U54)</f>
        <v>394.5</v>
      </c>
      <c r="V40" s="62">
        <f t="shared" si="9"/>
        <v>11.97632058287796</v>
      </c>
      <c r="W40" s="61">
        <f>SUM(W41:W54)</f>
        <v>341</v>
      </c>
      <c r="X40" s="62">
        <f>IF(D40=0,0,W40/D40*100)</f>
        <v>10.352155434122647</v>
      </c>
      <c r="Y40" s="61">
        <f>SUM(Y41:Y54)</f>
        <v>378.5</v>
      </c>
      <c r="Z40" s="62">
        <f>IF(D40=0,0,Y40/D40*100)</f>
        <v>11.490588949605343</v>
      </c>
      <c r="AA40" s="61">
        <f>SUM(AA41:AA54)</f>
        <v>102</v>
      </c>
      <c r="AB40" s="62">
        <f>IF(D40=0,0,AA40/D40*100)</f>
        <v>3.0965391621129328</v>
      </c>
      <c r="AC40" s="62">
        <f>IF(Y40=0,0,AA40/Y40*100)</f>
        <v>26.948480845442536</v>
      </c>
      <c r="AD40" s="61">
        <f>SUM(AD41:AD54)</f>
        <v>327</v>
      </c>
      <c r="AE40" s="62">
        <f t="shared" si="14"/>
        <v>9.9271402550091086</v>
      </c>
      <c r="AF40" s="61">
        <f>SUM(AF41:AF54)</f>
        <v>5</v>
      </c>
      <c r="AG40" s="62">
        <f>IF(D40=0,0,AF40/D40*100)</f>
        <v>0.15179113539769276</v>
      </c>
      <c r="AH40" s="46"/>
      <c r="AI40" s="46"/>
    </row>
    <row r="41" spans="1:35" x14ac:dyDescent="0.25">
      <c r="A41" s="93">
        <v>30</v>
      </c>
      <c r="B41" s="96" t="s">
        <v>63</v>
      </c>
      <c r="C41" s="108">
        <f>Гл.агрон.!C41+Агрономы!C41</f>
        <v>470.75</v>
      </c>
      <c r="D41" s="108">
        <f>Гл.агрон.!D41+Агрономы!D41</f>
        <v>419</v>
      </c>
      <c r="E41" s="109">
        <f t="shared" si="0"/>
        <v>89.00690387679235</v>
      </c>
      <c r="F41" s="108">
        <f>Гл.агрон.!F41+Агрономы!F41</f>
        <v>38</v>
      </c>
      <c r="G41" s="109">
        <f t="shared" si="1"/>
        <v>9.0692124105011924</v>
      </c>
      <c r="H41" s="108">
        <f>Гл.агрон.!H41+Агрономы!H41</f>
        <v>413</v>
      </c>
      <c r="I41" s="109">
        <f t="shared" si="2"/>
        <v>98.56801909307876</v>
      </c>
      <c r="J41" s="109">
        <f t="shared" si="3"/>
        <v>87.732342007434951</v>
      </c>
      <c r="K41" s="108">
        <f>Гл.агрон.!K41+Агрономы!K41</f>
        <v>283</v>
      </c>
      <c r="L41" s="109">
        <f t="shared" si="4"/>
        <v>67.5417661097852</v>
      </c>
      <c r="M41" s="108">
        <f>Гл.агрон.!M41+Агрономы!M41</f>
        <v>130</v>
      </c>
      <c r="N41" s="109">
        <f t="shared" si="5"/>
        <v>31.026252983293556</v>
      </c>
      <c r="O41" s="108">
        <f>Гл.агрон.!O41+Агрономы!O41</f>
        <v>6</v>
      </c>
      <c r="P41" s="109">
        <f t="shared" si="6"/>
        <v>1.431980906921241</v>
      </c>
      <c r="Q41" s="108">
        <f>Гл.агрон.!Q41+Агрономы!Q41</f>
        <v>0</v>
      </c>
      <c r="R41" s="109">
        <f t="shared" si="7"/>
        <v>0</v>
      </c>
      <c r="S41" s="108">
        <f>Гл.агрон.!S41+Агрономы!S41</f>
        <v>57</v>
      </c>
      <c r="T41" s="109">
        <f t="shared" si="8"/>
        <v>13.60381861575179</v>
      </c>
      <c r="U41" s="108">
        <f>Гл.агрон.!U41+Агрономы!U41</f>
        <v>48.5</v>
      </c>
      <c r="V41" s="109">
        <f t="shared" si="9"/>
        <v>11.575178997613365</v>
      </c>
      <c r="W41" s="108">
        <f>Гл.агрон.!W41+Агрономы!W41</f>
        <v>87</v>
      </c>
      <c r="X41" s="109">
        <f t="shared" si="10"/>
        <v>20.763723150357997</v>
      </c>
      <c r="Y41" s="108">
        <f>Гл.агрон.!Y41+Агрономы!Y41</f>
        <v>38.5</v>
      </c>
      <c r="Z41" s="109">
        <f t="shared" si="11"/>
        <v>9.1885441527446314</v>
      </c>
      <c r="AA41" s="108">
        <f>Гл.агрон.!AA41+Агрономы!AA41</f>
        <v>6</v>
      </c>
      <c r="AB41" s="109">
        <f t="shared" si="12"/>
        <v>1.431980906921241</v>
      </c>
      <c r="AC41" s="109">
        <f t="shared" si="13"/>
        <v>15.584415584415584</v>
      </c>
      <c r="AD41" s="108">
        <f>Гл.агрон.!AD41+Агрономы!AD41</f>
        <v>45</v>
      </c>
      <c r="AE41" s="109">
        <f t="shared" si="14"/>
        <v>10.739856801909307</v>
      </c>
      <c r="AF41" s="108">
        <f>Гл.агрон.!AF41+Агрономы!AF41</f>
        <v>3</v>
      </c>
      <c r="AG41" s="109">
        <f t="shared" si="15"/>
        <v>0.71599045346062051</v>
      </c>
      <c r="AH41" s="42"/>
      <c r="AI41" s="42"/>
    </row>
    <row r="42" spans="1:35" x14ac:dyDescent="0.25">
      <c r="A42" s="93">
        <v>31</v>
      </c>
      <c r="B42" s="94" t="s">
        <v>64</v>
      </c>
      <c r="C42" s="108">
        <f>Гл.агрон.!C42+Агрономы!C42</f>
        <v>46</v>
      </c>
      <c r="D42" s="108">
        <f>Гл.агрон.!D42+Агрономы!D42</f>
        <v>39</v>
      </c>
      <c r="E42" s="109">
        <f t="shared" si="0"/>
        <v>84.782608695652172</v>
      </c>
      <c r="F42" s="108">
        <f>Гл.агрон.!F42+Агрономы!F42</f>
        <v>14</v>
      </c>
      <c r="G42" s="109">
        <f t="shared" si="1"/>
        <v>35.897435897435898</v>
      </c>
      <c r="H42" s="108">
        <f>Гл.агрон.!H42+Агрономы!H42</f>
        <v>39</v>
      </c>
      <c r="I42" s="109">
        <f t="shared" si="2"/>
        <v>100</v>
      </c>
      <c r="J42" s="109">
        <f t="shared" si="3"/>
        <v>84.782608695652172</v>
      </c>
      <c r="K42" s="108">
        <f>Гл.агрон.!K42+Агрономы!K42</f>
        <v>30</v>
      </c>
      <c r="L42" s="109">
        <f t="shared" si="4"/>
        <v>76.923076923076934</v>
      </c>
      <c r="M42" s="108">
        <f>Гл.агрон.!M42+Агрономы!M42</f>
        <v>9</v>
      </c>
      <c r="N42" s="109">
        <f t="shared" si="5"/>
        <v>23.076923076923077</v>
      </c>
      <c r="O42" s="108">
        <f>Гл.агрон.!O42+Агрономы!O42</f>
        <v>0</v>
      </c>
      <c r="P42" s="109">
        <f t="shared" si="6"/>
        <v>0</v>
      </c>
      <c r="Q42" s="108">
        <f>Гл.агрон.!Q42+Агрономы!Q42</f>
        <v>0</v>
      </c>
      <c r="R42" s="109">
        <f t="shared" si="7"/>
        <v>0</v>
      </c>
      <c r="S42" s="108">
        <f>Гл.агрон.!S42+Агрономы!S42</f>
        <v>4</v>
      </c>
      <c r="T42" s="109">
        <f t="shared" si="8"/>
        <v>10.256410256410255</v>
      </c>
      <c r="U42" s="108">
        <f>Гл.агрон.!U42+Агрономы!U42</f>
        <v>8</v>
      </c>
      <c r="V42" s="109">
        <f t="shared" si="9"/>
        <v>20.512820512820511</v>
      </c>
      <c r="W42" s="108">
        <f>Гл.агрон.!W42+Агрономы!W42</f>
        <v>1</v>
      </c>
      <c r="X42" s="109">
        <f t="shared" si="10"/>
        <v>2.5641025641025639</v>
      </c>
      <c r="Y42" s="108">
        <f>Гл.агрон.!Y42+Агрономы!Y42</f>
        <v>7</v>
      </c>
      <c r="Z42" s="109">
        <f t="shared" si="11"/>
        <v>17.948717948717949</v>
      </c>
      <c r="AA42" s="108">
        <f>Гл.агрон.!AA42+Агрономы!AA42</f>
        <v>1</v>
      </c>
      <c r="AB42" s="109">
        <f t="shared" si="12"/>
        <v>2.5641025641025639</v>
      </c>
      <c r="AC42" s="109">
        <f t="shared" si="13"/>
        <v>14.285714285714285</v>
      </c>
      <c r="AD42" s="108">
        <f>Гл.агрон.!AD42+Агрономы!AD42</f>
        <v>3</v>
      </c>
      <c r="AE42" s="109">
        <f t="shared" si="14"/>
        <v>7.6923076923076925</v>
      </c>
      <c r="AF42" s="108">
        <f>Гл.агрон.!AF42+Агрономы!AF42</f>
        <v>0</v>
      </c>
      <c r="AG42" s="109">
        <f t="shared" si="15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108">
        <f>Гл.агрон.!C43+Агрономы!C43</f>
        <v>194</v>
      </c>
      <c r="D43" s="108">
        <f>Гл.агрон.!D43+Агрономы!D43</f>
        <v>176</v>
      </c>
      <c r="E43" s="109">
        <f t="shared" si="0"/>
        <v>90.721649484536087</v>
      </c>
      <c r="F43" s="108">
        <f>Гл.агрон.!F43+Агрономы!F43</f>
        <v>18</v>
      </c>
      <c r="G43" s="109">
        <f t="shared" si="1"/>
        <v>10.227272727272728</v>
      </c>
      <c r="H43" s="108">
        <f>Гл.агрон.!H43+Агрономы!H43</f>
        <v>175</v>
      </c>
      <c r="I43" s="109">
        <f t="shared" si="2"/>
        <v>99.431818181818173</v>
      </c>
      <c r="J43" s="109">
        <f t="shared" si="3"/>
        <v>90.206185567010309</v>
      </c>
      <c r="K43" s="108">
        <f>Гл.агрон.!K43+Агрономы!K43</f>
        <v>157</v>
      </c>
      <c r="L43" s="109">
        <f t="shared" si="4"/>
        <v>89.204545454545453</v>
      </c>
      <c r="M43" s="108">
        <f>Гл.агрон.!M43+Агрономы!M43</f>
        <v>18</v>
      </c>
      <c r="N43" s="109">
        <f t="shared" si="5"/>
        <v>10.227272727272728</v>
      </c>
      <c r="O43" s="108">
        <f>Гл.агрон.!O43+Агрономы!O43</f>
        <v>1</v>
      </c>
      <c r="P43" s="109">
        <f t="shared" si="6"/>
        <v>0.56818181818181823</v>
      </c>
      <c r="Q43" s="108">
        <f>Гл.агрон.!Q43+Агрономы!Q43</f>
        <v>0</v>
      </c>
      <c r="R43" s="109">
        <f t="shared" si="7"/>
        <v>0</v>
      </c>
      <c r="S43" s="108">
        <f>Гл.агрон.!S43+Агрономы!S43</f>
        <v>42</v>
      </c>
      <c r="T43" s="109">
        <f t="shared" si="8"/>
        <v>23.863636363636363</v>
      </c>
      <c r="U43" s="108">
        <f>Гл.агрон.!U43+Агрономы!U43</f>
        <v>24</v>
      </c>
      <c r="V43" s="109">
        <f t="shared" si="9"/>
        <v>13.636363636363635</v>
      </c>
      <c r="W43" s="108">
        <f>Гл.агрон.!W43+Агрономы!W43</f>
        <v>81</v>
      </c>
      <c r="X43" s="109">
        <f t="shared" si="10"/>
        <v>46.022727272727273</v>
      </c>
      <c r="Y43" s="108">
        <f>Гл.агрон.!Y43+Агрономы!Y43</f>
        <v>23</v>
      </c>
      <c r="Z43" s="109">
        <f t="shared" si="11"/>
        <v>13.068181818181818</v>
      </c>
      <c r="AA43" s="108">
        <f>Гл.агрон.!AA43+Агрономы!AA43</f>
        <v>8</v>
      </c>
      <c r="AB43" s="109">
        <f t="shared" si="12"/>
        <v>4.5454545454545459</v>
      </c>
      <c r="AC43" s="109">
        <f t="shared" si="13"/>
        <v>34.782608695652172</v>
      </c>
      <c r="AD43" s="108">
        <f>Гл.агрон.!AD43+Агрономы!AD43</f>
        <v>19</v>
      </c>
      <c r="AE43" s="109">
        <f t="shared" si="14"/>
        <v>10.795454545454545</v>
      </c>
      <c r="AF43" s="108">
        <f>Гл.агрон.!AF43+Агрономы!AF43</f>
        <v>0</v>
      </c>
      <c r="AG43" s="109">
        <f t="shared" si="15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108">
        <f>Гл.агрон.!C44+Агрономы!C44</f>
        <v>618</v>
      </c>
      <c r="D44" s="108">
        <f>Гл.агрон.!D44+Агрономы!D44</f>
        <v>538</v>
      </c>
      <c r="E44" s="109">
        <f t="shared" si="0"/>
        <v>87.055016181229774</v>
      </c>
      <c r="F44" s="108">
        <f>Гл.агрон.!F44+Агрономы!F44</f>
        <v>34</v>
      </c>
      <c r="G44" s="109">
        <f t="shared" si="1"/>
        <v>6.3197026022304827</v>
      </c>
      <c r="H44" s="108">
        <f>Гл.агрон.!H44+Агрономы!H44</f>
        <v>527</v>
      </c>
      <c r="I44" s="109">
        <f t="shared" si="2"/>
        <v>97.955390334572485</v>
      </c>
      <c r="J44" s="109">
        <f t="shared" si="3"/>
        <v>85.275080906148872</v>
      </c>
      <c r="K44" s="108">
        <f>Гл.агрон.!K44+Агрономы!K44</f>
        <v>347</v>
      </c>
      <c r="L44" s="109">
        <f t="shared" si="4"/>
        <v>64.498141263940525</v>
      </c>
      <c r="M44" s="108">
        <f>Гл.агрон.!M44+Агрономы!M44</f>
        <v>180</v>
      </c>
      <c r="N44" s="109">
        <f t="shared" si="5"/>
        <v>33.457249070631974</v>
      </c>
      <c r="O44" s="108">
        <f>Гл.агрон.!O44+Агрономы!O44</f>
        <v>11</v>
      </c>
      <c r="P44" s="109">
        <f t="shared" si="6"/>
        <v>2.0446096654275094</v>
      </c>
      <c r="Q44" s="108">
        <f>Гл.агрон.!Q44+Агрономы!Q44</f>
        <v>1</v>
      </c>
      <c r="R44" s="109">
        <f t="shared" si="7"/>
        <v>9.0909090909090917</v>
      </c>
      <c r="S44" s="108">
        <f>Гл.агрон.!S44+Агрономы!S44</f>
        <v>54</v>
      </c>
      <c r="T44" s="109">
        <f t="shared" si="8"/>
        <v>10.037174721189592</v>
      </c>
      <c r="U44" s="108">
        <f>Гл.агрон.!U44+Агрономы!U44</f>
        <v>68</v>
      </c>
      <c r="V44" s="109">
        <f t="shared" si="9"/>
        <v>12.639405204460965</v>
      </c>
      <c r="W44" s="108">
        <f>Гл.агрон.!W44+Агрономы!W44</f>
        <v>43</v>
      </c>
      <c r="X44" s="109">
        <f t="shared" si="10"/>
        <v>7.9925650557620811</v>
      </c>
      <c r="Y44" s="108">
        <f>Гл.агрон.!Y44+Агрономы!Y44</f>
        <v>67</v>
      </c>
      <c r="Z44" s="109">
        <f t="shared" si="11"/>
        <v>12.453531598513012</v>
      </c>
      <c r="AA44" s="108">
        <f>Гл.агрон.!AA44+Агрономы!AA44</f>
        <v>8</v>
      </c>
      <c r="AB44" s="109">
        <f t="shared" si="12"/>
        <v>1.486988847583643</v>
      </c>
      <c r="AC44" s="109">
        <f t="shared" si="13"/>
        <v>11.940298507462686</v>
      </c>
      <c r="AD44" s="108">
        <f>Гл.агрон.!AD44+Агрономы!AD44</f>
        <v>41</v>
      </c>
      <c r="AE44" s="109">
        <f t="shared" si="14"/>
        <v>7.6208178438661704</v>
      </c>
      <c r="AF44" s="108">
        <f>Гл.агрон.!AF44+Агрономы!AF44</f>
        <v>1</v>
      </c>
      <c r="AG44" s="109">
        <f t="shared" si="15"/>
        <v>0.18587360594795538</v>
      </c>
      <c r="AH44" s="42"/>
      <c r="AI44" s="42"/>
    </row>
    <row r="45" spans="1:35" x14ac:dyDescent="0.25">
      <c r="A45" s="93">
        <v>34</v>
      </c>
      <c r="B45" s="96" t="s">
        <v>67</v>
      </c>
      <c r="C45" s="108">
        <f>Гл.агрон.!C45+Агрономы!C45</f>
        <v>259</v>
      </c>
      <c r="D45" s="108">
        <f>Гл.агрон.!D45+Агрономы!D45</f>
        <v>218</v>
      </c>
      <c r="E45" s="109">
        <f t="shared" si="0"/>
        <v>84.16988416988417</v>
      </c>
      <c r="F45" s="108">
        <f>Гл.агрон.!F45+Агрономы!F45</f>
        <v>105</v>
      </c>
      <c r="G45" s="109">
        <f t="shared" si="1"/>
        <v>48.165137614678898</v>
      </c>
      <c r="H45" s="108">
        <f>Гл.агрон.!H45+Агрономы!H45</f>
        <v>212</v>
      </c>
      <c r="I45" s="109">
        <f t="shared" si="2"/>
        <v>97.247706422018354</v>
      </c>
      <c r="J45" s="109">
        <f t="shared" si="3"/>
        <v>81.853281853281857</v>
      </c>
      <c r="K45" s="108">
        <f>Гл.агрон.!K45+Агрономы!K45</f>
        <v>141</v>
      </c>
      <c r="L45" s="109">
        <f t="shared" si="4"/>
        <v>64.678899082568805</v>
      </c>
      <c r="M45" s="108">
        <f>Гл.агрон.!M45+Агрономы!M45</f>
        <v>71</v>
      </c>
      <c r="N45" s="109">
        <f t="shared" si="5"/>
        <v>32.568807339449542</v>
      </c>
      <c r="O45" s="108">
        <f>Гл.агрон.!O45+Агрономы!O45</f>
        <v>6</v>
      </c>
      <c r="P45" s="109">
        <f t="shared" si="6"/>
        <v>2.7522935779816518</v>
      </c>
      <c r="Q45" s="108">
        <f>Гл.агрон.!Q45+Агрономы!Q45</f>
        <v>1</v>
      </c>
      <c r="R45" s="109">
        <f t="shared" si="7"/>
        <v>16.666666666666664</v>
      </c>
      <c r="S45" s="108">
        <f>Гл.агрон.!S45+Агрономы!S45</f>
        <v>47</v>
      </c>
      <c r="T45" s="109">
        <f t="shared" si="8"/>
        <v>21.559633027522938</v>
      </c>
      <c r="U45" s="108">
        <f>Гл.агрон.!U45+Агрономы!U45</f>
        <v>31</v>
      </c>
      <c r="V45" s="109">
        <f t="shared" si="9"/>
        <v>14.220183486238533</v>
      </c>
      <c r="W45" s="108">
        <f>Гл.агрон.!W45+Агрономы!W45</f>
        <v>25</v>
      </c>
      <c r="X45" s="109">
        <f t="shared" si="10"/>
        <v>11.467889908256881</v>
      </c>
      <c r="Y45" s="108">
        <f>Гл.агрон.!Y45+Агрономы!Y45</f>
        <v>28</v>
      </c>
      <c r="Z45" s="109">
        <f t="shared" si="11"/>
        <v>12.844036697247708</v>
      </c>
      <c r="AA45" s="108">
        <f>Гл.агрон.!AA45+Агрономы!AA45</f>
        <v>3</v>
      </c>
      <c r="AB45" s="109">
        <f t="shared" si="12"/>
        <v>1.3761467889908259</v>
      </c>
      <c r="AC45" s="109">
        <f t="shared" si="13"/>
        <v>10.714285714285714</v>
      </c>
      <c r="AD45" s="108">
        <f>Гл.агрон.!AD45+Агрономы!AD45</f>
        <v>35</v>
      </c>
      <c r="AE45" s="109">
        <f t="shared" si="14"/>
        <v>16.055045871559635</v>
      </c>
      <c r="AF45" s="108">
        <f>Гл.агрон.!AF45+Агрономы!AF45</f>
        <v>0</v>
      </c>
      <c r="AG45" s="109">
        <f t="shared" si="15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108">
        <f>Гл.агрон.!C46+Агрономы!C46</f>
        <v>161</v>
      </c>
      <c r="D46" s="108">
        <f>Гл.агрон.!D46+Агрономы!D46</f>
        <v>144</v>
      </c>
      <c r="E46" s="109">
        <f t="shared" si="0"/>
        <v>89.440993788819881</v>
      </c>
      <c r="F46" s="108">
        <f>Гл.агрон.!F46+Агрономы!F46</f>
        <v>66</v>
      </c>
      <c r="G46" s="109">
        <f t="shared" si="1"/>
        <v>45.833333333333329</v>
      </c>
      <c r="H46" s="108">
        <f>Гл.агрон.!H46+Агрономы!H46</f>
        <v>139</v>
      </c>
      <c r="I46" s="109">
        <f t="shared" si="2"/>
        <v>96.527777777777786</v>
      </c>
      <c r="J46" s="109">
        <f t="shared" si="3"/>
        <v>86.335403726708066</v>
      </c>
      <c r="K46" s="108">
        <f>Гл.агрон.!K46+Агрономы!K46</f>
        <v>116</v>
      </c>
      <c r="L46" s="109">
        <f t="shared" si="4"/>
        <v>80.555555555555557</v>
      </c>
      <c r="M46" s="108">
        <f>Гл.агрон.!M46+Агрономы!M46</f>
        <v>23</v>
      </c>
      <c r="N46" s="109">
        <f t="shared" si="5"/>
        <v>15.972222222222221</v>
      </c>
      <c r="O46" s="108">
        <f>Гл.агрон.!O46+Агрономы!O46</f>
        <v>5</v>
      </c>
      <c r="P46" s="109">
        <f t="shared" si="6"/>
        <v>3.4722222222222223</v>
      </c>
      <c r="Q46" s="108">
        <f>Гл.агрон.!Q46+Агрономы!Q46</f>
        <v>0</v>
      </c>
      <c r="R46" s="109">
        <f t="shared" si="7"/>
        <v>0</v>
      </c>
      <c r="S46" s="108">
        <f>Гл.агрон.!S46+Агрономы!S46</f>
        <v>14</v>
      </c>
      <c r="T46" s="109">
        <f t="shared" si="8"/>
        <v>9.7222222222222232</v>
      </c>
      <c r="U46" s="108">
        <f>Гл.агрон.!U46+Агрономы!U46</f>
        <v>13</v>
      </c>
      <c r="V46" s="109">
        <f t="shared" si="9"/>
        <v>9.0277777777777768</v>
      </c>
      <c r="W46" s="108">
        <f>Гл.агрон.!W46+Агрономы!W46</f>
        <v>0</v>
      </c>
      <c r="X46" s="109">
        <f t="shared" si="10"/>
        <v>0</v>
      </c>
      <c r="Y46" s="108">
        <f>Гл.агрон.!Y46+Агрономы!Y46</f>
        <v>14</v>
      </c>
      <c r="Z46" s="109">
        <f t="shared" si="11"/>
        <v>9.7222222222222232</v>
      </c>
      <c r="AA46" s="108">
        <f>Гл.агрон.!AA46+Агрономы!AA46</f>
        <v>0</v>
      </c>
      <c r="AB46" s="109">
        <f t="shared" si="12"/>
        <v>0</v>
      </c>
      <c r="AC46" s="109">
        <f t="shared" si="13"/>
        <v>0</v>
      </c>
      <c r="AD46" s="108">
        <f>Гл.агрон.!AD46+Агрономы!AD46</f>
        <v>12</v>
      </c>
      <c r="AE46" s="109">
        <f t="shared" si="14"/>
        <v>8.3333333333333321</v>
      </c>
      <c r="AF46" s="108">
        <f>Гл.агрон.!AF46+Агрономы!AF46</f>
        <v>1</v>
      </c>
      <c r="AG46" s="109">
        <f t="shared" si="15"/>
        <v>0.69444444444444442</v>
      </c>
      <c r="AH46" s="42"/>
      <c r="AI46" s="42"/>
    </row>
    <row r="47" spans="1:35" x14ac:dyDescent="0.25">
      <c r="A47" s="93">
        <v>36</v>
      </c>
      <c r="B47" s="94" t="s">
        <v>69</v>
      </c>
      <c r="C47" s="108">
        <f>Гл.агрон.!C47+Агрономы!C47</f>
        <v>210.7</v>
      </c>
      <c r="D47" s="108">
        <f>Гл.агрон.!D47+Агрономы!D47</f>
        <v>168</v>
      </c>
      <c r="E47" s="109">
        <f t="shared" si="0"/>
        <v>79.734219269102994</v>
      </c>
      <c r="F47" s="108">
        <f>Гл.агрон.!F47+Агрономы!F47</f>
        <v>84</v>
      </c>
      <c r="G47" s="109">
        <f t="shared" si="1"/>
        <v>50</v>
      </c>
      <c r="H47" s="108">
        <f>Гл.агрон.!H47+Агрономы!H47</f>
        <v>160</v>
      </c>
      <c r="I47" s="109">
        <f t="shared" si="2"/>
        <v>95.238095238095227</v>
      </c>
      <c r="J47" s="109">
        <f t="shared" si="3"/>
        <v>75.937351684860005</v>
      </c>
      <c r="K47" s="108">
        <f>Гл.агрон.!K47+Агрономы!K47</f>
        <v>120</v>
      </c>
      <c r="L47" s="109">
        <f t="shared" si="4"/>
        <v>71.428571428571431</v>
      </c>
      <c r="M47" s="108">
        <f>Гл.агрон.!M47+Агрономы!M47</f>
        <v>40</v>
      </c>
      <c r="N47" s="109">
        <f t="shared" si="5"/>
        <v>23.809523809523807</v>
      </c>
      <c r="O47" s="108">
        <f>Гл.агрон.!O47+Агрономы!O47</f>
        <v>8</v>
      </c>
      <c r="P47" s="109">
        <f t="shared" si="6"/>
        <v>4.7619047619047619</v>
      </c>
      <c r="Q47" s="108">
        <f>Гл.агрон.!Q47+Агрономы!Q47</f>
        <v>1</v>
      </c>
      <c r="R47" s="109">
        <f t="shared" si="7"/>
        <v>12.5</v>
      </c>
      <c r="S47" s="108">
        <f>Гл.агрон.!S47+Агрономы!S47</f>
        <v>20</v>
      </c>
      <c r="T47" s="109">
        <f t="shared" si="8"/>
        <v>11.904761904761903</v>
      </c>
      <c r="U47" s="108">
        <f>Гл.агрон.!U47+Агрономы!U47</f>
        <v>29</v>
      </c>
      <c r="V47" s="109">
        <f t="shared" si="9"/>
        <v>17.261904761904763</v>
      </c>
      <c r="W47" s="108">
        <f>Гл.агрон.!W47+Агрономы!W47</f>
        <v>28</v>
      </c>
      <c r="X47" s="109">
        <f t="shared" si="10"/>
        <v>16.666666666666664</v>
      </c>
      <c r="Y47" s="108">
        <f>Гл.агрон.!Y47+Агрономы!Y47</f>
        <v>31</v>
      </c>
      <c r="Z47" s="109">
        <f t="shared" si="11"/>
        <v>18.452380952380953</v>
      </c>
      <c r="AA47" s="108">
        <f>Гл.агрон.!AA47+Агрономы!AA47</f>
        <v>14</v>
      </c>
      <c r="AB47" s="109">
        <f t="shared" si="12"/>
        <v>8.3333333333333321</v>
      </c>
      <c r="AC47" s="109">
        <f t="shared" si="13"/>
        <v>45.161290322580641</v>
      </c>
      <c r="AD47" s="108">
        <f>Гл.агрон.!AD47+Агрономы!AD47</f>
        <v>27</v>
      </c>
      <c r="AE47" s="109">
        <f t="shared" si="14"/>
        <v>16.071428571428573</v>
      </c>
      <c r="AF47" s="108">
        <f>Гл.агрон.!AF47+Агрономы!AF47</f>
        <v>0</v>
      </c>
      <c r="AG47" s="109">
        <f t="shared" si="15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108">
        <f>Гл.агрон.!C48+Агрономы!C48</f>
        <v>304</v>
      </c>
      <c r="D48" s="108">
        <f>Гл.агрон.!D48+Агрономы!D48</f>
        <v>266</v>
      </c>
      <c r="E48" s="109">
        <f t="shared" si="0"/>
        <v>87.5</v>
      </c>
      <c r="F48" s="108">
        <f>Гл.агрон.!F48+Агрономы!F48</f>
        <v>75</v>
      </c>
      <c r="G48" s="109">
        <f t="shared" si="1"/>
        <v>28.195488721804512</v>
      </c>
      <c r="H48" s="108">
        <f>Гл.агрон.!H48+Агрономы!H48</f>
        <v>263</v>
      </c>
      <c r="I48" s="109">
        <f t="shared" si="2"/>
        <v>98.872180451127818</v>
      </c>
      <c r="J48" s="109">
        <f t="shared" si="3"/>
        <v>86.51315789473685</v>
      </c>
      <c r="K48" s="108">
        <f>Гл.агрон.!K48+Агрономы!K48</f>
        <v>187</v>
      </c>
      <c r="L48" s="109">
        <f t="shared" si="4"/>
        <v>70.300751879699249</v>
      </c>
      <c r="M48" s="108">
        <f>Гл.агрон.!M48+Агрономы!M48</f>
        <v>76</v>
      </c>
      <c r="N48" s="109">
        <f t="shared" si="5"/>
        <v>28.571428571428569</v>
      </c>
      <c r="O48" s="108">
        <f>Гл.агрон.!O48+Агрономы!O48</f>
        <v>3</v>
      </c>
      <c r="P48" s="109">
        <f t="shared" si="6"/>
        <v>1.1278195488721803</v>
      </c>
      <c r="Q48" s="108">
        <f>Гл.агрон.!Q48+Агрономы!Q48</f>
        <v>3</v>
      </c>
      <c r="R48" s="109">
        <f t="shared" si="7"/>
        <v>100</v>
      </c>
      <c r="S48" s="108">
        <f>Гл.агрон.!S48+Агрономы!S48</f>
        <v>33</v>
      </c>
      <c r="T48" s="109">
        <f t="shared" si="8"/>
        <v>12.406015037593985</v>
      </c>
      <c r="U48" s="108">
        <f>Гл.агрон.!U48+Агрономы!U48</f>
        <v>34</v>
      </c>
      <c r="V48" s="109">
        <f t="shared" si="9"/>
        <v>12.781954887218044</v>
      </c>
      <c r="W48" s="108">
        <f>Гл.агрон.!W48+Агрономы!W48</f>
        <v>25</v>
      </c>
      <c r="X48" s="109">
        <f t="shared" si="10"/>
        <v>9.3984962406015029</v>
      </c>
      <c r="Y48" s="108">
        <f>Гл.агрон.!Y48+Агрономы!Y48</f>
        <v>1</v>
      </c>
      <c r="Z48" s="109">
        <f t="shared" si="11"/>
        <v>0.37593984962406013</v>
      </c>
      <c r="AA48" s="108">
        <f>Гл.агрон.!AA48+Агрономы!AA48</f>
        <v>38</v>
      </c>
      <c r="AB48" s="109">
        <f t="shared" si="12"/>
        <v>14.285714285714285</v>
      </c>
      <c r="AC48" s="109">
        <f t="shared" si="13"/>
        <v>3800</v>
      </c>
      <c r="AD48" s="108">
        <f>Гл.агрон.!AD48+Агрономы!AD48</f>
        <v>35</v>
      </c>
      <c r="AE48" s="109">
        <f t="shared" si="14"/>
        <v>13.157894736842104</v>
      </c>
      <c r="AF48" s="108">
        <f>Гл.агрон.!AF48+Агрономы!AF48</f>
        <v>0</v>
      </c>
      <c r="AG48" s="109">
        <f t="shared" si="15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108">
        <f>Гл.агрон.!C49+Агрономы!C49</f>
        <v>281</v>
      </c>
      <c r="D49" s="108">
        <f>Гл.агрон.!D49+Агрономы!D49</f>
        <v>226</v>
      </c>
      <c r="E49" s="109">
        <f t="shared" si="0"/>
        <v>80.42704626334519</v>
      </c>
      <c r="F49" s="108">
        <f>Гл.агрон.!F49+Агрономы!F49</f>
        <v>12</v>
      </c>
      <c r="G49" s="109">
        <f t="shared" si="1"/>
        <v>5.3097345132743365</v>
      </c>
      <c r="H49" s="108">
        <f>Гл.агрон.!H49+Агрономы!H49</f>
        <v>226</v>
      </c>
      <c r="I49" s="109">
        <f t="shared" si="2"/>
        <v>100</v>
      </c>
      <c r="J49" s="109">
        <f t="shared" si="3"/>
        <v>80.42704626334519</v>
      </c>
      <c r="K49" s="108">
        <f>Гл.агрон.!K49+Агрономы!K49</f>
        <v>180</v>
      </c>
      <c r="L49" s="109">
        <f t="shared" si="4"/>
        <v>79.646017699115049</v>
      </c>
      <c r="M49" s="108">
        <f>Гл.агрон.!M49+Агрономы!M49</f>
        <v>46</v>
      </c>
      <c r="N49" s="109">
        <f t="shared" si="5"/>
        <v>20.353982300884958</v>
      </c>
      <c r="O49" s="108">
        <f>Гл.агрон.!O49+Агрономы!O49</f>
        <v>0</v>
      </c>
      <c r="P49" s="109">
        <f t="shared" si="6"/>
        <v>0</v>
      </c>
      <c r="Q49" s="108">
        <f>Гл.агрон.!Q49+Агрономы!Q49</f>
        <v>0</v>
      </c>
      <c r="R49" s="109">
        <f t="shared" si="7"/>
        <v>0</v>
      </c>
      <c r="S49" s="108">
        <f>Гл.агрон.!S49+Агрономы!S49</f>
        <v>16</v>
      </c>
      <c r="T49" s="109">
        <f t="shared" si="8"/>
        <v>7.0796460176991154</v>
      </c>
      <c r="U49" s="108">
        <f>Гл.агрон.!U49+Агрономы!U49</f>
        <v>36</v>
      </c>
      <c r="V49" s="109">
        <f t="shared" si="9"/>
        <v>15.929203539823009</v>
      </c>
      <c r="W49" s="108">
        <f>Гл.агрон.!W49+Агрономы!W49</f>
        <v>3</v>
      </c>
      <c r="X49" s="109">
        <f t="shared" si="10"/>
        <v>1.3274336283185841</v>
      </c>
      <c r="Y49" s="108">
        <f>Гл.агрон.!Y49+Агрономы!Y49</f>
        <v>24</v>
      </c>
      <c r="Z49" s="109">
        <f t="shared" si="11"/>
        <v>10.619469026548673</v>
      </c>
      <c r="AA49" s="108">
        <f>Гл.агрон.!AA49+Агрономы!AA49</f>
        <v>3</v>
      </c>
      <c r="AB49" s="109">
        <f t="shared" si="12"/>
        <v>1.3274336283185841</v>
      </c>
      <c r="AC49" s="109">
        <f t="shared" si="13"/>
        <v>12.5</v>
      </c>
      <c r="AD49" s="108">
        <f>Гл.агрон.!AD49+Агрономы!AD49</f>
        <v>30</v>
      </c>
      <c r="AE49" s="109">
        <f t="shared" si="14"/>
        <v>13.274336283185843</v>
      </c>
      <c r="AF49" s="108">
        <f>Гл.агрон.!AF49+Агрономы!AF49</f>
        <v>0</v>
      </c>
      <c r="AG49" s="109">
        <f t="shared" si="15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108">
        <f>Гл.агрон.!C50+Агрономы!C50</f>
        <v>268</v>
      </c>
      <c r="D50" s="108">
        <f>Гл.агрон.!D50+Агрономы!D50</f>
        <v>249</v>
      </c>
      <c r="E50" s="109">
        <f t="shared" si="0"/>
        <v>92.910447761194021</v>
      </c>
      <c r="F50" s="108">
        <f>Гл.агрон.!F50+Агрономы!F50</f>
        <v>23</v>
      </c>
      <c r="G50" s="109">
        <f t="shared" si="1"/>
        <v>9.236947791164658</v>
      </c>
      <c r="H50" s="108">
        <f>Гл.агрон.!H50+Агрономы!H50</f>
        <v>243</v>
      </c>
      <c r="I50" s="109">
        <f t="shared" si="2"/>
        <v>97.590361445783131</v>
      </c>
      <c r="J50" s="109">
        <f t="shared" si="3"/>
        <v>90.671641791044777</v>
      </c>
      <c r="K50" s="108">
        <f>Гл.агрон.!K50+Агрономы!K50</f>
        <v>165</v>
      </c>
      <c r="L50" s="109">
        <f t="shared" si="4"/>
        <v>66.265060240963862</v>
      </c>
      <c r="M50" s="108">
        <f>Гл.агрон.!M50+Агрономы!M50</f>
        <v>78</v>
      </c>
      <c r="N50" s="109">
        <f t="shared" si="5"/>
        <v>31.325301204819279</v>
      </c>
      <c r="O50" s="108">
        <f>Гл.агрон.!O50+Агрономы!O50</f>
        <v>6</v>
      </c>
      <c r="P50" s="109">
        <f t="shared" si="6"/>
        <v>2.4096385542168677</v>
      </c>
      <c r="Q50" s="108">
        <f>Гл.агрон.!Q50+Агрономы!Q50</f>
        <v>1</v>
      </c>
      <c r="R50" s="109">
        <f t="shared" si="7"/>
        <v>16.666666666666664</v>
      </c>
      <c r="S50" s="108">
        <f>Гл.агрон.!S50+Агрономы!S50</f>
        <v>25</v>
      </c>
      <c r="T50" s="109">
        <f t="shared" si="8"/>
        <v>10.040160642570282</v>
      </c>
      <c r="U50" s="108">
        <f>Гл.агрон.!U50+Агрономы!U50</f>
        <v>13</v>
      </c>
      <c r="V50" s="109">
        <f t="shared" si="9"/>
        <v>5.2208835341365463</v>
      </c>
      <c r="W50" s="108">
        <f>Гл.агрон.!W50+Агрономы!W50</f>
        <v>0</v>
      </c>
      <c r="X50" s="109">
        <f t="shared" si="10"/>
        <v>0</v>
      </c>
      <c r="Y50" s="108">
        <f>Гл.агрон.!Y50+Агрономы!Y50</f>
        <v>27</v>
      </c>
      <c r="Z50" s="109">
        <f t="shared" si="11"/>
        <v>10.843373493975903</v>
      </c>
      <c r="AA50" s="108">
        <f>Гл.агрон.!AA50+Агрономы!AA50</f>
        <v>2</v>
      </c>
      <c r="AB50" s="109">
        <f t="shared" si="12"/>
        <v>0.80321285140562237</v>
      </c>
      <c r="AC50" s="109">
        <f t="shared" si="13"/>
        <v>7.4074074074074066</v>
      </c>
      <c r="AD50" s="108">
        <f>Гл.агрон.!AD50+Агрономы!AD50</f>
        <v>14</v>
      </c>
      <c r="AE50" s="109">
        <f t="shared" si="14"/>
        <v>5.6224899598393572</v>
      </c>
      <c r="AF50" s="108">
        <f>Гл.агрон.!AF50+Агрономы!AF50</f>
        <v>0</v>
      </c>
      <c r="AG50" s="109">
        <f t="shared" si="15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108">
        <f>Гл.агрон.!C51+Агрономы!C51</f>
        <v>144</v>
      </c>
      <c r="D51" s="108">
        <f>Гл.агрон.!D51+Агрономы!D51</f>
        <v>125</v>
      </c>
      <c r="E51" s="109">
        <f t="shared" si="0"/>
        <v>86.805555555555557</v>
      </c>
      <c r="F51" s="108">
        <f>Гл.агрон.!F51+Агрономы!F51</f>
        <v>79</v>
      </c>
      <c r="G51" s="109">
        <f t="shared" si="1"/>
        <v>63.2</v>
      </c>
      <c r="H51" s="108">
        <f>Гл.агрон.!H51+Агрономы!H51</f>
        <v>124</v>
      </c>
      <c r="I51" s="109">
        <f t="shared" si="2"/>
        <v>99.2</v>
      </c>
      <c r="J51" s="109">
        <f t="shared" si="3"/>
        <v>86.111111111111114</v>
      </c>
      <c r="K51" s="108">
        <f>Гл.агрон.!K51+Агрономы!K51</f>
        <v>72</v>
      </c>
      <c r="L51" s="109">
        <f t="shared" si="4"/>
        <v>57.599999999999994</v>
      </c>
      <c r="M51" s="108">
        <f>Гл.агрон.!M51+Агрономы!M51</f>
        <v>52</v>
      </c>
      <c r="N51" s="109">
        <f t="shared" si="5"/>
        <v>41.6</v>
      </c>
      <c r="O51" s="108">
        <f>Гл.агрон.!O51+Агрономы!O51</f>
        <v>1</v>
      </c>
      <c r="P51" s="109">
        <f t="shared" si="6"/>
        <v>0.8</v>
      </c>
      <c r="Q51" s="108">
        <f>Гл.агрон.!Q51+Агрономы!Q51</f>
        <v>0</v>
      </c>
      <c r="R51" s="109">
        <f t="shared" si="7"/>
        <v>0</v>
      </c>
      <c r="S51" s="108">
        <f>Гл.агрон.!S51+Агрономы!S51</f>
        <v>13</v>
      </c>
      <c r="T51" s="109">
        <f t="shared" si="8"/>
        <v>10.4</v>
      </c>
      <c r="U51" s="108">
        <f>Гл.агрон.!U51+Агрономы!U51</f>
        <v>19</v>
      </c>
      <c r="V51" s="109">
        <f t="shared" si="9"/>
        <v>15.2</v>
      </c>
      <c r="W51" s="108">
        <f>Гл.агрон.!W51+Агрономы!W51</f>
        <v>12</v>
      </c>
      <c r="X51" s="109">
        <f t="shared" si="10"/>
        <v>9.6</v>
      </c>
      <c r="Y51" s="108">
        <f>Гл.агрон.!Y51+Агрономы!Y51</f>
        <v>17</v>
      </c>
      <c r="Z51" s="109">
        <f t="shared" si="11"/>
        <v>13.600000000000001</v>
      </c>
      <c r="AA51" s="108">
        <f>Гл.агрон.!AA51+Агрономы!AA51</f>
        <v>4</v>
      </c>
      <c r="AB51" s="109">
        <f t="shared" si="12"/>
        <v>3.2</v>
      </c>
      <c r="AC51" s="109">
        <f t="shared" si="13"/>
        <v>23.52941176470588</v>
      </c>
      <c r="AD51" s="108">
        <f>Гл.агрон.!AD51+Агрономы!AD51</f>
        <v>13</v>
      </c>
      <c r="AE51" s="109">
        <f t="shared" si="14"/>
        <v>10.4</v>
      </c>
      <c r="AF51" s="108">
        <f>Гл.агрон.!AF51+Агрономы!AF51</f>
        <v>0</v>
      </c>
      <c r="AG51" s="109">
        <f t="shared" si="15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108">
        <f>Гл.агрон.!C52+Агрономы!C52</f>
        <v>315</v>
      </c>
      <c r="D52" s="108">
        <f>Гл.агрон.!D52+Агрономы!D52</f>
        <v>293</v>
      </c>
      <c r="E52" s="109">
        <f t="shared" si="0"/>
        <v>93.015873015873012</v>
      </c>
      <c r="F52" s="108">
        <f>Гл.агрон.!F52+Агрономы!F52</f>
        <v>39</v>
      </c>
      <c r="G52" s="109">
        <f t="shared" si="1"/>
        <v>13.310580204778159</v>
      </c>
      <c r="H52" s="108">
        <f>Гл.агрон.!H52+Агрономы!H52</f>
        <v>287</v>
      </c>
      <c r="I52" s="109">
        <f t="shared" si="2"/>
        <v>97.952218430034137</v>
      </c>
      <c r="J52" s="109">
        <f t="shared" si="3"/>
        <v>91.111111111111114</v>
      </c>
      <c r="K52" s="108">
        <f>Гл.агрон.!K52+Агрономы!K52</f>
        <v>216</v>
      </c>
      <c r="L52" s="109">
        <f t="shared" si="4"/>
        <v>73.720136518771326</v>
      </c>
      <c r="M52" s="108">
        <f>Гл.агрон.!M52+Агрономы!M52</f>
        <v>71</v>
      </c>
      <c r="N52" s="109">
        <f t="shared" si="5"/>
        <v>24.232081911262799</v>
      </c>
      <c r="O52" s="108">
        <f>Гл.агрон.!O52+Агрономы!O52</f>
        <v>6</v>
      </c>
      <c r="P52" s="109">
        <f t="shared" si="6"/>
        <v>2.0477815699658701</v>
      </c>
      <c r="Q52" s="108">
        <f>Гл.агрон.!Q52+Агрономы!Q52</f>
        <v>2</v>
      </c>
      <c r="R52" s="109">
        <f t="shared" si="7"/>
        <v>33.333333333333329</v>
      </c>
      <c r="S52" s="108">
        <f>Гл.агрон.!S52+Агрономы!S52</f>
        <v>45</v>
      </c>
      <c r="T52" s="109">
        <f t="shared" si="8"/>
        <v>15.358361774744028</v>
      </c>
      <c r="U52" s="108">
        <f>Гл.агрон.!U52+Агрономы!U52</f>
        <v>29</v>
      </c>
      <c r="V52" s="109">
        <f t="shared" si="9"/>
        <v>9.8976109215017072</v>
      </c>
      <c r="W52" s="108">
        <f>Гл.агрон.!W52+Агрономы!W52</f>
        <v>15</v>
      </c>
      <c r="X52" s="109">
        <f t="shared" si="10"/>
        <v>5.1194539249146755</v>
      </c>
      <c r="Y52" s="108">
        <f>Гл.агрон.!Y52+Агрономы!Y52</f>
        <v>39</v>
      </c>
      <c r="Z52" s="109">
        <f t="shared" si="11"/>
        <v>13.310580204778159</v>
      </c>
      <c r="AA52" s="108">
        <f>Гл.агрон.!AA52+Агрономы!AA52</f>
        <v>7</v>
      </c>
      <c r="AB52" s="109">
        <f t="shared" si="12"/>
        <v>2.3890784982935154</v>
      </c>
      <c r="AC52" s="109">
        <f t="shared" si="13"/>
        <v>17.948717948717949</v>
      </c>
      <c r="AD52" s="108">
        <f>Гл.агрон.!AD52+Агрономы!AD52</f>
        <v>25</v>
      </c>
      <c r="AE52" s="109">
        <f t="shared" si="14"/>
        <v>8.5324232081911262</v>
      </c>
      <c r="AF52" s="108">
        <f>Гл.агрон.!AF52+Агрономы!AF52</f>
        <v>0</v>
      </c>
      <c r="AG52" s="109">
        <f t="shared" si="15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108">
        <f>Гл.агрон.!C53+Агрономы!C53</f>
        <v>295</v>
      </c>
      <c r="D53" s="108">
        <f>Гл.агрон.!D53+Агрономы!D53</f>
        <v>266</v>
      </c>
      <c r="E53" s="109">
        <f t="shared" si="0"/>
        <v>90.169491525423723</v>
      </c>
      <c r="F53" s="108">
        <f>Гл.агрон.!F53+Агрономы!F53</f>
        <v>36</v>
      </c>
      <c r="G53" s="109">
        <f t="shared" si="1"/>
        <v>13.533834586466165</v>
      </c>
      <c r="H53" s="108">
        <f>Гл.агрон.!H53+Агрономы!H53</f>
        <v>264</v>
      </c>
      <c r="I53" s="109">
        <f t="shared" si="2"/>
        <v>99.248120300751879</v>
      </c>
      <c r="J53" s="109">
        <f t="shared" si="3"/>
        <v>89.491525423728817</v>
      </c>
      <c r="K53" s="108">
        <f>Гл.агрон.!K53+Агрономы!K53</f>
        <v>214</v>
      </c>
      <c r="L53" s="109">
        <f t="shared" si="4"/>
        <v>80.451127819548873</v>
      </c>
      <c r="M53" s="108">
        <f>Гл.агрон.!M53+Агрономы!M53</f>
        <v>50</v>
      </c>
      <c r="N53" s="109">
        <f t="shared" si="5"/>
        <v>18.796992481203006</v>
      </c>
      <c r="O53" s="108">
        <f>Гл.агрон.!O53+Агрономы!O53</f>
        <v>2</v>
      </c>
      <c r="P53" s="109">
        <f t="shared" si="6"/>
        <v>0.75187969924812026</v>
      </c>
      <c r="Q53" s="108">
        <f>Гл.агрон.!Q53+Агрономы!Q53</f>
        <v>2</v>
      </c>
      <c r="R53" s="109">
        <f t="shared" si="7"/>
        <v>100</v>
      </c>
      <c r="S53" s="108">
        <f>Гл.агрон.!S53+Агрономы!S53</f>
        <v>48</v>
      </c>
      <c r="T53" s="109">
        <f t="shared" si="8"/>
        <v>18.045112781954884</v>
      </c>
      <c r="U53" s="108">
        <f>Гл.агрон.!U53+Агрономы!U53</f>
        <v>25</v>
      </c>
      <c r="V53" s="109">
        <f t="shared" si="9"/>
        <v>9.3984962406015029</v>
      </c>
      <c r="W53" s="108">
        <f>Гл.агрон.!W53+Агрономы!W53</f>
        <v>7</v>
      </c>
      <c r="X53" s="109">
        <f t="shared" si="10"/>
        <v>2.6315789473684208</v>
      </c>
      <c r="Y53" s="108">
        <f>Гл.агрон.!Y53+Агрономы!Y53</f>
        <v>46</v>
      </c>
      <c r="Z53" s="109">
        <f t="shared" si="11"/>
        <v>17.293233082706767</v>
      </c>
      <c r="AA53" s="108">
        <f>Гл.агрон.!AA53+Агрономы!AA53</f>
        <v>7</v>
      </c>
      <c r="AB53" s="109">
        <f t="shared" si="12"/>
        <v>2.6315789473684208</v>
      </c>
      <c r="AC53" s="109">
        <f t="shared" si="13"/>
        <v>15.217391304347828</v>
      </c>
      <c r="AD53" s="108">
        <f>Гл.агрон.!AD53+Агрономы!AD53</f>
        <v>22</v>
      </c>
      <c r="AE53" s="109">
        <f t="shared" si="14"/>
        <v>8.2706766917293226</v>
      </c>
      <c r="AF53" s="108">
        <f>Гл.агрон.!AF53+Агрономы!AF53</f>
        <v>0</v>
      </c>
      <c r="AG53" s="109">
        <f t="shared" si="15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108">
        <f>Гл.агрон.!C54+Агрономы!C54</f>
        <v>184</v>
      </c>
      <c r="D54" s="108">
        <f>Гл.агрон.!D54+Агрономы!D54</f>
        <v>167</v>
      </c>
      <c r="E54" s="109">
        <f t="shared" si="0"/>
        <v>90.760869565217391</v>
      </c>
      <c r="F54" s="108">
        <f>Гл.агрон.!F54+Агрономы!F54</f>
        <v>59</v>
      </c>
      <c r="G54" s="109">
        <f t="shared" si="1"/>
        <v>35.32934131736527</v>
      </c>
      <c r="H54" s="108">
        <f>Гл.агрон.!H54+Агрономы!H54</f>
        <v>167</v>
      </c>
      <c r="I54" s="109">
        <f t="shared" si="2"/>
        <v>100</v>
      </c>
      <c r="J54" s="109">
        <f t="shared" si="3"/>
        <v>90.760869565217391</v>
      </c>
      <c r="K54" s="108">
        <f>Гл.агрон.!K54+Агрономы!K54</f>
        <v>134</v>
      </c>
      <c r="L54" s="109">
        <f t="shared" si="4"/>
        <v>80.23952095808383</v>
      </c>
      <c r="M54" s="108">
        <f>Гл.агрон.!M54+Агрономы!M54</f>
        <v>33</v>
      </c>
      <c r="N54" s="109">
        <f t="shared" si="5"/>
        <v>19.760479041916167</v>
      </c>
      <c r="O54" s="108">
        <f>Гл.агрон.!O54+Агрономы!O54</f>
        <v>0</v>
      </c>
      <c r="P54" s="109">
        <f t="shared" si="6"/>
        <v>0</v>
      </c>
      <c r="Q54" s="108">
        <f>Гл.агрон.!Q54+Агрономы!Q54</f>
        <v>1</v>
      </c>
      <c r="R54" s="109">
        <f t="shared" si="7"/>
        <v>0</v>
      </c>
      <c r="S54" s="108">
        <f>Гл.агрон.!S54+Агрономы!S54</f>
        <v>22</v>
      </c>
      <c r="T54" s="109">
        <f t="shared" si="8"/>
        <v>13.17365269461078</v>
      </c>
      <c r="U54" s="108">
        <f>Гл.агрон.!U54+Агрономы!U54</f>
        <v>17</v>
      </c>
      <c r="V54" s="109">
        <f t="shared" si="9"/>
        <v>10.179640718562874</v>
      </c>
      <c r="W54" s="108">
        <f>Гл.агрон.!W54+Агрономы!W54</f>
        <v>14</v>
      </c>
      <c r="X54" s="109">
        <f t="shared" si="10"/>
        <v>8.3832335329341312</v>
      </c>
      <c r="Y54" s="108">
        <f>Гл.агрон.!Y54+Агрономы!Y54</f>
        <v>16</v>
      </c>
      <c r="Z54" s="109">
        <f t="shared" si="11"/>
        <v>9.5808383233532943</v>
      </c>
      <c r="AA54" s="108">
        <f>Гл.агрон.!AA54+Агрономы!AA54</f>
        <v>1</v>
      </c>
      <c r="AB54" s="109">
        <f t="shared" si="12"/>
        <v>0.5988023952095809</v>
      </c>
      <c r="AC54" s="109">
        <f t="shared" si="13"/>
        <v>6.25</v>
      </c>
      <c r="AD54" s="108">
        <f>Гл.агрон.!AD54+Агрономы!AD54</f>
        <v>6</v>
      </c>
      <c r="AE54" s="109">
        <f t="shared" si="14"/>
        <v>3.5928143712574849</v>
      </c>
      <c r="AF54" s="108">
        <f>Гл.агрон.!AF54+Агрономы!AF54</f>
        <v>0</v>
      </c>
      <c r="AG54" s="109">
        <f t="shared" si="15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61">
        <f>SUM(C56:C63)</f>
        <v>4103.7</v>
      </c>
      <c r="D55" s="61">
        <f>SUM(D56:D63)</f>
        <v>3960.5</v>
      </c>
      <c r="E55" s="62">
        <f>IF(C55=0,0,D55/C55*100)</f>
        <v>96.510466164680665</v>
      </c>
      <c r="F55" s="61">
        <f>SUM(F56:F63)</f>
        <v>604</v>
      </c>
      <c r="G55" s="62">
        <f>IF(D55=0,0,F55/D55*100)</f>
        <v>15.250599671758616</v>
      </c>
      <c r="H55" s="61">
        <f>SUM(H56:H63)</f>
        <v>3871.5</v>
      </c>
      <c r="I55" s="62">
        <f>IF(D55=0,0,H55/D55*100)</f>
        <v>97.752808988764045</v>
      </c>
      <c r="J55" s="62">
        <f>IF(C55=0,0,H55/C55*100)</f>
        <v>94.34169164412603</v>
      </c>
      <c r="K55" s="61">
        <f>SUM(K56:K63)</f>
        <v>2959.5</v>
      </c>
      <c r="L55" s="62">
        <f>IF(D55=0,0,K55/D55*100)</f>
        <v>74.725413457896721</v>
      </c>
      <c r="M55" s="61">
        <f>SUM(M56:M63)</f>
        <v>912</v>
      </c>
      <c r="N55" s="62">
        <f>IF(D55=0,0,M55/D55*100)</f>
        <v>23.027395530867313</v>
      </c>
      <c r="O55" s="61">
        <f>SUM(O56:O63)</f>
        <v>89</v>
      </c>
      <c r="P55" s="62">
        <f>IF(D55=0,0,O55/D55*100)</f>
        <v>2.2471910112359552</v>
      </c>
      <c r="Q55" s="61">
        <f>SUM(Q56:Q63)</f>
        <v>46</v>
      </c>
      <c r="R55" s="62">
        <f t="shared" si="7"/>
        <v>51.68539325842697</v>
      </c>
      <c r="S55" s="61">
        <f>SUM(S56:S63)</f>
        <v>566</v>
      </c>
      <c r="T55" s="62">
        <f>IF(D55=0,0,S55/D55*100)</f>
        <v>14.291124857972479</v>
      </c>
      <c r="U55" s="61">
        <f>SUM(U56:U63)</f>
        <v>376.5</v>
      </c>
      <c r="V55" s="62">
        <f t="shared" si="9"/>
        <v>9.5063754576442374</v>
      </c>
      <c r="W55" s="61">
        <f>SUM(W56:W63)</f>
        <v>147</v>
      </c>
      <c r="X55" s="62">
        <f>IF(D55=0,0,W55/D55*100)</f>
        <v>3.7116525691200608</v>
      </c>
      <c r="Y55" s="61">
        <f>SUM(Y56:Y63)</f>
        <v>503</v>
      </c>
      <c r="Z55" s="62">
        <f>IF(D55=0,0,Y55/D55*100)</f>
        <v>12.700416614063881</v>
      </c>
      <c r="AA55" s="61">
        <f>SUM(AA56:AA63)</f>
        <v>51</v>
      </c>
      <c r="AB55" s="62">
        <f>IF(D55=0,0,AA55/D55*100)</f>
        <v>1.287716197449817</v>
      </c>
      <c r="AC55" s="62">
        <f>IF(Y55=0,0,AA55/Y55*100)</f>
        <v>10.139165009940358</v>
      </c>
      <c r="AD55" s="61">
        <f>SUM(AD56:AD63)</f>
        <v>412</v>
      </c>
      <c r="AE55" s="62">
        <f t="shared" si="14"/>
        <v>10.402726928418129</v>
      </c>
      <c r="AF55" s="61">
        <f>SUM(AF56:AF63)</f>
        <v>3</v>
      </c>
      <c r="AG55" s="62">
        <f>IF(D55=0,0,AF55/D55*100)</f>
        <v>7.5748011614695118E-2</v>
      </c>
      <c r="AH55" s="46"/>
      <c r="AI55" s="46"/>
    </row>
    <row r="56" spans="1:35" x14ac:dyDescent="0.25">
      <c r="A56" s="93">
        <v>44</v>
      </c>
      <c r="B56" s="94" t="s">
        <v>79</v>
      </c>
      <c r="C56" s="108">
        <f>Гл.агрон.!C56+Агрономы!C56</f>
        <v>67</v>
      </c>
      <c r="D56" s="108">
        <f>Гл.агрон.!D56+Агрономы!D56</f>
        <v>64</v>
      </c>
      <c r="E56" s="109">
        <f t="shared" si="0"/>
        <v>95.522388059701484</v>
      </c>
      <c r="F56" s="108">
        <f>Гл.агрон.!F56+Агрономы!F56</f>
        <v>5</v>
      </c>
      <c r="G56" s="109">
        <f t="shared" si="1"/>
        <v>7.8125</v>
      </c>
      <c r="H56" s="108">
        <f>Гл.агрон.!H56+Агрономы!H56</f>
        <v>63</v>
      </c>
      <c r="I56" s="109">
        <f t="shared" si="2"/>
        <v>98.4375</v>
      </c>
      <c r="J56" s="109">
        <f t="shared" si="3"/>
        <v>94.029850746268664</v>
      </c>
      <c r="K56" s="108">
        <f>Гл.агрон.!K56+Агрономы!K56</f>
        <v>55</v>
      </c>
      <c r="L56" s="109">
        <f t="shared" si="4"/>
        <v>85.9375</v>
      </c>
      <c r="M56" s="108">
        <f>Гл.агрон.!M56+Агрономы!M56</f>
        <v>8</v>
      </c>
      <c r="N56" s="109">
        <f t="shared" si="5"/>
        <v>12.5</v>
      </c>
      <c r="O56" s="108">
        <f>Гл.агрон.!O56+Агрономы!O56</f>
        <v>1</v>
      </c>
      <c r="P56" s="109">
        <f t="shared" si="6"/>
        <v>1.5625</v>
      </c>
      <c r="Q56" s="108">
        <f>Гл.агрон.!Q56+Агрономы!Q56</f>
        <v>0</v>
      </c>
      <c r="R56" s="109">
        <f t="shared" si="7"/>
        <v>0</v>
      </c>
      <c r="S56" s="108">
        <f>Гл.агрон.!S56+Агрономы!S56</f>
        <v>12</v>
      </c>
      <c r="T56" s="109">
        <f t="shared" si="8"/>
        <v>18.75</v>
      </c>
      <c r="U56" s="108">
        <f>Гл.агрон.!U56+Агрономы!U56</f>
        <v>11</v>
      </c>
      <c r="V56" s="109">
        <f t="shared" si="9"/>
        <v>17.1875</v>
      </c>
      <c r="W56" s="108">
        <f>Гл.агрон.!W56+Агрономы!W56</f>
        <v>0</v>
      </c>
      <c r="X56" s="109">
        <f t="shared" si="10"/>
        <v>0</v>
      </c>
      <c r="Y56" s="108">
        <f>Гл.агрон.!Y56+Агрономы!Y56</f>
        <v>8</v>
      </c>
      <c r="Z56" s="109">
        <f t="shared" si="11"/>
        <v>12.5</v>
      </c>
      <c r="AA56" s="108">
        <f>Гл.агрон.!AA56+Агрономы!AA56</f>
        <v>0</v>
      </c>
      <c r="AB56" s="109">
        <f t="shared" si="12"/>
        <v>0</v>
      </c>
      <c r="AC56" s="109">
        <f t="shared" si="13"/>
        <v>0</v>
      </c>
      <c r="AD56" s="108">
        <f>Гл.агрон.!AD56+Агрономы!AD56</f>
        <v>7</v>
      </c>
      <c r="AE56" s="109">
        <f t="shared" si="14"/>
        <v>10.9375</v>
      </c>
      <c r="AF56" s="108">
        <f>Гл.агрон.!AF56+Агрономы!AF56</f>
        <v>0</v>
      </c>
      <c r="AG56" s="109">
        <f t="shared" si="15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108">
        <f>Гл.агрон.!C57+Агрономы!C57</f>
        <v>16</v>
      </c>
      <c r="D57" s="108">
        <f>Гл.агрон.!D57+Агрономы!D57</f>
        <v>15</v>
      </c>
      <c r="E57" s="109">
        <f t="shared" si="0"/>
        <v>93.75</v>
      </c>
      <c r="F57" s="108">
        <f>Гл.агрон.!F57+Агрономы!F57</f>
        <v>2</v>
      </c>
      <c r="G57" s="109">
        <f t="shared" si="1"/>
        <v>13.333333333333334</v>
      </c>
      <c r="H57" s="108">
        <f>Гл.агрон.!H57+Агрономы!H57</f>
        <v>15</v>
      </c>
      <c r="I57" s="109">
        <f t="shared" si="2"/>
        <v>100</v>
      </c>
      <c r="J57" s="109">
        <f t="shared" si="3"/>
        <v>93.75</v>
      </c>
      <c r="K57" s="108">
        <f>Гл.агрон.!K57+Агрономы!K57</f>
        <v>10</v>
      </c>
      <c r="L57" s="109">
        <f t="shared" si="4"/>
        <v>66.666666666666657</v>
      </c>
      <c r="M57" s="108">
        <f>Гл.агрон.!M57+Агрономы!M57</f>
        <v>5</v>
      </c>
      <c r="N57" s="109">
        <f t="shared" si="5"/>
        <v>33.333333333333329</v>
      </c>
      <c r="O57" s="108">
        <f>Гл.агрон.!O57+Агрономы!O57</f>
        <v>0</v>
      </c>
      <c r="P57" s="109">
        <f t="shared" si="6"/>
        <v>0</v>
      </c>
      <c r="Q57" s="108">
        <f>Гл.агрон.!Q57+Агрономы!Q57</f>
        <v>1</v>
      </c>
      <c r="R57" s="109">
        <f t="shared" si="7"/>
        <v>0</v>
      </c>
      <c r="S57" s="108">
        <f>Гл.агрон.!S57+Агрономы!S57</f>
        <v>6</v>
      </c>
      <c r="T57" s="109">
        <f t="shared" si="8"/>
        <v>40</v>
      </c>
      <c r="U57" s="108">
        <f>Гл.агрон.!U57+Агрономы!U57</f>
        <v>0</v>
      </c>
      <c r="V57" s="109">
        <f t="shared" si="9"/>
        <v>0</v>
      </c>
      <c r="W57" s="108">
        <f>Гл.агрон.!W57+Агрономы!W57</f>
        <v>0</v>
      </c>
      <c r="X57" s="109">
        <f t="shared" si="10"/>
        <v>0</v>
      </c>
      <c r="Y57" s="108">
        <f>Гл.агрон.!Y57+Агрономы!Y57</f>
        <v>0</v>
      </c>
      <c r="Z57" s="109">
        <f t="shared" si="11"/>
        <v>0</v>
      </c>
      <c r="AA57" s="108">
        <f>Гл.агрон.!AA57+Агрономы!AA57</f>
        <v>0</v>
      </c>
      <c r="AB57" s="109">
        <f t="shared" si="12"/>
        <v>0</v>
      </c>
      <c r="AC57" s="109">
        <f t="shared" si="13"/>
        <v>0</v>
      </c>
      <c r="AD57" s="108">
        <f>Гл.агрон.!AD57+Агрономы!AD57</f>
        <v>4</v>
      </c>
      <c r="AE57" s="109">
        <f t="shared" si="14"/>
        <v>26.666666666666668</v>
      </c>
      <c r="AF57" s="108">
        <f>Гл.агрон.!AF57+Агрономы!AF57</f>
        <v>0</v>
      </c>
      <c r="AG57" s="109">
        <f t="shared" si="15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108">
        <f>Гл.агрон.!C60+Агрономы!C60</f>
        <v>1319.6</v>
      </c>
      <c r="D58" s="108">
        <f>Гл.агрон.!D60+Агрономы!D60</f>
        <v>1291</v>
      </c>
      <c r="E58" s="109">
        <f t="shared" si="0"/>
        <v>97.832676568657178</v>
      </c>
      <c r="F58" s="108">
        <f>Гл.агрон.!F60+Агрономы!F60</f>
        <v>222</v>
      </c>
      <c r="G58" s="109">
        <f t="shared" si="1"/>
        <v>17.195972114639815</v>
      </c>
      <c r="H58" s="108">
        <f>Гл.агрон.!H60+Агрономы!H60</f>
        <v>1261</v>
      </c>
      <c r="I58" s="109">
        <f t="shared" si="2"/>
        <v>97.676219984508123</v>
      </c>
      <c r="J58" s="109">
        <f t="shared" si="3"/>
        <v>95.559260381933925</v>
      </c>
      <c r="K58" s="108">
        <f>Гл.агрон.!K60+Агрономы!K60</f>
        <v>970</v>
      </c>
      <c r="L58" s="109">
        <f t="shared" si="4"/>
        <v>75.135553834237029</v>
      </c>
      <c r="M58" s="108">
        <f>Гл.агрон.!M60+Агрономы!M60</f>
        <v>291</v>
      </c>
      <c r="N58" s="109">
        <f t="shared" si="5"/>
        <v>22.540666150271107</v>
      </c>
      <c r="O58" s="108">
        <f>Гл.агрон.!O60+Агрономы!O60</f>
        <v>30</v>
      </c>
      <c r="P58" s="109">
        <f t="shared" si="6"/>
        <v>2.3237800154918666</v>
      </c>
      <c r="Q58" s="108">
        <f>Гл.агрон.!Q60+Агрономы!Q60</f>
        <v>18</v>
      </c>
      <c r="R58" s="109">
        <f t="shared" si="7"/>
        <v>60</v>
      </c>
      <c r="S58" s="108">
        <f>Гл.агрон.!S60+Агрономы!S60</f>
        <v>186</v>
      </c>
      <c r="T58" s="109">
        <f t="shared" si="8"/>
        <v>14.407436096049576</v>
      </c>
      <c r="U58" s="108">
        <f>Гл.агрон.!U60+Агрономы!U60</f>
        <v>117</v>
      </c>
      <c r="V58" s="109">
        <f t="shared" si="9"/>
        <v>9.0627420604182802</v>
      </c>
      <c r="W58" s="108">
        <f>Гл.агрон.!W60+Агрономы!W60</f>
        <v>40</v>
      </c>
      <c r="X58" s="109">
        <f t="shared" si="10"/>
        <v>3.0983733539891558</v>
      </c>
      <c r="Y58" s="108">
        <f>Гл.агрон.!Y60+Агрономы!Y60</f>
        <v>176</v>
      </c>
      <c r="Z58" s="109">
        <f t="shared" si="11"/>
        <v>13.632842757552286</v>
      </c>
      <c r="AA58" s="108">
        <f>Гл.агрон.!AA60+Агрономы!AA60</f>
        <v>20</v>
      </c>
      <c r="AB58" s="109">
        <f t="shared" si="12"/>
        <v>1.5491866769945779</v>
      </c>
      <c r="AC58" s="109">
        <f t="shared" si="13"/>
        <v>11.363636363636363</v>
      </c>
      <c r="AD58" s="108">
        <f>Гл.агрон.!AD60+Агрономы!AD60</f>
        <v>141</v>
      </c>
      <c r="AE58" s="109">
        <f t="shared" si="14"/>
        <v>10.921766072811774</v>
      </c>
      <c r="AF58" s="108">
        <f>Гл.агрон.!AF60+Агрономы!AF60</f>
        <v>1</v>
      </c>
      <c r="AG58" s="109">
        <f t="shared" si="15"/>
        <v>7.7459333849728904E-2</v>
      </c>
      <c r="AH58" s="42"/>
      <c r="AI58" s="42"/>
    </row>
    <row r="59" spans="1:35" x14ac:dyDescent="0.25">
      <c r="A59" s="93">
        <v>47</v>
      </c>
      <c r="B59" s="96" t="s">
        <v>260</v>
      </c>
      <c r="C59" s="108">
        <f>Гл.агрон.!C59+Агрономы!C59</f>
        <v>22.5</v>
      </c>
      <c r="D59" s="108">
        <f>Гл.агрон.!D59+Агрономы!D59</f>
        <v>18</v>
      </c>
      <c r="E59" s="109">
        <f t="shared" ref="E59:E60" si="48">IF(C59=0,0,D59/C59*100)</f>
        <v>80</v>
      </c>
      <c r="F59" s="108">
        <f>Гл.агрон.!F59+Агрономы!F59</f>
        <v>8</v>
      </c>
      <c r="G59" s="109">
        <f t="shared" ref="G59:G60" si="49">IF(D59=0,0,F59/D59*100)</f>
        <v>44.444444444444443</v>
      </c>
      <c r="H59" s="108">
        <f>Гл.агрон.!H59+Агрономы!H59</f>
        <v>18</v>
      </c>
      <c r="I59" s="109">
        <f t="shared" ref="I59:I60" si="50">IF(D59=0,0,H59/D59*100)</f>
        <v>100</v>
      </c>
      <c r="J59" s="109">
        <f t="shared" ref="J59:J60" si="51">IF(C59=0,0,H59/C59*100)</f>
        <v>80</v>
      </c>
      <c r="K59" s="108">
        <f>Гл.агрон.!K59+Агрономы!K59</f>
        <v>15</v>
      </c>
      <c r="L59" s="109">
        <f t="shared" ref="L59:L60" si="52">IF(D59=0,0,K59/D59*100)</f>
        <v>83.333333333333343</v>
      </c>
      <c r="M59" s="108">
        <f>Гл.агрон.!M59+Агрономы!M59</f>
        <v>3</v>
      </c>
      <c r="N59" s="109">
        <f t="shared" ref="N59:N60" si="53">IF(D59=0,0,M59/D59*100)</f>
        <v>16.666666666666664</v>
      </c>
      <c r="O59" s="108">
        <f>Гл.агрон.!O59+Агрономы!O59</f>
        <v>0</v>
      </c>
      <c r="P59" s="109">
        <f t="shared" ref="P59:P60" si="54">IF(D59=0,0,O59/D59*100)</f>
        <v>0</v>
      </c>
      <c r="Q59" s="108">
        <f>Гл.агрон.!Q59+Агрономы!Q59</f>
        <v>0</v>
      </c>
      <c r="R59" s="109">
        <f t="shared" ref="R59:R60" si="55">IF(O59=0,0,Q59/O59*100)</f>
        <v>0</v>
      </c>
      <c r="S59" s="108">
        <f>Гл.агрон.!S59+Агрономы!S59</f>
        <v>1</v>
      </c>
      <c r="T59" s="109">
        <f t="shared" ref="T59:T60" si="56">IF(D59=0,0,S59/D59*100)</f>
        <v>5.5555555555555554</v>
      </c>
      <c r="U59" s="108">
        <f>Гл.агрон.!U59+Агрономы!U59</f>
        <v>3</v>
      </c>
      <c r="V59" s="109">
        <f t="shared" ref="V59:V60" si="57">IF(D59=0,0,U59/D59*100)</f>
        <v>16.666666666666664</v>
      </c>
      <c r="W59" s="108">
        <f>Гл.агрон.!W59+Агрономы!W59</f>
        <v>0</v>
      </c>
      <c r="X59" s="109">
        <f t="shared" ref="X59:X60" si="58">IF(D59=0,0,W59/D59*100)</f>
        <v>0</v>
      </c>
      <c r="Y59" s="108">
        <f>Гл.агрон.!Y59+Агрономы!Y59</f>
        <v>4</v>
      </c>
      <c r="Z59" s="109">
        <f t="shared" ref="Z59:Z60" si="59">IF(D59=0,0,Y59/D59*100)</f>
        <v>22.222222222222221</v>
      </c>
      <c r="AA59" s="108">
        <f>Гл.агрон.!AA59+Агрономы!AA59</f>
        <v>0</v>
      </c>
      <c r="AB59" s="109">
        <f t="shared" ref="AB59:AB60" si="60">IF(D59=0,0,AA59/D59*100)</f>
        <v>0</v>
      </c>
      <c r="AC59" s="109">
        <f t="shared" ref="AC59:AC60" si="61">IF(Y59=0,0,AA59/Y59*100)</f>
        <v>0</v>
      </c>
      <c r="AD59" s="108">
        <f>Гл.агрон.!AD59+Агрономы!AD59</f>
        <v>2</v>
      </c>
      <c r="AE59" s="109">
        <f t="shared" ref="AE59:AE60" si="62">IF(D59=0,0,AD59/D59*100)</f>
        <v>11.111111111111111</v>
      </c>
      <c r="AF59" s="108">
        <f>Гл.агрон.!AF59+Агрономы!AF59</f>
        <v>0</v>
      </c>
      <c r="AG59" s="109">
        <f t="shared" ref="AG59:AG60" si="63">IF(D59=0,0,AF59/D59*100)</f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108">
        <f>Гл.агрон.!C60+Агрономы!C60</f>
        <v>1319.6</v>
      </c>
      <c r="D60" s="108">
        <f>Гл.агрон.!D60+Агрономы!D60</f>
        <v>1291</v>
      </c>
      <c r="E60" s="109">
        <f t="shared" si="48"/>
        <v>97.832676568657178</v>
      </c>
      <c r="F60" s="108">
        <f>Гл.агрон.!F60+Агрономы!F60</f>
        <v>222</v>
      </c>
      <c r="G60" s="109">
        <f t="shared" si="49"/>
        <v>17.195972114639815</v>
      </c>
      <c r="H60" s="108">
        <f>Гл.агрон.!H60+Агрономы!H60</f>
        <v>1261</v>
      </c>
      <c r="I60" s="109">
        <f t="shared" si="50"/>
        <v>97.676219984508123</v>
      </c>
      <c r="J60" s="109">
        <f t="shared" si="51"/>
        <v>95.559260381933925</v>
      </c>
      <c r="K60" s="108">
        <f>Гл.агрон.!K60+Агрономы!K60</f>
        <v>970</v>
      </c>
      <c r="L60" s="109">
        <f t="shared" si="52"/>
        <v>75.135553834237029</v>
      </c>
      <c r="M60" s="108">
        <f>Гл.агрон.!M60+Агрономы!M60</f>
        <v>291</v>
      </c>
      <c r="N60" s="109">
        <f t="shared" si="53"/>
        <v>22.540666150271107</v>
      </c>
      <c r="O60" s="108">
        <f>Гл.агрон.!O60+Агрономы!O60</f>
        <v>30</v>
      </c>
      <c r="P60" s="109">
        <f t="shared" si="54"/>
        <v>2.3237800154918666</v>
      </c>
      <c r="Q60" s="108">
        <f>Гл.агрон.!Q60+Агрономы!Q60</f>
        <v>18</v>
      </c>
      <c r="R60" s="109">
        <f t="shared" si="55"/>
        <v>60</v>
      </c>
      <c r="S60" s="108">
        <f>Гл.агрон.!S60+Агрономы!S60</f>
        <v>186</v>
      </c>
      <c r="T60" s="109">
        <f t="shared" si="56"/>
        <v>14.407436096049576</v>
      </c>
      <c r="U60" s="108">
        <f>Гл.агрон.!U60+Агрономы!U60</f>
        <v>117</v>
      </c>
      <c r="V60" s="109">
        <f t="shared" si="57"/>
        <v>9.0627420604182802</v>
      </c>
      <c r="W60" s="108">
        <f>Гл.агрон.!W60+Агрономы!W60</f>
        <v>40</v>
      </c>
      <c r="X60" s="109">
        <f t="shared" si="58"/>
        <v>3.0983733539891558</v>
      </c>
      <c r="Y60" s="108">
        <f>Гл.агрон.!Y60+Агрономы!Y60</f>
        <v>176</v>
      </c>
      <c r="Z60" s="109">
        <f t="shared" si="59"/>
        <v>13.632842757552286</v>
      </c>
      <c r="AA60" s="108">
        <f>Гл.агрон.!AA60+Агрономы!AA60</f>
        <v>20</v>
      </c>
      <c r="AB60" s="109">
        <f t="shared" si="60"/>
        <v>1.5491866769945779</v>
      </c>
      <c r="AC60" s="109">
        <f t="shared" si="61"/>
        <v>11.363636363636363</v>
      </c>
      <c r="AD60" s="108">
        <f>Гл.агрон.!AD60+Агрономы!AD60</f>
        <v>141</v>
      </c>
      <c r="AE60" s="109">
        <f t="shared" si="62"/>
        <v>10.921766072811774</v>
      </c>
      <c r="AF60" s="108">
        <f>Гл.агрон.!AF60+Агрономы!AF60</f>
        <v>1</v>
      </c>
      <c r="AG60" s="109">
        <f t="shared" si="63"/>
        <v>7.7459333849728904E-2</v>
      </c>
      <c r="AH60" s="42"/>
      <c r="AI60" s="42"/>
    </row>
    <row r="61" spans="1:35" x14ac:dyDescent="0.25">
      <c r="A61" s="93">
        <v>49</v>
      </c>
      <c r="B61" s="94" t="s">
        <v>82</v>
      </c>
      <c r="C61" s="108">
        <f>Гл.агрон.!C61+Агрономы!C61</f>
        <v>49</v>
      </c>
      <c r="D61" s="108">
        <f>Гл.агрон.!D61+Агрономы!D61</f>
        <v>49</v>
      </c>
      <c r="E61" s="109">
        <f t="shared" si="0"/>
        <v>100</v>
      </c>
      <c r="F61" s="108">
        <f>Гл.агрон.!F61+Агрономы!F61</f>
        <v>17</v>
      </c>
      <c r="G61" s="109">
        <f t="shared" si="1"/>
        <v>34.693877551020407</v>
      </c>
      <c r="H61" s="108">
        <f>Гл.агрон.!H61+Агрономы!H61</f>
        <v>49</v>
      </c>
      <c r="I61" s="109">
        <f t="shared" si="2"/>
        <v>100</v>
      </c>
      <c r="J61" s="109">
        <f t="shared" si="3"/>
        <v>100</v>
      </c>
      <c r="K61" s="108">
        <f>Гл.агрон.!K61+Агрономы!K61</f>
        <v>40</v>
      </c>
      <c r="L61" s="109">
        <f t="shared" si="4"/>
        <v>81.632653061224488</v>
      </c>
      <c r="M61" s="108">
        <f>Гл.агрон.!M61+Агрономы!M61</f>
        <v>9</v>
      </c>
      <c r="N61" s="109">
        <f t="shared" si="5"/>
        <v>18.367346938775512</v>
      </c>
      <c r="O61" s="108">
        <f>Гл.агрон.!O61+Агрономы!O61</f>
        <v>0</v>
      </c>
      <c r="P61" s="109">
        <f t="shared" si="6"/>
        <v>0</v>
      </c>
      <c r="Q61" s="108">
        <f>Гл.агрон.!Q61+Агрономы!Q61</f>
        <v>0</v>
      </c>
      <c r="R61" s="109">
        <f t="shared" si="7"/>
        <v>0</v>
      </c>
      <c r="S61" s="108">
        <f>Гл.агрон.!S61+Агрономы!S61</f>
        <v>0</v>
      </c>
      <c r="T61" s="109">
        <f t="shared" si="8"/>
        <v>0</v>
      </c>
      <c r="U61" s="108">
        <f>Гл.агрон.!U61+Агрономы!U61</f>
        <v>8</v>
      </c>
      <c r="V61" s="109">
        <f t="shared" si="9"/>
        <v>16.326530612244898</v>
      </c>
      <c r="W61" s="108">
        <f>Гл.агрон.!W61+Агрономы!W61</f>
        <v>0</v>
      </c>
      <c r="X61" s="109">
        <f t="shared" si="10"/>
        <v>0</v>
      </c>
      <c r="Y61" s="108">
        <f>Гл.агрон.!Y61+Агрономы!Y61</f>
        <v>6</v>
      </c>
      <c r="Z61" s="109">
        <f t="shared" si="11"/>
        <v>12.244897959183673</v>
      </c>
      <c r="AA61" s="108">
        <f>Гл.агрон.!AA61+Агрономы!AA61</f>
        <v>0</v>
      </c>
      <c r="AB61" s="109">
        <f t="shared" si="12"/>
        <v>0</v>
      </c>
      <c r="AC61" s="109">
        <f t="shared" si="13"/>
        <v>0</v>
      </c>
      <c r="AD61" s="108">
        <f>Гл.агрон.!AD61+Агрономы!AD61</f>
        <v>1</v>
      </c>
      <c r="AE61" s="109">
        <f t="shared" si="14"/>
        <v>2.0408163265306123</v>
      </c>
      <c r="AF61" s="108">
        <f>Гл.агрон.!AF61+Агрономы!AF61</f>
        <v>0</v>
      </c>
      <c r="AG61" s="109">
        <f t="shared" si="15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108">
        <f>Гл.агрон.!C62+Агрономы!C62</f>
        <v>437</v>
      </c>
      <c r="D62" s="108">
        <f>Гл.агрон.!D62+Агрономы!D62</f>
        <v>411.5</v>
      </c>
      <c r="E62" s="109">
        <f t="shared" si="0"/>
        <v>94.164759725400458</v>
      </c>
      <c r="F62" s="108">
        <f>Гл.агрон.!F62+Агрономы!F62</f>
        <v>40</v>
      </c>
      <c r="G62" s="109">
        <f t="shared" si="1"/>
        <v>9.720534629404618</v>
      </c>
      <c r="H62" s="108">
        <f>Гл.агрон.!H62+Агрономы!H62</f>
        <v>394.5</v>
      </c>
      <c r="I62" s="109">
        <f t="shared" si="2"/>
        <v>95.868772782503044</v>
      </c>
      <c r="J62" s="109">
        <f t="shared" si="3"/>
        <v>90.274599542334101</v>
      </c>
      <c r="K62" s="108">
        <f>Гл.агрон.!K62+Агрономы!K62</f>
        <v>285.5</v>
      </c>
      <c r="L62" s="109">
        <f t="shared" si="4"/>
        <v>69.380315917375455</v>
      </c>
      <c r="M62" s="108">
        <f>Гл.агрон.!M62+Агрономы!M62</f>
        <v>109</v>
      </c>
      <c r="N62" s="109">
        <f t="shared" si="5"/>
        <v>26.488456865127581</v>
      </c>
      <c r="O62" s="108">
        <f>Гл.агрон.!O62+Агрономы!O62</f>
        <v>17</v>
      </c>
      <c r="P62" s="109">
        <f t="shared" si="6"/>
        <v>4.1312272174969626</v>
      </c>
      <c r="Q62" s="108">
        <f>Гл.агрон.!Q62+Агрономы!Q62</f>
        <v>4</v>
      </c>
      <c r="R62" s="109">
        <f t="shared" si="7"/>
        <v>23.52941176470588</v>
      </c>
      <c r="S62" s="108">
        <f>Гл.агрон.!S62+Агрономы!S62</f>
        <v>48</v>
      </c>
      <c r="T62" s="109">
        <f t="shared" si="8"/>
        <v>11.66464155528554</v>
      </c>
      <c r="U62" s="108">
        <f>Гл.агрон.!U62+Агрономы!U62</f>
        <v>28.5</v>
      </c>
      <c r="V62" s="109">
        <f t="shared" si="9"/>
        <v>6.9258809234507908</v>
      </c>
      <c r="W62" s="108">
        <f>Гл.агрон.!W62+Агрономы!W62</f>
        <v>5</v>
      </c>
      <c r="X62" s="109">
        <f t="shared" si="10"/>
        <v>1.2150668286755772</v>
      </c>
      <c r="Y62" s="108">
        <f>Гл.агрон.!Y62+Агрономы!Y62</f>
        <v>46</v>
      </c>
      <c r="Z62" s="109">
        <f t="shared" si="11"/>
        <v>11.178614823815309</v>
      </c>
      <c r="AA62" s="108">
        <f>Гл.агрон.!AA62+Агрономы!AA62</f>
        <v>3</v>
      </c>
      <c r="AB62" s="109">
        <f t="shared" si="12"/>
        <v>0.72904009720534624</v>
      </c>
      <c r="AC62" s="109">
        <f t="shared" si="13"/>
        <v>6.5217391304347823</v>
      </c>
      <c r="AD62" s="108">
        <f>Гл.агрон.!AD62+Агрономы!AD62</f>
        <v>40</v>
      </c>
      <c r="AE62" s="109">
        <f t="shared" si="14"/>
        <v>9.720534629404618</v>
      </c>
      <c r="AF62" s="108">
        <f>Гл.агрон.!AF62+Агрономы!AF62</f>
        <v>0</v>
      </c>
      <c r="AG62" s="109">
        <f t="shared" si="15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108">
        <f>Гл.агрон.!C63+Агрономы!C63</f>
        <v>873</v>
      </c>
      <c r="D63" s="108">
        <f>Гл.агрон.!D63+Агрономы!D63</f>
        <v>821</v>
      </c>
      <c r="E63" s="109">
        <f t="shared" si="0"/>
        <v>94.043528064146614</v>
      </c>
      <c r="F63" s="108">
        <f>Гл.агрон.!F63+Агрономы!F63</f>
        <v>88</v>
      </c>
      <c r="G63" s="109">
        <f t="shared" si="1"/>
        <v>10.71863580998782</v>
      </c>
      <c r="H63" s="108">
        <f>Гл.агрон.!H63+Агрономы!H63</f>
        <v>810</v>
      </c>
      <c r="I63" s="109">
        <f t="shared" si="2"/>
        <v>98.660170523751518</v>
      </c>
      <c r="J63" s="109">
        <f t="shared" si="3"/>
        <v>92.783505154639172</v>
      </c>
      <c r="K63" s="108">
        <f>Гл.агрон.!K63+Агрономы!K63</f>
        <v>614</v>
      </c>
      <c r="L63" s="109">
        <f t="shared" si="4"/>
        <v>74.786845310596831</v>
      </c>
      <c r="M63" s="108">
        <f>Гл.агрон.!M63+Агрономы!M63</f>
        <v>196</v>
      </c>
      <c r="N63" s="109">
        <f t="shared" si="5"/>
        <v>23.87332521315469</v>
      </c>
      <c r="O63" s="108">
        <f>Гл.агрон.!O63+Агрономы!O63</f>
        <v>11</v>
      </c>
      <c r="P63" s="109">
        <f t="shared" si="6"/>
        <v>1.3398294762484775</v>
      </c>
      <c r="Q63" s="108">
        <f>Гл.агрон.!Q63+Агрономы!Q63</f>
        <v>5</v>
      </c>
      <c r="R63" s="109">
        <f t="shared" si="7"/>
        <v>45.454545454545453</v>
      </c>
      <c r="S63" s="108">
        <f>Гл.агрон.!S63+Агрономы!S63</f>
        <v>127</v>
      </c>
      <c r="T63" s="109">
        <f t="shared" si="8"/>
        <v>15.468940316686966</v>
      </c>
      <c r="U63" s="108">
        <f>Гл.агрон.!U63+Агрономы!U63</f>
        <v>92</v>
      </c>
      <c r="V63" s="109">
        <f t="shared" si="9"/>
        <v>11.20584652862363</v>
      </c>
      <c r="W63" s="108">
        <f>Гл.агрон.!W63+Агрономы!W63</f>
        <v>62</v>
      </c>
      <c r="X63" s="109">
        <f t="shared" si="10"/>
        <v>7.5517661388550552</v>
      </c>
      <c r="Y63" s="108">
        <f>Гл.агрон.!Y63+Агрономы!Y63</f>
        <v>87</v>
      </c>
      <c r="Z63" s="109">
        <f t="shared" si="11"/>
        <v>10.596833130328868</v>
      </c>
      <c r="AA63" s="108">
        <f>Гл.агрон.!AA63+Агрономы!AA63</f>
        <v>8</v>
      </c>
      <c r="AB63" s="109">
        <f t="shared" si="12"/>
        <v>0.97442143727161989</v>
      </c>
      <c r="AC63" s="109">
        <f t="shared" si="13"/>
        <v>9.1954022988505741</v>
      </c>
      <c r="AD63" s="108">
        <f>Гл.агрон.!AD63+Агрономы!AD63</f>
        <v>76</v>
      </c>
      <c r="AE63" s="109">
        <f t="shared" si="14"/>
        <v>9.2570036540803891</v>
      </c>
      <c r="AF63" s="108">
        <f>Гл.агрон.!AF63+Агрономы!AF63</f>
        <v>1</v>
      </c>
      <c r="AG63" s="109">
        <f t="shared" si="15"/>
        <v>0.12180267965895249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61">
        <f>SUM(C65:C71)</f>
        <v>1381</v>
      </c>
      <c r="D64" s="61">
        <f>SUM(D65:D71)</f>
        <v>1269</v>
      </c>
      <c r="E64" s="62">
        <f>IF(C64=0,0,D64/C64*100)</f>
        <v>91.88993482983345</v>
      </c>
      <c r="F64" s="61">
        <f>SUM(F65:F71)</f>
        <v>211</v>
      </c>
      <c r="G64" s="62">
        <f>IF(D64=0,0,F64/D64*100)</f>
        <v>16.627265563435774</v>
      </c>
      <c r="H64" s="61">
        <f>SUM(H65:H71)</f>
        <v>1255</v>
      </c>
      <c r="I64" s="62">
        <f>IF(D64=0,0,H64/D64*100)</f>
        <v>98.896769109535072</v>
      </c>
      <c r="J64" s="62">
        <f>IF(C64=0,0,H64/C64*100)</f>
        <v>90.876176683562633</v>
      </c>
      <c r="K64" s="61">
        <f>SUM(K65:K71)</f>
        <v>930</v>
      </c>
      <c r="L64" s="62">
        <f>IF(D64=0,0,K64/D64*100)</f>
        <v>73.286052009456256</v>
      </c>
      <c r="M64" s="61">
        <f>SUM(M65:M71)</f>
        <v>325</v>
      </c>
      <c r="N64" s="62">
        <f>IF(D64=0,0,M64/D64*100)</f>
        <v>25.610717100078801</v>
      </c>
      <c r="O64" s="61">
        <f>SUM(O65:O71)</f>
        <v>14</v>
      </c>
      <c r="P64" s="62">
        <f>IF(D64=0,0,O64/D64*100)</f>
        <v>1.1032308904649331</v>
      </c>
      <c r="Q64" s="61">
        <f>SUM(Q65:Q71)</f>
        <v>12</v>
      </c>
      <c r="R64" s="62">
        <f t="shared" si="7"/>
        <v>85.714285714285708</v>
      </c>
      <c r="S64" s="61">
        <f>SUM(S65:S71)</f>
        <v>166</v>
      </c>
      <c r="T64" s="62">
        <f>IF(D64=0,0,S64/D64*100)</f>
        <v>13.081166272655635</v>
      </c>
      <c r="U64" s="61">
        <f>SUM(U65:U71)</f>
        <v>211</v>
      </c>
      <c r="V64" s="62">
        <f t="shared" si="9"/>
        <v>16.627265563435774</v>
      </c>
      <c r="W64" s="61">
        <f>SUM(W65:W71)</f>
        <v>24</v>
      </c>
      <c r="X64" s="62">
        <f>IF(D64=0,0,W64/D64*100)</f>
        <v>1.8912529550827424</v>
      </c>
      <c r="Y64" s="61">
        <f>SUM(Y65:Y71)</f>
        <v>144</v>
      </c>
      <c r="Z64" s="62">
        <f>IF(D64=0,0,Y64/D64*100)</f>
        <v>11.347517730496454</v>
      </c>
      <c r="AA64" s="61">
        <f>SUM(AA65:AA71)</f>
        <v>13</v>
      </c>
      <c r="AB64" s="62">
        <f>IF(D64=0,0,AA64/D64*100)</f>
        <v>1.024428684003152</v>
      </c>
      <c r="AC64" s="62">
        <f>IF(Y64=0,0,AA64/Y64*100)</f>
        <v>9.0277777777777768</v>
      </c>
      <c r="AD64" s="61">
        <f>SUM(AD65:AD71)</f>
        <v>125</v>
      </c>
      <c r="AE64" s="62">
        <f t="shared" si="14"/>
        <v>9.8502758077226158</v>
      </c>
      <c r="AF64" s="61">
        <f>SUM(AF65:AF71)</f>
        <v>4</v>
      </c>
      <c r="AG64" s="62">
        <f>IF(D64=0,0,AF64/D64*100)</f>
        <v>0.31520882584712373</v>
      </c>
      <c r="AH64" s="46"/>
      <c r="AI64" s="46"/>
    </row>
    <row r="65" spans="1:35" x14ac:dyDescent="0.25">
      <c r="A65" s="93">
        <v>52</v>
      </c>
      <c r="B65" s="94" t="s">
        <v>87</v>
      </c>
      <c r="C65" s="108">
        <f>Гл.агрон.!C65+Агрономы!C65</f>
        <v>155</v>
      </c>
      <c r="D65" s="108">
        <f>Гл.агрон.!D65+Агрономы!D65</f>
        <v>155</v>
      </c>
      <c r="E65" s="109">
        <f t="shared" si="0"/>
        <v>100</v>
      </c>
      <c r="F65" s="108">
        <f>Гл.агрон.!F65+Агрономы!F65</f>
        <v>2</v>
      </c>
      <c r="G65" s="109">
        <f t="shared" si="1"/>
        <v>1.2903225806451613</v>
      </c>
      <c r="H65" s="108">
        <f>Гл.агрон.!H65+Агрономы!H65</f>
        <v>155</v>
      </c>
      <c r="I65" s="109">
        <f t="shared" si="2"/>
        <v>100</v>
      </c>
      <c r="J65" s="109">
        <f t="shared" si="3"/>
        <v>100</v>
      </c>
      <c r="K65" s="108">
        <f>Гл.агрон.!K65+Агрономы!K65</f>
        <v>120</v>
      </c>
      <c r="L65" s="109">
        <f t="shared" si="4"/>
        <v>77.41935483870968</v>
      </c>
      <c r="M65" s="108">
        <f>Гл.агрон.!M65+Агрономы!M65</f>
        <v>35</v>
      </c>
      <c r="N65" s="109">
        <f t="shared" si="5"/>
        <v>22.58064516129032</v>
      </c>
      <c r="O65" s="108">
        <f>Гл.агрон.!O65+Агрономы!O65</f>
        <v>0</v>
      </c>
      <c r="P65" s="109">
        <f t="shared" si="6"/>
        <v>0</v>
      </c>
      <c r="Q65" s="108">
        <f>Гл.агрон.!Q65+Агрономы!Q65</f>
        <v>0</v>
      </c>
      <c r="R65" s="109">
        <f t="shared" si="7"/>
        <v>0</v>
      </c>
      <c r="S65" s="108">
        <f>Гл.агрон.!S65+Агрономы!S65</f>
        <v>9</v>
      </c>
      <c r="T65" s="109">
        <f t="shared" si="8"/>
        <v>5.806451612903226</v>
      </c>
      <c r="U65" s="108">
        <f>Гл.агрон.!U65+Агрономы!U65</f>
        <v>35</v>
      </c>
      <c r="V65" s="109">
        <f t="shared" si="9"/>
        <v>22.58064516129032</v>
      </c>
      <c r="W65" s="108">
        <f>Гл.агрон.!W65+Агрономы!W65</f>
        <v>0</v>
      </c>
      <c r="X65" s="109">
        <f t="shared" si="10"/>
        <v>0</v>
      </c>
      <c r="Y65" s="108">
        <f>Гл.агрон.!Y65+Агрономы!Y65</f>
        <v>2</v>
      </c>
      <c r="Z65" s="109">
        <f t="shared" si="11"/>
        <v>1.2903225806451613</v>
      </c>
      <c r="AA65" s="108">
        <f>Гл.агрон.!AA65+Агрономы!AA65</f>
        <v>0</v>
      </c>
      <c r="AB65" s="109">
        <f t="shared" si="12"/>
        <v>0</v>
      </c>
      <c r="AC65" s="109">
        <f t="shared" si="13"/>
        <v>0</v>
      </c>
      <c r="AD65" s="108">
        <f>Гл.агрон.!AD65+Агрономы!AD65</f>
        <v>1</v>
      </c>
      <c r="AE65" s="109">
        <f t="shared" si="14"/>
        <v>0.64516129032258063</v>
      </c>
      <c r="AF65" s="108">
        <f>Гл.агрон.!AF65+Агрономы!AF65</f>
        <v>0</v>
      </c>
      <c r="AG65" s="109">
        <f t="shared" si="15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108">
        <f>Гл.агрон.!C66+Агрономы!C66</f>
        <v>39</v>
      </c>
      <c r="D66" s="108">
        <f>Гл.агрон.!D66+Агрономы!D66</f>
        <v>39</v>
      </c>
      <c r="E66" s="109">
        <f t="shared" si="0"/>
        <v>100</v>
      </c>
      <c r="F66" s="108">
        <f>Гл.агрон.!F66+Агрономы!F66</f>
        <v>6</v>
      </c>
      <c r="G66" s="109">
        <f t="shared" si="1"/>
        <v>15.384615384615385</v>
      </c>
      <c r="H66" s="108">
        <f>Гл.агрон.!H66+Агрономы!H66</f>
        <v>39</v>
      </c>
      <c r="I66" s="109">
        <f t="shared" si="2"/>
        <v>100</v>
      </c>
      <c r="J66" s="109">
        <f t="shared" si="3"/>
        <v>100</v>
      </c>
      <c r="K66" s="108">
        <f>Гл.агрон.!K66+Агрономы!K66</f>
        <v>21</v>
      </c>
      <c r="L66" s="109">
        <f t="shared" si="4"/>
        <v>53.846153846153847</v>
      </c>
      <c r="M66" s="108">
        <f>Гл.агрон.!M66+Агрономы!M66</f>
        <v>18</v>
      </c>
      <c r="N66" s="109">
        <f t="shared" si="5"/>
        <v>46.153846153846153</v>
      </c>
      <c r="O66" s="108">
        <f>Гл.агрон.!O66+Агрономы!O66</f>
        <v>0</v>
      </c>
      <c r="P66" s="109">
        <f t="shared" si="6"/>
        <v>0</v>
      </c>
      <c r="Q66" s="108">
        <f>Гл.агрон.!Q66+Агрономы!Q66</f>
        <v>0</v>
      </c>
      <c r="R66" s="109">
        <f t="shared" si="7"/>
        <v>0</v>
      </c>
      <c r="S66" s="108">
        <f>Гл.агрон.!S66+Агрономы!S66</f>
        <v>11</v>
      </c>
      <c r="T66" s="109">
        <f t="shared" si="8"/>
        <v>28.205128205128204</v>
      </c>
      <c r="U66" s="108">
        <f>Гл.агрон.!U66+Агрономы!U66</f>
        <v>0</v>
      </c>
      <c r="V66" s="109">
        <f t="shared" si="9"/>
        <v>0</v>
      </c>
      <c r="W66" s="108">
        <f>Гл.агрон.!W66+Агрономы!W66</f>
        <v>0</v>
      </c>
      <c r="X66" s="109">
        <f t="shared" si="10"/>
        <v>0</v>
      </c>
      <c r="Y66" s="108">
        <f>Гл.агрон.!Y66+Агрономы!Y66</f>
        <v>3</v>
      </c>
      <c r="Z66" s="109">
        <f t="shared" si="11"/>
        <v>7.6923076923076925</v>
      </c>
      <c r="AA66" s="108">
        <f>Гл.агрон.!AA66+Агрономы!AA66</f>
        <v>2</v>
      </c>
      <c r="AB66" s="109">
        <f t="shared" si="12"/>
        <v>5.1282051282051277</v>
      </c>
      <c r="AC66" s="109">
        <f t="shared" si="13"/>
        <v>66.666666666666657</v>
      </c>
      <c r="AD66" s="108">
        <f>Гл.агрон.!AD66+Агрономы!AD66</f>
        <v>3</v>
      </c>
      <c r="AE66" s="109">
        <f t="shared" si="14"/>
        <v>7.6923076923076925</v>
      </c>
      <c r="AF66" s="108">
        <f>Гл.агрон.!AF66+Агрономы!AF66</f>
        <v>0</v>
      </c>
      <c r="AG66" s="109">
        <f t="shared" si="15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108">
        <f>Гл.агрон.!C67+Агрономы!C67</f>
        <v>122</v>
      </c>
      <c r="D67" s="108">
        <f>Гл.агрон.!D67+Агрономы!D67</f>
        <v>93</v>
      </c>
      <c r="E67" s="109">
        <f t="shared" si="0"/>
        <v>76.229508196721312</v>
      </c>
      <c r="F67" s="108">
        <f>Гл.агрон.!F67+Агрономы!F67</f>
        <v>8</v>
      </c>
      <c r="G67" s="109">
        <f t="shared" si="1"/>
        <v>8.6021505376344098</v>
      </c>
      <c r="H67" s="108">
        <f>Гл.агрон.!H67+Агрономы!H67</f>
        <v>93</v>
      </c>
      <c r="I67" s="109">
        <f t="shared" si="2"/>
        <v>100</v>
      </c>
      <c r="J67" s="109">
        <f t="shared" si="3"/>
        <v>76.229508196721312</v>
      </c>
      <c r="K67" s="108">
        <f>Гл.агрон.!K67+Агрономы!K67</f>
        <v>75</v>
      </c>
      <c r="L67" s="109">
        <f t="shared" si="4"/>
        <v>80.645161290322577</v>
      </c>
      <c r="M67" s="108">
        <f>Гл.агрон.!M67+Агрономы!M67</f>
        <v>18</v>
      </c>
      <c r="N67" s="109">
        <f t="shared" si="5"/>
        <v>19.35483870967742</v>
      </c>
      <c r="O67" s="108">
        <f>Гл.агрон.!O67+Агрономы!O67</f>
        <v>0</v>
      </c>
      <c r="P67" s="109">
        <f t="shared" si="6"/>
        <v>0</v>
      </c>
      <c r="Q67" s="108">
        <f>Гл.агрон.!Q67+Агрономы!Q67</f>
        <v>0</v>
      </c>
      <c r="R67" s="109">
        <f t="shared" si="7"/>
        <v>0</v>
      </c>
      <c r="S67" s="108">
        <f>Гл.агрон.!S67+Агрономы!S67</f>
        <v>3</v>
      </c>
      <c r="T67" s="109">
        <f t="shared" si="8"/>
        <v>3.225806451612903</v>
      </c>
      <c r="U67" s="108">
        <f>Гл.агрон.!U67+Агрономы!U67</f>
        <v>18</v>
      </c>
      <c r="V67" s="109">
        <f t="shared" si="9"/>
        <v>19.35483870967742</v>
      </c>
      <c r="W67" s="108">
        <f>Гл.агрон.!W67+Агрономы!W67</f>
        <v>0</v>
      </c>
      <c r="X67" s="109">
        <f t="shared" si="10"/>
        <v>0</v>
      </c>
      <c r="Y67" s="108">
        <f>Гл.агрон.!Y67+Агрономы!Y67</f>
        <v>3</v>
      </c>
      <c r="Z67" s="109">
        <f t="shared" si="11"/>
        <v>3.225806451612903</v>
      </c>
      <c r="AA67" s="108">
        <f>Гл.агрон.!AA67+Агрономы!AA67</f>
        <v>0</v>
      </c>
      <c r="AB67" s="109">
        <f t="shared" si="12"/>
        <v>0</v>
      </c>
      <c r="AC67" s="109">
        <f t="shared" si="13"/>
        <v>0</v>
      </c>
      <c r="AD67" s="108">
        <f>Гл.агрон.!AD67+Агрономы!AD67</f>
        <v>0</v>
      </c>
      <c r="AE67" s="109">
        <f t="shared" si="14"/>
        <v>0</v>
      </c>
      <c r="AF67" s="108">
        <f>Гл.агрон.!AF67+Агрономы!AF67</f>
        <v>0</v>
      </c>
      <c r="AG67" s="109">
        <f t="shared" si="15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108">
        <f>Гл.агрон.!C68+Агрономы!C68</f>
        <v>129</v>
      </c>
      <c r="D68" s="108">
        <f>Гл.агрон.!D68+Агрономы!D68</f>
        <v>128</v>
      </c>
      <c r="E68" s="109">
        <f t="shared" si="0"/>
        <v>99.224806201550393</v>
      </c>
      <c r="F68" s="108">
        <f>Гл.агрон.!F68+Агрономы!F68</f>
        <v>68</v>
      </c>
      <c r="G68" s="109">
        <f t="shared" si="1"/>
        <v>53.125</v>
      </c>
      <c r="H68" s="108">
        <f>Гл.агрон.!H68+Агрономы!H68</f>
        <v>128</v>
      </c>
      <c r="I68" s="109">
        <f t="shared" si="2"/>
        <v>100</v>
      </c>
      <c r="J68" s="109">
        <f t="shared" si="3"/>
        <v>99.224806201550393</v>
      </c>
      <c r="K68" s="108">
        <f>Гл.агрон.!K68+Агрономы!K68</f>
        <v>57</v>
      </c>
      <c r="L68" s="109">
        <f t="shared" si="4"/>
        <v>44.53125</v>
      </c>
      <c r="M68" s="108">
        <f>Гл.агрон.!M68+Агрономы!M68</f>
        <v>71</v>
      </c>
      <c r="N68" s="109">
        <f t="shared" si="5"/>
        <v>55.46875</v>
      </c>
      <c r="O68" s="108">
        <f>Гл.агрон.!O68+Агрономы!O68</f>
        <v>0</v>
      </c>
      <c r="P68" s="109">
        <f t="shared" si="6"/>
        <v>0</v>
      </c>
      <c r="Q68" s="108">
        <f>Гл.агрон.!Q68+Агрономы!Q68</f>
        <v>0</v>
      </c>
      <c r="R68" s="109">
        <f t="shared" si="7"/>
        <v>0</v>
      </c>
      <c r="S68" s="108">
        <f>Гл.агрон.!S68+Агрономы!S68</f>
        <v>15</v>
      </c>
      <c r="T68" s="109">
        <f t="shared" si="8"/>
        <v>11.71875</v>
      </c>
      <c r="U68" s="108">
        <f>Гл.агрон.!U68+Агрономы!U68</f>
        <v>42</v>
      </c>
      <c r="V68" s="109">
        <f t="shared" si="9"/>
        <v>32.8125</v>
      </c>
      <c r="W68" s="108">
        <f>Гл.агрон.!W68+Агрономы!W68</f>
        <v>0</v>
      </c>
      <c r="X68" s="109">
        <f t="shared" si="10"/>
        <v>0</v>
      </c>
      <c r="Y68" s="108">
        <f>Гл.агрон.!Y68+Агрономы!Y68</f>
        <v>4</v>
      </c>
      <c r="Z68" s="109">
        <f t="shared" si="11"/>
        <v>3.125</v>
      </c>
      <c r="AA68" s="108">
        <f>Гл.агрон.!AA68+Агрономы!AA68</f>
        <v>1</v>
      </c>
      <c r="AB68" s="109">
        <f t="shared" si="12"/>
        <v>0.78125</v>
      </c>
      <c r="AC68" s="109">
        <f t="shared" si="13"/>
        <v>25</v>
      </c>
      <c r="AD68" s="108">
        <f>Гл.агрон.!AD68+Агрономы!AD68</f>
        <v>3</v>
      </c>
      <c r="AE68" s="109">
        <f t="shared" si="14"/>
        <v>2.34375</v>
      </c>
      <c r="AF68" s="108">
        <f>Гл.агрон.!AF68+Агрономы!AF68</f>
        <v>0</v>
      </c>
      <c r="AG68" s="109">
        <f t="shared" si="15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108">
        <f>Гл.агрон.!C69+Агрономы!C69</f>
        <v>33</v>
      </c>
      <c r="D69" s="108">
        <f>Гл.агрон.!D69+Агрономы!D69</f>
        <v>44</v>
      </c>
      <c r="E69" s="109">
        <f t="shared" si="0"/>
        <v>133.33333333333331</v>
      </c>
      <c r="F69" s="108">
        <f>Гл.агрон.!F69+Агрономы!F69</f>
        <v>1</v>
      </c>
      <c r="G69" s="109">
        <f t="shared" si="1"/>
        <v>2.2727272727272729</v>
      </c>
      <c r="H69" s="108">
        <f>Гл.агрон.!H69+Агрономы!H69</f>
        <v>38</v>
      </c>
      <c r="I69" s="109">
        <f t="shared" si="2"/>
        <v>86.36363636363636</v>
      </c>
      <c r="J69" s="109">
        <f t="shared" si="3"/>
        <v>115.15151515151516</v>
      </c>
      <c r="K69" s="108">
        <f>Гл.агрон.!K69+Агрономы!K69</f>
        <v>28</v>
      </c>
      <c r="L69" s="109">
        <f t="shared" si="4"/>
        <v>63.636363636363633</v>
      </c>
      <c r="M69" s="108">
        <f>Гл.агрон.!M69+Агрономы!M69</f>
        <v>10</v>
      </c>
      <c r="N69" s="109">
        <f t="shared" si="5"/>
        <v>22.727272727272727</v>
      </c>
      <c r="O69" s="108">
        <f>Гл.агрон.!O69+Агрономы!O69</f>
        <v>6</v>
      </c>
      <c r="P69" s="109">
        <f t="shared" si="6"/>
        <v>13.636363636363635</v>
      </c>
      <c r="Q69" s="108">
        <f>Гл.агрон.!Q69+Агрономы!Q69</f>
        <v>6</v>
      </c>
      <c r="R69" s="109">
        <f t="shared" si="7"/>
        <v>100</v>
      </c>
      <c r="S69" s="108">
        <f>Гл.агрон.!S69+Агрономы!S69</f>
        <v>9</v>
      </c>
      <c r="T69" s="109">
        <f t="shared" si="8"/>
        <v>20.454545454545457</v>
      </c>
      <c r="U69" s="108">
        <f>Гл.агрон.!U69+Агрономы!U69</f>
        <v>33</v>
      </c>
      <c r="V69" s="109">
        <f t="shared" si="9"/>
        <v>75</v>
      </c>
      <c r="W69" s="108">
        <f>Гл.агрон.!W69+Агрономы!W69</f>
        <v>0</v>
      </c>
      <c r="X69" s="109">
        <f t="shared" si="10"/>
        <v>0</v>
      </c>
      <c r="Y69" s="108">
        <f>Гл.агрон.!Y69+Агрономы!Y69</f>
        <v>0</v>
      </c>
      <c r="Z69" s="109">
        <f t="shared" si="11"/>
        <v>0</v>
      </c>
      <c r="AA69" s="108">
        <f>Гл.агрон.!AA69+Агрономы!AA69</f>
        <v>0</v>
      </c>
      <c r="AB69" s="109">
        <f t="shared" si="12"/>
        <v>0</v>
      </c>
      <c r="AC69" s="109">
        <f t="shared" si="13"/>
        <v>0</v>
      </c>
      <c r="AD69" s="108">
        <f>Гл.агрон.!AD69+Агрономы!AD69</f>
        <v>40</v>
      </c>
      <c r="AE69" s="109">
        <f t="shared" si="14"/>
        <v>90.909090909090907</v>
      </c>
      <c r="AF69" s="108">
        <f>Гл.агрон.!AF69+Агрономы!AF69</f>
        <v>0</v>
      </c>
      <c r="AG69" s="109">
        <f t="shared" si="15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108">
        <f>Гл.агрон.!C70+Агрономы!C70</f>
        <v>4</v>
      </c>
      <c r="D70" s="108">
        <f>Гл.агрон.!D70+Агрономы!D70</f>
        <v>4</v>
      </c>
      <c r="E70" s="109">
        <f t="shared" si="0"/>
        <v>100</v>
      </c>
      <c r="F70" s="108">
        <f>Гл.агрон.!F70+Агрономы!F70</f>
        <v>1</v>
      </c>
      <c r="G70" s="109">
        <f t="shared" si="1"/>
        <v>25</v>
      </c>
      <c r="H70" s="108">
        <f>Гл.агрон.!H70+Агрономы!H70</f>
        <v>4</v>
      </c>
      <c r="I70" s="109">
        <f t="shared" si="2"/>
        <v>100</v>
      </c>
      <c r="J70" s="109">
        <f t="shared" si="3"/>
        <v>100</v>
      </c>
      <c r="K70" s="108">
        <f>Гл.агрон.!K70+Агрономы!K70</f>
        <v>3</v>
      </c>
      <c r="L70" s="109">
        <f t="shared" si="4"/>
        <v>75</v>
      </c>
      <c r="M70" s="108">
        <f>Гл.агрон.!M70+Агрономы!M70</f>
        <v>1</v>
      </c>
      <c r="N70" s="109">
        <f t="shared" si="5"/>
        <v>25</v>
      </c>
      <c r="O70" s="108">
        <f>Гл.агрон.!O70+Агрономы!O70</f>
        <v>0</v>
      </c>
      <c r="P70" s="109">
        <f t="shared" si="6"/>
        <v>0</v>
      </c>
      <c r="Q70" s="108">
        <f>Гл.агрон.!Q70+Агрономы!Q70</f>
        <v>0</v>
      </c>
      <c r="R70" s="109">
        <f t="shared" si="7"/>
        <v>0</v>
      </c>
      <c r="S70" s="108">
        <f>Гл.агрон.!S70+Агрономы!S70</f>
        <v>0</v>
      </c>
      <c r="T70" s="109">
        <f t="shared" si="8"/>
        <v>0</v>
      </c>
      <c r="U70" s="108">
        <f>Гл.агрон.!U70+Агрономы!U70</f>
        <v>2</v>
      </c>
      <c r="V70" s="109">
        <f t="shared" si="9"/>
        <v>50</v>
      </c>
      <c r="W70" s="108">
        <f>Гл.агрон.!W70+Агрономы!W70</f>
        <v>0</v>
      </c>
      <c r="X70" s="109">
        <f t="shared" si="10"/>
        <v>0</v>
      </c>
      <c r="Y70" s="108">
        <f>Гл.агрон.!Y70+Агрономы!Y70</f>
        <v>5</v>
      </c>
      <c r="Z70" s="109">
        <f t="shared" si="11"/>
        <v>125</v>
      </c>
      <c r="AA70" s="108">
        <f>Гл.агрон.!AA70+Агрономы!AA70</f>
        <v>0</v>
      </c>
      <c r="AB70" s="109">
        <f t="shared" si="12"/>
        <v>0</v>
      </c>
      <c r="AC70" s="109">
        <f t="shared" si="13"/>
        <v>0</v>
      </c>
      <c r="AD70" s="108">
        <f>Гл.агрон.!AD70+Агрономы!AD70</f>
        <v>0</v>
      </c>
      <c r="AE70" s="109">
        <f t="shared" si="14"/>
        <v>0</v>
      </c>
      <c r="AF70" s="108">
        <f>Гл.агрон.!AF70+Агрономы!AF70</f>
        <v>0</v>
      </c>
      <c r="AG70" s="109">
        <f t="shared" si="15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108">
        <f>Гл.агрон.!C71+Агрономы!C71</f>
        <v>899</v>
      </c>
      <c r="D71" s="108">
        <f>Гл.агрон.!D71+Агрономы!D71</f>
        <v>806</v>
      </c>
      <c r="E71" s="109">
        <f t="shared" si="0"/>
        <v>89.65517241379311</v>
      </c>
      <c r="F71" s="108">
        <f>Гл.агрон.!F71+Агрономы!F71</f>
        <v>125</v>
      </c>
      <c r="G71" s="109">
        <f t="shared" si="1"/>
        <v>15.508684863523573</v>
      </c>
      <c r="H71" s="108">
        <f>Гл.агрон.!H71+Агрономы!H71</f>
        <v>798</v>
      </c>
      <c r="I71" s="109">
        <f t="shared" si="2"/>
        <v>99.007444168734494</v>
      </c>
      <c r="J71" s="109">
        <f t="shared" si="3"/>
        <v>88.765294771968854</v>
      </c>
      <c r="K71" s="108">
        <f>Гл.агрон.!K71+Агрономы!K71</f>
        <v>626</v>
      </c>
      <c r="L71" s="109">
        <f t="shared" si="4"/>
        <v>77.66749379652606</v>
      </c>
      <c r="M71" s="108">
        <f>Гл.агрон.!M71+Агрономы!M71</f>
        <v>172</v>
      </c>
      <c r="N71" s="109">
        <f t="shared" si="5"/>
        <v>21.339950372208435</v>
      </c>
      <c r="O71" s="108">
        <f>Гл.агрон.!O71+Агрономы!O71</f>
        <v>8</v>
      </c>
      <c r="P71" s="109">
        <f t="shared" si="6"/>
        <v>0.99255583126550873</v>
      </c>
      <c r="Q71" s="108">
        <f>Гл.агрон.!Q71+Агрономы!Q71</f>
        <v>6</v>
      </c>
      <c r="R71" s="109">
        <f t="shared" si="7"/>
        <v>75</v>
      </c>
      <c r="S71" s="108">
        <f>Гл.агрон.!S71+Агрономы!S71</f>
        <v>119</v>
      </c>
      <c r="T71" s="109">
        <f t="shared" si="8"/>
        <v>14.764267990074442</v>
      </c>
      <c r="U71" s="108">
        <f>Гл.агрон.!U71+Агрономы!U71</f>
        <v>81</v>
      </c>
      <c r="V71" s="109">
        <f t="shared" si="9"/>
        <v>10.049627791563276</v>
      </c>
      <c r="W71" s="108">
        <f>Гл.агрон.!W71+Агрономы!W71</f>
        <v>24</v>
      </c>
      <c r="X71" s="109">
        <f t="shared" si="10"/>
        <v>2.9776674937965262</v>
      </c>
      <c r="Y71" s="108">
        <f>Гл.агрон.!Y71+Агрономы!Y71</f>
        <v>127</v>
      </c>
      <c r="Z71" s="109">
        <f t="shared" si="11"/>
        <v>15.75682382133995</v>
      </c>
      <c r="AA71" s="108">
        <f>Гл.агрон.!AA71+Агрономы!AA71</f>
        <v>10</v>
      </c>
      <c r="AB71" s="109">
        <f t="shared" si="12"/>
        <v>1.240694789081886</v>
      </c>
      <c r="AC71" s="109">
        <f t="shared" si="13"/>
        <v>7.8740157480314963</v>
      </c>
      <c r="AD71" s="108">
        <f>Гл.агрон.!AD71+Агрономы!AD71</f>
        <v>78</v>
      </c>
      <c r="AE71" s="109">
        <f t="shared" si="14"/>
        <v>9.67741935483871</v>
      </c>
      <c r="AF71" s="108">
        <f>Гл.агрон.!AF71+Агрономы!AF71</f>
        <v>4</v>
      </c>
      <c r="AG71" s="109">
        <f t="shared" si="15"/>
        <v>0.49627791563275436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61">
        <f>SUM(C73:C78)</f>
        <v>539</v>
      </c>
      <c r="D72" s="61">
        <f>SUM(D73:D78)</f>
        <v>493</v>
      </c>
      <c r="E72" s="62">
        <f t="shared" si="0"/>
        <v>91.465677179962896</v>
      </c>
      <c r="F72" s="61">
        <f>SUM(F73:F78)</f>
        <v>87</v>
      </c>
      <c r="G72" s="62">
        <f t="shared" si="1"/>
        <v>17.647058823529413</v>
      </c>
      <c r="H72" s="61">
        <f>SUM(H73:H78)</f>
        <v>490</v>
      </c>
      <c r="I72" s="62">
        <f>IF(D72=0,0,H72/D72*100)</f>
        <v>99.391480730223122</v>
      </c>
      <c r="J72" s="62">
        <f>IF(C72=0,0,H72/C72*100)</f>
        <v>90.909090909090907</v>
      </c>
      <c r="K72" s="61">
        <f>SUM(K73:K78)</f>
        <v>400</v>
      </c>
      <c r="L72" s="62">
        <f t="shared" si="4"/>
        <v>81.135902636916839</v>
      </c>
      <c r="M72" s="61">
        <f>SUM(M73:M78)</f>
        <v>90</v>
      </c>
      <c r="N72" s="62">
        <f>IF(D72=0,0,M72/D72*100)</f>
        <v>18.255578093306287</v>
      </c>
      <c r="O72" s="61">
        <f>SUM(O73:O78)</f>
        <v>3</v>
      </c>
      <c r="P72" s="62">
        <f>IF(D72=0,0,O72/D72*100)</f>
        <v>0.6085192697768762</v>
      </c>
      <c r="Q72" s="61">
        <f>SUM(Q73:Q78)</f>
        <v>4</v>
      </c>
      <c r="R72" s="62">
        <f t="shared" si="7"/>
        <v>133.33333333333331</v>
      </c>
      <c r="S72" s="61">
        <f>SUM(S73:S78)</f>
        <v>62</v>
      </c>
      <c r="T72" s="62">
        <f>IF(D72=0,0,S72/D72*100)</f>
        <v>12.57606490872211</v>
      </c>
      <c r="U72" s="61">
        <f>SUM(U73:U78)</f>
        <v>40</v>
      </c>
      <c r="V72" s="62">
        <f t="shared" si="9"/>
        <v>8.1135902636916839</v>
      </c>
      <c r="W72" s="61">
        <f>SUM(W73:W78)</f>
        <v>83</v>
      </c>
      <c r="X72" s="62">
        <f>IF(D72=0,0,W72/D72*100)</f>
        <v>16.835699797160245</v>
      </c>
      <c r="Y72" s="61">
        <f>SUM(Y73:Y78)</f>
        <v>69</v>
      </c>
      <c r="Z72" s="62">
        <f>IF(D72=0,0,Y72/D72*100)</f>
        <v>13.995943204868155</v>
      </c>
      <c r="AA72" s="61">
        <f>SUM(AA73:AA78)</f>
        <v>3</v>
      </c>
      <c r="AB72" s="62">
        <f>IF(D72=0,0,AA72/D72*100)</f>
        <v>0.6085192697768762</v>
      </c>
      <c r="AC72" s="62">
        <f>IF(Y72=0,0,AA72/Y72*100)</f>
        <v>4.3478260869565215</v>
      </c>
      <c r="AD72" s="61">
        <f>SUM(AD73:AD78)</f>
        <v>60</v>
      </c>
      <c r="AE72" s="62">
        <f t="shared" si="14"/>
        <v>12.170385395537526</v>
      </c>
      <c r="AF72" s="61">
        <f>SUM(AF73:AF78)</f>
        <v>0</v>
      </c>
      <c r="AG72" s="62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108">
        <f>Гл.агрон.!C73+Агрономы!C73</f>
        <v>106</v>
      </c>
      <c r="D73" s="108">
        <f>Гл.агрон.!D73+Агрономы!D73</f>
        <v>112</v>
      </c>
      <c r="E73" s="109">
        <f t="shared" si="0"/>
        <v>105.66037735849056</v>
      </c>
      <c r="F73" s="108">
        <f>Гл.агрон.!F73+Агрономы!F73</f>
        <v>7</v>
      </c>
      <c r="G73" s="109">
        <f t="shared" si="1"/>
        <v>6.25</v>
      </c>
      <c r="H73" s="108">
        <f>Гл.агрон.!H73+Агрономы!H73</f>
        <v>112</v>
      </c>
      <c r="I73" s="109">
        <f t="shared" si="2"/>
        <v>100</v>
      </c>
      <c r="J73" s="109">
        <f t="shared" si="3"/>
        <v>105.66037735849056</v>
      </c>
      <c r="K73" s="108">
        <f>Гл.агрон.!K73+Агрономы!K73</f>
        <v>86</v>
      </c>
      <c r="L73" s="109">
        <f t="shared" si="4"/>
        <v>76.785714285714292</v>
      </c>
      <c r="M73" s="108">
        <f>Гл.агрон.!M73+Агрономы!M73</f>
        <v>26</v>
      </c>
      <c r="N73" s="109">
        <f t="shared" si="5"/>
        <v>23.214285714285715</v>
      </c>
      <c r="O73" s="108">
        <f>Гл.агрон.!O73+Агрономы!O73</f>
        <v>0</v>
      </c>
      <c r="P73" s="109">
        <f t="shared" si="6"/>
        <v>0</v>
      </c>
      <c r="Q73" s="108">
        <f>Гл.агрон.!Q73+Агрономы!Q73</f>
        <v>0</v>
      </c>
      <c r="R73" s="109">
        <f t="shared" si="7"/>
        <v>0</v>
      </c>
      <c r="S73" s="108">
        <f>Гл.агрон.!S73+Агрономы!S73</f>
        <v>10</v>
      </c>
      <c r="T73" s="109">
        <f t="shared" si="8"/>
        <v>8.9285714285714288</v>
      </c>
      <c r="U73" s="108">
        <f>Гл.агрон.!U73+Агрономы!U73</f>
        <v>12</v>
      </c>
      <c r="V73" s="109">
        <f t="shared" si="9"/>
        <v>10.714285714285714</v>
      </c>
      <c r="W73" s="108">
        <f>Гл.агрон.!W73+Агрономы!W73</f>
        <v>1</v>
      </c>
      <c r="X73" s="109">
        <f t="shared" si="10"/>
        <v>0.89285714285714279</v>
      </c>
      <c r="Y73" s="108">
        <f>Гл.агрон.!Y73+Агрономы!Y73</f>
        <v>14</v>
      </c>
      <c r="Z73" s="109">
        <f t="shared" si="11"/>
        <v>12.5</v>
      </c>
      <c r="AA73" s="108">
        <f>Гл.агрон.!AA73+Агрономы!AA73</f>
        <v>1</v>
      </c>
      <c r="AB73" s="109">
        <f t="shared" si="12"/>
        <v>0.89285714285714279</v>
      </c>
      <c r="AC73" s="109">
        <f t="shared" si="13"/>
        <v>7.1428571428571423</v>
      </c>
      <c r="AD73" s="108">
        <f>Гл.агрон.!AD73+Агрономы!AD73</f>
        <v>10</v>
      </c>
      <c r="AE73" s="109">
        <f t="shared" si="14"/>
        <v>8.9285714285714288</v>
      </c>
      <c r="AF73" s="108">
        <f>Гл.агрон.!AF73+Агрономы!AF73</f>
        <v>0</v>
      </c>
      <c r="AG73" s="109">
        <f t="shared" si="15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108">
        <f>Гл.агрон.!C74+Агрономы!C74</f>
        <v>153</v>
      </c>
      <c r="D74" s="108">
        <f>Гл.агрон.!D74+Агрономы!D74</f>
        <v>126</v>
      </c>
      <c r="E74" s="109">
        <f t="shared" si="0"/>
        <v>82.35294117647058</v>
      </c>
      <c r="F74" s="108">
        <f>Гл.агрон.!F74+Агрономы!F74</f>
        <v>51</v>
      </c>
      <c r="G74" s="109">
        <f t="shared" si="1"/>
        <v>40.476190476190474</v>
      </c>
      <c r="H74" s="108">
        <f>Гл.агрон.!H74+Агрономы!H74</f>
        <v>125</v>
      </c>
      <c r="I74" s="109">
        <f t="shared" si="2"/>
        <v>99.206349206349216</v>
      </c>
      <c r="J74" s="109">
        <f t="shared" si="3"/>
        <v>81.699346405228752</v>
      </c>
      <c r="K74" s="108">
        <f>Гл.агрон.!K74+Агрономы!K74</f>
        <v>103</v>
      </c>
      <c r="L74" s="109">
        <f t="shared" si="4"/>
        <v>81.746031746031747</v>
      </c>
      <c r="M74" s="108">
        <f>Гл.агрон.!M74+Агрономы!M74</f>
        <v>22</v>
      </c>
      <c r="N74" s="109">
        <f t="shared" si="5"/>
        <v>17.460317460317459</v>
      </c>
      <c r="O74" s="108">
        <f>Гл.агрон.!O74+Агрономы!O74</f>
        <v>1</v>
      </c>
      <c r="P74" s="109">
        <f t="shared" si="6"/>
        <v>0.79365079365079361</v>
      </c>
      <c r="Q74" s="108">
        <f>Гл.агрон.!Q74+Агрономы!Q74</f>
        <v>1</v>
      </c>
      <c r="R74" s="109">
        <f t="shared" si="7"/>
        <v>100</v>
      </c>
      <c r="S74" s="108">
        <f>Гл.агрон.!S74+Агрономы!S74</f>
        <v>6</v>
      </c>
      <c r="T74" s="109">
        <f t="shared" si="8"/>
        <v>4.7619047619047619</v>
      </c>
      <c r="U74" s="108">
        <f>Гл.агрон.!U74+Агрономы!U74</f>
        <v>14</v>
      </c>
      <c r="V74" s="109">
        <f t="shared" si="9"/>
        <v>11.111111111111111</v>
      </c>
      <c r="W74" s="108">
        <f>Гл.агрон.!W74+Агрономы!W74</f>
        <v>14</v>
      </c>
      <c r="X74" s="109">
        <f t="shared" si="10"/>
        <v>11.111111111111111</v>
      </c>
      <c r="Y74" s="108">
        <f>Гл.агрон.!Y74+Агрономы!Y74</f>
        <v>20</v>
      </c>
      <c r="Z74" s="109">
        <f t="shared" si="11"/>
        <v>15.873015873015872</v>
      </c>
      <c r="AA74" s="108">
        <f>Гл.агрон.!AA74+Агрономы!AA74</f>
        <v>0</v>
      </c>
      <c r="AB74" s="109">
        <f t="shared" si="12"/>
        <v>0</v>
      </c>
      <c r="AC74" s="109">
        <f t="shared" si="13"/>
        <v>0</v>
      </c>
      <c r="AD74" s="108">
        <f>Гл.агрон.!AD74+Агрономы!AD74</f>
        <v>19</v>
      </c>
      <c r="AE74" s="109">
        <f t="shared" si="14"/>
        <v>15.079365079365079</v>
      </c>
      <c r="AF74" s="108">
        <f>Гл.агрон.!AF74+Агрономы!AF74</f>
        <v>0</v>
      </c>
      <c r="AG74" s="109">
        <f t="shared" si="15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108">
        <f>Гл.агрон.!C75+Агрономы!C75</f>
        <v>237</v>
      </c>
      <c r="D75" s="108">
        <f>Гл.агрон.!D75+Агрономы!D75</f>
        <v>220</v>
      </c>
      <c r="E75" s="109">
        <f t="shared" si="0"/>
        <v>92.827004219409275</v>
      </c>
      <c r="F75" s="108">
        <f>Гл.агрон.!F75+Агрономы!F75</f>
        <v>29</v>
      </c>
      <c r="G75" s="109">
        <f t="shared" si="1"/>
        <v>13.18181818181818</v>
      </c>
      <c r="H75" s="108">
        <f>Гл.агрон.!H75+Агрономы!H75</f>
        <v>218</v>
      </c>
      <c r="I75" s="109">
        <f t="shared" si="2"/>
        <v>99.090909090909093</v>
      </c>
      <c r="J75" s="109">
        <f t="shared" si="3"/>
        <v>91.983122362869196</v>
      </c>
      <c r="K75" s="108">
        <f>Гл.агрон.!K75+Агрономы!K75</f>
        <v>187</v>
      </c>
      <c r="L75" s="109">
        <f t="shared" si="4"/>
        <v>85</v>
      </c>
      <c r="M75" s="108">
        <f>Гл.агрон.!M75+Агрономы!M75</f>
        <v>31</v>
      </c>
      <c r="N75" s="109">
        <f t="shared" si="5"/>
        <v>14.09090909090909</v>
      </c>
      <c r="O75" s="108">
        <f>Гл.агрон.!O75+Агрономы!O75</f>
        <v>2</v>
      </c>
      <c r="P75" s="109">
        <f t="shared" si="6"/>
        <v>0.90909090909090906</v>
      </c>
      <c r="Q75" s="108">
        <f>Гл.агрон.!Q75+Агрономы!Q75</f>
        <v>2</v>
      </c>
      <c r="R75" s="109">
        <f t="shared" si="7"/>
        <v>100</v>
      </c>
      <c r="S75" s="108">
        <f>Гл.агрон.!S75+Агрономы!S75</f>
        <v>44</v>
      </c>
      <c r="T75" s="109">
        <f t="shared" si="8"/>
        <v>20</v>
      </c>
      <c r="U75" s="108">
        <f>Гл.агрон.!U75+Агрономы!U75</f>
        <v>13</v>
      </c>
      <c r="V75" s="109">
        <f t="shared" si="9"/>
        <v>5.9090909090909092</v>
      </c>
      <c r="W75" s="108">
        <f>Гл.агрон.!W75+Агрономы!W75</f>
        <v>67</v>
      </c>
      <c r="X75" s="109">
        <f t="shared" si="10"/>
        <v>30.454545454545457</v>
      </c>
      <c r="Y75" s="108">
        <f>Гл.агрон.!Y75+Агрономы!Y75</f>
        <v>33</v>
      </c>
      <c r="Z75" s="109">
        <f t="shared" si="11"/>
        <v>15</v>
      </c>
      <c r="AA75" s="108">
        <f>Гл.агрон.!AA75+Агрономы!AA75</f>
        <v>2</v>
      </c>
      <c r="AB75" s="109">
        <f t="shared" si="12"/>
        <v>0.90909090909090906</v>
      </c>
      <c r="AC75" s="109">
        <f t="shared" si="13"/>
        <v>6.0606060606060606</v>
      </c>
      <c r="AD75" s="108">
        <f>Гл.агрон.!AD75+Агрономы!AD75</f>
        <v>28</v>
      </c>
      <c r="AE75" s="109">
        <f t="shared" si="14"/>
        <v>12.727272727272727</v>
      </c>
      <c r="AF75" s="108">
        <f>Гл.агрон.!AF75+Агрономы!AF75</f>
        <v>0</v>
      </c>
      <c r="AG75" s="109">
        <f t="shared" si="15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108">
        <f>Гл.агрон.!C76+Агрономы!C76</f>
        <v>37</v>
      </c>
      <c r="D76" s="108">
        <f>Гл.агрон.!D76+Агрономы!D76</f>
        <v>32</v>
      </c>
      <c r="E76" s="109">
        <f t="shared" si="0"/>
        <v>86.486486486486484</v>
      </c>
      <c r="F76" s="108">
        <f>Гл.агрон.!F76+Агрономы!F76</f>
        <v>0</v>
      </c>
      <c r="G76" s="109">
        <f t="shared" si="1"/>
        <v>0</v>
      </c>
      <c r="H76" s="108">
        <f>Гл.агрон.!H76+Агрономы!H76</f>
        <v>32</v>
      </c>
      <c r="I76" s="109">
        <f t="shared" si="2"/>
        <v>100</v>
      </c>
      <c r="J76" s="109">
        <f t="shared" si="3"/>
        <v>86.486486486486484</v>
      </c>
      <c r="K76" s="108">
        <f>Гл.агрон.!K76+Агрономы!K76</f>
        <v>22</v>
      </c>
      <c r="L76" s="109">
        <f t="shared" si="4"/>
        <v>68.75</v>
      </c>
      <c r="M76" s="108">
        <f>Гл.агрон.!M76+Агрономы!M76</f>
        <v>10</v>
      </c>
      <c r="N76" s="109">
        <f t="shared" si="5"/>
        <v>31.25</v>
      </c>
      <c r="O76" s="108">
        <f>Гл.агрон.!O76+Агрономы!O76</f>
        <v>0</v>
      </c>
      <c r="P76" s="109">
        <f t="shared" si="6"/>
        <v>0</v>
      </c>
      <c r="Q76" s="108">
        <f>Гл.агрон.!Q76+Агрономы!Q76</f>
        <v>1</v>
      </c>
      <c r="R76" s="109">
        <f t="shared" si="7"/>
        <v>0</v>
      </c>
      <c r="S76" s="108">
        <f>Гл.агрон.!S76+Агрономы!S76</f>
        <v>2</v>
      </c>
      <c r="T76" s="109">
        <f t="shared" si="8"/>
        <v>6.25</v>
      </c>
      <c r="U76" s="108">
        <f>Гл.агрон.!U76+Агрономы!U76</f>
        <v>1</v>
      </c>
      <c r="V76" s="109">
        <f t="shared" si="9"/>
        <v>3.125</v>
      </c>
      <c r="W76" s="108">
        <f>Гл.агрон.!W76+Агрономы!W76</f>
        <v>1</v>
      </c>
      <c r="X76" s="109">
        <f t="shared" si="10"/>
        <v>3.125</v>
      </c>
      <c r="Y76" s="108">
        <f>Гл.агрон.!Y76+Агрономы!Y76</f>
        <v>1</v>
      </c>
      <c r="Z76" s="109">
        <f t="shared" si="11"/>
        <v>3.125</v>
      </c>
      <c r="AA76" s="108">
        <f>Гл.агрон.!AA76+Агрономы!AA76</f>
        <v>0</v>
      </c>
      <c r="AB76" s="109">
        <f t="shared" si="12"/>
        <v>0</v>
      </c>
      <c r="AC76" s="109">
        <f t="shared" si="13"/>
        <v>0</v>
      </c>
      <c r="AD76" s="108">
        <f>Гл.агрон.!AD76+Агрономы!AD76</f>
        <v>1</v>
      </c>
      <c r="AE76" s="109">
        <f t="shared" si="14"/>
        <v>3.125</v>
      </c>
      <c r="AF76" s="108">
        <f>Гл.агрон.!AF76+Агрономы!AF76</f>
        <v>0</v>
      </c>
      <c r="AG76" s="109">
        <f t="shared" si="15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108">
        <f>Гл.агрон.!C77+Агрономы!C77</f>
        <v>3</v>
      </c>
      <c r="D77" s="108">
        <f>Гл.агрон.!D77+Агрономы!D77</f>
        <v>2</v>
      </c>
      <c r="E77" s="109">
        <f t="shared" si="0"/>
        <v>66.666666666666657</v>
      </c>
      <c r="F77" s="108">
        <f>Гл.агрон.!F77+Агрономы!F77</f>
        <v>0</v>
      </c>
      <c r="G77" s="109">
        <f t="shared" si="1"/>
        <v>0</v>
      </c>
      <c r="H77" s="108">
        <f>Гл.агрон.!H77+Агрономы!H77</f>
        <v>2</v>
      </c>
      <c r="I77" s="109">
        <f t="shared" si="2"/>
        <v>100</v>
      </c>
      <c r="J77" s="109">
        <f t="shared" si="3"/>
        <v>66.666666666666657</v>
      </c>
      <c r="K77" s="108">
        <f>Гл.агрон.!K77+Агрономы!K77</f>
        <v>2</v>
      </c>
      <c r="L77" s="109">
        <f t="shared" si="4"/>
        <v>100</v>
      </c>
      <c r="M77" s="108">
        <f>Гл.агрон.!M77+Агрономы!M77</f>
        <v>0</v>
      </c>
      <c r="N77" s="109">
        <f t="shared" si="5"/>
        <v>0</v>
      </c>
      <c r="O77" s="108">
        <f>Гл.агрон.!O77+Агрономы!O77</f>
        <v>0</v>
      </c>
      <c r="P77" s="109">
        <f t="shared" si="6"/>
        <v>0</v>
      </c>
      <c r="Q77" s="108">
        <f>Гл.агрон.!Q77+Агрономы!Q77</f>
        <v>0</v>
      </c>
      <c r="R77" s="109">
        <f t="shared" si="7"/>
        <v>0</v>
      </c>
      <c r="S77" s="108">
        <f>Гл.агрон.!S77+Агрономы!S77</f>
        <v>0</v>
      </c>
      <c r="T77" s="109">
        <f t="shared" si="8"/>
        <v>0</v>
      </c>
      <c r="U77" s="108">
        <f>Гл.агрон.!U77+Агрономы!U77</f>
        <v>0</v>
      </c>
      <c r="V77" s="109">
        <f t="shared" si="9"/>
        <v>0</v>
      </c>
      <c r="W77" s="108">
        <f>Гл.агрон.!W77+Агрономы!W77</f>
        <v>0</v>
      </c>
      <c r="X77" s="109">
        <f t="shared" si="10"/>
        <v>0</v>
      </c>
      <c r="Y77" s="108">
        <f>Гл.агрон.!Y77+Агрономы!Y77</f>
        <v>1</v>
      </c>
      <c r="Z77" s="109">
        <f t="shared" si="11"/>
        <v>50</v>
      </c>
      <c r="AA77" s="108">
        <f>Гл.агрон.!AA77+Агрономы!AA77</f>
        <v>0</v>
      </c>
      <c r="AB77" s="109">
        <f t="shared" si="12"/>
        <v>0</v>
      </c>
      <c r="AC77" s="109">
        <f t="shared" si="13"/>
        <v>0</v>
      </c>
      <c r="AD77" s="108">
        <f>Гл.агрон.!AD77+Агрономы!AD77</f>
        <v>2</v>
      </c>
      <c r="AE77" s="109">
        <f t="shared" si="14"/>
        <v>100</v>
      </c>
      <c r="AF77" s="108">
        <f>Гл.агрон.!AF77+Агрономы!AF77</f>
        <v>0</v>
      </c>
      <c r="AG77" s="109">
        <f t="shared" si="15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108">
        <f>Гл.агрон.!C78+Агрономы!C78</f>
        <v>3</v>
      </c>
      <c r="D78" s="108">
        <f>Гл.агрон.!D78+Агрономы!D78</f>
        <v>1</v>
      </c>
      <c r="E78" s="109">
        <f t="shared" si="0"/>
        <v>33.333333333333329</v>
      </c>
      <c r="F78" s="108">
        <f>Гл.агрон.!F78+Агрономы!F78</f>
        <v>0</v>
      </c>
      <c r="G78" s="109">
        <f t="shared" si="1"/>
        <v>0</v>
      </c>
      <c r="H78" s="108">
        <f>Гл.агрон.!H78+Агрономы!H78</f>
        <v>1</v>
      </c>
      <c r="I78" s="109">
        <f t="shared" si="2"/>
        <v>100</v>
      </c>
      <c r="J78" s="109">
        <f t="shared" si="3"/>
        <v>33.333333333333329</v>
      </c>
      <c r="K78" s="108">
        <f>Гл.агрон.!K78+Агрономы!K78</f>
        <v>0</v>
      </c>
      <c r="L78" s="109">
        <f t="shared" si="4"/>
        <v>0</v>
      </c>
      <c r="M78" s="108">
        <f>Гл.агрон.!M78+Агрономы!M78</f>
        <v>1</v>
      </c>
      <c r="N78" s="109">
        <f t="shared" si="5"/>
        <v>100</v>
      </c>
      <c r="O78" s="108">
        <f>Гл.агрон.!O78+Агрономы!O78</f>
        <v>0</v>
      </c>
      <c r="P78" s="109">
        <f t="shared" si="6"/>
        <v>0</v>
      </c>
      <c r="Q78" s="108">
        <f>Гл.агрон.!Q78+Агрономы!Q78</f>
        <v>0</v>
      </c>
      <c r="R78" s="109">
        <f t="shared" si="7"/>
        <v>0</v>
      </c>
      <c r="S78" s="108">
        <f>Гл.агрон.!S78+Агрономы!S78</f>
        <v>0</v>
      </c>
      <c r="T78" s="109">
        <f t="shared" si="8"/>
        <v>0</v>
      </c>
      <c r="U78" s="108">
        <f>Гл.агрон.!U78+Агрономы!U78</f>
        <v>0</v>
      </c>
      <c r="V78" s="109">
        <f t="shared" si="9"/>
        <v>0</v>
      </c>
      <c r="W78" s="108">
        <f>Гл.агрон.!W78+Агрономы!W78</f>
        <v>0</v>
      </c>
      <c r="X78" s="109">
        <f t="shared" si="10"/>
        <v>0</v>
      </c>
      <c r="Y78" s="108">
        <f>Гл.агрон.!Y78+Агрономы!Y78</f>
        <v>0</v>
      </c>
      <c r="Z78" s="109">
        <f t="shared" si="11"/>
        <v>0</v>
      </c>
      <c r="AA78" s="108">
        <f>Гл.агрон.!AA78+Агрономы!AA78</f>
        <v>0</v>
      </c>
      <c r="AB78" s="109">
        <f t="shared" si="12"/>
        <v>0</v>
      </c>
      <c r="AC78" s="109">
        <f t="shared" si="13"/>
        <v>0</v>
      </c>
      <c r="AD78" s="108">
        <f>Гл.агрон.!AD78+Агрономы!AD78</f>
        <v>0</v>
      </c>
      <c r="AE78" s="109">
        <f t="shared" si="14"/>
        <v>0</v>
      </c>
      <c r="AF78" s="108">
        <f>Гл.агрон.!AF78+Агрономы!AF78</f>
        <v>0</v>
      </c>
      <c r="AG78" s="109">
        <f t="shared" si="15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61">
        <f>SUM(C80:C89)</f>
        <v>1329</v>
      </c>
      <c r="D79" s="61">
        <f>SUM(D80:D89)</f>
        <v>1105</v>
      </c>
      <c r="E79" s="62">
        <f>IF(C79=0,0,D79/C79*100)</f>
        <v>83.145221971407068</v>
      </c>
      <c r="F79" s="61">
        <f>SUM(F80:F89)</f>
        <v>193</v>
      </c>
      <c r="G79" s="62">
        <f>IF(D79=0,0,F79/D79*100)</f>
        <v>17.466063348416288</v>
      </c>
      <c r="H79" s="61">
        <f>SUM(H80:H89)</f>
        <v>1057</v>
      </c>
      <c r="I79" s="62">
        <f>IF(D79=0,0,H79/D79*100)</f>
        <v>95.656108597285069</v>
      </c>
      <c r="J79" s="62">
        <f>IF(C79=0,0,H79/C79*100)</f>
        <v>79.53348382242288</v>
      </c>
      <c r="K79" s="61">
        <f>SUM(K80:K89)</f>
        <v>833</v>
      </c>
      <c r="L79" s="62">
        <f t="shared" si="4"/>
        <v>75.384615384615387</v>
      </c>
      <c r="M79" s="61">
        <f>SUM(M80:M89)</f>
        <v>224</v>
      </c>
      <c r="N79" s="62">
        <f>IF(D79=0,0,M79/D79*100)</f>
        <v>20.271493212669682</v>
      </c>
      <c r="O79" s="61">
        <f>SUM(O80:O89)</f>
        <v>48</v>
      </c>
      <c r="P79" s="62">
        <f>IF(D79=0,0,O79/D79*100)</f>
        <v>4.3438914027149318</v>
      </c>
      <c r="Q79" s="61">
        <f>SUM(Q80:Q89)</f>
        <v>14</v>
      </c>
      <c r="R79" s="62">
        <f t="shared" si="7"/>
        <v>29.166666666666668</v>
      </c>
      <c r="S79" s="61">
        <f>SUM(S80:S89)</f>
        <v>144</v>
      </c>
      <c r="T79" s="62">
        <f>IF(D79=0,0,S79/D79*100)</f>
        <v>13.031674208144798</v>
      </c>
      <c r="U79" s="61">
        <f>SUM(U80:U89)</f>
        <v>121</v>
      </c>
      <c r="V79" s="62">
        <f t="shared" si="9"/>
        <v>10.950226244343892</v>
      </c>
      <c r="W79" s="61">
        <f>SUM(W80:W89)</f>
        <v>157</v>
      </c>
      <c r="X79" s="62">
        <f>IF(D79=0,0,W79/D79*100)</f>
        <v>14.20814479638009</v>
      </c>
      <c r="Y79" s="61">
        <f>SUM(Y80:Y89)</f>
        <v>172</v>
      </c>
      <c r="Z79" s="62">
        <f>IF(D79=0,0,Y79/D79*100)</f>
        <v>15.565610859728507</v>
      </c>
      <c r="AA79" s="61">
        <f>SUM(AA80:AA89)</f>
        <v>33</v>
      </c>
      <c r="AB79" s="62">
        <f>IF(D79=0,0,AA79/D79*100)</f>
        <v>2.9864253393665159</v>
      </c>
      <c r="AC79" s="62">
        <f>IF(Y79=0,0,AA79/Y79*100)</f>
        <v>19.186046511627907</v>
      </c>
      <c r="AD79" s="61">
        <f>SUM(AD80:AD89)</f>
        <v>182</v>
      </c>
      <c r="AE79" s="62">
        <f t="shared" si="14"/>
        <v>16.470588235294116</v>
      </c>
      <c r="AF79" s="61">
        <f>SUM(AF80:AF89)</f>
        <v>1</v>
      </c>
      <c r="AG79" s="62">
        <f>IF(D79=0,0,AF79/D79*100)</f>
        <v>9.0497737556561084E-2</v>
      </c>
      <c r="AH79" s="46"/>
      <c r="AI79" s="46"/>
    </row>
    <row r="80" spans="1:35" x14ac:dyDescent="0.25">
      <c r="A80" s="93">
        <v>65</v>
      </c>
      <c r="B80" s="96" t="s">
        <v>104</v>
      </c>
      <c r="C80" s="108">
        <f>Гл.агрон.!C80+Агрономы!C80</f>
        <v>9</v>
      </c>
      <c r="D80" s="108">
        <f>Гл.агрон.!D80+Агрономы!D80</f>
        <v>8</v>
      </c>
      <c r="E80" s="109">
        <f t="shared" ref="E80" si="64">IF(C80=0,0,D80/C80*100)</f>
        <v>88.888888888888886</v>
      </c>
      <c r="F80" s="108">
        <f>Гл.агрон.!F80+Агрономы!F80</f>
        <v>0</v>
      </c>
      <c r="G80" s="109">
        <f t="shared" ref="G80" si="65">IF(D80=0,0,F80/D80*100)</f>
        <v>0</v>
      </c>
      <c r="H80" s="108">
        <f>Гл.агрон.!H80+Агрономы!H80</f>
        <v>4</v>
      </c>
      <c r="I80" s="109">
        <f t="shared" ref="I80" si="66">IF(D80=0,0,H80/D80*100)</f>
        <v>50</v>
      </c>
      <c r="J80" s="109">
        <f t="shared" ref="J80" si="67">IF(C80=0,0,H80/C80*100)</f>
        <v>44.444444444444443</v>
      </c>
      <c r="K80" s="108">
        <f>Гл.агрон.!K80+Агрономы!K80</f>
        <v>3</v>
      </c>
      <c r="L80" s="109">
        <f t="shared" ref="L80" si="68">IF(D80=0,0,K80/D80*100)</f>
        <v>37.5</v>
      </c>
      <c r="M80" s="108">
        <f>Гл.агрон.!M80+Агрономы!M80</f>
        <v>1</v>
      </c>
      <c r="N80" s="109">
        <f t="shared" ref="N80" si="69">IF(D80=0,0,M80/D80*100)</f>
        <v>12.5</v>
      </c>
      <c r="O80" s="108">
        <f>Гл.агрон.!O80+Агрономы!O80</f>
        <v>4</v>
      </c>
      <c r="P80" s="109">
        <f t="shared" ref="P80" si="70">IF(D80=0,0,O80/D80*100)</f>
        <v>50</v>
      </c>
      <c r="Q80" s="108">
        <f>Гл.агрон.!Q80+Агрономы!Q80</f>
        <v>0</v>
      </c>
      <c r="R80" s="109">
        <f t="shared" ref="R80" si="71">IF(O80=0,0,Q80/O80*100)</f>
        <v>0</v>
      </c>
      <c r="S80" s="108">
        <f>Гл.агрон.!S80+Агрономы!S80</f>
        <v>1</v>
      </c>
      <c r="T80" s="109">
        <f t="shared" ref="T80" si="72">IF(D80=0,0,S80/D80*100)</f>
        <v>12.5</v>
      </c>
      <c r="U80" s="108">
        <f>Гл.агрон.!U80+Агрономы!U80</f>
        <v>1</v>
      </c>
      <c r="V80" s="109">
        <f t="shared" ref="V80" si="73">IF(D80=0,0,U80/D80*100)</f>
        <v>12.5</v>
      </c>
      <c r="W80" s="108">
        <f>Гл.агрон.!W80+Агрономы!W80</f>
        <v>0</v>
      </c>
      <c r="X80" s="109">
        <f t="shared" ref="X80" si="74">IF(D80=0,0,W80/D80*100)</f>
        <v>0</v>
      </c>
      <c r="Y80" s="108">
        <f>Гл.агрон.!Y80+Агрономы!Y80</f>
        <v>0</v>
      </c>
      <c r="Z80" s="109">
        <f t="shared" ref="Z80" si="75">IF(D80=0,0,Y80/D80*100)</f>
        <v>0</v>
      </c>
      <c r="AA80" s="108">
        <f>Гл.агрон.!AA80+Агрономы!AA80</f>
        <v>0</v>
      </c>
      <c r="AB80" s="109">
        <f t="shared" ref="AB80" si="76">IF(D80=0,0,AA80/D80*100)</f>
        <v>0</v>
      </c>
      <c r="AC80" s="109">
        <f t="shared" ref="AC80" si="77">IF(Y80=0,0,AA80/Y80*100)</f>
        <v>0</v>
      </c>
      <c r="AD80" s="108">
        <f>Гл.агрон.!AD80+Агрономы!AD80</f>
        <v>1</v>
      </c>
      <c r="AE80" s="109">
        <f t="shared" ref="AE80" si="78">IF(D80=0,0,AD80/D80*100)</f>
        <v>12.5</v>
      </c>
      <c r="AF80" s="108">
        <f>Гл.агрон.!AF80+Агрономы!AF80</f>
        <v>0</v>
      </c>
      <c r="AG80" s="109">
        <f t="shared" ref="AG80" si="7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108">
        <f>Гл.агрон.!C81+Агрономы!C81</f>
        <v>9</v>
      </c>
      <c r="D81" s="108">
        <f>Гл.агрон.!D81+Агрономы!D81</f>
        <v>9</v>
      </c>
      <c r="E81" s="109">
        <f t="shared" ref="E81:E89" si="80">IF(C81=0,0,D81/C81*100)</f>
        <v>100</v>
      </c>
      <c r="F81" s="108">
        <f>Гл.агрон.!F81+Агрономы!F81</f>
        <v>4</v>
      </c>
      <c r="G81" s="109">
        <f t="shared" ref="G81:G89" si="81">IF(D81=0,0,F81/D81*100)</f>
        <v>44.444444444444443</v>
      </c>
      <c r="H81" s="108">
        <f>Гл.агрон.!H81+Агрономы!H81</f>
        <v>9</v>
      </c>
      <c r="I81" s="109">
        <f t="shared" ref="I81:I89" si="82">IF(D81=0,0,H81/D81*100)</f>
        <v>100</v>
      </c>
      <c r="J81" s="109">
        <f t="shared" ref="J81:J89" si="83">IF(C81=0,0,H81/C81*100)</f>
        <v>100</v>
      </c>
      <c r="K81" s="108">
        <f>Гл.агрон.!K81+Агрономы!K81</f>
        <v>6</v>
      </c>
      <c r="L81" s="109">
        <f t="shared" ref="L81:L89" si="84">IF(D81=0,0,K81/D81*100)</f>
        <v>66.666666666666657</v>
      </c>
      <c r="M81" s="108">
        <f>Гл.агрон.!M81+Агрономы!M81</f>
        <v>3</v>
      </c>
      <c r="N81" s="109">
        <f t="shared" ref="N81:N89" si="85">IF(D81=0,0,M81/D81*100)</f>
        <v>33.333333333333329</v>
      </c>
      <c r="O81" s="108">
        <f>Гл.агрон.!O81+Агрономы!O81</f>
        <v>0</v>
      </c>
      <c r="P81" s="109">
        <f t="shared" ref="P81:P89" si="86">IF(D81=0,0,O81/D81*100)</f>
        <v>0</v>
      </c>
      <c r="Q81" s="108">
        <f>Гл.агрон.!Q81+Агрономы!Q81</f>
        <v>0</v>
      </c>
      <c r="R81" s="109">
        <f t="shared" ref="R81:R89" si="87">IF(O81=0,0,Q81/O81*100)</f>
        <v>0</v>
      </c>
      <c r="S81" s="108">
        <f>Гл.агрон.!S81+Агрономы!S81</f>
        <v>1</v>
      </c>
      <c r="T81" s="109">
        <f t="shared" ref="T81:T89" si="88">IF(D81=0,0,S81/D81*100)</f>
        <v>11.111111111111111</v>
      </c>
      <c r="U81" s="108">
        <f>Гл.агрон.!U81+Агрономы!U81</f>
        <v>0</v>
      </c>
      <c r="V81" s="109">
        <f t="shared" ref="V81:V89" si="89">IF(D81=0,0,U81/D81*100)</f>
        <v>0</v>
      </c>
      <c r="W81" s="108">
        <f>Гл.агрон.!W81+Агрономы!W81</f>
        <v>0</v>
      </c>
      <c r="X81" s="109">
        <f t="shared" ref="X81:X89" si="90">IF(D81=0,0,W81/D81*100)</f>
        <v>0</v>
      </c>
      <c r="Y81" s="108">
        <f>Гл.агрон.!Y81+Агрономы!Y81</f>
        <v>0</v>
      </c>
      <c r="Z81" s="109">
        <f t="shared" ref="Z81:Z89" si="91">IF(D81=0,0,Y81/D81*100)</f>
        <v>0</v>
      </c>
      <c r="AA81" s="108">
        <f>Гл.агрон.!AA81+Агрономы!AA81</f>
        <v>0</v>
      </c>
      <c r="AB81" s="109">
        <f t="shared" ref="AB81:AB89" si="92">IF(D81=0,0,AA81/D81*100)</f>
        <v>0</v>
      </c>
      <c r="AC81" s="109">
        <f t="shared" ref="AC81:AC89" si="93">IF(Y81=0,0,AA81/Y81*100)</f>
        <v>0</v>
      </c>
      <c r="AD81" s="108">
        <f>Гл.агрон.!AD81+Агрономы!AD81</f>
        <v>0</v>
      </c>
      <c r="AE81" s="109">
        <f t="shared" ref="AE81:AE89" si="94">IF(D81=0,0,AD81/D81*100)</f>
        <v>0</v>
      </c>
      <c r="AF81" s="108">
        <f>Гл.агрон.!AF81+Агрономы!AF81</f>
        <v>0</v>
      </c>
      <c r="AG81" s="109">
        <f t="shared" ref="AG81:AG89" si="95">IF(D81=0,0,AF81/D81*100)</f>
        <v>0</v>
      </c>
      <c r="AH81" s="42"/>
      <c r="AI81" s="42"/>
    </row>
    <row r="82" spans="1:35" x14ac:dyDescent="0.25">
      <c r="A82" s="93">
        <f t="shared" ref="A82:A89" si="96">A81+1</f>
        <v>67</v>
      </c>
      <c r="B82" s="96" t="s">
        <v>107</v>
      </c>
      <c r="C82" s="108">
        <f>Гл.агрон.!C82+Агрономы!C82</f>
        <v>10</v>
      </c>
      <c r="D82" s="108">
        <f>Гл.агрон.!D82+Агрономы!D82</f>
        <v>9</v>
      </c>
      <c r="E82" s="109">
        <f t="shared" si="80"/>
        <v>90</v>
      </c>
      <c r="F82" s="108">
        <f>Гл.агрон.!F82+Агрономы!F82</f>
        <v>0</v>
      </c>
      <c r="G82" s="109">
        <f t="shared" si="81"/>
        <v>0</v>
      </c>
      <c r="H82" s="108">
        <f>Гл.агрон.!H82+Агрономы!H82</f>
        <v>9</v>
      </c>
      <c r="I82" s="109">
        <f t="shared" si="82"/>
        <v>100</v>
      </c>
      <c r="J82" s="109">
        <f t="shared" si="83"/>
        <v>90</v>
      </c>
      <c r="K82" s="108">
        <f>Гл.агрон.!K82+Агрономы!K82</f>
        <v>7</v>
      </c>
      <c r="L82" s="109">
        <f t="shared" si="84"/>
        <v>77.777777777777786</v>
      </c>
      <c r="M82" s="108">
        <f>Гл.агрон.!M82+Агрономы!M82</f>
        <v>2</v>
      </c>
      <c r="N82" s="109">
        <f t="shared" si="85"/>
        <v>22.222222222222221</v>
      </c>
      <c r="O82" s="108">
        <f>Гл.агрон.!O82+Агрономы!O82</f>
        <v>0</v>
      </c>
      <c r="P82" s="109">
        <f t="shared" si="86"/>
        <v>0</v>
      </c>
      <c r="Q82" s="108">
        <f>Гл.агрон.!Q82+Агрономы!Q82</f>
        <v>0</v>
      </c>
      <c r="R82" s="109">
        <f t="shared" si="87"/>
        <v>0</v>
      </c>
      <c r="S82" s="108">
        <f>Гл.агрон.!S82+Агрономы!S82</f>
        <v>0</v>
      </c>
      <c r="T82" s="109">
        <f t="shared" si="88"/>
        <v>0</v>
      </c>
      <c r="U82" s="108">
        <f>Гл.агрон.!U82+Агрономы!U82</f>
        <v>0</v>
      </c>
      <c r="V82" s="109">
        <f t="shared" si="89"/>
        <v>0</v>
      </c>
      <c r="W82" s="108">
        <f>Гл.агрон.!W82+Агрономы!W82</f>
        <v>0</v>
      </c>
      <c r="X82" s="109">
        <f t="shared" si="90"/>
        <v>0</v>
      </c>
      <c r="Y82" s="108">
        <f>Гл.агрон.!Y82+Агрономы!Y82</f>
        <v>0</v>
      </c>
      <c r="Z82" s="109">
        <f t="shared" si="91"/>
        <v>0</v>
      </c>
      <c r="AA82" s="108">
        <f>Гл.агрон.!AA82+Агрономы!AA82</f>
        <v>0</v>
      </c>
      <c r="AB82" s="109">
        <f t="shared" si="92"/>
        <v>0</v>
      </c>
      <c r="AC82" s="109">
        <f t="shared" si="93"/>
        <v>0</v>
      </c>
      <c r="AD82" s="108">
        <f>Гл.агрон.!AD82+Агрономы!AD82</f>
        <v>1</v>
      </c>
      <c r="AE82" s="109">
        <f t="shared" si="94"/>
        <v>11.111111111111111</v>
      </c>
      <c r="AF82" s="108">
        <f>Гл.агрон.!AF82+Агрономы!AF82</f>
        <v>0</v>
      </c>
      <c r="AG82" s="109">
        <f t="shared" si="95"/>
        <v>0</v>
      </c>
      <c r="AH82" s="42"/>
      <c r="AI82" s="42"/>
    </row>
    <row r="83" spans="1:35" x14ac:dyDescent="0.25">
      <c r="A83" s="93">
        <f t="shared" si="96"/>
        <v>68</v>
      </c>
      <c r="B83" s="96" t="s">
        <v>108</v>
      </c>
      <c r="C83" s="108">
        <f>Гл.агрон.!C83+Агрономы!C83</f>
        <v>356</v>
      </c>
      <c r="D83" s="108">
        <f>Гл.агрон.!D83+Агрономы!D83</f>
        <v>296</v>
      </c>
      <c r="E83" s="109">
        <f t="shared" si="80"/>
        <v>83.146067415730343</v>
      </c>
      <c r="F83" s="108">
        <f>Гл.агрон.!F83+Агрономы!F83</f>
        <v>32</v>
      </c>
      <c r="G83" s="109">
        <f t="shared" si="81"/>
        <v>10.810810810810811</v>
      </c>
      <c r="H83" s="108">
        <f>Гл.агрон.!H83+Агрономы!H83</f>
        <v>289</v>
      </c>
      <c r="I83" s="109">
        <f t="shared" si="82"/>
        <v>97.63513513513513</v>
      </c>
      <c r="J83" s="109">
        <f t="shared" si="83"/>
        <v>81.17977528089888</v>
      </c>
      <c r="K83" s="108">
        <f>Гл.агрон.!K83+Агрономы!K83</f>
        <v>241</v>
      </c>
      <c r="L83" s="109">
        <f t="shared" si="84"/>
        <v>81.418918918918919</v>
      </c>
      <c r="M83" s="108">
        <f>Гл.агрон.!M83+Агрономы!M83</f>
        <v>48</v>
      </c>
      <c r="N83" s="109">
        <f t="shared" si="85"/>
        <v>16.216216216216218</v>
      </c>
      <c r="O83" s="108">
        <f>Гл.агрон.!O83+Агрономы!O83</f>
        <v>7</v>
      </c>
      <c r="P83" s="109">
        <f t="shared" si="86"/>
        <v>2.3648648648648649</v>
      </c>
      <c r="Q83" s="108">
        <f>Гл.агрон.!Q83+Агрономы!Q83</f>
        <v>1</v>
      </c>
      <c r="R83" s="109">
        <f t="shared" si="87"/>
        <v>14.285714285714285</v>
      </c>
      <c r="S83" s="108">
        <f>Гл.агрон.!S83+Агрономы!S83</f>
        <v>36</v>
      </c>
      <c r="T83" s="109">
        <f t="shared" si="88"/>
        <v>12.162162162162163</v>
      </c>
      <c r="U83" s="108">
        <f>Гл.агрон.!U83+Агрономы!U83</f>
        <v>28</v>
      </c>
      <c r="V83" s="109">
        <f t="shared" si="89"/>
        <v>9.4594594594594597</v>
      </c>
      <c r="W83" s="108">
        <f>Гл.агрон.!W83+Агрономы!W83</f>
        <v>61</v>
      </c>
      <c r="X83" s="109">
        <f t="shared" si="90"/>
        <v>20.608108108108109</v>
      </c>
      <c r="Y83" s="108">
        <f>Гл.агрон.!Y83+Агрономы!Y83</f>
        <v>49</v>
      </c>
      <c r="Z83" s="109">
        <f t="shared" si="91"/>
        <v>16.554054054054053</v>
      </c>
      <c r="AA83" s="108">
        <f>Гл.агрон.!AA83+Агрономы!AA83</f>
        <v>16</v>
      </c>
      <c r="AB83" s="109">
        <f t="shared" si="92"/>
        <v>5.4054054054054053</v>
      </c>
      <c r="AC83" s="109">
        <f t="shared" si="93"/>
        <v>32.653061224489797</v>
      </c>
      <c r="AD83" s="108">
        <f>Гл.агрон.!AD83+Агрономы!AD83</f>
        <v>71</v>
      </c>
      <c r="AE83" s="109">
        <f t="shared" si="94"/>
        <v>23.986486486486484</v>
      </c>
      <c r="AF83" s="108">
        <f>Гл.агрон.!AF83+Агрономы!AF83</f>
        <v>0</v>
      </c>
      <c r="AG83" s="109">
        <f t="shared" si="95"/>
        <v>0</v>
      </c>
      <c r="AH83" s="42"/>
      <c r="AI83" s="42"/>
    </row>
    <row r="84" spans="1:35" x14ac:dyDescent="0.25">
      <c r="A84" s="93">
        <f t="shared" si="96"/>
        <v>69</v>
      </c>
      <c r="B84" s="96" t="s">
        <v>110</v>
      </c>
      <c r="C84" s="108">
        <f>Гл.агрон.!C84+Агрономы!C84</f>
        <v>249</v>
      </c>
      <c r="D84" s="108">
        <f>Гл.агрон.!D84+Агрономы!D84</f>
        <v>208</v>
      </c>
      <c r="E84" s="109">
        <f t="shared" si="80"/>
        <v>83.53413654618474</v>
      </c>
      <c r="F84" s="108">
        <f>Гл.агрон.!F84+Агрономы!F84</f>
        <v>53</v>
      </c>
      <c r="G84" s="109">
        <f t="shared" si="81"/>
        <v>25.48076923076923</v>
      </c>
      <c r="H84" s="108">
        <f>Гл.агрон.!H84+Агрономы!H84</f>
        <v>200</v>
      </c>
      <c r="I84" s="109">
        <f t="shared" si="82"/>
        <v>96.15384615384616</v>
      </c>
      <c r="J84" s="109">
        <f t="shared" si="83"/>
        <v>80.321285140562253</v>
      </c>
      <c r="K84" s="108">
        <f>Гл.агрон.!K84+Агрономы!K84</f>
        <v>142</v>
      </c>
      <c r="L84" s="109">
        <f t="shared" si="84"/>
        <v>68.269230769230774</v>
      </c>
      <c r="M84" s="108">
        <f>Гл.агрон.!M84+Агрономы!M84</f>
        <v>58</v>
      </c>
      <c r="N84" s="109">
        <f t="shared" si="85"/>
        <v>27.884615384615387</v>
      </c>
      <c r="O84" s="108">
        <f>Гл.агрон.!O84+Агрономы!O84</f>
        <v>8</v>
      </c>
      <c r="P84" s="109">
        <f t="shared" si="86"/>
        <v>3.8461538461538463</v>
      </c>
      <c r="Q84" s="108">
        <f>Гл.агрон.!Q84+Агрономы!Q84</f>
        <v>2</v>
      </c>
      <c r="R84" s="109">
        <f t="shared" si="87"/>
        <v>25</v>
      </c>
      <c r="S84" s="108">
        <f>Гл.агрон.!S84+Агрономы!S84</f>
        <v>32</v>
      </c>
      <c r="T84" s="109">
        <f t="shared" si="88"/>
        <v>15.384615384615385</v>
      </c>
      <c r="U84" s="108">
        <f>Гл.агрон.!U84+Агрономы!U84</f>
        <v>28</v>
      </c>
      <c r="V84" s="109">
        <f t="shared" si="89"/>
        <v>13.461538461538462</v>
      </c>
      <c r="W84" s="108">
        <f>Гл.агрон.!W84+Агрономы!W84</f>
        <v>38</v>
      </c>
      <c r="X84" s="109">
        <f t="shared" si="90"/>
        <v>18.269230769230766</v>
      </c>
      <c r="Y84" s="108">
        <f>Гл.агрон.!Y84+Агрономы!Y84</f>
        <v>37</v>
      </c>
      <c r="Z84" s="109">
        <f t="shared" si="91"/>
        <v>17.78846153846154</v>
      </c>
      <c r="AA84" s="108">
        <f>Гл.агрон.!AA84+Агрономы!AA84</f>
        <v>3</v>
      </c>
      <c r="AB84" s="109">
        <f t="shared" si="92"/>
        <v>1.4423076923076923</v>
      </c>
      <c r="AC84" s="109">
        <f t="shared" si="93"/>
        <v>8.1081081081081088</v>
      </c>
      <c r="AD84" s="108">
        <f>Гл.агрон.!AD84+Агрономы!AD84</f>
        <v>40</v>
      </c>
      <c r="AE84" s="109">
        <f t="shared" si="94"/>
        <v>19.230769230769234</v>
      </c>
      <c r="AF84" s="108">
        <f>Гл.агрон.!AF84+Агрономы!AF84</f>
        <v>1</v>
      </c>
      <c r="AG84" s="109">
        <f t="shared" si="95"/>
        <v>0.48076923076923078</v>
      </c>
      <c r="AH84" s="42"/>
      <c r="AI84" s="42"/>
    </row>
    <row r="85" spans="1:35" x14ac:dyDescent="0.25">
      <c r="A85" s="93">
        <f t="shared" si="96"/>
        <v>70</v>
      </c>
      <c r="B85" s="96" t="s">
        <v>111</v>
      </c>
      <c r="C85" s="108">
        <f>Гл.агрон.!C85+Агрономы!C85</f>
        <v>59</v>
      </c>
      <c r="D85" s="108">
        <f>Гл.агрон.!D85+Агрономы!D85</f>
        <v>55</v>
      </c>
      <c r="E85" s="109">
        <f t="shared" si="80"/>
        <v>93.220338983050837</v>
      </c>
      <c r="F85" s="108">
        <f>Гл.агрон.!F85+Агрономы!F85</f>
        <v>16</v>
      </c>
      <c r="G85" s="109">
        <f t="shared" si="81"/>
        <v>29.09090909090909</v>
      </c>
      <c r="H85" s="108">
        <f>Гл.агрон.!H85+Агрономы!H85</f>
        <v>54</v>
      </c>
      <c r="I85" s="109">
        <f t="shared" si="82"/>
        <v>98.181818181818187</v>
      </c>
      <c r="J85" s="109">
        <f t="shared" si="83"/>
        <v>91.525423728813564</v>
      </c>
      <c r="K85" s="108">
        <f>Гл.агрон.!K85+Агрономы!K85</f>
        <v>47</v>
      </c>
      <c r="L85" s="109">
        <f t="shared" si="84"/>
        <v>85.454545454545453</v>
      </c>
      <c r="M85" s="108">
        <f>Гл.агрон.!M85+Агрономы!M85</f>
        <v>7</v>
      </c>
      <c r="N85" s="109">
        <f t="shared" si="85"/>
        <v>12.727272727272727</v>
      </c>
      <c r="O85" s="108">
        <f>Гл.агрон.!O85+Агрономы!O85</f>
        <v>1</v>
      </c>
      <c r="P85" s="109">
        <f t="shared" si="86"/>
        <v>1.8181818181818181</v>
      </c>
      <c r="Q85" s="108">
        <f>Гл.агрон.!Q85+Агрономы!Q85</f>
        <v>0</v>
      </c>
      <c r="R85" s="109">
        <f t="shared" si="87"/>
        <v>0</v>
      </c>
      <c r="S85" s="108">
        <f>Гл.агрон.!S85+Агрономы!S85</f>
        <v>3</v>
      </c>
      <c r="T85" s="109">
        <f t="shared" si="88"/>
        <v>5.4545454545454541</v>
      </c>
      <c r="U85" s="108">
        <f>Гл.агрон.!U85+Агрономы!U85</f>
        <v>7</v>
      </c>
      <c r="V85" s="109">
        <f t="shared" si="89"/>
        <v>12.727272727272727</v>
      </c>
      <c r="W85" s="108">
        <f>Гл.агрон.!W85+Агрономы!W85</f>
        <v>8</v>
      </c>
      <c r="X85" s="109">
        <f t="shared" si="90"/>
        <v>14.545454545454545</v>
      </c>
      <c r="Y85" s="108">
        <f>Гл.агрон.!Y85+Агрономы!Y85</f>
        <v>9</v>
      </c>
      <c r="Z85" s="109">
        <f t="shared" si="91"/>
        <v>16.363636363636363</v>
      </c>
      <c r="AA85" s="108">
        <f>Гл.агрон.!AA85+Агрономы!AA85</f>
        <v>1</v>
      </c>
      <c r="AB85" s="109">
        <f t="shared" si="92"/>
        <v>1.8181818181818181</v>
      </c>
      <c r="AC85" s="109">
        <f t="shared" si="93"/>
        <v>11.111111111111111</v>
      </c>
      <c r="AD85" s="108">
        <f>Гл.агрон.!AD85+Агрономы!AD85</f>
        <v>5</v>
      </c>
      <c r="AE85" s="109">
        <f t="shared" si="94"/>
        <v>9.0909090909090917</v>
      </c>
      <c r="AF85" s="108">
        <f>Гл.агрон.!AF85+Агрономы!AF85</f>
        <v>0</v>
      </c>
      <c r="AG85" s="109">
        <f t="shared" si="95"/>
        <v>0</v>
      </c>
      <c r="AH85" s="42"/>
      <c r="AI85" s="42"/>
    </row>
    <row r="86" spans="1:35" x14ac:dyDescent="0.25">
      <c r="A86" s="93">
        <f t="shared" si="96"/>
        <v>71</v>
      </c>
      <c r="B86" s="96" t="s">
        <v>112</v>
      </c>
      <c r="C86" s="108">
        <f>Гл.агрон.!C86+Агрономы!C86</f>
        <v>73</v>
      </c>
      <c r="D86" s="108">
        <f>Гл.агрон.!D86+Агрономы!D86</f>
        <v>63</v>
      </c>
      <c r="E86" s="109">
        <f t="shared" si="80"/>
        <v>86.301369863013704</v>
      </c>
      <c r="F86" s="108">
        <f>Гл.агрон.!F86+Агрономы!F86</f>
        <v>10</v>
      </c>
      <c r="G86" s="109">
        <f t="shared" si="81"/>
        <v>15.873015873015872</v>
      </c>
      <c r="H86" s="108">
        <f>Гл.агрон.!H86+Агрономы!H86</f>
        <v>56</v>
      </c>
      <c r="I86" s="109">
        <f t="shared" si="82"/>
        <v>88.888888888888886</v>
      </c>
      <c r="J86" s="109">
        <f t="shared" si="83"/>
        <v>76.712328767123282</v>
      </c>
      <c r="K86" s="108">
        <f>Гл.агрон.!K86+Агрономы!K86</f>
        <v>44</v>
      </c>
      <c r="L86" s="109">
        <f t="shared" si="84"/>
        <v>69.841269841269835</v>
      </c>
      <c r="M86" s="108">
        <f>Гл.агрон.!M86+Агрономы!M86</f>
        <v>12</v>
      </c>
      <c r="N86" s="109">
        <f t="shared" si="85"/>
        <v>19.047619047619047</v>
      </c>
      <c r="O86" s="108">
        <f>Гл.агрон.!O86+Агрономы!O86</f>
        <v>7</v>
      </c>
      <c r="P86" s="109">
        <f t="shared" si="86"/>
        <v>11.111111111111111</v>
      </c>
      <c r="Q86" s="108">
        <f>Гл.агрон.!Q86+Агрономы!Q86</f>
        <v>0</v>
      </c>
      <c r="R86" s="109">
        <f t="shared" si="87"/>
        <v>0</v>
      </c>
      <c r="S86" s="108">
        <f>Гл.агрон.!S86+Агрономы!S86</f>
        <v>10</v>
      </c>
      <c r="T86" s="109">
        <f t="shared" si="88"/>
        <v>15.873015873015872</v>
      </c>
      <c r="U86" s="108">
        <f>Гл.агрон.!U86+Агрономы!U86</f>
        <v>9</v>
      </c>
      <c r="V86" s="109">
        <f t="shared" si="89"/>
        <v>14.285714285714285</v>
      </c>
      <c r="W86" s="108">
        <f>Гл.агрон.!W86+Агрономы!W86</f>
        <v>1</v>
      </c>
      <c r="X86" s="109">
        <f t="shared" si="90"/>
        <v>1.5873015873015872</v>
      </c>
      <c r="Y86" s="108">
        <f>Гл.агрон.!Y86+Агрономы!Y86</f>
        <v>11</v>
      </c>
      <c r="Z86" s="109">
        <f t="shared" si="91"/>
        <v>17.460317460317459</v>
      </c>
      <c r="AA86" s="108">
        <f>Гл.агрон.!AA86+Агрономы!AA86</f>
        <v>0</v>
      </c>
      <c r="AB86" s="109">
        <f t="shared" si="92"/>
        <v>0</v>
      </c>
      <c r="AC86" s="109">
        <f t="shared" si="93"/>
        <v>0</v>
      </c>
      <c r="AD86" s="108">
        <f>Гл.агрон.!AD86+Агрономы!AD86</f>
        <v>4</v>
      </c>
      <c r="AE86" s="109">
        <f t="shared" si="94"/>
        <v>6.3492063492063489</v>
      </c>
      <c r="AF86" s="108">
        <f>Гл.агрон.!AF86+Агрономы!AF86</f>
        <v>0</v>
      </c>
      <c r="AG86" s="109">
        <f t="shared" si="95"/>
        <v>0</v>
      </c>
      <c r="AH86" s="42"/>
      <c r="AI86" s="42"/>
    </row>
    <row r="87" spans="1:35" x14ac:dyDescent="0.25">
      <c r="A87" s="93">
        <f t="shared" si="96"/>
        <v>72</v>
      </c>
      <c r="B87" s="96" t="s">
        <v>113</v>
      </c>
      <c r="C87" s="108">
        <f>Гл.агрон.!C87+Агрономы!C87</f>
        <v>337</v>
      </c>
      <c r="D87" s="108">
        <f>Гл.агрон.!D87+Агрономы!D87</f>
        <v>255</v>
      </c>
      <c r="E87" s="109">
        <f t="shared" si="80"/>
        <v>75.667655786350153</v>
      </c>
      <c r="F87" s="108">
        <f>Гл.агрон.!F87+Агрономы!F87</f>
        <v>43</v>
      </c>
      <c r="G87" s="109">
        <f t="shared" si="81"/>
        <v>16.862745098039216</v>
      </c>
      <c r="H87" s="108">
        <f>Гл.агрон.!H87+Агрономы!H87</f>
        <v>240</v>
      </c>
      <c r="I87" s="109">
        <f t="shared" si="82"/>
        <v>94.117647058823522</v>
      </c>
      <c r="J87" s="109">
        <f t="shared" si="83"/>
        <v>71.2166172106825</v>
      </c>
      <c r="K87" s="108">
        <f>Гл.агрон.!K87+Агрономы!K87</f>
        <v>187</v>
      </c>
      <c r="L87" s="109">
        <f t="shared" si="84"/>
        <v>73.333333333333329</v>
      </c>
      <c r="M87" s="108">
        <f>Гл.агрон.!M87+Агрономы!M87</f>
        <v>53</v>
      </c>
      <c r="N87" s="109">
        <f t="shared" si="85"/>
        <v>20.784313725490197</v>
      </c>
      <c r="O87" s="108">
        <f>Гл.агрон.!O87+Агрономы!O87</f>
        <v>15</v>
      </c>
      <c r="P87" s="109">
        <f t="shared" si="86"/>
        <v>5.8823529411764701</v>
      </c>
      <c r="Q87" s="108">
        <f>Гл.агрон.!Q87+Агрономы!Q87</f>
        <v>7</v>
      </c>
      <c r="R87" s="109">
        <f t="shared" si="87"/>
        <v>46.666666666666664</v>
      </c>
      <c r="S87" s="108">
        <f>Гл.агрон.!S87+Агрономы!S87</f>
        <v>35</v>
      </c>
      <c r="T87" s="109">
        <f t="shared" si="88"/>
        <v>13.725490196078432</v>
      </c>
      <c r="U87" s="108">
        <f>Гл.агрон.!U87+Агрономы!U87</f>
        <v>19</v>
      </c>
      <c r="V87" s="109">
        <f t="shared" si="89"/>
        <v>7.4509803921568629</v>
      </c>
      <c r="W87" s="108">
        <f>Гл.агрон.!W87+Агрономы!W87</f>
        <v>19</v>
      </c>
      <c r="X87" s="109">
        <f t="shared" si="90"/>
        <v>7.4509803921568629</v>
      </c>
      <c r="Y87" s="108">
        <f>Гл.агрон.!Y87+Агрономы!Y87</f>
        <v>30</v>
      </c>
      <c r="Z87" s="109">
        <f t="shared" si="91"/>
        <v>11.76470588235294</v>
      </c>
      <c r="AA87" s="108">
        <f>Гл.агрон.!AA87+Агрономы!AA87</f>
        <v>6</v>
      </c>
      <c r="AB87" s="109">
        <f t="shared" si="92"/>
        <v>2.3529411764705883</v>
      </c>
      <c r="AC87" s="109">
        <f t="shared" si="93"/>
        <v>20</v>
      </c>
      <c r="AD87" s="108">
        <f>Гл.агрон.!AD87+Агрономы!AD87</f>
        <v>28</v>
      </c>
      <c r="AE87" s="109">
        <f t="shared" si="94"/>
        <v>10.980392156862745</v>
      </c>
      <c r="AF87" s="108">
        <f>Гл.агрон.!AF87+Агрономы!AF87</f>
        <v>0</v>
      </c>
      <c r="AG87" s="109">
        <f t="shared" si="95"/>
        <v>0</v>
      </c>
      <c r="AH87" s="42"/>
      <c r="AI87" s="42"/>
    </row>
    <row r="88" spans="1:35" x14ac:dyDescent="0.25">
      <c r="A88" s="93">
        <f t="shared" si="96"/>
        <v>73</v>
      </c>
      <c r="B88" s="96" t="s">
        <v>114</v>
      </c>
      <c r="C88" s="108">
        <f>Гл.агрон.!C88+Агрономы!C88</f>
        <v>180</v>
      </c>
      <c r="D88" s="108">
        <f>Гл.агрон.!D88+Агрономы!D88</f>
        <v>160</v>
      </c>
      <c r="E88" s="109">
        <f t="shared" si="80"/>
        <v>88.888888888888886</v>
      </c>
      <c r="F88" s="108">
        <f>Гл.агрон.!F88+Агрономы!F88</f>
        <v>23</v>
      </c>
      <c r="G88" s="109">
        <f t="shared" si="81"/>
        <v>14.374999999999998</v>
      </c>
      <c r="H88" s="108">
        <f>Гл.агрон.!H88+Агрономы!H88</f>
        <v>155</v>
      </c>
      <c r="I88" s="109">
        <f t="shared" si="82"/>
        <v>96.875</v>
      </c>
      <c r="J88" s="109">
        <f t="shared" si="83"/>
        <v>86.111111111111114</v>
      </c>
      <c r="K88" s="108">
        <f>Гл.агрон.!K88+Агрономы!K88</f>
        <v>119</v>
      </c>
      <c r="L88" s="109">
        <f t="shared" si="84"/>
        <v>74.375</v>
      </c>
      <c r="M88" s="108">
        <f>Гл.агрон.!M88+Агрономы!M88</f>
        <v>36</v>
      </c>
      <c r="N88" s="109">
        <f t="shared" si="85"/>
        <v>22.5</v>
      </c>
      <c r="O88" s="108">
        <f>Гл.агрон.!O88+Агрономы!O88</f>
        <v>5</v>
      </c>
      <c r="P88" s="109">
        <f t="shared" si="86"/>
        <v>3.125</v>
      </c>
      <c r="Q88" s="108">
        <f>Гл.агрон.!Q88+Агрономы!Q88</f>
        <v>1</v>
      </c>
      <c r="R88" s="109">
        <f t="shared" si="87"/>
        <v>20</v>
      </c>
      <c r="S88" s="108">
        <f>Гл.агрон.!S88+Агрономы!S88</f>
        <v>20</v>
      </c>
      <c r="T88" s="109">
        <f t="shared" si="88"/>
        <v>12.5</v>
      </c>
      <c r="U88" s="108">
        <f>Гл.агрон.!U88+Агрономы!U88</f>
        <v>24</v>
      </c>
      <c r="V88" s="109">
        <f t="shared" si="89"/>
        <v>15</v>
      </c>
      <c r="W88" s="108">
        <f>Гл.агрон.!W88+Агрономы!W88</f>
        <v>26</v>
      </c>
      <c r="X88" s="109">
        <f t="shared" si="90"/>
        <v>16.25</v>
      </c>
      <c r="Y88" s="108">
        <f>Гл.агрон.!Y88+Агрономы!Y88</f>
        <v>26</v>
      </c>
      <c r="Z88" s="109">
        <f t="shared" si="91"/>
        <v>16.25</v>
      </c>
      <c r="AA88" s="108">
        <f>Гл.агрон.!AA88+Агрономы!AA88</f>
        <v>7</v>
      </c>
      <c r="AB88" s="109">
        <f t="shared" si="92"/>
        <v>4.375</v>
      </c>
      <c r="AC88" s="109">
        <f t="shared" si="93"/>
        <v>26.923076923076923</v>
      </c>
      <c r="AD88" s="108">
        <f>Гл.агрон.!AD88+Агрономы!AD88</f>
        <v>22</v>
      </c>
      <c r="AE88" s="109">
        <f t="shared" si="94"/>
        <v>13.750000000000002</v>
      </c>
      <c r="AF88" s="108">
        <f>Гл.агрон.!AF88+Агрономы!AF88</f>
        <v>0</v>
      </c>
      <c r="AG88" s="109">
        <f t="shared" si="95"/>
        <v>0</v>
      </c>
      <c r="AH88" s="42"/>
      <c r="AI88" s="42"/>
    </row>
    <row r="89" spans="1:35" x14ac:dyDescent="0.25">
      <c r="A89" s="93">
        <f t="shared" si="96"/>
        <v>74</v>
      </c>
      <c r="B89" s="96" t="s">
        <v>115</v>
      </c>
      <c r="C89" s="108">
        <f>Гл.агрон.!C89+Агрономы!C89</f>
        <v>47</v>
      </c>
      <c r="D89" s="108">
        <f>Гл.агрон.!D89+Агрономы!D89</f>
        <v>42</v>
      </c>
      <c r="E89" s="109">
        <f t="shared" si="80"/>
        <v>89.361702127659569</v>
      </c>
      <c r="F89" s="108">
        <f>Гл.агрон.!F89+Агрономы!F89</f>
        <v>12</v>
      </c>
      <c r="G89" s="109">
        <f t="shared" si="81"/>
        <v>28.571428571428569</v>
      </c>
      <c r="H89" s="108">
        <f>Гл.агрон.!H89+Агрономы!H89</f>
        <v>41</v>
      </c>
      <c r="I89" s="109">
        <f t="shared" si="82"/>
        <v>97.61904761904762</v>
      </c>
      <c r="J89" s="109">
        <f t="shared" si="83"/>
        <v>87.2340425531915</v>
      </c>
      <c r="K89" s="108">
        <f>Гл.агрон.!K89+Агрономы!K89</f>
        <v>37</v>
      </c>
      <c r="L89" s="109">
        <f t="shared" si="84"/>
        <v>88.095238095238088</v>
      </c>
      <c r="M89" s="108">
        <f>Гл.агрон.!M89+Агрономы!M89</f>
        <v>4</v>
      </c>
      <c r="N89" s="109">
        <f t="shared" si="85"/>
        <v>9.5238095238095237</v>
      </c>
      <c r="O89" s="108">
        <f>Гл.агрон.!O89+Агрономы!O89</f>
        <v>1</v>
      </c>
      <c r="P89" s="109">
        <f t="shared" si="86"/>
        <v>2.3809523809523809</v>
      </c>
      <c r="Q89" s="108">
        <f>Гл.агрон.!Q89+Агрономы!Q89</f>
        <v>3</v>
      </c>
      <c r="R89" s="109">
        <f t="shared" si="87"/>
        <v>300</v>
      </c>
      <c r="S89" s="108">
        <f>Гл.агрон.!S89+Агрономы!S89</f>
        <v>6</v>
      </c>
      <c r="T89" s="109">
        <f t="shared" si="88"/>
        <v>14.285714285714285</v>
      </c>
      <c r="U89" s="108">
        <f>Гл.агрон.!U89+Агрономы!U89</f>
        <v>5</v>
      </c>
      <c r="V89" s="109">
        <f t="shared" si="89"/>
        <v>11.904761904761903</v>
      </c>
      <c r="W89" s="108">
        <f>Гл.агрон.!W89+Агрономы!W89</f>
        <v>4</v>
      </c>
      <c r="X89" s="109">
        <f t="shared" si="90"/>
        <v>9.5238095238095237</v>
      </c>
      <c r="Y89" s="108">
        <f>Гл.агрон.!Y89+Агрономы!Y89</f>
        <v>10</v>
      </c>
      <c r="Z89" s="109">
        <f t="shared" si="91"/>
        <v>23.809523809523807</v>
      </c>
      <c r="AA89" s="108">
        <f>Гл.агрон.!AA89+Агрономы!AA89</f>
        <v>0</v>
      </c>
      <c r="AB89" s="109">
        <f t="shared" si="92"/>
        <v>0</v>
      </c>
      <c r="AC89" s="109">
        <f t="shared" si="93"/>
        <v>0</v>
      </c>
      <c r="AD89" s="108">
        <f>Гл.агрон.!AD89+Агрономы!AD89</f>
        <v>10</v>
      </c>
      <c r="AE89" s="109">
        <f t="shared" si="94"/>
        <v>23.809523809523807</v>
      </c>
      <c r="AF89" s="108">
        <f>Гл.агрон.!AF89+Агрономы!AF89</f>
        <v>0</v>
      </c>
      <c r="AG89" s="109">
        <f t="shared" si="95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61">
        <f>SUM(C91:C101)</f>
        <v>387.3</v>
      </c>
      <c r="D90" s="61">
        <f>SUM(D91:D101)</f>
        <v>308.3</v>
      </c>
      <c r="E90" s="62">
        <f>IF(C90=0,0,D90/C90*100)</f>
        <v>79.602375419571388</v>
      </c>
      <c r="F90" s="61">
        <f>SUM(F91:F101)</f>
        <v>71</v>
      </c>
      <c r="G90" s="62">
        <f>IF(D90=0,0,F90/D90*100)</f>
        <v>23.029516704508595</v>
      </c>
      <c r="H90" s="61">
        <f>SUM(H91:H101)</f>
        <v>297</v>
      </c>
      <c r="I90" s="62">
        <f>IF(D90=0,0,H90/D90*100)</f>
        <v>96.334738890690886</v>
      </c>
      <c r="J90" s="62">
        <f>IF(C90=0,0,H90/C90*100)</f>
        <v>76.684740511231595</v>
      </c>
      <c r="K90" s="61">
        <f>SUM(K91:K101)</f>
        <v>229</v>
      </c>
      <c r="L90" s="62">
        <f t="shared" ref="L90:L101" si="97">IF(D90=0,0,K90/D90*100)</f>
        <v>74.278300356795327</v>
      </c>
      <c r="M90" s="61">
        <f>SUM(M91:M101)</f>
        <v>68</v>
      </c>
      <c r="N90" s="62">
        <f>IF(D90=0,0,M90/D90*100)</f>
        <v>22.056438533895555</v>
      </c>
      <c r="O90" s="61">
        <f>SUM(O91:O101)</f>
        <v>11.3</v>
      </c>
      <c r="P90" s="62">
        <f>IF(D90=0,0,O90/D90*100)</f>
        <v>3.6652611093091148</v>
      </c>
      <c r="Q90" s="61">
        <f>SUM(Q91:Q101)</f>
        <v>1</v>
      </c>
      <c r="R90" s="62">
        <f t="shared" ref="R90:R101" si="98">IF(O90=0,0,Q90/O90*100)</f>
        <v>8.8495575221238933</v>
      </c>
      <c r="S90" s="61">
        <f>SUM(S91:S101)</f>
        <v>51</v>
      </c>
      <c r="T90" s="62">
        <f>IF(D90=0,0,S90/D90*100)</f>
        <v>16.542328900421666</v>
      </c>
      <c r="U90" s="61">
        <f>SUM(U91:U101)</f>
        <v>39</v>
      </c>
      <c r="V90" s="62">
        <f t="shared" ref="V90:V101" si="99">IF(D90=0,0,U90/D90*100)</f>
        <v>12.65001621796951</v>
      </c>
      <c r="W90" s="61">
        <f>SUM(W91:W101)</f>
        <v>3</v>
      </c>
      <c r="X90" s="62">
        <f>IF(D90=0,0,W90/D90*100)</f>
        <v>0.97307817061303925</v>
      </c>
      <c r="Y90" s="61">
        <f>SUM(Y91:Y101)</f>
        <v>44</v>
      </c>
      <c r="Z90" s="62">
        <f>IF(D90=0,0,Y90/D90*100)</f>
        <v>14.271813168991244</v>
      </c>
      <c r="AA90" s="61">
        <f>SUM(AA91:AA101)</f>
        <v>3</v>
      </c>
      <c r="AB90" s="62">
        <f>IF(D90=0,0,AA90/D90*100)</f>
        <v>0.97307817061303925</v>
      </c>
      <c r="AC90" s="62">
        <f>IF(Y90=0,0,AA90/Y90*100)</f>
        <v>6.8181818181818175</v>
      </c>
      <c r="AD90" s="61">
        <f>SUM(AD91:AD101)</f>
        <v>43</v>
      </c>
      <c r="AE90" s="62">
        <f t="shared" ref="AE90:AE101" si="100">IF(D90=0,0,AD90/D90*100)</f>
        <v>13.947453778786894</v>
      </c>
      <c r="AF90" s="61">
        <f>SUM(AF91:AF101)</f>
        <v>0</v>
      </c>
      <c r="AG90" s="62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108">
        <f>Гл.агрон.!C91+Агрономы!C91</f>
        <v>19</v>
      </c>
      <c r="D91" s="108">
        <f>Гл.агрон.!D91+Агрономы!D91</f>
        <v>21</v>
      </c>
      <c r="E91" s="109">
        <f t="shared" ref="E91:E101" si="101">IF(C91=0,0,D91/C91*100)</f>
        <v>110.5263157894737</v>
      </c>
      <c r="F91" s="108">
        <f>Гл.агрон.!F91+Агрономы!F91</f>
        <v>4</v>
      </c>
      <c r="G91" s="109">
        <f t="shared" ref="G91:G101" si="102">IF(D91=0,0,F91/D91*100)</f>
        <v>19.047619047619047</v>
      </c>
      <c r="H91" s="108">
        <f>Гл.агрон.!H91+Агрономы!H91</f>
        <v>13</v>
      </c>
      <c r="I91" s="109">
        <f t="shared" ref="I91:I101" si="103">IF(D91=0,0,H91/D91*100)</f>
        <v>61.904761904761905</v>
      </c>
      <c r="J91" s="109">
        <f t="shared" ref="J91:J101" si="104">IF(C91=0,0,H91/C91*100)</f>
        <v>68.421052631578945</v>
      </c>
      <c r="K91" s="108">
        <f>Гл.агрон.!K91+Агрономы!K91</f>
        <v>9</v>
      </c>
      <c r="L91" s="109">
        <f t="shared" si="97"/>
        <v>42.857142857142854</v>
      </c>
      <c r="M91" s="108">
        <f>Гл.агрон.!M91+Агрономы!M91</f>
        <v>4</v>
      </c>
      <c r="N91" s="109">
        <f t="shared" ref="N91:N101" si="105">IF(D91=0,0,M91/D91*100)</f>
        <v>19.047619047619047</v>
      </c>
      <c r="O91" s="108">
        <f>Гл.агрон.!O91+Агрономы!O91</f>
        <v>8</v>
      </c>
      <c r="P91" s="109">
        <f t="shared" ref="P91:P101" si="106">IF(D91=0,0,O91/D91*100)</f>
        <v>38.095238095238095</v>
      </c>
      <c r="Q91" s="108">
        <f>Гл.агрон.!Q91+Агрономы!Q91</f>
        <v>0</v>
      </c>
      <c r="R91" s="109">
        <f t="shared" si="98"/>
        <v>0</v>
      </c>
      <c r="S91" s="108">
        <f>Гл.агрон.!S91+Агрономы!S91</f>
        <v>1</v>
      </c>
      <c r="T91" s="109">
        <f t="shared" ref="T91:T101" si="107">IF(D91=0,0,S91/D91*100)</f>
        <v>4.7619047619047619</v>
      </c>
      <c r="U91" s="108">
        <f>Гл.агрон.!U91+Агрономы!U91</f>
        <v>2</v>
      </c>
      <c r="V91" s="109">
        <f t="shared" si="99"/>
        <v>9.5238095238095237</v>
      </c>
      <c r="W91" s="108">
        <f>Гл.агрон.!W91+Агрономы!W91</f>
        <v>0</v>
      </c>
      <c r="X91" s="109">
        <f t="shared" ref="X91:X101" si="108">IF(D91=0,0,W91/D91*100)</f>
        <v>0</v>
      </c>
      <c r="Y91" s="108">
        <f>Гл.агрон.!Y91+Агрономы!Y91</f>
        <v>1</v>
      </c>
      <c r="Z91" s="109">
        <f t="shared" ref="Z91:Z101" si="109">IF(D91=0,0,Y91/D91*100)</f>
        <v>4.7619047619047619</v>
      </c>
      <c r="AA91" s="108">
        <f>Гл.агрон.!AA91+Агрономы!AA91</f>
        <v>0</v>
      </c>
      <c r="AB91" s="109">
        <f t="shared" ref="AB91:AB101" si="110">IF(D91=0,0,AA91/D91*100)</f>
        <v>0</v>
      </c>
      <c r="AC91" s="109">
        <f t="shared" ref="AC91:AC101" si="111">IF(Y91=0,0,AA91/Y91*100)</f>
        <v>0</v>
      </c>
      <c r="AD91" s="108">
        <f>Гл.агрон.!AD91+Агрономы!AD91</f>
        <v>3</v>
      </c>
      <c r="AE91" s="109">
        <f t="shared" si="100"/>
        <v>14.285714285714285</v>
      </c>
      <c r="AF91" s="108">
        <f>Гл.агрон.!AF91+Агрономы!AF91</f>
        <v>0</v>
      </c>
      <c r="AG91" s="109">
        <f t="shared" ref="AG91:AG101" si="112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108">
        <f>Гл.агрон.!C92+Агрономы!C92</f>
        <v>43</v>
      </c>
      <c r="D92" s="108">
        <f>Гл.агрон.!D92+Агрономы!D92</f>
        <v>38</v>
      </c>
      <c r="E92" s="109">
        <f t="shared" si="101"/>
        <v>88.372093023255815</v>
      </c>
      <c r="F92" s="108">
        <f>Гл.агрон.!F92+Агрономы!F92</f>
        <v>17</v>
      </c>
      <c r="G92" s="109">
        <f t="shared" si="102"/>
        <v>44.736842105263158</v>
      </c>
      <c r="H92" s="108">
        <f>Гл.агрон.!H92+Агрономы!H92</f>
        <v>38</v>
      </c>
      <c r="I92" s="109">
        <f t="shared" si="103"/>
        <v>100</v>
      </c>
      <c r="J92" s="109">
        <f t="shared" si="104"/>
        <v>88.372093023255815</v>
      </c>
      <c r="K92" s="108">
        <f>Гл.агрон.!K92+Агрономы!K92</f>
        <v>33</v>
      </c>
      <c r="L92" s="109">
        <f t="shared" si="97"/>
        <v>86.842105263157904</v>
      </c>
      <c r="M92" s="108">
        <f>Гл.агрон.!M92+Агрономы!M92</f>
        <v>5</v>
      </c>
      <c r="N92" s="109">
        <f t="shared" si="105"/>
        <v>13.157894736842104</v>
      </c>
      <c r="O92" s="108">
        <f>Гл.агрон.!O92+Агрономы!O92</f>
        <v>0</v>
      </c>
      <c r="P92" s="109">
        <f t="shared" si="106"/>
        <v>0</v>
      </c>
      <c r="Q92" s="108">
        <f>Гл.агрон.!Q92+Агрономы!Q92</f>
        <v>0</v>
      </c>
      <c r="R92" s="109">
        <f t="shared" si="98"/>
        <v>0</v>
      </c>
      <c r="S92" s="108">
        <f>Гл.агрон.!S92+Агрономы!S92</f>
        <v>8</v>
      </c>
      <c r="T92" s="109">
        <f t="shared" si="107"/>
        <v>21.052631578947366</v>
      </c>
      <c r="U92" s="108">
        <f>Гл.агрон.!U92+Агрономы!U92</f>
        <v>6</v>
      </c>
      <c r="V92" s="109">
        <f t="shared" si="99"/>
        <v>15.789473684210526</v>
      </c>
      <c r="W92" s="108">
        <f>Гл.агрон.!W92+Агрономы!W92</f>
        <v>0</v>
      </c>
      <c r="X92" s="109">
        <f t="shared" si="108"/>
        <v>0</v>
      </c>
      <c r="Y92" s="108">
        <f>Гл.агрон.!Y92+Агрономы!Y92</f>
        <v>9</v>
      </c>
      <c r="Z92" s="109">
        <f t="shared" si="109"/>
        <v>23.684210526315788</v>
      </c>
      <c r="AA92" s="108">
        <f>Гл.агрон.!AA92+Агрономы!AA92</f>
        <v>2</v>
      </c>
      <c r="AB92" s="109">
        <f t="shared" si="110"/>
        <v>5.2631578947368416</v>
      </c>
      <c r="AC92" s="109">
        <f t="shared" si="111"/>
        <v>22.222222222222221</v>
      </c>
      <c r="AD92" s="108">
        <f>Гл.агрон.!AD92+Агрономы!AD92</f>
        <v>5</v>
      </c>
      <c r="AE92" s="109">
        <f t="shared" si="100"/>
        <v>13.157894736842104</v>
      </c>
      <c r="AF92" s="108">
        <f>Гл.агрон.!AF92+Агрономы!AF92</f>
        <v>0</v>
      </c>
      <c r="AG92" s="109">
        <f t="shared" si="112"/>
        <v>0</v>
      </c>
      <c r="AH92" s="42"/>
      <c r="AI92" s="42"/>
    </row>
    <row r="93" spans="1:35" x14ac:dyDescent="0.25">
      <c r="A93" s="93">
        <f t="shared" ref="A93:A101" si="113">A92+1</f>
        <v>77</v>
      </c>
      <c r="B93" s="96" t="s">
        <v>109</v>
      </c>
      <c r="C93" s="108">
        <f>Гл.агрон.!C93+Агрономы!C93</f>
        <v>23</v>
      </c>
      <c r="D93" s="108">
        <f>Гл.агрон.!D93+Агрономы!D93</f>
        <v>21</v>
      </c>
      <c r="E93" s="109">
        <f t="shared" si="101"/>
        <v>91.304347826086953</v>
      </c>
      <c r="F93" s="108">
        <f>Гл.агрон.!F93+Агрономы!F93</f>
        <v>4</v>
      </c>
      <c r="G93" s="109">
        <f t="shared" si="102"/>
        <v>19.047619047619047</v>
      </c>
      <c r="H93" s="108">
        <f>Гл.агрон.!H93+Агрономы!H93</f>
        <v>21</v>
      </c>
      <c r="I93" s="109">
        <f t="shared" si="103"/>
        <v>100</v>
      </c>
      <c r="J93" s="109">
        <f t="shared" si="104"/>
        <v>91.304347826086953</v>
      </c>
      <c r="K93" s="108">
        <f>Гл.агрон.!K93+Агрономы!K93</f>
        <v>13</v>
      </c>
      <c r="L93" s="109">
        <f t="shared" si="97"/>
        <v>61.904761904761905</v>
      </c>
      <c r="M93" s="108">
        <f>Гл.агрон.!M93+Агрономы!M93</f>
        <v>8</v>
      </c>
      <c r="N93" s="109">
        <f t="shared" si="105"/>
        <v>38.095238095238095</v>
      </c>
      <c r="O93" s="108">
        <f>Гл.агрон.!O93+Агрономы!O93</f>
        <v>0</v>
      </c>
      <c r="P93" s="109">
        <f t="shared" si="106"/>
        <v>0</v>
      </c>
      <c r="Q93" s="108">
        <f>Гл.агрон.!Q93+Агрономы!Q93</f>
        <v>0</v>
      </c>
      <c r="R93" s="109">
        <f t="shared" si="98"/>
        <v>0</v>
      </c>
      <c r="S93" s="108">
        <f>Гл.агрон.!S93+Агрономы!S93</f>
        <v>0</v>
      </c>
      <c r="T93" s="109">
        <f t="shared" si="107"/>
        <v>0</v>
      </c>
      <c r="U93" s="108">
        <f>Гл.агрон.!U93+Агрономы!U93</f>
        <v>4</v>
      </c>
      <c r="V93" s="109">
        <f t="shared" si="99"/>
        <v>19.047619047619047</v>
      </c>
      <c r="W93" s="108">
        <f>Гл.агрон.!W93+Агрономы!W93</f>
        <v>0</v>
      </c>
      <c r="X93" s="109">
        <f t="shared" si="108"/>
        <v>0</v>
      </c>
      <c r="Y93" s="108">
        <f>Гл.агрон.!Y93+Агрономы!Y93</f>
        <v>0</v>
      </c>
      <c r="Z93" s="109">
        <f t="shared" si="109"/>
        <v>0</v>
      </c>
      <c r="AA93" s="108">
        <f>Гл.агрон.!AA93+Агрономы!AA93</f>
        <v>0</v>
      </c>
      <c r="AB93" s="109">
        <f t="shared" si="110"/>
        <v>0</v>
      </c>
      <c r="AC93" s="109">
        <f t="shared" si="111"/>
        <v>0</v>
      </c>
      <c r="AD93" s="108">
        <f>Гл.агрон.!AD93+Агрономы!AD93</f>
        <v>1</v>
      </c>
      <c r="AE93" s="109">
        <f t="shared" si="100"/>
        <v>4.7619047619047619</v>
      </c>
      <c r="AF93" s="108">
        <f>Гл.агрон.!AF93+Агрономы!AF93</f>
        <v>0</v>
      </c>
      <c r="AG93" s="109">
        <f t="shared" si="112"/>
        <v>0</v>
      </c>
      <c r="AH93" s="42"/>
      <c r="AI93" s="42"/>
    </row>
    <row r="94" spans="1:35" x14ac:dyDescent="0.25">
      <c r="A94" s="93">
        <f t="shared" si="113"/>
        <v>78</v>
      </c>
      <c r="B94" s="96" t="s">
        <v>119</v>
      </c>
      <c r="C94" s="108">
        <f>Гл.агрон.!C94+Агрономы!C94</f>
        <v>6</v>
      </c>
      <c r="D94" s="108">
        <f>Гл.агрон.!D94+Агрономы!D94</f>
        <v>3</v>
      </c>
      <c r="E94" s="109">
        <f t="shared" si="101"/>
        <v>50</v>
      </c>
      <c r="F94" s="108">
        <f>Гл.агрон.!F94+Агрономы!F94</f>
        <v>3</v>
      </c>
      <c r="G94" s="109">
        <f t="shared" si="102"/>
        <v>100</v>
      </c>
      <c r="H94" s="108">
        <f>Гл.агрон.!H94+Агрономы!H94</f>
        <v>3</v>
      </c>
      <c r="I94" s="109">
        <f t="shared" si="103"/>
        <v>100</v>
      </c>
      <c r="J94" s="109">
        <f t="shared" si="104"/>
        <v>50</v>
      </c>
      <c r="K94" s="108">
        <f>Гл.агрон.!K94+Агрономы!K94</f>
        <v>3</v>
      </c>
      <c r="L94" s="109">
        <f t="shared" si="97"/>
        <v>100</v>
      </c>
      <c r="M94" s="108">
        <f>Гл.агрон.!M94+Агрономы!M94</f>
        <v>0</v>
      </c>
      <c r="N94" s="109">
        <f t="shared" si="105"/>
        <v>0</v>
      </c>
      <c r="O94" s="108">
        <f>Гл.агрон.!O94+Агрономы!O94</f>
        <v>0</v>
      </c>
      <c r="P94" s="109">
        <f t="shared" si="106"/>
        <v>0</v>
      </c>
      <c r="Q94" s="108">
        <f>Гл.агрон.!Q94+Агрономы!Q94</f>
        <v>0</v>
      </c>
      <c r="R94" s="109">
        <f t="shared" si="98"/>
        <v>0</v>
      </c>
      <c r="S94" s="108">
        <f>Гл.агрон.!S94+Агрономы!S94</f>
        <v>1</v>
      </c>
      <c r="T94" s="109">
        <f t="shared" si="107"/>
        <v>33.333333333333329</v>
      </c>
      <c r="U94" s="108">
        <f>Гл.агрон.!U94+Агрономы!U94</f>
        <v>1</v>
      </c>
      <c r="V94" s="109">
        <f t="shared" si="99"/>
        <v>33.333333333333329</v>
      </c>
      <c r="W94" s="108">
        <f>Гл.агрон.!W94+Агрономы!W94</f>
        <v>0</v>
      </c>
      <c r="X94" s="109">
        <f t="shared" si="108"/>
        <v>0</v>
      </c>
      <c r="Y94" s="108">
        <f>Гл.агрон.!Y94+Агрономы!Y94</f>
        <v>0</v>
      </c>
      <c r="Z94" s="109">
        <f t="shared" si="109"/>
        <v>0</v>
      </c>
      <c r="AA94" s="108">
        <f>Гл.агрон.!AA94+Агрономы!AA94</f>
        <v>0</v>
      </c>
      <c r="AB94" s="109">
        <f t="shared" si="110"/>
        <v>0</v>
      </c>
      <c r="AC94" s="109">
        <f t="shared" si="111"/>
        <v>0</v>
      </c>
      <c r="AD94" s="108">
        <f>Гл.агрон.!AD94+Агрономы!AD94</f>
        <v>0</v>
      </c>
      <c r="AE94" s="109">
        <f t="shared" si="100"/>
        <v>0</v>
      </c>
      <c r="AF94" s="108">
        <f>Гл.агрон.!AF94+Агрономы!AF94</f>
        <v>0</v>
      </c>
      <c r="AG94" s="109">
        <f t="shared" si="112"/>
        <v>0</v>
      </c>
      <c r="AH94" s="42"/>
      <c r="AI94" s="42"/>
    </row>
    <row r="95" spans="1:35" x14ac:dyDescent="0.25">
      <c r="A95" s="93">
        <f t="shared" si="113"/>
        <v>79</v>
      </c>
      <c r="B95" s="96" t="s">
        <v>120</v>
      </c>
      <c r="C95" s="108">
        <f>Гл.агрон.!C95+Агрономы!C95</f>
        <v>54</v>
      </c>
      <c r="D95" s="108">
        <f>Гл.агрон.!D95+Агрономы!D95</f>
        <v>45</v>
      </c>
      <c r="E95" s="109">
        <f t="shared" si="101"/>
        <v>83.333333333333343</v>
      </c>
      <c r="F95" s="108">
        <f>Гл.агрон.!F95+Агрономы!F95</f>
        <v>12</v>
      </c>
      <c r="G95" s="109">
        <f t="shared" si="102"/>
        <v>26.666666666666668</v>
      </c>
      <c r="H95" s="108">
        <f>Гл.агрон.!H95+Агрономы!H95</f>
        <v>44</v>
      </c>
      <c r="I95" s="109">
        <f t="shared" si="103"/>
        <v>97.777777777777771</v>
      </c>
      <c r="J95" s="109">
        <f t="shared" si="104"/>
        <v>81.481481481481481</v>
      </c>
      <c r="K95" s="108">
        <f>Гл.агрон.!K95+Агрономы!K95</f>
        <v>32</v>
      </c>
      <c r="L95" s="109">
        <f t="shared" si="97"/>
        <v>71.111111111111114</v>
      </c>
      <c r="M95" s="108">
        <f>Гл.агрон.!M95+Агрономы!M95</f>
        <v>12</v>
      </c>
      <c r="N95" s="109">
        <f t="shared" si="105"/>
        <v>26.666666666666668</v>
      </c>
      <c r="O95" s="108">
        <f>Гл.агрон.!O95+Агрономы!O95</f>
        <v>1</v>
      </c>
      <c r="P95" s="109">
        <f t="shared" si="106"/>
        <v>2.2222222222222223</v>
      </c>
      <c r="Q95" s="108">
        <f>Гл.агрон.!Q95+Агрономы!Q95</f>
        <v>0</v>
      </c>
      <c r="R95" s="109">
        <f t="shared" si="98"/>
        <v>0</v>
      </c>
      <c r="S95" s="108">
        <f>Гл.агрон.!S95+Агрономы!S95</f>
        <v>3</v>
      </c>
      <c r="T95" s="109">
        <f t="shared" si="107"/>
        <v>6.666666666666667</v>
      </c>
      <c r="U95" s="108">
        <f>Гл.агрон.!U95+Агрономы!U95</f>
        <v>11</v>
      </c>
      <c r="V95" s="109">
        <f t="shared" si="99"/>
        <v>24.444444444444443</v>
      </c>
      <c r="W95" s="108">
        <f>Гл.агрон.!W95+Агрономы!W95</f>
        <v>1</v>
      </c>
      <c r="X95" s="109">
        <f t="shared" si="108"/>
        <v>2.2222222222222223</v>
      </c>
      <c r="Y95" s="108">
        <f>Гл.агрон.!Y95+Агрономы!Y95</f>
        <v>13</v>
      </c>
      <c r="Z95" s="109">
        <f t="shared" si="109"/>
        <v>28.888888888888886</v>
      </c>
      <c r="AA95" s="108">
        <f>Гл.агрон.!AA95+Агрономы!AA95</f>
        <v>0</v>
      </c>
      <c r="AB95" s="109">
        <f t="shared" si="110"/>
        <v>0</v>
      </c>
      <c r="AC95" s="109">
        <f t="shared" si="111"/>
        <v>0</v>
      </c>
      <c r="AD95" s="108">
        <f>Гл.агрон.!AD95+Агрономы!AD95</f>
        <v>5</v>
      </c>
      <c r="AE95" s="109">
        <f t="shared" si="100"/>
        <v>11.111111111111111</v>
      </c>
      <c r="AF95" s="108">
        <f>Гл.агрон.!AF95+Агрономы!AF95</f>
        <v>0</v>
      </c>
      <c r="AG95" s="109">
        <f t="shared" si="112"/>
        <v>0</v>
      </c>
      <c r="AH95" s="42"/>
      <c r="AI95" s="42"/>
    </row>
    <row r="96" spans="1:35" x14ac:dyDescent="0.25">
      <c r="A96" s="93">
        <f t="shared" si="113"/>
        <v>80</v>
      </c>
      <c r="B96" s="96" t="s">
        <v>121</v>
      </c>
      <c r="C96" s="108">
        <f>Гл.агрон.!C96+Агрономы!C96</f>
        <v>6.3</v>
      </c>
      <c r="D96" s="108">
        <f>Гл.агрон.!D96+Агрономы!D96</f>
        <v>6.3</v>
      </c>
      <c r="E96" s="109">
        <f t="shared" si="101"/>
        <v>100</v>
      </c>
      <c r="F96" s="108">
        <f>Гл.агрон.!F96+Агрономы!F96</f>
        <v>0</v>
      </c>
      <c r="G96" s="109">
        <f t="shared" si="102"/>
        <v>0</v>
      </c>
      <c r="H96" s="108">
        <f>Гл.агрон.!H96+Агрономы!H96</f>
        <v>6</v>
      </c>
      <c r="I96" s="109">
        <f t="shared" si="103"/>
        <v>95.238095238095241</v>
      </c>
      <c r="J96" s="109">
        <f t="shared" si="104"/>
        <v>95.238095238095241</v>
      </c>
      <c r="K96" s="108">
        <f>Гл.агрон.!K96+Агрономы!K96</f>
        <v>5</v>
      </c>
      <c r="L96" s="109">
        <f t="shared" si="97"/>
        <v>79.365079365079367</v>
      </c>
      <c r="M96" s="108">
        <f>Гл.агрон.!M96+Агрономы!M96</f>
        <v>1</v>
      </c>
      <c r="N96" s="109">
        <f t="shared" si="105"/>
        <v>15.873015873015872</v>
      </c>
      <c r="O96" s="108">
        <f>Гл.агрон.!O96+Агрономы!O96</f>
        <v>0.29999999999999982</v>
      </c>
      <c r="P96" s="109">
        <f t="shared" si="106"/>
        <v>4.7619047619047592</v>
      </c>
      <c r="Q96" s="108">
        <f>Гл.агрон.!Q96+Агрономы!Q96</f>
        <v>0</v>
      </c>
      <c r="R96" s="109">
        <f t="shared" si="98"/>
        <v>0</v>
      </c>
      <c r="S96" s="108">
        <f>Гл.агрон.!S96+Агрономы!S96</f>
        <v>1</v>
      </c>
      <c r="T96" s="109">
        <f t="shared" si="107"/>
        <v>15.873015873015872</v>
      </c>
      <c r="U96" s="108">
        <f>Гл.агрон.!U96+Агрономы!U96</f>
        <v>1</v>
      </c>
      <c r="V96" s="109">
        <f t="shared" si="99"/>
        <v>15.873015873015872</v>
      </c>
      <c r="W96" s="108">
        <f>Гл.агрон.!W96+Агрономы!W96</f>
        <v>0</v>
      </c>
      <c r="X96" s="109">
        <f t="shared" si="108"/>
        <v>0</v>
      </c>
      <c r="Y96" s="108">
        <f>Гл.агрон.!Y96+Агрономы!Y96</f>
        <v>2</v>
      </c>
      <c r="Z96" s="109">
        <f t="shared" si="109"/>
        <v>31.746031746031743</v>
      </c>
      <c r="AA96" s="108">
        <f>Гл.агрон.!AA96+Агрономы!AA96</f>
        <v>0</v>
      </c>
      <c r="AB96" s="109">
        <f t="shared" si="110"/>
        <v>0</v>
      </c>
      <c r="AC96" s="109">
        <f t="shared" si="111"/>
        <v>0</v>
      </c>
      <c r="AD96" s="108">
        <f>Гл.агрон.!AD96+Агрономы!AD96</f>
        <v>0</v>
      </c>
      <c r="AE96" s="109">
        <f t="shared" si="100"/>
        <v>0</v>
      </c>
      <c r="AF96" s="108">
        <f>Гл.агрон.!AF96+Агрономы!AF96</f>
        <v>0</v>
      </c>
      <c r="AG96" s="109">
        <f t="shared" si="112"/>
        <v>0</v>
      </c>
      <c r="AH96" s="42"/>
      <c r="AI96" s="42"/>
    </row>
    <row r="97" spans="1:35" x14ac:dyDescent="0.25">
      <c r="A97" s="93">
        <f t="shared" si="113"/>
        <v>81</v>
      </c>
      <c r="B97" s="96" t="s">
        <v>122</v>
      </c>
      <c r="C97" s="108">
        <f>Гл.агрон.!C97+Агрономы!C97</f>
        <v>174</v>
      </c>
      <c r="D97" s="108">
        <f>Гл.агрон.!D97+Агрономы!D97</f>
        <v>152</v>
      </c>
      <c r="E97" s="109">
        <f t="shared" si="101"/>
        <v>87.356321839080465</v>
      </c>
      <c r="F97" s="108">
        <f>Гл.агрон.!F97+Агрономы!F97</f>
        <v>23</v>
      </c>
      <c r="G97" s="109">
        <f t="shared" si="102"/>
        <v>15.131578947368421</v>
      </c>
      <c r="H97" s="108">
        <f>Гл.агрон.!H97+Агрономы!H97</f>
        <v>150</v>
      </c>
      <c r="I97" s="109">
        <f t="shared" si="103"/>
        <v>98.68421052631578</v>
      </c>
      <c r="J97" s="109">
        <f t="shared" si="104"/>
        <v>86.206896551724128</v>
      </c>
      <c r="K97" s="108">
        <f>Гл.агрон.!K97+Агрономы!K97</f>
        <v>115</v>
      </c>
      <c r="L97" s="109">
        <f t="shared" si="97"/>
        <v>75.657894736842096</v>
      </c>
      <c r="M97" s="108">
        <f>Гл.агрон.!M97+Агрономы!M97</f>
        <v>35</v>
      </c>
      <c r="N97" s="109">
        <f t="shared" si="105"/>
        <v>23.026315789473685</v>
      </c>
      <c r="O97" s="108">
        <f>Гл.агрон.!O97+Агрономы!O97</f>
        <v>2</v>
      </c>
      <c r="P97" s="109">
        <f t="shared" si="106"/>
        <v>1.3157894736842104</v>
      </c>
      <c r="Q97" s="108">
        <f>Гл.агрон.!Q97+Агрономы!Q97</f>
        <v>1</v>
      </c>
      <c r="R97" s="109">
        <f t="shared" si="98"/>
        <v>50</v>
      </c>
      <c r="S97" s="108">
        <f>Гл.агрон.!S97+Агрономы!S97</f>
        <v>33</v>
      </c>
      <c r="T97" s="109">
        <f t="shared" si="107"/>
        <v>21.710526315789476</v>
      </c>
      <c r="U97" s="108">
        <f>Гл.агрон.!U97+Агрономы!U97</f>
        <v>10</v>
      </c>
      <c r="V97" s="109">
        <f t="shared" si="99"/>
        <v>6.5789473684210522</v>
      </c>
      <c r="W97" s="108">
        <f>Гл.агрон.!W97+Агрономы!W97</f>
        <v>2</v>
      </c>
      <c r="X97" s="109">
        <f t="shared" si="108"/>
        <v>1.3157894736842104</v>
      </c>
      <c r="Y97" s="108">
        <f>Гл.агрон.!Y97+Агрономы!Y97</f>
        <v>12</v>
      </c>
      <c r="Z97" s="109">
        <f t="shared" si="109"/>
        <v>7.8947368421052628</v>
      </c>
      <c r="AA97" s="108">
        <f>Гл.агрон.!AA97+Агрономы!AA97</f>
        <v>1</v>
      </c>
      <c r="AB97" s="109">
        <f t="shared" si="110"/>
        <v>0.6578947368421052</v>
      </c>
      <c r="AC97" s="109">
        <f t="shared" si="111"/>
        <v>8.3333333333333321</v>
      </c>
      <c r="AD97" s="108">
        <f>Гл.агрон.!AD97+Агрономы!AD97</f>
        <v>13</v>
      </c>
      <c r="AE97" s="109">
        <f t="shared" si="100"/>
        <v>8.5526315789473681</v>
      </c>
      <c r="AF97" s="108">
        <f>Гл.агрон.!AF97+Агрономы!AF97</f>
        <v>0</v>
      </c>
      <c r="AG97" s="109">
        <f t="shared" si="112"/>
        <v>0</v>
      </c>
      <c r="AH97" s="42"/>
      <c r="AI97" s="42"/>
    </row>
    <row r="98" spans="1:35" x14ac:dyDescent="0.25">
      <c r="A98" s="93">
        <f t="shared" si="113"/>
        <v>82</v>
      </c>
      <c r="B98" s="96" t="s">
        <v>123</v>
      </c>
      <c r="C98" s="108">
        <f>Гл.агрон.!C98+Агрономы!C98</f>
        <v>6</v>
      </c>
      <c r="D98" s="108">
        <f>Гл.агрон.!D98+Агрономы!D98</f>
        <v>1</v>
      </c>
      <c r="E98" s="109">
        <f t="shared" si="101"/>
        <v>16.666666666666664</v>
      </c>
      <c r="F98" s="108">
        <f>Гл.агрон.!F98+Агрономы!F98</f>
        <v>0</v>
      </c>
      <c r="G98" s="109">
        <f t="shared" si="102"/>
        <v>0</v>
      </c>
      <c r="H98" s="108">
        <f>Гл.агрон.!H98+Агрономы!H98</f>
        <v>1</v>
      </c>
      <c r="I98" s="109">
        <f t="shared" si="103"/>
        <v>100</v>
      </c>
      <c r="J98" s="109">
        <f t="shared" si="104"/>
        <v>16.666666666666664</v>
      </c>
      <c r="K98" s="108">
        <f>Гл.агрон.!K98+Агрономы!K98</f>
        <v>1</v>
      </c>
      <c r="L98" s="109">
        <f t="shared" si="97"/>
        <v>100</v>
      </c>
      <c r="M98" s="108">
        <f>Гл.агрон.!M98+Агрономы!M98</f>
        <v>0</v>
      </c>
      <c r="N98" s="109">
        <f t="shared" si="105"/>
        <v>0</v>
      </c>
      <c r="O98" s="108">
        <f>Гл.агрон.!O98+Агрономы!O98</f>
        <v>0</v>
      </c>
      <c r="P98" s="109">
        <f t="shared" si="106"/>
        <v>0</v>
      </c>
      <c r="Q98" s="108">
        <f>Гл.агрон.!Q98+Агрономы!Q98</f>
        <v>0</v>
      </c>
      <c r="R98" s="109">
        <f t="shared" si="98"/>
        <v>0</v>
      </c>
      <c r="S98" s="108">
        <f>Гл.агрон.!S98+Агрономы!S98</f>
        <v>0</v>
      </c>
      <c r="T98" s="109">
        <f t="shared" si="107"/>
        <v>0</v>
      </c>
      <c r="U98" s="108">
        <f>Гл.агрон.!U98+Агрономы!U98</f>
        <v>0</v>
      </c>
      <c r="V98" s="109">
        <f t="shared" si="99"/>
        <v>0</v>
      </c>
      <c r="W98" s="108">
        <f>Гл.агрон.!W98+Агрономы!W98</f>
        <v>0</v>
      </c>
      <c r="X98" s="109">
        <f t="shared" si="108"/>
        <v>0</v>
      </c>
      <c r="Y98" s="108">
        <f>Гл.агрон.!Y98+Агрономы!Y98</f>
        <v>0</v>
      </c>
      <c r="Z98" s="109">
        <f t="shared" si="109"/>
        <v>0</v>
      </c>
      <c r="AA98" s="108">
        <f>Гл.агрон.!AA98+Агрономы!AA98</f>
        <v>0</v>
      </c>
      <c r="AB98" s="109">
        <f t="shared" si="110"/>
        <v>0</v>
      </c>
      <c r="AC98" s="109">
        <f t="shared" si="111"/>
        <v>0</v>
      </c>
      <c r="AD98" s="108">
        <f>Гл.агрон.!AD98+Агрономы!AD98</f>
        <v>0</v>
      </c>
      <c r="AE98" s="109">
        <f t="shared" si="100"/>
        <v>0</v>
      </c>
      <c r="AF98" s="108">
        <f>Гл.агрон.!AF98+Агрономы!AF98</f>
        <v>0</v>
      </c>
      <c r="AG98" s="109">
        <f t="shared" si="112"/>
        <v>0</v>
      </c>
      <c r="AH98" s="42"/>
      <c r="AI98" s="42"/>
    </row>
    <row r="99" spans="1:35" x14ac:dyDescent="0.25">
      <c r="A99" s="93">
        <f t="shared" si="113"/>
        <v>83</v>
      </c>
      <c r="B99" s="96" t="s">
        <v>124</v>
      </c>
      <c r="C99" s="108">
        <f>Гл.агрон.!C99+Агрономы!C99</f>
        <v>16</v>
      </c>
      <c r="D99" s="108">
        <f>Гл.агрон.!D99+Агрономы!D99</f>
        <v>15</v>
      </c>
      <c r="E99" s="109">
        <f t="shared" si="101"/>
        <v>93.75</v>
      </c>
      <c r="F99" s="108">
        <f>Гл.агрон.!F99+Агрономы!F99</f>
        <v>8</v>
      </c>
      <c r="G99" s="109">
        <f t="shared" si="102"/>
        <v>53.333333333333336</v>
      </c>
      <c r="H99" s="108">
        <f>Гл.агрон.!H99+Агрономы!H99</f>
        <v>15</v>
      </c>
      <c r="I99" s="109">
        <f t="shared" si="103"/>
        <v>100</v>
      </c>
      <c r="J99" s="109">
        <f t="shared" si="104"/>
        <v>93.75</v>
      </c>
      <c r="K99" s="108">
        <f>Гл.агрон.!K99+Агрономы!K99</f>
        <v>13</v>
      </c>
      <c r="L99" s="109">
        <f t="shared" si="97"/>
        <v>86.666666666666671</v>
      </c>
      <c r="M99" s="108">
        <f>Гл.агрон.!M99+Агрономы!M99</f>
        <v>2</v>
      </c>
      <c r="N99" s="109">
        <f t="shared" si="105"/>
        <v>13.333333333333334</v>
      </c>
      <c r="O99" s="108">
        <f>Гл.агрон.!O99+Агрономы!O99</f>
        <v>0</v>
      </c>
      <c r="P99" s="109">
        <f t="shared" si="106"/>
        <v>0</v>
      </c>
      <c r="Q99" s="108">
        <f>Гл.агрон.!Q99+Агрономы!Q99</f>
        <v>0</v>
      </c>
      <c r="R99" s="109">
        <f t="shared" si="98"/>
        <v>0</v>
      </c>
      <c r="S99" s="108">
        <f>Гл.агрон.!S99+Агрономы!S99</f>
        <v>4</v>
      </c>
      <c r="T99" s="109">
        <f t="shared" si="107"/>
        <v>26.666666666666668</v>
      </c>
      <c r="U99" s="108">
        <f>Гл.агрон.!U99+Агрономы!U99</f>
        <v>4</v>
      </c>
      <c r="V99" s="109">
        <f t="shared" si="99"/>
        <v>26.666666666666668</v>
      </c>
      <c r="W99" s="108">
        <f>Гл.агрон.!W99+Агрономы!W99</f>
        <v>0</v>
      </c>
      <c r="X99" s="109">
        <f t="shared" si="108"/>
        <v>0</v>
      </c>
      <c r="Y99" s="108">
        <f>Гл.агрон.!Y99+Агрономы!Y99</f>
        <v>3</v>
      </c>
      <c r="Z99" s="109">
        <f t="shared" si="109"/>
        <v>20</v>
      </c>
      <c r="AA99" s="108">
        <f>Гл.агрон.!AA99+Агрономы!AA99</f>
        <v>0</v>
      </c>
      <c r="AB99" s="109">
        <f t="shared" si="110"/>
        <v>0</v>
      </c>
      <c r="AC99" s="109">
        <f t="shared" si="111"/>
        <v>0</v>
      </c>
      <c r="AD99" s="108">
        <f>Гл.агрон.!AD99+Агрономы!AD99</f>
        <v>1</v>
      </c>
      <c r="AE99" s="109">
        <f t="shared" si="100"/>
        <v>6.666666666666667</v>
      </c>
      <c r="AF99" s="108">
        <f>Гл.агрон.!AF99+Агрономы!AF99</f>
        <v>0</v>
      </c>
      <c r="AG99" s="109">
        <f t="shared" si="112"/>
        <v>0</v>
      </c>
      <c r="AH99" s="42"/>
      <c r="AI99" s="42"/>
    </row>
    <row r="100" spans="1:35" x14ac:dyDescent="0.25">
      <c r="A100" s="93">
        <f t="shared" si="113"/>
        <v>84</v>
      </c>
      <c r="B100" s="96" t="s">
        <v>125</v>
      </c>
      <c r="C100" s="108">
        <f>Гл.агрон.!C100+Агрономы!C100</f>
        <v>39</v>
      </c>
      <c r="D100" s="108">
        <f>Гл.агрон.!D100+Агрономы!D100</f>
        <v>6</v>
      </c>
      <c r="E100" s="109">
        <f t="shared" si="101"/>
        <v>15.384615384615385</v>
      </c>
      <c r="F100" s="108">
        <f>Гл.агрон.!F100+Агрономы!F100</f>
        <v>0</v>
      </c>
      <c r="G100" s="109">
        <f t="shared" si="102"/>
        <v>0</v>
      </c>
      <c r="H100" s="108">
        <f>Гл.агрон.!H100+Агрономы!H100</f>
        <v>6</v>
      </c>
      <c r="I100" s="109">
        <f t="shared" si="103"/>
        <v>100</v>
      </c>
      <c r="J100" s="109">
        <f t="shared" si="104"/>
        <v>15.384615384615385</v>
      </c>
      <c r="K100" s="108">
        <f>Гл.агрон.!K100+Агрономы!K100</f>
        <v>5</v>
      </c>
      <c r="L100" s="109">
        <f t="shared" si="97"/>
        <v>83.333333333333343</v>
      </c>
      <c r="M100" s="108">
        <f>Гл.агрон.!M100+Агрономы!M100</f>
        <v>1</v>
      </c>
      <c r="N100" s="109">
        <f t="shared" si="105"/>
        <v>16.666666666666664</v>
      </c>
      <c r="O100" s="108">
        <f>Гл.агрон.!O100+Агрономы!O100</f>
        <v>0</v>
      </c>
      <c r="P100" s="109">
        <f t="shared" si="106"/>
        <v>0</v>
      </c>
      <c r="Q100" s="108">
        <f>Гл.агрон.!Q100+Агрономы!Q100</f>
        <v>0</v>
      </c>
      <c r="R100" s="109">
        <f t="shared" si="98"/>
        <v>0</v>
      </c>
      <c r="S100" s="108">
        <f>Гл.агрон.!S100+Агрономы!S100</f>
        <v>0</v>
      </c>
      <c r="T100" s="109">
        <f t="shared" si="107"/>
        <v>0</v>
      </c>
      <c r="U100" s="108">
        <f>Гл.агрон.!U100+Агрономы!U100</f>
        <v>0</v>
      </c>
      <c r="V100" s="109">
        <f t="shared" si="99"/>
        <v>0</v>
      </c>
      <c r="W100" s="108">
        <f>Гл.агрон.!W100+Агрономы!W100</f>
        <v>0</v>
      </c>
      <c r="X100" s="109">
        <f t="shared" si="108"/>
        <v>0</v>
      </c>
      <c r="Y100" s="108">
        <f>Гл.агрон.!Y100+Агрономы!Y100</f>
        <v>4</v>
      </c>
      <c r="Z100" s="109">
        <f t="shared" si="109"/>
        <v>66.666666666666657</v>
      </c>
      <c r="AA100" s="108">
        <f>Гл.агрон.!AA100+Агрономы!AA100</f>
        <v>0</v>
      </c>
      <c r="AB100" s="109">
        <f t="shared" si="110"/>
        <v>0</v>
      </c>
      <c r="AC100" s="109">
        <f t="shared" si="111"/>
        <v>0</v>
      </c>
      <c r="AD100" s="108">
        <f>Гл.агрон.!AD100+Агрономы!AD100</f>
        <v>15</v>
      </c>
      <c r="AE100" s="109">
        <f t="shared" si="100"/>
        <v>250</v>
      </c>
      <c r="AF100" s="108">
        <f>Гл.агрон.!AF100+Агрономы!AF100</f>
        <v>0</v>
      </c>
      <c r="AG100" s="109">
        <f t="shared" si="112"/>
        <v>0</v>
      </c>
      <c r="AH100" s="42"/>
      <c r="AI100" s="42"/>
    </row>
    <row r="101" spans="1:35" x14ac:dyDescent="0.25">
      <c r="A101" s="93">
        <f t="shared" si="113"/>
        <v>85</v>
      </c>
      <c r="B101" s="96" t="s">
        <v>126</v>
      </c>
      <c r="C101" s="108">
        <f>Гл.агрон.!C101+Агрономы!C101</f>
        <v>1</v>
      </c>
      <c r="D101" s="108">
        <f>Гл.агрон.!D101+Агрономы!D101</f>
        <v>0</v>
      </c>
      <c r="E101" s="109">
        <f t="shared" si="101"/>
        <v>0</v>
      </c>
      <c r="F101" s="108">
        <f>Гл.агрон.!F101+Агрономы!F101</f>
        <v>0</v>
      </c>
      <c r="G101" s="109">
        <f t="shared" si="102"/>
        <v>0</v>
      </c>
      <c r="H101" s="108">
        <f>Гл.агрон.!H101+Агрономы!H101</f>
        <v>0</v>
      </c>
      <c r="I101" s="109">
        <f t="shared" si="103"/>
        <v>0</v>
      </c>
      <c r="J101" s="109">
        <f t="shared" si="104"/>
        <v>0</v>
      </c>
      <c r="K101" s="108">
        <f>Гл.агрон.!K101+Агрономы!K101</f>
        <v>0</v>
      </c>
      <c r="L101" s="109">
        <f t="shared" si="97"/>
        <v>0</v>
      </c>
      <c r="M101" s="108">
        <f>Гл.агрон.!M101+Агрономы!M101</f>
        <v>0</v>
      </c>
      <c r="N101" s="109">
        <f t="shared" si="105"/>
        <v>0</v>
      </c>
      <c r="O101" s="108">
        <f>Гл.агрон.!O101+Агрономы!O101</f>
        <v>0</v>
      </c>
      <c r="P101" s="109">
        <f t="shared" si="106"/>
        <v>0</v>
      </c>
      <c r="Q101" s="108">
        <f>Гл.агрон.!Q101+Агрономы!Q101</f>
        <v>0</v>
      </c>
      <c r="R101" s="109">
        <f t="shared" si="98"/>
        <v>0</v>
      </c>
      <c r="S101" s="108">
        <f>Гл.агрон.!S101+Агрономы!S101</f>
        <v>0</v>
      </c>
      <c r="T101" s="109">
        <f t="shared" si="107"/>
        <v>0</v>
      </c>
      <c r="U101" s="108">
        <f>Гл.агрон.!U101+Агрономы!U101</f>
        <v>0</v>
      </c>
      <c r="V101" s="109">
        <f t="shared" si="99"/>
        <v>0</v>
      </c>
      <c r="W101" s="108">
        <f>Гл.агрон.!W101+Агрономы!W101</f>
        <v>0</v>
      </c>
      <c r="X101" s="109">
        <f t="shared" si="108"/>
        <v>0</v>
      </c>
      <c r="Y101" s="108">
        <f>Гл.агрон.!Y101+Агрономы!Y101</f>
        <v>0</v>
      </c>
      <c r="Z101" s="109">
        <f t="shared" si="109"/>
        <v>0</v>
      </c>
      <c r="AA101" s="108">
        <f>Гл.агрон.!AA101+Агрономы!AA101</f>
        <v>0</v>
      </c>
      <c r="AB101" s="109">
        <f t="shared" si="110"/>
        <v>0</v>
      </c>
      <c r="AC101" s="109">
        <f t="shared" si="111"/>
        <v>0</v>
      </c>
      <c r="AD101" s="108">
        <f>Гл.агрон.!AD101+Агрономы!AD101</f>
        <v>0</v>
      </c>
      <c r="AE101" s="109">
        <f t="shared" si="100"/>
        <v>0</v>
      </c>
      <c r="AF101" s="108">
        <f>Гл.агрон.!AF101+Агрономы!AF101</f>
        <v>0</v>
      </c>
      <c r="AG101" s="109">
        <f t="shared" si="112"/>
        <v>0</v>
      </c>
      <c r="AH101" s="42"/>
      <c r="AI101" s="42"/>
    </row>
    <row r="102" spans="1:35" s="69" customFormat="1" x14ac:dyDescent="0.25">
      <c r="A102" s="4"/>
      <c r="B102" s="64"/>
      <c r="C102" s="70"/>
      <c r="D102" s="70"/>
      <c r="E102" s="43"/>
      <c r="F102" s="70"/>
      <c r="G102" s="43"/>
      <c r="H102" s="70"/>
      <c r="I102" s="43"/>
      <c r="J102" s="43"/>
      <c r="K102" s="70"/>
      <c r="L102" s="43"/>
      <c r="M102" s="70"/>
      <c r="N102" s="43"/>
      <c r="O102" s="70"/>
      <c r="P102" s="43"/>
      <c r="Q102" s="70"/>
      <c r="R102" s="43"/>
      <c r="S102" s="70"/>
      <c r="T102" s="43"/>
      <c r="U102" s="70"/>
      <c r="V102" s="43"/>
      <c r="W102" s="70"/>
      <c r="X102" s="43"/>
      <c r="Y102" s="70"/>
      <c r="Z102" s="43"/>
      <c r="AA102" s="70"/>
      <c r="AB102" s="43"/>
      <c r="AC102" s="43"/>
      <c r="AD102" s="70"/>
      <c r="AE102" s="43"/>
      <c r="AF102" s="70"/>
      <c r="AG102" s="43"/>
      <c r="AH102" s="68"/>
      <c r="AI102" s="68"/>
    </row>
    <row r="103" spans="1:35" x14ac:dyDescent="0.25">
      <c r="A103" s="7"/>
      <c r="B103" s="59"/>
      <c r="C103" s="34"/>
      <c r="D103" s="34"/>
      <c r="E103" s="32"/>
      <c r="F103" s="34"/>
      <c r="G103" s="32"/>
      <c r="H103" s="34"/>
      <c r="I103" s="32"/>
      <c r="J103" s="32"/>
      <c r="K103" s="34"/>
      <c r="L103" s="32"/>
      <c r="M103" s="34"/>
      <c r="N103" s="32"/>
      <c r="O103" s="34"/>
      <c r="P103" s="32"/>
      <c r="Q103" s="34"/>
      <c r="R103" s="32"/>
      <c r="S103" s="34"/>
      <c r="T103" s="32"/>
      <c r="U103" s="34"/>
      <c r="V103" s="32"/>
      <c r="W103" s="34"/>
      <c r="X103" s="32"/>
      <c r="Y103" s="34"/>
      <c r="Z103" s="32"/>
      <c r="AA103" s="34"/>
      <c r="AB103" s="32"/>
      <c r="AC103" s="32"/>
      <c r="AD103" s="34"/>
      <c r="AE103" s="32"/>
      <c r="AF103" s="34"/>
      <c r="AG103" s="32"/>
      <c r="AH103" s="42"/>
      <c r="AI103" s="42"/>
    </row>
    <row r="104" spans="1:35" x14ac:dyDescent="0.25">
      <c r="A104" s="8"/>
      <c r="B104" s="59"/>
      <c r="C104" s="34"/>
      <c r="D104" s="34"/>
      <c r="E104" s="32"/>
      <c r="F104" s="34"/>
      <c r="G104" s="32"/>
      <c r="H104" s="34"/>
      <c r="I104" s="32"/>
      <c r="J104" s="32"/>
      <c r="K104" s="34"/>
      <c r="L104" s="32"/>
      <c r="M104" s="34"/>
      <c r="N104" s="32"/>
      <c r="O104" s="34"/>
      <c r="P104" s="32"/>
      <c r="Q104" s="34"/>
      <c r="R104" s="32"/>
      <c r="S104" s="34"/>
      <c r="T104" s="32"/>
      <c r="U104" s="34"/>
      <c r="V104" s="32"/>
      <c r="W104" s="34"/>
      <c r="X104" s="32"/>
      <c r="Y104" s="34"/>
      <c r="Z104" s="32"/>
      <c r="AA104" s="34"/>
      <c r="AB104" s="32"/>
      <c r="AC104" s="32"/>
      <c r="AD104" s="34"/>
      <c r="AE104" s="32"/>
      <c r="AF104" s="34"/>
      <c r="AG104" s="32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60" fitToHeight="2" orientation="landscape" r:id="rId1"/>
  <headerFooter scaleWithDoc="0">
    <oddHeader>&amp;R&amp;P</oddHeader>
    <oddFooter>&amp;R&amp;P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81" activePane="bottomRight" state="frozen"/>
      <selection activeCell="D2" sqref="D2:D6"/>
      <selection pane="topRight" activeCell="D2" sqref="D2:D6"/>
      <selection pane="bottomLeft" activeCell="D2" sqref="D2:D6"/>
      <selection pane="bottomRight" activeCell="C98" sqref="C98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50.45" customHeight="1" thickBot="1" x14ac:dyDescent="0.3">
      <c r="A1" s="202" t="s">
        <v>194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11638.1</v>
      </c>
      <c r="D8" s="65">
        <f>D9+D21+D40+D55+D72+D79+D90+D64+D102</f>
        <v>10375</v>
      </c>
      <c r="E8" s="62">
        <f>IF(C8=0,0,D8/C8*100)</f>
        <v>89.146853867899395</v>
      </c>
      <c r="F8" s="65">
        <f>F9+F21+F40+F55+F72+F79+F90+F64+F102</f>
        <v>6387</v>
      </c>
      <c r="G8" s="62">
        <f>IF(D8=0,0,F8/D8*100)</f>
        <v>61.561445783132527</v>
      </c>
      <c r="H8" s="65">
        <f>H9+H21+H40+H55+H72+H79+H90+H64+H102</f>
        <v>9607</v>
      </c>
      <c r="I8" s="62">
        <f>IF(D8=0,0,H8/D8*100)</f>
        <v>92.597590361445782</v>
      </c>
      <c r="J8" s="62">
        <f>IF(C8=0,0,H8/C8*100)</f>
        <v>82.547838564714169</v>
      </c>
      <c r="K8" s="65">
        <f>K9+K21+K40+K55+K72+K79+K90+K64+K102</f>
        <v>6260</v>
      </c>
      <c r="L8" s="62">
        <f>IF(D8=0,0,K8/D8*100)</f>
        <v>60.337349397590359</v>
      </c>
      <c r="M8" s="65">
        <f>M9+M21+M40+M55+M72+M79+M90+M64+M102</f>
        <v>3347</v>
      </c>
      <c r="N8" s="62">
        <f>IF(D8=0,0,M8/D8*100)</f>
        <v>32.260240963855424</v>
      </c>
      <c r="O8" s="65">
        <f>O9+O21+O40+O55+O72+O79+O90+O64+O102</f>
        <v>768</v>
      </c>
      <c r="P8" s="62">
        <f>IF(D8=0,0,O8/D8*100)</f>
        <v>7.4024096385542162</v>
      </c>
      <c r="Q8" s="65">
        <f>Q9+Q21+Q40+Q55+Q72+Q79+Q90+Q64+Q102</f>
        <v>127</v>
      </c>
      <c r="R8" s="62">
        <f>IF(O8=0,0,Q8/O8*100)</f>
        <v>16.536458333333336</v>
      </c>
      <c r="S8" s="65">
        <f>S9+S21+S40+S55+S72+S79+S90+S64+S102</f>
        <v>1272</v>
      </c>
      <c r="T8" s="62">
        <f>IF(D8=0,0,S8/D8*100)</f>
        <v>12.260240963855422</v>
      </c>
      <c r="U8" s="65">
        <f>U9+U21+U40+U55+U72+U79+U90+U64+U102</f>
        <v>1329</v>
      </c>
      <c r="V8" s="62">
        <f>IF(D8=0,0,U8/D8*100)</f>
        <v>12.809638554216868</v>
      </c>
      <c r="W8" s="65">
        <f>W9+W21+W40+W55+W72+W79+W90+W64+W102</f>
        <v>623</v>
      </c>
      <c r="X8" s="62">
        <f>IF(D8=0,0,W8/D8*100)</f>
        <v>6.0048192771084334</v>
      </c>
      <c r="Y8" s="65">
        <f>Y9+Y21+Y40+Y55+Y72+Y79+Y90+Y64+Y102</f>
        <v>1417</v>
      </c>
      <c r="Z8" s="62">
        <f>IF(D8=0,0,Y8/D8*100)</f>
        <v>13.657831325301203</v>
      </c>
      <c r="AA8" s="65">
        <f>AA9+AA21+AA40+AA55+AA72+AA79+AA90+AA64+AA102</f>
        <v>206</v>
      </c>
      <c r="AB8" s="62">
        <f>IF(D8=0,0,AA8/D8*100)</f>
        <v>1.9855421686746988</v>
      </c>
      <c r="AC8" s="62">
        <f>IF(Y8=0,0,AA8/Y8*100)</f>
        <v>14.537755822159493</v>
      </c>
      <c r="AD8" s="65">
        <f>AD9+AD21+AD40+AD55+AD72+AD79+AD90+AD64+AD102</f>
        <v>1373</v>
      </c>
      <c r="AE8" s="62">
        <f>IF(D8=0,0,AD8/D8*100)</f>
        <v>13.233734939759037</v>
      </c>
      <c r="AF8" s="65">
        <f>AF9+AF21+AF40+AF55+AF72+AF79+AF90+AF64+AF102</f>
        <v>16</v>
      </c>
      <c r="AG8" s="60">
        <f>IF(D8=0,0,AF8/D8*100)</f>
        <v>0.1542168674698795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61">
        <f>SUM(C10:C20)</f>
        <v>922.1</v>
      </c>
      <c r="D9" s="61">
        <f>SUM(D10:D20)</f>
        <v>828</v>
      </c>
      <c r="E9" s="62">
        <f>IF(C9=0,0,D9/C9*100)</f>
        <v>89.795033076672809</v>
      </c>
      <c r="F9" s="61">
        <f>SUM(F10:F20)</f>
        <v>689</v>
      </c>
      <c r="G9" s="62">
        <f>IF(D9=0,0,F9/D9*100)</f>
        <v>83.212560386473427</v>
      </c>
      <c r="H9" s="61">
        <f>SUM(H10:H20)</f>
        <v>788</v>
      </c>
      <c r="I9" s="62">
        <f>IF(D9=0,0,H9/D9*100)</f>
        <v>95.169082125603865</v>
      </c>
      <c r="J9" s="62">
        <f>IF(C9=0,0,H9/C9*100)</f>
        <v>85.457108773451907</v>
      </c>
      <c r="K9" s="61">
        <f>SUM(K10:K20)</f>
        <v>517</v>
      </c>
      <c r="L9" s="62">
        <f>IF(D9=0,0,K9/D9*100)</f>
        <v>62.439613526570049</v>
      </c>
      <c r="M9" s="61">
        <f>SUM(M10:M20)</f>
        <v>271</v>
      </c>
      <c r="N9" s="62">
        <f>IF(D9=0,0,M9/D9*100)</f>
        <v>32.729468599033815</v>
      </c>
      <c r="O9" s="61">
        <f>SUM(O10:O20)</f>
        <v>40</v>
      </c>
      <c r="P9" s="62">
        <f>IF(D9=0,0,O9/D9*100)</f>
        <v>4.8309178743961354</v>
      </c>
      <c r="Q9" s="61">
        <f>SUM(Q10:Q20)</f>
        <v>10</v>
      </c>
      <c r="R9" s="62">
        <f>IF(O9=0,0,Q9/O9*100)</f>
        <v>25</v>
      </c>
      <c r="S9" s="61">
        <f>SUM(S10:S20)</f>
        <v>99</v>
      </c>
      <c r="T9" s="62">
        <f>IF(D9=0,0,S9/D9*100)</f>
        <v>11.956521739130435</v>
      </c>
      <c r="U9" s="61">
        <f>SUM(U10:U20)</f>
        <v>158</v>
      </c>
      <c r="V9" s="62">
        <f>IF(D9=0,0,U9/D9*100)</f>
        <v>19.082125603864732</v>
      </c>
      <c r="W9" s="61">
        <f>SUM(W10:W20)</f>
        <v>31</v>
      </c>
      <c r="X9" s="62">
        <f>IF(D9=0,0,W9/D9*100)</f>
        <v>3.7439613526570046</v>
      </c>
      <c r="Y9" s="61">
        <f>SUM(Y10:Y20)</f>
        <v>144</v>
      </c>
      <c r="Z9" s="62">
        <f>IF(D9=0,0,Y9/D9*100)</f>
        <v>17.391304347826086</v>
      </c>
      <c r="AA9" s="61">
        <f>SUM(AA10:AA20)</f>
        <v>10</v>
      </c>
      <c r="AB9" s="62">
        <f>IF(D9=0,0,AA9/D9*100)</f>
        <v>1.2077294685990339</v>
      </c>
      <c r="AC9" s="62">
        <f>IF(Y9=0,0,AA9/Y9*100)</f>
        <v>6.9444444444444446</v>
      </c>
      <c r="AD9" s="61">
        <f>SUM(AD10:AD20)</f>
        <v>140</v>
      </c>
      <c r="AE9" s="62">
        <f>IF(D9=0,0,AD9/D9*100)</f>
        <v>16.908212560386474</v>
      </c>
      <c r="AF9" s="61">
        <f>SUM(AF10:AF20)</f>
        <v>0</v>
      </c>
      <c r="AG9" s="62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108">
        <f>'Гл. зоот.'!C10+Зоотехники!C10</f>
        <v>15</v>
      </c>
      <c r="D10" s="108">
        <f>'Гл. зоот.'!D10+Зоотехники!D10</f>
        <v>15</v>
      </c>
      <c r="E10" s="109">
        <f>IF(C10=0,0,D10/C10*100)</f>
        <v>100</v>
      </c>
      <c r="F10" s="108">
        <f>'Гл. зоот.'!F10+Зоотехники!F10</f>
        <v>12</v>
      </c>
      <c r="G10" s="109">
        <f>IF(D10=0,0,F10/D10*100)</f>
        <v>80</v>
      </c>
      <c r="H10" s="108">
        <f>'Гл. зоот.'!H10+Зоотехники!H10</f>
        <v>15</v>
      </c>
      <c r="I10" s="109">
        <f>IF(D10=0,0,H10/D10*100)</f>
        <v>100</v>
      </c>
      <c r="J10" s="109">
        <f>IF(C10=0,0,H10/C10*100)</f>
        <v>100</v>
      </c>
      <c r="K10" s="108">
        <f>'Гл. зоот.'!K10+Зоотехники!K10</f>
        <v>11</v>
      </c>
      <c r="L10" s="109">
        <f>IF(D10=0,0,K10/D10*100)</f>
        <v>73.333333333333329</v>
      </c>
      <c r="M10" s="108">
        <f>'Гл. зоот.'!M10+Зоотехники!M10</f>
        <v>4</v>
      </c>
      <c r="N10" s="109">
        <f>IF(D10=0,0,M10/D10*100)</f>
        <v>26.666666666666668</v>
      </c>
      <c r="O10" s="108">
        <f>'Гл. зоот.'!O10+Зоотехники!O10</f>
        <v>0</v>
      </c>
      <c r="P10" s="109">
        <f>IF(D10=0,0,O10/D10*100)</f>
        <v>0</v>
      </c>
      <c r="Q10" s="108">
        <f>'Гл. зоот.'!Q10+Зоотехники!Q10</f>
        <v>0</v>
      </c>
      <c r="R10" s="109">
        <f>IF(O10=0,0,Q10/O10*100)</f>
        <v>0</v>
      </c>
      <c r="S10" s="108">
        <f>'Гл. зоот.'!S10+Зоотехники!S10</f>
        <v>2</v>
      </c>
      <c r="T10" s="109">
        <f>IF(D10=0,0,S10/D10*100)</f>
        <v>13.333333333333334</v>
      </c>
      <c r="U10" s="108">
        <f>'Гл. зоот.'!U10+Зоотехники!U10</f>
        <v>2</v>
      </c>
      <c r="V10" s="109">
        <f>IF(D10=0,0,U10/D10*100)</f>
        <v>13.333333333333334</v>
      </c>
      <c r="W10" s="108">
        <f>'Гл. зоот.'!W10+Зоотехники!W10</f>
        <v>3</v>
      </c>
      <c r="X10" s="109">
        <f>IF(D10=0,0,W10/D10*100)</f>
        <v>20</v>
      </c>
      <c r="Y10" s="108">
        <f>'Гл. зоот.'!Y10+Зоотехники!Y10</f>
        <v>2</v>
      </c>
      <c r="Z10" s="109">
        <f>IF(D10=0,0,Y10/D10*100)</f>
        <v>13.333333333333334</v>
      </c>
      <c r="AA10" s="108">
        <f>'Гл. зоот.'!AA10+Зоотехники!AA10</f>
        <v>0</v>
      </c>
      <c r="AB10" s="109">
        <f>IF(D10=0,0,AA10/D10*100)</f>
        <v>0</v>
      </c>
      <c r="AC10" s="109">
        <f>IF(Y10=0,0,AA10/Y10*100)</f>
        <v>0</v>
      </c>
      <c r="AD10" s="108">
        <f>'Гл. зоот.'!AD10+Зоотехники!AD10</f>
        <v>1</v>
      </c>
      <c r="AE10" s="109">
        <f>IF(D10=0,0,AD10/D10*100)</f>
        <v>6.666666666666667</v>
      </c>
      <c r="AF10" s="108">
        <f>'Гл. зоот.'!AF10+Зоотехники!AF10</f>
        <v>0</v>
      </c>
      <c r="AG10" s="109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108">
        <f>'Гл. зоот.'!C11+Зоотехники!C11</f>
        <v>57</v>
      </c>
      <c r="D11" s="108">
        <f>'Гл. зоот.'!D11+Зоотехники!D11</f>
        <v>46</v>
      </c>
      <c r="E11" s="109">
        <f>IF(C11=0,0,D11/C11*100)</f>
        <v>80.701754385964904</v>
      </c>
      <c r="F11" s="108">
        <f>'Гл. зоот.'!F11+Зоотехники!F11</f>
        <v>33</v>
      </c>
      <c r="G11" s="109">
        <f>IF(D11=0,0,F11/D11*100)</f>
        <v>71.739130434782609</v>
      </c>
      <c r="H11" s="108">
        <f>'Гл. зоот.'!H11+Зоотехники!H11</f>
        <v>43</v>
      </c>
      <c r="I11" s="109">
        <f>IF(D11=0,0,H11/D11*100)</f>
        <v>93.478260869565219</v>
      </c>
      <c r="J11" s="109">
        <f>IF(C11=0,0,H11/C11*100)</f>
        <v>75.438596491228068</v>
      </c>
      <c r="K11" s="108">
        <f>'Гл. зоот.'!K11+Зоотехники!K11</f>
        <v>22</v>
      </c>
      <c r="L11" s="109">
        <f>IF(D11=0,0,K11/D11*100)</f>
        <v>47.826086956521742</v>
      </c>
      <c r="M11" s="108">
        <f>'Гл. зоот.'!M11+Зоотехники!M11</f>
        <v>21</v>
      </c>
      <c r="N11" s="109">
        <f>IF(D11=0,0,M11/D11*100)</f>
        <v>45.652173913043477</v>
      </c>
      <c r="O11" s="108">
        <f>'Гл. зоот.'!O11+Зоотехники!O11</f>
        <v>3</v>
      </c>
      <c r="P11" s="109">
        <f>IF(D11=0,0,O11/D11*100)</f>
        <v>6.5217391304347823</v>
      </c>
      <c r="Q11" s="108">
        <f>'Гл. зоот.'!Q11+Зоотехники!Q11</f>
        <v>3</v>
      </c>
      <c r="R11" s="109">
        <f>IF(O11=0,0,Q11/O11*100)</f>
        <v>100</v>
      </c>
      <c r="S11" s="108">
        <f>'Гл. зоот.'!S11+Зоотехники!S11</f>
        <v>2</v>
      </c>
      <c r="T11" s="109">
        <f>IF(D11=0,0,S11/D11*100)</f>
        <v>4.3478260869565215</v>
      </c>
      <c r="U11" s="108">
        <f>'Гл. зоот.'!U11+Зоотехники!U11</f>
        <v>12</v>
      </c>
      <c r="V11" s="109">
        <f>IF(D11=0,0,U11/D11*100)</f>
        <v>26.086956521739129</v>
      </c>
      <c r="W11" s="108">
        <f>'Гл. зоот.'!W11+Зоотехники!W11</f>
        <v>1</v>
      </c>
      <c r="X11" s="109">
        <f>IF(D11=0,0,W11/D11*100)</f>
        <v>2.1739130434782608</v>
      </c>
      <c r="Y11" s="108">
        <f>'Гл. зоот.'!Y11+Зоотехники!Y11</f>
        <v>6</v>
      </c>
      <c r="Z11" s="109">
        <f>IF(D11=0,0,Y11/D11*100)</f>
        <v>13.043478260869565</v>
      </c>
      <c r="AA11" s="108">
        <f>'Гл. зоот.'!AA11+Зоотехники!AA11</f>
        <v>1</v>
      </c>
      <c r="AB11" s="109">
        <f>IF(D11=0,0,AA11/D11*100)</f>
        <v>2.1739130434782608</v>
      </c>
      <c r="AC11" s="109">
        <f>IF(Y11=0,0,AA11/Y11*100)</f>
        <v>16.666666666666664</v>
      </c>
      <c r="AD11" s="108">
        <f>'Гл. зоот.'!AD11+Зоотехники!AD11</f>
        <v>6</v>
      </c>
      <c r="AE11" s="109">
        <f>IF(D11=0,0,AD11/D11*100)</f>
        <v>13.043478260869565</v>
      </c>
      <c r="AF11" s="108">
        <f>'Гл. зоот.'!AF11+Зоотехники!AF11</f>
        <v>0</v>
      </c>
      <c r="AG11" s="109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108">
        <f>'Гл. зоот.'!C12+Зоотехники!C12</f>
        <v>67</v>
      </c>
      <c r="D12" s="108">
        <f>'Гл. зоот.'!D12+Зоотехники!D12</f>
        <v>63</v>
      </c>
      <c r="E12" s="109">
        <f t="shared" ref="E12:E78" si="0">IF(C12=0,0,D12/C12*100)</f>
        <v>94.029850746268664</v>
      </c>
      <c r="F12" s="108">
        <f>'Гл. зоот.'!F12+Зоотехники!F12</f>
        <v>50</v>
      </c>
      <c r="G12" s="109">
        <f t="shared" ref="G12:G78" si="1">IF(D12=0,0,F12/D12*100)</f>
        <v>79.365079365079367</v>
      </c>
      <c r="H12" s="108">
        <f>'Гл. зоот.'!H12+Зоотехники!H12</f>
        <v>59</v>
      </c>
      <c r="I12" s="109">
        <f t="shared" ref="I12:I78" si="2">IF(D12=0,0,H12/D12*100)</f>
        <v>93.650793650793645</v>
      </c>
      <c r="J12" s="109">
        <f t="shared" ref="J12:J78" si="3">IF(C12=0,0,H12/C12*100)</f>
        <v>88.059701492537314</v>
      </c>
      <c r="K12" s="108">
        <f>'Гл. зоот.'!K12+Зоотехники!K12</f>
        <v>40</v>
      </c>
      <c r="L12" s="109">
        <f t="shared" ref="L12:L79" si="4">IF(D12=0,0,K12/D12*100)</f>
        <v>63.492063492063487</v>
      </c>
      <c r="M12" s="108">
        <f>'Гл. зоот.'!M12+Зоотехники!M12</f>
        <v>19</v>
      </c>
      <c r="N12" s="109">
        <f t="shared" ref="N12:N78" si="5">IF(D12=0,0,M12/D12*100)</f>
        <v>30.158730158730158</v>
      </c>
      <c r="O12" s="108">
        <f>'Гл. зоот.'!O12+Зоотехники!O12</f>
        <v>4</v>
      </c>
      <c r="P12" s="109">
        <f t="shared" ref="P12:P78" si="6">IF(D12=0,0,O12/D12*100)</f>
        <v>6.3492063492063489</v>
      </c>
      <c r="Q12" s="108">
        <f>'Гл. зоот.'!Q12+Зоотехники!Q12</f>
        <v>1</v>
      </c>
      <c r="R12" s="109">
        <f t="shared" ref="R12:R79" si="7">IF(O12=0,0,Q12/O12*100)</f>
        <v>25</v>
      </c>
      <c r="S12" s="108">
        <f>'Гл. зоот.'!S12+Зоотехники!S12</f>
        <v>6</v>
      </c>
      <c r="T12" s="109">
        <f t="shared" ref="T12:T78" si="8">IF(D12=0,0,S12/D12*100)</f>
        <v>9.5238095238095237</v>
      </c>
      <c r="U12" s="108">
        <f>'Гл. зоот.'!U12+Зоотехники!U12</f>
        <v>7</v>
      </c>
      <c r="V12" s="109">
        <f t="shared" ref="V12:V79" si="9">IF(D12=0,0,U12/D12*100)</f>
        <v>11.111111111111111</v>
      </c>
      <c r="W12" s="108">
        <f>'Гл. зоот.'!W12+Зоотехники!W12</f>
        <v>0</v>
      </c>
      <c r="X12" s="109">
        <f t="shared" ref="X12:X78" si="10">IF(D12=0,0,W12/D12*100)</f>
        <v>0</v>
      </c>
      <c r="Y12" s="108">
        <f>'Гл. зоот.'!Y12+Зоотехники!Y12</f>
        <v>8</v>
      </c>
      <c r="Z12" s="109">
        <f t="shared" ref="Z12:Z78" si="11">IF(D12=0,0,Y12/D12*100)</f>
        <v>12.698412698412698</v>
      </c>
      <c r="AA12" s="108">
        <f>'Гл. зоот.'!AA12+Зоотехники!AA12</f>
        <v>0</v>
      </c>
      <c r="AB12" s="109">
        <f t="shared" ref="AB12:AB78" si="12">IF(D12=0,0,AA12/D12*100)</f>
        <v>0</v>
      </c>
      <c r="AC12" s="109">
        <f t="shared" ref="AC12:AC78" si="13">IF(Y12=0,0,AA12/Y12*100)</f>
        <v>0</v>
      </c>
      <c r="AD12" s="108">
        <f>'Гл. зоот.'!AD12+Зоотехники!AD12</f>
        <v>5</v>
      </c>
      <c r="AE12" s="109">
        <f t="shared" ref="AE12:AE79" si="14">IF(D12=0,0,AD12/D12*100)</f>
        <v>7.9365079365079358</v>
      </c>
      <c r="AF12" s="108">
        <f>'Гл. зоот.'!AF12+Зоотехники!AF12</f>
        <v>0</v>
      </c>
      <c r="AG12" s="109">
        <f t="shared" ref="AG12:AG78" si="15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108">
        <f>'Гл. зоот.'!C13+Зоотехники!C13</f>
        <v>260</v>
      </c>
      <c r="D13" s="108">
        <f>'Гл. зоот.'!D13+Зоотехники!D13</f>
        <v>240</v>
      </c>
      <c r="E13" s="109">
        <f t="shared" si="0"/>
        <v>92.307692307692307</v>
      </c>
      <c r="F13" s="108">
        <f>'Гл. зоот.'!F13+Зоотехники!F13</f>
        <v>210</v>
      </c>
      <c r="G13" s="109">
        <f t="shared" si="1"/>
        <v>87.5</v>
      </c>
      <c r="H13" s="108">
        <f>'Гл. зоот.'!H13+Зоотехники!H13</f>
        <v>230</v>
      </c>
      <c r="I13" s="109">
        <f t="shared" si="2"/>
        <v>95.833333333333343</v>
      </c>
      <c r="J13" s="109">
        <f t="shared" si="3"/>
        <v>88.461538461538453</v>
      </c>
      <c r="K13" s="108">
        <f>'Гл. зоот.'!K13+Зоотехники!K13</f>
        <v>152</v>
      </c>
      <c r="L13" s="109">
        <f t="shared" si="4"/>
        <v>63.333333333333329</v>
      </c>
      <c r="M13" s="108">
        <f>'Гл. зоот.'!M13+Зоотехники!M13</f>
        <v>78</v>
      </c>
      <c r="N13" s="109">
        <f t="shared" si="5"/>
        <v>32.5</v>
      </c>
      <c r="O13" s="108">
        <f>'Гл. зоот.'!O13+Зоотехники!O13</f>
        <v>10</v>
      </c>
      <c r="P13" s="109">
        <f t="shared" si="6"/>
        <v>4.1666666666666661</v>
      </c>
      <c r="Q13" s="108">
        <f>'Гл. зоот.'!Q13+Зоотехники!Q13</f>
        <v>4</v>
      </c>
      <c r="R13" s="109">
        <f t="shared" si="7"/>
        <v>40</v>
      </c>
      <c r="S13" s="108">
        <f>'Гл. зоот.'!S13+Зоотехники!S13</f>
        <v>35</v>
      </c>
      <c r="T13" s="109">
        <f t="shared" si="8"/>
        <v>14.583333333333334</v>
      </c>
      <c r="U13" s="108">
        <f>'Гл. зоот.'!U13+Зоотехники!U13</f>
        <v>49</v>
      </c>
      <c r="V13" s="109">
        <f t="shared" si="9"/>
        <v>20.416666666666668</v>
      </c>
      <c r="W13" s="108">
        <f>'Гл. зоот.'!W13+Зоотехники!W13</f>
        <v>10</v>
      </c>
      <c r="X13" s="109">
        <f t="shared" si="10"/>
        <v>4.1666666666666661</v>
      </c>
      <c r="Y13" s="108">
        <f>'Гл. зоот.'!Y13+Зоотехники!Y13</f>
        <v>21</v>
      </c>
      <c r="Z13" s="109">
        <f t="shared" si="11"/>
        <v>8.75</v>
      </c>
      <c r="AA13" s="108">
        <f>'Гл. зоот.'!AA13+Зоотехники!AA13</f>
        <v>4</v>
      </c>
      <c r="AB13" s="109">
        <f t="shared" si="12"/>
        <v>1.6666666666666667</v>
      </c>
      <c r="AC13" s="109">
        <f t="shared" si="13"/>
        <v>19.047619047619047</v>
      </c>
      <c r="AD13" s="108">
        <f>'Гл. зоот.'!AD13+Зоотехники!AD13</f>
        <v>25</v>
      </c>
      <c r="AE13" s="109">
        <f t="shared" si="14"/>
        <v>10.416666666666668</v>
      </c>
      <c r="AF13" s="108">
        <f>'Гл. зоот.'!AF13+Зоотехники!AF13</f>
        <v>0</v>
      </c>
      <c r="AG13" s="109">
        <f t="shared" si="15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108">
        <f>'Гл. зоот.'!C14+Зоотехники!C14</f>
        <v>79</v>
      </c>
      <c r="D14" s="108">
        <f>'Гл. зоот.'!D14+Зоотехники!D14</f>
        <v>74</v>
      </c>
      <c r="E14" s="109">
        <f t="shared" si="0"/>
        <v>93.670886075949369</v>
      </c>
      <c r="F14" s="108">
        <f>'Гл. зоот.'!F14+Зоотехники!F14</f>
        <v>57</v>
      </c>
      <c r="G14" s="109">
        <f t="shared" si="1"/>
        <v>77.027027027027032</v>
      </c>
      <c r="H14" s="108">
        <f>'Гл. зоот.'!H14+Зоотехники!H14</f>
        <v>68</v>
      </c>
      <c r="I14" s="109">
        <f t="shared" si="2"/>
        <v>91.891891891891902</v>
      </c>
      <c r="J14" s="109">
        <f t="shared" si="3"/>
        <v>86.075949367088612</v>
      </c>
      <c r="K14" s="108">
        <f>'Гл. зоот.'!K14+Зоотехники!K14</f>
        <v>49</v>
      </c>
      <c r="L14" s="109">
        <f t="shared" si="4"/>
        <v>66.21621621621621</v>
      </c>
      <c r="M14" s="108">
        <f>'Гл. зоот.'!M14+Зоотехники!M14</f>
        <v>19</v>
      </c>
      <c r="N14" s="109">
        <f t="shared" si="5"/>
        <v>25.675675675675674</v>
      </c>
      <c r="O14" s="108">
        <f>'Гл. зоот.'!O14+Зоотехники!O14</f>
        <v>6</v>
      </c>
      <c r="P14" s="109">
        <f t="shared" si="6"/>
        <v>8.1081081081081088</v>
      </c>
      <c r="Q14" s="108">
        <f>'Гл. зоот.'!Q14+Зоотехники!Q14</f>
        <v>0</v>
      </c>
      <c r="R14" s="109">
        <f t="shared" si="7"/>
        <v>0</v>
      </c>
      <c r="S14" s="108">
        <f>'Гл. зоот.'!S14+Зоотехники!S14</f>
        <v>14</v>
      </c>
      <c r="T14" s="109">
        <f t="shared" si="8"/>
        <v>18.918918918918919</v>
      </c>
      <c r="U14" s="108">
        <f>'Гл. зоот.'!U14+Зоотехники!U14</f>
        <v>4</v>
      </c>
      <c r="V14" s="109">
        <f t="shared" si="9"/>
        <v>5.4054054054054053</v>
      </c>
      <c r="W14" s="108">
        <f>'Гл. зоот.'!W14+Зоотехники!W14</f>
        <v>1</v>
      </c>
      <c r="X14" s="109">
        <f t="shared" si="10"/>
        <v>1.3513513513513513</v>
      </c>
      <c r="Y14" s="108">
        <f>'Гл. зоот.'!Y14+Зоотехники!Y14</f>
        <v>28</v>
      </c>
      <c r="Z14" s="109">
        <f t="shared" si="11"/>
        <v>37.837837837837839</v>
      </c>
      <c r="AA14" s="108">
        <f>'Гл. зоот.'!AA14+Зоотехники!AA14</f>
        <v>0</v>
      </c>
      <c r="AB14" s="109">
        <f t="shared" si="12"/>
        <v>0</v>
      </c>
      <c r="AC14" s="109">
        <f t="shared" si="13"/>
        <v>0</v>
      </c>
      <c r="AD14" s="108">
        <f>'Гл. зоот.'!AD14+Зоотехники!AD14</f>
        <v>16</v>
      </c>
      <c r="AE14" s="109">
        <f t="shared" si="14"/>
        <v>21.621621621621621</v>
      </c>
      <c r="AF14" s="108">
        <f>'Гл. зоот.'!AF14+Зоотехники!AF14</f>
        <v>0</v>
      </c>
      <c r="AG14" s="109">
        <f t="shared" si="15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108">
        <f>'Гл. зоот.'!C15+Зоотехники!C15</f>
        <v>261</v>
      </c>
      <c r="D15" s="108">
        <f>'Гл. зоот.'!D15+Зоотехники!D15</f>
        <v>229</v>
      </c>
      <c r="E15" s="109">
        <f t="shared" si="0"/>
        <v>87.739463601532563</v>
      </c>
      <c r="F15" s="108">
        <f>'Гл. зоот.'!F15+Зоотехники!F15</f>
        <v>192</v>
      </c>
      <c r="G15" s="109">
        <f t="shared" si="1"/>
        <v>83.842794759825324</v>
      </c>
      <c r="H15" s="108">
        <f>'Гл. зоот.'!H15+Зоотехники!H15</f>
        <v>219</v>
      </c>
      <c r="I15" s="109">
        <f t="shared" si="2"/>
        <v>95.633187772925766</v>
      </c>
      <c r="J15" s="109">
        <f t="shared" si="3"/>
        <v>83.908045977011497</v>
      </c>
      <c r="K15" s="108">
        <f>'Гл. зоот.'!K15+Зоотехники!K15</f>
        <v>152</v>
      </c>
      <c r="L15" s="109">
        <f t="shared" si="4"/>
        <v>66.375545851528386</v>
      </c>
      <c r="M15" s="108">
        <f>'Гл. зоот.'!M15+Зоотехники!M15</f>
        <v>67</v>
      </c>
      <c r="N15" s="109">
        <f t="shared" si="5"/>
        <v>29.257641921397383</v>
      </c>
      <c r="O15" s="108">
        <f>'Гл. зоот.'!O15+Зоотехники!O15</f>
        <v>10</v>
      </c>
      <c r="P15" s="109">
        <f t="shared" si="6"/>
        <v>4.3668122270742353</v>
      </c>
      <c r="Q15" s="108">
        <f>'Гл. зоот.'!Q15+Зоотехники!Q15</f>
        <v>2</v>
      </c>
      <c r="R15" s="109">
        <f t="shared" si="7"/>
        <v>20</v>
      </c>
      <c r="S15" s="108">
        <f>'Гл. зоот.'!S15+Зоотехники!S15</f>
        <v>26</v>
      </c>
      <c r="T15" s="109">
        <f t="shared" si="8"/>
        <v>11.353711790393014</v>
      </c>
      <c r="U15" s="108">
        <f>'Гл. зоот.'!U15+Зоотехники!U15</f>
        <v>48</v>
      </c>
      <c r="V15" s="109">
        <f t="shared" si="9"/>
        <v>20.960698689956331</v>
      </c>
      <c r="W15" s="108">
        <f>'Гл. зоот.'!W15+Зоотехники!W15</f>
        <v>11</v>
      </c>
      <c r="X15" s="109">
        <f t="shared" si="10"/>
        <v>4.8034934497816595</v>
      </c>
      <c r="Y15" s="108">
        <f>'Гл. зоот.'!Y15+Зоотехники!Y15</f>
        <v>51</v>
      </c>
      <c r="Z15" s="109">
        <f t="shared" si="11"/>
        <v>22.270742358078603</v>
      </c>
      <c r="AA15" s="108">
        <f>'Гл. зоот.'!AA15+Зоотехники!AA15</f>
        <v>1</v>
      </c>
      <c r="AB15" s="109">
        <f t="shared" si="12"/>
        <v>0.43668122270742354</v>
      </c>
      <c r="AC15" s="109">
        <f t="shared" si="13"/>
        <v>1.9607843137254901</v>
      </c>
      <c r="AD15" s="108">
        <f>'Гл. зоот.'!AD15+Зоотехники!AD15</f>
        <v>58</v>
      </c>
      <c r="AE15" s="109">
        <f t="shared" si="14"/>
        <v>25.327510917030565</v>
      </c>
      <c r="AF15" s="108">
        <f>'Гл. зоот.'!AF15+Зоотехники!AF15</f>
        <v>0</v>
      </c>
      <c r="AG15" s="109">
        <f t="shared" si="15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108">
        <f>'Гл. зоот.'!C16+Зоотехники!C16</f>
        <v>26.1</v>
      </c>
      <c r="D16" s="108">
        <f>'Гл. зоот.'!D16+Зоотехники!D16</f>
        <v>22</v>
      </c>
      <c r="E16" s="109">
        <f t="shared" si="0"/>
        <v>84.291187739463595</v>
      </c>
      <c r="F16" s="108">
        <f>'Гл. зоот.'!F16+Зоотехники!F16</f>
        <v>22</v>
      </c>
      <c r="G16" s="109">
        <f t="shared" si="1"/>
        <v>100</v>
      </c>
      <c r="H16" s="108">
        <f>'Гл. зоот.'!H16+Зоотехники!H16</f>
        <v>21</v>
      </c>
      <c r="I16" s="109">
        <f t="shared" si="2"/>
        <v>95.454545454545453</v>
      </c>
      <c r="J16" s="109">
        <f t="shared" si="3"/>
        <v>80.459770114942515</v>
      </c>
      <c r="K16" s="108">
        <f>'Гл. зоот.'!K16+Зоотехники!K16</f>
        <v>16</v>
      </c>
      <c r="L16" s="109">
        <f t="shared" si="4"/>
        <v>72.727272727272734</v>
      </c>
      <c r="M16" s="108">
        <f>'Гл. зоот.'!M16+Зоотехники!M16</f>
        <v>5</v>
      </c>
      <c r="N16" s="109">
        <f t="shared" si="5"/>
        <v>22.727272727272727</v>
      </c>
      <c r="O16" s="108">
        <f>'Гл. зоот.'!O16+Зоотехники!O16</f>
        <v>1</v>
      </c>
      <c r="P16" s="109">
        <f t="shared" si="6"/>
        <v>4.5454545454545459</v>
      </c>
      <c r="Q16" s="108">
        <f>'Гл. зоот.'!Q16+Зоотехники!Q16</f>
        <v>0</v>
      </c>
      <c r="R16" s="109">
        <f t="shared" si="7"/>
        <v>0</v>
      </c>
      <c r="S16" s="108">
        <f>'Гл. зоот.'!S16+Зоотехники!S16</f>
        <v>0</v>
      </c>
      <c r="T16" s="109">
        <f t="shared" si="8"/>
        <v>0</v>
      </c>
      <c r="U16" s="108">
        <f>'Гл. зоот.'!U16+Зоотехники!U16</f>
        <v>10</v>
      </c>
      <c r="V16" s="109">
        <f t="shared" si="9"/>
        <v>45.454545454545453</v>
      </c>
      <c r="W16" s="108">
        <f>'Гл. зоот.'!W16+Зоотехники!W16</f>
        <v>0</v>
      </c>
      <c r="X16" s="109">
        <f t="shared" si="10"/>
        <v>0</v>
      </c>
      <c r="Y16" s="108">
        <f>'Гл. зоот.'!Y16+Зоотехники!Y16</f>
        <v>1</v>
      </c>
      <c r="Z16" s="109">
        <f t="shared" si="11"/>
        <v>4.5454545454545459</v>
      </c>
      <c r="AA16" s="108">
        <f>'Гл. зоот.'!AA16+Зоотехники!AA16</f>
        <v>0</v>
      </c>
      <c r="AB16" s="109">
        <f t="shared" si="12"/>
        <v>0</v>
      </c>
      <c r="AC16" s="109">
        <f t="shared" si="13"/>
        <v>0</v>
      </c>
      <c r="AD16" s="108">
        <f>'Гл. зоот.'!AD16+Зоотехники!AD16</f>
        <v>2</v>
      </c>
      <c r="AE16" s="109">
        <f t="shared" si="14"/>
        <v>9.0909090909090917</v>
      </c>
      <c r="AF16" s="108">
        <f>'Гл. зоот.'!AF16+Зоотехники!AF16</f>
        <v>0</v>
      </c>
      <c r="AG16" s="109">
        <f t="shared" si="15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108">
        <f>'Гл. зоот.'!C17+Зоотехники!C17</f>
        <v>11</v>
      </c>
      <c r="D17" s="108">
        <f>'Гл. зоот.'!D17+Зоотехники!D17</f>
        <v>8</v>
      </c>
      <c r="E17" s="109">
        <f t="shared" si="0"/>
        <v>72.727272727272734</v>
      </c>
      <c r="F17" s="108">
        <f>'Гл. зоот.'!F17+Зоотехники!F17</f>
        <v>6</v>
      </c>
      <c r="G17" s="109">
        <f t="shared" si="1"/>
        <v>75</v>
      </c>
      <c r="H17" s="108">
        <f>'Гл. зоот.'!H17+Зоотехники!H17</f>
        <v>8</v>
      </c>
      <c r="I17" s="109">
        <f t="shared" si="2"/>
        <v>100</v>
      </c>
      <c r="J17" s="109">
        <f t="shared" si="3"/>
        <v>72.727272727272734</v>
      </c>
      <c r="K17" s="108">
        <f>'Гл. зоот.'!K17+Зоотехники!K17</f>
        <v>8</v>
      </c>
      <c r="L17" s="109">
        <f t="shared" si="4"/>
        <v>100</v>
      </c>
      <c r="M17" s="108">
        <f>'Гл. зоот.'!M17+Зоотехники!M17</f>
        <v>0</v>
      </c>
      <c r="N17" s="109">
        <f t="shared" si="5"/>
        <v>0</v>
      </c>
      <c r="O17" s="108">
        <f>'Гл. зоот.'!O17+Зоотехники!O17</f>
        <v>0</v>
      </c>
      <c r="P17" s="109">
        <f t="shared" si="6"/>
        <v>0</v>
      </c>
      <c r="Q17" s="108">
        <f>'Гл. зоот.'!Q17+Зоотехники!Q17</f>
        <v>0</v>
      </c>
      <c r="R17" s="109">
        <f t="shared" si="7"/>
        <v>0</v>
      </c>
      <c r="S17" s="108">
        <f>'Гл. зоот.'!S17+Зоотехники!S17</f>
        <v>1</v>
      </c>
      <c r="T17" s="109">
        <f t="shared" si="8"/>
        <v>12.5</v>
      </c>
      <c r="U17" s="108">
        <f>'Гл. зоот.'!U17+Зоотехники!U17</f>
        <v>0</v>
      </c>
      <c r="V17" s="109">
        <f t="shared" si="9"/>
        <v>0</v>
      </c>
      <c r="W17" s="108">
        <f>'Гл. зоот.'!W17+Зоотехники!W17</f>
        <v>1</v>
      </c>
      <c r="X17" s="109">
        <f t="shared" si="10"/>
        <v>12.5</v>
      </c>
      <c r="Y17" s="108">
        <f>'Гл. зоот.'!Y17+Зоотехники!Y17</f>
        <v>4</v>
      </c>
      <c r="Z17" s="109">
        <f t="shared" si="11"/>
        <v>50</v>
      </c>
      <c r="AA17" s="108">
        <f>'Гл. зоот.'!AA17+Зоотехники!AA17</f>
        <v>1</v>
      </c>
      <c r="AB17" s="109">
        <f t="shared" si="12"/>
        <v>12.5</v>
      </c>
      <c r="AC17" s="109">
        <f t="shared" si="13"/>
        <v>25</v>
      </c>
      <c r="AD17" s="108">
        <f>'Гл. зоот.'!AD17+Зоотехники!AD17</f>
        <v>3</v>
      </c>
      <c r="AE17" s="109">
        <f t="shared" si="14"/>
        <v>37.5</v>
      </c>
      <c r="AF17" s="108">
        <f>'Гл. зоот.'!AF17+Зоотехники!AF17</f>
        <v>0</v>
      </c>
      <c r="AG17" s="109">
        <f t="shared" si="15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108">
        <f>'Гл. зоот.'!C18+Зоотехники!C18</f>
        <v>61</v>
      </c>
      <c r="D18" s="108">
        <f>'Гл. зоот.'!D18+Зоотехники!D18</f>
        <v>52</v>
      </c>
      <c r="E18" s="109">
        <f t="shared" si="0"/>
        <v>85.245901639344254</v>
      </c>
      <c r="F18" s="108">
        <f>'Гл. зоот.'!F18+Зоотехники!F18</f>
        <v>43</v>
      </c>
      <c r="G18" s="109">
        <f t="shared" si="1"/>
        <v>82.692307692307693</v>
      </c>
      <c r="H18" s="108">
        <f>'Гл. зоот.'!H18+Зоотехники!H18</f>
        <v>52</v>
      </c>
      <c r="I18" s="109">
        <f t="shared" si="2"/>
        <v>100</v>
      </c>
      <c r="J18" s="109">
        <f t="shared" si="3"/>
        <v>85.245901639344254</v>
      </c>
      <c r="K18" s="108">
        <f>'Гл. зоот.'!K18+Зоотехники!K18</f>
        <v>33</v>
      </c>
      <c r="L18" s="109">
        <f t="shared" si="4"/>
        <v>63.46153846153846</v>
      </c>
      <c r="M18" s="108">
        <f>'Гл. зоот.'!M18+Зоотехники!M18</f>
        <v>19</v>
      </c>
      <c r="N18" s="109">
        <f t="shared" si="5"/>
        <v>36.538461538461533</v>
      </c>
      <c r="O18" s="108">
        <f>'Гл. зоот.'!O18+Зоотехники!O18</f>
        <v>0</v>
      </c>
      <c r="P18" s="109">
        <f t="shared" si="6"/>
        <v>0</v>
      </c>
      <c r="Q18" s="108">
        <f>'Гл. зоот.'!Q18+Зоотехники!Q18</f>
        <v>0</v>
      </c>
      <c r="R18" s="109">
        <f t="shared" si="7"/>
        <v>0</v>
      </c>
      <c r="S18" s="108">
        <f>'Гл. зоот.'!S18+Зоотехники!S18</f>
        <v>10</v>
      </c>
      <c r="T18" s="109">
        <f t="shared" si="8"/>
        <v>19.230769230769234</v>
      </c>
      <c r="U18" s="108">
        <f>'Гл. зоот.'!U18+Зоотехники!U18</f>
        <v>5</v>
      </c>
      <c r="V18" s="109">
        <f t="shared" si="9"/>
        <v>9.6153846153846168</v>
      </c>
      <c r="W18" s="108">
        <f>'Гл. зоот.'!W18+Зоотехники!W18</f>
        <v>3</v>
      </c>
      <c r="X18" s="109">
        <f t="shared" si="10"/>
        <v>5.7692307692307692</v>
      </c>
      <c r="Y18" s="108">
        <f>'Гл. зоот.'!Y18+Зоотехники!Y18</f>
        <v>10</v>
      </c>
      <c r="Z18" s="109">
        <f t="shared" si="11"/>
        <v>19.230769230769234</v>
      </c>
      <c r="AA18" s="108">
        <f>'Гл. зоот.'!AA18+Зоотехники!AA18</f>
        <v>3</v>
      </c>
      <c r="AB18" s="109">
        <f t="shared" si="12"/>
        <v>5.7692307692307692</v>
      </c>
      <c r="AC18" s="109">
        <f t="shared" si="13"/>
        <v>30</v>
      </c>
      <c r="AD18" s="108">
        <f>'Гл. зоот.'!AD18+Зоотехники!AD18</f>
        <v>12</v>
      </c>
      <c r="AE18" s="109">
        <f t="shared" si="14"/>
        <v>23.076923076923077</v>
      </c>
      <c r="AF18" s="108">
        <f>'Гл. зоот.'!AF18+Зоотехники!AF18</f>
        <v>0</v>
      </c>
      <c r="AG18" s="109">
        <f t="shared" si="15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108">
        <f>'Гл. зоот.'!C19+Зоотехники!C19</f>
        <v>78</v>
      </c>
      <c r="D19" s="108">
        <f>'Гл. зоот.'!D19+Зоотехники!D19</f>
        <v>73</v>
      </c>
      <c r="E19" s="109">
        <f t="shared" ref="E19" si="16">IF(C19=0,0,D19/C19*100)</f>
        <v>93.589743589743591</v>
      </c>
      <c r="F19" s="108">
        <f>'Гл. зоот.'!F19+Зоотехники!F19</f>
        <v>59</v>
      </c>
      <c r="G19" s="109">
        <f t="shared" ref="G19" si="17">IF(D19=0,0,F19/D19*100)</f>
        <v>80.821917808219183</v>
      </c>
      <c r="H19" s="108">
        <f>'Гл. зоот.'!H19+Зоотехники!H19</f>
        <v>67</v>
      </c>
      <c r="I19" s="109">
        <f t="shared" ref="I19" si="18">IF(D19=0,0,H19/D19*100)</f>
        <v>91.780821917808225</v>
      </c>
      <c r="J19" s="109">
        <f t="shared" ref="J19" si="19">IF(C19=0,0,H19/C19*100)</f>
        <v>85.897435897435898</v>
      </c>
      <c r="K19" s="108">
        <f>'Гл. зоот.'!K19+Зоотехники!K19</f>
        <v>32</v>
      </c>
      <c r="L19" s="109">
        <f t="shared" ref="L19" si="20">IF(D19=0,0,K19/D19*100)</f>
        <v>43.835616438356162</v>
      </c>
      <c r="M19" s="108">
        <f>'Гл. зоот.'!M19+Зоотехники!M19</f>
        <v>35</v>
      </c>
      <c r="N19" s="109">
        <f t="shared" ref="N19" si="21">IF(D19=0,0,M19/D19*100)</f>
        <v>47.945205479452049</v>
      </c>
      <c r="O19" s="108">
        <f>'Гл. зоот.'!O19+Зоотехники!O19</f>
        <v>6</v>
      </c>
      <c r="P19" s="109">
        <f t="shared" ref="P19" si="22">IF(D19=0,0,O19/D19*100)</f>
        <v>8.2191780821917799</v>
      </c>
      <c r="Q19" s="108">
        <f>'Гл. зоот.'!Q19+Зоотехники!Q19</f>
        <v>0</v>
      </c>
      <c r="R19" s="109">
        <f t="shared" ref="R19" si="23">IF(O19=0,0,Q19/O19*100)</f>
        <v>0</v>
      </c>
      <c r="S19" s="108">
        <f>'Гл. зоот.'!S19+Зоотехники!S19</f>
        <v>3</v>
      </c>
      <c r="T19" s="109">
        <f t="shared" ref="T19" si="24">IF(D19=0,0,S19/D19*100)</f>
        <v>4.10958904109589</v>
      </c>
      <c r="U19" s="108">
        <f>'Гл. зоот.'!U19+Зоотехники!U19</f>
        <v>21</v>
      </c>
      <c r="V19" s="109">
        <f t="shared" ref="V19" si="25">IF(D19=0,0,U19/D19*100)</f>
        <v>28.767123287671232</v>
      </c>
      <c r="W19" s="108">
        <f>'Гл. зоот.'!W19+Зоотехники!W19</f>
        <v>1</v>
      </c>
      <c r="X19" s="109">
        <f t="shared" ref="X19" si="26">IF(D19=0,0,W19/D19*100)</f>
        <v>1.3698630136986301</v>
      </c>
      <c r="Y19" s="108">
        <f>'Гл. зоот.'!Y19+Зоотехники!Y19</f>
        <v>13</v>
      </c>
      <c r="Z19" s="109">
        <f t="shared" ref="Z19" si="27">IF(D19=0,0,Y19/D19*100)</f>
        <v>17.80821917808219</v>
      </c>
      <c r="AA19" s="108">
        <f>'Гл. зоот.'!AA19+Зоотехники!AA19</f>
        <v>0</v>
      </c>
      <c r="AB19" s="109">
        <f t="shared" ref="AB19" si="28">IF(D19=0,0,AA19/D19*100)</f>
        <v>0</v>
      </c>
      <c r="AC19" s="109">
        <f t="shared" ref="AC19" si="29">IF(Y19=0,0,AA19/Y19*100)</f>
        <v>0</v>
      </c>
      <c r="AD19" s="108">
        <f>'Гл. зоот.'!AD19+Зоотехники!AD19</f>
        <v>12</v>
      </c>
      <c r="AE19" s="109">
        <f t="shared" ref="AE19" si="30">IF(D19=0,0,AD19/D19*100)</f>
        <v>16.43835616438356</v>
      </c>
      <c r="AF19" s="108">
        <f>'Гл. зоот.'!AF19+Зоотехники!AF19</f>
        <v>0</v>
      </c>
      <c r="AG19" s="109">
        <f t="shared" ref="AG19" si="31">IF(D19=0,0,AF19/D19*100)</f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108">
        <f>'Гл. зоот.'!C20+Зоотехники!C20</f>
        <v>7</v>
      </c>
      <c r="D20" s="108">
        <f>'Гл. зоот.'!D20+Зоотехники!D20</f>
        <v>6</v>
      </c>
      <c r="E20" s="109">
        <f t="shared" si="0"/>
        <v>85.714285714285708</v>
      </c>
      <c r="F20" s="108">
        <f>'Гл. зоот.'!F20+Зоотехники!F20</f>
        <v>5</v>
      </c>
      <c r="G20" s="109">
        <f t="shared" si="1"/>
        <v>83.333333333333343</v>
      </c>
      <c r="H20" s="108">
        <f>'Гл. зоот.'!H20+Зоотехники!H20</f>
        <v>6</v>
      </c>
      <c r="I20" s="109">
        <f t="shared" si="2"/>
        <v>100</v>
      </c>
      <c r="J20" s="109">
        <f t="shared" si="3"/>
        <v>85.714285714285708</v>
      </c>
      <c r="K20" s="108">
        <f>'Гл. зоот.'!K20+Зоотехники!K20</f>
        <v>2</v>
      </c>
      <c r="L20" s="109">
        <f t="shared" si="4"/>
        <v>33.333333333333329</v>
      </c>
      <c r="M20" s="108">
        <f>'Гл. зоот.'!M20+Зоотехники!M20</f>
        <v>4</v>
      </c>
      <c r="N20" s="109">
        <f t="shared" si="5"/>
        <v>66.666666666666657</v>
      </c>
      <c r="O20" s="108">
        <f>'Гл. зоот.'!O20+Зоотехники!O20</f>
        <v>0</v>
      </c>
      <c r="P20" s="109">
        <f t="shared" si="6"/>
        <v>0</v>
      </c>
      <c r="Q20" s="108">
        <f>'Гл. зоот.'!Q20+Зоотехники!Q20</f>
        <v>0</v>
      </c>
      <c r="R20" s="109">
        <f t="shared" si="7"/>
        <v>0</v>
      </c>
      <c r="S20" s="108">
        <f>'Гл. зоот.'!S20+Зоотехники!S20</f>
        <v>0</v>
      </c>
      <c r="T20" s="109">
        <f t="shared" si="8"/>
        <v>0</v>
      </c>
      <c r="U20" s="108">
        <f>'Гл. зоот.'!U20+Зоотехники!U20</f>
        <v>0</v>
      </c>
      <c r="V20" s="109">
        <f t="shared" si="9"/>
        <v>0</v>
      </c>
      <c r="W20" s="108">
        <f>'Гл. зоот.'!W20+Зоотехники!W20</f>
        <v>0</v>
      </c>
      <c r="X20" s="109">
        <f t="shared" si="10"/>
        <v>0</v>
      </c>
      <c r="Y20" s="108">
        <f>'Гл. зоот.'!Y20+Зоотехники!Y20</f>
        <v>0</v>
      </c>
      <c r="Z20" s="109">
        <f t="shared" si="11"/>
        <v>0</v>
      </c>
      <c r="AA20" s="108">
        <f>'Гл. зоот.'!AA20+Зоотехники!AA20</f>
        <v>0</v>
      </c>
      <c r="AB20" s="109">
        <f t="shared" si="12"/>
        <v>0</v>
      </c>
      <c r="AC20" s="109">
        <f t="shared" si="13"/>
        <v>0</v>
      </c>
      <c r="AD20" s="108">
        <f>'Гл. зоот.'!AD20+Зоотехники!AD20</f>
        <v>0</v>
      </c>
      <c r="AE20" s="109">
        <f t="shared" si="14"/>
        <v>0</v>
      </c>
      <c r="AF20" s="108">
        <f>'Гл. зоот.'!AF20+Зоотехники!AF20</f>
        <v>0</v>
      </c>
      <c r="AG20" s="109">
        <f t="shared" si="15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61">
        <f>SUM(C22:C39)</f>
        <v>2994</v>
      </c>
      <c r="D21" s="61">
        <f>SUM(D22:D39)</f>
        <v>2654</v>
      </c>
      <c r="E21" s="62">
        <f>IF(C21=0,0,D21/C21*100)</f>
        <v>88.643954575818313</v>
      </c>
      <c r="F21" s="61">
        <f>SUM(F22:F39)</f>
        <v>1717</v>
      </c>
      <c r="G21" s="62">
        <f>IF(D21=0,0,F21/D21*100)</f>
        <v>64.694800301431798</v>
      </c>
      <c r="H21" s="61">
        <f>SUM(H22:H39)</f>
        <v>2521</v>
      </c>
      <c r="I21" s="62">
        <f>IF(D21=0,0,H21/D21*100)</f>
        <v>94.988696307460444</v>
      </c>
      <c r="J21" s="62">
        <f>IF(C21=0,0,H21/C21*100)</f>
        <v>84.201736806947224</v>
      </c>
      <c r="K21" s="61">
        <f>SUM(K22:K39)</f>
        <v>1779</v>
      </c>
      <c r="L21" s="62">
        <f>IF(D21=0,0,K21/D21*100)</f>
        <v>67.03089675960814</v>
      </c>
      <c r="M21" s="61">
        <f>SUM(M22:M39)</f>
        <v>742</v>
      </c>
      <c r="N21" s="62">
        <f>IF(D21=0,0,M21/D21*100)</f>
        <v>27.957799547852296</v>
      </c>
      <c r="O21" s="61">
        <f>SUM(O22:O39)</f>
        <v>133</v>
      </c>
      <c r="P21" s="62">
        <f>IF(D21=0,0,O21/D21*100)</f>
        <v>5.0113036925395624</v>
      </c>
      <c r="Q21" s="61">
        <f>SUM(Q22:Q39)</f>
        <v>37</v>
      </c>
      <c r="R21" s="62">
        <f t="shared" si="7"/>
        <v>27.819548872180448</v>
      </c>
      <c r="S21" s="61">
        <f>SUM(S22:S39)</f>
        <v>387</v>
      </c>
      <c r="T21" s="62">
        <f>IF(D21=0,0,S21/D21*100)</f>
        <v>14.581763376036172</v>
      </c>
      <c r="U21" s="61">
        <f>SUM(U22:U39)</f>
        <v>345</v>
      </c>
      <c r="V21" s="62">
        <f t="shared" si="9"/>
        <v>12.999246420497363</v>
      </c>
      <c r="W21" s="61">
        <f>SUM(W22:W39)</f>
        <v>103</v>
      </c>
      <c r="X21" s="62">
        <f>IF(D21=0,0,W21/D21*100)</f>
        <v>3.8809344385832709</v>
      </c>
      <c r="Y21" s="61">
        <f>SUM(Y22:Y39)</f>
        <v>447</v>
      </c>
      <c r="Z21" s="62">
        <f>IF(D21=0,0,Y21/D21*100)</f>
        <v>16.842501883948756</v>
      </c>
      <c r="AA21" s="61">
        <f>SUM(AA22:AA39)</f>
        <v>54</v>
      </c>
      <c r="AB21" s="62">
        <f>IF(D21=0,0,AA21/D21*100)</f>
        <v>2.0346646571213265</v>
      </c>
      <c r="AC21" s="62">
        <f>IF(Y21=0,0,AA21/Y21*100)</f>
        <v>12.080536912751679</v>
      </c>
      <c r="AD21" s="61">
        <f>SUM(AD22:AD39)</f>
        <v>400</v>
      </c>
      <c r="AE21" s="62">
        <f t="shared" si="14"/>
        <v>15.071590052750567</v>
      </c>
      <c r="AF21" s="61">
        <f>SUM(AF22:AF39)</f>
        <v>7</v>
      </c>
      <c r="AG21" s="62">
        <f>IF(D21=0,0,AF21/D21*100)</f>
        <v>0.26375282592313487</v>
      </c>
      <c r="AH21" s="46"/>
      <c r="AI21" s="46"/>
    </row>
    <row r="22" spans="1:35" x14ac:dyDescent="0.25">
      <c r="A22" s="93">
        <v>12</v>
      </c>
      <c r="B22" s="94" t="s">
        <v>44</v>
      </c>
      <c r="C22" s="108">
        <f>'Гл. зоот.'!C22+Зоотехники!C22</f>
        <v>421</v>
      </c>
      <c r="D22" s="108">
        <f>'Гл. зоот.'!D22+Зоотехники!D22</f>
        <v>400</v>
      </c>
      <c r="E22" s="109">
        <f t="shared" si="0"/>
        <v>95.01187648456056</v>
      </c>
      <c r="F22" s="108">
        <f>'Гл. зоот.'!F22+Зоотехники!F22</f>
        <v>247</v>
      </c>
      <c r="G22" s="109">
        <f t="shared" si="1"/>
        <v>61.750000000000007</v>
      </c>
      <c r="H22" s="108">
        <f>'Гл. зоот.'!H22+Зоотехники!H22</f>
        <v>385</v>
      </c>
      <c r="I22" s="109">
        <f t="shared" si="2"/>
        <v>96.25</v>
      </c>
      <c r="J22" s="109">
        <f t="shared" si="3"/>
        <v>91.448931116389559</v>
      </c>
      <c r="K22" s="108">
        <f>'Гл. зоот.'!K22+Зоотехники!K22</f>
        <v>308</v>
      </c>
      <c r="L22" s="109">
        <f t="shared" si="4"/>
        <v>77</v>
      </c>
      <c r="M22" s="108">
        <f>'Гл. зоот.'!M22+Зоотехники!M22</f>
        <v>77</v>
      </c>
      <c r="N22" s="109">
        <f t="shared" si="5"/>
        <v>19.25</v>
      </c>
      <c r="O22" s="108">
        <f>'Гл. зоот.'!O22+Зоотехники!O22</f>
        <v>15</v>
      </c>
      <c r="P22" s="109">
        <f t="shared" si="6"/>
        <v>3.75</v>
      </c>
      <c r="Q22" s="108">
        <f>'Гл. зоот.'!Q22+Зоотехники!Q22</f>
        <v>17</v>
      </c>
      <c r="R22" s="109">
        <f t="shared" si="7"/>
        <v>113.33333333333333</v>
      </c>
      <c r="S22" s="108">
        <f>'Гл. зоот.'!S22+Зоотехники!S22</f>
        <v>67</v>
      </c>
      <c r="T22" s="109">
        <f t="shared" si="8"/>
        <v>16.75</v>
      </c>
      <c r="U22" s="108">
        <f>'Гл. зоот.'!U22+Зоотехники!U22</f>
        <v>31</v>
      </c>
      <c r="V22" s="109">
        <f t="shared" si="9"/>
        <v>7.75</v>
      </c>
      <c r="W22" s="108">
        <f>'Гл. зоот.'!W22+Зоотехники!W22</f>
        <v>15</v>
      </c>
      <c r="X22" s="109">
        <f t="shared" si="10"/>
        <v>3.75</v>
      </c>
      <c r="Y22" s="108">
        <f>'Гл. зоот.'!Y22+Зоотехники!Y22</f>
        <v>66</v>
      </c>
      <c r="Z22" s="109">
        <f t="shared" si="11"/>
        <v>16.5</v>
      </c>
      <c r="AA22" s="108">
        <f>'Гл. зоот.'!AA22+Зоотехники!AA22</f>
        <v>3</v>
      </c>
      <c r="AB22" s="109">
        <f t="shared" si="12"/>
        <v>0.75</v>
      </c>
      <c r="AC22" s="109">
        <f t="shared" si="13"/>
        <v>4.5454545454545459</v>
      </c>
      <c r="AD22" s="108">
        <f>'Гл. зоот.'!AD22+Зоотехники!AD22</f>
        <v>52</v>
      </c>
      <c r="AE22" s="109">
        <f t="shared" si="14"/>
        <v>13</v>
      </c>
      <c r="AF22" s="108">
        <f>'Гл. зоот.'!AF22+Зоотехники!AF22</f>
        <v>0</v>
      </c>
      <c r="AG22" s="109">
        <f t="shared" si="15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108">
        <f>'Гл. зоот.'!C23+Зоотехники!C23</f>
        <v>115</v>
      </c>
      <c r="D23" s="108">
        <f>'Гл. зоот.'!D23+Зоотехники!D23</f>
        <v>92</v>
      </c>
      <c r="E23" s="109">
        <f t="shared" si="0"/>
        <v>80</v>
      </c>
      <c r="F23" s="108">
        <f>'Гл. зоот.'!F23+Зоотехники!F23</f>
        <v>55</v>
      </c>
      <c r="G23" s="109">
        <f t="shared" si="1"/>
        <v>59.782608695652172</v>
      </c>
      <c r="H23" s="108">
        <f>'Гл. зоот.'!H23+Зоотехники!H23</f>
        <v>90</v>
      </c>
      <c r="I23" s="109">
        <f t="shared" si="2"/>
        <v>97.826086956521735</v>
      </c>
      <c r="J23" s="109">
        <f t="shared" si="3"/>
        <v>78.260869565217391</v>
      </c>
      <c r="K23" s="108">
        <f>'Гл. зоот.'!K23+Зоотехники!K23</f>
        <v>58</v>
      </c>
      <c r="L23" s="109">
        <f t="shared" si="4"/>
        <v>63.04347826086957</v>
      </c>
      <c r="M23" s="108">
        <f>'Гл. зоот.'!M23+Зоотехники!M23</f>
        <v>32</v>
      </c>
      <c r="N23" s="109">
        <f t="shared" si="5"/>
        <v>34.782608695652172</v>
      </c>
      <c r="O23" s="108">
        <f>'Гл. зоот.'!O23+Зоотехники!O23</f>
        <v>2</v>
      </c>
      <c r="P23" s="109">
        <f t="shared" si="6"/>
        <v>2.1739130434782608</v>
      </c>
      <c r="Q23" s="108">
        <f>'Гл. зоот.'!Q23+Зоотехники!Q23</f>
        <v>0</v>
      </c>
      <c r="R23" s="109">
        <f t="shared" si="7"/>
        <v>0</v>
      </c>
      <c r="S23" s="108">
        <f>'Гл. зоот.'!S23+Зоотехники!S23</f>
        <v>14</v>
      </c>
      <c r="T23" s="109">
        <f t="shared" si="8"/>
        <v>15.217391304347828</v>
      </c>
      <c r="U23" s="108">
        <f>'Гл. зоот.'!U23+Зоотехники!U23</f>
        <v>15</v>
      </c>
      <c r="V23" s="109">
        <f t="shared" si="9"/>
        <v>16.304347826086957</v>
      </c>
      <c r="W23" s="108">
        <f>'Гл. зоот.'!W23+Зоотехники!W23</f>
        <v>2</v>
      </c>
      <c r="X23" s="109">
        <f t="shared" si="10"/>
        <v>2.1739130434782608</v>
      </c>
      <c r="Y23" s="108">
        <f>'Гл. зоот.'!Y23+Зоотехники!Y23</f>
        <v>9</v>
      </c>
      <c r="Z23" s="109">
        <f t="shared" si="11"/>
        <v>9.7826086956521738</v>
      </c>
      <c r="AA23" s="108">
        <f>'Гл. зоот.'!AA23+Зоотехники!AA23</f>
        <v>4</v>
      </c>
      <c r="AB23" s="109">
        <f t="shared" si="12"/>
        <v>4.3478260869565215</v>
      </c>
      <c r="AC23" s="109">
        <f t="shared" si="13"/>
        <v>44.444444444444443</v>
      </c>
      <c r="AD23" s="108">
        <f>'Гл. зоот.'!AD23+Зоотехники!AD23</f>
        <v>19</v>
      </c>
      <c r="AE23" s="109">
        <f t="shared" si="14"/>
        <v>20.652173913043477</v>
      </c>
      <c r="AF23" s="108">
        <f>'Гл. зоот.'!AF23+Зоотехники!AF23</f>
        <v>0</v>
      </c>
      <c r="AG23" s="109">
        <f t="shared" si="15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108">
        <f>'Гл. зоот.'!C24+Зоотехники!C24</f>
        <v>160</v>
      </c>
      <c r="D24" s="108">
        <f>'Гл. зоот.'!D24+Зоотехники!D24</f>
        <v>131</v>
      </c>
      <c r="E24" s="109">
        <f t="shared" si="0"/>
        <v>81.875</v>
      </c>
      <c r="F24" s="108">
        <f>'Гл. зоот.'!F24+Зоотехники!F24</f>
        <v>116</v>
      </c>
      <c r="G24" s="109">
        <f t="shared" si="1"/>
        <v>88.549618320610691</v>
      </c>
      <c r="H24" s="108">
        <f>'Гл. зоот.'!H24+Зоотехники!H24</f>
        <v>125</v>
      </c>
      <c r="I24" s="109">
        <f t="shared" si="2"/>
        <v>95.419847328244273</v>
      </c>
      <c r="J24" s="109">
        <f t="shared" si="3"/>
        <v>78.125</v>
      </c>
      <c r="K24" s="108">
        <f>'Гл. зоот.'!K24+Зоотехники!K24</f>
        <v>72</v>
      </c>
      <c r="L24" s="109">
        <f t="shared" si="4"/>
        <v>54.961832061068705</v>
      </c>
      <c r="M24" s="108">
        <f>'Гл. зоот.'!M24+Зоотехники!M24</f>
        <v>53</v>
      </c>
      <c r="N24" s="109">
        <f t="shared" si="5"/>
        <v>40.458015267175576</v>
      </c>
      <c r="O24" s="108">
        <f>'Гл. зоот.'!O24+Зоотехники!O24</f>
        <v>6</v>
      </c>
      <c r="P24" s="109">
        <f t="shared" si="6"/>
        <v>4.5801526717557248</v>
      </c>
      <c r="Q24" s="108">
        <f>'Гл. зоот.'!Q24+Зоотехники!Q24</f>
        <v>3</v>
      </c>
      <c r="R24" s="109">
        <f t="shared" si="7"/>
        <v>50</v>
      </c>
      <c r="S24" s="108">
        <f>'Гл. зоот.'!S24+Зоотехники!S24</f>
        <v>9</v>
      </c>
      <c r="T24" s="109">
        <f t="shared" si="8"/>
        <v>6.8702290076335881</v>
      </c>
      <c r="U24" s="108">
        <f>'Гл. зоот.'!U24+Зоотехники!U24</f>
        <v>38</v>
      </c>
      <c r="V24" s="109">
        <f t="shared" si="9"/>
        <v>29.007633587786259</v>
      </c>
      <c r="W24" s="108">
        <f>'Гл. зоот.'!W24+Зоотехники!W24</f>
        <v>1</v>
      </c>
      <c r="X24" s="109">
        <f t="shared" si="10"/>
        <v>0.76335877862595414</v>
      </c>
      <c r="Y24" s="108">
        <f>'Гл. зоот.'!Y24+Зоотехники!Y24</f>
        <v>22</v>
      </c>
      <c r="Z24" s="109">
        <f t="shared" si="11"/>
        <v>16.793893129770993</v>
      </c>
      <c r="AA24" s="108">
        <f>'Гл. зоот.'!AA24+Зоотехники!AA24</f>
        <v>3</v>
      </c>
      <c r="AB24" s="109">
        <f t="shared" si="12"/>
        <v>2.2900763358778624</v>
      </c>
      <c r="AC24" s="109">
        <f t="shared" si="13"/>
        <v>13.636363636363635</v>
      </c>
      <c r="AD24" s="108">
        <f>'Гл. зоот.'!AD24+Зоотехники!AD24</f>
        <v>19</v>
      </c>
      <c r="AE24" s="109">
        <f t="shared" si="14"/>
        <v>14.503816793893129</v>
      </c>
      <c r="AF24" s="108">
        <f>'Гл. зоот.'!AF24+Зоотехники!AF24</f>
        <v>0</v>
      </c>
      <c r="AG24" s="109">
        <f t="shared" si="15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108">
        <f>'Гл. зоот.'!C25+Зоотехники!C25</f>
        <v>422</v>
      </c>
      <c r="D25" s="108">
        <f>'Гл. зоот.'!D25+Зоотехники!D25</f>
        <v>396</v>
      </c>
      <c r="E25" s="109">
        <f t="shared" si="0"/>
        <v>93.838862559241704</v>
      </c>
      <c r="F25" s="108">
        <f>'Гл. зоот.'!F25+Зоотехники!F25</f>
        <v>211</v>
      </c>
      <c r="G25" s="109">
        <f t="shared" si="1"/>
        <v>53.282828282828291</v>
      </c>
      <c r="H25" s="108">
        <f>'Гл. зоот.'!H25+Зоотехники!H25</f>
        <v>375</v>
      </c>
      <c r="I25" s="109">
        <f t="shared" si="2"/>
        <v>94.696969696969703</v>
      </c>
      <c r="J25" s="109">
        <f t="shared" si="3"/>
        <v>88.862559241706165</v>
      </c>
      <c r="K25" s="108">
        <f>'Гл. зоот.'!K25+Зоотехники!K25</f>
        <v>271</v>
      </c>
      <c r="L25" s="109">
        <f t="shared" si="4"/>
        <v>68.434343434343432</v>
      </c>
      <c r="M25" s="108">
        <f>'Гл. зоот.'!M25+Зоотехники!M25</f>
        <v>104</v>
      </c>
      <c r="N25" s="109">
        <f t="shared" si="5"/>
        <v>26.262626262626267</v>
      </c>
      <c r="O25" s="108">
        <f>'Гл. зоот.'!O25+Зоотехники!O25</f>
        <v>21</v>
      </c>
      <c r="P25" s="109">
        <f t="shared" si="6"/>
        <v>5.3030303030303028</v>
      </c>
      <c r="Q25" s="108">
        <f>'Гл. зоот.'!Q25+Зоотехники!Q25</f>
        <v>3</v>
      </c>
      <c r="R25" s="109">
        <f t="shared" si="7"/>
        <v>14.285714285714285</v>
      </c>
      <c r="S25" s="108">
        <f>'Гл. зоот.'!S25+Зоотехники!S25</f>
        <v>105</v>
      </c>
      <c r="T25" s="109">
        <f t="shared" si="8"/>
        <v>26.515151515151516</v>
      </c>
      <c r="U25" s="108">
        <f>'Гл. зоот.'!U25+Зоотехники!U25</f>
        <v>22</v>
      </c>
      <c r="V25" s="109">
        <f t="shared" si="9"/>
        <v>5.5555555555555554</v>
      </c>
      <c r="W25" s="108">
        <f>'Гл. зоот.'!W25+Зоотехники!W25</f>
        <v>31</v>
      </c>
      <c r="X25" s="109">
        <f t="shared" si="10"/>
        <v>7.8282828282828287</v>
      </c>
      <c r="Y25" s="108">
        <f>'Гл. зоот.'!Y25+Зоотехники!Y25</f>
        <v>81</v>
      </c>
      <c r="Z25" s="109">
        <f t="shared" si="11"/>
        <v>20.454545454545457</v>
      </c>
      <c r="AA25" s="108">
        <f>'Гл. зоот.'!AA25+Зоотехники!AA25</f>
        <v>6</v>
      </c>
      <c r="AB25" s="109">
        <f t="shared" si="12"/>
        <v>1.5151515151515151</v>
      </c>
      <c r="AC25" s="109">
        <f t="shared" si="13"/>
        <v>7.4074074074074066</v>
      </c>
      <c r="AD25" s="108">
        <f>'Гл. зоот.'!AD25+Зоотехники!AD25</f>
        <v>60</v>
      </c>
      <c r="AE25" s="109">
        <f t="shared" si="14"/>
        <v>15.151515151515152</v>
      </c>
      <c r="AF25" s="108">
        <f>'Гл. зоот.'!AF25+Зоотехники!AF25</f>
        <v>0</v>
      </c>
      <c r="AG25" s="109">
        <f t="shared" si="15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108">
        <f>'Гл. зоот.'!C26+Зоотехники!C26</f>
        <v>63</v>
      </c>
      <c r="D26" s="108">
        <f>'Гл. зоот.'!D26+Зоотехники!D26</f>
        <v>56</v>
      </c>
      <c r="E26" s="109">
        <f t="shared" si="0"/>
        <v>88.888888888888886</v>
      </c>
      <c r="F26" s="108">
        <f>'Гл. зоот.'!F26+Зоотехники!F26</f>
        <v>43</v>
      </c>
      <c r="G26" s="109">
        <f t="shared" si="1"/>
        <v>76.785714285714292</v>
      </c>
      <c r="H26" s="108">
        <f>'Гл. зоот.'!H26+Зоотехники!H26</f>
        <v>54</v>
      </c>
      <c r="I26" s="109">
        <f t="shared" si="2"/>
        <v>96.428571428571431</v>
      </c>
      <c r="J26" s="109">
        <f t="shared" si="3"/>
        <v>85.714285714285708</v>
      </c>
      <c r="K26" s="108">
        <f>'Гл. зоот.'!K26+Зоотехники!K26</f>
        <v>36</v>
      </c>
      <c r="L26" s="109">
        <f t="shared" si="4"/>
        <v>64.285714285714292</v>
      </c>
      <c r="M26" s="108">
        <f>'Гл. зоот.'!M26+Зоотехники!M26</f>
        <v>18</v>
      </c>
      <c r="N26" s="109">
        <f t="shared" si="5"/>
        <v>32.142857142857146</v>
      </c>
      <c r="O26" s="108">
        <f>'Гл. зоот.'!O26+Зоотехники!O26</f>
        <v>2</v>
      </c>
      <c r="P26" s="109">
        <f t="shared" si="6"/>
        <v>3.5714285714285712</v>
      </c>
      <c r="Q26" s="108">
        <f>'Гл. зоот.'!Q26+Зоотехники!Q26</f>
        <v>0</v>
      </c>
      <c r="R26" s="109">
        <f t="shared" si="7"/>
        <v>0</v>
      </c>
      <c r="S26" s="108">
        <f>'Гл. зоот.'!S26+Зоотехники!S26</f>
        <v>4</v>
      </c>
      <c r="T26" s="109">
        <f t="shared" si="8"/>
        <v>7.1428571428571423</v>
      </c>
      <c r="U26" s="108">
        <f>'Гл. зоот.'!U26+Зоотехники!U26</f>
        <v>18</v>
      </c>
      <c r="V26" s="109">
        <f t="shared" si="9"/>
        <v>32.142857142857146</v>
      </c>
      <c r="W26" s="108">
        <f>'Гл. зоот.'!W26+Зоотехники!W26</f>
        <v>2</v>
      </c>
      <c r="X26" s="109">
        <f t="shared" si="10"/>
        <v>3.5714285714285712</v>
      </c>
      <c r="Y26" s="108">
        <f>'Гл. зоот.'!Y26+Зоотехники!Y26</f>
        <v>6</v>
      </c>
      <c r="Z26" s="109">
        <f t="shared" si="11"/>
        <v>10.714285714285714</v>
      </c>
      <c r="AA26" s="108">
        <f>'Гл. зоот.'!AA26+Зоотехники!AA26</f>
        <v>0</v>
      </c>
      <c r="AB26" s="109">
        <f t="shared" si="12"/>
        <v>0</v>
      </c>
      <c r="AC26" s="109">
        <f t="shared" si="13"/>
        <v>0</v>
      </c>
      <c r="AD26" s="108">
        <f>'Гл. зоот.'!AD26+Зоотехники!AD26</f>
        <v>9</v>
      </c>
      <c r="AE26" s="109">
        <f t="shared" si="14"/>
        <v>16.071428571428573</v>
      </c>
      <c r="AF26" s="108">
        <f>'Гл. зоот.'!AF26+Зоотехники!AF26</f>
        <v>0</v>
      </c>
      <c r="AG26" s="109">
        <f t="shared" si="15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108">
        <f>'Гл. зоот.'!C27+Зоотехники!C27</f>
        <v>184</v>
      </c>
      <c r="D27" s="108">
        <f>'Гл. зоот.'!D27+Зоотехники!D27</f>
        <v>160</v>
      </c>
      <c r="E27" s="109">
        <f t="shared" si="0"/>
        <v>86.956521739130437</v>
      </c>
      <c r="F27" s="108">
        <f>'Гл. зоот.'!F27+Зоотехники!F27</f>
        <v>105</v>
      </c>
      <c r="G27" s="109">
        <f t="shared" si="1"/>
        <v>65.625</v>
      </c>
      <c r="H27" s="108">
        <f>'Гл. зоот.'!H27+Зоотехники!H27</f>
        <v>147</v>
      </c>
      <c r="I27" s="109">
        <f t="shared" si="2"/>
        <v>91.875</v>
      </c>
      <c r="J27" s="109">
        <f t="shared" si="3"/>
        <v>79.891304347826093</v>
      </c>
      <c r="K27" s="108">
        <f>'Гл. зоот.'!K27+Зоотехники!K27</f>
        <v>108</v>
      </c>
      <c r="L27" s="109">
        <f t="shared" si="4"/>
        <v>67.5</v>
      </c>
      <c r="M27" s="108">
        <f>'Гл. зоот.'!M27+Зоотехники!M27</f>
        <v>39</v>
      </c>
      <c r="N27" s="109">
        <f t="shared" si="5"/>
        <v>24.375</v>
      </c>
      <c r="O27" s="108">
        <f>'Гл. зоот.'!O27+Зоотехники!O27</f>
        <v>13</v>
      </c>
      <c r="P27" s="109">
        <f t="shared" si="6"/>
        <v>8.125</v>
      </c>
      <c r="Q27" s="108">
        <f>'Гл. зоот.'!Q27+Зоотехники!Q27</f>
        <v>0</v>
      </c>
      <c r="R27" s="109">
        <f t="shared" si="7"/>
        <v>0</v>
      </c>
      <c r="S27" s="108">
        <f>'Гл. зоот.'!S27+Зоотехники!S27</f>
        <v>41</v>
      </c>
      <c r="T27" s="109">
        <f t="shared" si="8"/>
        <v>25.624999999999996</v>
      </c>
      <c r="U27" s="108">
        <f>'Гл. зоот.'!U27+Зоотехники!U27</f>
        <v>17</v>
      </c>
      <c r="V27" s="109">
        <f t="shared" si="9"/>
        <v>10.625</v>
      </c>
      <c r="W27" s="108">
        <f>'Гл. зоот.'!W27+Зоотехники!W27</f>
        <v>2</v>
      </c>
      <c r="X27" s="109">
        <f t="shared" si="10"/>
        <v>1.25</v>
      </c>
      <c r="Y27" s="108">
        <f>'Гл. зоот.'!Y27+Зоотехники!Y27</f>
        <v>27</v>
      </c>
      <c r="Z27" s="109">
        <f t="shared" si="11"/>
        <v>16.875</v>
      </c>
      <c r="AA27" s="108">
        <f>'Гл. зоот.'!AA27+Зоотехники!AA27</f>
        <v>5</v>
      </c>
      <c r="AB27" s="109">
        <f t="shared" si="12"/>
        <v>3.125</v>
      </c>
      <c r="AC27" s="109">
        <f t="shared" si="13"/>
        <v>18.518518518518519</v>
      </c>
      <c r="AD27" s="108">
        <f>'Гл. зоот.'!AD27+Зоотехники!AD27</f>
        <v>27</v>
      </c>
      <c r="AE27" s="109">
        <f t="shared" si="14"/>
        <v>16.875</v>
      </c>
      <c r="AF27" s="108">
        <f>'Гл. зоот.'!AF27+Зоотехники!AF27</f>
        <v>0</v>
      </c>
      <c r="AG27" s="109">
        <f t="shared" si="15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108">
        <f>'Гл. зоот.'!C28+Зоотехники!C28</f>
        <v>59</v>
      </c>
      <c r="D28" s="108">
        <f>'Гл. зоот.'!D28+Зоотехники!D28</f>
        <v>52</v>
      </c>
      <c r="E28" s="109">
        <f t="shared" si="0"/>
        <v>88.135593220338976</v>
      </c>
      <c r="F28" s="108">
        <f>'Гл. зоот.'!F28+Зоотехники!F28</f>
        <v>42</v>
      </c>
      <c r="G28" s="109">
        <f t="shared" si="1"/>
        <v>80.769230769230774</v>
      </c>
      <c r="H28" s="108">
        <f>'Гл. зоот.'!H28+Зоотехники!H28</f>
        <v>50</v>
      </c>
      <c r="I28" s="109">
        <f t="shared" si="2"/>
        <v>96.15384615384616</v>
      </c>
      <c r="J28" s="109">
        <f t="shared" si="3"/>
        <v>84.745762711864401</v>
      </c>
      <c r="K28" s="108">
        <f>'Гл. зоот.'!K28+Зоотехники!K28</f>
        <v>33</v>
      </c>
      <c r="L28" s="109">
        <f t="shared" si="4"/>
        <v>63.46153846153846</v>
      </c>
      <c r="M28" s="108">
        <f>'Гл. зоот.'!M28+Зоотехники!M28</f>
        <v>17</v>
      </c>
      <c r="N28" s="109">
        <f t="shared" si="5"/>
        <v>32.692307692307693</v>
      </c>
      <c r="O28" s="108">
        <f>'Гл. зоот.'!O28+Зоотехники!O28</f>
        <v>2</v>
      </c>
      <c r="P28" s="109">
        <f t="shared" si="6"/>
        <v>3.8461538461538463</v>
      </c>
      <c r="Q28" s="108">
        <f>'Гл. зоот.'!Q28+Зоотехники!Q28</f>
        <v>1</v>
      </c>
      <c r="R28" s="109">
        <f t="shared" si="7"/>
        <v>50</v>
      </c>
      <c r="S28" s="108">
        <f>'Гл. зоот.'!S28+Зоотехники!S28</f>
        <v>6</v>
      </c>
      <c r="T28" s="109">
        <f t="shared" si="8"/>
        <v>11.538461538461538</v>
      </c>
      <c r="U28" s="108">
        <f>'Гл. зоот.'!U28+Зоотехники!U28</f>
        <v>13</v>
      </c>
      <c r="V28" s="109">
        <f t="shared" si="9"/>
        <v>25</v>
      </c>
      <c r="W28" s="108">
        <f>'Гл. зоот.'!W28+Зоотехники!W28</f>
        <v>2</v>
      </c>
      <c r="X28" s="109">
        <f t="shared" si="10"/>
        <v>3.8461538461538463</v>
      </c>
      <c r="Y28" s="108">
        <f>'Гл. зоот.'!Y28+Зоотехники!Y28</f>
        <v>7</v>
      </c>
      <c r="Z28" s="109">
        <f t="shared" si="11"/>
        <v>13.461538461538462</v>
      </c>
      <c r="AA28" s="108">
        <f>'Гл. зоот.'!AA28+Зоотехники!AA28</f>
        <v>2</v>
      </c>
      <c r="AB28" s="109">
        <f t="shared" si="12"/>
        <v>3.8461538461538463</v>
      </c>
      <c r="AC28" s="109">
        <f t="shared" si="13"/>
        <v>28.571428571428569</v>
      </c>
      <c r="AD28" s="108">
        <f>'Гл. зоот.'!AD28+Зоотехники!AD28</f>
        <v>7</v>
      </c>
      <c r="AE28" s="109">
        <f t="shared" si="14"/>
        <v>13.461538461538462</v>
      </c>
      <c r="AF28" s="108">
        <f>'Гл. зоот.'!AF28+Зоотехники!AF28</f>
        <v>0</v>
      </c>
      <c r="AG28" s="109">
        <f t="shared" si="15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108">
        <f>'Гл. зоот.'!C29+Зоотехники!C29</f>
        <v>142</v>
      </c>
      <c r="D29" s="108">
        <f>'Гл. зоот.'!D29+Зоотехники!D29</f>
        <v>125</v>
      </c>
      <c r="E29" s="109">
        <f t="shared" si="0"/>
        <v>88.028169014084511</v>
      </c>
      <c r="F29" s="108">
        <f>'Гл. зоот.'!F29+Зоотехники!F29</f>
        <v>75</v>
      </c>
      <c r="G29" s="109">
        <f t="shared" si="1"/>
        <v>60</v>
      </c>
      <c r="H29" s="108">
        <f>'Гл. зоот.'!H29+Зоотехники!H29</f>
        <v>122</v>
      </c>
      <c r="I29" s="109">
        <f t="shared" si="2"/>
        <v>97.6</v>
      </c>
      <c r="J29" s="109">
        <f t="shared" si="3"/>
        <v>85.91549295774648</v>
      </c>
      <c r="K29" s="108">
        <f>'Гл. зоот.'!K29+Зоотехники!K29</f>
        <v>96</v>
      </c>
      <c r="L29" s="109">
        <f t="shared" si="4"/>
        <v>76.8</v>
      </c>
      <c r="M29" s="108">
        <f>'Гл. зоот.'!M29+Зоотехники!M29</f>
        <v>26</v>
      </c>
      <c r="N29" s="109">
        <f t="shared" si="5"/>
        <v>20.8</v>
      </c>
      <c r="O29" s="108">
        <f>'Гл. зоот.'!O29+Зоотехники!O29</f>
        <v>3</v>
      </c>
      <c r="P29" s="109">
        <f t="shared" si="6"/>
        <v>2.4</v>
      </c>
      <c r="Q29" s="108">
        <f>'Гл. зоот.'!Q29+Зоотехники!Q29</f>
        <v>2</v>
      </c>
      <c r="R29" s="109">
        <f t="shared" si="7"/>
        <v>66.666666666666657</v>
      </c>
      <c r="S29" s="108">
        <f>'Гл. зоот.'!S29+Зоотехники!S29</f>
        <v>24</v>
      </c>
      <c r="T29" s="109">
        <f t="shared" si="8"/>
        <v>19.2</v>
      </c>
      <c r="U29" s="108">
        <f>'Гл. зоот.'!U29+Зоотехники!U29</f>
        <v>10</v>
      </c>
      <c r="V29" s="109">
        <f t="shared" si="9"/>
        <v>8</v>
      </c>
      <c r="W29" s="108">
        <f>'Гл. зоот.'!W29+Зоотехники!W29</f>
        <v>1</v>
      </c>
      <c r="X29" s="109">
        <f t="shared" si="10"/>
        <v>0.8</v>
      </c>
      <c r="Y29" s="108">
        <f>'Гл. зоот.'!Y29+Зоотехники!Y29</f>
        <v>29</v>
      </c>
      <c r="Z29" s="109">
        <f t="shared" si="11"/>
        <v>23.200000000000003</v>
      </c>
      <c r="AA29" s="108">
        <f>'Гл. зоот.'!AA29+Зоотехники!AA29</f>
        <v>4</v>
      </c>
      <c r="AB29" s="109">
        <f t="shared" si="12"/>
        <v>3.2</v>
      </c>
      <c r="AC29" s="109">
        <f t="shared" si="13"/>
        <v>13.793103448275861</v>
      </c>
      <c r="AD29" s="108">
        <f>'Гл. зоот.'!AD29+Зоотехники!AD29</f>
        <v>31</v>
      </c>
      <c r="AE29" s="109">
        <f t="shared" si="14"/>
        <v>24.8</v>
      </c>
      <c r="AF29" s="108">
        <f>'Гл. зоот.'!AF29+Зоотехники!AF29</f>
        <v>0</v>
      </c>
      <c r="AG29" s="109">
        <f t="shared" si="15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108">
        <f>'Гл. зоот.'!C30+Зоотехники!C30</f>
        <v>178</v>
      </c>
      <c r="D30" s="108">
        <f>'Гл. зоот.'!D30+Зоотехники!D30</f>
        <v>176</v>
      </c>
      <c r="E30" s="109">
        <f t="shared" si="0"/>
        <v>98.876404494382015</v>
      </c>
      <c r="F30" s="108">
        <f>'Гл. зоот.'!F30+Зоотехники!F30</f>
        <v>127</v>
      </c>
      <c r="G30" s="109">
        <f t="shared" si="1"/>
        <v>72.159090909090907</v>
      </c>
      <c r="H30" s="108">
        <f>'Гл. зоот.'!H30+Зоотехники!H30</f>
        <v>153</v>
      </c>
      <c r="I30" s="109">
        <f t="shared" si="2"/>
        <v>86.931818181818173</v>
      </c>
      <c r="J30" s="109">
        <f t="shared" si="3"/>
        <v>85.955056179775283</v>
      </c>
      <c r="K30" s="108">
        <f>'Гл. зоот.'!K30+Зоотехники!K30</f>
        <v>84</v>
      </c>
      <c r="L30" s="109">
        <f t="shared" si="4"/>
        <v>47.727272727272727</v>
      </c>
      <c r="M30" s="108">
        <f>'Гл. зоот.'!M30+Зоотехники!M30</f>
        <v>69</v>
      </c>
      <c r="N30" s="109">
        <f t="shared" si="5"/>
        <v>39.204545454545453</v>
      </c>
      <c r="O30" s="108">
        <f>'Гл. зоот.'!O30+Зоотехники!O30</f>
        <v>23</v>
      </c>
      <c r="P30" s="109">
        <f t="shared" si="6"/>
        <v>13.068181818181818</v>
      </c>
      <c r="Q30" s="108">
        <f>'Гл. зоот.'!Q30+Зоотехники!Q30</f>
        <v>0</v>
      </c>
      <c r="R30" s="109">
        <f t="shared" si="7"/>
        <v>0</v>
      </c>
      <c r="S30" s="108">
        <f>'Гл. зоот.'!S30+Зоотехники!S30</f>
        <v>12</v>
      </c>
      <c r="T30" s="109">
        <f t="shared" si="8"/>
        <v>6.8181818181818175</v>
      </c>
      <c r="U30" s="108">
        <f>'Гл. зоот.'!U30+Зоотехники!U30</f>
        <v>19</v>
      </c>
      <c r="V30" s="109">
        <f t="shared" si="9"/>
        <v>10.795454545454545</v>
      </c>
      <c r="W30" s="108">
        <f>'Гл. зоот.'!W30+Зоотехники!W30</f>
        <v>3</v>
      </c>
      <c r="X30" s="109">
        <f t="shared" si="10"/>
        <v>1.7045454545454544</v>
      </c>
      <c r="Y30" s="108">
        <f>'Гл. зоот.'!Y30+Зоотехники!Y30</f>
        <v>21</v>
      </c>
      <c r="Z30" s="109">
        <f t="shared" si="11"/>
        <v>11.931818181818182</v>
      </c>
      <c r="AA30" s="108">
        <f>'Гл. зоот.'!AA30+Зоотехники!AA30</f>
        <v>0</v>
      </c>
      <c r="AB30" s="109">
        <f t="shared" si="12"/>
        <v>0</v>
      </c>
      <c r="AC30" s="109">
        <f t="shared" si="13"/>
        <v>0</v>
      </c>
      <c r="AD30" s="108">
        <f>'Гл. зоот.'!AD30+Зоотехники!AD30</f>
        <v>7</v>
      </c>
      <c r="AE30" s="109">
        <f t="shared" si="14"/>
        <v>3.9772727272727271</v>
      </c>
      <c r="AF30" s="108">
        <f>'Гл. зоот.'!AF30+Зоотехники!AF30</f>
        <v>1</v>
      </c>
      <c r="AG30" s="109">
        <f t="shared" si="15"/>
        <v>0.56818181818181823</v>
      </c>
      <c r="AH30" s="42"/>
      <c r="AI30" s="42"/>
    </row>
    <row r="31" spans="1:35" x14ac:dyDescent="0.25">
      <c r="A31" s="93">
        <v>21</v>
      </c>
      <c r="B31" s="95" t="s">
        <v>53</v>
      </c>
      <c r="C31" s="108">
        <f>'Гл. зоот.'!C31+Зоотехники!C31</f>
        <v>314</v>
      </c>
      <c r="D31" s="108">
        <f>'Гл. зоот.'!D31+Зоотехники!D31</f>
        <v>273</v>
      </c>
      <c r="E31" s="109">
        <f t="shared" si="0"/>
        <v>86.942675159235677</v>
      </c>
      <c r="F31" s="108">
        <f>'Гл. зоот.'!F31+Зоотехники!F31</f>
        <v>180</v>
      </c>
      <c r="G31" s="109">
        <f t="shared" si="1"/>
        <v>65.934065934065927</v>
      </c>
      <c r="H31" s="108">
        <f>'Гл. зоот.'!H31+Зоотехники!H31</f>
        <v>262</v>
      </c>
      <c r="I31" s="109">
        <f t="shared" si="2"/>
        <v>95.970695970695971</v>
      </c>
      <c r="J31" s="109">
        <f t="shared" si="3"/>
        <v>83.439490445859875</v>
      </c>
      <c r="K31" s="108">
        <f>'Гл. зоот.'!K31+Зоотехники!K31</f>
        <v>201</v>
      </c>
      <c r="L31" s="109">
        <f t="shared" si="4"/>
        <v>73.626373626373635</v>
      </c>
      <c r="M31" s="108">
        <f>'Гл. зоот.'!M31+Зоотехники!M31</f>
        <v>61</v>
      </c>
      <c r="N31" s="109">
        <f t="shared" si="5"/>
        <v>22.344322344322347</v>
      </c>
      <c r="O31" s="108">
        <f>'Гл. зоот.'!O31+Зоотехники!O31</f>
        <v>11</v>
      </c>
      <c r="P31" s="109">
        <f t="shared" si="6"/>
        <v>4.0293040293040292</v>
      </c>
      <c r="Q31" s="108">
        <f>'Гл. зоот.'!Q31+Зоотехники!Q31</f>
        <v>4</v>
      </c>
      <c r="R31" s="109">
        <f t="shared" si="7"/>
        <v>36.363636363636367</v>
      </c>
      <c r="S31" s="108">
        <f>'Гл. зоот.'!S31+Зоотехники!S31</f>
        <v>25</v>
      </c>
      <c r="T31" s="109">
        <f t="shared" si="8"/>
        <v>9.1575091575091569</v>
      </c>
      <c r="U31" s="108">
        <f>'Гл. зоот.'!U31+Зоотехники!U31</f>
        <v>55</v>
      </c>
      <c r="V31" s="109">
        <f t="shared" si="9"/>
        <v>20.146520146520146</v>
      </c>
      <c r="W31" s="108">
        <f>'Гл. зоот.'!W31+Зоотехники!W31</f>
        <v>7</v>
      </c>
      <c r="X31" s="109">
        <f t="shared" si="10"/>
        <v>2.5641025641025639</v>
      </c>
      <c r="Y31" s="108">
        <f>'Гл. зоот.'!Y31+Зоотехники!Y31</f>
        <v>64</v>
      </c>
      <c r="Z31" s="109">
        <f t="shared" si="11"/>
        <v>23.443223443223442</v>
      </c>
      <c r="AA31" s="108">
        <f>'Гл. зоот.'!AA31+Зоотехники!AA31</f>
        <v>5</v>
      </c>
      <c r="AB31" s="109">
        <f t="shared" si="12"/>
        <v>1.8315018315018317</v>
      </c>
      <c r="AC31" s="109">
        <f t="shared" si="13"/>
        <v>7.8125</v>
      </c>
      <c r="AD31" s="108">
        <f>'Гл. зоот.'!AD31+Зоотехники!AD31</f>
        <v>53</v>
      </c>
      <c r="AE31" s="109">
        <f t="shared" si="14"/>
        <v>19.413919413919416</v>
      </c>
      <c r="AF31" s="108">
        <f>'Гл. зоот.'!AF31+Зоотехники!AF31</f>
        <v>1</v>
      </c>
      <c r="AG31" s="109">
        <f t="shared" si="15"/>
        <v>0.36630036630036628</v>
      </c>
      <c r="AH31" s="42"/>
      <c r="AI31" s="42"/>
    </row>
    <row r="32" spans="1:35" x14ac:dyDescent="0.25">
      <c r="A32" s="93">
        <v>22</v>
      </c>
      <c r="B32" s="95" t="s">
        <v>259</v>
      </c>
      <c r="C32" s="108">
        <f>'Гл. зоот.'!C32+Зоотехники!C32</f>
        <v>1</v>
      </c>
      <c r="D32" s="108">
        <f>'Гл. зоот.'!D32+Зоотехники!D32</f>
        <v>1</v>
      </c>
      <c r="E32" s="109">
        <f t="shared" ref="E32" si="32">IF(C32=0,0,D32/C32*100)</f>
        <v>100</v>
      </c>
      <c r="F32" s="108">
        <f>'Гл. зоот.'!F32+Зоотехники!F32</f>
        <v>1</v>
      </c>
      <c r="G32" s="109">
        <f t="shared" ref="G32" si="33">IF(D32=0,0,F32/D32*100)</f>
        <v>100</v>
      </c>
      <c r="H32" s="108">
        <f>'Гл. зоот.'!H32+Зоотехники!H32</f>
        <v>1</v>
      </c>
      <c r="I32" s="109">
        <f t="shared" ref="I32" si="34">IF(D32=0,0,H32/D32*100)</f>
        <v>100</v>
      </c>
      <c r="J32" s="109">
        <f t="shared" ref="J32" si="35">IF(C32=0,0,H32/C32*100)</f>
        <v>100</v>
      </c>
      <c r="K32" s="108">
        <f>'Гл. зоот.'!K32+Зоотехники!K32</f>
        <v>1</v>
      </c>
      <c r="L32" s="109">
        <f t="shared" ref="L32" si="36">IF(D32=0,0,K32/D32*100)</f>
        <v>100</v>
      </c>
      <c r="M32" s="108">
        <f>'Гл. зоот.'!M32+Зоотехники!M32</f>
        <v>0</v>
      </c>
      <c r="N32" s="109">
        <f t="shared" ref="N32" si="37">IF(D32=0,0,M32/D32*100)</f>
        <v>0</v>
      </c>
      <c r="O32" s="108">
        <f>'Гл. зоот.'!O32+Зоотехники!O32</f>
        <v>0</v>
      </c>
      <c r="P32" s="109">
        <f t="shared" ref="P32" si="38">IF(D32=0,0,O32/D32*100)</f>
        <v>0</v>
      </c>
      <c r="Q32" s="108">
        <f>'Гл. зоот.'!Q32+Зоотехники!Q32</f>
        <v>0</v>
      </c>
      <c r="R32" s="109">
        <f t="shared" ref="R32" si="39">IF(O32=0,0,Q32/O32*100)</f>
        <v>0</v>
      </c>
      <c r="S32" s="108">
        <f>'Гл. зоот.'!S32+Зоотехники!S32</f>
        <v>0</v>
      </c>
      <c r="T32" s="109">
        <f t="shared" ref="T32" si="40">IF(D32=0,0,S32/D32*100)</f>
        <v>0</v>
      </c>
      <c r="U32" s="108">
        <f>'Гл. зоот.'!U32+Зоотехники!U32</f>
        <v>0</v>
      </c>
      <c r="V32" s="109">
        <f t="shared" ref="V32" si="41">IF(D32=0,0,U32/D32*100)</f>
        <v>0</v>
      </c>
      <c r="W32" s="108">
        <f>'Гл. зоот.'!W32+Зоотехники!W32</f>
        <v>0</v>
      </c>
      <c r="X32" s="109">
        <f t="shared" ref="X32" si="42">IF(D32=0,0,W32/D32*100)</f>
        <v>0</v>
      </c>
      <c r="Y32" s="108">
        <f>'Гл. зоот.'!Y32+Зоотехники!Y32</f>
        <v>0</v>
      </c>
      <c r="Z32" s="109">
        <f t="shared" ref="Z32" si="43">IF(D32=0,0,Y32/D32*100)</f>
        <v>0</v>
      </c>
      <c r="AA32" s="108">
        <f>'Гл. зоот.'!AA32+Зоотехники!AA32</f>
        <v>0</v>
      </c>
      <c r="AB32" s="109">
        <f t="shared" ref="AB32" si="44">IF(D32=0,0,AA32/D32*100)</f>
        <v>0</v>
      </c>
      <c r="AC32" s="109">
        <f t="shared" ref="AC32" si="45">IF(Y32=0,0,AA32/Y32*100)</f>
        <v>0</v>
      </c>
      <c r="AD32" s="108">
        <f>'Гл. зоот.'!AD32+Зоотехники!AD32</f>
        <v>0</v>
      </c>
      <c r="AE32" s="109">
        <f t="shared" ref="AE32" si="46">IF(D32=0,0,AD32/D32*100)</f>
        <v>0</v>
      </c>
      <c r="AF32" s="108">
        <f>'Гл. зоот.'!AF32+Зоотехники!AF32</f>
        <v>0</v>
      </c>
      <c r="AG32" s="109">
        <f t="shared" ref="AG32" si="47">IF(D32=0,0,AF32/D32*100)</f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108">
        <f>'Гл. зоот.'!C33+Зоотехники!C33</f>
        <v>124</v>
      </c>
      <c r="D33" s="108">
        <f>'Гл. зоот.'!D33+Зоотехники!D33</f>
        <v>124</v>
      </c>
      <c r="E33" s="109">
        <f t="shared" si="0"/>
        <v>100</v>
      </c>
      <c r="F33" s="108">
        <f>'Гл. зоот.'!F33+Зоотехники!F33</f>
        <v>52</v>
      </c>
      <c r="G33" s="109">
        <f t="shared" si="1"/>
        <v>41.935483870967744</v>
      </c>
      <c r="H33" s="108">
        <f>'Гл. зоот.'!H33+Зоотехники!H33</f>
        <v>124</v>
      </c>
      <c r="I33" s="109">
        <f t="shared" si="2"/>
        <v>100</v>
      </c>
      <c r="J33" s="109">
        <f t="shared" si="3"/>
        <v>100</v>
      </c>
      <c r="K33" s="108">
        <f>'Гл. зоот.'!K33+Зоотехники!K33</f>
        <v>78</v>
      </c>
      <c r="L33" s="109">
        <f t="shared" si="4"/>
        <v>62.903225806451616</v>
      </c>
      <c r="M33" s="108">
        <f>'Гл. зоот.'!M33+Зоотехники!M33</f>
        <v>46</v>
      </c>
      <c r="N33" s="109">
        <f t="shared" si="5"/>
        <v>37.096774193548384</v>
      </c>
      <c r="O33" s="108">
        <f>'Гл. зоот.'!O33+Зоотехники!O33</f>
        <v>0</v>
      </c>
      <c r="P33" s="109">
        <f t="shared" si="6"/>
        <v>0</v>
      </c>
      <c r="Q33" s="108">
        <f>'Гл. зоот.'!Q33+Зоотехники!Q33</f>
        <v>1</v>
      </c>
      <c r="R33" s="109">
        <f t="shared" si="7"/>
        <v>0</v>
      </c>
      <c r="S33" s="108">
        <f>'Гл. зоот.'!S33+Зоотехники!S33</f>
        <v>7</v>
      </c>
      <c r="T33" s="109">
        <f t="shared" si="8"/>
        <v>5.6451612903225801</v>
      </c>
      <c r="U33" s="108">
        <f>'Гл. зоот.'!U33+Зоотехники!U33</f>
        <v>18</v>
      </c>
      <c r="V33" s="109">
        <f t="shared" si="9"/>
        <v>14.516129032258066</v>
      </c>
      <c r="W33" s="108">
        <f>'Гл. зоот.'!W33+Зоотехники!W33</f>
        <v>11</v>
      </c>
      <c r="X33" s="109">
        <f t="shared" si="10"/>
        <v>8.870967741935484</v>
      </c>
      <c r="Y33" s="108">
        <f>'Гл. зоот.'!Y33+Зоотехники!Y33</f>
        <v>9</v>
      </c>
      <c r="Z33" s="109">
        <f t="shared" si="11"/>
        <v>7.2580645161290329</v>
      </c>
      <c r="AA33" s="108">
        <f>'Гл. зоот.'!AA33+Зоотехники!AA33</f>
        <v>7</v>
      </c>
      <c r="AB33" s="109">
        <f t="shared" si="12"/>
        <v>5.6451612903225801</v>
      </c>
      <c r="AC33" s="109">
        <f t="shared" si="13"/>
        <v>77.777777777777786</v>
      </c>
      <c r="AD33" s="108">
        <f>'Гл. зоот.'!AD33+Зоотехники!AD33</f>
        <v>5</v>
      </c>
      <c r="AE33" s="109">
        <f t="shared" si="14"/>
        <v>4.032258064516129</v>
      </c>
      <c r="AF33" s="108">
        <f>'Гл. зоот.'!AF33+Зоотехники!AF33</f>
        <v>3</v>
      </c>
      <c r="AG33" s="109">
        <f t="shared" si="15"/>
        <v>2.4193548387096775</v>
      </c>
      <c r="AH33" s="42"/>
      <c r="AI33" s="42"/>
    </row>
    <row r="34" spans="1:35" x14ac:dyDescent="0.25">
      <c r="A34" s="93">
        <v>24</v>
      </c>
      <c r="B34" s="94" t="s">
        <v>55</v>
      </c>
      <c r="C34" s="108">
        <f>'Гл. зоот.'!C34+Зоотехники!C34</f>
        <v>201</v>
      </c>
      <c r="D34" s="108">
        <f>'Гл. зоот.'!D34+Зоотехники!D34</f>
        <v>166</v>
      </c>
      <c r="E34" s="109">
        <f t="shared" si="0"/>
        <v>82.587064676616919</v>
      </c>
      <c r="F34" s="108">
        <f>'Гл. зоот.'!F34+Зоотехники!F34</f>
        <v>108</v>
      </c>
      <c r="G34" s="109">
        <f t="shared" si="1"/>
        <v>65.060240963855421</v>
      </c>
      <c r="H34" s="108">
        <f>'Гл. зоот.'!H34+Зоотехники!H34</f>
        <v>158</v>
      </c>
      <c r="I34" s="109">
        <f t="shared" si="2"/>
        <v>95.180722891566262</v>
      </c>
      <c r="J34" s="109">
        <f t="shared" si="3"/>
        <v>78.606965174129357</v>
      </c>
      <c r="K34" s="108">
        <f>'Гл. зоот.'!K34+Зоотехники!K34</f>
        <v>106</v>
      </c>
      <c r="L34" s="109">
        <f t="shared" si="4"/>
        <v>63.855421686746979</v>
      </c>
      <c r="M34" s="108">
        <f>'Гл. зоот.'!M34+Зоотехники!M34</f>
        <v>52</v>
      </c>
      <c r="N34" s="109">
        <f t="shared" si="5"/>
        <v>31.325301204819279</v>
      </c>
      <c r="O34" s="108">
        <f>'Гл. зоот.'!O34+Зоотехники!O34</f>
        <v>8</v>
      </c>
      <c r="P34" s="109">
        <f t="shared" si="6"/>
        <v>4.8192771084337354</v>
      </c>
      <c r="Q34" s="108">
        <f>'Гл. зоот.'!Q34+Зоотехники!Q34</f>
        <v>1</v>
      </c>
      <c r="R34" s="109">
        <f t="shared" si="7"/>
        <v>12.5</v>
      </c>
      <c r="S34" s="108">
        <f>'Гл. зоот.'!S34+Зоотехники!S34</f>
        <v>29</v>
      </c>
      <c r="T34" s="109">
        <f t="shared" si="8"/>
        <v>17.46987951807229</v>
      </c>
      <c r="U34" s="108">
        <f>'Гл. зоот.'!U34+Зоотехники!U34</f>
        <v>15</v>
      </c>
      <c r="V34" s="109">
        <f t="shared" si="9"/>
        <v>9.0361445783132535</v>
      </c>
      <c r="W34" s="108">
        <f>'Гл. зоот.'!W34+Зоотехники!W34</f>
        <v>10</v>
      </c>
      <c r="X34" s="109">
        <f t="shared" si="10"/>
        <v>6.024096385542169</v>
      </c>
      <c r="Y34" s="108">
        <f>'Гл. зоот.'!Y34+Зоотехники!Y34</f>
        <v>32</v>
      </c>
      <c r="Z34" s="109">
        <f t="shared" si="11"/>
        <v>19.277108433734941</v>
      </c>
      <c r="AA34" s="108">
        <f>'Гл. зоот.'!AA34+Зоотехники!AA34</f>
        <v>3</v>
      </c>
      <c r="AB34" s="109">
        <f t="shared" si="12"/>
        <v>1.8072289156626504</v>
      </c>
      <c r="AC34" s="109">
        <f t="shared" si="13"/>
        <v>9.375</v>
      </c>
      <c r="AD34" s="108">
        <f>'Гл. зоот.'!AD34+Зоотехники!AD34</f>
        <v>30</v>
      </c>
      <c r="AE34" s="109">
        <f t="shared" si="14"/>
        <v>18.072289156626507</v>
      </c>
      <c r="AF34" s="108">
        <f>'Гл. зоот.'!AF34+Зоотехники!AF34</f>
        <v>0</v>
      </c>
      <c r="AG34" s="109">
        <f t="shared" si="15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108">
        <f>'Гл. зоот.'!C35+Зоотехники!C35</f>
        <v>107</v>
      </c>
      <c r="D35" s="108">
        <f>'Гл. зоот.'!D35+Зоотехники!D35</f>
        <v>70</v>
      </c>
      <c r="E35" s="109">
        <f t="shared" si="0"/>
        <v>65.420560747663544</v>
      </c>
      <c r="F35" s="108">
        <f>'Гл. зоот.'!F35+Зоотехники!F35</f>
        <v>60</v>
      </c>
      <c r="G35" s="109">
        <f t="shared" si="1"/>
        <v>85.714285714285708</v>
      </c>
      <c r="H35" s="108">
        <f>'Гл. зоот.'!H35+Зоотехники!H35</f>
        <v>59</v>
      </c>
      <c r="I35" s="109">
        <f t="shared" si="2"/>
        <v>84.285714285714292</v>
      </c>
      <c r="J35" s="109">
        <f t="shared" si="3"/>
        <v>55.140186915887845</v>
      </c>
      <c r="K35" s="108">
        <f>'Гл. зоот.'!K35+Зоотехники!K35</f>
        <v>36</v>
      </c>
      <c r="L35" s="109">
        <f t="shared" si="4"/>
        <v>51.428571428571423</v>
      </c>
      <c r="M35" s="108">
        <f>'Гл. зоот.'!M35+Зоотехники!M35</f>
        <v>23</v>
      </c>
      <c r="N35" s="109">
        <f t="shared" si="5"/>
        <v>32.857142857142854</v>
      </c>
      <c r="O35" s="108">
        <f>'Гл. зоот.'!O35+Зоотехники!O35</f>
        <v>11</v>
      </c>
      <c r="P35" s="109">
        <f t="shared" si="6"/>
        <v>15.714285714285714</v>
      </c>
      <c r="Q35" s="108">
        <f>'Гл. зоот.'!Q35+Зоотехники!Q35</f>
        <v>0</v>
      </c>
      <c r="R35" s="109">
        <f t="shared" si="7"/>
        <v>0</v>
      </c>
      <c r="S35" s="108">
        <f>'Гл. зоот.'!S35+Зоотехники!S35</f>
        <v>2</v>
      </c>
      <c r="T35" s="109">
        <f t="shared" si="8"/>
        <v>2.8571428571428572</v>
      </c>
      <c r="U35" s="108">
        <f>'Гл. зоот.'!U35+Зоотехники!U35</f>
        <v>17</v>
      </c>
      <c r="V35" s="109">
        <f t="shared" si="9"/>
        <v>24.285714285714285</v>
      </c>
      <c r="W35" s="108">
        <f>'Гл. зоот.'!W35+Зоотехники!W35</f>
        <v>2</v>
      </c>
      <c r="X35" s="109">
        <f t="shared" si="10"/>
        <v>2.8571428571428572</v>
      </c>
      <c r="Y35" s="108">
        <f>'Гл. зоот.'!Y35+Зоотехники!Y35</f>
        <v>7</v>
      </c>
      <c r="Z35" s="109">
        <f t="shared" si="11"/>
        <v>10</v>
      </c>
      <c r="AA35" s="108">
        <f>'Гл. зоот.'!AA35+Зоотехники!AA35</f>
        <v>0</v>
      </c>
      <c r="AB35" s="109">
        <f t="shared" si="12"/>
        <v>0</v>
      </c>
      <c r="AC35" s="109">
        <f t="shared" si="13"/>
        <v>0</v>
      </c>
      <c r="AD35" s="108">
        <f>'Гл. зоот.'!AD35+Зоотехники!AD35</f>
        <v>10</v>
      </c>
      <c r="AE35" s="109">
        <f t="shared" si="14"/>
        <v>14.285714285714285</v>
      </c>
      <c r="AF35" s="108">
        <f>'Гл. зоот.'!AF35+Зоотехники!AF35</f>
        <v>1</v>
      </c>
      <c r="AG35" s="109">
        <f t="shared" si="15"/>
        <v>1.4285714285714286</v>
      </c>
      <c r="AH35" s="42"/>
      <c r="AI35" s="42"/>
    </row>
    <row r="36" spans="1:35" x14ac:dyDescent="0.25">
      <c r="A36" s="93">
        <v>26</v>
      </c>
      <c r="B36" s="94" t="s">
        <v>57</v>
      </c>
      <c r="C36" s="108">
        <f>'Гл. зоот.'!C36+Зоотехники!C36</f>
        <v>97</v>
      </c>
      <c r="D36" s="108">
        <f>'Гл. зоот.'!D36+Зоотехники!D36</f>
        <v>88</v>
      </c>
      <c r="E36" s="109">
        <f t="shared" si="0"/>
        <v>90.721649484536087</v>
      </c>
      <c r="F36" s="108">
        <f>'Гл. зоот.'!F36+Зоотехники!F36</f>
        <v>41</v>
      </c>
      <c r="G36" s="109">
        <f t="shared" si="1"/>
        <v>46.590909090909086</v>
      </c>
      <c r="H36" s="108">
        <f>'Гл. зоот.'!H36+Зоотехники!H36</f>
        <v>88</v>
      </c>
      <c r="I36" s="109">
        <f t="shared" si="2"/>
        <v>100</v>
      </c>
      <c r="J36" s="109">
        <f t="shared" si="3"/>
        <v>90.721649484536087</v>
      </c>
      <c r="K36" s="108">
        <f>'Гл. зоот.'!K36+Зоотехники!K36</f>
        <v>58</v>
      </c>
      <c r="L36" s="109">
        <f t="shared" si="4"/>
        <v>65.909090909090907</v>
      </c>
      <c r="M36" s="108">
        <f>'Гл. зоот.'!M36+Зоотехники!M36</f>
        <v>30</v>
      </c>
      <c r="N36" s="109">
        <f t="shared" si="5"/>
        <v>34.090909090909086</v>
      </c>
      <c r="O36" s="108">
        <f>'Гл. зоот.'!O36+Зоотехники!O36</f>
        <v>0</v>
      </c>
      <c r="P36" s="109">
        <f t="shared" si="6"/>
        <v>0</v>
      </c>
      <c r="Q36" s="108">
        <f>'Гл. зоот.'!Q36+Зоотехники!Q36</f>
        <v>0</v>
      </c>
      <c r="R36" s="109">
        <f t="shared" si="7"/>
        <v>0</v>
      </c>
      <c r="S36" s="108">
        <f>'Гл. зоот.'!S36+Зоотехники!S36</f>
        <v>4</v>
      </c>
      <c r="T36" s="109">
        <f t="shared" si="8"/>
        <v>4.5454545454545459</v>
      </c>
      <c r="U36" s="108">
        <f>'Гл. зоот.'!U36+Зоотехники!U36</f>
        <v>10</v>
      </c>
      <c r="V36" s="109">
        <f t="shared" si="9"/>
        <v>11.363636363636363</v>
      </c>
      <c r="W36" s="108">
        <f>'Гл. зоот.'!W36+Зоотехники!W36</f>
        <v>2</v>
      </c>
      <c r="X36" s="109">
        <f t="shared" si="10"/>
        <v>2.2727272727272729</v>
      </c>
      <c r="Y36" s="108">
        <f>'Гл. зоот.'!Y36+Зоотехники!Y36</f>
        <v>24</v>
      </c>
      <c r="Z36" s="109">
        <f t="shared" si="11"/>
        <v>27.27272727272727</v>
      </c>
      <c r="AA36" s="108">
        <f>'Гл. зоот.'!AA36+Зоотехники!AA36</f>
        <v>0</v>
      </c>
      <c r="AB36" s="109">
        <f t="shared" si="12"/>
        <v>0</v>
      </c>
      <c r="AC36" s="109">
        <f t="shared" si="13"/>
        <v>0</v>
      </c>
      <c r="AD36" s="108">
        <f>'Гл. зоот.'!AD36+Зоотехники!AD36</f>
        <v>26</v>
      </c>
      <c r="AE36" s="109">
        <f t="shared" si="14"/>
        <v>29.545454545454547</v>
      </c>
      <c r="AF36" s="108">
        <f>'Гл. зоот.'!AF36+Зоотехники!AF36</f>
        <v>0</v>
      </c>
      <c r="AG36" s="109">
        <f t="shared" si="15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108">
        <f>'Гл. зоот.'!C37+Зоотехники!C37</f>
        <v>121</v>
      </c>
      <c r="D37" s="108">
        <f>'Гл. зоот.'!D37+Зоотехники!D37</f>
        <v>97</v>
      </c>
      <c r="E37" s="109">
        <f t="shared" si="0"/>
        <v>80.165289256198349</v>
      </c>
      <c r="F37" s="108">
        <f>'Гл. зоот.'!F37+Зоотехники!F37</f>
        <v>73</v>
      </c>
      <c r="G37" s="109">
        <f t="shared" si="1"/>
        <v>75.257731958762889</v>
      </c>
      <c r="H37" s="108">
        <f>'Гл. зоот.'!H37+Зоотехники!H37</f>
        <v>95</v>
      </c>
      <c r="I37" s="109">
        <f t="shared" si="2"/>
        <v>97.9381443298969</v>
      </c>
      <c r="J37" s="109">
        <f t="shared" si="3"/>
        <v>78.512396694214885</v>
      </c>
      <c r="K37" s="108">
        <f>'Гл. зоот.'!K37+Зоотехники!K37</f>
        <v>60</v>
      </c>
      <c r="L37" s="109">
        <f t="shared" si="4"/>
        <v>61.855670103092784</v>
      </c>
      <c r="M37" s="108">
        <f>'Гл. зоот.'!M37+Зоотехники!M37</f>
        <v>35</v>
      </c>
      <c r="N37" s="109">
        <f t="shared" si="5"/>
        <v>36.082474226804123</v>
      </c>
      <c r="O37" s="108">
        <f>'Гл. зоот.'!O37+Зоотехники!O37</f>
        <v>2</v>
      </c>
      <c r="P37" s="109">
        <f t="shared" si="6"/>
        <v>2.0618556701030926</v>
      </c>
      <c r="Q37" s="108">
        <f>'Гл. зоот.'!Q37+Зоотехники!Q37</f>
        <v>1</v>
      </c>
      <c r="R37" s="109">
        <f t="shared" si="7"/>
        <v>50</v>
      </c>
      <c r="S37" s="108">
        <f>'Гл. зоот.'!S37+Зоотехники!S37</f>
        <v>15</v>
      </c>
      <c r="T37" s="109">
        <f t="shared" si="8"/>
        <v>15.463917525773196</v>
      </c>
      <c r="U37" s="108">
        <f>'Гл. зоот.'!U37+Зоотехники!U37</f>
        <v>13</v>
      </c>
      <c r="V37" s="109">
        <f t="shared" si="9"/>
        <v>13.402061855670103</v>
      </c>
      <c r="W37" s="108">
        <f>'Гл. зоот.'!W37+Зоотехники!W37</f>
        <v>0</v>
      </c>
      <c r="X37" s="109">
        <f t="shared" si="10"/>
        <v>0</v>
      </c>
      <c r="Y37" s="108">
        <f>'Гл. зоот.'!Y37+Зоотехники!Y37</f>
        <v>8</v>
      </c>
      <c r="Z37" s="109">
        <f t="shared" si="11"/>
        <v>8.2474226804123703</v>
      </c>
      <c r="AA37" s="108">
        <f>'Гл. зоот.'!AA37+Зоотехники!AA37</f>
        <v>0</v>
      </c>
      <c r="AB37" s="109">
        <f t="shared" si="12"/>
        <v>0</v>
      </c>
      <c r="AC37" s="109">
        <f t="shared" si="13"/>
        <v>0</v>
      </c>
      <c r="AD37" s="108">
        <f>'Гл. зоот.'!AD37+Зоотехники!AD37</f>
        <v>10</v>
      </c>
      <c r="AE37" s="109">
        <f t="shared" si="14"/>
        <v>10.309278350515463</v>
      </c>
      <c r="AF37" s="108">
        <f>'Гл. зоот.'!AF37+Зоотехники!AF37</f>
        <v>0</v>
      </c>
      <c r="AG37" s="109">
        <f t="shared" si="15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108">
        <f>'Гл. зоот.'!C38+Зоотехники!C38</f>
        <v>112</v>
      </c>
      <c r="D38" s="108">
        <f>'Гл. зоот.'!D38+Зоотехники!D38</f>
        <v>103</v>
      </c>
      <c r="E38" s="109">
        <f t="shared" si="0"/>
        <v>91.964285714285708</v>
      </c>
      <c r="F38" s="108">
        <f>'Гл. зоот.'!F38+Зоотехники!F38</f>
        <v>66</v>
      </c>
      <c r="G38" s="109">
        <f t="shared" si="1"/>
        <v>64.077669902912632</v>
      </c>
      <c r="H38" s="108">
        <f>'Гл. зоот.'!H38+Зоотехники!H38</f>
        <v>92</v>
      </c>
      <c r="I38" s="109">
        <f t="shared" si="2"/>
        <v>89.320388349514573</v>
      </c>
      <c r="J38" s="109">
        <f t="shared" si="3"/>
        <v>82.142857142857139</v>
      </c>
      <c r="K38" s="108">
        <f>'Гл. зоот.'!K38+Зоотехники!K38</f>
        <v>64</v>
      </c>
      <c r="L38" s="109">
        <f t="shared" si="4"/>
        <v>62.135922330097081</v>
      </c>
      <c r="M38" s="108">
        <f>'Гл. зоот.'!M38+Зоотехники!M38</f>
        <v>28</v>
      </c>
      <c r="N38" s="109">
        <f t="shared" si="5"/>
        <v>27.184466019417474</v>
      </c>
      <c r="O38" s="108">
        <f>'Гл. зоот.'!O38+Зоотехники!O38</f>
        <v>11</v>
      </c>
      <c r="P38" s="109">
        <f t="shared" si="6"/>
        <v>10.679611650485436</v>
      </c>
      <c r="Q38" s="108">
        <f>'Гл. зоот.'!Q38+Зоотехники!Q38</f>
        <v>4</v>
      </c>
      <c r="R38" s="109">
        <f t="shared" si="7"/>
        <v>36.363636363636367</v>
      </c>
      <c r="S38" s="108">
        <f>'Гл. зоот.'!S38+Зоотехники!S38</f>
        <v>6</v>
      </c>
      <c r="T38" s="109">
        <f t="shared" si="8"/>
        <v>5.825242718446602</v>
      </c>
      <c r="U38" s="108">
        <f>'Гл. зоот.'!U38+Зоотехники!U38</f>
        <v>13</v>
      </c>
      <c r="V38" s="109">
        <f t="shared" si="9"/>
        <v>12.621359223300971</v>
      </c>
      <c r="W38" s="108">
        <f>'Гл. зоот.'!W38+Зоотехники!W38</f>
        <v>8</v>
      </c>
      <c r="X38" s="109">
        <f t="shared" si="10"/>
        <v>7.7669902912621351</v>
      </c>
      <c r="Y38" s="108">
        <f>'Гл. зоот.'!Y38+Зоотехники!Y38</f>
        <v>8</v>
      </c>
      <c r="Z38" s="109">
        <f t="shared" si="11"/>
        <v>7.7669902912621351</v>
      </c>
      <c r="AA38" s="108">
        <f>'Гл. зоот.'!AA38+Зоотехники!AA38</f>
        <v>0</v>
      </c>
      <c r="AB38" s="109">
        <f t="shared" si="12"/>
        <v>0</v>
      </c>
      <c r="AC38" s="109">
        <f t="shared" si="13"/>
        <v>0</v>
      </c>
      <c r="AD38" s="108">
        <f>'Гл. зоот.'!AD38+Зоотехники!AD38</f>
        <v>3</v>
      </c>
      <c r="AE38" s="109">
        <f t="shared" si="14"/>
        <v>2.912621359223301</v>
      </c>
      <c r="AF38" s="108">
        <f>'Гл. зоот.'!AF38+Зоотехники!AF38</f>
        <v>0</v>
      </c>
      <c r="AG38" s="109">
        <f t="shared" si="15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108">
        <f>'Гл. зоот.'!C39+Зоотехники!C39</f>
        <v>173</v>
      </c>
      <c r="D39" s="108">
        <f>'Гл. зоот.'!D39+Зоотехники!D39</f>
        <v>144</v>
      </c>
      <c r="E39" s="109">
        <f t="shared" si="0"/>
        <v>83.236994219653184</v>
      </c>
      <c r="F39" s="108">
        <f>'Гл. зоот.'!F39+Зоотехники!F39</f>
        <v>115</v>
      </c>
      <c r="G39" s="109">
        <f t="shared" si="1"/>
        <v>79.861111111111114</v>
      </c>
      <c r="H39" s="108">
        <f>'Гл. зоот.'!H39+Зоотехники!H39</f>
        <v>141</v>
      </c>
      <c r="I39" s="109">
        <f t="shared" si="2"/>
        <v>97.916666666666657</v>
      </c>
      <c r="J39" s="109">
        <f t="shared" si="3"/>
        <v>81.502890173410407</v>
      </c>
      <c r="K39" s="108">
        <f>'Гл. зоот.'!K39+Зоотехники!K39</f>
        <v>109</v>
      </c>
      <c r="L39" s="109">
        <f t="shared" si="4"/>
        <v>75.694444444444443</v>
      </c>
      <c r="M39" s="108">
        <f>'Гл. зоот.'!M39+Зоотехники!M39</f>
        <v>32</v>
      </c>
      <c r="N39" s="109">
        <f t="shared" si="5"/>
        <v>22.222222222222221</v>
      </c>
      <c r="O39" s="108">
        <f>'Гл. зоот.'!O39+Зоотехники!O39</f>
        <v>3</v>
      </c>
      <c r="P39" s="109">
        <f t="shared" si="6"/>
        <v>2.083333333333333</v>
      </c>
      <c r="Q39" s="108">
        <f>'Гл. зоот.'!Q39+Зоотехники!Q39</f>
        <v>0</v>
      </c>
      <c r="R39" s="109">
        <f t="shared" si="7"/>
        <v>0</v>
      </c>
      <c r="S39" s="108">
        <f>'Гл. зоот.'!S39+Зоотехники!S39</f>
        <v>17</v>
      </c>
      <c r="T39" s="109">
        <f t="shared" si="8"/>
        <v>11.805555555555555</v>
      </c>
      <c r="U39" s="108">
        <f>'Гл. зоот.'!U39+Зоотехники!U39</f>
        <v>21</v>
      </c>
      <c r="V39" s="109">
        <f t="shared" si="9"/>
        <v>14.583333333333334</v>
      </c>
      <c r="W39" s="108">
        <f>'Гл. зоот.'!W39+Зоотехники!W39</f>
        <v>4</v>
      </c>
      <c r="X39" s="109">
        <f t="shared" si="10"/>
        <v>2.7777777777777777</v>
      </c>
      <c r="Y39" s="108">
        <f>'Гл. зоот.'!Y39+Зоотехники!Y39</f>
        <v>27</v>
      </c>
      <c r="Z39" s="109">
        <f t="shared" si="11"/>
        <v>18.75</v>
      </c>
      <c r="AA39" s="108">
        <f>'Гл. зоот.'!AA39+Зоотехники!AA39</f>
        <v>12</v>
      </c>
      <c r="AB39" s="109">
        <f t="shared" si="12"/>
        <v>8.3333333333333321</v>
      </c>
      <c r="AC39" s="109">
        <f t="shared" si="13"/>
        <v>44.444444444444443</v>
      </c>
      <c r="AD39" s="108">
        <f>'Гл. зоот.'!AD39+Зоотехники!AD39</f>
        <v>32</v>
      </c>
      <c r="AE39" s="109">
        <f t="shared" si="14"/>
        <v>22.222222222222221</v>
      </c>
      <c r="AF39" s="108">
        <f>'Гл. зоот.'!AF39+Зоотехники!AF39</f>
        <v>1</v>
      </c>
      <c r="AG39" s="109">
        <f t="shared" si="15"/>
        <v>0.69444444444444442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61">
        <f>SUM(C41:C54)</f>
        <v>3710.5</v>
      </c>
      <c r="D40" s="61">
        <f>SUM(D41:D54)</f>
        <v>3279</v>
      </c>
      <c r="E40" s="62">
        <f>IF(C40=0,0,D40/C40*100)</f>
        <v>88.370839509500058</v>
      </c>
      <c r="F40" s="61">
        <f>SUM(F41:F54)</f>
        <v>1936</v>
      </c>
      <c r="G40" s="62">
        <f>IF(D40=0,0,F40/D40*100)</f>
        <v>59.042390972857582</v>
      </c>
      <c r="H40" s="61">
        <f>SUM(H41:H54)</f>
        <v>3045</v>
      </c>
      <c r="I40" s="62">
        <f>IF(D40=0,0,H40/D40*100)</f>
        <v>92.863677950594692</v>
      </c>
      <c r="J40" s="62">
        <f>IF(C40=0,0,H40/C40*100)</f>
        <v>82.064411804339031</v>
      </c>
      <c r="K40" s="61">
        <f>SUM(K41:K54)</f>
        <v>1828</v>
      </c>
      <c r="L40" s="62">
        <f>IF(D40=0,0,K40/D40*100)</f>
        <v>55.748703873132058</v>
      </c>
      <c r="M40" s="61">
        <f>SUM(M41:M54)</f>
        <v>1217</v>
      </c>
      <c r="N40" s="62">
        <f>IF(D40=0,0,M40/D40*100)</f>
        <v>37.114974077462641</v>
      </c>
      <c r="O40" s="61">
        <f>SUM(O41:O54)</f>
        <v>234</v>
      </c>
      <c r="P40" s="62">
        <f>IF(D40=0,0,O40/D40*100)</f>
        <v>7.1363220494053063</v>
      </c>
      <c r="Q40" s="61">
        <f>SUM(Q41:Q54)</f>
        <v>21</v>
      </c>
      <c r="R40" s="62">
        <f t="shared" si="7"/>
        <v>8.9743589743589745</v>
      </c>
      <c r="S40" s="61">
        <f>SUM(S41:S54)</f>
        <v>395</v>
      </c>
      <c r="T40" s="62">
        <f>IF(D40=0,0,S40/D40*100)</f>
        <v>12.04635559621836</v>
      </c>
      <c r="U40" s="61">
        <f>SUM(U41:U54)</f>
        <v>340</v>
      </c>
      <c r="V40" s="62">
        <f t="shared" si="9"/>
        <v>10.36901494358036</v>
      </c>
      <c r="W40" s="61">
        <f>SUM(W41:W54)</f>
        <v>276</v>
      </c>
      <c r="X40" s="62">
        <f>IF(D40=0,0,W40/D40*100)</f>
        <v>8.4172003659652326</v>
      </c>
      <c r="Y40" s="61">
        <f>SUM(Y41:Y54)</f>
        <v>339</v>
      </c>
      <c r="Z40" s="62">
        <f>IF(D40=0,0,Y40/D40*100)</f>
        <v>10.338517840805125</v>
      </c>
      <c r="AA40" s="61">
        <f>SUM(AA41:AA54)</f>
        <v>97</v>
      </c>
      <c r="AB40" s="62">
        <f>IF(D40=0,0,AA40/D40*100)</f>
        <v>2.9582189691979259</v>
      </c>
      <c r="AC40" s="62">
        <f>IF(Y40=0,0,AA40/Y40*100)</f>
        <v>28.613569321533923</v>
      </c>
      <c r="AD40" s="61">
        <f>SUM(AD41:AD54)</f>
        <v>336</v>
      </c>
      <c r="AE40" s="62">
        <f t="shared" si="14"/>
        <v>10.247026532479413</v>
      </c>
      <c r="AF40" s="61">
        <f>SUM(AF41:AF54)</f>
        <v>8</v>
      </c>
      <c r="AG40" s="62">
        <f>IF(D40=0,0,AF40/D40*100)</f>
        <v>0.24397682220189082</v>
      </c>
      <c r="AH40" s="46"/>
      <c r="AI40" s="46"/>
    </row>
    <row r="41" spans="1:35" x14ac:dyDescent="0.25">
      <c r="A41" s="93">
        <v>30</v>
      </c>
      <c r="B41" s="96" t="s">
        <v>63</v>
      </c>
      <c r="C41" s="108">
        <f>'Гл. зоот.'!C41+Зоотехники!C41</f>
        <v>378.5</v>
      </c>
      <c r="D41" s="108">
        <f>'Гл. зоот.'!D41+Зоотехники!D41</f>
        <v>325</v>
      </c>
      <c r="E41" s="109">
        <f t="shared" si="0"/>
        <v>85.865257595772789</v>
      </c>
      <c r="F41" s="108">
        <f>'Гл. зоот.'!F41+Зоотехники!F41</f>
        <v>110</v>
      </c>
      <c r="G41" s="109">
        <f t="shared" si="1"/>
        <v>33.846153846153847</v>
      </c>
      <c r="H41" s="108">
        <f>'Гл. зоот.'!H41+Зоотехники!H41</f>
        <v>307</v>
      </c>
      <c r="I41" s="109">
        <f t="shared" si="2"/>
        <v>94.461538461538467</v>
      </c>
      <c r="J41" s="109">
        <f t="shared" si="3"/>
        <v>81.109643328929991</v>
      </c>
      <c r="K41" s="108">
        <f>'Гл. зоот.'!K41+Зоотехники!K41</f>
        <v>193</v>
      </c>
      <c r="L41" s="109">
        <f t="shared" si="4"/>
        <v>59.38461538461538</v>
      </c>
      <c r="M41" s="108">
        <f>'Гл. зоот.'!M41+Зоотехники!M41</f>
        <v>114</v>
      </c>
      <c r="N41" s="109">
        <f t="shared" si="5"/>
        <v>35.07692307692308</v>
      </c>
      <c r="O41" s="108">
        <f>'Гл. зоот.'!O41+Зоотехники!O41</f>
        <v>18</v>
      </c>
      <c r="P41" s="109">
        <f t="shared" si="6"/>
        <v>5.5384615384615383</v>
      </c>
      <c r="Q41" s="108">
        <f>'Гл. зоот.'!Q41+Зоотехники!Q41</f>
        <v>2</v>
      </c>
      <c r="R41" s="109">
        <f t="shared" si="7"/>
        <v>11.111111111111111</v>
      </c>
      <c r="S41" s="108">
        <f>'Гл. зоот.'!S41+Зоотехники!S41</f>
        <v>40</v>
      </c>
      <c r="T41" s="109">
        <f t="shared" si="8"/>
        <v>12.307692307692308</v>
      </c>
      <c r="U41" s="108">
        <f>'Гл. зоот.'!U41+Зоотехники!U41</f>
        <v>37</v>
      </c>
      <c r="V41" s="109">
        <f t="shared" si="9"/>
        <v>11.384615384615385</v>
      </c>
      <c r="W41" s="108">
        <f>'Гл. зоот.'!W41+Зоотехники!W41</f>
        <v>46</v>
      </c>
      <c r="X41" s="109">
        <f t="shared" si="10"/>
        <v>14.153846153846153</v>
      </c>
      <c r="Y41" s="108">
        <f>'Гл. зоот.'!Y41+Зоотехники!Y41</f>
        <v>25</v>
      </c>
      <c r="Z41" s="109">
        <f t="shared" si="11"/>
        <v>7.6923076923076925</v>
      </c>
      <c r="AA41" s="108">
        <f>'Гл. зоот.'!AA41+Зоотехники!AA41</f>
        <v>1</v>
      </c>
      <c r="AB41" s="109">
        <f t="shared" si="12"/>
        <v>0.30769230769230771</v>
      </c>
      <c r="AC41" s="109">
        <f t="shared" si="13"/>
        <v>4</v>
      </c>
      <c r="AD41" s="108">
        <f>'Гл. зоот.'!AD41+Зоотехники!AD41</f>
        <v>28</v>
      </c>
      <c r="AE41" s="109">
        <f t="shared" si="14"/>
        <v>8.615384615384615</v>
      </c>
      <c r="AF41" s="108">
        <f>'Гл. зоот.'!AF41+Зоотехники!AF41</f>
        <v>2</v>
      </c>
      <c r="AG41" s="109">
        <f t="shared" si="15"/>
        <v>0.61538461538461542</v>
      </c>
      <c r="AH41" s="42"/>
      <c r="AI41" s="42"/>
    </row>
    <row r="42" spans="1:35" x14ac:dyDescent="0.25">
      <c r="A42" s="93">
        <v>31</v>
      </c>
      <c r="B42" s="94" t="s">
        <v>64</v>
      </c>
      <c r="C42" s="108">
        <f>'Гл. зоот.'!C42+Зоотехники!C42</f>
        <v>128</v>
      </c>
      <c r="D42" s="108">
        <f>'Гл. зоот.'!D42+Зоотехники!D42</f>
        <v>117</v>
      </c>
      <c r="E42" s="109">
        <f t="shared" si="0"/>
        <v>91.40625</v>
      </c>
      <c r="F42" s="108">
        <f>'Гл. зоот.'!F42+Зоотехники!F42</f>
        <v>95</v>
      </c>
      <c r="G42" s="109">
        <f t="shared" si="1"/>
        <v>81.196581196581192</v>
      </c>
      <c r="H42" s="108">
        <f>'Гл. зоот.'!H42+Зоотехники!H42</f>
        <v>110</v>
      </c>
      <c r="I42" s="109">
        <f t="shared" si="2"/>
        <v>94.01709401709401</v>
      </c>
      <c r="J42" s="109">
        <f t="shared" si="3"/>
        <v>85.9375</v>
      </c>
      <c r="K42" s="108">
        <f>'Гл. зоот.'!K42+Зоотехники!K42</f>
        <v>83</v>
      </c>
      <c r="L42" s="109">
        <f t="shared" si="4"/>
        <v>70.940170940170944</v>
      </c>
      <c r="M42" s="108">
        <f>'Гл. зоот.'!M42+Зоотехники!M42</f>
        <v>27</v>
      </c>
      <c r="N42" s="109">
        <f t="shared" si="5"/>
        <v>23.076923076923077</v>
      </c>
      <c r="O42" s="108">
        <f>'Гл. зоот.'!O42+Зоотехники!O42</f>
        <v>7</v>
      </c>
      <c r="P42" s="109">
        <f t="shared" si="6"/>
        <v>5.982905982905983</v>
      </c>
      <c r="Q42" s="108">
        <f>'Гл. зоот.'!Q42+Зоотехники!Q42</f>
        <v>0</v>
      </c>
      <c r="R42" s="109">
        <f t="shared" si="7"/>
        <v>0</v>
      </c>
      <c r="S42" s="108">
        <f>'Гл. зоот.'!S42+Зоотехники!S42</f>
        <v>8</v>
      </c>
      <c r="T42" s="109">
        <f t="shared" si="8"/>
        <v>6.8376068376068382</v>
      </c>
      <c r="U42" s="108">
        <f>'Гл. зоот.'!U42+Зоотехники!U42</f>
        <v>13</v>
      </c>
      <c r="V42" s="109">
        <f t="shared" si="9"/>
        <v>11.111111111111111</v>
      </c>
      <c r="W42" s="108">
        <f>'Гл. зоот.'!W42+Зоотехники!W42</f>
        <v>16</v>
      </c>
      <c r="X42" s="109">
        <f t="shared" si="10"/>
        <v>13.675213675213676</v>
      </c>
      <c r="Y42" s="108">
        <f>'Гл. зоот.'!Y42+Зоотехники!Y42</f>
        <v>21</v>
      </c>
      <c r="Z42" s="109">
        <f t="shared" si="11"/>
        <v>17.948717948717949</v>
      </c>
      <c r="AA42" s="108">
        <f>'Гл. зоот.'!AA42+Зоотехники!AA42</f>
        <v>0</v>
      </c>
      <c r="AB42" s="109">
        <f t="shared" si="12"/>
        <v>0</v>
      </c>
      <c r="AC42" s="109">
        <f t="shared" si="13"/>
        <v>0</v>
      </c>
      <c r="AD42" s="108">
        <f>'Гл. зоот.'!AD42+Зоотехники!AD42</f>
        <v>19</v>
      </c>
      <c r="AE42" s="109">
        <f t="shared" si="14"/>
        <v>16.239316239316238</v>
      </c>
      <c r="AF42" s="108">
        <f>'Гл. зоот.'!AF42+Зоотехники!AF42</f>
        <v>0</v>
      </c>
      <c r="AG42" s="109">
        <f t="shared" si="15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108">
        <f>'Гл. зоот.'!C43+Зоотехники!C43</f>
        <v>177</v>
      </c>
      <c r="D43" s="108">
        <f>'Гл. зоот.'!D43+Зоотехники!D43</f>
        <v>168</v>
      </c>
      <c r="E43" s="109">
        <f t="shared" si="0"/>
        <v>94.915254237288138</v>
      </c>
      <c r="F43" s="108">
        <f>'Гл. зоот.'!F43+Зоотехники!F43</f>
        <v>100</v>
      </c>
      <c r="G43" s="109">
        <f t="shared" si="1"/>
        <v>59.523809523809526</v>
      </c>
      <c r="H43" s="108">
        <f>'Гл. зоот.'!H43+Зоотехники!H43</f>
        <v>159</v>
      </c>
      <c r="I43" s="109">
        <f t="shared" si="2"/>
        <v>94.642857142857139</v>
      </c>
      <c r="J43" s="109">
        <f t="shared" si="3"/>
        <v>89.830508474576277</v>
      </c>
      <c r="K43" s="108">
        <f>'Гл. зоот.'!K43+Зоотехники!K43</f>
        <v>119</v>
      </c>
      <c r="L43" s="109">
        <f t="shared" si="4"/>
        <v>70.833333333333343</v>
      </c>
      <c r="M43" s="108">
        <f>'Гл. зоот.'!M43+Зоотехники!M43</f>
        <v>40</v>
      </c>
      <c r="N43" s="109">
        <f t="shared" si="5"/>
        <v>23.809523809523807</v>
      </c>
      <c r="O43" s="108">
        <f>'Гл. зоот.'!O43+Зоотехники!O43</f>
        <v>9</v>
      </c>
      <c r="P43" s="109">
        <f t="shared" si="6"/>
        <v>5.3571428571428568</v>
      </c>
      <c r="Q43" s="108">
        <f>'Гл. зоот.'!Q43+Зоотехники!Q43</f>
        <v>0</v>
      </c>
      <c r="R43" s="109">
        <f t="shared" si="7"/>
        <v>0</v>
      </c>
      <c r="S43" s="108">
        <f>'Гл. зоот.'!S43+Зоотехники!S43</f>
        <v>34</v>
      </c>
      <c r="T43" s="109">
        <f t="shared" si="8"/>
        <v>20.238095238095237</v>
      </c>
      <c r="U43" s="108">
        <f>'Гл. зоот.'!U43+Зоотехники!U43</f>
        <v>15</v>
      </c>
      <c r="V43" s="109">
        <f t="shared" si="9"/>
        <v>8.9285714285714288</v>
      </c>
      <c r="W43" s="108">
        <f>'Гл. зоот.'!W43+Зоотехники!W43</f>
        <v>61</v>
      </c>
      <c r="X43" s="109">
        <f t="shared" si="10"/>
        <v>36.30952380952381</v>
      </c>
      <c r="Y43" s="108">
        <f>'Гл. зоот.'!Y43+Зоотехники!Y43</f>
        <v>37</v>
      </c>
      <c r="Z43" s="109">
        <f t="shared" si="11"/>
        <v>22.023809523809522</v>
      </c>
      <c r="AA43" s="108">
        <f>'Гл. зоот.'!AA43+Зоотехники!AA43</f>
        <v>10</v>
      </c>
      <c r="AB43" s="109">
        <f t="shared" si="12"/>
        <v>5.9523809523809517</v>
      </c>
      <c r="AC43" s="109">
        <f t="shared" si="13"/>
        <v>27.027027027027028</v>
      </c>
      <c r="AD43" s="108">
        <f>'Гл. зоот.'!AD43+Зоотехники!AD43</f>
        <v>22</v>
      </c>
      <c r="AE43" s="109">
        <f t="shared" si="14"/>
        <v>13.095238095238097</v>
      </c>
      <c r="AF43" s="108">
        <f>'Гл. зоот.'!AF43+Зоотехники!AF43</f>
        <v>0</v>
      </c>
      <c r="AG43" s="109">
        <f t="shared" si="15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108">
        <f>'Гл. зоот.'!C44+Зоотехники!C44</f>
        <v>884</v>
      </c>
      <c r="D44" s="108">
        <f>'Гл. зоот.'!D44+Зоотехники!D44</f>
        <v>804</v>
      </c>
      <c r="E44" s="109">
        <f t="shared" si="0"/>
        <v>90.950226244343895</v>
      </c>
      <c r="F44" s="108">
        <f>'Гл. зоот.'!F44+Зоотехники!F44</f>
        <v>354</v>
      </c>
      <c r="G44" s="109">
        <f t="shared" si="1"/>
        <v>44.029850746268657</v>
      </c>
      <c r="H44" s="108">
        <f>'Гл. зоот.'!H44+Зоотехники!H44</f>
        <v>713</v>
      </c>
      <c r="I44" s="109">
        <f t="shared" si="2"/>
        <v>88.681592039800989</v>
      </c>
      <c r="J44" s="109">
        <f t="shared" si="3"/>
        <v>80.656108597285069</v>
      </c>
      <c r="K44" s="108">
        <f>'Гл. зоот.'!K44+Зоотехники!K44</f>
        <v>315</v>
      </c>
      <c r="L44" s="109">
        <f t="shared" si="4"/>
        <v>39.179104477611943</v>
      </c>
      <c r="M44" s="108">
        <f>'Гл. зоот.'!M44+Зоотехники!M44</f>
        <v>398</v>
      </c>
      <c r="N44" s="109">
        <f t="shared" si="5"/>
        <v>49.50248756218906</v>
      </c>
      <c r="O44" s="108">
        <f>'Гл. зоот.'!O44+Зоотехники!O44</f>
        <v>91</v>
      </c>
      <c r="P44" s="109">
        <f t="shared" si="6"/>
        <v>11.318407960199005</v>
      </c>
      <c r="Q44" s="108">
        <f>'Гл. зоот.'!Q44+Зоотехники!Q44</f>
        <v>3</v>
      </c>
      <c r="R44" s="109">
        <f t="shared" si="7"/>
        <v>3.296703296703297</v>
      </c>
      <c r="S44" s="108">
        <f>'Гл. зоот.'!S44+Зоотехники!S44</f>
        <v>92</v>
      </c>
      <c r="T44" s="109">
        <f t="shared" si="8"/>
        <v>11.442786069651742</v>
      </c>
      <c r="U44" s="108">
        <f>'Гл. зоот.'!U44+Зоотехники!U44</f>
        <v>70</v>
      </c>
      <c r="V44" s="109">
        <f t="shared" si="9"/>
        <v>8.7064676616915424</v>
      </c>
      <c r="W44" s="108">
        <f>'Гл. зоот.'!W44+Зоотехники!W44</f>
        <v>46</v>
      </c>
      <c r="X44" s="109">
        <f t="shared" si="10"/>
        <v>5.721393034825871</v>
      </c>
      <c r="Y44" s="108">
        <f>'Гл. зоот.'!Y44+Зоотехники!Y44</f>
        <v>97</v>
      </c>
      <c r="Z44" s="109">
        <f t="shared" si="11"/>
        <v>12.064676616915424</v>
      </c>
      <c r="AA44" s="108">
        <f>'Гл. зоот.'!AA44+Зоотехники!AA44</f>
        <v>7</v>
      </c>
      <c r="AB44" s="109">
        <f t="shared" si="12"/>
        <v>0.87064676616915426</v>
      </c>
      <c r="AC44" s="109">
        <f t="shared" si="13"/>
        <v>7.216494845360824</v>
      </c>
      <c r="AD44" s="108">
        <f>'Гл. зоот.'!AD44+Зоотехники!AD44</f>
        <v>84</v>
      </c>
      <c r="AE44" s="109">
        <f t="shared" si="14"/>
        <v>10.44776119402985</v>
      </c>
      <c r="AF44" s="108">
        <f>'Гл. зоот.'!AF44+Зоотехники!AF44</f>
        <v>1</v>
      </c>
      <c r="AG44" s="109">
        <f t="shared" si="15"/>
        <v>0.12437810945273632</v>
      </c>
      <c r="AH44" s="42"/>
      <c r="AI44" s="42"/>
    </row>
    <row r="45" spans="1:35" x14ac:dyDescent="0.25">
      <c r="A45" s="93">
        <v>34</v>
      </c>
      <c r="B45" s="96" t="s">
        <v>67</v>
      </c>
      <c r="C45" s="108">
        <f>'Гл. зоот.'!C45+Зоотехники!C45</f>
        <v>406</v>
      </c>
      <c r="D45" s="108">
        <f>'Гл. зоот.'!D45+Зоотехники!D45</f>
        <v>361</v>
      </c>
      <c r="E45" s="109">
        <f t="shared" si="0"/>
        <v>88.916256157635459</v>
      </c>
      <c r="F45" s="108">
        <f>'Гл. зоот.'!F45+Зоотехники!F45</f>
        <v>285</v>
      </c>
      <c r="G45" s="109">
        <f t="shared" si="1"/>
        <v>78.94736842105263</v>
      </c>
      <c r="H45" s="108">
        <f>'Гл. зоот.'!H45+Зоотехники!H45</f>
        <v>345</v>
      </c>
      <c r="I45" s="109">
        <f t="shared" si="2"/>
        <v>95.56786703601108</v>
      </c>
      <c r="J45" s="109">
        <f t="shared" si="3"/>
        <v>84.975369458128085</v>
      </c>
      <c r="K45" s="108">
        <f>'Гл. зоот.'!K45+Зоотехники!K45</f>
        <v>213</v>
      </c>
      <c r="L45" s="109">
        <f t="shared" si="4"/>
        <v>59.002770083102497</v>
      </c>
      <c r="M45" s="108">
        <f>'Гл. зоот.'!M45+Зоотехники!M45</f>
        <v>132</v>
      </c>
      <c r="N45" s="109">
        <f t="shared" si="5"/>
        <v>36.56509695290859</v>
      </c>
      <c r="O45" s="108">
        <f>'Гл. зоот.'!O45+Зоотехники!O45</f>
        <v>16</v>
      </c>
      <c r="P45" s="109">
        <f t="shared" si="6"/>
        <v>4.43213296398892</v>
      </c>
      <c r="Q45" s="108">
        <f>'Гл. зоот.'!Q45+Зоотехники!Q45</f>
        <v>9</v>
      </c>
      <c r="R45" s="109">
        <f t="shared" si="7"/>
        <v>56.25</v>
      </c>
      <c r="S45" s="108">
        <f>'Гл. зоот.'!S45+Зоотехники!S45</f>
        <v>63</v>
      </c>
      <c r="T45" s="109">
        <f t="shared" si="8"/>
        <v>17.451523545706372</v>
      </c>
      <c r="U45" s="108">
        <f>'Гл. зоот.'!U45+Зоотехники!U45</f>
        <v>25</v>
      </c>
      <c r="V45" s="109">
        <f t="shared" si="9"/>
        <v>6.9252077562326875</v>
      </c>
      <c r="W45" s="108">
        <f>'Гл. зоот.'!W45+Зоотехники!W45</f>
        <v>31</v>
      </c>
      <c r="X45" s="109">
        <f t="shared" si="10"/>
        <v>8.5872576177285325</v>
      </c>
      <c r="Y45" s="108">
        <f>'Гл. зоот.'!Y45+Зоотехники!Y45</f>
        <v>38</v>
      </c>
      <c r="Z45" s="109">
        <f t="shared" si="11"/>
        <v>10.526315789473683</v>
      </c>
      <c r="AA45" s="108">
        <f>'Гл. зоот.'!AA45+Зоотехники!AA45</f>
        <v>7</v>
      </c>
      <c r="AB45" s="109">
        <f t="shared" si="12"/>
        <v>1.9390581717451523</v>
      </c>
      <c r="AC45" s="109">
        <f t="shared" si="13"/>
        <v>18.421052631578945</v>
      </c>
      <c r="AD45" s="108">
        <f>'Гл. зоот.'!AD45+Зоотехники!AD45</f>
        <v>36</v>
      </c>
      <c r="AE45" s="109">
        <f t="shared" si="14"/>
        <v>9.97229916897507</v>
      </c>
      <c r="AF45" s="108">
        <f>'Гл. зоот.'!AF45+Зоотехники!AF45</f>
        <v>0</v>
      </c>
      <c r="AG45" s="109">
        <f t="shared" si="15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108">
        <f>'Гл. зоот.'!C46+Зоотехники!C46</f>
        <v>124</v>
      </c>
      <c r="D46" s="108">
        <f>'Гл. зоот.'!D46+Зоотехники!D46</f>
        <v>94</v>
      </c>
      <c r="E46" s="109">
        <f t="shared" si="0"/>
        <v>75.806451612903231</v>
      </c>
      <c r="F46" s="108">
        <f>'Гл. зоот.'!F46+Зоотехники!F46</f>
        <v>68</v>
      </c>
      <c r="G46" s="109">
        <f t="shared" si="1"/>
        <v>72.340425531914903</v>
      </c>
      <c r="H46" s="108">
        <f>'Гл. зоот.'!H46+Зоотехники!H46</f>
        <v>89</v>
      </c>
      <c r="I46" s="109">
        <f t="shared" si="2"/>
        <v>94.680851063829792</v>
      </c>
      <c r="J46" s="109">
        <f t="shared" si="3"/>
        <v>71.774193548387103</v>
      </c>
      <c r="K46" s="108">
        <f>'Гл. зоот.'!K46+Зоотехники!K46</f>
        <v>67</v>
      </c>
      <c r="L46" s="109">
        <f t="shared" si="4"/>
        <v>71.276595744680847</v>
      </c>
      <c r="M46" s="108">
        <f>'Гл. зоот.'!M46+Зоотехники!M46</f>
        <v>22</v>
      </c>
      <c r="N46" s="109">
        <f t="shared" si="5"/>
        <v>23.404255319148938</v>
      </c>
      <c r="O46" s="108">
        <f>'Гл. зоот.'!O46+Зоотехники!O46</f>
        <v>5</v>
      </c>
      <c r="P46" s="109">
        <f t="shared" si="6"/>
        <v>5.3191489361702127</v>
      </c>
      <c r="Q46" s="108">
        <f>'Гл. зоот.'!Q46+Зоотехники!Q46</f>
        <v>2</v>
      </c>
      <c r="R46" s="109">
        <f t="shared" si="7"/>
        <v>40</v>
      </c>
      <c r="S46" s="108">
        <f>'Гл. зоот.'!S46+Зоотехники!S46</f>
        <v>11</v>
      </c>
      <c r="T46" s="109">
        <f t="shared" si="8"/>
        <v>11.702127659574469</v>
      </c>
      <c r="U46" s="108">
        <f>'Гл. зоот.'!U46+Зоотехники!U46</f>
        <v>10</v>
      </c>
      <c r="V46" s="109">
        <f t="shared" si="9"/>
        <v>10.638297872340425</v>
      </c>
      <c r="W46" s="108">
        <f>'Гл. зоот.'!W46+Зоотехники!W46</f>
        <v>1</v>
      </c>
      <c r="X46" s="109">
        <f t="shared" si="10"/>
        <v>1.0638297872340425</v>
      </c>
      <c r="Y46" s="108">
        <f>'Гл. зоот.'!Y46+Зоотехники!Y46</f>
        <v>10</v>
      </c>
      <c r="Z46" s="109">
        <f t="shared" si="11"/>
        <v>10.638297872340425</v>
      </c>
      <c r="AA46" s="108">
        <f>'Гл. зоот.'!AA46+Зоотехники!AA46</f>
        <v>0</v>
      </c>
      <c r="AB46" s="109">
        <f t="shared" si="12"/>
        <v>0</v>
      </c>
      <c r="AC46" s="109">
        <f t="shared" si="13"/>
        <v>0</v>
      </c>
      <c r="AD46" s="108">
        <f>'Гл. зоот.'!AD46+Зоотехники!AD46</f>
        <v>6</v>
      </c>
      <c r="AE46" s="109">
        <f t="shared" si="14"/>
        <v>6.3829787234042552</v>
      </c>
      <c r="AF46" s="108">
        <f>'Гл. зоот.'!AF46+Зоотехники!AF46</f>
        <v>0</v>
      </c>
      <c r="AG46" s="109">
        <f t="shared" si="15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108">
        <f>'Гл. зоот.'!C47+Зоотехники!C47</f>
        <v>396</v>
      </c>
      <c r="D47" s="108">
        <f>'Гл. зоот.'!D47+Зоотехники!D47</f>
        <v>340</v>
      </c>
      <c r="E47" s="109">
        <f t="shared" si="0"/>
        <v>85.858585858585855</v>
      </c>
      <c r="F47" s="108">
        <f>'Гл. зоот.'!F47+Зоотехники!F47</f>
        <v>291</v>
      </c>
      <c r="G47" s="109">
        <f t="shared" si="1"/>
        <v>85.588235294117638</v>
      </c>
      <c r="H47" s="108">
        <f>'Гл. зоот.'!H47+Зоотехники!H47</f>
        <v>301</v>
      </c>
      <c r="I47" s="109">
        <f t="shared" si="2"/>
        <v>88.529411764705884</v>
      </c>
      <c r="J47" s="109">
        <f t="shared" si="3"/>
        <v>76.01010101010101</v>
      </c>
      <c r="K47" s="108">
        <f>'Гл. зоот.'!K47+Зоотехники!K47</f>
        <v>184</v>
      </c>
      <c r="L47" s="109">
        <f t="shared" si="4"/>
        <v>54.117647058823529</v>
      </c>
      <c r="M47" s="108">
        <f>'Гл. зоот.'!M47+Зоотехники!M47</f>
        <v>117</v>
      </c>
      <c r="N47" s="109">
        <f t="shared" si="5"/>
        <v>34.411764705882355</v>
      </c>
      <c r="O47" s="108">
        <f>'Гл. зоот.'!O47+Зоотехники!O47</f>
        <v>39</v>
      </c>
      <c r="P47" s="109">
        <f t="shared" si="6"/>
        <v>11.470588235294118</v>
      </c>
      <c r="Q47" s="108">
        <f>'Гл. зоот.'!Q47+Зоотехники!Q47</f>
        <v>2</v>
      </c>
      <c r="R47" s="109">
        <f t="shared" si="7"/>
        <v>5.1282051282051277</v>
      </c>
      <c r="S47" s="108">
        <f>'Гл. зоот.'!S47+Зоотехники!S47</f>
        <v>28</v>
      </c>
      <c r="T47" s="109">
        <f t="shared" si="8"/>
        <v>8.235294117647058</v>
      </c>
      <c r="U47" s="108">
        <f>'Гл. зоот.'!U47+Зоотехники!U47</f>
        <v>36</v>
      </c>
      <c r="V47" s="109">
        <f t="shared" si="9"/>
        <v>10.588235294117647</v>
      </c>
      <c r="W47" s="108">
        <f>'Гл. зоот.'!W47+Зоотехники!W47</f>
        <v>27</v>
      </c>
      <c r="X47" s="109">
        <f t="shared" si="10"/>
        <v>7.9411764705882346</v>
      </c>
      <c r="Y47" s="108">
        <f>'Гл. зоот.'!Y47+Зоотехники!Y47</f>
        <v>45</v>
      </c>
      <c r="Z47" s="109">
        <f t="shared" si="11"/>
        <v>13.23529411764706</v>
      </c>
      <c r="AA47" s="108">
        <f>'Гл. зоот.'!AA47+Зоотехники!AA47</f>
        <v>9</v>
      </c>
      <c r="AB47" s="109">
        <f t="shared" si="12"/>
        <v>2.6470588235294117</v>
      </c>
      <c r="AC47" s="109">
        <f t="shared" si="13"/>
        <v>20</v>
      </c>
      <c r="AD47" s="108">
        <f>'Гл. зоот.'!AD47+Зоотехники!AD47</f>
        <v>43</v>
      </c>
      <c r="AE47" s="109">
        <f t="shared" si="14"/>
        <v>12.647058823529411</v>
      </c>
      <c r="AF47" s="108">
        <f>'Гл. зоот.'!AF47+Зоотехники!AF47</f>
        <v>0</v>
      </c>
      <c r="AG47" s="109">
        <f t="shared" si="15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108">
        <f>'Гл. зоот.'!C48+Зоотехники!C48</f>
        <v>276</v>
      </c>
      <c r="D48" s="108">
        <f>'Гл. зоот.'!D48+Зоотехники!D48</f>
        <v>237</v>
      </c>
      <c r="E48" s="109">
        <f t="shared" si="0"/>
        <v>85.869565217391312</v>
      </c>
      <c r="F48" s="108">
        <f>'Гл. зоот.'!F48+Зоотехники!F48</f>
        <v>171</v>
      </c>
      <c r="G48" s="109">
        <f t="shared" si="1"/>
        <v>72.151898734177209</v>
      </c>
      <c r="H48" s="108">
        <f>'Гл. зоот.'!H48+Зоотехники!H48</f>
        <v>228</v>
      </c>
      <c r="I48" s="109">
        <f t="shared" si="2"/>
        <v>96.202531645569621</v>
      </c>
      <c r="J48" s="109">
        <f t="shared" si="3"/>
        <v>82.608695652173907</v>
      </c>
      <c r="K48" s="108">
        <f>'Гл. зоот.'!K48+Зоотехники!K48</f>
        <v>147</v>
      </c>
      <c r="L48" s="109">
        <f t="shared" si="4"/>
        <v>62.025316455696199</v>
      </c>
      <c r="M48" s="108">
        <f>'Гл. зоот.'!M48+Зоотехники!M48</f>
        <v>81</v>
      </c>
      <c r="N48" s="109">
        <f t="shared" si="5"/>
        <v>34.177215189873415</v>
      </c>
      <c r="O48" s="108">
        <f>'Гл. зоот.'!O48+Зоотехники!O48</f>
        <v>9</v>
      </c>
      <c r="P48" s="109">
        <f t="shared" si="6"/>
        <v>3.79746835443038</v>
      </c>
      <c r="Q48" s="108">
        <f>'Гл. зоот.'!Q48+Зоотехники!Q48</f>
        <v>0</v>
      </c>
      <c r="R48" s="109">
        <f t="shared" si="7"/>
        <v>0</v>
      </c>
      <c r="S48" s="108">
        <f>'Гл. зоот.'!S48+Зоотехники!S48</f>
        <v>23</v>
      </c>
      <c r="T48" s="109">
        <f t="shared" si="8"/>
        <v>9.7046413502109701</v>
      </c>
      <c r="U48" s="108">
        <f>'Гл. зоот.'!U48+Зоотехники!U48</f>
        <v>32</v>
      </c>
      <c r="V48" s="109">
        <f t="shared" si="9"/>
        <v>13.502109704641349</v>
      </c>
      <c r="W48" s="108">
        <f>'Гл. зоот.'!W48+Зоотехники!W48</f>
        <v>23</v>
      </c>
      <c r="X48" s="109">
        <f t="shared" si="10"/>
        <v>9.7046413502109701</v>
      </c>
      <c r="Y48" s="108">
        <f>'Гл. зоот.'!Y48+Зоотехники!Y48</f>
        <v>6</v>
      </c>
      <c r="Z48" s="109">
        <f t="shared" si="11"/>
        <v>2.5316455696202533</v>
      </c>
      <c r="AA48" s="108">
        <f>'Гл. зоот.'!AA48+Зоотехники!AA48</f>
        <v>42</v>
      </c>
      <c r="AB48" s="109">
        <f t="shared" si="12"/>
        <v>17.721518987341771</v>
      </c>
      <c r="AC48" s="109">
        <f t="shared" si="13"/>
        <v>700</v>
      </c>
      <c r="AD48" s="108">
        <f>'Гл. зоот.'!AD48+Зоотехники!AD48</f>
        <v>34</v>
      </c>
      <c r="AE48" s="109">
        <f t="shared" si="14"/>
        <v>14.345991561181433</v>
      </c>
      <c r="AF48" s="108">
        <f>'Гл. зоот.'!AF48+Зоотехники!AF48</f>
        <v>2</v>
      </c>
      <c r="AG48" s="109">
        <f t="shared" si="15"/>
        <v>0.8438818565400843</v>
      </c>
      <c r="AH48" s="42"/>
      <c r="AI48" s="42"/>
    </row>
    <row r="49" spans="1:35" x14ac:dyDescent="0.25">
      <c r="A49" s="93">
        <v>38</v>
      </c>
      <c r="B49" s="96" t="s">
        <v>71</v>
      </c>
      <c r="C49" s="108">
        <f>'Гл. зоот.'!C49+Зоотехники!C49</f>
        <v>226</v>
      </c>
      <c r="D49" s="108">
        <f>'Гл. зоот.'!D49+Зоотехники!D49</f>
        <v>189</v>
      </c>
      <c r="E49" s="109">
        <f t="shared" si="0"/>
        <v>83.628318584070797</v>
      </c>
      <c r="F49" s="108">
        <f>'Гл. зоот.'!F49+Зоотехники!F49</f>
        <v>48</v>
      </c>
      <c r="G49" s="109">
        <f t="shared" si="1"/>
        <v>25.396825396825395</v>
      </c>
      <c r="H49" s="108">
        <f>'Гл. зоот.'!H49+Зоотехники!H49</f>
        <v>178</v>
      </c>
      <c r="I49" s="109">
        <f t="shared" si="2"/>
        <v>94.179894179894177</v>
      </c>
      <c r="J49" s="109">
        <f t="shared" si="3"/>
        <v>78.761061946902657</v>
      </c>
      <c r="K49" s="108">
        <f>'Гл. зоот.'!K49+Зоотехники!K49</f>
        <v>104</v>
      </c>
      <c r="L49" s="109">
        <f t="shared" si="4"/>
        <v>55.026455026455025</v>
      </c>
      <c r="M49" s="108">
        <f>'Гл. зоот.'!M49+Зоотехники!M49</f>
        <v>74</v>
      </c>
      <c r="N49" s="109">
        <f t="shared" si="5"/>
        <v>39.153439153439152</v>
      </c>
      <c r="O49" s="108">
        <f>'Гл. зоот.'!O49+Зоотехники!O49</f>
        <v>11</v>
      </c>
      <c r="P49" s="109">
        <f t="shared" si="6"/>
        <v>5.8201058201058196</v>
      </c>
      <c r="Q49" s="108">
        <f>'Гл. зоот.'!Q49+Зоотехники!Q49</f>
        <v>0</v>
      </c>
      <c r="R49" s="109">
        <f t="shared" si="7"/>
        <v>0</v>
      </c>
      <c r="S49" s="108">
        <f>'Гл. зоот.'!S49+Зоотехники!S49</f>
        <v>15</v>
      </c>
      <c r="T49" s="109">
        <f t="shared" si="8"/>
        <v>7.9365079365079358</v>
      </c>
      <c r="U49" s="108">
        <f>'Гл. зоот.'!U49+Зоотехники!U49</f>
        <v>34</v>
      </c>
      <c r="V49" s="109">
        <f t="shared" si="9"/>
        <v>17.989417989417987</v>
      </c>
      <c r="W49" s="108">
        <f>'Гл. зоот.'!W49+Зоотехники!W49</f>
        <v>0</v>
      </c>
      <c r="X49" s="109">
        <f t="shared" si="10"/>
        <v>0</v>
      </c>
      <c r="Y49" s="108">
        <f>'Гл. зоот.'!Y49+Зоотехники!Y49</f>
        <v>9</v>
      </c>
      <c r="Z49" s="109">
        <f t="shared" si="11"/>
        <v>4.7619047619047619</v>
      </c>
      <c r="AA49" s="108">
        <f>'Гл. зоот.'!AA49+Зоотехники!AA49</f>
        <v>3</v>
      </c>
      <c r="AB49" s="109">
        <f t="shared" si="12"/>
        <v>1.5873015873015872</v>
      </c>
      <c r="AC49" s="109">
        <f t="shared" si="13"/>
        <v>33.333333333333329</v>
      </c>
      <c r="AD49" s="108">
        <f>'Гл. зоот.'!AD49+Зоотехники!AD49</f>
        <v>14</v>
      </c>
      <c r="AE49" s="109">
        <f t="shared" si="14"/>
        <v>7.4074074074074066</v>
      </c>
      <c r="AF49" s="108">
        <f>'Гл. зоот.'!AF49+Зоотехники!AF49</f>
        <v>0</v>
      </c>
      <c r="AG49" s="109">
        <f t="shared" si="15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108">
        <f>'Гл. зоот.'!C50+Зоотехники!C50</f>
        <v>171</v>
      </c>
      <c r="D50" s="108">
        <f>'Гл. зоот.'!D50+Зоотехники!D50</f>
        <v>167</v>
      </c>
      <c r="E50" s="109">
        <f t="shared" si="0"/>
        <v>97.660818713450297</v>
      </c>
      <c r="F50" s="108">
        <f>'Гл. зоот.'!F50+Зоотехники!F50</f>
        <v>88</v>
      </c>
      <c r="G50" s="109">
        <f t="shared" si="1"/>
        <v>52.694610778443121</v>
      </c>
      <c r="H50" s="108">
        <f>'Гл. зоот.'!H50+Зоотехники!H50</f>
        <v>166</v>
      </c>
      <c r="I50" s="109">
        <f t="shared" si="2"/>
        <v>99.401197604790411</v>
      </c>
      <c r="J50" s="109">
        <f t="shared" si="3"/>
        <v>97.076023391812853</v>
      </c>
      <c r="K50" s="108">
        <f>'Гл. зоот.'!K50+Зоотехники!K50</f>
        <v>105</v>
      </c>
      <c r="L50" s="109">
        <f t="shared" si="4"/>
        <v>62.874251497005986</v>
      </c>
      <c r="M50" s="108">
        <f>'Гл. зоот.'!M50+Зоотехники!M50</f>
        <v>61</v>
      </c>
      <c r="N50" s="109">
        <f t="shared" si="5"/>
        <v>36.526946107784433</v>
      </c>
      <c r="O50" s="108">
        <f>'Гл. зоот.'!O50+Зоотехники!O50</f>
        <v>1</v>
      </c>
      <c r="P50" s="109">
        <f t="shared" si="6"/>
        <v>0.5988023952095809</v>
      </c>
      <c r="Q50" s="108">
        <f>'Гл. зоот.'!Q50+Зоотехники!Q50</f>
        <v>0</v>
      </c>
      <c r="R50" s="109">
        <f t="shared" si="7"/>
        <v>0</v>
      </c>
      <c r="S50" s="108">
        <f>'Гл. зоот.'!S50+Зоотехники!S50</f>
        <v>30</v>
      </c>
      <c r="T50" s="109">
        <f t="shared" si="8"/>
        <v>17.964071856287426</v>
      </c>
      <c r="U50" s="108">
        <f>'Гл. зоот.'!U50+Зоотехники!U50</f>
        <v>6</v>
      </c>
      <c r="V50" s="109">
        <f t="shared" si="9"/>
        <v>3.5928143712574849</v>
      </c>
      <c r="W50" s="108">
        <f>'Гл. зоот.'!W50+Зоотехники!W50</f>
        <v>2</v>
      </c>
      <c r="X50" s="109">
        <f t="shared" si="10"/>
        <v>1.1976047904191618</v>
      </c>
      <c r="Y50" s="108">
        <f>'Гл. зоот.'!Y50+Зоотехники!Y50</f>
        <v>19</v>
      </c>
      <c r="Z50" s="109">
        <f t="shared" si="11"/>
        <v>11.377245508982035</v>
      </c>
      <c r="AA50" s="108">
        <f>'Гл. зоот.'!AA50+Зоотехники!AA50</f>
        <v>7</v>
      </c>
      <c r="AB50" s="109">
        <f t="shared" si="12"/>
        <v>4.1916167664670656</v>
      </c>
      <c r="AC50" s="109">
        <f t="shared" si="13"/>
        <v>36.84210526315789</v>
      </c>
      <c r="AD50" s="108">
        <f>'Гл. зоот.'!AD50+Зоотехники!AD50</f>
        <v>12</v>
      </c>
      <c r="AE50" s="109">
        <f t="shared" si="14"/>
        <v>7.1856287425149699</v>
      </c>
      <c r="AF50" s="108">
        <f>'Гл. зоот.'!AF50+Зоотехники!AF50</f>
        <v>0</v>
      </c>
      <c r="AG50" s="109">
        <f t="shared" si="15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108">
        <f>'Гл. зоот.'!C51+Зоотехники!C51</f>
        <v>240</v>
      </c>
      <c r="D51" s="108">
        <f>'Гл. зоот.'!D51+Зоотехники!D51</f>
        <v>212</v>
      </c>
      <c r="E51" s="109">
        <f t="shared" si="0"/>
        <v>88.333333333333329</v>
      </c>
      <c r="F51" s="108">
        <f>'Гл. зоот.'!F51+Зоотехники!F51</f>
        <v>175</v>
      </c>
      <c r="G51" s="109">
        <f t="shared" si="1"/>
        <v>82.547169811320757</v>
      </c>
      <c r="H51" s="108">
        <f>'Гл. зоот.'!H51+Зоотехники!H51</f>
        <v>200</v>
      </c>
      <c r="I51" s="109">
        <f t="shared" si="2"/>
        <v>94.339622641509436</v>
      </c>
      <c r="J51" s="109">
        <f t="shared" si="3"/>
        <v>83.333333333333343</v>
      </c>
      <c r="K51" s="108">
        <f>'Гл. зоот.'!K51+Зоотехники!K51</f>
        <v>133</v>
      </c>
      <c r="L51" s="109">
        <f t="shared" si="4"/>
        <v>62.735849056603776</v>
      </c>
      <c r="M51" s="108">
        <f>'Гл. зоот.'!M51+Зоотехники!M51</f>
        <v>67</v>
      </c>
      <c r="N51" s="109">
        <f t="shared" si="5"/>
        <v>31.60377358490566</v>
      </c>
      <c r="O51" s="108">
        <f>'Гл. зоот.'!O51+Зоотехники!O51</f>
        <v>12</v>
      </c>
      <c r="P51" s="109">
        <f t="shared" si="6"/>
        <v>5.6603773584905666</v>
      </c>
      <c r="Q51" s="108">
        <f>'Гл. зоот.'!Q51+Зоотехники!Q51</f>
        <v>2</v>
      </c>
      <c r="R51" s="109">
        <f t="shared" si="7"/>
        <v>16.666666666666664</v>
      </c>
      <c r="S51" s="108">
        <f>'Гл. зоот.'!S51+Зоотехники!S51</f>
        <v>14</v>
      </c>
      <c r="T51" s="109">
        <f t="shared" si="8"/>
        <v>6.6037735849056602</v>
      </c>
      <c r="U51" s="108">
        <f>'Гл. зоот.'!U51+Зоотехники!U51</f>
        <v>29</v>
      </c>
      <c r="V51" s="109">
        <f t="shared" si="9"/>
        <v>13.679245283018867</v>
      </c>
      <c r="W51" s="108">
        <f>'Гл. зоот.'!W51+Зоотехники!W51</f>
        <v>14</v>
      </c>
      <c r="X51" s="109">
        <f t="shared" si="10"/>
        <v>6.6037735849056602</v>
      </c>
      <c r="Y51" s="108">
        <f>'Гл. зоот.'!Y51+Зоотехники!Y51</f>
        <v>15</v>
      </c>
      <c r="Z51" s="109">
        <f t="shared" si="11"/>
        <v>7.0754716981132075</v>
      </c>
      <c r="AA51" s="108">
        <f>'Гл. зоот.'!AA51+Зоотехники!AA51</f>
        <v>10</v>
      </c>
      <c r="AB51" s="109">
        <f t="shared" si="12"/>
        <v>4.716981132075472</v>
      </c>
      <c r="AC51" s="109">
        <f t="shared" si="13"/>
        <v>66.666666666666657</v>
      </c>
      <c r="AD51" s="108">
        <f>'Гл. зоот.'!AD51+Зоотехники!AD51</f>
        <v>14</v>
      </c>
      <c r="AE51" s="109">
        <f t="shared" si="14"/>
        <v>6.6037735849056602</v>
      </c>
      <c r="AF51" s="108">
        <f>'Гл. зоот.'!AF51+Зоотехники!AF51</f>
        <v>3</v>
      </c>
      <c r="AG51" s="109">
        <f t="shared" si="15"/>
        <v>1.4150943396226416</v>
      </c>
      <c r="AH51" s="42"/>
      <c r="AI51" s="42"/>
    </row>
    <row r="52" spans="1:35" x14ac:dyDescent="0.25">
      <c r="A52" s="93">
        <v>41</v>
      </c>
      <c r="B52" s="94" t="s">
        <v>74</v>
      </c>
      <c r="C52" s="108">
        <f>'Гл. зоот.'!C52+Зоотехники!C52</f>
        <v>123</v>
      </c>
      <c r="D52" s="108">
        <f>'Гл. зоот.'!D52+Зоотехники!D52</f>
        <v>117</v>
      </c>
      <c r="E52" s="109">
        <f t="shared" si="0"/>
        <v>95.121951219512198</v>
      </c>
      <c r="F52" s="108">
        <f>'Гл. зоот.'!F52+Зоотехники!F52</f>
        <v>64</v>
      </c>
      <c r="G52" s="109">
        <f t="shared" si="1"/>
        <v>54.700854700854705</v>
      </c>
      <c r="H52" s="108">
        <f>'Гл. зоот.'!H52+Зоотехники!H52</f>
        <v>109</v>
      </c>
      <c r="I52" s="109">
        <f t="shared" si="2"/>
        <v>93.162393162393158</v>
      </c>
      <c r="J52" s="109">
        <f t="shared" si="3"/>
        <v>88.617886178861795</v>
      </c>
      <c r="K52" s="108">
        <f>'Гл. зоот.'!K52+Зоотехники!K52</f>
        <v>73</v>
      </c>
      <c r="L52" s="109">
        <f t="shared" si="4"/>
        <v>62.393162393162392</v>
      </c>
      <c r="M52" s="108">
        <f>'Гл. зоот.'!M52+Зоотехники!M52</f>
        <v>36</v>
      </c>
      <c r="N52" s="109">
        <f t="shared" si="5"/>
        <v>30.76923076923077</v>
      </c>
      <c r="O52" s="108">
        <f>'Гл. зоот.'!O52+Зоотехники!O52</f>
        <v>8</v>
      </c>
      <c r="P52" s="109">
        <f t="shared" si="6"/>
        <v>6.8376068376068382</v>
      </c>
      <c r="Q52" s="108">
        <f>'Гл. зоот.'!Q52+Зоотехники!Q52</f>
        <v>0</v>
      </c>
      <c r="R52" s="109">
        <f t="shared" si="7"/>
        <v>0</v>
      </c>
      <c r="S52" s="108">
        <f>'Гл. зоот.'!S52+Зоотехники!S52</f>
        <v>12</v>
      </c>
      <c r="T52" s="109">
        <f t="shared" si="8"/>
        <v>10.256410256410255</v>
      </c>
      <c r="U52" s="108">
        <f>'Гл. зоот.'!U52+Зоотехники!U52</f>
        <v>16</v>
      </c>
      <c r="V52" s="109">
        <f t="shared" si="9"/>
        <v>13.675213675213676</v>
      </c>
      <c r="W52" s="108">
        <f>'Гл. зоот.'!W52+Зоотехники!W52</f>
        <v>2</v>
      </c>
      <c r="X52" s="109">
        <f t="shared" si="10"/>
        <v>1.7094017094017095</v>
      </c>
      <c r="Y52" s="108">
        <f>'Гл. зоот.'!Y52+Зоотехники!Y52</f>
        <v>9</v>
      </c>
      <c r="Z52" s="109">
        <f t="shared" si="11"/>
        <v>7.6923076923076925</v>
      </c>
      <c r="AA52" s="108">
        <f>'Гл. зоот.'!AA52+Зоотехники!AA52</f>
        <v>1</v>
      </c>
      <c r="AB52" s="109">
        <f t="shared" si="12"/>
        <v>0.85470085470085477</v>
      </c>
      <c r="AC52" s="109">
        <f t="shared" si="13"/>
        <v>11.111111111111111</v>
      </c>
      <c r="AD52" s="108">
        <f>'Гл. зоот.'!AD52+Зоотехники!AD52</f>
        <v>14</v>
      </c>
      <c r="AE52" s="109">
        <f t="shared" si="14"/>
        <v>11.965811965811966</v>
      </c>
      <c r="AF52" s="108">
        <f>'Гл. зоот.'!AF52+Зоотехники!AF52</f>
        <v>0</v>
      </c>
      <c r="AG52" s="109">
        <f t="shared" si="15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108">
        <f>'Гл. зоот.'!C53+Зоотехники!C53</f>
        <v>120</v>
      </c>
      <c r="D53" s="108">
        <f>'Гл. зоот.'!D53+Зоотехники!D53</f>
        <v>95</v>
      </c>
      <c r="E53" s="109">
        <f t="shared" si="0"/>
        <v>79.166666666666657</v>
      </c>
      <c r="F53" s="108">
        <f>'Гл. зоот.'!F53+Зоотехники!F53</f>
        <v>63</v>
      </c>
      <c r="G53" s="109">
        <f t="shared" si="1"/>
        <v>66.315789473684205</v>
      </c>
      <c r="H53" s="108">
        <f>'Гл. зоот.'!H53+Зоотехники!H53</f>
        <v>89</v>
      </c>
      <c r="I53" s="109">
        <f t="shared" si="2"/>
        <v>93.684210526315795</v>
      </c>
      <c r="J53" s="109">
        <f t="shared" si="3"/>
        <v>74.166666666666671</v>
      </c>
      <c r="K53" s="108">
        <f>'Гл. зоот.'!K53+Зоотехники!K53</f>
        <v>64</v>
      </c>
      <c r="L53" s="109">
        <f t="shared" si="4"/>
        <v>67.368421052631575</v>
      </c>
      <c r="M53" s="108">
        <f>'Гл. зоот.'!M53+Зоотехники!M53</f>
        <v>25</v>
      </c>
      <c r="N53" s="109">
        <f t="shared" si="5"/>
        <v>26.315789473684209</v>
      </c>
      <c r="O53" s="108">
        <f>'Гл. зоот.'!O53+Зоотехники!O53</f>
        <v>6</v>
      </c>
      <c r="P53" s="109">
        <f t="shared" si="6"/>
        <v>6.3157894736842106</v>
      </c>
      <c r="Q53" s="108">
        <f>'Гл. зоот.'!Q53+Зоотехники!Q53</f>
        <v>1</v>
      </c>
      <c r="R53" s="109">
        <f t="shared" si="7"/>
        <v>16.666666666666664</v>
      </c>
      <c r="S53" s="108">
        <f>'Гл. зоот.'!S53+Зоотехники!S53</f>
        <v>20</v>
      </c>
      <c r="T53" s="109">
        <f t="shared" si="8"/>
        <v>21.052631578947366</v>
      </c>
      <c r="U53" s="108">
        <f>'Гл. зоот.'!U53+Зоотехники!U53</f>
        <v>13</v>
      </c>
      <c r="V53" s="109">
        <f t="shared" si="9"/>
        <v>13.684210526315791</v>
      </c>
      <c r="W53" s="108">
        <f>'Гл. зоот.'!W53+Зоотехники!W53</f>
        <v>3</v>
      </c>
      <c r="X53" s="109">
        <f t="shared" si="10"/>
        <v>3.1578947368421053</v>
      </c>
      <c r="Y53" s="108">
        <f>'Гл. зоот.'!Y53+Зоотехники!Y53</f>
        <v>8</v>
      </c>
      <c r="Z53" s="109">
        <f t="shared" si="11"/>
        <v>8.4210526315789469</v>
      </c>
      <c r="AA53" s="108">
        <f>'Гл. зоот.'!AA53+Зоотехники!AA53</f>
        <v>0</v>
      </c>
      <c r="AB53" s="109">
        <f t="shared" si="12"/>
        <v>0</v>
      </c>
      <c r="AC53" s="109">
        <f t="shared" si="13"/>
        <v>0</v>
      </c>
      <c r="AD53" s="108">
        <f>'Гл. зоот.'!AD53+Зоотехники!AD53</f>
        <v>10</v>
      </c>
      <c r="AE53" s="109">
        <f t="shared" si="14"/>
        <v>10.526315789473683</v>
      </c>
      <c r="AF53" s="108">
        <f>'Гл. зоот.'!AF53+Зоотехники!AF53</f>
        <v>0</v>
      </c>
      <c r="AG53" s="109">
        <f t="shared" si="15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108">
        <f>'Гл. зоот.'!C54+Зоотехники!C54</f>
        <v>61</v>
      </c>
      <c r="D54" s="108">
        <f>'Гл. зоот.'!D54+Зоотехники!D54</f>
        <v>53</v>
      </c>
      <c r="E54" s="109">
        <f t="shared" si="0"/>
        <v>86.885245901639337</v>
      </c>
      <c r="F54" s="108">
        <f>'Гл. зоот.'!F54+Зоотехники!F54</f>
        <v>24</v>
      </c>
      <c r="G54" s="109">
        <f t="shared" si="1"/>
        <v>45.283018867924532</v>
      </c>
      <c r="H54" s="108">
        <f>'Гл. зоот.'!H54+Зоотехники!H54</f>
        <v>51</v>
      </c>
      <c r="I54" s="109">
        <f t="shared" si="2"/>
        <v>96.226415094339629</v>
      </c>
      <c r="J54" s="109">
        <f t="shared" si="3"/>
        <v>83.606557377049185</v>
      </c>
      <c r="K54" s="108">
        <f>'Гл. зоот.'!K54+Зоотехники!K54</f>
        <v>28</v>
      </c>
      <c r="L54" s="109">
        <f t="shared" si="4"/>
        <v>52.830188679245282</v>
      </c>
      <c r="M54" s="108">
        <f>'Гл. зоот.'!M54+Зоотехники!M54</f>
        <v>23</v>
      </c>
      <c r="N54" s="109">
        <f t="shared" si="5"/>
        <v>43.39622641509434</v>
      </c>
      <c r="O54" s="108">
        <f>'Гл. зоот.'!O54+Зоотехники!O54</f>
        <v>2</v>
      </c>
      <c r="P54" s="109">
        <f t="shared" si="6"/>
        <v>3.7735849056603774</v>
      </c>
      <c r="Q54" s="108">
        <f>'Гл. зоот.'!Q54+Зоотехники!Q54</f>
        <v>0</v>
      </c>
      <c r="R54" s="109">
        <f t="shared" si="7"/>
        <v>0</v>
      </c>
      <c r="S54" s="108">
        <f>'Гл. зоот.'!S54+Зоотехники!S54</f>
        <v>5</v>
      </c>
      <c r="T54" s="109">
        <f t="shared" si="8"/>
        <v>9.433962264150944</v>
      </c>
      <c r="U54" s="108">
        <f>'Гл. зоот.'!U54+Зоотехники!U54</f>
        <v>4</v>
      </c>
      <c r="V54" s="109">
        <f t="shared" si="9"/>
        <v>7.5471698113207548</v>
      </c>
      <c r="W54" s="108">
        <f>'Гл. зоот.'!W54+Зоотехники!W54</f>
        <v>4</v>
      </c>
      <c r="X54" s="109">
        <f t="shared" si="10"/>
        <v>7.5471698113207548</v>
      </c>
      <c r="Y54" s="108">
        <f>'Гл. зоот.'!Y54+Зоотехники!Y54</f>
        <v>0</v>
      </c>
      <c r="Z54" s="109">
        <f t="shared" si="11"/>
        <v>0</v>
      </c>
      <c r="AA54" s="108">
        <f>'Гл. зоот.'!AA54+Зоотехники!AA54</f>
        <v>0</v>
      </c>
      <c r="AB54" s="109">
        <f t="shared" si="12"/>
        <v>0</v>
      </c>
      <c r="AC54" s="109">
        <f t="shared" si="13"/>
        <v>0</v>
      </c>
      <c r="AD54" s="108">
        <f>'Гл. зоот.'!AD54+Зоотехники!AD54</f>
        <v>0</v>
      </c>
      <c r="AE54" s="109">
        <f t="shared" si="14"/>
        <v>0</v>
      </c>
      <c r="AF54" s="108">
        <f>'Гл. зоот.'!AF54+Зоотехники!AF54</f>
        <v>0</v>
      </c>
      <c r="AG54" s="109">
        <f t="shared" si="15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61">
        <f>SUM(C56:C63)</f>
        <v>1039</v>
      </c>
      <c r="D55" s="61">
        <f>SUM(D56:D63)</f>
        <v>948</v>
      </c>
      <c r="E55" s="62">
        <f>IF(C55=0,0,D55/C55*100)</f>
        <v>91.241578440808468</v>
      </c>
      <c r="F55" s="61">
        <f>SUM(F56:F63)</f>
        <v>445</v>
      </c>
      <c r="G55" s="62">
        <f>IF(D55=0,0,F55/D55*100)</f>
        <v>46.940928270042193</v>
      </c>
      <c r="H55" s="61">
        <f>SUM(H56:H63)</f>
        <v>896</v>
      </c>
      <c r="I55" s="62">
        <f>IF(D55=0,0,H55/D55*100)</f>
        <v>94.514767932489448</v>
      </c>
      <c r="J55" s="62">
        <f>IF(C55=0,0,H55/C55*100)</f>
        <v>86.236766121270449</v>
      </c>
      <c r="K55" s="61">
        <f>SUM(K56:K63)</f>
        <v>627</v>
      </c>
      <c r="L55" s="62">
        <f>IF(D55=0,0,K55/D55*100)</f>
        <v>66.139240506329116</v>
      </c>
      <c r="M55" s="61">
        <f>SUM(M56:M63)</f>
        <v>269</v>
      </c>
      <c r="N55" s="62">
        <f>IF(D55=0,0,M55/D55*100)</f>
        <v>28.375527426160335</v>
      </c>
      <c r="O55" s="61">
        <f>SUM(O56:O63)</f>
        <v>52</v>
      </c>
      <c r="P55" s="62">
        <f>IF(D55=0,0,O55/D55*100)</f>
        <v>5.485232067510549</v>
      </c>
      <c r="Q55" s="61">
        <f>SUM(Q56:Q63)</f>
        <v>6</v>
      </c>
      <c r="R55" s="62">
        <f t="shared" si="7"/>
        <v>11.538461538461538</v>
      </c>
      <c r="S55" s="61">
        <f>SUM(S56:S63)</f>
        <v>98</v>
      </c>
      <c r="T55" s="62">
        <f>IF(D55=0,0,S55/D55*100)</f>
        <v>10.337552742616033</v>
      </c>
      <c r="U55" s="61">
        <f>SUM(U56:U63)</f>
        <v>131</v>
      </c>
      <c r="V55" s="62">
        <f t="shared" si="9"/>
        <v>13.818565400843882</v>
      </c>
      <c r="W55" s="61">
        <f>SUM(W56:W63)</f>
        <v>32</v>
      </c>
      <c r="X55" s="62">
        <f>IF(D55=0,0,W55/D55*100)</f>
        <v>3.3755274261603372</v>
      </c>
      <c r="Y55" s="61">
        <f>SUM(Y56:Y63)</f>
        <v>137</v>
      </c>
      <c r="Z55" s="62">
        <f>IF(D55=0,0,Y55/D55*100)</f>
        <v>14.451476793248947</v>
      </c>
      <c r="AA55" s="61">
        <f>SUM(AA56:AA63)</f>
        <v>7</v>
      </c>
      <c r="AB55" s="62">
        <f>IF(D55=0,0,AA55/D55*100)</f>
        <v>0.73839662447257381</v>
      </c>
      <c r="AC55" s="62">
        <f>IF(Y55=0,0,AA55/Y55*100)</f>
        <v>5.1094890510948909</v>
      </c>
      <c r="AD55" s="61">
        <f>SUM(AD56:AD63)</f>
        <v>126</v>
      </c>
      <c r="AE55" s="62">
        <f t="shared" si="14"/>
        <v>13.291139240506327</v>
      </c>
      <c r="AF55" s="61">
        <f>SUM(AF56:AF63)</f>
        <v>0</v>
      </c>
      <c r="AG55" s="62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108">
        <f>'Гл. зоот.'!C56+Зоотехники!C56</f>
        <v>11</v>
      </c>
      <c r="D56" s="108">
        <f>'Гл. зоот.'!D56+Зоотехники!D56</f>
        <v>8</v>
      </c>
      <c r="E56" s="109">
        <f t="shared" si="0"/>
        <v>72.727272727272734</v>
      </c>
      <c r="F56" s="108">
        <f>'Гл. зоот.'!F56+Зоотехники!F56</f>
        <v>1</v>
      </c>
      <c r="G56" s="109">
        <f t="shared" si="1"/>
        <v>12.5</v>
      </c>
      <c r="H56" s="108">
        <f>'Гл. зоот.'!H56+Зоотехники!H56</f>
        <v>8</v>
      </c>
      <c r="I56" s="109">
        <f t="shared" si="2"/>
        <v>100</v>
      </c>
      <c r="J56" s="109">
        <f t="shared" si="3"/>
        <v>72.727272727272734</v>
      </c>
      <c r="K56" s="108">
        <f>'Гл. зоот.'!K56+Зоотехники!K56</f>
        <v>7</v>
      </c>
      <c r="L56" s="109">
        <f t="shared" si="4"/>
        <v>87.5</v>
      </c>
      <c r="M56" s="108">
        <f>'Гл. зоот.'!M56+Зоотехники!M56</f>
        <v>1</v>
      </c>
      <c r="N56" s="109">
        <f t="shared" si="5"/>
        <v>12.5</v>
      </c>
      <c r="O56" s="108">
        <f>'Гл. зоот.'!O56+Зоотехники!O56</f>
        <v>0</v>
      </c>
      <c r="P56" s="109">
        <f t="shared" si="6"/>
        <v>0</v>
      </c>
      <c r="Q56" s="108">
        <f>'Гл. зоот.'!Q56+Зоотехники!Q56</f>
        <v>0</v>
      </c>
      <c r="R56" s="109">
        <f t="shared" si="7"/>
        <v>0</v>
      </c>
      <c r="S56" s="108">
        <f>'Гл. зоот.'!S56+Зоотехники!S56</f>
        <v>0</v>
      </c>
      <c r="T56" s="109">
        <f t="shared" si="8"/>
        <v>0</v>
      </c>
      <c r="U56" s="108">
        <f>'Гл. зоот.'!U56+Зоотехники!U56</f>
        <v>1</v>
      </c>
      <c r="V56" s="109">
        <f t="shared" si="9"/>
        <v>12.5</v>
      </c>
      <c r="W56" s="108">
        <f>'Гл. зоот.'!W56+Зоотехники!W56</f>
        <v>0</v>
      </c>
      <c r="X56" s="109">
        <f t="shared" si="10"/>
        <v>0</v>
      </c>
      <c r="Y56" s="108">
        <f>'Гл. зоот.'!Y56+Зоотехники!Y56</f>
        <v>1</v>
      </c>
      <c r="Z56" s="109">
        <f t="shared" si="11"/>
        <v>12.5</v>
      </c>
      <c r="AA56" s="108">
        <f>'Гл. зоот.'!AA56+Зоотехники!AA56</f>
        <v>0</v>
      </c>
      <c r="AB56" s="109">
        <f t="shared" si="12"/>
        <v>0</v>
      </c>
      <c r="AC56" s="109">
        <f t="shared" si="13"/>
        <v>0</v>
      </c>
      <c r="AD56" s="108">
        <f>'Гл. зоот.'!AD56+Зоотехники!AD56</f>
        <v>1</v>
      </c>
      <c r="AE56" s="109">
        <f t="shared" si="14"/>
        <v>12.5</v>
      </c>
      <c r="AF56" s="108">
        <f>'Гл. зоот.'!AF56+Зоотехники!AF56</f>
        <v>0</v>
      </c>
      <c r="AG56" s="109">
        <f t="shared" si="15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108">
        <f>'Гл. зоот.'!C57+Зоотехники!C57</f>
        <v>70</v>
      </c>
      <c r="D57" s="108">
        <f>'Гл. зоот.'!D57+Зоотехники!D57</f>
        <v>68</v>
      </c>
      <c r="E57" s="109">
        <f t="shared" si="0"/>
        <v>97.142857142857139</v>
      </c>
      <c r="F57" s="108">
        <f>'Гл. зоот.'!F57+Зоотехники!F57</f>
        <v>12</v>
      </c>
      <c r="G57" s="109">
        <f t="shared" si="1"/>
        <v>17.647058823529413</v>
      </c>
      <c r="H57" s="108">
        <f>'Гл. зоот.'!H57+Зоотехники!H57</f>
        <v>62</v>
      </c>
      <c r="I57" s="109">
        <f t="shared" si="2"/>
        <v>91.17647058823529</v>
      </c>
      <c r="J57" s="109">
        <f t="shared" si="3"/>
        <v>88.571428571428569</v>
      </c>
      <c r="K57" s="108">
        <f>'Гл. зоот.'!K57+Зоотехники!K57</f>
        <v>47</v>
      </c>
      <c r="L57" s="109">
        <f t="shared" si="4"/>
        <v>69.117647058823522</v>
      </c>
      <c r="M57" s="108">
        <f>'Гл. зоот.'!M57+Зоотехники!M57</f>
        <v>15</v>
      </c>
      <c r="N57" s="109">
        <f t="shared" si="5"/>
        <v>22.058823529411764</v>
      </c>
      <c r="O57" s="108">
        <f>'Гл. зоот.'!O57+Зоотехники!O57</f>
        <v>6</v>
      </c>
      <c r="P57" s="109">
        <f t="shared" si="6"/>
        <v>8.8235294117647065</v>
      </c>
      <c r="Q57" s="108">
        <f>'Гл. зоот.'!Q57+Зоотехники!Q57</f>
        <v>2</v>
      </c>
      <c r="R57" s="109">
        <f t="shared" si="7"/>
        <v>33.333333333333329</v>
      </c>
      <c r="S57" s="108">
        <f>'Гл. зоот.'!S57+Зоотехники!S57</f>
        <v>6</v>
      </c>
      <c r="T57" s="109">
        <f t="shared" si="8"/>
        <v>8.8235294117647065</v>
      </c>
      <c r="U57" s="108">
        <f>'Гл. зоот.'!U57+Зоотехники!U57</f>
        <v>6</v>
      </c>
      <c r="V57" s="109">
        <f t="shared" si="9"/>
        <v>8.8235294117647065</v>
      </c>
      <c r="W57" s="108">
        <f>'Гл. зоот.'!W57+Зоотехники!W57</f>
        <v>1</v>
      </c>
      <c r="X57" s="109">
        <f t="shared" si="10"/>
        <v>1.4705882352941175</v>
      </c>
      <c r="Y57" s="108">
        <f>'Гл. зоот.'!Y57+Зоотехники!Y57</f>
        <v>2</v>
      </c>
      <c r="Z57" s="109">
        <f t="shared" si="11"/>
        <v>2.9411764705882351</v>
      </c>
      <c r="AA57" s="108">
        <f>'Гл. зоот.'!AA57+Зоотехники!AA57</f>
        <v>0</v>
      </c>
      <c r="AB57" s="109">
        <f t="shared" si="12"/>
        <v>0</v>
      </c>
      <c r="AC57" s="109">
        <f t="shared" si="13"/>
        <v>0</v>
      </c>
      <c r="AD57" s="108">
        <f>'Гл. зоот.'!AD57+Зоотехники!AD57</f>
        <v>5</v>
      </c>
      <c r="AE57" s="109">
        <f t="shared" si="14"/>
        <v>7.3529411764705888</v>
      </c>
      <c r="AF57" s="108">
        <f>'Гл. зоот.'!AF57+Зоотехники!AF57</f>
        <v>0</v>
      </c>
      <c r="AG57" s="109">
        <f t="shared" si="15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108">
        <f>'Гл. зоот.'!C58+Зоотехники!C58</f>
        <v>31</v>
      </c>
      <c r="D58" s="108">
        <f>'Гл. зоот.'!D58+Зоотехники!D58</f>
        <v>29</v>
      </c>
      <c r="E58" s="109">
        <f t="shared" ref="E58:E59" si="48">IF(C58=0,0,D58/C58*100)</f>
        <v>93.548387096774192</v>
      </c>
      <c r="F58" s="108">
        <f>'Гл. зоот.'!F58+Зоотехники!F58</f>
        <v>12</v>
      </c>
      <c r="G58" s="109">
        <f t="shared" ref="G58:G59" si="49">IF(D58=0,0,F58/D58*100)</f>
        <v>41.379310344827587</v>
      </c>
      <c r="H58" s="108">
        <f>'Гл. зоот.'!H58+Зоотехники!H58</f>
        <v>29</v>
      </c>
      <c r="I58" s="109">
        <f t="shared" ref="I58:I59" si="50">IF(D58=0,0,H58/D58*100)</f>
        <v>100</v>
      </c>
      <c r="J58" s="109">
        <f t="shared" ref="J58:J59" si="51">IF(C58=0,0,H58/C58*100)</f>
        <v>93.548387096774192</v>
      </c>
      <c r="K58" s="108">
        <f>'Гл. зоот.'!K58+Зоотехники!K58</f>
        <v>18</v>
      </c>
      <c r="L58" s="109">
        <f t="shared" ref="L58:L59" si="52">IF(D58=0,0,K58/D58*100)</f>
        <v>62.068965517241381</v>
      </c>
      <c r="M58" s="108">
        <f>'Гл. зоот.'!M58+Зоотехники!M58</f>
        <v>11</v>
      </c>
      <c r="N58" s="109">
        <f t="shared" ref="N58:N59" si="53">IF(D58=0,0,M58/D58*100)</f>
        <v>37.931034482758619</v>
      </c>
      <c r="O58" s="108">
        <f>'Гл. зоот.'!O58+Зоотехники!O58</f>
        <v>0</v>
      </c>
      <c r="P58" s="109">
        <f t="shared" ref="P58:P59" si="54">IF(D58=0,0,O58/D58*100)</f>
        <v>0</v>
      </c>
      <c r="Q58" s="108">
        <f>'Гл. зоот.'!Q58+Зоотехники!Q58</f>
        <v>0</v>
      </c>
      <c r="R58" s="109">
        <f t="shared" ref="R58:R59" si="55">IF(O58=0,0,Q58/O58*100)</f>
        <v>0</v>
      </c>
      <c r="S58" s="108">
        <f>'Гл. зоот.'!S58+Зоотехники!S58</f>
        <v>0</v>
      </c>
      <c r="T58" s="109">
        <f t="shared" ref="T58:T59" si="56">IF(D58=0,0,S58/D58*100)</f>
        <v>0</v>
      </c>
      <c r="U58" s="108">
        <f>'Гл. зоот.'!U58+Зоотехники!U58</f>
        <v>5</v>
      </c>
      <c r="V58" s="109">
        <f t="shared" ref="V58:V59" si="57">IF(D58=0,0,U58/D58*100)</f>
        <v>17.241379310344829</v>
      </c>
      <c r="W58" s="108">
        <f>'Гл. зоот.'!W58+Зоотехники!W58</f>
        <v>7</v>
      </c>
      <c r="X58" s="109">
        <f t="shared" ref="X58:X59" si="58">IF(D58=0,0,W58/D58*100)</f>
        <v>24.137931034482758</v>
      </c>
      <c r="Y58" s="108">
        <f>'Гл. зоот.'!Y58+Зоотехники!Y58</f>
        <v>3</v>
      </c>
      <c r="Z58" s="109">
        <f t="shared" ref="Z58:Z59" si="59">IF(D58=0,0,Y58/D58*100)</f>
        <v>10.344827586206897</v>
      </c>
      <c r="AA58" s="108">
        <f>'Гл. зоот.'!AA58+Зоотехники!AA58</f>
        <v>1</v>
      </c>
      <c r="AB58" s="109">
        <f t="shared" ref="AB58:AB59" si="60">IF(D58=0,0,AA58/D58*100)</f>
        <v>3.4482758620689653</v>
      </c>
      <c r="AC58" s="109">
        <f t="shared" ref="AC58:AC59" si="61">IF(Y58=0,0,AA58/Y58*100)</f>
        <v>33.333333333333329</v>
      </c>
      <c r="AD58" s="108">
        <f>'Гл. зоот.'!AD58+Зоотехники!AD58</f>
        <v>2</v>
      </c>
      <c r="AE58" s="109">
        <f t="shared" ref="AE58:AE59" si="62">IF(D58=0,0,AD58/D58*100)</f>
        <v>6.8965517241379306</v>
      </c>
      <c r="AF58" s="108">
        <f>'Гл. зоот.'!AF58+Зоотехники!AF58</f>
        <v>0</v>
      </c>
      <c r="AG58" s="109">
        <f t="shared" ref="AG58:AG59" si="63">IF(D58=0,0,AF58/D58*100)</f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108">
        <f>'Гл. зоот.'!C59+Зоотехники!C59</f>
        <v>0</v>
      </c>
      <c r="D59" s="108">
        <f>'Гл. зоот.'!D59+Зоотехники!D59</f>
        <v>0</v>
      </c>
      <c r="E59" s="109">
        <f t="shared" si="48"/>
        <v>0</v>
      </c>
      <c r="F59" s="108">
        <f>'Гл. зоот.'!F59+Зоотехники!F59</f>
        <v>0</v>
      </c>
      <c r="G59" s="109">
        <f t="shared" si="49"/>
        <v>0</v>
      </c>
      <c r="H59" s="108">
        <f>'Гл. зоот.'!H59+Зоотехники!H59</f>
        <v>0</v>
      </c>
      <c r="I59" s="109">
        <f t="shared" si="50"/>
        <v>0</v>
      </c>
      <c r="J59" s="109">
        <f t="shared" si="51"/>
        <v>0</v>
      </c>
      <c r="K59" s="108">
        <f>'Гл. зоот.'!K59+Зоотехники!K59</f>
        <v>0</v>
      </c>
      <c r="L59" s="109">
        <f t="shared" si="52"/>
        <v>0</v>
      </c>
      <c r="M59" s="108">
        <f>'Гл. зоот.'!M59+Зоотехники!M59</f>
        <v>0</v>
      </c>
      <c r="N59" s="109">
        <f t="shared" si="53"/>
        <v>0</v>
      </c>
      <c r="O59" s="108">
        <f>'Гл. зоот.'!O59+Зоотехники!O59</f>
        <v>0</v>
      </c>
      <c r="P59" s="109">
        <f t="shared" si="54"/>
        <v>0</v>
      </c>
      <c r="Q59" s="108">
        <f>'Гл. зоот.'!Q59+Зоотехники!Q59</f>
        <v>0</v>
      </c>
      <c r="R59" s="109">
        <f t="shared" si="55"/>
        <v>0</v>
      </c>
      <c r="S59" s="108">
        <f>'Гл. зоот.'!S59+Зоотехники!S59</f>
        <v>0</v>
      </c>
      <c r="T59" s="109">
        <f t="shared" si="56"/>
        <v>0</v>
      </c>
      <c r="U59" s="108">
        <f>'Гл. зоот.'!U59+Зоотехники!U59</f>
        <v>0</v>
      </c>
      <c r="V59" s="109">
        <f t="shared" si="57"/>
        <v>0</v>
      </c>
      <c r="W59" s="108">
        <f>'Гл. зоот.'!W59+Зоотехники!W59</f>
        <v>0</v>
      </c>
      <c r="X59" s="109">
        <f t="shared" si="58"/>
        <v>0</v>
      </c>
      <c r="Y59" s="108">
        <f>'Гл. зоот.'!Y59+Зоотехники!Y59</f>
        <v>0</v>
      </c>
      <c r="Z59" s="109">
        <f t="shared" si="59"/>
        <v>0</v>
      </c>
      <c r="AA59" s="108">
        <f>'Гл. зоот.'!AA59+Зоотехники!AA59</f>
        <v>0</v>
      </c>
      <c r="AB59" s="109">
        <f t="shared" si="60"/>
        <v>0</v>
      </c>
      <c r="AC59" s="109">
        <f t="shared" si="61"/>
        <v>0</v>
      </c>
      <c r="AD59" s="108">
        <f>'Гл. зоот.'!AD59+Зоотехники!AD59</f>
        <v>0</v>
      </c>
      <c r="AE59" s="109">
        <f t="shared" si="62"/>
        <v>0</v>
      </c>
      <c r="AF59" s="108">
        <f>'Гл. зоот.'!AF59+Зоотехники!AF59</f>
        <v>0</v>
      </c>
      <c r="AG59" s="109">
        <f t="shared" si="63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108">
        <f>'Гл. зоот.'!C60+Зоотехники!C60</f>
        <v>566</v>
      </c>
      <c r="D60" s="108">
        <f>'Гл. зоот.'!D60+Зоотехники!D60</f>
        <v>540</v>
      </c>
      <c r="E60" s="109">
        <f t="shared" si="0"/>
        <v>95.406360424028264</v>
      </c>
      <c r="F60" s="108">
        <f>'Гл. зоот.'!F60+Зоотехники!F60</f>
        <v>306</v>
      </c>
      <c r="G60" s="109">
        <f t="shared" si="1"/>
        <v>56.666666666666664</v>
      </c>
      <c r="H60" s="108">
        <f>'Гл. зоот.'!H60+Зоотехники!H60</f>
        <v>518</v>
      </c>
      <c r="I60" s="109">
        <f t="shared" si="2"/>
        <v>95.925925925925924</v>
      </c>
      <c r="J60" s="109">
        <f t="shared" si="3"/>
        <v>91.519434628975262</v>
      </c>
      <c r="K60" s="108">
        <f>'Гл. зоот.'!K60+Зоотехники!K60</f>
        <v>362</v>
      </c>
      <c r="L60" s="109">
        <f t="shared" si="4"/>
        <v>67.037037037037038</v>
      </c>
      <c r="M60" s="108">
        <f>'Гл. зоот.'!M60+Зоотехники!M60</f>
        <v>156</v>
      </c>
      <c r="N60" s="109">
        <f t="shared" si="5"/>
        <v>28.888888888888886</v>
      </c>
      <c r="O60" s="108">
        <f>'Гл. зоот.'!O60+Зоотехники!O60</f>
        <v>22</v>
      </c>
      <c r="P60" s="109">
        <f t="shared" si="6"/>
        <v>4.0740740740740744</v>
      </c>
      <c r="Q60" s="108">
        <f>'Гл. зоот.'!Q60+Зоотехники!Q60</f>
        <v>2</v>
      </c>
      <c r="R60" s="109">
        <f t="shared" si="7"/>
        <v>9.0909090909090917</v>
      </c>
      <c r="S60" s="108">
        <f>'Гл. зоот.'!S60+Зоотехники!S60</f>
        <v>57</v>
      </c>
      <c r="T60" s="109">
        <f t="shared" si="8"/>
        <v>10.555555555555555</v>
      </c>
      <c r="U60" s="108">
        <f>'Гл. зоот.'!U60+Зоотехники!U60</f>
        <v>56</v>
      </c>
      <c r="V60" s="109">
        <f t="shared" si="9"/>
        <v>10.37037037037037</v>
      </c>
      <c r="W60" s="108">
        <f>'Гл. зоот.'!W60+Зоотехники!W60</f>
        <v>10</v>
      </c>
      <c r="X60" s="109">
        <f t="shared" si="10"/>
        <v>1.8518518518518516</v>
      </c>
      <c r="Y60" s="108">
        <f>'Гл. зоот.'!Y60+Зоотехники!Y60</f>
        <v>107</v>
      </c>
      <c r="Z60" s="109">
        <f t="shared" si="11"/>
        <v>19.814814814814817</v>
      </c>
      <c r="AA60" s="108">
        <f>'Гл. зоот.'!AA60+Зоотехники!AA60</f>
        <v>2</v>
      </c>
      <c r="AB60" s="109">
        <f t="shared" si="12"/>
        <v>0.37037037037037041</v>
      </c>
      <c r="AC60" s="109">
        <f t="shared" si="13"/>
        <v>1.8691588785046727</v>
      </c>
      <c r="AD60" s="108">
        <f>'Гл. зоот.'!AD60+Зоотехники!AD60</f>
        <v>98</v>
      </c>
      <c r="AE60" s="109">
        <f t="shared" si="14"/>
        <v>18.148148148148149</v>
      </c>
      <c r="AF60" s="108">
        <f>'Гл. зоот.'!AF60+Зоотехники!AF60</f>
        <v>0</v>
      </c>
      <c r="AG60" s="109">
        <f t="shared" si="15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108">
        <f>'Гл. зоот.'!C61+Зоотехники!C61</f>
        <v>45</v>
      </c>
      <c r="D61" s="108">
        <f>'Гл. зоот.'!D61+Зоотехники!D61</f>
        <v>45</v>
      </c>
      <c r="E61" s="109">
        <f t="shared" si="0"/>
        <v>100</v>
      </c>
      <c r="F61" s="108">
        <f>'Гл. зоот.'!F61+Зоотехники!F61</f>
        <v>5</v>
      </c>
      <c r="G61" s="109">
        <f t="shared" si="1"/>
        <v>11.111111111111111</v>
      </c>
      <c r="H61" s="108">
        <f>'Гл. зоот.'!H61+Зоотехники!H61</f>
        <v>44</v>
      </c>
      <c r="I61" s="109">
        <f t="shared" si="2"/>
        <v>97.777777777777771</v>
      </c>
      <c r="J61" s="109">
        <f t="shared" si="3"/>
        <v>97.777777777777771</v>
      </c>
      <c r="K61" s="108">
        <f>'Гл. зоот.'!K61+Зоотехники!K61</f>
        <v>28</v>
      </c>
      <c r="L61" s="109">
        <f t="shared" si="4"/>
        <v>62.222222222222221</v>
      </c>
      <c r="M61" s="108">
        <f>'Гл. зоот.'!M61+Зоотехники!M61</f>
        <v>16</v>
      </c>
      <c r="N61" s="109">
        <f t="shared" si="5"/>
        <v>35.555555555555557</v>
      </c>
      <c r="O61" s="108">
        <f>'Гл. зоот.'!O61+Зоотехники!O61</f>
        <v>1</v>
      </c>
      <c r="P61" s="109">
        <f t="shared" si="6"/>
        <v>2.2222222222222223</v>
      </c>
      <c r="Q61" s="108">
        <f>'Гл. зоот.'!Q61+Зоотехники!Q61</f>
        <v>1</v>
      </c>
      <c r="R61" s="109">
        <f t="shared" si="7"/>
        <v>100</v>
      </c>
      <c r="S61" s="108">
        <f>'Гл. зоот.'!S61+Зоотехники!S61</f>
        <v>1</v>
      </c>
      <c r="T61" s="109">
        <f t="shared" si="8"/>
        <v>2.2222222222222223</v>
      </c>
      <c r="U61" s="108">
        <f>'Гл. зоот.'!U61+Зоотехники!U61</f>
        <v>9</v>
      </c>
      <c r="V61" s="109">
        <f t="shared" si="9"/>
        <v>20</v>
      </c>
      <c r="W61" s="108">
        <f>'Гл. зоот.'!W61+Зоотехники!W61</f>
        <v>0</v>
      </c>
      <c r="X61" s="109">
        <f t="shared" si="10"/>
        <v>0</v>
      </c>
      <c r="Y61" s="108">
        <f>'Гл. зоот.'!Y61+Зоотехники!Y61</f>
        <v>0</v>
      </c>
      <c r="Z61" s="109">
        <f t="shared" si="11"/>
        <v>0</v>
      </c>
      <c r="AA61" s="108">
        <f>'Гл. зоот.'!AA61+Зоотехники!AA61</f>
        <v>0</v>
      </c>
      <c r="AB61" s="109">
        <f t="shared" si="12"/>
        <v>0</v>
      </c>
      <c r="AC61" s="109">
        <f t="shared" si="13"/>
        <v>0</v>
      </c>
      <c r="AD61" s="108">
        <f>'Гл. зоот.'!AD61+Зоотехники!AD61</f>
        <v>0</v>
      </c>
      <c r="AE61" s="109">
        <f t="shared" si="14"/>
        <v>0</v>
      </c>
      <c r="AF61" s="108">
        <f>'Гл. зоот.'!AF61+Зоотехники!AF61</f>
        <v>0</v>
      </c>
      <c r="AG61" s="109">
        <f t="shared" si="15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108">
        <f>'Гл. зоот.'!C62+Зоотехники!C62</f>
        <v>104</v>
      </c>
      <c r="D62" s="108">
        <f>'Гл. зоот.'!D62+Зоотехники!D62</f>
        <v>88</v>
      </c>
      <c r="E62" s="109">
        <f t="shared" si="0"/>
        <v>84.615384615384613</v>
      </c>
      <c r="F62" s="108">
        <f>'Гл. зоот.'!F62+Зоотехники!F62</f>
        <v>33</v>
      </c>
      <c r="G62" s="109">
        <f t="shared" si="1"/>
        <v>37.5</v>
      </c>
      <c r="H62" s="108">
        <f>'Гл. зоот.'!H62+Зоотехники!H62</f>
        <v>68</v>
      </c>
      <c r="I62" s="109">
        <f t="shared" si="2"/>
        <v>77.272727272727266</v>
      </c>
      <c r="J62" s="109">
        <f t="shared" si="3"/>
        <v>65.384615384615387</v>
      </c>
      <c r="K62" s="108">
        <f>'Гл. зоот.'!K62+Зоотехники!K62</f>
        <v>42</v>
      </c>
      <c r="L62" s="109">
        <f t="shared" si="4"/>
        <v>47.727272727272727</v>
      </c>
      <c r="M62" s="108">
        <f>'Гл. зоот.'!M62+Зоотехники!M62</f>
        <v>26</v>
      </c>
      <c r="N62" s="109">
        <f t="shared" si="5"/>
        <v>29.545454545454547</v>
      </c>
      <c r="O62" s="108">
        <f>'Гл. зоот.'!O62+Зоотехники!O62</f>
        <v>20</v>
      </c>
      <c r="P62" s="109">
        <f t="shared" si="6"/>
        <v>22.727272727272727</v>
      </c>
      <c r="Q62" s="108">
        <f>'Гл. зоот.'!Q62+Зоотехники!Q62</f>
        <v>1</v>
      </c>
      <c r="R62" s="109">
        <f t="shared" si="7"/>
        <v>5</v>
      </c>
      <c r="S62" s="108">
        <f>'Гл. зоот.'!S62+Зоотехники!S62</f>
        <v>16</v>
      </c>
      <c r="T62" s="109">
        <f t="shared" si="8"/>
        <v>18.181818181818183</v>
      </c>
      <c r="U62" s="108">
        <f>'Гл. зоот.'!U62+Зоотехники!U62</f>
        <v>12</v>
      </c>
      <c r="V62" s="109">
        <f t="shared" si="9"/>
        <v>13.636363636363635</v>
      </c>
      <c r="W62" s="108">
        <f>'Гл. зоот.'!W62+Зоотехники!W62</f>
        <v>2</v>
      </c>
      <c r="X62" s="109">
        <f t="shared" si="10"/>
        <v>2.2727272727272729</v>
      </c>
      <c r="Y62" s="108">
        <f>'Гл. зоот.'!Y62+Зоотехники!Y62</f>
        <v>10</v>
      </c>
      <c r="Z62" s="109">
        <f t="shared" si="11"/>
        <v>11.363636363636363</v>
      </c>
      <c r="AA62" s="108">
        <f>'Гл. зоот.'!AA62+Зоотехники!AA62</f>
        <v>0</v>
      </c>
      <c r="AB62" s="109">
        <f t="shared" si="12"/>
        <v>0</v>
      </c>
      <c r="AC62" s="109">
        <f t="shared" si="13"/>
        <v>0</v>
      </c>
      <c r="AD62" s="108">
        <f>'Гл. зоот.'!AD62+Зоотехники!AD62</f>
        <v>6</v>
      </c>
      <c r="AE62" s="109">
        <f t="shared" si="14"/>
        <v>6.8181818181818175</v>
      </c>
      <c r="AF62" s="108">
        <f>'Гл. зоот.'!AF62+Зоотехники!AF62</f>
        <v>0</v>
      </c>
      <c r="AG62" s="109">
        <f t="shared" si="15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108">
        <f>'Гл. зоот.'!C63+Зоотехники!C63</f>
        <v>212</v>
      </c>
      <c r="D63" s="108">
        <f>'Гл. зоот.'!D63+Зоотехники!D63</f>
        <v>170</v>
      </c>
      <c r="E63" s="109">
        <f t="shared" si="0"/>
        <v>80.188679245283026</v>
      </c>
      <c r="F63" s="108">
        <f>'Гл. зоот.'!F63+Зоотехники!F63</f>
        <v>76</v>
      </c>
      <c r="G63" s="109">
        <f t="shared" si="1"/>
        <v>44.705882352941181</v>
      </c>
      <c r="H63" s="108">
        <f>'Гл. зоот.'!H63+Зоотехники!H63</f>
        <v>167</v>
      </c>
      <c r="I63" s="109">
        <f t="shared" si="2"/>
        <v>98.235294117647058</v>
      </c>
      <c r="J63" s="109">
        <f t="shared" si="3"/>
        <v>78.773584905660371</v>
      </c>
      <c r="K63" s="108">
        <f>'Гл. зоот.'!K63+Зоотехники!K63</f>
        <v>123</v>
      </c>
      <c r="L63" s="109">
        <f t="shared" si="4"/>
        <v>72.35294117647058</v>
      </c>
      <c r="M63" s="108">
        <f>'Гл. зоот.'!M63+Зоотехники!M63</f>
        <v>44</v>
      </c>
      <c r="N63" s="109">
        <f t="shared" si="5"/>
        <v>25.882352941176475</v>
      </c>
      <c r="O63" s="108">
        <f>'Гл. зоот.'!O63+Зоотехники!O63</f>
        <v>3</v>
      </c>
      <c r="P63" s="109">
        <f t="shared" si="6"/>
        <v>1.7647058823529411</v>
      </c>
      <c r="Q63" s="108">
        <f>'Гл. зоот.'!Q63+Зоотехники!Q63</f>
        <v>0</v>
      </c>
      <c r="R63" s="109">
        <f t="shared" si="7"/>
        <v>0</v>
      </c>
      <c r="S63" s="108">
        <f>'Гл. зоот.'!S63+Зоотехники!S63</f>
        <v>18</v>
      </c>
      <c r="T63" s="109">
        <f t="shared" si="8"/>
        <v>10.588235294117647</v>
      </c>
      <c r="U63" s="108">
        <f>'Гл. зоот.'!U63+Зоотехники!U63</f>
        <v>42</v>
      </c>
      <c r="V63" s="109">
        <f t="shared" si="9"/>
        <v>24.705882352941178</v>
      </c>
      <c r="W63" s="108">
        <f>'Гл. зоот.'!W63+Зоотехники!W63</f>
        <v>12</v>
      </c>
      <c r="X63" s="109">
        <f t="shared" si="10"/>
        <v>7.0588235294117645</v>
      </c>
      <c r="Y63" s="108">
        <f>'Гл. зоот.'!Y63+Зоотехники!Y63</f>
        <v>14</v>
      </c>
      <c r="Z63" s="109">
        <f t="shared" si="11"/>
        <v>8.235294117647058</v>
      </c>
      <c r="AA63" s="108">
        <f>'Гл. зоот.'!AA63+Зоотехники!AA63</f>
        <v>4</v>
      </c>
      <c r="AB63" s="109">
        <f t="shared" si="12"/>
        <v>2.3529411764705883</v>
      </c>
      <c r="AC63" s="109">
        <f t="shared" si="13"/>
        <v>28.571428571428569</v>
      </c>
      <c r="AD63" s="108">
        <f>'Гл. зоот.'!AD63+Зоотехники!AD63</f>
        <v>14</v>
      </c>
      <c r="AE63" s="109">
        <f t="shared" si="14"/>
        <v>8.235294117647058</v>
      </c>
      <c r="AF63" s="108">
        <f>'Гл. зоот.'!AF63+Зоотехники!AF63</f>
        <v>0</v>
      </c>
      <c r="AG63" s="109">
        <f t="shared" si="15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61">
        <f>SUM(C65:C71)</f>
        <v>388</v>
      </c>
      <c r="D64" s="61">
        <f>SUM(D65:D71)</f>
        <v>340</v>
      </c>
      <c r="E64" s="62">
        <f>IF(C64=0,0,D64/C64*100)</f>
        <v>87.628865979381445</v>
      </c>
      <c r="F64" s="61">
        <f>SUM(F65:F71)</f>
        <v>115</v>
      </c>
      <c r="G64" s="62">
        <f>IF(D64=0,0,F64/D64*100)</f>
        <v>33.82352941176471</v>
      </c>
      <c r="H64" s="61">
        <f>SUM(H65:H71)</f>
        <v>311</v>
      </c>
      <c r="I64" s="62">
        <f>IF(D64=0,0,H64/D64*100)</f>
        <v>91.470588235294116</v>
      </c>
      <c r="J64" s="62">
        <f>IF(C64=0,0,H64/C64*100)</f>
        <v>80.154639175257742</v>
      </c>
      <c r="K64" s="61">
        <f>SUM(K65:K71)</f>
        <v>211</v>
      </c>
      <c r="L64" s="62">
        <f>IF(D64=0,0,K64/D64*100)</f>
        <v>62.058823529411768</v>
      </c>
      <c r="M64" s="61">
        <f>SUM(M65:M71)</f>
        <v>100</v>
      </c>
      <c r="N64" s="62">
        <f>IF(D64=0,0,M64/D64*100)</f>
        <v>29.411764705882355</v>
      </c>
      <c r="O64" s="61">
        <f>SUM(O65:O71)</f>
        <v>29</v>
      </c>
      <c r="P64" s="62">
        <f>IF(D64=0,0,O64/D64*100)</f>
        <v>8.5294117647058822</v>
      </c>
      <c r="Q64" s="61">
        <f>SUM(Q65:Q71)</f>
        <v>0</v>
      </c>
      <c r="R64" s="62">
        <f t="shared" si="7"/>
        <v>0</v>
      </c>
      <c r="S64" s="61">
        <f>SUM(S65:S71)</f>
        <v>25</v>
      </c>
      <c r="T64" s="62">
        <f>IF(D64=0,0,S64/D64*100)</f>
        <v>7.3529411764705888</v>
      </c>
      <c r="U64" s="61">
        <f>SUM(U65:U71)</f>
        <v>93</v>
      </c>
      <c r="V64" s="62">
        <f t="shared" si="9"/>
        <v>27.352941176470591</v>
      </c>
      <c r="W64" s="61">
        <f>SUM(W65:W71)</f>
        <v>13</v>
      </c>
      <c r="X64" s="62">
        <f>IF(D64=0,0,W64/D64*100)</f>
        <v>3.8235294117647061</v>
      </c>
      <c r="Y64" s="61">
        <f>SUM(Y65:Y71)</f>
        <v>19</v>
      </c>
      <c r="Z64" s="62">
        <f>IF(D64=0,0,Y64/D64*100)</f>
        <v>5.5882352941176476</v>
      </c>
      <c r="AA64" s="61">
        <f>SUM(AA65:AA71)</f>
        <v>1</v>
      </c>
      <c r="AB64" s="62">
        <f>IF(D64=0,0,AA64/D64*100)</f>
        <v>0.29411764705882354</v>
      </c>
      <c r="AC64" s="62">
        <f>IF(Y64=0,0,AA64/Y64*100)</f>
        <v>5.2631578947368416</v>
      </c>
      <c r="AD64" s="61">
        <f>SUM(AD65:AD71)</f>
        <v>39</v>
      </c>
      <c r="AE64" s="62">
        <f t="shared" si="14"/>
        <v>11.470588235294118</v>
      </c>
      <c r="AF64" s="61">
        <f>SUM(AF65:AF71)</f>
        <v>0</v>
      </c>
      <c r="AG64" s="62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108">
        <f>'Гл. зоот.'!C65+Зоотехники!C65</f>
        <v>45</v>
      </c>
      <c r="D65" s="108">
        <f>'Гл. зоот.'!D65+Зоотехники!D65</f>
        <v>45</v>
      </c>
      <c r="E65" s="109">
        <f t="shared" si="0"/>
        <v>100</v>
      </c>
      <c r="F65" s="108">
        <f>'Гл. зоот.'!F65+Зоотехники!F65</f>
        <v>1</v>
      </c>
      <c r="G65" s="109">
        <f t="shared" si="1"/>
        <v>2.2222222222222223</v>
      </c>
      <c r="H65" s="108">
        <f>'Гл. зоот.'!H65+Зоотехники!H65</f>
        <v>45</v>
      </c>
      <c r="I65" s="109">
        <f t="shared" si="2"/>
        <v>100</v>
      </c>
      <c r="J65" s="109">
        <f t="shared" si="3"/>
        <v>100</v>
      </c>
      <c r="K65" s="108">
        <f>'Гл. зоот.'!K65+Зоотехники!K65</f>
        <v>29</v>
      </c>
      <c r="L65" s="109">
        <f t="shared" si="4"/>
        <v>64.444444444444443</v>
      </c>
      <c r="M65" s="108">
        <f>'Гл. зоот.'!M65+Зоотехники!M65</f>
        <v>16</v>
      </c>
      <c r="N65" s="109">
        <f t="shared" si="5"/>
        <v>35.555555555555557</v>
      </c>
      <c r="O65" s="108">
        <f>'Гл. зоот.'!O65+Зоотехники!O65</f>
        <v>0</v>
      </c>
      <c r="P65" s="109">
        <f t="shared" si="6"/>
        <v>0</v>
      </c>
      <c r="Q65" s="108">
        <f>'Гл. зоот.'!Q65+Зоотехники!Q65</f>
        <v>0</v>
      </c>
      <c r="R65" s="109">
        <f t="shared" si="7"/>
        <v>0</v>
      </c>
      <c r="S65" s="108">
        <f>'Гл. зоот.'!S65+Зоотехники!S65</f>
        <v>0</v>
      </c>
      <c r="T65" s="109">
        <f t="shared" si="8"/>
        <v>0</v>
      </c>
      <c r="U65" s="108">
        <f>'Гл. зоот.'!U65+Зоотехники!U65</f>
        <v>17</v>
      </c>
      <c r="V65" s="109">
        <f t="shared" si="9"/>
        <v>37.777777777777779</v>
      </c>
      <c r="W65" s="108">
        <f>'Гл. зоот.'!W65+Зоотехники!W65</f>
        <v>0</v>
      </c>
      <c r="X65" s="109">
        <f t="shared" si="10"/>
        <v>0</v>
      </c>
      <c r="Y65" s="108">
        <f>'Гл. зоот.'!Y65+Зоотехники!Y65</f>
        <v>1</v>
      </c>
      <c r="Z65" s="109">
        <f t="shared" si="11"/>
        <v>2.2222222222222223</v>
      </c>
      <c r="AA65" s="108">
        <f>'Гл. зоот.'!AA65+Зоотехники!AA65</f>
        <v>0</v>
      </c>
      <c r="AB65" s="109">
        <f t="shared" si="12"/>
        <v>0</v>
      </c>
      <c r="AC65" s="109">
        <f t="shared" si="13"/>
        <v>0</v>
      </c>
      <c r="AD65" s="108">
        <f>'Гл. зоот.'!AD65+Зоотехники!AD65</f>
        <v>2</v>
      </c>
      <c r="AE65" s="109">
        <f t="shared" si="14"/>
        <v>4.4444444444444446</v>
      </c>
      <c r="AF65" s="108">
        <f>'Гл. зоот.'!AF65+Зоотехники!AF65</f>
        <v>0</v>
      </c>
      <c r="AG65" s="109">
        <f t="shared" si="15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108">
        <f>'Гл. зоот.'!C66+Зоотехники!C66</f>
        <v>9</v>
      </c>
      <c r="D66" s="108">
        <f>'Гл. зоот.'!D66+Зоотехники!D66</f>
        <v>9</v>
      </c>
      <c r="E66" s="109">
        <f t="shared" si="0"/>
        <v>100</v>
      </c>
      <c r="F66" s="108">
        <f>'Гл. зоот.'!F66+Зоотехники!F66</f>
        <v>0</v>
      </c>
      <c r="G66" s="109">
        <f t="shared" si="1"/>
        <v>0</v>
      </c>
      <c r="H66" s="108">
        <f>'Гл. зоот.'!H66+Зоотехники!H66</f>
        <v>9</v>
      </c>
      <c r="I66" s="109">
        <f t="shared" si="2"/>
        <v>100</v>
      </c>
      <c r="J66" s="109">
        <f t="shared" si="3"/>
        <v>100</v>
      </c>
      <c r="K66" s="108">
        <f>'Гл. зоот.'!K66+Зоотехники!K66</f>
        <v>5</v>
      </c>
      <c r="L66" s="109">
        <f t="shared" si="4"/>
        <v>55.555555555555557</v>
      </c>
      <c r="M66" s="108">
        <f>'Гл. зоот.'!M66+Зоотехники!M66</f>
        <v>4</v>
      </c>
      <c r="N66" s="109">
        <f t="shared" si="5"/>
        <v>44.444444444444443</v>
      </c>
      <c r="O66" s="108">
        <f>'Гл. зоот.'!O66+Зоотехники!O66</f>
        <v>0</v>
      </c>
      <c r="P66" s="109">
        <f t="shared" si="6"/>
        <v>0</v>
      </c>
      <c r="Q66" s="108">
        <f>'Гл. зоот.'!Q66+Зоотехники!Q66</f>
        <v>0</v>
      </c>
      <c r="R66" s="109">
        <f t="shared" si="7"/>
        <v>0</v>
      </c>
      <c r="S66" s="108">
        <f>'Гл. зоот.'!S66+Зоотехники!S66</f>
        <v>0</v>
      </c>
      <c r="T66" s="109">
        <f t="shared" si="8"/>
        <v>0</v>
      </c>
      <c r="U66" s="108">
        <f>'Гл. зоот.'!U66+Зоотехники!U66</f>
        <v>2</v>
      </c>
      <c r="V66" s="109">
        <f t="shared" si="9"/>
        <v>22.222222222222221</v>
      </c>
      <c r="W66" s="108">
        <f>'Гл. зоот.'!W66+Зоотехники!W66</f>
        <v>4</v>
      </c>
      <c r="X66" s="109">
        <f t="shared" si="10"/>
        <v>44.444444444444443</v>
      </c>
      <c r="Y66" s="108">
        <f>'Гл. зоот.'!Y66+Зоотехники!Y66</f>
        <v>0</v>
      </c>
      <c r="Z66" s="109">
        <f t="shared" si="11"/>
        <v>0</v>
      </c>
      <c r="AA66" s="108">
        <f>'Гл. зоот.'!AA66+Зоотехники!AA66</f>
        <v>0</v>
      </c>
      <c r="AB66" s="109">
        <f t="shared" si="12"/>
        <v>0</v>
      </c>
      <c r="AC66" s="109">
        <f t="shared" si="13"/>
        <v>0</v>
      </c>
      <c r="AD66" s="108">
        <f>'Гл. зоот.'!AD66+Зоотехники!AD66</f>
        <v>0</v>
      </c>
      <c r="AE66" s="109">
        <f t="shared" si="14"/>
        <v>0</v>
      </c>
      <c r="AF66" s="108">
        <f>'Гл. зоот.'!AF66+Зоотехники!AF66</f>
        <v>0</v>
      </c>
      <c r="AG66" s="109">
        <f t="shared" si="15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108">
        <f>'Гл. зоот.'!C67+Зоотехники!C67</f>
        <v>33</v>
      </c>
      <c r="D67" s="108">
        <f>'Гл. зоот.'!D67+Зоотехники!D67</f>
        <v>17</v>
      </c>
      <c r="E67" s="109">
        <f t="shared" si="0"/>
        <v>51.515151515151516</v>
      </c>
      <c r="F67" s="108">
        <f>'Гл. зоот.'!F67+Зоотехники!F67</f>
        <v>5</v>
      </c>
      <c r="G67" s="109">
        <f t="shared" si="1"/>
        <v>29.411764705882355</v>
      </c>
      <c r="H67" s="108">
        <f>'Гл. зоот.'!H67+Зоотехники!H67</f>
        <v>17</v>
      </c>
      <c r="I67" s="109">
        <f t="shared" si="2"/>
        <v>100</v>
      </c>
      <c r="J67" s="109">
        <f t="shared" si="3"/>
        <v>51.515151515151516</v>
      </c>
      <c r="K67" s="108">
        <f>'Гл. зоот.'!K67+Зоотехники!K67</f>
        <v>13</v>
      </c>
      <c r="L67" s="109">
        <f t="shared" si="4"/>
        <v>76.470588235294116</v>
      </c>
      <c r="M67" s="108">
        <f>'Гл. зоот.'!M67+Зоотехники!M67</f>
        <v>4</v>
      </c>
      <c r="N67" s="109">
        <f t="shared" si="5"/>
        <v>23.52941176470588</v>
      </c>
      <c r="O67" s="108">
        <f>'Гл. зоот.'!O67+Зоотехники!O67</f>
        <v>0</v>
      </c>
      <c r="P67" s="109">
        <f t="shared" si="6"/>
        <v>0</v>
      </c>
      <c r="Q67" s="108">
        <f>'Гл. зоот.'!Q67+Зоотехники!Q67</f>
        <v>0</v>
      </c>
      <c r="R67" s="109">
        <f t="shared" si="7"/>
        <v>0</v>
      </c>
      <c r="S67" s="108">
        <f>'Гл. зоот.'!S67+Зоотехники!S67</f>
        <v>0</v>
      </c>
      <c r="T67" s="109">
        <f t="shared" si="8"/>
        <v>0</v>
      </c>
      <c r="U67" s="108">
        <f>'Гл. зоот.'!U67+Зоотехники!U67</f>
        <v>5</v>
      </c>
      <c r="V67" s="109">
        <f t="shared" si="9"/>
        <v>29.411764705882355</v>
      </c>
      <c r="W67" s="108">
        <f>'Гл. зоот.'!W67+Зоотехники!W67</f>
        <v>0</v>
      </c>
      <c r="X67" s="109">
        <f t="shared" si="10"/>
        <v>0</v>
      </c>
      <c r="Y67" s="108">
        <f>'Гл. зоот.'!Y67+Зоотехники!Y67</f>
        <v>1</v>
      </c>
      <c r="Z67" s="109">
        <f t="shared" si="11"/>
        <v>5.8823529411764701</v>
      </c>
      <c r="AA67" s="108">
        <f>'Гл. зоот.'!AA67+Зоотехники!AA67</f>
        <v>0</v>
      </c>
      <c r="AB67" s="109">
        <f t="shared" si="12"/>
        <v>0</v>
      </c>
      <c r="AC67" s="109">
        <f t="shared" si="13"/>
        <v>0</v>
      </c>
      <c r="AD67" s="108">
        <f>'Гл. зоот.'!AD67+Зоотехники!AD67</f>
        <v>2</v>
      </c>
      <c r="AE67" s="109">
        <f t="shared" si="14"/>
        <v>11.76470588235294</v>
      </c>
      <c r="AF67" s="108">
        <f>'Гл. зоот.'!AF67+Зоотехники!AF67</f>
        <v>0</v>
      </c>
      <c r="AG67" s="109">
        <f t="shared" si="15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108">
        <f>'Гл. зоот.'!C68+Зоотехники!C68</f>
        <v>49</v>
      </c>
      <c r="D68" s="108">
        <f>'Гл. зоот.'!D68+Зоотехники!D68</f>
        <v>36</v>
      </c>
      <c r="E68" s="109">
        <f t="shared" si="0"/>
        <v>73.469387755102048</v>
      </c>
      <c r="F68" s="108">
        <f>'Гл. зоот.'!F68+Зоотехники!F68</f>
        <v>7</v>
      </c>
      <c r="G68" s="109">
        <f t="shared" si="1"/>
        <v>19.444444444444446</v>
      </c>
      <c r="H68" s="108">
        <f>'Гл. зоот.'!H68+Зоотехники!H68</f>
        <v>36</v>
      </c>
      <c r="I68" s="109">
        <f t="shared" si="2"/>
        <v>100</v>
      </c>
      <c r="J68" s="109">
        <f t="shared" si="3"/>
        <v>73.469387755102048</v>
      </c>
      <c r="K68" s="108">
        <f>'Гл. зоот.'!K68+Зоотехники!K68</f>
        <v>26</v>
      </c>
      <c r="L68" s="109">
        <f t="shared" si="4"/>
        <v>72.222222222222214</v>
      </c>
      <c r="M68" s="108">
        <f>'Гл. зоот.'!M68+Зоотехники!M68</f>
        <v>10</v>
      </c>
      <c r="N68" s="109">
        <f t="shared" si="5"/>
        <v>27.777777777777779</v>
      </c>
      <c r="O68" s="108">
        <f>'Гл. зоот.'!O68+Зоотехники!O68</f>
        <v>0</v>
      </c>
      <c r="P68" s="109">
        <f t="shared" si="6"/>
        <v>0</v>
      </c>
      <c r="Q68" s="108">
        <f>'Гл. зоот.'!Q68+Зоотехники!Q68</f>
        <v>0</v>
      </c>
      <c r="R68" s="109">
        <f t="shared" si="7"/>
        <v>0</v>
      </c>
      <c r="S68" s="108">
        <f>'Гл. зоот.'!S68+Зоотехники!S68</f>
        <v>2</v>
      </c>
      <c r="T68" s="109">
        <f t="shared" si="8"/>
        <v>5.5555555555555554</v>
      </c>
      <c r="U68" s="108">
        <f>'Гл. зоот.'!U68+Зоотехники!U68</f>
        <v>23</v>
      </c>
      <c r="V68" s="109">
        <f t="shared" si="9"/>
        <v>63.888888888888886</v>
      </c>
      <c r="W68" s="108">
        <f>'Гл. зоот.'!W68+Зоотехники!W68</f>
        <v>2</v>
      </c>
      <c r="X68" s="109">
        <f t="shared" si="10"/>
        <v>5.5555555555555554</v>
      </c>
      <c r="Y68" s="108">
        <f>'Гл. зоот.'!Y68+Зоотехники!Y68</f>
        <v>3</v>
      </c>
      <c r="Z68" s="109">
        <f t="shared" si="11"/>
        <v>8.3333333333333321</v>
      </c>
      <c r="AA68" s="108">
        <f>'Гл. зоот.'!AA68+Зоотехники!AA68</f>
        <v>0</v>
      </c>
      <c r="AB68" s="109">
        <f t="shared" si="12"/>
        <v>0</v>
      </c>
      <c r="AC68" s="109">
        <f t="shared" si="13"/>
        <v>0</v>
      </c>
      <c r="AD68" s="108">
        <f>'Гл. зоот.'!AD68+Зоотехники!AD68</f>
        <v>2</v>
      </c>
      <c r="AE68" s="109">
        <f t="shared" si="14"/>
        <v>5.5555555555555554</v>
      </c>
      <c r="AF68" s="108">
        <f>'Гл. зоот.'!AF68+Зоотехники!AF68</f>
        <v>0</v>
      </c>
      <c r="AG68" s="109">
        <f t="shared" si="15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108">
        <f>'Гл. зоот.'!C69+Зоотехники!C69</f>
        <v>9</v>
      </c>
      <c r="D69" s="108">
        <f>'Гл. зоот.'!D69+Зоотехники!D69</f>
        <v>14</v>
      </c>
      <c r="E69" s="109">
        <f t="shared" si="0"/>
        <v>155.55555555555557</v>
      </c>
      <c r="F69" s="108">
        <f>'Гл. зоот.'!F69+Зоотехники!F69</f>
        <v>0</v>
      </c>
      <c r="G69" s="109">
        <f t="shared" si="1"/>
        <v>0</v>
      </c>
      <c r="H69" s="108">
        <f>'Гл. зоот.'!H69+Зоотехники!H69</f>
        <v>14</v>
      </c>
      <c r="I69" s="109">
        <f t="shared" si="2"/>
        <v>100</v>
      </c>
      <c r="J69" s="109">
        <f t="shared" si="3"/>
        <v>155.55555555555557</v>
      </c>
      <c r="K69" s="108">
        <f>'Гл. зоот.'!K69+Зоотехники!K69</f>
        <v>14</v>
      </c>
      <c r="L69" s="109">
        <f t="shared" si="4"/>
        <v>100</v>
      </c>
      <c r="M69" s="108">
        <f>'Гл. зоот.'!M69+Зоотехники!M69</f>
        <v>0</v>
      </c>
      <c r="N69" s="109">
        <f t="shared" si="5"/>
        <v>0</v>
      </c>
      <c r="O69" s="108">
        <f>'Гл. зоот.'!O69+Зоотехники!O69</f>
        <v>0</v>
      </c>
      <c r="P69" s="109">
        <f t="shared" si="6"/>
        <v>0</v>
      </c>
      <c r="Q69" s="108">
        <f>'Гл. зоот.'!Q69+Зоотехники!Q69</f>
        <v>0</v>
      </c>
      <c r="R69" s="109">
        <f t="shared" si="7"/>
        <v>0</v>
      </c>
      <c r="S69" s="108">
        <f>'Гл. зоот.'!S69+Зоотехники!S69</f>
        <v>5</v>
      </c>
      <c r="T69" s="109">
        <f t="shared" si="8"/>
        <v>35.714285714285715</v>
      </c>
      <c r="U69" s="108">
        <f>'Гл. зоот.'!U69+Зоотехники!U69</f>
        <v>0</v>
      </c>
      <c r="V69" s="109">
        <f t="shared" si="9"/>
        <v>0</v>
      </c>
      <c r="W69" s="108">
        <f>'Гл. зоот.'!W69+Зоотехники!W69</f>
        <v>0</v>
      </c>
      <c r="X69" s="109">
        <f t="shared" si="10"/>
        <v>0</v>
      </c>
      <c r="Y69" s="108">
        <f>'Гл. зоот.'!Y69+Зоотехники!Y69</f>
        <v>0</v>
      </c>
      <c r="Z69" s="109">
        <f t="shared" si="11"/>
        <v>0</v>
      </c>
      <c r="AA69" s="108">
        <f>'Гл. зоот.'!AA69+Зоотехники!AA69</f>
        <v>0</v>
      </c>
      <c r="AB69" s="109">
        <f t="shared" si="12"/>
        <v>0</v>
      </c>
      <c r="AC69" s="109">
        <f t="shared" si="13"/>
        <v>0</v>
      </c>
      <c r="AD69" s="108">
        <f>'Гл. зоот.'!AD69+Зоотехники!AD69</f>
        <v>20</v>
      </c>
      <c r="AE69" s="109">
        <f t="shared" si="14"/>
        <v>142.85714285714286</v>
      </c>
      <c r="AF69" s="108">
        <f>'Гл. зоот.'!AF69+Зоотехники!AF69</f>
        <v>0</v>
      </c>
      <c r="AG69" s="109">
        <f t="shared" si="15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108">
        <f>'Гл. зоот.'!C70+Зоотехники!C70</f>
        <v>2</v>
      </c>
      <c r="D70" s="108">
        <f>'Гл. зоот.'!D70+Зоотехники!D70</f>
        <v>3</v>
      </c>
      <c r="E70" s="109">
        <f t="shared" si="0"/>
        <v>150</v>
      </c>
      <c r="F70" s="108">
        <f>'Гл. зоот.'!F70+Зоотехники!F70</f>
        <v>0</v>
      </c>
      <c r="G70" s="109">
        <f t="shared" si="1"/>
        <v>0</v>
      </c>
      <c r="H70" s="108">
        <f>'Гл. зоот.'!H70+Зоотехники!H70</f>
        <v>1</v>
      </c>
      <c r="I70" s="109">
        <f t="shared" si="2"/>
        <v>33.333333333333329</v>
      </c>
      <c r="J70" s="109">
        <f t="shared" si="3"/>
        <v>50</v>
      </c>
      <c r="K70" s="108">
        <f>'Гл. зоот.'!K70+Зоотехники!K70</f>
        <v>0</v>
      </c>
      <c r="L70" s="109">
        <f t="shared" si="4"/>
        <v>0</v>
      </c>
      <c r="M70" s="108">
        <f>'Гл. зоот.'!M70+Зоотехники!M70</f>
        <v>1</v>
      </c>
      <c r="N70" s="109">
        <f t="shared" si="5"/>
        <v>33.333333333333329</v>
      </c>
      <c r="O70" s="108">
        <f>'Гл. зоот.'!O70+Зоотехники!O70</f>
        <v>2</v>
      </c>
      <c r="P70" s="109">
        <f t="shared" si="6"/>
        <v>66.666666666666657</v>
      </c>
      <c r="Q70" s="108">
        <f>'Гл. зоот.'!Q70+Зоотехники!Q70</f>
        <v>0</v>
      </c>
      <c r="R70" s="109">
        <f t="shared" si="7"/>
        <v>0</v>
      </c>
      <c r="S70" s="108">
        <f>'Гл. зоот.'!S70+Зоотехники!S70</f>
        <v>0</v>
      </c>
      <c r="T70" s="109">
        <f t="shared" si="8"/>
        <v>0</v>
      </c>
      <c r="U70" s="108">
        <f>'Гл. зоот.'!U70+Зоотехники!U70</f>
        <v>0</v>
      </c>
      <c r="V70" s="109">
        <f t="shared" si="9"/>
        <v>0</v>
      </c>
      <c r="W70" s="108">
        <f>'Гл. зоот.'!W70+Зоотехники!W70</f>
        <v>0</v>
      </c>
      <c r="X70" s="109">
        <f t="shared" si="10"/>
        <v>0</v>
      </c>
      <c r="Y70" s="108">
        <f>'Гл. зоот.'!Y70+Зоотехники!Y70</f>
        <v>1</v>
      </c>
      <c r="Z70" s="109">
        <f t="shared" si="11"/>
        <v>33.333333333333329</v>
      </c>
      <c r="AA70" s="108">
        <f>'Гл. зоот.'!AA70+Зоотехники!AA70</f>
        <v>0</v>
      </c>
      <c r="AB70" s="109">
        <f t="shared" si="12"/>
        <v>0</v>
      </c>
      <c r="AC70" s="109">
        <f t="shared" si="13"/>
        <v>0</v>
      </c>
      <c r="AD70" s="108">
        <f>'Гл. зоот.'!AD70+Зоотехники!AD70</f>
        <v>0</v>
      </c>
      <c r="AE70" s="109">
        <f t="shared" si="14"/>
        <v>0</v>
      </c>
      <c r="AF70" s="108">
        <f>'Гл. зоот.'!AF70+Зоотехники!AF70</f>
        <v>0</v>
      </c>
      <c r="AG70" s="109">
        <f t="shared" si="15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108">
        <f>'Гл. зоот.'!C71+Зоотехники!C71</f>
        <v>241</v>
      </c>
      <c r="D71" s="108">
        <f>'Гл. зоот.'!D71+Зоотехники!D71</f>
        <v>216</v>
      </c>
      <c r="E71" s="109">
        <f t="shared" si="0"/>
        <v>89.626556016597519</v>
      </c>
      <c r="F71" s="108">
        <f>'Гл. зоот.'!F71+Зоотехники!F71</f>
        <v>102</v>
      </c>
      <c r="G71" s="109">
        <f t="shared" si="1"/>
        <v>47.222222222222221</v>
      </c>
      <c r="H71" s="108">
        <f>'Гл. зоот.'!H71+Зоотехники!H71</f>
        <v>189</v>
      </c>
      <c r="I71" s="109">
        <f t="shared" si="2"/>
        <v>87.5</v>
      </c>
      <c r="J71" s="109">
        <f t="shared" si="3"/>
        <v>78.423236514522827</v>
      </c>
      <c r="K71" s="108">
        <f>'Гл. зоот.'!K71+Зоотехники!K71</f>
        <v>124</v>
      </c>
      <c r="L71" s="109">
        <f t="shared" si="4"/>
        <v>57.407407407407405</v>
      </c>
      <c r="M71" s="108">
        <f>'Гл. зоот.'!M71+Зоотехники!M71</f>
        <v>65</v>
      </c>
      <c r="N71" s="109">
        <f t="shared" si="5"/>
        <v>30.092592592592592</v>
      </c>
      <c r="O71" s="108">
        <f>'Гл. зоот.'!O71+Зоотехники!O71</f>
        <v>27</v>
      </c>
      <c r="P71" s="109">
        <f t="shared" si="6"/>
        <v>12.5</v>
      </c>
      <c r="Q71" s="108">
        <f>'Гл. зоот.'!Q71+Зоотехники!Q71</f>
        <v>0</v>
      </c>
      <c r="R71" s="109">
        <f t="shared" si="7"/>
        <v>0</v>
      </c>
      <c r="S71" s="108">
        <f>'Гл. зоот.'!S71+Зоотехники!S71</f>
        <v>18</v>
      </c>
      <c r="T71" s="109">
        <f t="shared" si="8"/>
        <v>8.3333333333333321</v>
      </c>
      <c r="U71" s="108">
        <f>'Гл. зоот.'!U71+Зоотехники!U71</f>
        <v>46</v>
      </c>
      <c r="V71" s="109">
        <f t="shared" si="9"/>
        <v>21.296296296296298</v>
      </c>
      <c r="W71" s="108">
        <f>'Гл. зоот.'!W71+Зоотехники!W71</f>
        <v>7</v>
      </c>
      <c r="X71" s="109">
        <f t="shared" si="10"/>
        <v>3.2407407407407405</v>
      </c>
      <c r="Y71" s="108">
        <f>'Гл. зоот.'!Y71+Зоотехники!Y71</f>
        <v>13</v>
      </c>
      <c r="Z71" s="109">
        <f t="shared" si="11"/>
        <v>6.0185185185185182</v>
      </c>
      <c r="AA71" s="108">
        <f>'Гл. зоот.'!AA71+Зоотехники!AA71</f>
        <v>1</v>
      </c>
      <c r="AB71" s="109">
        <f t="shared" si="12"/>
        <v>0.46296296296296291</v>
      </c>
      <c r="AC71" s="109">
        <f t="shared" si="13"/>
        <v>7.6923076923076925</v>
      </c>
      <c r="AD71" s="108">
        <f>'Гл. зоот.'!AD71+Зоотехники!AD71</f>
        <v>13</v>
      </c>
      <c r="AE71" s="109">
        <f t="shared" si="14"/>
        <v>6.0185185185185182</v>
      </c>
      <c r="AF71" s="108">
        <f>'Гл. зоот.'!AF71+Зоотехники!AF71</f>
        <v>0</v>
      </c>
      <c r="AG71" s="109">
        <f t="shared" si="15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61">
        <f>SUM(C73:C78)</f>
        <v>719.5</v>
      </c>
      <c r="D72" s="61">
        <f>SUM(D73:D78)</f>
        <v>678</v>
      </c>
      <c r="E72" s="62">
        <f t="shared" si="0"/>
        <v>94.232105628908968</v>
      </c>
      <c r="F72" s="61">
        <f>SUM(F73:F78)</f>
        <v>468</v>
      </c>
      <c r="G72" s="62">
        <f t="shared" si="1"/>
        <v>69.026548672566364</v>
      </c>
      <c r="H72" s="61">
        <f>SUM(H73:H78)</f>
        <v>629</v>
      </c>
      <c r="I72" s="62">
        <f>IF(D72=0,0,H72/D72*100)</f>
        <v>92.772861356932154</v>
      </c>
      <c r="J72" s="62">
        <f>IF(C72=0,0,H72/C72*100)</f>
        <v>87.421820708825564</v>
      </c>
      <c r="K72" s="61">
        <f>SUM(K73:K78)</f>
        <v>388</v>
      </c>
      <c r="L72" s="62">
        <f t="shared" si="4"/>
        <v>57.227138643067846</v>
      </c>
      <c r="M72" s="61">
        <f>SUM(M73:M78)</f>
        <v>241</v>
      </c>
      <c r="N72" s="62">
        <f>IF(D72=0,0,M72/D72*100)</f>
        <v>35.545722713864308</v>
      </c>
      <c r="O72" s="61">
        <f>SUM(O73:O78)</f>
        <v>49</v>
      </c>
      <c r="P72" s="62">
        <f>IF(D72=0,0,O72/D72*100)</f>
        <v>7.227138643067847</v>
      </c>
      <c r="Q72" s="61">
        <f>SUM(Q73:Q78)</f>
        <v>25</v>
      </c>
      <c r="R72" s="62">
        <f t="shared" si="7"/>
        <v>51.020408163265309</v>
      </c>
      <c r="S72" s="61">
        <f>SUM(S73:S78)</f>
        <v>89</v>
      </c>
      <c r="T72" s="62">
        <f>IF(D72=0,0,S72/D72*100)</f>
        <v>13.126843657817108</v>
      </c>
      <c r="U72" s="61">
        <f>SUM(U73:U78)</f>
        <v>61</v>
      </c>
      <c r="V72" s="62">
        <f t="shared" si="9"/>
        <v>8.9970501474926259</v>
      </c>
      <c r="W72" s="61">
        <f>SUM(W73:W78)</f>
        <v>71</v>
      </c>
      <c r="X72" s="62">
        <f>IF(D72=0,0,W72/D72*100)</f>
        <v>10.471976401179942</v>
      </c>
      <c r="Y72" s="61">
        <f>SUM(Y73:Y78)</f>
        <v>101</v>
      </c>
      <c r="Z72" s="62">
        <f>IF(D72=0,0,Y72/D72*100)</f>
        <v>14.896755162241886</v>
      </c>
      <c r="AA72" s="61">
        <f>SUM(AA73:AA78)</f>
        <v>4</v>
      </c>
      <c r="AB72" s="62">
        <f>IF(D72=0,0,AA72/D72*100)</f>
        <v>0.58997050147492625</v>
      </c>
      <c r="AC72" s="62">
        <f>IF(Y72=0,0,AA72/Y72*100)</f>
        <v>3.9603960396039604</v>
      </c>
      <c r="AD72" s="61">
        <f>SUM(AD73:AD78)</f>
        <v>93</v>
      </c>
      <c r="AE72" s="62">
        <f t="shared" si="14"/>
        <v>13.716814159292035</v>
      </c>
      <c r="AF72" s="61">
        <f>SUM(AF73:AF78)</f>
        <v>0</v>
      </c>
      <c r="AG72" s="62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108">
        <f>'Гл. зоот.'!C73+Зоотехники!C73</f>
        <v>50</v>
      </c>
      <c r="D73" s="108">
        <f>'Гл. зоот.'!D73+Зоотехники!D73</f>
        <v>39</v>
      </c>
      <c r="E73" s="109">
        <f t="shared" si="0"/>
        <v>78</v>
      </c>
      <c r="F73" s="108">
        <f>'Гл. зоот.'!F73+Зоотехники!F73</f>
        <v>26</v>
      </c>
      <c r="G73" s="109">
        <f t="shared" si="1"/>
        <v>66.666666666666657</v>
      </c>
      <c r="H73" s="108">
        <f>'Гл. зоот.'!H73+Зоотехники!H73</f>
        <v>35</v>
      </c>
      <c r="I73" s="109">
        <f t="shared" si="2"/>
        <v>89.743589743589752</v>
      </c>
      <c r="J73" s="109">
        <f t="shared" si="3"/>
        <v>70</v>
      </c>
      <c r="K73" s="108">
        <f>'Гл. зоот.'!K73+Зоотехники!K73</f>
        <v>26</v>
      </c>
      <c r="L73" s="109">
        <f t="shared" si="4"/>
        <v>66.666666666666657</v>
      </c>
      <c r="M73" s="108">
        <f>'Гл. зоот.'!M73+Зоотехники!M73</f>
        <v>9</v>
      </c>
      <c r="N73" s="109">
        <f t="shared" si="5"/>
        <v>23.076923076923077</v>
      </c>
      <c r="O73" s="108">
        <f>'Гл. зоот.'!O73+Зоотехники!O73</f>
        <v>4</v>
      </c>
      <c r="P73" s="109">
        <f t="shared" si="6"/>
        <v>10.256410256410255</v>
      </c>
      <c r="Q73" s="108">
        <f>'Гл. зоот.'!Q73+Зоотехники!Q73</f>
        <v>0</v>
      </c>
      <c r="R73" s="109">
        <f t="shared" si="7"/>
        <v>0</v>
      </c>
      <c r="S73" s="108">
        <f>'Гл. зоот.'!S73+Зоотехники!S73</f>
        <v>1</v>
      </c>
      <c r="T73" s="109">
        <f t="shared" si="8"/>
        <v>2.5641025641025639</v>
      </c>
      <c r="U73" s="108">
        <f>'Гл. зоот.'!U73+Зоотехники!U73</f>
        <v>9</v>
      </c>
      <c r="V73" s="109">
        <f t="shared" si="9"/>
        <v>23.076923076923077</v>
      </c>
      <c r="W73" s="108">
        <f>'Гл. зоот.'!W73+Зоотехники!W73</f>
        <v>3</v>
      </c>
      <c r="X73" s="109">
        <f t="shared" si="10"/>
        <v>7.6923076923076925</v>
      </c>
      <c r="Y73" s="108">
        <f>'Гл. зоот.'!Y73+Зоотехники!Y73</f>
        <v>2</v>
      </c>
      <c r="Z73" s="109">
        <f t="shared" si="11"/>
        <v>5.1282051282051277</v>
      </c>
      <c r="AA73" s="108">
        <f>'Гл. зоот.'!AA73+Зоотехники!AA73</f>
        <v>0</v>
      </c>
      <c r="AB73" s="109">
        <f t="shared" si="12"/>
        <v>0</v>
      </c>
      <c r="AC73" s="109">
        <f t="shared" si="13"/>
        <v>0</v>
      </c>
      <c r="AD73" s="108">
        <f>'Гл. зоот.'!AD73+Зоотехники!AD73</f>
        <v>3</v>
      </c>
      <c r="AE73" s="109">
        <f t="shared" si="14"/>
        <v>7.6923076923076925</v>
      </c>
      <c r="AF73" s="108">
        <f>'Гл. зоот.'!AF73+Зоотехники!AF73</f>
        <v>0</v>
      </c>
      <c r="AG73" s="109">
        <f t="shared" si="15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108">
        <f>'Гл. зоот.'!C74+Зоотехники!C74</f>
        <v>279.5</v>
      </c>
      <c r="D74" s="108">
        <f>'Гл. зоот.'!D74+Зоотехники!D74</f>
        <v>247</v>
      </c>
      <c r="E74" s="109">
        <f t="shared" si="0"/>
        <v>88.372093023255815</v>
      </c>
      <c r="F74" s="108">
        <f>'Гл. зоот.'!F74+Зоотехники!F74</f>
        <v>206</v>
      </c>
      <c r="G74" s="109">
        <f t="shared" si="1"/>
        <v>83.400809716599184</v>
      </c>
      <c r="H74" s="108">
        <f>'Гл. зоот.'!H74+Зоотехники!H74</f>
        <v>228</v>
      </c>
      <c r="I74" s="109">
        <f t="shared" si="2"/>
        <v>92.307692307692307</v>
      </c>
      <c r="J74" s="109">
        <f t="shared" si="3"/>
        <v>81.574239713774602</v>
      </c>
      <c r="K74" s="108">
        <f>'Гл. зоот.'!K74+Зоотехники!K74</f>
        <v>155</v>
      </c>
      <c r="L74" s="109">
        <f t="shared" si="4"/>
        <v>62.753036437246969</v>
      </c>
      <c r="M74" s="108">
        <f>'Гл. зоот.'!M74+Зоотехники!M74</f>
        <v>73</v>
      </c>
      <c r="N74" s="109">
        <f t="shared" si="5"/>
        <v>29.554655870445345</v>
      </c>
      <c r="O74" s="108">
        <f>'Гл. зоот.'!O74+Зоотехники!O74</f>
        <v>19</v>
      </c>
      <c r="P74" s="109">
        <f t="shared" si="6"/>
        <v>7.6923076923076925</v>
      </c>
      <c r="Q74" s="108">
        <f>'Гл. зоот.'!Q74+Зоотехники!Q74</f>
        <v>11</v>
      </c>
      <c r="R74" s="109">
        <f t="shared" si="7"/>
        <v>57.894736842105267</v>
      </c>
      <c r="S74" s="108">
        <f>'Гл. зоот.'!S74+Зоотехники!S74</f>
        <v>22</v>
      </c>
      <c r="T74" s="109">
        <f t="shared" si="8"/>
        <v>8.9068825910931171</v>
      </c>
      <c r="U74" s="108">
        <f>'Гл. зоот.'!U74+Зоотехники!U74</f>
        <v>27</v>
      </c>
      <c r="V74" s="109">
        <f t="shared" si="9"/>
        <v>10.931174089068826</v>
      </c>
      <c r="W74" s="108">
        <f>'Гл. зоот.'!W74+Зоотехники!W74</f>
        <v>19</v>
      </c>
      <c r="X74" s="109">
        <f t="shared" si="10"/>
        <v>7.6923076923076925</v>
      </c>
      <c r="Y74" s="108">
        <f>'Гл. зоот.'!Y74+Зоотехники!Y74</f>
        <v>40</v>
      </c>
      <c r="Z74" s="109">
        <f t="shared" si="11"/>
        <v>16.194331983805668</v>
      </c>
      <c r="AA74" s="108">
        <f>'Гл. зоот.'!AA74+Зоотехники!AA74</f>
        <v>1</v>
      </c>
      <c r="AB74" s="109">
        <f t="shared" si="12"/>
        <v>0.40485829959514169</v>
      </c>
      <c r="AC74" s="109">
        <f t="shared" si="13"/>
        <v>2.5</v>
      </c>
      <c r="AD74" s="108">
        <f>'Гл. зоот.'!AD74+Зоотехники!AD74</f>
        <v>33</v>
      </c>
      <c r="AE74" s="109">
        <f t="shared" si="14"/>
        <v>13.360323886639677</v>
      </c>
      <c r="AF74" s="108">
        <f>'Гл. зоот.'!AF74+Зоотехники!AF74</f>
        <v>0</v>
      </c>
      <c r="AG74" s="109">
        <f t="shared" si="15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108">
        <f>'Гл. зоот.'!C75+Зоотехники!C75</f>
        <v>197</v>
      </c>
      <c r="D75" s="108">
        <f>'Гл. зоот.'!D75+Зоотехники!D75</f>
        <v>184</v>
      </c>
      <c r="E75" s="109">
        <f t="shared" si="0"/>
        <v>93.401015228426402</v>
      </c>
      <c r="F75" s="108">
        <f>'Гл. зоот.'!F75+Зоотехники!F75</f>
        <v>121</v>
      </c>
      <c r="G75" s="109">
        <f t="shared" si="1"/>
        <v>65.760869565217391</v>
      </c>
      <c r="H75" s="108">
        <f>'Гл. зоот.'!H75+Зоотехники!H75</f>
        <v>175</v>
      </c>
      <c r="I75" s="109">
        <f t="shared" si="2"/>
        <v>95.108695652173907</v>
      </c>
      <c r="J75" s="109">
        <f t="shared" si="3"/>
        <v>88.832487309644677</v>
      </c>
      <c r="K75" s="108">
        <f>'Гл. зоот.'!K75+Зоотехники!K75</f>
        <v>133</v>
      </c>
      <c r="L75" s="109">
        <f t="shared" si="4"/>
        <v>72.282608695652172</v>
      </c>
      <c r="M75" s="108">
        <f>'Гл. зоот.'!M75+Зоотехники!M75</f>
        <v>42</v>
      </c>
      <c r="N75" s="109">
        <f t="shared" si="5"/>
        <v>22.826086956521738</v>
      </c>
      <c r="O75" s="108">
        <f>'Гл. зоот.'!O75+Зоотехники!O75</f>
        <v>9</v>
      </c>
      <c r="P75" s="109">
        <f t="shared" si="6"/>
        <v>4.8913043478260869</v>
      </c>
      <c r="Q75" s="108">
        <f>'Гл. зоот.'!Q75+Зоотехники!Q75</f>
        <v>6</v>
      </c>
      <c r="R75" s="109">
        <f t="shared" si="7"/>
        <v>66.666666666666657</v>
      </c>
      <c r="S75" s="108">
        <f>'Гл. зоот.'!S75+Зоотехники!S75</f>
        <v>27</v>
      </c>
      <c r="T75" s="109">
        <f t="shared" si="8"/>
        <v>14.673913043478262</v>
      </c>
      <c r="U75" s="108">
        <f>'Гл. зоот.'!U75+Зоотехники!U75</f>
        <v>7</v>
      </c>
      <c r="V75" s="109">
        <f t="shared" si="9"/>
        <v>3.804347826086957</v>
      </c>
      <c r="W75" s="108">
        <f>'Гл. зоот.'!W75+Зоотехники!W75</f>
        <v>25</v>
      </c>
      <c r="X75" s="109">
        <f t="shared" si="10"/>
        <v>13.586956521739129</v>
      </c>
      <c r="Y75" s="108">
        <f>'Гл. зоот.'!Y75+Зоотехники!Y75</f>
        <v>35</v>
      </c>
      <c r="Z75" s="109">
        <f t="shared" si="11"/>
        <v>19.021739130434785</v>
      </c>
      <c r="AA75" s="108">
        <f>'Гл. зоот.'!AA75+Зоотехники!AA75</f>
        <v>3</v>
      </c>
      <c r="AB75" s="109">
        <f t="shared" si="12"/>
        <v>1.6304347826086956</v>
      </c>
      <c r="AC75" s="109">
        <f t="shared" si="13"/>
        <v>8.5714285714285712</v>
      </c>
      <c r="AD75" s="108">
        <f>'Гл. зоот.'!AD75+Зоотехники!AD75</f>
        <v>28</v>
      </c>
      <c r="AE75" s="109">
        <f t="shared" si="14"/>
        <v>15.217391304347828</v>
      </c>
      <c r="AF75" s="108">
        <f>'Гл. зоот.'!AF75+Зоотехники!AF75</f>
        <v>0</v>
      </c>
      <c r="AG75" s="109">
        <f t="shared" si="15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108">
        <f>'Гл. зоот.'!C76+Зоотехники!C76</f>
        <v>104</v>
      </c>
      <c r="D76" s="108">
        <f>'Гл. зоот.'!D76+Зоотехники!D76</f>
        <v>135</v>
      </c>
      <c r="E76" s="109">
        <f t="shared" si="0"/>
        <v>129.80769230769232</v>
      </c>
      <c r="F76" s="108">
        <f>'Гл. зоот.'!F76+Зоотехники!F76</f>
        <v>111</v>
      </c>
      <c r="G76" s="109">
        <f t="shared" si="1"/>
        <v>82.222222222222214</v>
      </c>
      <c r="H76" s="108">
        <f>'Гл. зоот.'!H76+Зоотехники!H76</f>
        <v>120</v>
      </c>
      <c r="I76" s="109">
        <f t="shared" si="2"/>
        <v>88.888888888888886</v>
      </c>
      <c r="J76" s="109">
        <f t="shared" si="3"/>
        <v>115.38461538461537</v>
      </c>
      <c r="K76" s="108">
        <f>'Гл. зоот.'!K76+Зоотехники!K76</f>
        <v>61</v>
      </c>
      <c r="L76" s="109">
        <f t="shared" si="4"/>
        <v>45.185185185185183</v>
      </c>
      <c r="M76" s="108">
        <f>'Гл. зоот.'!M76+Зоотехники!M76</f>
        <v>59</v>
      </c>
      <c r="N76" s="109">
        <f t="shared" si="5"/>
        <v>43.703703703703702</v>
      </c>
      <c r="O76" s="108">
        <f>'Гл. зоот.'!O76+Зоотехники!O76</f>
        <v>15</v>
      </c>
      <c r="P76" s="109">
        <f t="shared" si="6"/>
        <v>11.111111111111111</v>
      </c>
      <c r="Q76" s="108">
        <f>'Гл. зоот.'!Q76+Зоотехники!Q76</f>
        <v>8</v>
      </c>
      <c r="R76" s="109">
        <f t="shared" si="7"/>
        <v>53.333333333333336</v>
      </c>
      <c r="S76" s="108">
        <f>'Гл. зоот.'!S76+Зоотехники!S76</f>
        <v>19</v>
      </c>
      <c r="T76" s="109">
        <f t="shared" si="8"/>
        <v>14.074074074074074</v>
      </c>
      <c r="U76" s="108">
        <f>'Гл. зоот.'!U76+Зоотехники!U76</f>
        <v>15</v>
      </c>
      <c r="V76" s="109">
        <f t="shared" si="9"/>
        <v>11.111111111111111</v>
      </c>
      <c r="W76" s="108">
        <f>'Гл. зоот.'!W76+Зоотехники!W76</f>
        <v>24</v>
      </c>
      <c r="X76" s="109">
        <f t="shared" si="10"/>
        <v>17.777777777777779</v>
      </c>
      <c r="Y76" s="108">
        <f>'Гл. зоот.'!Y76+Зоотехники!Y76</f>
        <v>14</v>
      </c>
      <c r="Z76" s="109">
        <f t="shared" si="11"/>
        <v>10.37037037037037</v>
      </c>
      <c r="AA76" s="108">
        <f>'Гл. зоот.'!AA76+Зоотехники!AA76</f>
        <v>0</v>
      </c>
      <c r="AB76" s="109">
        <f t="shared" si="12"/>
        <v>0</v>
      </c>
      <c r="AC76" s="109">
        <f t="shared" si="13"/>
        <v>0</v>
      </c>
      <c r="AD76" s="108">
        <f>'Гл. зоот.'!AD76+Зоотехники!AD76</f>
        <v>18</v>
      </c>
      <c r="AE76" s="109">
        <f t="shared" si="14"/>
        <v>13.333333333333334</v>
      </c>
      <c r="AF76" s="108">
        <f>'Гл. зоот.'!AF76+Зоотехники!AF76</f>
        <v>0</v>
      </c>
      <c r="AG76" s="109">
        <f t="shared" si="15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108">
        <f>'Гл. зоот.'!C77+Зоотехники!C77</f>
        <v>6</v>
      </c>
      <c r="D77" s="108">
        <f>'Гл. зоот.'!D77+Зоотехники!D77</f>
        <v>4</v>
      </c>
      <c r="E77" s="109">
        <f t="shared" si="0"/>
        <v>66.666666666666657</v>
      </c>
      <c r="F77" s="108">
        <f>'Гл. зоот.'!F77+Зоотехники!F77</f>
        <v>2</v>
      </c>
      <c r="G77" s="109">
        <f t="shared" si="1"/>
        <v>50</v>
      </c>
      <c r="H77" s="108">
        <f>'Гл. зоот.'!H77+Зоотехники!H77</f>
        <v>4</v>
      </c>
      <c r="I77" s="109">
        <f t="shared" si="2"/>
        <v>100</v>
      </c>
      <c r="J77" s="109">
        <f t="shared" si="3"/>
        <v>66.666666666666657</v>
      </c>
      <c r="K77" s="108">
        <f>'Гл. зоот.'!K77+Зоотехники!K77</f>
        <v>1</v>
      </c>
      <c r="L77" s="109">
        <f t="shared" si="4"/>
        <v>25</v>
      </c>
      <c r="M77" s="108">
        <f>'Гл. зоот.'!M77+Зоотехники!M77</f>
        <v>3</v>
      </c>
      <c r="N77" s="109">
        <f t="shared" si="5"/>
        <v>75</v>
      </c>
      <c r="O77" s="108">
        <f>'Гл. зоот.'!O77+Зоотехники!O77</f>
        <v>0</v>
      </c>
      <c r="P77" s="109">
        <f t="shared" si="6"/>
        <v>0</v>
      </c>
      <c r="Q77" s="108">
        <f>'Гл. зоот.'!Q77+Зоотехники!Q77</f>
        <v>0</v>
      </c>
      <c r="R77" s="109">
        <f t="shared" si="7"/>
        <v>0</v>
      </c>
      <c r="S77" s="108">
        <f>'Гл. зоот.'!S77+Зоотехники!S77</f>
        <v>1</v>
      </c>
      <c r="T77" s="109">
        <f t="shared" si="8"/>
        <v>25</v>
      </c>
      <c r="U77" s="108">
        <f>'Гл. зоот.'!U77+Зоотехники!U77</f>
        <v>1</v>
      </c>
      <c r="V77" s="109">
        <f t="shared" si="9"/>
        <v>25</v>
      </c>
      <c r="W77" s="108">
        <f>'Гл. зоот.'!W77+Зоотехники!W77</f>
        <v>0</v>
      </c>
      <c r="X77" s="109">
        <f t="shared" si="10"/>
        <v>0</v>
      </c>
      <c r="Y77" s="108">
        <f>'Гл. зоот.'!Y77+Зоотехники!Y77</f>
        <v>3</v>
      </c>
      <c r="Z77" s="109">
        <f t="shared" si="11"/>
        <v>75</v>
      </c>
      <c r="AA77" s="108">
        <f>'Гл. зоот.'!AA77+Зоотехники!AA77</f>
        <v>0</v>
      </c>
      <c r="AB77" s="109">
        <f t="shared" si="12"/>
        <v>0</v>
      </c>
      <c r="AC77" s="109">
        <f t="shared" si="13"/>
        <v>0</v>
      </c>
      <c r="AD77" s="108">
        <f>'Гл. зоот.'!AD77+Зоотехники!AD77</f>
        <v>3</v>
      </c>
      <c r="AE77" s="109">
        <f t="shared" si="14"/>
        <v>75</v>
      </c>
      <c r="AF77" s="108">
        <f>'Гл. зоот.'!AF77+Зоотехники!AF77</f>
        <v>0</v>
      </c>
      <c r="AG77" s="109">
        <f t="shared" si="15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108">
        <f>'Гл. зоот.'!C78+Зоотехники!C78</f>
        <v>83</v>
      </c>
      <c r="D78" s="108">
        <f>'Гл. зоот.'!D78+Зоотехники!D78</f>
        <v>69</v>
      </c>
      <c r="E78" s="109">
        <f t="shared" si="0"/>
        <v>83.132530120481931</v>
      </c>
      <c r="F78" s="108">
        <f>'Гл. зоот.'!F78+Зоотехники!F78</f>
        <v>2</v>
      </c>
      <c r="G78" s="109">
        <f t="shared" si="1"/>
        <v>2.8985507246376812</v>
      </c>
      <c r="H78" s="108">
        <f>'Гл. зоот.'!H78+Зоотехники!H78</f>
        <v>67</v>
      </c>
      <c r="I78" s="109">
        <f t="shared" si="2"/>
        <v>97.101449275362313</v>
      </c>
      <c r="J78" s="109">
        <f t="shared" si="3"/>
        <v>80.722891566265062</v>
      </c>
      <c r="K78" s="108">
        <f>'Гл. зоот.'!K78+Зоотехники!K78</f>
        <v>12</v>
      </c>
      <c r="L78" s="109">
        <f t="shared" si="4"/>
        <v>17.391304347826086</v>
      </c>
      <c r="M78" s="108">
        <f>'Гл. зоот.'!M78+Зоотехники!M78</f>
        <v>55</v>
      </c>
      <c r="N78" s="109">
        <f t="shared" si="5"/>
        <v>79.710144927536234</v>
      </c>
      <c r="O78" s="108">
        <f>'Гл. зоот.'!O78+Зоотехники!O78</f>
        <v>2</v>
      </c>
      <c r="P78" s="109">
        <f t="shared" si="6"/>
        <v>2.8985507246376812</v>
      </c>
      <c r="Q78" s="108">
        <f>'Гл. зоот.'!Q78+Зоотехники!Q78</f>
        <v>0</v>
      </c>
      <c r="R78" s="109">
        <f t="shared" si="7"/>
        <v>0</v>
      </c>
      <c r="S78" s="108">
        <f>'Гл. зоот.'!S78+Зоотехники!S78</f>
        <v>19</v>
      </c>
      <c r="T78" s="109">
        <f t="shared" si="8"/>
        <v>27.536231884057973</v>
      </c>
      <c r="U78" s="108">
        <f>'Гл. зоот.'!U78+Зоотехники!U78</f>
        <v>2</v>
      </c>
      <c r="V78" s="109">
        <f t="shared" si="9"/>
        <v>2.8985507246376812</v>
      </c>
      <c r="W78" s="108">
        <f>'Гл. зоот.'!W78+Зоотехники!W78</f>
        <v>0</v>
      </c>
      <c r="X78" s="109">
        <f t="shared" si="10"/>
        <v>0</v>
      </c>
      <c r="Y78" s="108">
        <f>'Гл. зоот.'!Y78+Зоотехники!Y78</f>
        <v>7</v>
      </c>
      <c r="Z78" s="109">
        <f t="shared" si="11"/>
        <v>10.144927536231885</v>
      </c>
      <c r="AA78" s="108">
        <f>'Гл. зоот.'!AA78+Зоотехники!AA78</f>
        <v>0</v>
      </c>
      <c r="AB78" s="109">
        <f t="shared" si="12"/>
        <v>0</v>
      </c>
      <c r="AC78" s="109">
        <f t="shared" si="13"/>
        <v>0</v>
      </c>
      <c r="AD78" s="108">
        <f>'Гл. зоот.'!AD78+Зоотехники!AD78</f>
        <v>8</v>
      </c>
      <c r="AE78" s="109">
        <f t="shared" si="14"/>
        <v>11.594202898550725</v>
      </c>
      <c r="AF78" s="108">
        <f>'Гл. зоот.'!AF78+Зоотехники!AF78</f>
        <v>0</v>
      </c>
      <c r="AG78" s="109">
        <f t="shared" si="15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61">
        <f>SUM(C80:C89)</f>
        <v>1493</v>
      </c>
      <c r="D79" s="61">
        <f>SUM(D80:D89)</f>
        <v>1331</v>
      </c>
      <c r="E79" s="62">
        <f>IF(C79=0,0,D79/C79*100)</f>
        <v>89.149363697253847</v>
      </c>
      <c r="F79" s="61">
        <f>SUM(F80:F89)</f>
        <v>871</v>
      </c>
      <c r="G79" s="62">
        <f>IF(D79=0,0,F79/D79*100)</f>
        <v>65.439519158527432</v>
      </c>
      <c r="H79" s="61">
        <f>SUM(H80:H89)</f>
        <v>1157</v>
      </c>
      <c r="I79" s="62">
        <f>IF(D79=0,0,H79/D79*100)</f>
        <v>86.927122464312546</v>
      </c>
      <c r="J79" s="62">
        <f>IF(C79=0,0,H79/C79*100)</f>
        <v>77.49497655726725</v>
      </c>
      <c r="K79" s="61">
        <f>SUM(K80:K89)</f>
        <v>712</v>
      </c>
      <c r="L79" s="62">
        <f t="shared" si="4"/>
        <v>53.49361382419233</v>
      </c>
      <c r="M79" s="61">
        <f>SUM(M80:M89)</f>
        <v>445</v>
      </c>
      <c r="N79" s="62">
        <f>IF(D79=0,0,M79/D79*100)</f>
        <v>33.433508640120216</v>
      </c>
      <c r="O79" s="61">
        <f>SUM(O80:O89)</f>
        <v>174</v>
      </c>
      <c r="P79" s="62">
        <f>IF(D79=0,0,O79/D79*100)</f>
        <v>13.072877535687452</v>
      </c>
      <c r="Q79" s="61">
        <f>SUM(Q80:Q89)</f>
        <v>22</v>
      </c>
      <c r="R79" s="62">
        <f t="shared" si="7"/>
        <v>12.643678160919542</v>
      </c>
      <c r="S79" s="61">
        <f>SUM(S80:S89)</f>
        <v>142</v>
      </c>
      <c r="T79" s="62">
        <f>IF(D79=0,0,S79/D79*100)</f>
        <v>10.668670172802404</v>
      </c>
      <c r="U79" s="61">
        <f>SUM(U80:U89)</f>
        <v>153</v>
      </c>
      <c r="V79" s="62">
        <f t="shared" si="9"/>
        <v>11.495116453794139</v>
      </c>
      <c r="W79" s="61">
        <f>SUM(W80:W89)</f>
        <v>92</v>
      </c>
      <c r="X79" s="62">
        <f>IF(D79=0,0,W79/D79*100)</f>
        <v>6.9120961682945152</v>
      </c>
      <c r="Y79" s="61">
        <f>SUM(Y80:Y89)</f>
        <v>175</v>
      </c>
      <c r="Z79" s="62">
        <f>IF(D79=0,0,Y79/D79*100)</f>
        <v>13.148009015777612</v>
      </c>
      <c r="AA79" s="61">
        <f>SUM(AA80:AA89)</f>
        <v>26</v>
      </c>
      <c r="AB79" s="62">
        <f>IF(D79=0,0,AA79/D79*100)</f>
        <v>1.9534184823441023</v>
      </c>
      <c r="AC79" s="62">
        <f>IF(Y79=0,0,AA79/Y79*100)</f>
        <v>14.857142857142858</v>
      </c>
      <c r="AD79" s="61">
        <f>SUM(AD80:AD89)</f>
        <v>215</v>
      </c>
      <c r="AE79" s="62">
        <f t="shared" si="14"/>
        <v>16.153268219383921</v>
      </c>
      <c r="AF79" s="61">
        <f>SUM(AF80:AF89)</f>
        <v>1</v>
      </c>
      <c r="AG79" s="62">
        <f>IF(D79=0,0,AF79/D79*100)</f>
        <v>7.5131480090157785E-2</v>
      </c>
      <c r="AH79" s="46"/>
      <c r="AI79" s="46"/>
    </row>
    <row r="80" spans="1:35" x14ac:dyDescent="0.25">
      <c r="A80" s="93">
        <v>65</v>
      </c>
      <c r="B80" s="96" t="s">
        <v>104</v>
      </c>
      <c r="C80" s="108">
        <f>'Гл. зоот.'!C80+Зоотехники!C80</f>
        <v>46</v>
      </c>
      <c r="D80" s="108">
        <f>'Гл. зоот.'!D80+Зоотехники!D80</f>
        <v>44</v>
      </c>
      <c r="E80" s="109">
        <f t="shared" ref="E80" si="64">IF(C80=0,0,D80/C80*100)</f>
        <v>95.652173913043484</v>
      </c>
      <c r="F80" s="108">
        <f>'Гл. зоот.'!F80+Зоотехники!F80</f>
        <v>29</v>
      </c>
      <c r="G80" s="109">
        <f t="shared" ref="G80" si="65">IF(D80=0,0,F80/D80*100)</f>
        <v>65.909090909090907</v>
      </c>
      <c r="H80" s="108">
        <f>'Гл. зоот.'!H80+Зоотехники!H80</f>
        <v>41</v>
      </c>
      <c r="I80" s="109">
        <f t="shared" ref="I80" si="66">IF(D80=0,0,H80/D80*100)</f>
        <v>93.181818181818173</v>
      </c>
      <c r="J80" s="109">
        <f t="shared" ref="J80" si="67">IF(C80=0,0,H80/C80*100)</f>
        <v>89.130434782608688</v>
      </c>
      <c r="K80" s="108">
        <f>'Гл. зоот.'!K80+Зоотехники!K80</f>
        <v>14</v>
      </c>
      <c r="L80" s="109">
        <f t="shared" ref="L80" si="68">IF(D80=0,0,K80/D80*100)</f>
        <v>31.818181818181817</v>
      </c>
      <c r="M80" s="108">
        <f>'Гл. зоот.'!M80+Зоотехники!M80</f>
        <v>27</v>
      </c>
      <c r="N80" s="109">
        <f t="shared" ref="N80" si="69">IF(D80=0,0,M80/D80*100)</f>
        <v>61.363636363636367</v>
      </c>
      <c r="O80" s="108">
        <f>'Гл. зоот.'!O80+Зоотехники!O80</f>
        <v>3</v>
      </c>
      <c r="P80" s="109">
        <f t="shared" ref="P80" si="70">IF(D80=0,0,O80/D80*100)</f>
        <v>6.8181818181818175</v>
      </c>
      <c r="Q80" s="108">
        <f>'Гл. зоот.'!Q80+Зоотехники!Q80</f>
        <v>1</v>
      </c>
      <c r="R80" s="109">
        <f t="shared" ref="R80" si="71">IF(O80=0,0,Q80/O80*100)</f>
        <v>33.333333333333329</v>
      </c>
      <c r="S80" s="108">
        <f>'Гл. зоот.'!S80+Зоотехники!S80</f>
        <v>6</v>
      </c>
      <c r="T80" s="109">
        <f t="shared" ref="T80" si="72">IF(D80=0,0,S80/D80*100)</f>
        <v>13.636363636363635</v>
      </c>
      <c r="U80" s="108">
        <f>'Гл. зоот.'!U80+Зоотехники!U80</f>
        <v>14</v>
      </c>
      <c r="V80" s="109">
        <f t="shared" ref="V80" si="73">IF(D80=0,0,U80/D80*100)</f>
        <v>31.818181818181817</v>
      </c>
      <c r="W80" s="108">
        <f>'Гл. зоот.'!W80+Зоотехники!W80</f>
        <v>2</v>
      </c>
      <c r="X80" s="109">
        <f t="shared" ref="X80" si="74">IF(D80=0,0,W80/D80*100)</f>
        <v>4.5454545454545459</v>
      </c>
      <c r="Y80" s="108">
        <f>'Гл. зоот.'!Y80+Зоотехники!Y80</f>
        <v>1</v>
      </c>
      <c r="Z80" s="109">
        <f t="shared" ref="Z80" si="75">IF(D80=0,0,Y80/D80*100)</f>
        <v>2.2727272727272729</v>
      </c>
      <c r="AA80" s="108">
        <f>'Гл. зоот.'!AA80+Зоотехники!AA80</f>
        <v>0</v>
      </c>
      <c r="AB80" s="109">
        <f t="shared" ref="AB80" si="76">IF(D80=0,0,AA80/D80*100)</f>
        <v>0</v>
      </c>
      <c r="AC80" s="109">
        <f t="shared" ref="AC80" si="77">IF(Y80=0,0,AA80/Y80*100)</f>
        <v>0</v>
      </c>
      <c r="AD80" s="108">
        <f>'Гл. зоот.'!AD80+Зоотехники!AD80</f>
        <v>2</v>
      </c>
      <c r="AE80" s="109">
        <f t="shared" ref="AE80" si="78">IF(D80=0,0,AD80/D80*100)</f>
        <v>4.5454545454545459</v>
      </c>
      <c r="AF80" s="108">
        <f>'Гл. зоот.'!AF80+Зоотехники!AF80</f>
        <v>0</v>
      </c>
      <c r="AG80" s="109">
        <f t="shared" ref="AG80" si="7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108">
        <f>'Гл. зоот.'!C81+Зоотехники!C81</f>
        <v>39</v>
      </c>
      <c r="D81" s="108">
        <f>'Гл. зоот.'!D81+Зоотехники!D81</f>
        <v>39</v>
      </c>
      <c r="E81" s="109">
        <f t="shared" ref="E81:E89" si="80">IF(C81=0,0,D81/C81*100)</f>
        <v>100</v>
      </c>
      <c r="F81" s="108">
        <f>'Гл. зоот.'!F81+Зоотехники!F81</f>
        <v>22</v>
      </c>
      <c r="G81" s="109">
        <f t="shared" ref="G81:G89" si="81">IF(D81=0,0,F81/D81*100)</f>
        <v>56.410256410256409</v>
      </c>
      <c r="H81" s="108">
        <f>'Гл. зоот.'!H81+Зоотехники!H81</f>
        <v>37</v>
      </c>
      <c r="I81" s="109">
        <f t="shared" ref="I81:I89" si="82">IF(D81=0,0,H81/D81*100)</f>
        <v>94.871794871794862</v>
      </c>
      <c r="J81" s="109">
        <f t="shared" ref="J81:J89" si="83">IF(C81=0,0,H81/C81*100)</f>
        <v>94.871794871794862</v>
      </c>
      <c r="K81" s="108">
        <f>'Гл. зоот.'!K81+Зоотехники!K81</f>
        <v>20</v>
      </c>
      <c r="L81" s="109">
        <f t="shared" ref="L81:L89" si="84">IF(D81=0,0,K81/D81*100)</f>
        <v>51.282051282051277</v>
      </c>
      <c r="M81" s="108">
        <f>'Гл. зоот.'!M81+Зоотехники!M81</f>
        <v>17</v>
      </c>
      <c r="N81" s="109">
        <f t="shared" ref="N81:N89" si="85">IF(D81=0,0,M81/D81*100)</f>
        <v>43.589743589743591</v>
      </c>
      <c r="O81" s="108">
        <f>'Гл. зоот.'!O81+Зоотехники!O81</f>
        <v>2</v>
      </c>
      <c r="P81" s="109">
        <f t="shared" ref="P81:P89" si="86">IF(D81=0,0,O81/D81*100)</f>
        <v>5.1282051282051277</v>
      </c>
      <c r="Q81" s="108">
        <f>'Гл. зоот.'!Q81+Зоотехники!Q81</f>
        <v>0</v>
      </c>
      <c r="R81" s="109">
        <f t="shared" ref="R81:R89" si="87">IF(O81=0,0,Q81/O81*100)</f>
        <v>0</v>
      </c>
      <c r="S81" s="108">
        <f>'Гл. зоот.'!S81+Зоотехники!S81</f>
        <v>10</v>
      </c>
      <c r="T81" s="109">
        <f t="shared" ref="T81:T89" si="88">IF(D81=0,0,S81/D81*100)</f>
        <v>25.641025641025639</v>
      </c>
      <c r="U81" s="108">
        <f>'Гл. зоот.'!U81+Зоотехники!U81</f>
        <v>5</v>
      </c>
      <c r="V81" s="109">
        <f t="shared" ref="V81:V89" si="89">IF(D81=0,0,U81/D81*100)</f>
        <v>12.820512820512819</v>
      </c>
      <c r="W81" s="108">
        <f>'Гл. зоот.'!W81+Зоотехники!W81</f>
        <v>0</v>
      </c>
      <c r="X81" s="109">
        <f t="shared" ref="X81:X89" si="90">IF(D81=0,0,W81/D81*100)</f>
        <v>0</v>
      </c>
      <c r="Y81" s="108">
        <f>'Гл. зоот.'!Y81+Зоотехники!Y81</f>
        <v>3</v>
      </c>
      <c r="Z81" s="109">
        <f t="shared" ref="Z81:Z89" si="91">IF(D81=0,0,Y81/D81*100)</f>
        <v>7.6923076923076925</v>
      </c>
      <c r="AA81" s="108">
        <f>'Гл. зоот.'!AA81+Зоотехники!AA81</f>
        <v>0</v>
      </c>
      <c r="AB81" s="109">
        <f t="shared" ref="AB81:AB89" si="92">IF(D81=0,0,AA81/D81*100)</f>
        <v>0</v>
      </c>
      <c r="AC81" s="109">
        <f t="shared" ref="AC81:AC89" si="93">IF(Y81=0,0,AA81/Y81*100)</f>
        <v>0</v>
      </c>
      <c r="AD81" s="108">
        <f>'Гл. зоот.'!AD81+Зоотехники!AD81</f>
        <v>1</v>
      </c>
      <c r="AE81" s="109">
        <f t="shared" ref="AE81:AE89" si="94">IF(D81=0,0,AD81/D81*100)</f>
        <v>2.5641025641025639</v>
      </c>
      <c r="AF81" s="108">
        <f>'Гл. зоот.'!AF81+Зоотехники!AF81</f>
        <v>0</v>
      </c>
      <c r="AG81" s="109">
        <f t="shared" ref="AG81:AG89" si="95">IF(D81=0,0,AF81/D81*100)</f>
        <v>0</v>
      </c>
      <c r="AH81" s="42"/>
      <c r="AI81" s="42"/>
    </row>
    <row r="82" spans="1:35" x14ac:dyDescent="0.25">
      <c r="A82" s="93">
        <f t="shared" ref="A82:A89" si="96">A81+1</f>
        <v>67</v>
      </c>
      <c r="B82" s="96" t="s">
        <v>107</v>
      </c>
      <c r="C82" s="108">
        <f>'Гл. зоот.'!C82+Зоотехники!C82</f>
        <v>26</v>
      </c>
      <c r="D82" s="108">
        <f>'Гл. зоот.'!D82+Зоотехники!D82</f>
        <v>32</v>
      </c>
      <c r="E82" s="109">
        <f t="shared" si="80"/>
        <v>123.07692307692308</v>
      </c>
      <c r="F82" s="108">
        <f>'Гл. зоот.'!F82+Зоотехники!F82</f>
        <v>26</v>
      </c>
      <c r="G82" s="109">
        <f t="shared" si="81"/>
        <v>81.25</v>
      </c>
      <c r="H82" s="108">
        <f>'Гл. зоот.'!H82+Зоотехники!H82</f>
        <v>24</v>
      </c>
      <c r="I82" s="109">
        <f t="shared" si="82"/>
        <v>75</v>
      </c>
      <c r="J82" s="109">
        <f t="shared" si="83"/>
        <v>92.307692307692307</v>
      </c>
      <c r="K82" s="108">
        <f>'Гл. зоот.'!K82+Зоотехники!K82</f>
        <v>10</v>
      </c>
      <c r="L82" s="109">
        <f t="shared" si="84"/>
        <v>31.25</v>
      </c>
      <c r="M82" s="108">
        <f>'Гл. зоот.'!M82+Зоотехники!M82</f>
        <v>14</v>
      </c>
      <c r="N82" s="109">
        <f t="shared" si="85"/>
        <v>43.75</v>
      </c>
      <c r="O82" s="108">
        <f>'Гл. зоот.'!O82+Зоотехники!O82</f>
        <v>8</v>
      </c>
      <c r="P82" s="109">
        <f t="shared" si="86"/>
        <v>25</v>
      </c>
      <c r="Q82" s="108">
        <f>'Гл. зоот.'!Q82+Зоотехники!Q82</f>
        <v>0</v>
      </c>
      <c r="R82" s="109">
        <f t="shared" si="87"/>
        <v>0</v>
      </c>
      <c r="S82" s="108">
        <f>'Гл. зоот.'!S82+Зоотехники!S82</f>
        <v>1</v>
      </c>
      <c r="T82" s="109">
        <f t="shared" si="88"/>
        <v>3.125</v>
      </c>
      <c r="U82" s="108">
        <f>'Гл. зоот.'!U82+Зоотехники!U82</f>
        <v>4</v>
      </c>
      <c r="V82" s="109">
        <f t="shared" si="89"/>
        <v>12.5</v>
      </c>
      <c r="W82" s="108">
        <f>'Гл. зоот.'!W82+Зоотехники!W82</f>
        <v>0</v>
      </c>
      <c r="X82" s="109">
        <f t="shared" si="90"/>
        <v>0</v>
      </c>
      <c r="Y82" s="108">
        <f>'Гл. зоот.'!Y82+Зоотехники!Y82</f>
        <v>5</v>
      </c>
      <c r="Z82" s="109">
        <f t="shared" si="91"/>
        <v>15.625</v>
      </c>
      <c r="AA82" s="108">
        <f>'Гл. зоот.'!AA82+Зоотехники!AA82</f>
        <v>0</v>
      </c>
      <c r="AB82" s="109">
        <f t="shared" si="92"/>
        <v>0</v>
      </c>
      <c r="AC82" s="109">
        <f t="shared" si="93"/>
        <v>0</v>
      </c>
      <c r="AD82" s="108">
        <f>'Гл. зоот.'!AD82+Зоотехники!AD82</f>
        <v>7</v>
      </c>
      <c r="AE82" s="109">
        <f t="shared" si="94"/>
        <v>21.875</v>
      </c>
      <c r="AF82" s="108">
        <f>'Гл. зоот.'!AF82+Зоотехники!AF82</f>
        <v>0</v>
      </c>
      <c r="AG82" s="109">
        <f t="shared" si="95"/>
        <v>0</v>
      </c>
      <c r="AH82" s="42"/>
      <c r="AI82" s="42"/>
    </row>
    <row r="83" spans="1:35" x14ac:dyDescent="0.25">
      <c r="A83" s="93">
        <f t="shared" si="96"/>
        <v>68</v>
      </c>
      <c r="B83" s="96" t="s">
        <v>108</v>
      </c>
      <c r="C83" s="108">
        <f>'Гл. зоот.'!C83+Зоотехники!C83</f>
        <v>370</v>
      </c>
      <c r="D83" s="108">
        <f>'Гл. зоот.'!D83+Зоотехники!D83</f>
        <v>311</v>
      </c>
      <c r="E83" s="109">
        <f t="shared" si="80"/>
        <v>84.054054054054049</v>
      </c>
      <c r="F83" s="108">
        <f>'Гл. зоот.'!F83+Зоотехники!F83</f>
        <v>198</v>
      </c>
      <c r="G83" s="109">
        <f t="shared" si="81"/>
        <v>63.665594855305464</v>
      </c>
      <c r="H83" s="108">
        <f>'Гл. зоот.'!H83+Зоотехники!H83</f>
        <v>267</v>
      </c>
      <c r="I83" s="109">
        <f t="shared" si="82"/>
        <v>85.852090032154337</v>
      </c>
      <c r="J83" s="109">
        <f t="shared" si="83"/>
        <v>72.162162162162161</v>
      </c>
      <c r="K83" s="108">
        <f>'Гл. зоот.'!K83+Зоотехники!K83</f>
        <v>161</v>
      </c>
      <c r="L83" s="109">
        <f t="shared" si="84"/>
        <v>51.768488745980711</v>
      </c>
      <c r="M83" s="108">
        <f>'Гл. зоот.'!M83+Зоотехники!M83</f>
        <v>106</v>
      </c>
      <c r="N83" s="109">
        <f t="shared" si="85"/>
        <v>34.083601286173632</v>
      </c>
      <c r="O83" s="108">
        <f>'Гл. зоот.'!O83+Зоотехники!O83</f>
        <v>44</v>
      </c>
      <c r="P83" s="109">
        <f t="shared" si="86"/>
        <v>14.14790996784566</v>
      </c>
      <c r="Q83" s="108">
        <f>'Гл. зоот.'!Q83+Зоотехники!Q83</f>
        <v>8</v>
      </c>
      <c r="R83" s="109">
        <f t="shared" si="87"/>
        <v>18.181818181818183</v>
      </c>
      <c r="S83" s="108">
        <f>'Гл. зоот.'!S83+Зоотехники!S83</f>
        <v>16</v>
      </c>
      <c r="T83" s="109">
        <f t="shared" si="88"/>
        <v>5.144694533762058</v>
      </c>
      <c r="U83" s="108">
        <f>'Гл. зоот.'!U83+Зоотехники!U83</f>
        <v>43</v>
      </c>
      <c r="V83" s="109">
        <f t="shared" si="89"/>
        <v>13.826366559485532</v>
      </c>
      <c r="W83" s="108">
        <f>'Гл. зоот.'!W83+Зоотехники!W83</f>
        <v>45</v>
      </c>
      <c r="X83" s="109">
        <f t="shared" si="90"/>
        <v>14.469453376205788</v>
      </c>
      <c r="Y83" s="108">
        <f>'Гл. зоот.'!Y83+Зоотехники!Y83</f>
        <v>49</v>
      </c>
      <c r="Z83" s="109">
        <f t="shared" si="91"/>
        <v>15.755627009646304</v>
      </c>
      <c r="AA83" s="108">
        <f>'Гл. зоот.'!AA83+Зоотехники!AA83</f>
        <v>7</v>
      </c>
      <c r="AB83" s="109">
        <f t="shared" si="92"/>
        <v>2.2508038585209005</v>
      </c>
      <c r="AC83" s="109">
        <f t="shared" si="93"/>
        <v>14.285714285714285</v>
      </c>
      <c r="AD83" s="108">
        <f>'Гл. зоот.'!AD83+Зоотехники!AD83</f>
        <v>72</v>
      </c>
      <c r="AE83" s="109">
        <f t="shared" si="94"/>
        <v>23.15112540192926</v>
      </c>
      <c r="AF83" s="108">
        <f>'Гл. зоот.'!AF83+Зоотехники!AF83</f>
        <v>0</v>
      </c>
      <c r="AG83" s="109">
        <f t="shared" si="95"/>
        <v>0</v>
      </c>
      <c r="AH83" s="42"/>
      <c r="AI83" s="42"/>
    </row>
    <row r="84" spans="1:35" x14ac:dyDescent="0.25">
      <c r="A84" s="93">
        <f t="shared" si="96"/>
        <v>69</v>
      </c>
      <c r="B84" s="96" t="s">
        <v>110</v>
      </c>
      <c r="C84" s="108">
        <f>'Гл. зоот.'!C84+Зоотехники!C84</f>
        <v>300</v>
      </c>
      <c r="D84" s="108">
        <f>'Гл. зоот.'!D84+Зоотехники!D84</f>
        <v>268</v>
      </c>
      <c r="E84" s="109">
        <f t="shared" si="80"/>
        <v>89.333333333333329</v>
      </c>
      <c r="F84" s="108">
        <f>'Гл. зоот.'!F84+Зоотехники!F84</f>
        <v>203</v>
      </c>
      <c r="G84" s="109">
        <f t="shared" si="81"/>
        <v>75.746268656716424</v>
      </c>
      <c r="H84" s="108">
        <f>'Гл. зоот.'!H84+Зоотехники!H84</f>
        <v>209</v>
      </c>
      <c r="I84" s="109">
        <f t="shared" si="82"/>
        <v>77.985074626865668</v>
      </c>
      <c r="J84" s="109">
        <f t="shared" si="83"/>
        <v>69.666666666666671</v>
      </c>
      <c r="K84" s="108">
        <f>'Гл. зоот.'!K84+Зоотехники!K84</f>
        <v>113</v>
      </c>
      <c r="L84" s="109">
        <f t="shared" si="84"/>
        <v>42.164179104477611</v>
      </c>
      <c r="M84" s="108">
        <f>'Гл. зоот.'!M84+Зоотехники!M84</f>
        <v>96</v>
      </c>
      <c r="N84" s="109">
        <f t="shared" si="85"/>
        <v>35.820895522388057</v>
      </c>
      <c r="O84" s="108">
        <f>'Гл. зоот.'!O84+Зоотехники!O84</f>
        <v>59</v>
      </c>
      <c r="P84" s="109">
        <f t="shared" si="86"/>
        <v>22.014925373134329</v>
      </c>
      <c r="Q84" s="108">
        <f>'Гл. зоот.'!Q84+Зоотехники!Q84</f>
        <v>3</v>
      </c>
      <c r="R84" s="109">
        <f t="shared" si="87"/>
        <v>5.0847457627118651</v>
      </c>
      <c r="S84" s="108">
        <f>'Гл. зоот.'!S84+Зоотехники!S84</f>
        <v>32</v>
      </c>
      <c r="T84" s="109">
        <f t="shared" si="88"/>
        <v>11.940298507462686</v>
      </c>
      <c r="U84" s="108">
        <f>'Гл. зоот.'!U84+Зоотехники!U84</f>
        <v>33</v>
      </c>
      <c r="V84" s="109">
        <f t="shared" si="89"/>
        <v>12.313432835820896</v>
      </c>
      <c r="W84" s="108">
        <f>'Гл. зоот.'!W84+Зоотехники!W84</f>
        <v>17</v>
      </c>
      <c r="X84" s="109">
        <f t="shared" si="90"/>
        <v>6.3432835820895521</v>
      </c>
      <c r="Y84" s="108">
        <f>'Гл. зоот.'!Y84+Зоотехники!Y84</f>
        <v>38</v>
      </c>
      <c r="Z84" s="109">
        <f t="shared" si="91"/>
        <v>14.17910447761194</v>
      </c>
      <c r="AA84" s="108">
        <f>'Гл. зоот.'!AA84+Зоотехники!AA84</f>
        <v>2</v>
      </c>
      <c r="AB84" s="109">
        <f t="shared" si="92"/>
        <v>0.74626865671641784</v>
      </c>
      <c r="AC84" s="109">
        <f t="shared" si="93"/>
        <v>5.2631578947368416</v>
      </c>
      <c r="AD84" s="108">
        <f>'Гл. зоот.'!AD84+Зоотехники!AD84</f>
        <v>48</v>
      </c>
      <c r="AE84" s="109">
        <f t="shared" si="94"/>
        <v>17.910447761194028</v>
      </c>
      <c r="AF84" s="108">
        <f>'Гл. зоот.'!AF84+Зоотехники!AF84</f>
        <v>0</v>
      </c>
      <c r="AG84" s="109">
        <f t="shared" si="95"/>
        <v>0</v>
      </c>
      <c r="AH84" s="42"/>
      <c r="AI84" s="42"/>
    </row>
    <row r="85" spans="1:35" x14ac:dyDescent="0.25">
      <c r="A85" s="93">
        <f t="shared" si="96"/>
        <v>70</v>
      </c>
      <c r="B85" s="96" t="s">
        <v>111</v>
      </c>
      <c r="C85" s="108">
        <f>'Гл. зоот.'!C85+Зоотехники!C85</f>
        <v>74</v>
      </c>
      <c r="D85" s="108">
        <f>'Гл. зоот.'!D85+Зоотехники!D85</f>
        <v>67</v>
      </c>
      <c r="E85" s="109">
        <f t="shared" si="80"/>
        <v>90.540540540540533</v>
      </c>
      <c r="F85" s="108">
        <f>'Гл. зоот.'!F85+Зоотехники!F85</f>
        <v>48</v>
      </c>
      <c r="G85" s="109">
        <f t="shared" si="81"/>
        <v>71.641791044776113</v>
      </c>
      <c r="H85" s="108">
        <f>'Гл. зоот.'!H85+Зоотехники!H85</f>
        <v>65</v>
      </c>
      <c r="I85" s="109">
        <f t="shared" si="82"/>
        <v>97.014925373134332</v>
      </c>
      <c r="J85" s="109">
        <f t="shared" si="83"/>
        <v>87.837837837837839</v>
      </c>
      <c r="K85" s="108">
        <f>'Гл. зоот.'!K85+Зоотехники!K85</f>
        <v>48</v>
      </c>
      <c r="L85" s="109">
        <f t="shared" si="84"/>
        <v>71.641791044776113</v>
      </c>
      <c r="M85" s="108">
        <f>'Гл. зоот.'!M85+Зоотехники!M85</f>
        <v>17</v>
      </c>
      <c r="N85" s="109">
        <f t="shared" si="85"/>
        <v>25.373134328358208</v>
      </c>
      <c r="O85" s="108">
        <f>'Гл. зоот.'!O85+Зоотехники!O85</f>
        <v>2</v>
      </c>
      <c r="P85" s="109">
        <f t="shared" si="86"/>
        <v>2.9850746268656714</v>
      </c>
      <c r="Q85" s="108">
        <f>'Гл. зоот.'!Q85+Зоотехники!Q85</f>
        <v>2</v>
      </c>
      <c r="R85" s="109">
        <f t="shared" si="87"/>
        <v>100</v>
      </c>
      <c r="S85" s="108">
        <f>'Гл. зоот.'!S85+Зоотехники!S85</f>
        <v>16</v>
      </c>
      <c r="T85" s="109">
        <f t="shared" si="88"/>
        <v>23.880597014925371</v>
      </c>
      <c r="U85" s="108">
        <f>'Гл. зоот.'!U85+Зоотехники!U85</f>
        <v>4</v>
      </c>
      <c r="V85" s="109">
        <f t="shared" si="89"/>
        <v>5.9701492537313428</v>
      </c>
      <c r="W85" s="108">
        <f>'Гл. зоот.'!W85+Зоотехники!W85</f>
        <v>2</v>
      </c>
      <c r="X85" s="109">
        <f t="shared" si="90"/>
        <v>2.9850746268656714</v>
      </c>
      <c r="Y85" s="108">
        <f>'Гл. зоот.'!Y85+Зоотехники!Y85</f>
        <v>14</v>
      </c>
      <c r="Z85" s="109">
        <f t="shared" si="91"/>
        <v>20.8955223880597</v>
      </c>
      <c r="AA85" s="108">
        <f>'Гл. зоот.'!AA85+Зоотехники!AA85</f>
        <v>3</v>
      </c>
      <c r="AB85" s="109">
        <f t="shared" si="92"/>
        <v>4.4776119402985071</v>
      </c>
      <c r="AC85" s="109">
        <f t="shared" si="93"/>
        <v>21.428571428571427</v>
      </c>
      <c r="AD85" s="108">
        <f>'Гл. зоот.'!AD85+Зоотехники!AD85</f>
        <v>7</v>
      </c>
      <c r="AE85" s="109">
        <f t="shared" si="94"/>
        <v>10.44776119402985</v>
      </c>
      <c r="AF85" s="108">
        <f>'Гл. зоот.'!AF85+Зоотехники!AF85</f>
        <v>0</v>
      </c>
      <c r="AG85" s="109">
        <f t="shared" si="95"/>
        <v>0</v>
      </c>
      <c r="AH85" s="42"/>
      <c r="AI85" s="42"/>
    </row>
    <row r="86" spans="1:35" x14ac:dyDescent="0.25">
      <c r="A86" s="93">
        <f t="shared" si="96"/>
        <v>71</v>
      </c>
      <c r="B86" s="96" t="s">
        <v>112</v>
      </c>
      <c r="C86" s="108">
        <f>'Гл. зоот.'!C86+Зоотехники!C86</f>
        <v>90</v>
      </c>
      <c r="D86" s="108">
        <f>'Гл. зоот.'!D86+Зоотехники!D86</f>
        <v>76</v>
      </c>
      <c r="E86" s="109">
        <f t="shared" si="80"/>
        <v>84.444444444444443</v>
      </c>
      <c r="F86" s="108">
        <f>'Гл. зоот.'!F86+Зоотехники!F86</f>
        <v>43</v>
      </c>
      <c r="G86" s="109">
        <f t="shared" si="81"/>
        <v>56.578947368421048</v>
      </c>
      <c r="H86" s="108">
        <f>'Гл. зоот.'!H86+Зоотехники!H86</f>
        <v>71</v>
      </c>
      <c r="I86" s="109">
        <f t="shared" si="82"/>
        <v>93.421052631578945</v>
      </c>
      <c r="J86" s="109">
        <f t="shared" si="83"/>
        <v>78.888888888888886</v>
      </c>
      <c r="K86" s="108">
        <f>'Гл. зоот.'!K86+Зоотехники!K86</f>
        <v>50</v>
      </c>
      <c r="L86" s="109">
        <f t="shared" si="84"/>
        <v>65.789473684210535</v>
      </c>
      <c r="M86" s="108">
        <f>'Гл. зоот.'!M86+Зоотехники!M86</f>
        <v>21</v>
      </c>
      <c r="N86" s="109">
        <f t="shared" si="85"/>
        <v>27.631578947368425</v>
      </c>
      <c r="O86" s="108">
        <f>'Гл. зоот.'!O86+Зоотехники!O86</f>
        <v>5</v>
      </c>
      <c r="P86" s="109">
        <f t="shared" si="86"/>
        <v>6.5789473684210522</v>
      </c>
      <c r="Q86" s="108">
        <f>'Гл. зоот.'!Q86+Зоотехники!Q86</f>
        <v>1</v>
      </c>
      <c r="R86" s="109">
        <f t="shared" si="87"/>
        <v>20</v>
      </c>
      <c r="S86" s="108">
        <f>'Гл. зоот.'!S86+Зоотехники!S86</f>
        <v>2</v>
      </c>
      <c r="T86" s="109">
        <f t="shared" si="88"/>
        <v>2.6315789473684208</v>
      </c>
      <c r="U86" s="108">
        <f>'Гл. зоот.'!U86+Зоотехники!U86</f>
        <v>7</v>
      </c>
      <c r="V86" s="109">
        <f t="shared" si="89"/>
        <v>9.2105263157894726</v>
      </c>
      <c r="W86" s="108">
        <f>'Гл. зоот.'!W86+Зоотехники!W86</f>
        <v>1</v>
      </c>
      <c r="X86" s="109">
        <f t="shared" si="90"/>
        <v>1.3157894736842104</v>
      </c>
      <c r="Y86" s="108">
        <f>'Гл. зоот.'!Y86+Зоотехники!Y86</f>
        <v>9</v>
      </c>
      <c r="Z86" s="109">
        <f t="shared" si="91"/>
        <v>11.842105263157894</v>
      </c>
      <c r="AA86" s="108">
        <f>'Гл. зоот.'!AA86+Зоотехники!AA86</f>
        <v>0</v>
      </c>
      <c r="AB86" s="109">
        <f t="shared" si="92"/>
        <v>0</v>
      </c>
      <c r="AC86" s="109">
        <f t="shared" si="93"/>
        <v>0</v>
      </c>
      <c r="AD86" s="108">
        <f>'Гл. зоот.'!AD86+Зоотехники!AD86</f>
        <v>10</v>
      </c>
      <c r="AE86" s="109">
        <f t="shared" si="94"/>
        <v>13.157894736842104</v>
      </c>
      <c r="AF86" s="108">
        <f>'Гл. зоот.'!AF86+Зоотехники!AF86</f>
        <v>0</v>
      </c>
      <c r="AG86" s="109">
        <f t="shared" si="95"/>
        <v>0</v>
      </c>
      <c r="AH86" s="42"/>
      <c r="AI86" s="42"/>
    </row>
    <row r="87" spans="1:35" x14ac:dyDescent="0.25">
      <c r="A87" s="93">
        <f t="shared" si="96"/>
        <v>72</v>
      </c>
      <c r="B87" s="96" t="s">
        <v>113</v>
      </c>
      <c r="C87" s="108">
        <f>'Гл. зоот.'!C87+Зоотехники!C87</f>
        <v>329</v>
      </c>
      <c r="D87" s="108">
        <f>'Гл. зоот.'!D87+Зоотехники!D87</f>
        <v>279</v>
      </c>
      <c r="E87" s="109">
        <f t="shared" si="80"/>
        <v>84.80243161094225</v>
      </c>
      <c r="F87" s="108">
        <f>'Гл. зоот.'!F87+Зоотехники!F87</f>
        <v>156</v>
      </c>
      <c r="G87" s="109">
        <f t="shared" si="81"/>
        <v>55.913978494623649</v>
      </c>
      <c r="H87" s="108">
        <f>'Гл. зоот.'!H87+Зоотехники!H87</f>
        <v>249</v>
      </c>
      <c r="I87" s="109">
        <f t="shared" si="82"/>
        <v>89.247311827956992</v>
      </c>
      <c r="J87" s="109">
        <f t="shared" si="83"/>
        <v>75.683890577507597</v>
      </c>
      <c r="K87" s="108">
        <f>'Гл. зоот.'!K87+Зоотехники!K87</f>
        <v>165</v>
      </c>
      <c r="L87" s="109">
        <f t="shared" si="84"/>
        <v>59.13978494623656</v>
      </c>
      <c r="M87" s="108">
        <f>'Гл. зоот.'!M87+Зоотехники!M87</f>
        <v>84</v>
      </c>
      <c r="N87" s="109">
        <f t="shared" si="85"/>
        <v>30.107526881720432</v>
      </c>
      <c r="O87" s="108">
        <f>'Гл. зоот.'!O87+Зоотехники!O87</f>
        <v>30</v>
      </c>
      <c r="P87" s="109">
        <f t="shared" si="86"/>
        <v>10.75268817204301</v>
      </c>
      <c r="Q87" s="108">
        <f>'Гл. зоот.'!Q87+Зоотехники!Q87</f>
        <v>3</v>
      </c>
      <c r="R87" s="109">
        <f t="shared" si="87"/>
        <v>10</v>
      </c>
      <c r="S87" s="108">
        <f>'Гл. зоот.'!S87+Зоотехники!S87</f>
        <v>40</v>
      </c>
      <c r="T87" s="109">
        <f t="shared" si="88"/>
        <v>14.336917562724013</v>
      </c>
      <c r="U87" s="108">
        <f>'Гл. зоот.'!U87+Зоотехники!U87</f>
        <v>21</v>
      </c>
      <c r="V87" s="109">
        <f t="shared" si="89"/>
        <v>7.5268817204301079</v>
      </c>
      <c r="W87" s="108">
        <f>'Гл. зоот.'!W87+Зоотехники!W87</f>
        <v>5</v>
      </c>
      <c r="X87" s="109">
        <f t="shared" si="90"/>
        <v>1.7921146953405016</v>
      </c>
      <c r="Y87" s="108">
        <f>'Гл. зоот.'!Y87+Зоотехники!Y87</f>
        <v>34</v>
      </c>
      <c r="Z87" s="109">
        <f t="shared" si="91"/>
        <v>12.186379928315413</v>
      </c>
      <c r="AA87" s="108">
        <f>'Гл. зоот.'!AA87+Зоотехники!AA87</f>
        <v>8</v>
      </c>
      <c r="AB87" s="109">
        <f t="shared" si="92"/>
        <v>2.8673835125448028</v>
      </c>
      <c r="AC87" s="109">
        <f t="shared" si="93"/>
        <v>23.52941176470588</v>
      </c>
      <c r="AD87" s="108">
        <f>'Гл. зоот.'!AD87+Зоотехники!AD87</f>
        <v>25</v>
      </c>
      <c r="AE87" s="109">
        <f t="shared" si="94"/>
        <v>8.9605734767025087</v>
      </c>
      <c r="AF87" s="108">
        <f>'Гл. зоот.'!AF87+Зоотехники!AF87</f>
        <v>0</v>
      </c>
      <c r="AG87" s="109">
        <f t="shared" si="95"/>
        <v>0</v>
      </c>
      <c r="AH87" s="42"/>
      <c r="AI87" s="42"/>
    </row>
    <row r="88" spans="1:35" x14ac:dyDescent="0.25">
      <c r="A88" s="93">
        <f t="shared" si="96"/>
        <v>73</v>
      </c>
      <c r="B88" s="96" t="s">
        <v>114</v>
      </c>
      <c r="C88" s="108">
        <f>'Гл. зоот.'!C88+Зоотехники!C88</f>
        <v>134</v>
      </c>
      <c r="D88" s="108">
        <f>'Гл. зоот.'!D88+Зоотехники!D88</f>
        <v>129</v>
      </c>
      <c r="E88" s="109">
        <f t="shared" si="80"/>
        <v>96.268656716417908</v>
      </c>
      <c r="F88" s="108">
        <f>'Гл. зоот.'!F88+Зоотехники!F88</f>
        <v>78</v>
      </c>
      <c r="G88" s="109">
        <f t="shared" si="81"/>
        <v>60.465116279069761</v>
      </c>
      <c r="H88" s="108">
        <f>'Гл. зоот.'!H88+Зоотехники!H88</f>
        <v>120</v>
      </c>
      <c r="I88" s="109">
        <f t="shared" si="82"/>
        <v>93.023255813953483</v>
      </c>
      <c r="J88" s="109">
        <f t="shared" si="83"/>
        <v>89.552238805970148</v>
      </c>
      <c r="K88" s="108">
        <f>'Гл. зоот.'!K88+Зоотехники!K88</f>
        <v>84</v>
      </c>
      <c r="L88" s="109">
        <f t="shared" si="84"/>
        <v>65.116279069767444</v>
      </c>
      <c r="M88" s="108">
        <f>'Гл. зоот.'!M88+Зоотехники!M88</f>
        <v>36</v>
      </c>
      <c r="N88" s="109">
        <f t="shared" si="85"/>
        <v>27.906976744186046</v>
      </c>
      <c r="O88" s="108">
        <f>'Гл. зоот.'!O88+Зоотехники!O88</f>
        <v>9</v>
      </c>
      <c r="P88" s="109">
        <f t="shared" si="86"/>
        <v>6.9767441860465116</v>
      </c>
      <c r="Q88" s="108">
        <f>'Гл. зоот.'!Q88+Зоотехники!Q88</f>
        <v>1</v>
      </c>
      <c r="R88" s="109">
        <f t="shared" si="87"/>
        <v>11.111111111111111</v>
      </c>
      <c r="S88" s="108">
        <f>'Гл. зоот.'!S88+Зоотехники!S88</f>
        <v>13</v>
      </c>
      <c r="T88" s="109">
        <f t="shared" si="88"/>
        <v>10.077519379844961</v>
      </c>
      <c r="U88" s="108">
        <f>'Гл. зоот.'!U88+Зоотехники!U88</f>
        <v>12</v>
      </c>
      <c r="V88" s="109">
        <f t="shared" si="89"/>
        <v>9.3023255813953494</v>
      </c>
      <c r="W88" s="108">
        <f>'Гл. зоот.'!W88+Зоотехники!W88</f>
        <v>15</v>
      </c>
      <c r="X88" s="109">
        <f t="shared" si="90"/>
        <v>11.627906976744185</v>
      </c>
      <c r="Y88" s="108">
        <f>'Гл. зоот.'!Y88+Зоотехники!Y88</f>
        <v>14</v>
      </c>
      <c r="Z88" s="109">
        <f t="shared" si="91"/>
        <v>10.852713178294573</v>
      </c>
      <c r="AA88" s="108">
        <f>'Гл. зоот.'!AA88+Зоотехники!AA88</f>
        <v>1</v>
      </c>
      <c r="AB88" s="109">
        <f t="shared" si="92"/>
        <v>0.77519379844961245</v>
      </c>
      <c r="AC88" s="109">
        <f t="shared" si="93"/>
        <v>7.1428571428571423</v>
      </c>
      <c r="AD88" s="108">
        <f>'Гл. зоот.'!AD88+Зоотехники!AD88</f>
        <v>30</v>
      </c>
      <c r="AE88" s="109">
        <f t="shared" si="94"/>
        <v>23.255813953488371</v>
      </c>
      <c r="AF88" s="108">
        <f>'Гл. зоот.'!AF88+Зоотехники!AF88</f>
        <v>1</v>
      </c>
      <c r="AG88" s="109">
        <f t="shared" si="95"/>
        <v>0.77519379844961245</v>
      </c>
      <c r="AH88" s="42"/>
      <c r="AI88" s="42"/>
    </row>
    <row r="89" spans="1:35" x14ac:dyDescent="0.25">
      <c r="A89" s="93">
        <f t="shared" si="96"/>
        <v>74</v>
      </c>
      <c r="B89" s="96" t="s">
        <v>115</v>
      </c>
      <c r="C89" s="108">
        <f>'Гл. зоот.'!C89+Зоотехники!C89</f>
        <v>85</v>
      </c>
      <c r="D89" s="108">
        <f>'Гл. зоот.'!D89+Зоотехники!D89</f>
        <v>86</v>
      </c>
      <c r="E89" s="109">
        <f t="shared" si="80"/>
        <v>101.17647058823529</v>
      </c>
      <c r="F89" s="108">
        <f>'Гл. зоот.'!F89+Зоотехники!F89</f>
        <v>68</v>
      </c>
      <c r="G89" s="109">
        <f t="shared" si="81"/>
        <v>79.069767441860463</v>
      </c>
      <c r="H89" s="108">
        <f>'Гл. зоот.'!H89+Зоотехники!H89</f>
        <v>74</v>
      </c>
      <c r="I89" s="109">
        <f t="shared" si="82"/>
        <v>86.04651162790698</v>
      </c>
      <c r="J89" s="109">
        <f t="shared" si="83"/>
        <v>87.058823529411768</v>
      </c>
      <c r="K89" s="108">
        <f>'Гл. зоот.'!K89+Зоотехники!K89</f>
        <v>47</v>
      </c>
      <c r="L89" s="109">
        <f t="shared" si="84"/>
        <v>54.651162790697668</v>
      </c>
      <c r="M89" s="108">
        <f>'Гл. зоот.'!M89+Зоотехники!M89</f>
        <v>27</v>
      </c>
      <c r="N89" s="109">
        <f t="shared" si="85"/>
        <v>31.395348837209301</v>
      </c>
      <c r="O89" s="108">
        <f>'Гл. зоот.'!O89+Зоотехники!O89</f>
        <v>12</v>
      </c>
      <c r="P89" s="109">
        <f t="shared" si="86"/>
        <v>13.953488372093023</v>
      </c>
      <c r="Q89" s="108">
        <f>'Гл. зоот.'!Q89+Зоотехники!Q89</f>
        <v>3</v>
      </c>
      <c r="R89" s="109">
        <f t="shared" si="87"/>
        <v>25</v>
      </c>
      <c r="S89" s="108">
        <f>'Гл. зоот.'!S89+Зоотехники!S89</f>
        <v>6</v>
      </c>
      <c r="T89" s="109">
        <f t="shared" si="88"/>
        <v>6.9767441860465116</v>
      </c>
      <c r="U89" s="108">
        <f>'Гл. зоот.'!U89+Зоотехники!U89</f>
        <v>10</v>
      </c>
      <c r="V89" s="109">
        <f t="shared" si="89"/>
        <v>11.627906976744185</v>
      </c>
      <c r="W89" s="108">
        <f>'Гл. зоот.'!W89+Зоотехники!W89</f>
        <v>5</v>
      </c>
      <c r="X89" s="109">
        <f t="shared" si="90"/>
        <v>5.8139534883720927</v>
      </c>
      <c r="Y89" s="108">
        <f>'Гл. зоот.'!Y89+Зоотехники!Y89</f>
        <v>8</v>
      </c>
      <c r="Z89" s="109">
        <f t="shared" si="91"/>
        <v>9.3023255813953494</v>
      </c>
      <c r="AA89" s="108">
        <f>'Гл. зоот.'!AA89+Зоотехники!AA89</f>
        <v>5</v>
      </c>
      <c r="AB89" s="109">
        <f t="shared" si="92"/>
        <v>5.8139534883720927</v>
      </c>
      <c r="AC89" s="109">
        <f t="shared" si="93"/>
        <v>62.5</v>
      </c>
      <c r="AD89" s="108">
        <f>'Гл. зоот.'!AD89+Зоотехники!AD89</f>
        <v>13</v>
      </c>
      <c r="AE89" s="109">
        <f t="shared" si="94"/>
        <v>15.11627906976744</v>
      </c>
      <c r="AF89" s="108">
        <f>'Гл. зоот.'!AF89+Зоотехники!AF89</f>
        <v>0</v>
      </c>
      <c r="AG89" s="109">
        <f t="shared" si="95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61">
        <f>SUM(C91:C101)</f>
        <v>372</v>
      </c>
      <c r="D90" s="61">
        <f>SUM(D91:D101)</f>
        <v>317</v>
      </c>
      <c r="E90" s="62">
        <f>IF(C90=0,0,D90/C90*100)</f>
        <v>85.215053763440864</v>
      </c>
      <c r="F90" s="61">
        <f>SUM(F91:F101)</f>
        <v>146</v>
      </c>
      <c r="G90" s="62">
        <f>IF(D90=0,0,F90/D90*100)</f>
        <v>46.056782334384863</v>
      </c>
      <c r="H90" s="61">
        <f>SUM(H91:H101)</f>
        <v>260</v>
      </c>
      <c r="I90" s="62">
        <f>IF(D90=0,0,H90/D90*100)</f>
        <v>82.018927444794954</v>
      </c>
      <c r="J90" s="62">
        <f>IF(C90=0,0,H90/C90*100)</f>
        <v>69.892473118279568</v>
      </c>
      <c r="K90" s="61">
        <f>SUM(K91:K101)</f>
        <v>198</v>
      </c>
      <c r="L90" s="62">
        <f t="shared" ref="L90:L101" si="97">IF(D90=0,0,K90/D90*100)</f>
        <v>62.460567823343851</v>
      </c>
      <c r="M90" s="61">
        <f>SUM(M91:M101)</f>
        <v>62</v>
      </c>
      <c r="N90" s="62">
        <f>IF(D90=0,0,M90/D90*100)</f>
        <v>19.558359621451103</v>
      </c>
      <c r="O90" s="61">
        <f>SUM(O91:O101)</f>
        <v>57</v>
      </c>
      <c r="P90" s="62">
        <f>IF(D90=0,0,O90/D90*100)</f>
        <v>17.981072555205046</v>
      </c>
      <c r="Q90" s="61">
        <f>SUM(Q91:Q101)</f>
        <v>6</v>
      </c>
      <c r="R90" s="62">
        <f t="shared" ref="R90:R101" si="98">IF(O90=0,0,Q90/O90*100)</f>
        <v>10.526315789473683</v>
      </c>
      <c r="S90" s="61">
        <f>SUM(S91:S101)</f>
        <v>37</v>
      </c>
      <c r="T90" s="62">
        <f>IF(D90=0,0,S90/D90*100)</f>
        <v>11.67192429022082</v>
      </c>
      <c r="U90" s="61">
        <f>SUM(U91:U101)</f>
        <v>48</v>
      </c>
      <c r="V90" s="62">
        <f t="shared" ref="V90:V101" si="99">IF(D90=0,0,U90/D90*100)</f>
        <v>15.141955835962145</v>
      </c>
      <c r="W90" s="61">
        <f>SUM(W91:W101)</f>
        <v>5</v>
      </c>
      <c r="X90" s="62">
        <f>IF(D90=0,0,W90/D90*100)</f>
        <v>1.5772870662460567</v>
      </c>
      <c r="Y90" s="61">
        <f>SUM(Y91:Y101)</f>
        <v>55</v>
      </c>
      <c r="Z90" s="62">
        <f>IF(D90=0,0,Y90/D90*100)</f>
        <v>17.350157728706623</v>
      </c>
      <c r="AA90" s="61">
        <f>SUM(AA91:AA101)</f>
        <v>7</v>
      </c>
      <c r="AB90" s="62">
        <f>IF(D90=0,0,AA90/D90*100)</f>
        <v>2.2082018927444795</v>
      </c>
      <c r="AC90" s="62">
        <f>IF(Y90=0,0,AA90/Y90*100)</f>
        <v>12.727272727272727</v>
      </c>
      <c r="AD90" s="61">
        <f>SUM(AD91:AD101)</f>
        <v>24</v>
      </c>
      <c r="AE90" s="62">
        <f t="shared" ref="AE90:AE101" si="100">IF(D90=0,0,AD90/D90*100)</f>
        <v>7.5709779179810726</v>
      </c>
      <c r="AF90" s="61">
        <f>SUM(AF91:AF101)</f>
        <v>0</v>
      </c>
      <c r="AG90" s="62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108">
        <f>'Гл. зоот.'!C91+Зоотехники!C91</f>
        <v>47</v>
      </c>
      <c r="D91" s="108">
        <f>'Гл. зоот.'!D91+Зоотехники!D91</f>
        <v>46</v>
      </c>
      <c r="E91" s="109">
        <f t="shared" ref="E91:E101" si="101">IF(C91=0,0,D91/C91*100)</f>
        <v>97.872340425531917</v>
      </c>
      <c r="F91" s="108">
        <f>'Гл. зоот.'!F91+Зоотехники!F91</f>
        <v>7</v>
      </c>
      <c r="G91" s="109">
        <f t="shared" ref="G91:G101" si="102">IF(D91=0,0,F91/D91*100)</f>
        <v>15.217391304347828</v>
      </c>
      <c r="H91" s="108">
        <f>'Гл. зоот.'!H91+Зоотехники!H91</f>
        <v>17</v>
      </c>
      <c r="I91" s="109">
        <f t="shared" ref="I91:I101" si="103">IF(D91=0,0,H91/D91*100)</f>
        <v>36.95652173913043</v>
      </c>
      <c r="J91" s="109">
        <f t="shared" ref="J91:J101" si="104">IF(C91=0,0,H91/C91*100)</f>
        <v>36.170212765957451</v>
      </c>
      <c r="K91" s="108">
        <f>'Гл. зоот.'!K91+Зоотехники!K91</f>
        <v>13</v>
      </c>
      <c r="L91" s="109">
        <f t="shared" si="97"/>
        <v>28.260869565217391</v>
      </c>
      <c r="M91" s="108">
        <f>'Гл. зоот.'!M91+Зоотехники!M91</f>
        <v>4</v>
      </c>
      <c r="N91" s="109">
        <f t="shared" ref="N91:N101" si="105">IF(D91=0,0,M91/D91*100)</f>
        <v>8.695652173913043</v>
      </c>
      <c r="O91" s="108">
        <f>'Гл. зоот.'!O91+Зоотехники!O91</f>
        <v>29</v>
      </c>
      <c r="P91" s="109">
        <f t="shared" ref="P91:P101" si="106">IF(D91=0,0,O91/D91*100)</f>
        <v>63.04347826086957</v>
      </c>
      <c r="Q91" s="108">
        <f>'Гл. зоот.'!Q91+Зоотехники!Q91</f>
        <v>1</v>
      </c>
      <c r="R91" s="109">
        <f t="shared" si="98"/>
        <v>3.4482758620689653</v>
      </c>
      <c r="S91" s="108">
        <f>'Гл. зоот.'!S91+Зоотехники!S91</f>
        <v>1</v>
      </c>
      <c r="T91" s="109">
        <f t="shared" ref="T91:T101" si="107">IF(D91=0,0,S91/D91*100)</f>
        <v>2.1739130434782608</v>
      </c>
      <c r="U91" s="108">
        <f>'Гл. зоот.'!U91+Зоотехники!U91</f>
        <v>2</v>
      </c>
      <c r="V91" s="109">
        <f t="shared" si="99"/>
        <v>4.3478260869565215</v>
      </c>
      <c r="W91" s="108">
        <f>'Гл. зоот.'!W91+Зоотехники!W91</f>
        <v>0</v>
      </c>
      <c r="X91" s="109">
        <f t="shared" ref="X91:X101" si="108">IF(D91=0,0,W91/D91*100)</f>
        <v>0</v>
      </c>
      <c r="Y91" s="108">
        <f>'Гл. зоот.'!Y91+Зоотехники!Y91</f>
        <v>2</v>
      </c>
      <c r="Z91" s="109">
        <f t="shared" ref="Z91:Z101" si="109">IF(D91=0,0,Y91/D91*100)</f>
        <v>4.3478260869565215</v>
      </c>
      <c r="AA91" s="108">
        <f>'Гл. зоот.'!AA91+Зоотехники!AA91</f>
        <v>1</v>
      </c>
      <c r="AB91" s="109">
        <f t="shared" ref="AB91:AB101" si="110">IF(D91=0,0,AA91/D91*100)</f>
        <v>2.1739130434782608</v>
      </c>
      <c r="AC91" s="109">
        <f t="shared" ref="AC91:AC101" si="111">IF(Y91=0,0,AA91/Y91*100)</f>
        <v>50</v>
      </c>
      <c r="AD91" s="108">
        <f>'Гл. зоот.'!AD91+Зоотехники!AD91</f>
        <v>2</v>
      </c>
      <c r="AE91" s="109">
        <f t="shared" si="100"/>
        <v>4.3478260869565215</v>
      </c>
      <c r="AF91" s="108">
        <f>'Гл. зоот.'!AF91+Зоотехники!AF91</f>
        <v>0</v>
      </c>
      <c r="AG91" s="109">
        <f t="shared" ref="AG91:AG101" si="112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108">
        <f>'Гл. зоот.'!C92+Зоотехники!C92</f>
        <v>111</v>
      </c>
      <c r="D92" s="108">
        <f>'Гл. зоот.'!D92+Зоотехники!D92</f>
        <v>108</v>
      </c>
      <c r="E92" s="109">
        <f t="shared" si="101"/>
        <v>97.297297297297305</v>
      </c>
      <c r="F92" s="108">
        <f>'Гл. зоот.'!F92+Зоотехники!F92</f>
        <v>47</v>
      </c>
      <c r="G92" s="109">
        <f t="shared" si="102"/>
        <v>43.518518518518519</v>
      </c>
      <c r="H92" s="108">
        <f>'Гл. зоот.'!H92+Зоотехники!H92</f>
        <v>104</v>
      </c>
      <c r="I92" s="109">
        <f t="shared" si="103"/>
        <v>96.296296296296291</v>
      </c>
      <c r="J92" s="109">
        <f t="shared" si="104"/>
        <v>93.693693693693689</v>
      </c>
      <c r="K92" s="108">
        <f>'Гл. зоот.'!K92+Зоотехники!K92</f>
        <v>88</v>
      </c>
      <c r="L92" s="109">
        <f t="shared" si="97"/>
        <v>81.481481481481481</v>
      </c>
      <c r="M92" s="108">
        <f>'Гл. зоот.'!M92+Зоотехники!M92</f>
        <v>16</v>
      </c>
      <c r="N92" s="109">
        <f t="shared" si="105"/>
        <v>14.814814814814813</v>
      </c>
      <c r="O92" s="108">
        <f>'Гл. зоот.'!O92+Зоотехники!O92</f>
        <v>4</v>
      </c>
      <c r="P92" s="109">
        <f t="shared" si="106"/>
        <v>3.7037037037037033</v>
      </c>
      <c r="Q92" s="108">
        <f>'Гл. зоот.'!Q92+Зоотехники!Q92</f>
        <v>2</v>
      </c>
      <c r="R92" s="109">
        <f t="shared" si="98"/>
        <v>50</v>
      </c>
      <c r="S92" s="108">
        <f>'Гл. зоот.'!S92+Зоотехники!S92</f>
        <v>15</v>
      </c>
      <c r="T92" s="109">
        <f t="shared" si="107"/>
        <v>13.888888888888889</v>
      </c>
      <c r="U92" s="108">
        <f>'Гл. зоот.'!U92+Зоотехники!U92</f>
        <v>19</v>
      </c>
      <c r="V92" s="109">
        <f t="shared" si="99"/>
        <v>17.592592592592592</v>
      </c>
      <c r="W92" s="108">
        <f>'Гл. зоот.'!W92+Зоотехники!W92</f>
        <v>5</v>
      </c>
      <c r="X92" s="109">
        <f t="shared" si="108"/>
        <v>4.6296296296296298</v>
      </c>
      <c r="Y92" s="108">
        <f>'Гл. зоот.'!Y92+Зоотехники!Y92</f>
        <v>18</v>
      </c>
      <c r="Z92" s="109">
        <f t="shared" si="109"/>
        <v>16.666666666666664</v>
      </c>
      <c r="AA92" s="108">
        <f>'Гл. зоот.'!AA92+Зоотехники!AA92</f>
        <v>5</v>
      </c>
      <c r="AB92" s="109">
        <f t="shared" si="110"/>
        <v>4.6296296296296298</v>
      </c>
      <c r="AC92" s="109">
        <f t="shared" si="111"/>
        <v>27.777777777777779</v>
      </c>
      <c r="AD92" s="108">
        <f>'Гл. зоот.'!AD92+Зоотехники!AD92</f>
        <v>2</v>
      </c>
      <c r="AE92" s="109">
        <f t="shared" si="100"/>
        <v>1.8518518518518516</v>
      </c>
      <c r="AF92" s="108">
        <f>'Гл. зоот.'!AF92+Зоотехники!AF92</f>
        <v>0</v>
      </c>
      <c r="AG92" s="109">
        <f t="shared" si="112"/>
        <v>0</v>
      </c>
      <c r="AH92" s="42"/>
      <c r="AI92" s="42"/>
    </row>
    <row r="93" spans="1:35" x14ac:dyDescent="0.25">
      <c r="A93" s="93">
        <f t="shared" ref="A93:A101" si="113">A92+1</f>
        <v>77</v>
      </c>
      <c r="B93" s="96" t="s">
        <v>109</v>
      </c>
      <c r="C93" s="108">
        <f>'Гл. зоот.'!C93+Зоотехники!C93</f>
        <v>33</v>
      </c>
      <c r="D93" s="108">
        <f>'Гл. зоот.'!D93+Зоотехники!D93</f>
        <v>27</v>
      </c>
      <c r="E93" s="109">
        <f t="shared" si="101"/>
        <v>81.818181818181827</v>
      </c>
      <c r="F93" s="108">
        <f>'Гл. зоот.'!F93+Зоотехники!F93</f>
        <v>11</v>
      </c>
      <c r="G93" s="109">
        <f t="shared" si="102"/>
        <v>40.74074074074074</v>
      </c>
      <c r="H93" s="108">
        <f>'Гл. зоот.'!H93+Зоотехники!H93</f>
        <v>22</v>
      </c>
      <c r="I93" s="109">
        <f t="shared" si="103"/>
        <v>81.481481481481481</v>
      </c>
      <c r="J93" s="109">
        <f t="shared" si="104"/>
        <v>66.666666666666657</v>
      </c>
      <c r="K93" s="108">
        <f>'Гл. зоот.'!K93+Зоотехники!K93</f>
        <v>11</v>
      </c>
      <c r="L93" s="109">
        <f t="shared" si="97"/>
        <v>40.74074074074074</v>
      </c>
      <c r="M93" s="108">
        <f>'Гл. зоот.'!M93+Зоотехники!M93</f>
        <v>11</v>
      </c>
      <c r="N93" s="109">
        <f t="shared" si="105"/>
        <v>40.74074074074074</v>
      </c>
      <c r="O93" s="108">
        <f>'Гл. зоот.'!O93+Зоотехники!O93</f>
        <v>5</v>
      </c>
      <c r="P93" s="109">
        <f t="shared" si="106"/>
        <v>18.518518518518519</v>
      </c>
      <c r="Q93" s="108">
        <f>'Гл. зоот.'!Q93+Зоотехники!Q93</f>
        <v>1</v>
      </c>
      <c r="R93" s="109">
        <f t="shared" si="98"/>
        <v>20</v>
      </c>
      <c r="S93" s="108">
        <f>'Гл. зоот.'!S93+Зоотехники!S93</f>
        <v>1</v>
      </c>
      <c r="T93" s="109">
        <f t="shared" si="107"/>
        <v>3.7037037037037033</v>
      </c>
      <c r="U93" s="108">
        <f>'Гл. зоот.'!U93+Зоотехники!U93</f>
        <v>5</v>
      </c>
      <c r="V93" s="109">
        <f t="shared" si="99"/>
        <v>18.518518518518519</v>
      </c>
      <c r="W93" s="108">
        <f>'Гл. зоот.'!W93+Зоотехники!W93</f>
        <v>0</v>
      </c>
      <c r="X93" s="109">
        <f t="shared" si="108"/>
        <v>0</v>
      </c>
      <c r="Y93" s="108">
        <f>'Гл. зоот.'!Y93+Зоотехники!Y93</f>
        <v>1</v>
      </c>
      <c r="Z93" s="109">
        <f t="shared" si="109"/>
        <v>3.7037037037037033</v>
      </c>
      <c r="AA93" s="108">
        <f>'Гл. зоот.'!AA93+Зоотехники!AA93</f>
        <v>0</v>
      </c>
      <c r="AB93" s="109">
        <f t="shared" si="110"/>
        <v>0</v>
      </c>
      <c r="AC93" s="109">
        <f t="shared" si="111"/>
        <v>0</v>
      </c>
      <c r="AD93" s="108">
        <f>'Гл. зоот.'!AD93+Зоотехники!AD93</f>
        <v>3</v>
      </c>
      <c r="AE93" s="109">
        <f t="shared" si="100"/>
        <v>11.111111111111111</v>
      </c>
      <c r="AF93" s="108">
        <f>'Гл. зоот.'!AF93+Зоотехники!AF93</f>
        <v>0</v>
      </c>
      <c r="AG93" s="109">
        <f t="shared" si="112"/>
        <v>0</v>
      </c>
      <c r="AH93" s="42"/>
      <c r="AI93" s="42"/>
    </row>
    <row r="94" spans="1:35" x14ac:dyDescent="0.25">
      <c r="A94" s="93">
        <f t="shared" si="113"/>
        <v>78</v>
      </c>
      <c r="B94" s="96" t="s">
        <v>119</v>
      </c>
      <c r="C94" s="108">
        <f>'Гл. зоот.'!C94+Зоотехники!C94</f>
        <v>29</v>
      </c>
      <c r="D94" s="108">
        <f>'Гл. зоот.'!D94+Зоотехники!D94</f>
        <v>22</v>
      </c>
      <c r="E94" s="109">
        <f t="shared" si="101"/>
        <v>75.862068965517238</v>
      </c>
      <c r="F94" s="108">
        <f>'Гл. зоот.'!F94+Зоотехники!F94</f>
        <v>8</v>
      </c>
      <c r="G94" s="109">
        <f t="shared" si="102"/>
        <v>36.363636363636367</v>
      </c>
      <c r="H94" s="108">
        <f>'Гл. зоот.'!H94+Зоотехники!H94</f>
        <v>15</v>
      </c>
      <c r="I94" s="109">
        <f t="shared" si="103"/>
        <v>68.181818181818173</v>
      </c>
      <c r="J94" s="109">
        <f t="shared" si="104"/>
        <v>51.724137931034484</v>
      </c>
      <c r="K94" s="108">
        <f>'Гл. зоот.'!K94+Зоотехники!K94</f>
        <v>7</v>
      </c>
      <c r="L94" s="109">
        <f t="shared" si="97"/>
        <v>31.818181818181817</v>
      </c>
      <c r="M94" s="108">
        <f>'Гл. зоот.'!M94+Зоотехники!M94</f>
        <v>8</v>
      </c>
      <c r="N94" s="109">
        <f t="shared" si="105"/>
        <v>36.363636363636367</v>
      </c>
      <c r="O94" s="108">
        <f>'Гл. зоот.'!O94+Зоотехники!O94</f>
        <v>7</v>
      </c>
      <c r="P94" s="109">
        <f t="shared" si="106"/>
        <v>31.818181818181817</v>
      </c>
      <c r="Q94" s="108">
        <f>'Гл. зоот.'!Q94+Зоотехники!Q94</f>
        <v>0</v>
      </c>
      <c r="R94" s="109">
        <f t="shared" si="98"/>
        <v>0</v>
      </c>
      <c r="S94" s="108">
        <f>'Гл. зоот.'!S94+Зоотехники!S94</f>
        <v>3</v>
      </c>
      <c r="T94" s="109">
        <f t="shared" si="107"/>
        <v>13.636363636363635</v>
      </c>
      <c r="U94" s="108">
        <f>'Гл. зоот.'!U94+Зоотехники!U94</f>
        <v>3</v>
      </c>
      <c r="V94" s="109">
        <f t="shared" si="99"/>
        <v>13.636363636363635</v>
      </c>
      <c r="W94" s="108">
        <f>'Гл. зоот.'!W94+Зоотехники!W94</f>
        <v>0</v>
      </c>
      <c r="X94" s="109">
        <f t="shared" si="108"/>
        <v>0</v>
      </c>
      <c r="Y94" s="108">
        <f>'Гл. зоот.'!Y94+Зоотехники!Y94</f>
        <v>3</v>
      </c>
      <c r="Z94" s="109">
        <f t="shared" si="109"/>
        <v>13.636363636363635</v>
      </c>
      <c r="AA94" s="108">
        <f>'Гл. зоот.'!AA94+Зоотехники!AA94</f>
        <v>1</v>
      </c>
      <c r="AB94" s="109">
        <f t="shared" si="110"/>
        <v>4.5454545454545459</v>
      </c>
      <c r="AC94" s="109">
        <f t="shared" si="111"/>
        <v>33.333333333333329</v>
      </c>
      <c r="AD94" s="108">
        <f>'Гл. зоот.'!AD94+Зоотехники!AD94</f>
        <v>2</v>
      </c>
      <c r="AE94" s="109">
        <f t="shared" si="100"/>
        <v>9.0909090909090917</v>
      </c>
      <c r="AF94" s="108">
        <f>'Гл. зоот.'!AF94+Зоотехники!AF94</f>
        <v>0</v>
      </c>
      <c r="AG94" s="109">
        <f t="shared" si="112"/>
        <v>0</v>
      </c>
      <c r="AH94" s="42"/>
      <c r="AI94" s="42"/>
    </row>
    <row r="95" spans="1:35" x14ac:dyDescent="0.25">
      <c r="A95" s="93">
        <f t="shared" si="113"/>
        <v>79</v>
      </c>
      <c r="B95" s="96" t="s">
        <v>120</v>
      </c>
      <c r="C95" s="108">
        <f>'Гл. зоот.'!C95+Зоотехники!C95</f>
        <v>39</v>
      </c>
      <c r="D95" s="108">
        <f>'Гл. зоот.'!D95+Зоотехники!D95</f>
        <v>33</v>
      </c>
      <c r="E95" s="109">
        <f t="shared" si="101"/>
        <v>84.615384615384613</v>
      </c>
      <c r="F95" s="108">
        <f>'Гл. зоот.'!F95+Зоотехники!F95</f>
        <v>24</v>
      </c>
      <c r="G95" s="109">
        <f t="shared" si="102"/>
        <v>72.727272727272734</v>
      </c>
      <c r="H95" s="108">
        <f>'Гл. зоот.'!H95+Зоотехники!H95</f>
        <v>33</v>
      </c>
      <c r="I95" s="109">
        <f t="shared" si="103"/>
        <v>100</v>
      </c>
      <c r="J95" s="109">
        <f t="shared" si="104"/>
        <v>84.615384615384613</v>
      </c>
      <c r="K95" s="108">
        <f>'Гл. зоот.'!K95+Зоотехники!K95</f>
        <v>26</v>
      </c>
      <c r="L95" s="109">
        <f t="shared" si="97"/>
        <v>78.787878787878782</v>
      </c>
      <c r="M95" s="108">
        <f>'Гл. зоот.'!M95+Зоотехники!M95</f>
        <v>7</v>
      </c>
      <c r="N95" s="109">
        <f t="shared" si="105"/>
        <v>21.212121212121211</v>
      </c>
      <c r="O95" s="108">
        <f>'Гл. зоот.'!O95+Зоотехники!O95</f>
        <v>0</v>
      </c>
      <c r="P95" s="109">
        <f t="shared" si="106"/>
        <v>0</v>
      </c>
      <c r="Q95" s="108">
        <f>'Гл. зоот.'!Q95+Зоотехники!Q95</f>
        <v>0</v>
      </c>
      <c r="R95" s="109">
        <f t="shared" si="98"/>
        <v>0</v>
      </c>
      <c r="S95" s="108">
        <f>'Гл. зоот.'!S95+Зоотехники!S95</f>
        <v>9</v>
      </c>
      <c r="T95" s="109">
        <f t="shared" si="107"/>
        <v>27.27272727272727</v>
      </c>
      <c r="U95" s="108">
        <f>'Гл. зоот.'!U95+Зоотехники!U95</f>
        <v>3</v>
      </c>
      <c r="V95" s="109">
        <f t="shared" si="99"/>
        <v>9.0909090909090917</v>
      </c>
      <c r="W95" s="108">
        <f>'Гл. зоот.'!W95+Зоотехники!W95</f>
        <v>0</v>
      </c>
      <c r="X95" s="109">
        <f t="shared" si="108"/>
        <v>0</v>
      </c>
      <c r="Y95" s="108">
        <f>'Гл. зоот.'!Y95+Зоотехники!Y95</f>
        <v>15</v>
      </c>
      <c r="Z95" s="109">
        <f t="shared" si="109"/>
        <v>45.454545454545453</v>
      </c>
      <c r="AA95" s="108">
        <f>'Гл. зоот.'!AA95+Зоотехники!AA95</f>
        <v>0</v>
      </c>
      <c r="AB95" s="109">
        <f t="shared" si="110"/>
        <v>0</v>
      </c>
      <c r="AC95" s="109">
        <f t="shared" si="111"/>
        <v>0</v>
      </c>
      <c r="AD95" s="108">
        <f>'Гл. зоот.'!AD95+Зоотехники!AD95</f>
        <v>3</v>
      </c>
      <c r="AE95" s="109">
        <f t="shared" si="100"/>
        <v>9.0909090909090917</v>
      </c>
      <c r="AF95" s="108">
        <f>'Гл. зоот.'!AF95+Зоотехники!AF95</f>
        <v>0</v>
      </c>
      <c r="AG95" s="109">
        <f t="shared" si="112"/>
        <v>0</v>
      </c>
      <c r="AH95" s="42"/>
      <c r="AI95" s="42"/>
    </row>
    <row r="96" spans="1:35" x14ac:dyDescent="0.25">
      <c r="A96" s="93">
        <f t="shared" si="113"/>
        <v>80</v>
      </c>
      <c r="B96" s="96" t="s">
        <v>121</v>
      </c>
      <c r="C96" s="108">
        <f>'Гл. зоот.'!C96+Зоотехники!C96</f>
        <v>5</v>
      </c>
      <c r="D96" s="108">
        <f>'Гл. зоот.'!D96+Зоотехники!D96</f>
        <v>4</v>
      </c>
      <c r="E96" s="109">
        <f t="shared" si="101"/>
        <v>80</v>
      </c>
      <c r="F96" s="108">
        <f>'Гл. зоот.'!F96+Зоотехники!F96</f>
        <v>4</v>
      </c>
      <c r="G96" s="109">
        <f t="shared" si="102"/>
        <v>100</v>
      </c>
      <c r="H96" s="108">
        <f>'Гл. зоот.'!H96+Зоотехники!H96</f>
        <v>3</v>
      </c>
      <c r="I96" s="109">
        <f t="shared" si="103"/>
        <v>75</v>
      </c>
      <c r="J96" s="109">
        <f t="shared" si="104"/>
        <v>60</v>
      </c>
      <c r="K96" s="108">
        <f>'Гл. зоот.'!K96+Зоотехники!K96</f>
        <v>2</v>
      </c>
      <c r="L96" s="109">
        <f t="shared" si="97"/>
        <v>50</v>
      </c>
      <c r="M96" s="108">
        <f>'Гл. зоот.'!M96+Зоотехники!M96</f>
        <v>1</v>
      </c>
      <c r="N96" s="109">
        <f t="shared" si="105"/>
        <v>25</v>
      </c>
      <c r="O96" s="108">
        <f>'Гл. зоот.'!O96+Зоотехники!O96</f>
        <v>1</v>
      </c>
      <c r="P96" s="109">
        <f t="shared" si="106"/>
        <v>25</v>
      </c>
      <c r="Q96" s="108">
        <f>'Гл. зоот.'!Q96+Зоотехники!Q96</f>
        <v>1</v>
      </c>
      <c r="R96" s="109">
        <f t="shared" si="98"/>
        <v>100</v>
      </c>
      <c r="S96" s="108">
        <f>'Гл. зоот.'!S96+Зоотехники!S96</f>
        <v>0</v>
      </c>
      <c r="T96" s="109">
        <f t="shared" si="107"/>
        <v>0</v>
      </c>
      <c r="U96" s="108">
        <f>'Гл. зоот.'!U96+Зоотехники!U96</f>
        <v>1</v>
      </c>
      <c r="V96" s="109">
        <f t="shared" si="99"/>
        <v>25</v>
      </c>
      <c r="W96" s="108">
        <f>'Гл. зоот.'!W96+Зоотехники!W96</f>
        <v>0</v>
      </c>
      <c r="X96" s="109">
        <f t="shared" si="108"/>
        <v>0</v>
      </c>
      <c r="Y96" s="108">
        <f>'Гл. зоот.'!Y96+Зоотехники!Y96</f>
        <v>1</v>
      </c>
      <c r="Z96" s="109">
        <f t="shared" si="109"/>
        <v>25</v>
      </c>
      <c r="AA96" s="108">
        <f>'Гл. зоот.'!AA96+Зоотехники!AA96</f>
        <v>0</v>
      </c>
      <c r="AB96" s="109">
        <f t="shared" si="110"/>
        <v>0</v>
      </c>
      <c r="AC96" s="109">
        <f t="shared" si="111"/>
        <v>0</v>
      </c>
      <c r="AD96" s="108">
        <f>'Гл. зоот.'!AD96+Зоотехники!AD96</f>
        <v>1</v>
      </c>
      <c r="AE96" s="109">
        <f t="shared" si="100"/>
        <v>25</v>
      </c>
      <c r="AF96" s="108">
        <f>'Гл. зоот.'!AF96+Зоотехники!AF96</f>
        <v>0</v>
      </c>
      <c r="AG96" s="109">
        <f t="shared" si="112"/>
        <v>0</v>
      </c>
      <c r="AH96" s="42"/>
      <c r="AI96" s="42"/>
    </row>
    <row r="97" spans="1:35" x14ac:dyDescent="0.25">
      <c r="A97" s="93">
        <f t="shared" si="113"/>
        <v>81</v>
      </c>
      <c r="B97" s="96" t="s">
        <v>122</v>
      </c>
      <c r="C97" s="108">
        <f>'Гл. зоот.'!C97+Зоотехники!C97</f>
        <v>30</v>
      </c>
      <c r="D97" s="108">
        <f>'Гл. зоот.'!D97+Зоотехники!D97</f>
        <v>29</v>
      </c>
      <c r="E97" s="109">
        <f t="shared" si="101"/>
        <v>96.666666666666671</v>
      </c>
      <c r="F97" s="108">
        <f>'Гл. зоот.'!F97+Зоотехники!F97</f>
        <v>15</v>
      </c>
      <c r="G97" s="109">
        <f t="shared" si="102"/>
        <v>51.724137931034484</v>
      </c>
      <c r="H97" s="108">
        <f>'Гл. зоот.'!H97+Зоотехники!H97</f>
        <v>28</v>
      </c>
      <c r="I97" s="109">
        <f t="shared" si="103"/>
        <v>96.551724137931032</v>
      </c>
      <c r="J97" s="109">
        <f t="shared" si="104"/>
        <v>93.333333333333329</v>
      </c>
      <c r="K97" s="108">
        <f>'Гл. зоот.'!K97+Зоотехники!K97</f>
        <v>23</v>
      </c>
      <c r="L97" s="109">
        <f t="shared" si="97"/>
        <v>79.310344827586206</v>
      </c>
      <c r="M97" s="108">
        <f>'Гл. зоот.'!M97+Зоотехники!M97</f>
        <v>5</v>
      </c>
      <c r="N97" s="109">
        <f t="shared" si="105"/>
        <v>17.241379310344829</v>
      </c>
      <c r="O97" s="108">
        <f>'Гл. зоот.'!O97+Зоотехники!O97</f>
        <v>1</v>
      </c>
      <c r="P97" s="109">
        <f t="shared" si="106"/>
        <v>3.4482758620689653</v>
      </c>
      <c r="Q97" s="108">
        <f>'Гл. зоот.'!Q97+Зоотехники!Q97</f>
        <v>0</v>
      </c>
      <c r="R97" s="109">
        <f t="shared" si="98"/>
        <v>0</v>
      </c>
      <c r="S97" s="108">
        <f>'Гл. зоот.'!S97+Зоотехники!S97</f>
        <v>6</v>
      </c>
      <c r="T97" s="109">
        <f t="shared" si="107"/>
        <v>20.689655172413794</v>
      </c>
      <c r="U97" s="108">
        <f>'Гл. зоот.'!U97+Зоотехники!U97</f>
        <v>3</v>
      </c>
      <c r="V97" s="109">
        <f t="shared" si="99"/>
        <v>10.344827586206897</v>
      </c>
      <c r="W97" s="108">
        <f>'Гл. зоот.'!W97+Зоотехники!W97</f>
        <v>0</v>
      </c>
      <c r="X97" s="109">
        <f t="shared" si="108"/>
        <v>0</v>
      </c>
      <c r="Y97" s="108">
        <f>'Гл. зоот.'!Y97+Зоотехники!Y97</f>
        <v>2</v>
      </c>
      <c r="Z97" s="109">
        <f t="shared" si="109"/>
        <v>6.8965517241379306</v>
      </c>
      <c r="AA97" s="108">
        <f>'Гл. зоот.'!AA97+Зоотехники!AA97</f>
        <v>0</v>
      </c>
      <c r="AB97" s="109">
        <f t="shared" si="110"/>
        <v>0</v>
      </c>
      <c r="AC97" s="109">
        <f t="shared" si="111"/>
        <v>0</v>
      </c>
      <c r="AD97" s="108">
        <f>'Гл. зоот.'!AD97+Зоотехники!AD97</f>
        <v>2</v>
      </c>
      <c r="AE97" s="109">
        <f t="shared" si="100"/>
        <v>6.8965517241379306</v>
      </c>
      <c r="AF97" s="108">
        <f>'Гл. зоот.'!AF97+Зоотехники!AF97</f>
        <v>0</v>
      </c>
      <c r="AG97" s="109">
        <f t="shared" si="112"/>
        <v>0</v>
      </c>
      <c r="AH97" s="42"/>
      <c r="AI97" s="42"/>
    </row>
    <row r="98" spans="1:35" x14ac:dyDescent="0.25">
      <c r="A98" s="93">
        <f t="shared" si="113"/>
        <v>82</v>
      </c>
      <c r="B98" s="96" t="s">
        <v>123</v>
      </c>
      <c r="C98" s="108">
        <f>'Гл. зоот.'!C98+Зоотехники!C98</f>
        <v>4</v>
      </c>
      <c r="D98" s="108">
        <f>'Гл. зоот.'!D98+Зоотехники!D98</f>
        <v>4</v>
      </c>
      <c r="E98" s="109">
        <f t="shared" si="101"/>
        <v>100</v>
      </c>
      <c r="F98" s="108">
        <f>'Гл. зоот.'!F98+Зоотехники!F98</f>
        <v>4</v>
      </c>
      <c r="G98" s="109">
        <f t="shared" si="102"/>
        <v>100</v>
      </c>
      <c r="H98" s="108">
        <f>'Гл. зоот.'!H98+Зоотехники!H98</f>
        <v>3</v>
      </c>
      <c r="I98" s="109">
        <f t="shared" si="103"/>
        <v>75</v>
      </c>
      <c r="J98" s="109">
        <f t="shared" si="104"/>
        <v>75</v>
      </c>
      <c r="K98" s="108">
        <f>'Гл. зоот.'!K98+Зоотехники!K98</f>
        <v>2</v>
      </c>
      <c r="L98" s="109">
        <f t="shared" si="97"/>
        <v>50</v>
      </c>
      <c r="M98" s="108">
        <f>'Гл. зоот.'!M98+Зоотехники!M98</f>
        <v>1</v>
      </c>
      <c r="N98" s="109">
        <f t="shared" si="105"/>
        <v>25</v>
      </c>
      <c r="O98" s="108">
        <f>'Гл. зоот.'!O98+Зоотехники!O98</f>
        <v>1</v>
      </c>
      <c r="P98" s="109">
        <f t="shared" si="106"/>
        <v>25</v>
      </c>
      <c r="Q98" s="108">
        <f>'Гл. зоот.'!Q98+Зоотехники!Q98</f>
        <v>0</v>
      </c>
      <c r="R98" s="109">
        <f t="shared" si="98"/>
        <v>0</v>
      </c>
      <c r="S98" s="108">
        <f>'Гл. зоот.'!S98+Зоотехники!S98</f>
        <v>0</v>
      </c>
      <c r="T98" s="109">
        <f t="shared" si="107"/>
        <v>0</v>
      </c>
      <c r="U98" s="108">
        <f>'Гл. зоот.'!U98+Зоотехники!U98</f>
        <v>2</v>
      </c>
      <c r="V98" s="109">
        <f t="shared" si="99"/>
        <v>50</v>
      </c>
      <c r="W98" s="108">
        <f>'Гл. зоот.'!W98+Зоотехники!W98</f>
        <v>0</v>
      </c>
      <c r="X98" s="109">
        <f t="shared" si="108"/>
        <v>0</v>
      </c>
      <c r="Y98" s="108">
        <f>'Гл. зоот.'!Y98+Зоотехники!Y98</f>
        <v>0</v>
      </c>
      <c r="Z98" s="109">
        <f t="shared" si="109"/>
        <v>0</v>
      </c>
      <c r="AA98" s="108">
        <f>'Гл. зоот.'!AA98+Зоотехники!AA98</f>
        <v>0</v>
      </c>
      <c r="AB98" s="109">
        <f t="shared" si="110"/>
        <v>0</v>
      </c>
      <c r="AC98" s="109">
        <f t="shared" si="111"/>
        <v>0</v>
      </c>
      <c r="AD98" s="108">
        <f>'Гл. зоот.'!AD98+Зоотехники!AD98</f>
        <v>0</v>
      </c>
      <c r="AE98" s="109">
        <f t="shared" si="100"/>
        <v>0</v>
      </c>
      <c r="AF98" s="108">
        <f>'Гл. зоот.'!AF98+Зоотехники!AF98</f>
        <v>0</v>
      </c>
      <c r="AG98" s="109">
        <f t="shared" si="112"/>
        <v>0</v>
      </c>
      <c r="AH98" s="42"/>
      <c r="AI98" s="42"/>
    </row>
    <row r="99" spans="1:35" x14ac:dyDescent="0.25">
      <c r="A99" s="93">
        <f t="shared" si="113"/>
        <v>83</v>
      </c>
      <c r="B99" s="96" t="s">
        <v>124</v>
      </c>
      <c r="C99" s="108">
        <f>'Гл. зоот.'!C99+Зоотехники!C99</f>
        <v>30</v>
      </c>
      <c r="D99" s="108">
        <f>'Гл. зоот.'!D99+Зоотехники!D99</f>
        <v>27</v>
      </c>
      <c r="E99" s="109">
        <f t="shared" si="101"/>
        <v>90</v>
      </c>
      <c r="F99" s="108">
        <f>'Гл. зоот.'!F99+Зоотехники!F99</f>
        <v>21</v>
      </c>
      <c r="G99" s="109">
        <f t="shared" si="102"/>
        <v>77.777777777777786</v>
      </c>
      <c r="H99" s="108">
        <f>'Гл. зоот.'!H99+Зоотехники!H99</f>
        <v>23</v>
      </c>
      <c r="I99" s="109">
        <f t="shared" si="103"/>
        <v>85.18518518518519</v>
      </c>
      <c r="J99" s="109">
        <f t="shared" si="104"/>
        <v>76.666666666666671</v>
      </c>
      <c r="K99" s="108">
        <f>'Гл. зоот.'!K99+Зоотехники!K99</f>
        <v>20</v>
      </c>
      <c r="L99" s="109">
        <f t="shared" si="97"/>
        <v>74.074074074074076</v>
      </c>
      <c r="M99" s="108">
        <f>'Гл. зоот.'!M99+Зоотехники!M99</f>
        <v>3</v>
      </c>
      <c r="N99" s="109">
        <f t="shared" si="105"/>
        <v>11.111111111111111</v>
      </c>
      <c r="O99" s="108">
        <f>'Гл. зоот.'!O99+Зоотехники!O99</f>
        <v>4</v>
      </c>
      <c r="P99" s="109">
        <f t="shared" si="106"/>
        <v>14.814814814814813</v>
      </c>
      <c r="Q99" s="108">
        <f>'Гл. зоот.'!Q99+Зоотехники!Q99</f>
        <v>0</v>
      </c>
      <c r="R99" s="109">
        <f t="shared" si="98"/>
        <v>0</v>
      </c>
      <c r="S99" s="108">
        <f>'Гл. зоот.'!S99+Зоотехники!S99</f>
        <v>1</v>
      </c>
      <c r="T99" s="109">
        <f t="shared" si="107"/>
        <v>3.7037037037037033</v>
      </c>
      <c r="U99" s="108">
        <f>'Гл. зоот.'!U99+Зоотехники!U99</f>
        <v>6</v>
      </c>
      <c r="V99" s="109">
        <f t="shared" si="99"/>
        <v>22.222222222222221</v>
      </c>
      <c r="W99" s="108">
        <f>'Гл. зоот.'!W99+Зоотехники!W99</f>
        <v>0</v>
      </c>
      <c r="X99" s="109">
        <f t="shared" si="108"/>
        <v>0</v>
      </c>
      <c r="Y99" s="108">
        <f>'Гл. зоот.'!Y99+Зоотехники!Y99</f>
        <v>6</v>
      </c>
      <c r="Z99" s="109">
        <f t="shared" si="109"/>
        <v>22.222222222222221</v>
      </c>
      <c r="AA99" s="108">
        <f>'Гл. зоот.'!AA99+Зоотехники!AA99</f>
        <v>0</v>
      </c>
      <c r="AB99" s="109">
        <f t="shared" si="110"/>
        <v>0</v>
      </c>
      <c r="AC99" s="109">
        <f t="shared" si="111"/>
        <v>0</v>
      </c>
      <c r="AD99" s="108">
        <f>'Гл. зоот.'!AD99+Зоотехники!AD99</f>
        <v>2</v>
      </c>
      <c r="AE99" s="109">
        <f t="shared" si="100"/>
        <v>7.4074074074074066</v>
      </c>
      <c r="AF99" s="108">
        <f>'Гл. зоот.'!AF99+Зоотехники!AF99</f>
        <v>0</v>
      </c>
      <c r="AG99" s="109">
        <f t="shared" si="112"/>
        <v>0</v>
      </c>
      <c r="AH99" s="42"/>
      <c r="AI99" s="42"/>
    </row>
    <row r="100" spans="1:35" x14ac:dyDescent="0.25">
      <c r="A100" s="93">
        <f t="shared" si="113"/>
        <v>84</v>
      </c>
      <c r="B100" s="96" t="s">
        <v>125</v>
      </c>
      <c r="C100" s="108">
        <f>'Гл. зоот.'!C100+Зоотехники!C100</f>
        <v>1</v>
      </c>
      <c r="D100" s="108">
        <f>'Гл. зоот.'!D100+Зоотехники!D100</f>
        <v>1</v>
      </c>
      <c r="E100" s="109">
        <f t="shared" si="101"/>
        <v>100</v>
      </c>
      <c r="F100" s="108">
        <f>'Гл. зоот.'!F100+Зоотехники!F100</f>
        <v>1</v>
      </c>
      <c r="G100" s="109">
        <f t="shared" si="102"/>
        <v>100</v>
      </c>
      <c r="H100" s="108">
        <f>'Гл. зоот.'!H100+Зоотехники!H100</f>
        <v>1</v>
      </c>
      <c r="I100" s="109">
        <f t="shared" si="103"/>
        <v>100</v>
      </c>
      <c r="J100" s="109">
        <f t="shared" si="104"/>
        <v>100</v>
      </c>
      <c r="K100" s="108">
        <f>'Гл. зоот.'!K100+Зоотехники!K100</f>
        <v>0</v>
      </c>
      <c r="L100" s="109">
        <f t="shared" si="97"/>
        <v>0</v>
      </c>
      <c r="M100" s="108">
        <f>'Гл. зоот.'!M100+Зоотехники!M100</f>
        <v>1</v>
      </c>
      <c r="N100" s="109">
        <f t="shared" si="105"/>
        <v>100</v>
      </c>
      <c r="O100" s="108">
        <f>'Гл. зоот.'!O100+Зоотехники!O100</f>
        <v>0</v>
      </c>
      <c r="P100" s="109">
        <f t="shared" si="106"/>
        <v>0</v>
      </c>
      <c r="Q100" s="108">
        <f>'Гл. зоот.'!Q100+Зоотехники!Q100</f>
        <v>0</v>
      </c>
      <c r="R100" s="109">
        <f t="shared" si="98"/>
        <v>0</v>
      </c>
      <c r="S100" s="108">
        <f>'Гл. зоот.'!S100+Зоотехники!S100</f>
        <v>0</v>
      </c>
      <c r="T100" s="109">
        <f t="shared" si="107"/>
        <v>0</v>
      </c>
      <c r="U100" s="108">
        <f>'Гл. зоот.'!U100+Зоотехники!U100</f>
        <v>1</v>
      </c>
      <c r="V100" s="109">
        <f t="shared" si="99"/>
        <v>100</v>
      </c>
      <c r="W100" s="108">
        <f>'Гл. зоот.'!W100+Зоотехники!W100</f>
        <v>0</v>
      </c>
      <c r="X100" s="109">
        <f t="shared" si="108"/>
        <v>0</v>
      </c>
      <c r="Y100" s="108">
        <f>'Гл. зоот.'!Y100+Зоотехники!Y100</f>
        <v>0</v>
      </c>
      <c r="Z100" s="109">
        <f t="shared" si="109"/>
        <v>0</v>
      </c>
      <c r="AA100" s="108">
        <f>'Гл. зоот.'!AA100+Зоотехники!AA100</f>
        <v>0</v>
      </c>
      <c r="AB100" s="109">
        <f t="shared" si="110"/>
        <v>0</v>
      </c>
      <c r="AC100" s="109">
        <f t="shared" si="111"/>
        <v>0</v>
      </c>
      <c r="AD100" s="108">
        <f>'Гл. зоот.'!AD100+Зоотехники!AD100</f>
        <v>0</v>
      </c>
      <c r="AE100" s="109">
        <f t="shared" si="100"/>
        <v>0</v>
      </c>
      <c r="AF100" s="108">
        <f>'Гл. зоот.'!AF100+Зоотехники!AF100</f>
        <v>0</v>
      </c>
      <c r="AG100" s="109">
        <f t="shared" si="112"/>
        <v>0</v>
      </c>
      <c r="AH100" s="42"/>
      <c r="AI100" s="42"/>
    </row>
    <row r="101" spans="1:35" x14ac:dyDescent="0.25">
      <c r="A101" s="93">
        <f t="shared" si="113"/>
        <v>85</v>
      </c>
      <c r="B101" s="96" t="s">
        <v>126</v>
      </c>
      <c r="C101" s="108">
        <f>'Гл. зоот.'!C101+Зоотехники!C101</f>
        <v>43</v>
      </c>
      <c r="D101" s="108">
        <f>'Гл. зоот.'!D101+Зоотехники!D101</f>
        <v>16</v>
      </c>
      <c r="E101" s="109">
        <f t="shared" si="101"/>
        <v>37.209302325581397</v>
      </c>
      <c r="F101" s="108">
        <f>'Гл. зоот.'!F101+Зоотехники!F101</f>
        <v>4</v>
      </c>
      <c r="G101" s="109">
        <f t="shared" si="102"/>
        <v>25</v>
      </c>
      <c r="H101" s="108">
        <f>'Гл. зоот.'!H101+Зоотехники!H101</f>
        <v>11</v>
      </c>
      <c r="I101" s="109">
        <f t="shared" si="103"/>
        <v>68.75</v>
      </c>
      <c r="J101" s="109">
        <f t="shared" si="104"/>
        <v>25.581395348837212</v>
      </c>
      <c r="K101" s="108">
        <f>'Гл. зоот.'!K101+Зоотехники!K101</f>
        <v>6</v>
      </c>
      <c r="L101" s="109">
        <f t="shared" si="97"/>
        <v>37.5</v>
      </c>
      <c r="M101" s="108">
        <f>'Гл. зоот.'!M101+Зоотехники!M101</f>
        <v>5</v>
      </c>
      <c r="N101" s="109">
        <f t="shared" si="105"/>
        <v>31.25</v>
      </c>
      <c r="O101" s="108">
        <f>'Гл. зоот.'!O101+Зоотехники!O101</f>
        <v>5</v>
      </c>
      <c r="P101" s="109">
        <f t="shared" si="106"/>
        <v>31.25</v>
      </c>
      <c r="Q101" s="108">
        <f>'Гл. зоот.'!Q101+Зоотехники!Q101</f>
        <v>1</v>
      </c>
      <c r="R101" s="109">
        <f t="shared" si="98"/>
        <v>20</v>
      </c>
      <c r="S101" s="108">
        <f>'Гл. зоот.'!S101+Зоотехники!S101</f>
        <v>1</v>
      </c>
      <c r="T101" s="109">
        <f t="shared" si="107"/>
        <v>6.25</v>
      </c>
      <c r="U101" s="108">
        <f>'Гл. зоот.'!U101+Зоотехники!U101</f>
        <v>3</v>
      </c>
      <c r="V101" s="109">
        <f t="shared" si="99"/>
        <v>18.75</v>
      </c>
      <c r="W101" s="108">
        <f>'Гл. зоот.'!W101+Зоотехники!W101</f>
        <v>0</v>
      </c>
      <c r="X101" s="109">
        <f t="shared" si="108"/>
        <v>0</v>
      </c>
      <c r="Y101" s="108">
        <f>'Гл. зоот.'!Y101+Зоотехники!Y101</f>
        <v>7</v>
      </c>
      <c r="Z101" s="109">
        <f t="shared" si="109"/>
        <v>43.75</v>
      </c>
      <c r="AA101" s="108">
        <f>'Гл. зоот.'!AA101+Зоотехники!AA101</f>
        <v>0</v>
      </c>
      <c r="AB101" s="109">
        <f t="shared" si="110"/>
        <v>0</v>
      </c>
      <c r="AC101" s="109">
        <f t="shared" si="111"/>
        <v>0</v>
      </c>
      <c r="AD101" s="108">
        <f>'Гл. зоот.'!AD101+Зоотехники!AD101</f>
        <v>7</v>
      </c>
      <c r="AE101" s="109">
        <f t="shared" si="100"/>
        <v>43.75</v>
      </c>
      <c r="AF101" s="108">
        <f>'Гл. зоот.'!AF101+Зоотехники!AF101</f>
        <v>0</v>
      </c>
      <c r="AG101" s="109">
        <f t="shared" si="112"/>
        <v>0</v>
      </c>
      <c r="AH101" s="42"/>
      <c r="AI101" s="42"/>
    </row>
    <row r="102" spans="1:35" s="69" customFormat="1" ht="14.45" x14ac:dyDescent="0.35">
      <c r="A102" s="4"/>
      <c r="B102" s="64"/>
      <c r="C102" s="70"/>
      <c r="D102" s="70"/>
      <c r="E102" s="43"/>
      <c r="F102" s="70"/>
      <c r="G102" s="43"/>
      <c r="H102" s="70"/>
      <c r="I102" s="43"/>
      <c r="J102" s="43"/>
      <c r="K102" s="70"/>
      <c r="L102" s="43"/>
      <c r="M102" s="70"/>
      <c r="N102" s="43"/>
      <c r="O102" s="70"/>
      <c r="P102" s="43"/>
      <c r="Q102" s="70"/>
      <c r="R102" s="43"/>
      <c r="S102" s="70"/>
      <c r="T102" s="43"/>
      <c r="U102" s="70"/>
      <c r="V102" s="43"/>
      <c r="W102" s="70"/>
      <c r="X102" s="43"/>
      <c r="Y102" s="70"/>
      <c r="Z102" s="43"/>
      <c r="AA102" s="70"/>
      <c r="AB102" s="43"/>
      <c r="AC102" s="43"/>
      <c r="AD102" s="70"/>
      <c r="AE102" s="43"/>
      <c r="AF102" s="70"/>
      <c r="AG102" s="43"/>
      <c r="AH102" s="68"/>
      <c r="AI102" s="68"/>
    </row>
    <row r="103" spans="1:35" ht="14.45" x14ac:dyDescent="0.35">
      <c r="A103" s="7"/>
      <c r="B103" s="59"/>
      <c r="C103" s="34"/>
      <c r="D103" s="34"/>
      <c r="E103" s="32"/>
      <c r="F103" s="34"/>
      <c r="G103" s="32"/>
      <c r="H103" s="34"/>
      <c r="I103" s="32"/>
      <c r="J103" s="32"/>
      <c r="K103" s="34"/>
      <c r="L103" s="32"/>
      <c r="M103" s="34"/>
      <c r="N103" s="32"/>
      <c r="O103" s="34"/>
      <c r="P103" s="32"/>
      <c r="Q103" s="34"/>
      <c r="R103" s="32"/>
      <c r="S103" s="34"/>
      <c r="T103" s="32"/>
      <c r="U103" s="34"/>
      <c r="V103" s="32"/>
      <c r="W103" s="34"/>
      <c r="X103" s="32"/>
      <c r="Y103" s="34"/>
      <c r="Z103" s="32"/>
      <c r="AA103" s="34"/>
      <c r="AB103" s="32"/>
      <c r="AC103" s="32"/>
      <c r="AD103" s="34"/>
      <c r="AE103" s="32"/>
      <c r="AF103" s="34"/>
      <c r="AG103" s="32"/>
      <c r="AH103" s="42"/>
      <c r="AI103" s="42"/>
    </row>
    <row r="104" spans="1:35" ht="14.45" x14ac:dyDescent="0.35">
      <c r="A104" s="8"/>
      <c r="B104" s="59"/>
      <c r="C104" s="34"/>
      <c r="D104" s="34"/>
      <c r="E104" s="32"/>
      <c r="F104" s="34"/>
      <c r="G104" s="32"/>
      <c r="H104" s="34"/>
      <c r="I104" s="32"/>
      <c r="J104" s="32"/>
      <c r="K104" s="34"/>
      <c r="L104" s="32"/>
      <c r="M104" s="34"/>
      <c r="N104" s="32"/>
      <c r="O104" s="34"/>
      <c r="P104" s="32"/>
      <c r="Q104" s="34"/>
      <c r="R104" s="32"/>
      <c r="S104" s="34"/>
      <c r="T104" s="32"/>
      <c r="U104" s="34"/>
      <c r="V104" s="32"/>
      <c r="W104" s="34"/>
      <c r="X104" s="32"/>
      <c r="Y104" s="34"/>
      <c r="Z104" s="32"/>
      <c r="AA104" s="34"/>
      <c r="AB104" s="32"/>
      <c r="AC104" s="32"/>
      <c r="AD104" s="34"/>
      <c r="AE104" s="32"/>
      <c r="AF104" s="34"/>
      <c r="AG104" s="32"/>
      <c r="AH104" s="42"/>
      <c r="AI104" s="42"/>
    </row>
    <row r="105" spans="1:35" ht="14.45" x14ac:dyDescent="0.3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ht="14.45" x14ac:dyDescent="0.3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62" fitToHeight="2" orientation="landscape" r:id="rId1"/>
  <headerFooter scaleWithDoc="0">
    <oddHeader>&amp;R&amp;P</oddHeader>
    <oddFooter>&amp;R&amp;P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80" activePane="bottomRight" state="frozen"/>
      <selection activeCell="D2" sqref="D2:D6"/>
      <selection pane="topRight" activeCell="D2" sqref="D2:D6"/>
      <selection pane="bottomLeft" activeCell="D2" sqref="D2:D6"/>
      <selection pane="bottomRight" activeCell="C91" sqref="C91:AG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56.1" customHeight="1" thickBot="1" x14ac:dyDescent="0.3">
      <c r="A1" s="202" t="s">
        <v>197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19499.850000000002</v>
      </c>
      <c r="D8" s="65">
        <f>D9+D21+D40+D55+D72+D79+D90+D64+D102</f>
        <v>17552.5</v>
      </c>
      <c r="E8" s="62">
        <f>IF(C8=0,0,D8/C8*100)</f>
        <v>90.013512924458382</v>
      </c>
      <c r="F8" s="65">
        <f>F9+F21+F40+F55+F72+F79+F90+F64+F102</f>
        <v>9368</v>
      </c>
      <c r="G8" s="62">
        <f>IF(D8=0,0,F8/D8*100)</f>
        <v>53.371314627545928</v>
      </c>
      <c r="H8" s="65">
        <f>H9+H21+H40+H55+H72+H79+H90+H64+H102</f>
        <v>15931.5</v>
      </c>
      <c r="I8" s="62">
        <f>IF(D8=0,0,H8/D8*100)</f>
        <v>90.76484831220624</v>
      </c>
      <c r="J8" s="62">
        <f>IF(C8=0,0,H8/C8*100)</f>
        <v>81.700628466372805</v>
      </c>
      <c r="K8" s="65">
        <f>K9+K21+K40+K55+K72+K79+K90+K64+K102</f>
        <v>9330</v>
      </c>
      <c r="L8" s="62">
        <f>IF(D8=0,0,K8/D8*100)</f>
        <v>53.154821250534113</v>
      </c>
      <c r="M8" s="65">
        <f>M9+M21+M40+M55+M72+M79+M90+M64+M102</f>
        <v>6601.5</v>
      </c>
      <c r="N8" s="62">
        <f>IF(D8=0,0,M8/D8*100)</f>
        <v>37.610027061672128</v>
      </c>
      <c r="O8" s="65">
        <f>O9+O21+O40+O55+O72+O79+O90+O64+O102</f>
        <v>1621</v>
      </c>
      <c r="P8" s="62">
        <f>IF(D8=0,0,O8/D8*100)</f>
        <v>9.2351516877937616</v>
      </c>
      <c r="Q8" s="65">
        <f>Q9+Q21+Q40+Q55+Q72+Q79+Q90+Q64+Q102</f>
        <v>222</v>
      </c>
      <c r="R8" s="62">
        <f>IF(O8=0,0,Q8/O8*100)</f>
        <v>13.695249845774212</v>
      </c>
      <c r="S8" s="65">
        <f>S9+S21+S40+S55+S72+S79+S90+S64+S102</f>
        <v>3255</v>
      </c>
      <c r="T8" s="62">
        <f>IF(D8=0,0,S8/D8*100)</f>
        <v>18.544366899302094</v>
      </c>
      <c r="U8" s="65">
        <f>U9+U21+U40+U55+U72+U79+U90+U64+U102</f>
        <v>1368</v>
      </c>
      <c r="V8" s="62">
        <f>IF(D8=0,0,U8/D8*100)</f>
        <v>7.7937615724255807</v>
      </c>
      <c r="W8" s="65">
        <f>W9+W21+W40+W55+W72+W79+W90+W64+W102</f>
        <v>661</v>
      </c>
      <c r="X8" s="62">
        <f>IF(D8=0,0,W8/D8*100)</f>
        <v>3.7658453211793188</v>
      </c>
      <c r="Y8" s="65">
        <f>Y9+Y21+Y40+Y55+Y72+Y79+Y90+Y64+Y102</f>
        <v>3298</v>
      </c>
      <c r="Z8" s="62">
        <f>IF(D8=0,0,Y8/D8*100)</f>
        <v>18.789346246973366</v>
      </c>
      <c r="AA8" s="65">
        <f>AA9+AA21+AA40+AA55+AA72+AA79+AA90+AA64+AA102</f>
        <v>544</v>
      </c>
      <c r="AB8" s="62">
        <f>IF(D8=0,0,AA8/D8*100)</f>
        <v>3.0992736077481839</v>
      </c>
      <c r="AC8" s="62">
        <f>IF(Y8=0,0,AA8/Y8*100)</f>
        <v>16.494845360824741</v>
      </c>
      <c r="AD8" s="65">
        <f>AD9+AD21+AD40+AD55+AD72+AD79+AD90+AD64+AD102</f>
        <v>2900</v>
      </c>
      <c r="AE8" s="62">
        <f>IF(D8=0,0,AD8/D8*100)</f>
        <v>16.521862982481128</v>
      </c>
      <c r="AF8" s="65">
        <f>AF9+AF21+AF40+AF55+AF72+AF79+AF90+AF64+AF102</f>
        <v>22</v>
      </c>
      <c r="AG8" s="60">
        <f>IF(D8=0,0,AF8/D8*100)</f>
        <v>0.12533827090158098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61">
        <f>SUM(C10:C20)</f>
        <v>1201</v>
      </c>
      <c r="D9" s="61">
        <f>SUM(D10:D20)</f>
        <v>1065</v>
      </c>
      <c r="E9" s="62">
        <f>IF(C9=0,0,D9/C9*100)</f>
        <v>88.676103247293923</v>
      </c>
      <c r="F9" s="61">
        <f>SUM(F10:F20)</f>
        <v>786</v>
      </c>
      <c r="G9" s="62">
        <f>IF(D9=0,0,F9/D9*100)</f>
        <v>73.802816901408448</v>
      </c>
      <c r="H9" s="61">
        <f>SUM(H10:H20)</f>
        <v>984</v>
      </c>
      <c r="I9" s="62">
        <f>IF(D9=0,0,H9/D9*100)</f>
        <v>92.394366197183103</v>
      </c>
      <c r="J9" s="62">
        <f>IF(C9=0,0,H9/C9*100)</f>
        <v>81.93172356369692</v>
      </c>
      <c r="K9" s="61">
        <f>SUM(K10:K20)</f>
        <v>602</v>
      </c>
      <c r="L9" s="62">
        <f>IF(D9=0,0,K9/D9*100)</f>
        <v>56.525821596244128</v>
      </c>
      <c r="M9" s="61">
        <f>SUM(M10:M20)</f>
        <v>382</v>
      </c>
      <c r="N9" s="62">
        <f>IF(D9=0,0,M9/D9*100)</f>
        <v>35.868544600938968</v>
      </c>
      <c r="O9" s="61">
        <f>SUM(O10:O20)</f>
        <v>81</v>
      </c>
      <c r="P9" s="62">
        <f>IF(D9=0,0,O9/D9*100)</f>
        <v>7.605633802816901</v>
      </c>
      <c r="Q9" s="61">
        <f>SUM(Q10:Q20)</f>
        <v>18</v>
      </c>
      <c r="R9" s="62">
        <f>IF(O9=0,0,Q9/O9*100)</f>
        <v>22.222222222222221</v>
      </c>
      <c r="S9" s="61">
        <f>SUM(S10:S20)</f>
        <v>203</v>
      </c>
      <c r="T9" s="62">
        <f>IF(D9=0,0,S9/D9*100)</f>
        <v>19.061032863849764</v>
      </c>
      <c r="U9" s="61">
        <f>SUM(U10:U20)</f>
        <v>103</v>
      </c>
      <c r="V9" s="62">
        <f>IF(D9=0,0,U9/D9*100)</f>
        <v>9.671361502347418</v>
      </c>
      <c r="W9" s="61">
        <f>SUM(W10:W20)</f>
        <v>26</v>
      </c>
      <c r="X9" s="62">
        <f>IF(D9=0,0,W9/D9*100)</f>
        <v>2.4413145539906105</v>
      </c>
      <c r="Y9" s="61">
        <f>SUM(Y10:Y20)</f>
        <v>273</v>
      </c>
      <c r="Z9" s="62">
        <f>IF(D9=0,0,Y9/D9*100)</f>
        <v>25.633802816901408</v>
      </c>
      <c r="AA9" s="61">
        <f>SUM(AA10:AA20)</f>
        <v>35</v>
      </c>
      <c r="AB9" s="62">
        <f>IF(D9=0,0,AA9/D9*100)</f>
        <v>3.286384976525822</v>
      </c>
      <c r="AC9" s="62">
        <f>IF(Y9=0,0,AA9/Y9*100)</f>
        <v>12.820512820512819</v>
      </c>
      <c r="AD9" s="61">
        <f>SUM(AD10:AD20)</f>
        <v>221</v>
      </c>
      <c r="AE9" s="62">
        <f>IF(D9=0,0,AD9/D9*100)</f>
        <v>20.751173708920188</v>
      </c>
      <c r="AF9" s="61">
        <f>SUM(AF10:AF20)</f>
        <v>2</v>
      </c>
      <c r="AG9" s="62">
        <f>IF(D9=0,0,AF9/D9*100)</f>
        <v>0.18779342723004694</v>
      </c>
      <c r="AH9" s="44"/>
      <c r="AI9" s="44"/>
    </row>
    <row r="10" spans="1:35" x14ac:dyDescent="0.25">
      <c r="A10" s="93">
        <v>1</v>
      </c>
      <c r="B10" s="94" t="s">
        <v>32</v>
      </c>
      <c r="C10" s="108">
        <f>Гл.ветвр.!C10+Ветеринары!C10</f>
        <v>19</v>
      </c>
      <c r="D10" s="108">
        <f>Гл.ветвр.!D10+Ветеринары!D10</f>
        <v>17</v>
      </c>
      <c r="E10" s="109">
        <f>IF(C10=0,0,D10/C10*100)</f>
        <v>89.473684210526315</v>
      </c>
      <c r="F10" s="108">
        <f>Гл.ветвр.!F10+Ветеринары!F10</f>
        <v>14</v>
      </c>
      <c r="G10" s="109">
        <f>IF(D10=0,0,F10/D10*100)</f>
        <v>82.35294117647058</v>
      </c>
      <c r="H10" s="108">
        <f>Гл.ветвр.!H10+Ветеринары!H10</f>
        <v>17</v>
      </c>
      <c r="I10" s="109">
        <f>IF(D10=0,0,H10/D10*100)</f>
        <v>100</v>
      </c>
      <c r="J10" s="109">
        <f>IF(C10=0,0,H10/C10*100)</f>
        <v>89.473684210526315</v>
      </c>
      <c r="K10" s="108">
        <f>Гл.ветвр.!K10+Ветеринары!K10</f>
        <v>8</v>
      </c>
      <c r="L10" s="109">
        <f>IF(D10=0,0,K10/D10*100)</f>
        <v>47.058823529411761</v>
      </c>
      <c r="M10" s="108">
        <f>Гл.ветвр.!M10+Ветеринары!M10</f>
        <v>9</v>
      </c>
      <c r="N10" s="109">
        <f>IF(D10=0,0,M10/D10*100)</f>
        <v>52.941176470588239</v>
      </c>
      <c r="O10" s="108">
        <f>Гл.ветвр.!O10+Ветеринары!O10</f>
        <v>0</v>
      </c>
      <c r="P10" s="109">
        <f>IF(D10=0,0,O10/D10*100)</f>
        <v>0</v>
      </c>
      <c r="Q10" s="108">
        <f>Гл.ветвр.!Q10+Ветеринары!Q10</f>
        <v>0</v>
      </c>
      <c r="R10" s="109">
        <f>IF(O10=0,0,Q10/O10*100)</f>
        <v>0</v>
      </c>
      <c r="S10" s="108">
        <f>Гл.ветвр.!S10+Ветеринары!S10</f>
        <v>1</v>
      </c>
      <c r="T10" s="109">
        <f>IF(D10=0,0,S10/D10*100)</f>
        <v>5.8823529411764701</v>
      </c>
      <c r="U10" s="108">
        <f>Гл.ветвр.!U10+Ветеринары!U10</f>
        <v>0</v>
      </c>
      <c r="V10" s="109">
        <f>IF(D10=0,0,U10/D10*100)</f>
        <v>0</v>
      </c>
      <c r="W10" s="108">
        <f>Гл.ветвр.!W10+Ветеринары!W10</f>
        <v>1</v>
      </c>
      <c r="X10" s="109">
        <f>IF(D10=0,0,W10/D10*100)</f>
        <v>5.8823529411764701</v>
      </c>
      <c r="Y10" s="108">
        <f>Гл.ветвр.!Y10+Ветеринары!Y10</f>
        <v>4</v>
      </c>
      <c r="Z10" s="109">
        <f>IF(D10=0,0,Y10/D10*100)</f>
        <v>23.52941176470588</v>
      </c>
      <c r="AA10" s="108">
        <f>Гл.ветвр.!AA10+Ветеринары!AA10</f>
        <v>0</v>
      </c>
      <c r="AB10" s="109">
        <f>IF(D10=0,0,AA10/D10*100)</f>
        <v>0</v>
      </c>
      <c r="AC10" s="109">
        <f>IF(Y10=0,0,AA10/Y10*100)</f>
        <v>0</v>
      </c>
      <c r="AD10" s="108">
        <f>Гл.ветвр.!AD10+Ветеринары!AD10</f>
        <v>2</v>
      </c>
      <c r="AE10" s="109">
        <f>IF(D10=0,0,AD10/D10*100)</f>
        <v>11.76470588235294</v>
      </c>
      <c r="AF10" s="108">
        <f>Гл.ветвр.!AF10+Ветеринары!AF10</f>
        <v>0</v>
      </c>
      <c r="AG10" s="109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108">
        <f>Гл.ветвр.!C11+Ветеринары!C11</f>
        <v>70</v>
      </c>
      <c r="D11" s="108">
        <f>Гл.ветвр.!D11+Ветеринары!D11</f>
        <v>57</v>
      </c>
      <c r="E11" s="109">
        <f>IF(C11=0,0,D11/C11*100)</f>
        <v>81.428571428571431</v>
      </c>
      <c r="F11" s="108">
        <f>Гл.ветвр.!F11+Ветеринары!F11</f>
        <v>40</v>
      </c>
      <c r="G11" s="109">
        <f>IF(D11=0,0,F11/D11*100)</f>
        <v>70.175438596491219</v>
      </c>
      <c r="H11" s="108">
        <f>Гл.ветвр.!H11+Ветеринары!H11</f>
        <v>57</v>
      </c>
      <c r="I11" s="109">
        <f>IF(D11=0,0,H11/D11*100)</f>
        <v>100</v>
      </c>
      <c r="J11" s="109">
        <f>IF(C11=0,0,H11/C11*100)</f>
        <v>81.428571428571431</v>
      </c>
      <c r="K11" s="108">
        <f>Гл.ветвр.!K11+Ветеринары!K11</f>
        <v>39</v>
      </c>
      <c r="L11" s="109">
        <f>IF(D11=0,0,K11/D11*100)</f>
        <v>68.421052631578945</v>
      </c>
      <c r="M11" s="108">
        <f>Гл.ветвр.!M11+Ветеринары!M11</f>
        <v>18</v>
      </c>
      <c r="N11" s="109">
        <f>IF(D11=0,0,M11/D11*100)</f>
        <v>31.578947368421051</v>
      </c>
      <c r="O11" s="108">
        <f>Гл.ветвр.!O11+Ветеринары!O11</f>
        <v>0</v>
      </c>
      <c r="P11" s="109">
        <f>IF(D11=0,0,O11/D11*100)</f>
        <v>0</v>
      </c>
      <c r="Q11" s="108">
        <f>Гл.ветвр.!Q11+Ветеринары!Q11</f>
        <v>0</v>
      </c>
      <c r="R11" s="109">
        <f>IF(O11=0,0,Q11/O11*100)</f>
        <v>0</v>
      </c>
      <c r="S11" s="108">
        <f>Гл.ветвр.!S11+Ветеринары!S11</f>
        <v>4</v>
      </c>
      <c r="T11" s="109">
        <f>IF(D11=0,0,S11/D11*100)</f>
        <v>7.0175438596491224</v>
      </c>
      <c r="U11" s="108">
        <f>Гл.ветвр.!U11+Ветеринары!U11</f>
        <v>5</v>
      </c>
      <c r="V11" s="109">
        <f>IF(D11=0,0,U11/D11*100)</f>
        <v>8.7719298245614024</v>
      </c>
      <c r="W11" s="108">
        <f>Гл.ветвр.!W11+Ветеринары!W11</f>
        <v>7</v>
      </c>
      <c r="X11" s="109">
        <f>IF(D11=0,0,W11/D11*100)</f>
        <v>12.280701754385964</v>
      </c>
      <c r="Y11" s="108">
        <f>Гл.ветвр.!Y11+Ветеринары!Y11</f>
        <v>14</v>
      </c>
      <c r="Z11" s="109">
        <f>IF(D11=0,0,Y11/D11*100)</f>
        <v>24.561403508771928</v>
      </c>
      <c r="AA11" s="108">
        <f>Гл.ветвр.!AA11+Ветеринары!AA11</f>
        <v>4</v>
      </c>
      <c r="AB11" s="109">
        <f>IF(D11=0,0,AA11/D11*100)</f>
        <v>7.0175438596491224</v>
      </c>
      <c r="AC11" s="109">
        <f>IF(Y11=0,0,AA11/Y11*100)</f>
        <v>28.571428571428569</v>
      </c>
      <c r="AD11" s="108">
        <f>Гл.ветвр.!AD11+Ветеринары!AD11</f>
        <v>5</v>
      </c>
      <c r="AE11" s="109">
        <f>IF(D11=0,0,AD11/D11*100)</f>
        <v>8.7719298245614024</v>
      </c>
      <c r="AF11" s="108">
        <f>Гл.ветвр.!AF11+Ветеринары!AF11</f>
        <v>1</v>
      </c>
      <c r="AG11" s="109">
        <f>IF(D11=0,0,AF11/D11*100)</f>
        <v>1.7543859649122806</v>
      </c>
      <c r="AH11" s="45"/>
      <c r="AI11" s="45"/>
    </row>
    <row r="12" spans="1:35" x14ac:dyDescent="0.25">
      <c r="A12" s="93">
        <v>3</v>
      </c>
      <c r="B12" s="94" t="s">
        <v>34</v>
      </c>
      <c r="C12" s="108">
        <f>Гл.ветвр.!C12+Ветеринары!C12</f>
        <v>55</v>
      </c>
      <c r="D12" s="108">
        <f>Гл.ветвр.!D12+Ветеринары!D12</f>
        <v>51</v>
      </c>
      <c r="E12" s="109">
        <f t="shared" ref="E12:E78" si="0">IF(C12=0,0,D12/C12*100)</f>
        <v>92.72727272727272</v>
      </c>
      <c r="F12" s="108">
        <f>Гл.ветвр.!F12+Ветеринары!F12</f>
        <v>44</v>
      </c>
      <c r="G12" s="109">
        <f t="shared" ref="G12:G78" si="1">IF(D12=0,0,F12/D12*100)</f>
        <v>86.274509803921575</v>
      </c>
      <c r="H12" s="108">
        <f>Гл.ветвр.!H12+Ветеринары!H12</f>
        <v>48</v>
      </c>
      <c r="I12" s="109">
        <f t="shared" ref="I12:I78" si="2">IF(D12=0,0,H12/D12*100)</f>
        <v>94.117647058823522</v>
      </c>
      <c r="J12" s="109">
        <f t="shared" ref="J12:J78" si="3">IF(C12=0,0,H12/C12*100)</f>
        <v>87.272727272727266</v>
      </c>
      <c r="K12" s="108">
        <f>Гл.ветвр.!K12+Ветеринары!K12</f>
        <v>27</v>
      </c>
      <c r="L12" s="109">
        <f t="shared" ref="L12:L79" si="4">IF(D12=0,0,K12/D12*100)</f>
        <v>52.941176470588239</v>
      </c>
      <c r="M12" s="108">
        <f>Гл.ветвр.!M12+Ветеринары!M12</f>
        <v>21</v>
      </c>
      <c r="N12" s="109">
        <f t="shared" ref="N12:N78" si="5">IF(D12=0,0,M12/D12*100)</f>
        <v>41.17647058823529</v>
      </c>
      <c r="O12" s="108">
        <f>Гл.ветвр.!O12+Ветеринары!O12</f>
        <v>3</v>
      </c>
      <c r="P12" s="109">
        <f t="shared" ref="P12:P78" si="6">IF(D12=0,0,O12/D12*100)</f>
        <v>5.8823529411764701</v>
      </c>
      <c r="Q12" s="108">
        <f>Гл.ветвр.!Q12+Ветеринары!Q12</f>
        <v>2</v>
      </c>
      <c r="R12" s="109">
        <f t="shared" ref="R12:R79" si="7">IF(O12=0,0,Q12/O12*100)</f>
        <v>66.666666666666657</v>
      </c>
      <c r="S12" s="108">
        <f>Гл.ветвр.!S12+Ветеринары!S12</f>
        <v>6</v>
      </c>
      <c r="T12" s="109">
        <f t="shared" ref="T12:T78" si="8">IF(D12=0,0,S12/D12*100)</f>
        <v>11.76470588235294</v>
      </c>
      <c r="U12" s="108">
        <f>Гл.ветвр.!U12+Ветеринары!U12</f>
        <v>4</v>
      </c>
      <c r="V12" s="109">
        <f t="shared" ref="V12:V79" si="9">IF(D12=0,0,U12/D12*100)</f>
        <v>7.8431372549019605</v>
      </c>
      <c r="W12" s="108">
        <f>Гл.ветвр.!W12+Ветеринары!W12</f>
        <v>0</v>
      </c>
      <c r="X12" s="109">
        <f t="shared" ref="X12:X78" si="10">IF(D12=0,0,W12/D12*100)</f>
        <v>0</v>
      </c>
      <c r="Y12" s="108">
        <f>Гл.ветвр.!Y12+Ветеринары!Y12</f>
        <v>3</v>
      </c>
      <c r="Z12" s="109">
        <f t="shared" ref="Z12:Z78" si="11">IF(D12=0,0,Y12/D12*100)</f>
        <v>5.8823529411764701</v>
      </c>
      <c r="AA12" s="108">
        <f>Гл.ветвр.!AA12+Ветеринары!AA12</f>
        <v>0</v>
      </c>
      <c r="AB12" s="109">
        <f t="shared" ref="AB12:AB78" si="12">IF(D12=0,0,AA12/D12*100)</f>
        <v>0</v>
      </c>
      <c r="AC12" s="109">
        <f t="shared" ref="AC12:AC78" si="13">IF(Y12=0,0,AA12/Y12*100)</f>
        <v>0</v>
      </c>
      <c r="AD12" s="108">
        <f>Гл.ветвр.!AD12+Ветеринары!AD12</f>
        <v>4</v>
      </c>
      <c r="AE12" s="109">
        <f t="shared" ref="AE12:AE79" si="14">IF(D12=0,0,AD12/D12*100)</f>
        <v>7.8431372549019605</v>
      </c>
      <c r="AF12" s="108">
        <f>Гл.ветвр.!AF12+Ветеринары!AF12</f>
        <v>0</v>
      </c>
      <c r="AG12" s="109">
        <f t="shared" ref="AG12:AG78" si="15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108">
        <f>Гл.ветвр.!C13+Ветеринары!C13</f>
        <v>343</v>
      </c>
      <c r="D13" s="108">
        <f>Гл.ветвр.!D13+Ветеринары!D13</f>
        <v>302</v>
      </c>
      <c r="E13" s="109">
        <f t="shared" si="0"/>
        <v>88.046647230320701</v>
      </c>
      <c r="F13" s="108">
        <f>Гл.ветвр.!F13+Ветеринары!F13</f>
        <v>255</v>
      </c>
      <c r="G13" s="109">
        <f t="shared" si="1"/>
        <v>84.437086092715234</v>
      </c>
      <c r="H13" s="108">
        <f>Гл.ветвр.!H13+Ветеринары!H13</f>
        <v>289</v>
      </c>
      <c r="I13" s="109">
        <f t="shared" si="2"/>
        <v>95.69536423841059</v>
      </c>
      <c r="J13" s="109">
        <f t="shared" si="3"/>
        <v>84.256559766763843</v>
      </c>
      <c r="K13" s="108">
        <f>Гл.ветвр.!K13+Ветеринары!K13</f>
        <v>179</v>
      </c>
      <c r="L13" s="109">
        <f t="shared" si="4"/>
        <v>59.271523178807954</v>
      </c>
      <c r="M13" s="108">
        <f>Гл.ветвр.!M13+Ветеринары!M13</f>
        <v>110</v>
      </c>
      <c r="N13" s="109">
        <f t="shared" si="5"/>
        <v>36.423841059602644</v>
      </c>
      <c r="O13" s="108">
        <f>Гл.ветвр.!O13+Ветеринары!O13</f>
        <v>13</v>
      </c>
      <c r="P13" s="109">
        <f t="shared" si="6"/>
        <v>4.3046357615894042</v>
      </c>
      <c r="Q13" s="108">
        <f>Гл.ветвр.!Q13+Ветеринары!Q13</f>
        <v>6</v>
      </c>
      <c r="R13" s="109">
        <f t="shared" si="7"/>
        <v>46.153846153846153</v>
      </c>
      <c r="S13" s="108">
        <f>Гл.ветвр.!S13+Ветеринары!S13</f>
        <v>71</v>
      </c>
      <c r="T13" s="109">
        <f t="shared" si="8"/>
        <v>23.509933774834437</v>
      </c>
      <c r="U13" s="108">
        <f>Гл.ветвр.!U13+Ветеринары!U13</f>
        <v>27</v>
      </c>
      <c r="V13" s="109">
        <f t="shared" si="9"/>
        <v>8.9403973509933774</v>
      </c>
      <c r="W13" s="108">
        <f>Гл.ветвр.!W13+Ветеринары!W13</f>
        <v>2</v>
      </c>
      <c r="X13" s="109">
        <f t="shared" si="10"/>
        <v>0.66225165562913912</v>
      </c>
      <c r="Y13" s="108">
        <f>Гл.ветвр.!Y13+Ветеринары!Y13</f>
        <v>56</v>
      </c>
      <c r="Z13" s="109">
        <f t="shared" si="11"/>
        <v>18.543046357615893</v>
      </c>
      <c r="AA13" s="108">
        <f>Гл.ветвр.!AA13+Ветеринары!AA13</f>
        <v>13</v>
      </c>
      <c r="AB13" s="109">
        <f t="shared" si="12"/>
        <v>4.3046357615894042</v>
      </c>
      <c r="AC13" s="109">
        <f t="shared" si="13"/>
        <v>23.214285714285715</v>
      </c>
      <c r="AD13" s="108">
        <f>Гл.ветвр.!AD13+Ветеринары!AD13</f>
        <v>37</v>
      </c>
      <c r="AE13" s="109">
        <f t="shared" si="14"/>
        <v>12.251655629139073</v>
      </c>
      <c r="AF13" s="108">
        <f>Гл.ветвр.!AF13+Ветеринары!AF13</f>
        <v>0</v>
      </c>
      <c r="AG13" s="109">
        <f t="shared" si="15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108">
        <f>Гл.ветвр.!C14+Ветеринары!C14</f>
        <v>122</v>
      </c>
      <c r="D14" s="108">
        <f>Гл.ветвр.!D14+Ветеринары!D14</f>
        <v>105</v>
      </c>
      <c r="E14" s="109">
        <f t="shared" si="0"/>
        <v>86.065573770491795</v>
      </c>
      <c r="F14" s="108">
        <f>Гл.ветвр.!F14+Ветеринары!F14</f>
        <v>74</v>
      </c>
      <c r="G14" s="109">
        <f t="shared" si="1"/>
        <v>70.476190476190482</v>
      </c>
      <c r="H14" s="108">
        <f>Гл.ветвр.!H14+Ветеринары!H14</f>
        <v>101</v>
      </c>
      <c r="I14" s="109">
        <f t="shared" si="2"/>
        <v>96.19047619047619</v>
      </c>
      <c r="J14" s="109">
        <f t="shared" si="3"/>
        <v>82.786885245901644</v>
      </c>
      <c r="K14" s="108">
        <f>Гл.ветвр.!K14+Ветеринары!K14</f>
        <v>63</v>
      </c>
      <c r="L14" s="109">
        <f t="shared" si="4"/>
        <v>60</v>
      </c>
      <c r="M14" s="108">
        <f>Гл.ветвр.!M14+Ветеринары!M14</f>
        <v>38</v>
      </c>
      <c r="N14" s="109">
        <f t="shared" si="5"/>
        <v>36.19047619047619</v>
      </c>
      <c r="O14" s="108">
        <f>Гл.ветвр.!O14+Ветеринары!O14</f>
        <v>4</v>
      </c>
      <c r="P14" s="109">
        <f t="shared" si="6"/>
        <v>3.8095238095238098</v>
      </c>
      <c r="Q14" s="108">
        <f>Гл.ветвр.!Q14+Ветеринары!Q14</f>
        <v>1</v>
      </c>
      <c r="R14" s="109">
        <f t="shared" si="7"/>
        <v>25</v>
      </c>
      <c r="S14" s="108">
        <f>Гл.ветвр.!S14+Ветеринары!S14</f>
        <v>37</v>
      </c>
      <c r="T14" s="109">
        <f t="shared" si="8"/>
        <v>35.238095238095241</v>
      </c>
      <c r="U14" s="108">
        <f>Гл.ветвр.!U14+Ветеринары!U14</f>
        <v>9</v>
      </c>
      <c r="V14" s="109">
        <f t="shared" si="9"/>
        <v>8.5714285714285712</v>
      </c>
      <c r="W14" s="108">
        <f>Гл.ветвр.!W14+Ветеринары!W14</f>
        <v>2</v>
      </c>
      <c r="X14" s="109">
        <f t="shared" si="10"/>
        <v>1.9047619047619049</v>
      </c>
      <c r="Y14" s="108">
        <f>Гл.ветвр.!Y14+Ветеринары!Y14</f>
        <v>54</v>
      </c>
      <c r="Z14" s="109">
        <f t="shared" si="11"/>
        <v>51.428571428571423</v>
      </c>
      <c r="AA14" s="108">
        <f>Гл.ветвр.!AA14+Ветеринары!AA14</f>
        <v>4</v>
      </c>
      <c r="AB14" s="109">
        <f t="shared" si="12"/>
        <v>3.8095238095238098</v>
      </c>
      <c r="AC14" s="109">
        <f t="shared" si="13"/>
        <v>7.4074074074074066</v>
      </c>
      <c r="AD14" s="108">
        <f>Гл.ветвр.!AD14+Ветеринары!AD14</f>
        <v>48</v>
      </c>
      <c r="AE14" s="109">
        <f t="shared" si="14"/>
        <v>45.714285714285715</v>
      </c>
      <c r="AF14" s="108">
        <f>Гл.ветвр.!AF14+Ветеринары!AF14</f>
        <v>1</v>
      </c>
      <c r="AG14" s="109">
        <f t="shared" si="15"/>
        <v>0.95238095238095244</v>
      </c>
      <c r="AH14" s="42"/>
      <c r="AI14" s="42"/>
    </row>
    <row r="15" spans="1:35" x14ac:dyDescent="0.25">
      <c r="A15" s="93">
        <v>6</v>
      </c>
      <c r="B15" s="94" t="s">
        <v>37</v>
      </c>
      <c r="C15" s="108">
        <f>Гл.ветвр.!C15+Ветеринары!C15</f>
        <v>365</v>
      </c>
      <c r="D15" s="108">
        <f>Гл.ветвр.!D15+Ветеринары!D15</f>
        <v>332</v>
      </c>
      <c r="E15" s="109">
        <f t="shared" si="0"/>
        <v>90.958904109589042</v>
      </c>
      <c r="F15" s="108">
        <f>Гл.ветвр.!F15+Ветеринары!F15</f>
        <v>219</v>
      </c>
      <c r="G15" s="109">
        <f t="shared" si="1"/>
        <v>65.963855421686745</v>
      </c>
      <c r="H15" s="108">
        <f>Гл.ветвр.!H15+Ветеринары!H15</f>
        <v>288</v>
      </c>
      <c r="I15" s="109">
        <f t="shared" si="2"/>
        <v>86.746987951807228</v>
      </c>
      <c r="J15" s="109">
        <f t="shared" si="3"/>
        <v>78.904109589041099</v>
      </c>
      <c r="K15" s="108">
        <f>Гл.ветвр.!K15+Ветеринары!K15</f>
        <v>196</v>
      </c>
      <c r="L15" s="109">
        <f t="shared" si="4"/>
        <v>59.036144578313255</v>
      </c>
      <c r="M15" s="108">
        <f>Гл.ветвр.!M15+Ветеринары!M15</f>
        <v>92</v>
      </c>
      <c r="N15" s="109">
        <f t="shared" si="5"/>
        <v>27.710843373493976</v>
      </c>
      <c r="O15" s="108">
        <f>Гл.ветвр.!O15+Ветеринары!O15</f>
        <v>44</v>
      </c>
      <c r="P15" s="109">
        <f t="shared" si="6"/>
        <v>13.253012048192772</v>
      </c>
      <c r="Q15" s="108">
        <f>Гл.ветвр.!Q15+Ветеринары!Q15</f>
        <v>6</v>
      </c>
      <c r="R15" s="109">
        <f t="shared" si="7"/>
        <v>13.636363636363635</v>
      </c>
      <c r="S15" s="108">
        <f>Гл.ветвр.!S15+Ветеринары!S15</f>
        <v>51</v>
      </c>
      <c r="T15" s="109">
        <f t="shared" si="8"/>
        <v>15.361445783132529</v>
      </c>
      <c r="U15" s="108">
        <f>Гл.ветвр.!U15+Ветеринары!U15</f>
        <v>35</v>
      </c>
      <c r="V15" s="109">
        <f t="shared" si="9"/>
        <v>10.542168674698797</v>
      </c>
      <c r="W15" s="108">
        <f>Гл.ветвр.!W15+Ветеринары!W15</f>
        <v>4</v>
      </c>
      <c r="X15" s="109">
        <f t="shared" si="10"/>
        <v>1.2048192771084338</v>
      </c>
      <c r="Y15" s="108">
        <f>Гл.ветвр.!Y15+Ветеринары!Y15</f>
        <v>100</v>
      </c>
      <c r="Z15" s="109">
        <f t="shared" si="11"/>
        <v>30.120481927710845</v>
      </c>
      <c r="AA15" s="108">
        <f>Гл.ветвр.!AA15+Ветеринары!AA15</f>
        <v>8</v>
      </c>
      <c r="AB15" s="109">
        <f t="shared" si="12"/>
        <v>2.4096385542168677</v>
      </c>
      <c r="AC15" s="109">
        <f t="shared" si="13"/>
        <v>8</v>
      </c>
      <c r="AD15" s="108">
        <f>Гл.ветвр.!AD15+Ветеринары!AD15</f>
        <v>91</v>
      </c>
      <c r="AE15" s="109">
        <f t="shared" si="14"/>
        <v>27.409638554216869</v>
      </c>
      <c r="AF15" s="108">
        <f>Гл.ветвр.!AF15+Ветеринары!AF15</f>
        <v>0</v>
      </c>
      <c r="AG15" s="109">
        <f t="shared" si="15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108">
        <f>Гл.ветвр.!C16+Ветеринары!C16</f>
        <v>10</v>
      </c>
      <c r="D16" s="108">
        <f>Гл.ветвр.!D16+Ветеринары!D16</f>
        <v>9</v>
      </c>
      <c r="E16" s="109">
        <f t="shared" si="0"/>
        <v>90</v>
      </c>
      <c r="F16" s="108">
        <f>Гл.ветвр.!F16+Ветеринары!F16</f>
        <v>8</v>
      </c>
      <c r="G16" s="109">
        <f t="shared" si="1"/>
        <v>88.888888888888886</v>
      </c>
      <c r="H16" s="108">
        <f>Гл.ветвр.!H16+Ветеринары!H16</f>
        <v>8</v>
      </c>
      <c r="I16" s="109">
        <f t="shared" si="2"/>
        <v>88.888888888888886</v>
      </c>
      <c r="J16" s="109">
        <f t="shared" si="3"/>
        <v>80</v>
      </c>
      <c r="K16" s="108">
        <f>Гл.ветвр.!K16+Ветеринары!K16</f>
        <v>3</v>
      </c>
      <c r="L16" s="109">
        <f t="shared" si="4"/>
        <v>33.333333333333329</v>
      </c>
      <c r="M16" s="108">
        <f>Гл.ветвр.!M16+Ветеринары!M16</f>
        <v>5</v>
      </c>
      <c r="N16" s="109">
        <f t="shared" si="5"/>
        <v>55.555555555555557</v>
      </c>
      <c r="O16" s="108">
        <f>Гл.ветвр.!O16+Ветеринары!O16</f>
        <v>1</v>
      </c>
      <c r="P16" s="109">
        <f t="shared" si="6"/>
        <v>11.111111111111111</v>
      </c>
      <c r="Q16" s="108">
        <f>Гл.ветвр.!Q16+Ветеринары!Q16</f>
        <v>0</v>
      </c>
      <c r="R16" s="109">
        <f t="shared" si="7"/>
        <v>0</v>
      </c>
      <c r="S16" s="108">
        <f>Гл.ветвр.!S16+Ветеринары!S16</f>
        <v>0</v>
      </c>
      <c r="T16" s="109">
        <f t="shared" si="8"/>
        <v>0</v>
      </c>
      <c r="U16" s="108">
        <f>Гл.ветвр.!U16+Ветеринары!U16</f>
        <v>0</v>
      </c>
      <c r="V16" s="109">
        <f t="shared" si="9"/>
        <v>0</v>
      </c>
      <c r="W16" s="108">
        <f>Гл.ветвр.!W16+Ветеринары!W16</f>
        <v>2</v>
      </c>
      <c r="X16" s="109">
        <f t="shared" si="10"/>
        <v>22.222222222222221</v>
      </c>
      <c r="Y16" s="108">
        <f>Гл.ветвр.!Y16+Ветеринары!Y16</f>
        <v>0</v>
      </c>
      <c r="Z16" s="109">
        <f t="shared" si="11"/>
        <v>0</v>
      </c>
      <c r="AA16" s="108">
        <f>Гл.ветвр.!AA16+Ветеринары!AA16</f>
        <v>0</v>
      </c>
      <c r="AB16" s="109">
        <f t="shared" si="12"/>
        <v>0</v>
      </c>
      <c r="AC16" s="109">
        <f t="shared" si="13"/>
        <v>0</v>
      </c>
      <c r="AD16" s="108">
        <f>Гл.ветвр.!AD16+Ветеринары!AD16</f>
        <v>1</v>
      </c>
      <c r="AE16" s="109">
        <f t="shared" si="14"/>
        <v>11.111111111111111</v>
      </c>
      <c r="AF16" s="108">
        <f>Гл.ветвр.!AF16+Ветеринары!AF16</f>
        <v>0</v>
      </c>
      <c r="AG16" s="109">
        <f t="shared" si="15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108">
        <f>Гл.ветвр.!C17+Ветеринары!C17</f>
        <v>25</v>
      </c>
      <c r="D17" s="108">
        <f>Гл.ветвр.!D17+Ветеринары!D17</f>
        <v>17</v>
      </c>
      <c r="E17" s="109">
        <f t="shared" si="0"/>
        <v>68</v>
      </c>
      <c r="F17" s="108">
        <f>Гл.ветвр.!F17+Ветеринары!F17</f>
        <v>11</v>
      </c>
      <c r="G17" s="109">
        <f t="shared" si="1"/>
        <v>64.705882352941174</v>
      </c>
      <c r="H17" s="108">
        <f>Гл.ветвр.!H17+Ветеринары!H17</f>
        <v>16</v>
      </c>
      <c r="I17" s="109">
        <f t="shared" si="2"/>
        <v>94.117647058823522</v>
      </c>
      <c r="J17" s="109">
        <f t="shared" si="3"/>
        <v>64</v>
      </c>
      <c r="K17" s="108">
        <f>Гл.ветвр.!K17+Ветеринары!K17</f>
        <v>10</v>
      </c>
      <c r="L17" s="109">
        <f t="shared" si="4"/>
        <v>58.82352941176471</v>
      </c>
      <c r="M17" s="108">
        <f>Гл.ветвр.!M17+Ветеринары!M17</f>
        <v>6</v>
      </c>
      <c r="N17" s="109">
        <f t="shared" si="5"/>
        <v>35.294117647058826</v>
      </c>
      <c r="O17" s="108">
        <f>Гл.ветвр.!O17+Ветеринары!O17</f>
        <v>1</v>
      </c>
      <c r="P17" s="109">
        <f t="shared" si="6"/>
        <v>5.8823529411764701</v>
      </c>
      <c r="Q17" s="108">
        <f>Гл.ветвр.!Q17+Ветеринары!Q17</f>
        <v>0</v>
      </c>
      <c r="R17" s="109">
        <f t="shared" si="7"/>
        <v>0</v>
      </c>
      <c r="S17" s="108">
        <f>Гл.ветвр.!S17+Ветеринары!S17</f>
        <v>0</v>
      </c>
      <c r="T17" s="109">
        <f t="shared" si="8"/>
        <v>0</v>
      </c>
      <c r="U17" s="108">
        <f>Гл.ветвр.!U17+Ветеринары!U17</f>
        <v>2</v>
      </c>
      <c r="V17" s="109">
        <f t="shared" si="9"/>
        <v>11.76470588235294</v>
      </c>
      <c r="W17" s="108">
        <f>Гл.ветвр.!W17+Ветеринары!W17</f>
        <v>0</v>
      </c>
      <c r="X17" s="109">
        <f t="shared" si="10"/>
        <v>0</v>
      </c>
      <c r="Y17" s="108">
        <f>Гл.ветвр.!Y17+Ветеринары!Y17</f>
        <v>5</v>
      </c>
      <c r="Z17" s="109">
        <f t="shared" si="11"/>
        <v>29.411764705882355</v>
      </c>
      <c r="AA17" s="108">
        <f>Гл.ветвр.!AA17+Ветеринары!AA17</f>
        <v>0</v>
      </c>
      <c r="AB17" s="109">
        <f t="shared" si="12"/>
        <v>0</v>
      </c>
      <c r="AC17" s="109">
        <f t="shared" si="13"/>
        <v>0</v>
      </c>
      <c r="AD17" s="108">
        <f>Гл.ветвр.!AD17+Ветеринары!AD17</f>
        <v>1</v>
      </c>
      <c r="AE17" s="109">
        <f t="shared" si="14"/>
        <v>5.8823529411764701</v>
      </c>
      <c r="AF17" s="108">
        <f>Гл.ветвр.!AF17+Ветеринары!AF17</f>
        <v>0</v>
      </c>
      <c r="AG17" s="109">
        <f t="shared" si="15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108">
        <f>Гл.ветвр.!C18+Ветеринары!C18</f>
        <v>80</v>
      </c>
      <c r="D18" s="108">
        <f>Гл.ветвр.!D18+Ветеринары!D18</f>
        <v>74</v>
      </c>
      <c r="E18" s="109">
        <f t="shared" si="0"/>
        <v>92.5</v>
      </c>
      <c r="F18" s="108">
        <f>Гл.ветвр.!F18+Ветеринары!F18</f>
        <v>45</v>
      </c>
      <c r="G18" s="109">
        <f t="shared" si="1"/>
        <v>60.810810810810814</v>
      </c>
      <c r="H18" s="108">
        <f>Гл.ветвр.!H18+Ветеринары!H18</f>
        <v>71</v>
      </c>
      <c r="I18" s="109">
        <f t="shared" si="2"/>
        <v>95.945945945945937</v>
      </c>
      <c r="J18" s="109">
        <f t="shared" si="3"/>
        <v>88.75</v>
      </c>
      <c r="K18" s="108">
        <f>Гл.ветвр.!K18+Ветеринары!K18</f>
        <v>36</v>
      </c>
      <c r="L18" s="109">
        <f t="shared" si="4"/>
        <v>48.648648648648653</v>
      </c>
      <c r="M18" s="108">
        <f>Гл.ветвр.!M18+Ветеринары!M18</f>
        <v>35</v>
      </c>
      <c r="N18" s="109">
        <f t="shared" si="5"/>
        <v>47.297297297297298</v>
      </c>
      <c r="O18" s="108">
        <f>Гл.ветвр.!O18+Ветеринары!O18</f>
        <v>3</v>
      </c>
      <c r="P18" s="109">
        <f t="shared" si="6"/>
        <v>4.0540540540540544</v>
      </c>
      <c r="Q18" s="108">
        <f>Гл.ветвр.!Q18+Ветеринары!Q18</f>
        <v>0</v>
      </c>
      <c r="R18" s="109">
        <f t="shared" si="7"/>
        <v>0</v>
      </c>
      <c r="S18" s="108">
        <f>Гл.ветвр.!S18+Ветеринары!S18</f>
        <v>21</v>
      </c>
      <c r="T18" s="109">
        <f t="shared" si="8"/>
        <v>28.378378378378379</v>
      </c>
      <c r="U18" s="108">
        <f>Гл.ветвр.!U18+Ветеринары!U18</f>
        <v>3</v>
      </c>
      <c r="V18" s="109">
        <f t="shared" si="9"/>
        <v>4.0540540540540544</v>
      </c>
      <c r="W18" s="108">
        <f>Гл.ветвр.!W18+Ветеринары!W18</f>
        <v>7</v>
      </c>
      <c r="X18" s="109">
        <f t="shared" si="10"/>
        <v>9.4594594594594597</v>
      </c>
      <c r="Y18" s="108">
        <f>Гл.ветвр.!Y18+Ветеринары!Y18</f>
        <v>27</v>
      </c>
      <c r="Z18" s="109">
        <f t="shared" si="11"/>
        <v>36.486486486486484</v>
      </c>
      <c r="AA18" s="108">
        <f>Гл.ветвр.!AA18+Ветеринары!AA18</f>
        <v>3</v>
      </c>
      <c r="AB18" s="109">
        <f t="shared" si="12"/>
        <v>4.0540540540540544</v>
      </c>
      <c r="AC18" s="109">
        <f t="shared" si="13"/>
        <v>11.111111111111111</v>
      </c>
      <c r="AD18" s="108">
        <f>Гл.ветвр.!AD18+Ветеринары!AD18</f>
        <v>21</v>
      </c>
      <c r="AE18" s="109">
        <f t="shared" si="14"/>
        <v>28.378378378378379</v>
      </c>
      <c r="AF18" s="108">
        <f>Гл.ветвр.!AF18+Ветеринары!AF18</f>
        <v>0</v>
      </c>
      <c r="AG18" s="109">
        <f t="shared" si="15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108">
        <f>Гл.ветвр.!C19+Ветеринары!C19</f>
        <v>104</v>
      </c>
      <c r="D19" s="108">
        <f>Гл.ветвр.!D19+Ветеринары!D19</f>
        <v>95</v>
      </c>
      <c r="E19" s="109">
        <f t="shared" ref="E19" si="16">IF(C19=0,0,D19/C19*100)</f>
        <v>91.34615384615384</v>
      </c>
      <c r="F19" s="108">
        <f>Гл.ветвр.!F19+Ветеринары!F19</f>
        <v>71</v>
      </c>
      <c r="G19" s="109">
        <f t="shared" ref="G19" si="17">IF(D19=0,0,F19/D19*100)</f>
        <v>74.73684210526315</v>
      </c>
      <c r="H19" s="108">
        <f>Гл.ветвр.!H19+Ветеринары!H19</f>
        <v>83</v>
      </c>
      <c r="I19" s="109">
        <f t="shared" ref="I19" si="18">IF(D19=0,0,H19/D19*100)</f>
        <v>87.368421052631589</v>
      </c>
      <c r="J19" s="109">
        <f t="shared" ref="J19" si="19">IF(C19=0,0,H19/C19*100)</f>
        <v>79.807692307692307</v>
      </c>
      <c r="K19" s="108">
        <f>Гл.ветвр.!K19+Ветеринары!K19</f>
        <v>39</v>
      </c>
      <c r="L19" s="109">
        <f t="shared" ref="L19" si="20">IF(D19=0,0,K19/D19*100)</f>
        <v>41.05263157894737</v>
      </c>
      <c r="M19" s="108">
        <f>Гл.ветвр.!M19+Ветеринары!M19</f>
        <v>44</v>
      </c>
      <c r="N19" s="109">
        <f t="shared" ref="N19" si="21">IF(D19=0,0,M19/D19*100)</f>
        <v>46.315789473684212</v>
      </c>
      <c r="O19" s="108">
        <f>Гл.ветвр.!O19+Ветеринары!O19</f>
        <v>12</v>
      </c>
      <c r="P19" s="109">
        <f t="shared" ref="P19" si="22">IF(D19=0,0,O19/D19*100)</f>
        <v>12.631578947368421</v>
      </c>
      <c r="Q19" s="108">
        <f>Гл.ветвр.!Q19+Ветеринары!Q19</f>
        <v>3</v>
      </c>
      <c r="R19" s="109">
        <f t="shared" ref="R19" si="23">IF(O19=0,0,Q19/O19*100)</f>
        <v>25</v>
      </c>
      <c r="S19" s="108">
        <f>Гл.ветвр.!S19+Ветеринары!S19</f>
        <v>12</v>
      </c>
      <c r="T19" s="109">
        <f t="shared" ref="T19" si="24">IF(D19=0,0,S19/D19*100)</f>
        <v>12.631578947368421</v>
      </c>
      <c r="U19" s="108">
        <f>Гл.ветвр.!U19+Ветеринары!U19</f>
        <v>18</v>
      </c>
      <c r="V19" s="109">
        <f t="shared" ref="V19" si="25">IF(D19=0,0,U19/D19*100)</f>
        <v>18.947368421052634</v>
      </c>
      <c r="W19" s="108">
        <f>Гл.ветвр.!W19+Ветеринары!W19</f>
        <v>1</v>
      </c>
      <c r="X19" s="109">
        <f t="shared" ref="X19" si="26">IF(D19=0,0,W19/D19*100)</f>
        <v>1.0526315789473684</v>
      </c>
      <c r="Y19" s="108">
        <f>Гл.ветвр.!Y19+Ветеринары!Y19</f>
        <v>9</v>
      </c>
      <c r="Z19" s="109">
        <f t="shared" ref="Z19" si="27">IF(D19=0,0,Y19/D19*100)</f>
        <v>9.4736842105263168</v>
      </c>
      <c r="AA19" s="108">
        <f>Гл.ветвр.!AA19+Ветеринары!AA19</f>
        <v>3</v>
      </c>
      <c r="AB19" s="109">
        <f t="shared" ref="AB19" si="28">IF(D19=0,0,AA19/D19*100)</f>
        <v>3.1578947368421053</v>
      </c>
      <c r="AC19" s="109">
        <f t="shared" ref="AC19" si="29">IF(Y19=0,0,AA19/Y19*100)</f>
        <v>33.333333333333329</v>
      </c>
      <c r="AD19" s="108">
        <f>Гл.ветвр.!AD19+Ветеринары!AD19</f>
        <v>10</v>
      </c>
      <c r="AE19" s="109">
        <f t="shared" ref="AE19" si="30">IF(D19=0,0,AD19/D19*100)</f>
        <v>10.526315789473683</v>
      </c>
      <c r="AF19" s="108">
        <f>Гл.ветвр.!AF19+Ветеринары!AF19</f>
        <v>0</v>
      </c>
      <c r="AG19" s="109">
        <f t="shared" ref="AG19" si="31">IF(D19=0,0,AF19/D19*100)</f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108">
        <f>Гл.ветвр.!C20+Ветеринары!C20</f>
        <v>8</v>
      </c>
      <c r="D20" s="108">
        <f>Гл.ветвр.!D20+Ветеринары!D20</f>
        <v>6</v>
      </c>
      <c r="E20" s="109">
        <f t="shared" si="0"/>
        <v>75</v>
      </c>
      <c r="F20" s="108">
        <f>Гл.ветвр.!F20+Ветеринары!F20</f>
        <v>5</v>
      </c>
      <c r="G20" s="109">
        <f t="shared" si="1"/>
        <v>83.333333333333343</v>
      </c>
      <c r="H20" s="108">
        <f>Гл.ветвр.!H20+Ветеринары!H20</f>
        <v>6</v>
      </c>
      <c r="I20" s="109">
        <f t="shared" si="2"/>
        <v>100</v>
      </c>
      <c r="J20" s="109">
        <f t="shared" si="3"/>
        <v>75</v>
      </c>
      <c r="K20" s="108">
        <f>Гл.ветвр.!K20+Ветеринары!K20</f>
        <v>2</v>
      </c>
      <c r="L20" s="109">
        <f t="shared" si="4"/>
        <v>33.333333333333329</v>
      </c>
      <c r="M20" s="108">
        <f>Гл.ветвр.!M20+Ветеринары!M20</f>
        <v>4</v>
      </c>
      <c r="N20" s="109">
        <f t="shared" si="5"/>
        <v>66.666666666666657</v>
      </c>
      <c r="O20" s="108">
        <f>Гл.ветвр.!O20+Ветеринары!O20</f>
        <v>0</v>
      </c>
      <c r="P20" s="109">
        <f t="shared" si="6"/>
        <v>0</v>
      </c>
      <c r="Q20" s="108">
        <f>Гл.ветвр.!Q20+Ветеринары!Q20</f>
        <v>0</v>
      </c>
      <c r="R20" s="109">
        <f t="shared" si="7"/>
        <v>0</v>
      </c>
      <c r="S20" s="108">
        <f>Гл.ветвр.!S20+Ветеринары!S20</f>
        <v>0</v>
      </c>
      <c r="T20" s="109">
        <f t="shared" si="8"/>
        <v>0</v>
      </c>
      <c r="U20" s="108">
        <f>Гл.ветвр.!U20+Ветеринары!U20</f>
        <v>0</v>
      </c>
      <c r="V20" s="109">
        <f t="shared" si="9"/>
        <v>0</v>
      </c>
      <c r="W20" s="108">
        <f>Гл.ветвр.!W20+Ветеринары!W20</f>
        <v>0</v>
      </c>
      <c r="X20" s="109">
        <f t="shared" si="10"/>
        <v>0</v>
      </c>
      <c r="Y20" s="108">
        <f>Гл.ветвр.!Y20+Ветеринары!Y20</f>
        <v>1</v>
      </c>
      <c r="Z20" s="109">
        <f t="shared" si="11"/>
        <v>16.666666666666664</v>
      </c>
      <c r="AA20" s="108">
        <f>Гл.ветвр.!AA20+Ветеринары!AA20</f>
        <v>0</v>
      </c>
      <c r="AB20" s="109">
        <f t="shared" si="12"/>
        <v>0</v>
      </c>
      <c r="AC20" s="109">
        <f t="shared" si="13"/>
        <v>0</v>
      </c>
      <c r="AD20" s="108">
        <f>Гл.ветвр.!AD20+Ветеринары!AD20</f>
        <v>1</v>
      </c>
      <c r="AE20" s="109">
        <f t="shared" si="14"/>
        <v>16.666666666666664</v>
      </c>
      <c r="AF20" s="108">
        <f>Гл.ветвр.!AF20+Ветеринары!AF20</f>
        <v>0</v>
      </c>
      <c r="AG20" s="109">
        <f t="shared" si="15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61">
        <f>SUM(C22:C39)</f>
        <v>6270.7000000000007</v>
      </c>
      <c r="D21" s="61">
        <f>SUM(D22:D39)</f>
        <v>5588</v>
      </c>
      <c r="E21" s="62">
        <f>IF(C21=0,0,D21/C21*100)</f>
        <v>89.112858213596553</v>
      </c>
      <c r="F21" s="61">
        <f>SUM(F22:F39)</f>
        <v>2885</v>
      </c>
      <c r="G21" s="62">
        <f>IF(D21=0,0,F21/D21*100)</f>
        <v>51.628489620615603</v>
      </c>
      <c r="H21" s="61">
        <f>SUM(H22:H39)</f>
        <v>5230</v>
      </c>
      <c r="I21" s="62">
        <f>IF(D21=0,0,H21/D21*100)</f>
        <v>93.593414459556186</v>
      </c>
      <c r="J21" s="62">
        <f>IF(C21=0,0,H21/C21*100)</f>
        <v>83.40376672460809</v>
      </c>
      <c r="K21" s="61">
        <f>SUM(K22:K39)</f>
        <v>3242</v>
      </c>
      <c r="L21" s="62">
        <f>IF(D21=0,0,K21/D21*100)</f>
        <v>58.017179670722975</v>
      </c>
      <c r="M21" s="61">
        <f>SUM(M22:M39)</f>
        <v>1988</v>
      </c>
      <c r="N21" s="62">
        <f>IF(D21=0,0,M21/D21*100)</f>
        <v>35.576234788833219</v>
      </c>
      <c r="O21" s="61">
        <f>SUM(O22:O39)</f>
        <v>358</v>
      </c>
      <c r="P21" s="62">
        <f>IF(D21=0,0,O21/D21*100)</f>
        <v>6.4065855404438086</v>
      </c>
      <c r="Q21" s="61">
        <f>SUM(Q22:Q39)</f>
        <v>74</v>
      </c>
      <c r="R21" s="62">
        <f t="shared" si="7"/>
        <v>20.670391061452513</v>
      </c>
      <c r="S21" s="61">
        <f>SUM(S22:S39)</f>
        <v>1437</v>
      </c>
      <c r="T21" s="62">
        <f>IF(D21=0,0,S21/D21*100)</f>
        <v>25.715819613457409</v>
      </c>
      <c r="U21" s="61">
        <f>SUM(U22:U39)</f>
        <v>340</v>
      </c>
      <c r="V21" s="62">
        <f t="shared" si="9"/>
        <v>6.0844667143879736</v>
      </c>
      <c r="W21" s="61">
        <f>SUM(W22:W39)</f>
        <v>186</v>
      </c>
      <c r="X21" s="62">
        <f>IF(D21=0,0,W21/D21*100)</f>
        <v>3.3285612025769504</v>
      </c>
      <c r="Y21" s="61">
        <f>SUM(Y22:Y39)</f>
        <v>1318</v>
      </c>
      <c r="Z21" s="62">
        <f>IF(D21=0,0,Y21/D21*100)</f>
        <v>23.586256263421618</v>
      </c>
      <c r="AA21" s="61">
        <f>SUM(AA22:AA39)</f>
        <v>181</v>
      </c>
      <c r="AB21" s="62">
        <f>IF(D21=0,0,AA21/D21*100)</f>
        <v>3.2390837508947743</v>
      </c>
      <c r="AC21" s="62">
        <f>IF(Y21=0,0,AA21/Y21*100)</f>
        <v>13.732928679817904</v>
      </c>
      <c r="AD21" s="61">
        <f>SUM(AD22:AD39)</f>
        <v>1085</v>
      </c>
      <c r="AE21" s="62">
        <f t="shared" si="14"/>
        <v>19.416607015032213</v>
      </c>
      <c r="AF21" s="61">
        <f>SUM(AF22:AF39)</f>
        <v>7</v>
      </c>
      <c r="AG21" s="62">
        <f>IF(D21=0,0,AF21/D21*100)</f>
        <v>0.12526843235504653</v>
      </c>
      <c r="AH21" s="46"/>
      <c r="AI21" s="46"/>
    </row>
    <row r="22" spans="1:35" x14ac:dyDescent="0.25">
      <c r="A22" s="93">
        <v>12</v>
      </c>
      <c r="B22" s="94" t="s">
        <v>44</v>
      </c>
      <c r="C22" s="108">
        <f>Гл.ветвр.!C22+Ветеринары!C22</f>
        <v>1316</v>
      </c>
      <c r="D22" s="108">
        <f>Гл.ветвр.!D22+Ветеринары!D22</f>
        <v>1260</v>
      </c>
      <c r="E22" s="109">
        <f t="shared" si="0"/>
        <v>95.744680851063833</v>
      </c>
      <c r="F22" s="108">
        <f>Гл.ветвр.!F22+Ветеринары!F22</f>
        <v>642</v>
      </c>
      <c r="G22" s="109">
        <f t="shared" si="1"/>
        <v>50.952380952380949</v>
      </c>
      <c r="H22" s="108">
        <f>Гл.ветвр.!H22+Ветеринары!H22</f>
        <v>1148</v>
      </c>
      <c r="I22" s="109">
        <f t="shared" si="2"/>
        <v>91.111111111111114</v>
      </c>
      <c r="J22" s="109">
        <f t="shared" si="3"/>
        <v>87.2340425531915</v>
      </c>
      <c r="K22" s="108">
        <f>Гл.ветвр.!K22+Ветеринары!K22</f>
        <v>767</v>
      </c>
      <c r="L22" s="109">
        <f t="shared" si="4"/>
        <v>60.873015873015866</v>
      </c>
      <c r="M22" s="108">
        <f>Гл.ветвр.!M22+Ветеринары!M22</f>
        <v>381</v>
      </c>
      <c r="N22" s="109">
        <f t="shared" si="5"/>
        <v>30.238095238095237</v>
      </c>
      <c r="O22" s="108">
        <f>Гл.ветвр.!O22+Ветеринары!O22</f>
        <v>112</v>
      </c>
      <c r="P22" s="109">
        <f t="shared" si="6"/>
        <v>8.8888888888888893</v>
      </c>
      <c r="Q22" s="108">
        <f>Гл.ветвр.!Q22+Ветеринары!Q22</f>
        <v>26</v>
      </c>
      <c r="R22" s="109">
        <f t="shared" si="7"/>
        <v>23.214285714285715</v>
      </c>
      <c r="S22" s="108">
        <f>Гл.ветвр.!S22+Ветеринары!S22</f>
        <v>303</v>
      </c>
      <c r="T22" s="109">
        <f t="shared" si="8"/>
        <v>24.047619047619047</v>
      </c>
      <c r="U22" s="108">
        <f>Гл.ветвр.!U22+Ветеринары!U22</f>
        <v>61</v>
      </c>
      <c r="V22" s="109">
        <f t="shared" si="9"/>
        <v>4.8412698412698418</v>
      </c>
      <c r="W22" s="108">
        <f>Гл.ветвр.!W22+Ветеринары!W22</f>
        <v>56</v>
      </c>
      <c r="X22" s="109">
        <f t="shared" si="10"/>
        <v>4.4444444444444446</v>
      </c>
      <c r="Y22" s="108">
        <f>Гл.ветвр.!Y22+Ветеринары!Y22</f>
        <v>273</v>
      </c>
      <c r="Z22" s="109">
        <f t="shared" si="11"/>
        <v>21.666666666666668</v>
      </c>
      <c r="AA22" s="108">
        <f>Гл.ветвр.!AA22+Ветеринары!AA22</f>
        <v>14</v>
      </c>
      <c r="AB22" s="109">
        <f t="shared" si="12"/>
        <v>1.1111111111111112</v>
      </c>
      <c r="AC22" s="109">
        <f t="shared" si="13"/>
        <v>5.1282051282051277</v>
      </c>
      <c r="AD22" s="108">
        <f>Гл.ветвр.!AD22+Ветеринары!AD22</f>
        <v>280</v>
      </c>
      <c r="AE22" s="109">
        <f t="shared" si="14"/>
        <v>22.222222222222221</v>
      </c>
      <c r="AF22" s="108">
        <f>Гл.ветвр.!AF22+Ветеринары!AF22</f>
        <v>1</v>
      </c>
      <c r="AG22" s="109">
        <f t="shared" si="15"/>
        <v>7.9365079365079361E-2</v>
      </c>
      <c r="AH22" s="42"/>
      <c r="AI22" s="42"/>
    </row>
    <row r="23" spans="1:35" x14ac:dyDescent="0.25">
      <c r="A23" s="93">
        <v>13</v>
      </c>
      <c r="B23" s="94" t="s">
        <v>45</v>
      </c>
      <c r="C23" s="108">
        <f>Гл.ветвр.!C23+Ветеринары!C23</f>
        <v>738</v>
      </c>
      <c r="D23" s="108">
        <f>Гл.ветвр.!D23+Ветеринары!D23</f>
        <v>670</v>
      </c>
      <c r="E23" s="109">
        <f t="shared" si="0"/>
        <v>90.785907859078591</v>
      </c>
      <c r="F23" s="108">
        <f>Гл.ветвр.!F23+Ветеринары!F23</f>
        <v>343</v>
      </c>
      <c r="G23" s="109">
        <f t="shared" si="1"/>
        <v>51.194029850746269</v>
      </c>
      <c r="H23" s="108">
        <f>Гл.ветвр.!H23+Ветеринары!H23</f>
        <v>648</v>
      </c>
      <c r="I23" s="109">
        <f t="shared" si="2"/>
        <v>96.71641791044776</v>
      </c>
      <c r="J23" s="109">
        <f t="shared" si="3"/>
        <v>87.804878048780495</v>
      </c>
      <c r="K23" s="108">
        <f>Гл.ветвр.!K23+Ветеринары!K23</f>
        <v>343</v>
      </c>
      <c r="L23" s="109">
        <f t="shared" si="4"/>
        <v>51.194029850746269</v>
      </c>
      <c r="M23" s="108">
        <f>Гл.ветвр.!M23+Ветеринары!M23</f>
        <v>305</v>
      </c>
      <c r="N23" s="109">
        <f t="shared" si="5"/>
        <v>45.522388059701491</v>
      </c>
      <c r="O23" s="108">
        <f>Гл.ветвр.!O23+Ветеринары!O23</f>
        <v>22</v>
      </c>
      <c r="P23" s="109">
        <f t="shared" si="6"/>
        <v>3.2835820895522385</v>
      </c>
      <c r="Q23" s="108">
        <f>Гл.ветвр.!Q23+Ветеринары!Q23</f>
        <v>0</v>
      </c>
      <c r="R23" s="109">
        <f t="shared" si="7"/>
        <v>0</v>
      </c>
      <c r="S23" s="108">
        <f>Гл.ветвр.!S23+Ветеринары!S23</f>
        <v>306</v>
      </c>
      <c r="T23" s="109">
        <f t="shared" si="8"/>
        <v>45.671641791044777</v>
      </c>
      <c r="U23" s="108">
        <f>Гл.ветвр.!U23+Ветеринары!U23</f>
        <v>21</v>
      </c>
      <c r="V23" s="109">
        <f t="shared" si="9"/>
        <v>3.1343283582089549</v>
      </c>
      <c r="W23" s="108">
        <f>Гл.ветвр.!W23+Ветеринары!W23</f>
        <v>2</v>
      </c>
      <c r="X23" s="109">
        <f t="shared" si="10"/>
        <v>0.29850746268656719</v>
      </c>
      <c r="Y23" s="108">
        <f>Гл.ветвр.!Y23+Ветеринары!Y23</f>
        <v>218</v>
      </c>
      <c r="Z23" s="109">
        <f t="shared" si="11"/>
        <v>32.537313432835816</v>
      </c>
      <c r="AA23" s="108">
        <f>Гл.ветвр.!AA23+Ветеринары!AA23</f>
        <v>48</v>
      </c>
      <c r="AB23" s="109">
        <f t="shared" si="12"/>
        <v>7.1641791044776122</v>
      </c>
      <c r="AC23" s="109">
        <f t="shared" si="13"/>
        <v>22.018348623853214</v>
      </c>
      <c r="AD23" s="108">
        <f>Гл.ветвр.!AD23+Ветеринары!AD23</f>
        <v>202</v>
      </c>
      <c r="AE23" s="109">
        <f t="shared" si="14"/>
        <v>30.149253731343283</v>
      </c>
      <c r="AF23" s="108">
        <f>Гл.ветвр.!AF23+Ветеринары!AF23</f>
        <v>0</v>
      </c>
      <c r="AG23" s="109">
        <f t="shared" si="15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108">
        <f>Гл.ветвр.!C24+Ветеринары!C24</f>
        <v>211</v>
      </c>
      <c r="D24" s="108">
        <f>Гл.ветвр.!D24+Ветеринары!D24</f>
        <v>172</v>
      </c>
      <c r="E24" s="109">
        <f t="shared" si="0"/>
        <v>81.516587677725113</v>
      </c>
      <c r="F24" s="108">
        <f>Гл.ветвр.!F24+Ветеринары!F24</f>
        <v>114</v>
      </c>
      <c r="G24" s="109">
        <f t="shared" si="1"/>
        <v>66.279069767441854</v>
      </c>
      <c r="H24" s="108">
        <f>Гл.ветвр.!H24+Ветеринары!H24</f>
        <v>156</v>
      </c>
      <c r="I24" s="109">
        <f t="shared" si="2"/>
        <v>90.697674418604649</v>
      </c>
      <c r="J24" s="109">
        <f t="shared" si="3"/>
        <v>73.93364928909952</v>
      </c>
      <c r="K24" s="108">
        <f>Гл.ветвр.!K24+Ветеринары!K24</f>
        <v>101</v>
      </c>
      <c r="L24" s="109">
        <f t="shared" si="4"/>
        <v>58.720930232558146</v>
      </c>
      <c r="M24" s="108">
        <f>Гл.ветвр.!M24+Ветеринары!M24</f>
        <v>55</v>
      </c>
      <c r="N24" s="109">
        <f t="shared" si="5"/>
        <v>31.976744186046513</v>
      </c>
      <c r="O24" s="108">
        <f>Гл.ветвр.!O24+Ветеринары!O24</f>
        <v>16</v>
      </c>
      <c r="P24" s="109">
        <f t="shared" si="6"/>
        <v>9.3023255813953494</v>
      </c>
      <c r="Q24" s="108">
        <f>Гл.ветвр.!Q24+Ветеринары!Q24</f>
        <v>1</v>
      </c>
      <c r="R24" s="109">
        <f t="shared" si="7"/>
        <v>6.25</v>
      </c>
      <c r="S24" s="108">
        <f>Гл.ветвр.!S24+Ветеринары!S24</f>
        <v>40</v>
      </c>
      <c r="T24" s="109">
        <f t="shared" si="8"/>
        <v>23.255813953488371</v>
      </c>
      <c r="U24" s="108">
        <f>Гл.ветвр.!U24+Ветеринары!U24</f>
        <v>26</v>
      </c>
      <c r="V24" s="109">
        <f t="shared" si="9"/>
        <v>15.11627906976744</v>
      </c>
      <c r="W24" s="108">
        <f>Гл.ветвр.!W24+Ветеринары!W24</f>
        <v>4</v>
      </c>
      <c r="X24" s="109">
        <f t="shared" si="10"/>
        <v>2.3255813953488373</v>
      </c>
      <c r="Y24" s="108">
        <f>Гл.ветвр.!Y24+Ветеринары!Y24</f>
        <v>44</v>
      </c>
      <c r="Z24" s="109">
        <f t="shared" si="11"/>
        <v>25.581395348837212</v>
      </c>
      <c r="AA24" s="108">
        <f>Гл.ветвр.!AA24+Ветеринары!AA24</f>
        <v>8</v>
      </c>
      <c r="AB24" s="109">
        <f t="shared" si="12"/>
        <v>4.6511627906976747</v>
      </c>
      <c r="AC24" s="109">
        <f t="shared" si="13"/>
        <v>18.181818181818183</v>
      </c>
      <c r="AD24" s="108">
        <f>Гл.ветвр.!AD24+Ветеринары!AD24</f>
        <v>29</v>
      </c>
      <c r="AE24" s="109">
        <f t="shared" si="14"/>
        <v>16.86046511627907</v>
      </c>
      <c r="AF24" s="108">
        <f>Гл.ветвр.!AF24+Ветеринары!AF24</f>
        <v>0</v>
      </c>
      <c r="AG24" s="109">
        <f t="shared" si="15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108">
        <f>Гл.ветвр.!C25+Ветеринары!C25</f>
        <v>826.3</v>
      </c>
      <c r="D25" s="108">
        <f>Гл.ветвр.!D25+Ветеринары!D25</f>
        <v>769</v>
      </c>
      <c r="E25" s="109">
        <f t="shared" si="0"/>
        <v>93.065472588648191</v>
      </c>
      <c r="F25" s="108">
        <f>Гл.ветвр.!F25+Ветеринары!F25</f>
        <v>338</v>
      </c>
      <c r="G25" s="109">
        <f t="shared" si="1"/>
        <v>43.953185955786736</v>
      </c>
      <c r="H25" s="108">
        <f>Гл.ветвр.!H25+Ветеринары!H25</f>
        <v>711</v>
      </c>
      <c r="I25" s="109">
        <f t="shared" si="2"/>
        <v>92.457737321196348</v>
      </c>
      <c r="J25" s="109">
        <f t="shared" si="3"/>
        <v>86.046230182742349</v>
      </c>
      <c r="K25" s="108">
        <f>Гл.ветвр.!K25+Ветеринары!K25</f>
        <v>438</v>
      </c>
      <c r="L25" s="109">
        <f t="shared" si="4"/>
        <v>56.957087126137843</v>
      </c>
      <c r="M25" s="108">
        <f>Гл.ветвр.!M25+Ветеринары!M25</f>
        <v>273</v>
      </c>
      <c r="N25" s="109">
        <f t="shared" si="5"/>
        <v>35.500650195058519</v>
      </c>
      <c r="O25" s="108">
        <f>Гл.ветвр.!O25+Ветеринары!O25</f>
        <v>58</v>
      </c>
      <c r="P25" s="109">
        <f t="shared" si="6"/>
        <v>7.5422626788036409</v>
      </c>
      <c r="Q25" s="108">
        <f>Гл.ветвр.!Q25+Ветеринары!Q25</f>
        <v>13</v>
      </c>
      <c r="R25" s="109">
        <f t="shared" si="7"/>
        <v>22.413793103448278</v>
      </c>
      <c r="S25" s="108">
        <f>Гл.ветвр.!S25+Ветеринары!S25</f>
        <v>231</v>
      </c>
      <c r="T25" s="109">
        <f t="shared" si="8"/>
        <v>30.039011703511054</v>
      </c>
      <c r="U25" s="108">
        <f>Гл.ветвр.!U25+Ветеринары!U25</f>
        <v>45</v>
      </c>
      <c r="V25" s="109">
        <f t="shared" si="9"/>
        <v>5.851755526657997</v>
      </c>
      <c r="W25" s="108">
        <f>Гл.ветвр.!W25+Ветеринары!W25</f>
        <v>58</v>
      </c>
      <c r="X25" s="109">
        <f t="shared" si="10"/>
        <v>7.5422626788036409</v>
      </c>
      <c r="Y25" s="108">
        <f>Гл.ветвр.!Y25+Ветеринары!Y25</f>
        <v>199</v>
      </c>
      <c r="Z25" s="109">
        <f t="shared" si="11"/>
        <v>25.8777633289987</v>
      </c>
      <c r="AA25" s="108">
        <f>Гл.ветвр.!AA25+Ветеринары!AA25</f>
        <v>11</v>
      </c>
      <c r="AB25" s="109">
        <f t="shared" si="12"/>
        <v>1.4304291287386215</v>
      </c>
      <c r="AC25" s="109">
        <f t="shared" si="13"/>
        <v>5.5276381909547743</v>
      </c>
      <c r="AD25" s="108">
        <f>Гл.ветвр.!AD25+Ветеринары!AD25</f>
        <v>131</v>
      </c>
      <c r="AE25" s="109">
        <f t="shared" si="14"/>
        <v>17.035110533159948</v>
      </c>
      <c r="AF25" s="108">
        <f>Гл.ветвр.!AF25+Ветеринары!AF25</f>
        <v>0</v>
      </c>
      <c r="AG25" s="109">
        <f t="shared" si="15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108">
        <f>Гл.ветвр.!C26+Ветеринары!C26</f>
        <v>121.4</v>
      </c>
      <c r="D26" s="108">
        <f>Гл.ветвр.!D26+Ветеринары!D26</f>
        <v>106</v>
      </c>
      <c r="E26" s="109">
        <f t="shared" si="0"/>
        <v>87.314662273476102</v>
      </c>
      <c r="F26" s="108">
        <f>Гл.ветвр.!F26+Ветеринары!F26</f>
        <v>69</v>
      </c>
      <c r="G26" s="109">
        <f t="shared" si="1"/>
        <v>65.094339622641513</v>
      </c>
      <c r="H26" s="108">
        <f>Гл.ветвр.!H26+Ветеринары!H26</f>
        <v>104</v>
      </c>
      <c r="I26" s="109">
        <f t="shared" si="2"/>
        <v>98.113207547169807</v>
      </c>
      <c r="J26" s="109">
        <f t="shared" si="3"/>
        <v>85.667215815486003</v>
      </c>
      <c r="K26" s="108">
        <f>Гл.ветвр.!K26+Ветеринары!K26</f>
        <v>76</v>
      </c>
      <c r="L26" s="109">
        <f t="shared" si="4"/>
        <v>71.698113207547166</v>
      </c>
      <c r="M26" s="108">
        <f>Гл.ветвр.!M26+Ветеринары!M26</f>
        <v>28</v>
      </c>
      <c r="N26" s="109">
        <f t="shared" si="5"/>
        <v>26.415094339622641</v>
      </c>
      <c r="O26" s="108">
        <f>Гл.ветвр.!O26+Ветеринары!O26</f>
        <v>2</v>
      </c>
      <c r="P26" s="109">
        <f t="shared" si="6"/>
        <v>1.8867924528301887</v>
      </c>
      <c r="Q26" s="108">
        <f>Гл.ветвр.!Q26+Ветеринары!Q26</f>
        <v>1</v>
      </c>
      <c r="R26" s="109">
        <f t="shared" si="7"/>
        <v>50</v>
      </c>
      <c r="S26" s="108">
        <f>Гл.ветвр.!S26+Ветеринары!S26</f>
        <v>16</v>
      </c>
      <c r="T26" s="109">
        <f t="shared" si="8"/>
        <v>15.09433962264151</v>
      </c>
      <c r="U26" s="108">
        <f>Гл.ветвр.!U26+Ветеринары!U26</f>
        <v>14</v>
      </c>
      <c r="V26" s="109">
        <f t="shared" si="9"/>
        <v>13.20754716981132</v>
      </c>
      <c r="W26" s="108">
        <f>Гл.ветвр.!W26+Ветеринары!W26</f>
        <v>0</v>
      </c>
      <c r="X26" s="109">
        <f t="shared" si="10"/>
        <v>0</v>
      </c>
      <c r="Y26" s="108">
        <f>Гл.ветвр.!Y26+Ветеринары!Y26</f>
        <v>20</v>
      </c>
      <c r="Z26" s="109">
        <f t="shared" si="11"/>
        <v>18.867924528301888</v>
      </c>
      <c r="AA26" s="108">
        <f>Гл.ветвр.!AA26+Ветеринары!AA26</f>
        <v>0</v>
      </c>
      <c r="AB26" s="109">
        <f t="shared" si="12"/>
        <v>0</v>
      </c>
      <c r="AC26" s="109">
        <f t="shared" si="13"/>
        <v>0</v>
      </c>
      <c r="AD26" s="108">
        <f>Гл.ветвр.!AD26+Ветеринары!AD26</f>
        <v>18</v>
      </c>
      <c r="AE26" s="109">
        <f t="shared" si="14"/>
        <v>16.981132075471699</v>
      </c>
      <c r="AF26" s="108">
        <f>Гл.ветвр.!AF26+Ветеринары!AF26</f>
        <v>0</v>
      </c>
      <c r="AG26" s="109">
        <f t="shared" si="15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108">
        <f>Гл.ветвр.!C27+Ветеринары!C27</f>
        <v>271</v>
      </c>
      <c r="D27" s="108">
        <f>Гл.ветвр.!D27+Ветеринары!D27</f>
        <v>243</v>
      </c>
      <c r="E27" s="109">
        <f t="shared" si="0"/>
        <v>89.667896678966784</v>
      </c>
      <c r="F27" s="108">
        <f>Гл.ветвр.!F27+Ветеринары!F27</f>
        <v>128</v>
      </c>
      <c r="G27" s="109">
        <f t="shared" si="1"/>
        <v>52.674897119341566</v>
      </c>
      <c r="H27" s="108">
        <f>Гл.ветвр.!H27+Ветеринары!H27</f>
        <v>234</v>
      </c>
      <c r="I27" s="109">
        <f t="shared" si="2"/>
        <v>96.296296296296291</v>
      </c>
      <c r="J27" s="109">
        <f t="shared" si="3"/>
        <v>86.34686346863468</v>
      </c>
      <c r="K27" s="108">
        <f>Гл.ветвр.!K27+Ветеринары!K27</f>
        <v>166</v>
      </c>
      <c r="L27" s="109">
        <f t="shared" si="4"/>
        <v>68.312757201646093</v>
      </c>
      <c r="M27" s="108">
        <f>Гл.ветвр.!M27+Ветеринары!M27</f>
        <v>68</v>
      </c>
      <c r="N27" s="109">
        <f t="shared" si="5"/>
        <v>27.983539094650205</v>
      </c>
      <c r="O27" s="108">
        <f>Гл.ветвр.!O27+Ветеринары!O27</f>
        <v>9</v>
      </c>
      <c r="P27" s="109">
        <f t="shared" si="6"/>
        <v>3.7037037037037033</v>
      </c>
      <c r="Q27" s="108">
        <f>Гл.ветвр.!Q27+Ветеринары!Q27</f>
        <v>0</v>
      </c>
      <c r="R27" s="109">
        <f t="shared" si="7"/>
        <v>0</v>
      </c>
      <c r="S27" s="108">
        <f>Гл.ветвр.!S27+Ветеринары!S27</f>
        <v>113</v>
      </c>
      <c r="T27" s="109">
        <f t="shared" si="8"/>
        <v>46.502057613168724</v>
      </c>
      <c r="U27" s="108">
        <f>Гл.ветвр.!U27+Ветеринары!U27</f>
        <v>10</v>
      </c>
      <c r="V27" s="109">
        <f t="shared" si="9"/>
        <v>4.1152263374485596</v>
      </c>
      <c r="W27" s="108">
        <f>Гл.ветвр.!W27+Ветеринары!W27</f>
        <v>1</v>
      </c>
      <c r="X27" s="109">
        <f t="shared" si="10"/>
        <v>0.41152263374485598</v>
      </c>
      <c r="Y27" s="108">
        <f>Гл.ветвр.!Y27+Ветеринары!Y27</f>
        <v>71</v>
      </c>
      <c r="Z27" s="109">
        <f t="shared" si="11"/>
        <v>29.218106995884774</v>
      </c>
      <c r="AA27" s="108">
        <f>Гл.ветвр.!AA27+Ветеринары!AA27</f>
        <v>19</v>
      </c>
      <c r="AB27" s="109">
        <f t="shared" si="12"/>
        <v>7.8189300411522638</v>
      </c>
      <c r="AC27" s="109">
        <f t="shared" si="13"/>
        <v>26.760563380281688</v>
      </c>
      <c r="AD27" s="108">
        <f>Гл.ветвр.!AD27+Ветеринары!AD27</f>
        <v>55</v>
      </c>
      <c r="AE27" s="109">
        <f t="shared" si="14"/>
        <v>22.633744855967077</v>
      </c>
      <c r="AF27" s="108">
        <f>Гл.ветвр.!AF27+Ветеринары!AF27</f>
        <v>0</v>
      </c>
      <c r="AG27" s="109">
        <f t="shared" si="15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108">
        <f>Гл.ветвр.!C28+Ветеринары!C28</f>
        <v>91</v>
      </c>
      <c r="D28" s="108">
        <f>Гл.ветвр.!D28+Ветеринары!D28</f>
        <v>82</v>
      </c>
      <c r="E28" s="109">
        <f t="shared" si="0"/>
        <v>90.109890109890117</v>
      </c>
      <c r="F28" s="108">
        <f>Гл.ветвр.!F28+Ветеринары!F28</f>
        <v>53</v>
      </c>
      <c r="G28" s="109">
        <f t="shared" si="1"/>
        <v>64.634146341463421</v>
      </c>
      <c r="H28" s="108">
        <f>Гл.ветвр.!H28+Ветеринары!H28</f>
        <v>81</v>
      </c>
      <c r="I28" s="109">
        <f t="shared" si="2"/>
        <v>98.780487804878049</v>
      </c>
      <c r="J28" s="109">
        <f t="shared" si="3"/>
        <v>89.010989010989007</v>
      </c>
      <c r="K28" s="108">
        <f>Гл.ветвр.!K28+Ветеринары!K28</f>
        <v>55</v>
      </c>
      <c r="L28" s="109">
        <f t="shared" si="4"/>
        <v>67.073170731707322</v>
      </c>
      <c r="M28" s="108">
        <f>Гл.ветвр.!M28+Ветеринары!M28</f>
        <v>26</v>
      </c>
      <c r="N28" s="109">
        <f t="shared" si="5"/>
        <v>31.707317073170731</v>
      </c>
      <c r="O28" s="108">
        <f>Гл.ветвр.!O28+Ветеринары!O28</f>
        <v>1</v>
      </c>
      <c r="P28" s="109">
        <f t="shared" si="6"/>
        <v>1.2195121951219512</v>
      </c>
      <c r="Q28" s="108">
        <f>Гл.ветвр.!Q28+Ветеринары!Q28</f>
        <v>0</v>
      </c>
      <c r="R28" s="109">
        <f t="shared" si="7"/>
        <v>0</v>
      </c>
      <c r="S28" s="108">
        <f>Гл.ветвр.!S28+Ветеринары!S28</f>
        <v>22</v>
      </c>
      <c r="T28" s="109">
        <f t="shared" si="8"/>
        <v>26.829268292682929</v>
      </c>
      <c r="U28" s="108">
        <f>Гл.ветвр.!U28+Ветеринары!U28</f>
        <v>9</v>
      </c>
      <c r="V28" s="109">
        <f t="shared" si="9"/>
        <v>10.975609756097562</v>
      </c>
      <c r="W28" s="108">
        <f>Гл.ветвр.!W28+Ветеринары!W28</f>
        <v>0</v>
      </c>
      <c r="X28" s="109">
        <f t="shared" si="10"/>
        <v>0</v>
      </c>
      <c r="Y28" s="108">
        <f>Гл.ветвр.!Y28+Ветеринары!Y28</f>
        <v>19</v>
      </c>
      <c r="Z28" s="109">
        <f t="shared" si="11"/>
        <v>23.170731707317074</v>
      </c>
      <c r="AA28" s="108">
        <f>Гл.ветвр.!AA28+Ветеринары!AA28</f>
        <v>3</v>
      </c>
      <c r="AB28" s="109">
        <f t="shared" si="12"/>
        <v>3.6585365853658534</v>
      </c>
      <c r="AC28" s="109">
        <f t="shared" si="13"/>
        <v>15.789473684210526</v>
      </c>
      <c r="AD28" s="108">
        <f>Гл.ветвр.!AD28+Ветеринары!AD28</f>
        <v>17</v>
      </c>
      <c r="AE28" s="109">
        <f t="shared" si="14"/>
        <v>20.73170731707317</v>
      </c>
      <c r="AF28" s="108">
        <f>Гл.ветвр.!AF28+Ветеринары!AF28</f>
        <v>0</v>
      </c>
      <c r="AG28" s="109">
        <f t="shared" si="15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108">
        <f>Гл.ветвр.!C29+Ветеринары!C29</f>
        <v>279</v>
      </c>
      <c r="D29" s="108">
        <f>Гл.ветвр.!D29+Ветеринары!D29</f>
        <v>275</v>
      </c>
      <c r="E29" s="109">
        <f t="shared" si="0"/>
        <v>98.56630824372759</v>
      </c>
      <c r="F29" s="108">
        <f>Гл.ветвр.!F29+Ветеринары!F29</f>
        <v>84</v>
      </c>
      <c r="G29" s="109">
        <f t="shared" si="1"/>
        <v>30.545454545454547</v>
      </c>
      <c r="H29" s="108">
        <f>Гл.ветвр.!H29+Ветеринары!H29</f>
        <v>266</v>
      </c>
      <c r="I29" s="109">
        <f t="shared" si="2"/>
        <v>96.727272727272734</v>
      </c>
      <c r="J29" s="109">
        <f t="shared" si="3"/>
        <v>95.340501792114694</v>
      </c>
      <c r="K29" s="108">
        <f>Гл.ветвр.!K29+Ветеринары!K29</f>
        <v>201</v>
      </c>
      <c r="L29" s="109">
        <f t="shared" si="4"/>
        <v>73.090909090909093</v>
      </c>
      <c r="M29" s="108">
        <f>Гл.ветвр.!M29+Ветеринары!M29</f>
        <v>65</v>
      </c>
      <c r="N29" s="109">
        <f t="shared" si="5"/>
        <v>23.636363636363637</v>
      </c>
      <c r="O29" s="108">
        <f>Гл.ветвр.!O29+Ветеринары!O29</f>
        <v>9</v>
      </c>
      <c r="P29" s="109">
        <f t="shared" si="6"/>
        <v>3.2727272727272729</v>
      </c>
      <c r="Q29" s="108">
        <f>Гл.ветвр.!Q29+Ветеринары!Q29</f>
        <v>0</v>
      </c>
      <c r="R29" s="109">
        <f t="shared" si="7"/>
        <v>0</v>
      </c>
      <c r="S29" s="108">
        <f>Гл.ветвр.!S29+Ветеринары!S29</f>
        <v>54</v>
      </c>
      <c r="T29" s="109">
        <f t="shared" si="8"/>
        <v>19.636363636363637</v>
      </c>
      <c r="U29" s="108">
        <f>Гл.ветвр.!U29+Ветеринары!U29</f>
        <v>11</v>
      </c>
      <c r="V29" s="109">
        <f t="shared" si="9"/>
        <v>4</v>
      </c>
      <c r="W29" s="108">
        <f>Гл.ветвр.!W29+Ветеринары!W29</f>
        <v>1</v>
      </c>
      <c r="X29" s="109">
        <f t="shared" si="10"/>
        <v>0.36363636363636365</v>
      </c>
      <c r="Y29" s="108">
        <f>Гл.ветвр.!Y29+Ветеринары!Y29</f>
        <v>56</v>
      </c>
      <c r="Z29" s="109">
        <f t="shared" si="11"/>
        <v>20.363636363636363</v>
      </c>
      <c r="AA29" s="108">
        <f>Гл.ветвр.!AA29+Ветеринары!AA29</f>
        <v>4</v>
      </c>
      <c r="AB29" s="109">
        <f t="shared" si="12"/>
        <v>1.4545454545454546</v>
      </c>
      <c r="AC29" s="109">
        <f t="shared" si="13"/>
        <v>7.1428571428571423</v>
      </c>
      <c r="AD29" s="108">
        <f>Гл.ветвр.!AD29+Ветеринары!AD29</f>
        <v>52</v>
      </c>
      <c r="AE29" s="109">
        <f t="shared" si="14"/>
        <v>18.90909090909091</v>
      </c>
      <c r="AF29" s="108">
        <f>Гл.ветвр.!AF29+Ветеринары!AF29</f>
        <v>0</v>
      </c>
      <c r="AG29" s="109">
        <f t="shared" si="15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108">
        <f>Гл.ветвр.!C30+Ветеринары!C30</f>
        <v>239</v>
      </c>
      <c r="D30" s="108">
        <f>Гл.ветвр.!D30+Ветеринары!D30</f>
        <v>232</v>
      </c>
      <c r="E30" s="109">
        <f t="shared" si="0"/>
        <v>97.071129707112974</v>
      </c>
      <c r="F30" s="108">
        <f>Гл.ветвр.!F30+Ветеринары!F30</f>
        <v>97</v>
      </c>
      <c r="G30" s="109">
        <f t="shared" si="1"/>
        <v>41.810344827586206</v>
      </c>
      <c r="H30" s="108">
        <f>Гл.ветвр.!H30+Ветеринары!H30</f>
        <v>219</v>
      </c>
      <c r="I30" s="109">
        <f t="shared" si="2"/>
        <v>94.396551724137936</v>
      </c>
      <c r="J30" s="109">
        <f t="shared" si="3"/>
        <v>91.63179916317992</v>
      </c>
      <c r="K30" s="108">
        <f>Гл.ветвр.!K30+Ветеринары!K30</f>
        <v>115</v>
      </c>
      <c r="L30" s="109">
        <f t="shared" si="4"/>
        <v>49.568965517241381</v>
      </c>
      <c r="M30" s="108">
        <f>Гл.ветвр.!M30+Ветеринары!M30</f>
        <v>104</v>
      </c>
      <c r="N30" s="109">
        <f t="shared" si="5"/>
        <v>44.827586206896555</v>
      </c>
      <c r="O30" s="108">
        <f>Гл.ветвр.!O30+Ветеринары!O30</f>
        <v>13</v>
      </c>
      <c r="P30" s="109">
        <f t="shared" si="6"/>
        <v>5.6034482758620694</v>
      </c>
      <c r="Q30" s="108">
        <f>Гл.ветвр.!Q30+Ветеринары!Q30</f>
        <v>1</v>
      </c>
      <c r="R30" s="109">
        <f t="shared" si="7"/>
        <v>7.6923076923076925</v>
      </c>
      <c r="S30" s="108">
        <f>Гл.ветвр.!S30+Ветеринары!S30</f>
        <v>35</v>
      </c>
      <c r="T30" s="109">
        <f t="shared" si="8"/>
        <v>15.086206896551724</v>
      </c>
      <c r="U30" s="108">
        <f>Гл.ветвр.!U30+Ветеринары!U30</f>
        <v>12</v>
      </c>
      <c r="V30" s="109">
        <f t="shared" si="9"/>
        <v>5.1724137931034484</v>
      </c>
      <c r="W30" s="108">
        <f>Гл.ветвр.!W30+Ветеринары!W30</f>
        <v>1</v>
      </c>
      <c r="X30" s="109">
        <f t="shared" si="10"/>
        <v>0.43103448275862066</v>
      </c>
      <c r="Y30" s="108">
        <f>Гл.ветвр.!Y30+Ветеринары!Y30</f>
        <v>19</v>
      </c>
      <c r="Z30" s="109">
        <f t="shared" si="11"/>
        <v>8.1896551724137936</v>
      </c>
      <c r="AA30" s="108">
        <f>Гл.ветвр.!AA30+Ветеринары!AA30</f>
        <v>8</v>
      </c>
      <c r="AB30" s="109">
        <f t="shared" si="12"/>
        <v>3.4482758620689653</v>
      </c>
      <c r="AC30" s="109">
        <f t="shared" si="13"/>
        <v>42.105263157894733</v>
      </c>
      <c r="AD30" s="108">
        <f>Гл.ветвр.!AD30+Ветеринары!AD30</f>
        <v>11</v>
      </c>
      <c r="AE30" s="109">
        <f t="shared" si="14"/>
        <v>4.7413793103448274</v>
      </c>
      <c r="AF30" s="108">
        <f>Гл.ветвр.!AF30+Ветеринары!AF30</f>
        <v>0</v>
      </c>
      <c r="AG30" s="109">
        <f t="shared" si="15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108">
        <f>Гл.ветвр.!C31+Ветеринары!C31</f>
        <v>554</v>
      </c>
      <c r="D31" s="108">
        <f>Гл.ветвр.!D31+Ветеринары!D31</f>
        <v>470</v>
      </c>
      <c r="E31" s="109">
        <f t="shared" si="0"/>
        <v>84.837545126353788</v>
      </c>
      <c r="F31" s="108">
        <f>Гл.ветвр.!F31+Ветеринары!F31</f>
        <v>229</v>
      </c>
      <c r="G31" s="109">
        <f t="shared" si="1"/>
        <v>48.723404255319146</v>
      </c>
      <c r="H31" s="108">
        <f>Гл.ветвр.!H31+Ветеринары!H31</f>
        <v>443</v>
      </c>
      <c r="I31" s="109">
        <f t="shared" si="2"/>
        <v>94.255319148936167</v>
      </c>
      <c r="J31" s="109">
        <f t="shared" si="3"/>
        <v>79.963898916967509</v>
      </c>
      <c r="K31" s="108">
        <f>Гл.ветвр.!K31+Ветеринары!K31</f>
        <v>260</v>
      </c>
      <c r="L31" s="109">
        <f t="shared" si="4"/>
        <v>55.319148936170215</v>
      </c>
      <c r="M31" s="108">
        <f>Гл.ветвр.!M31+Ветеринары!M31</f>
        <v>183</v>
      </c>
      <c r="N31" s="109">
        <f t="shared" si="5"/>
        <v>38.936170212765958</v>
      </c>
      <c r="O31" s="108">
        <f>Гл.ветвр.!O31+Ветеринары!O31</f>
        <v>27</v>
      </c>
      <c r="P31" s="109">
        <f t="shared" si="6"/>
        <v>5.7446808510638299</v>
      </c>
      <c r="Q31" s="108">
        <f>Гл.ветвр.!Q31+Ветеринары!Q31</f>
        <v>16</v>
      </c>
      <c r="R31" s="109">
        <f t="shared" si="7"/>
        <v>59.259259259259252</v>
      </c>
      <c r="S31" s="108">
        <f>Гл.ветвр.!S31+Ветеринары!S31</f>
        <v>67</v>
      </c>
      <c r="T31" s="109">
        <f t="shared" si="8"/>
        <v>14.255319148936172</v>
      </c>
      <c r="U31" s="108">
        <f>Гл.ветвр.!U31+Ветеринары!U31</f>
        <v>55</v>
      </c>
      <c r="V31" s="109">
        <f t="shared" si="9"/>
        <v>11.702127659574469</v>
      </c>
      <c r="W31" s="108">
        <f>Гл.ветвр.!W31+Ветеринары!W31</f>
        <v>5</v>
      </c>
      <c r="X31" s="109">
        <f t="shared" si="10"/>
        <v>1.0638297872340425</v>
      </c>
      <c r="Y31" s="108">
        <f>Гл.ветвр.!Y31+Ветеринары!Y31</f>
        <v>154</v>
      </c>
      <c r="Z31" s="109">
        <f t="shared" si="11"/>
        <v>32.765957446808507</v>
      </c>
      <c r="AA31" s="108">
        <f>Гл.ветвр.!AA31+Ветеринары!AA31</f>
        <v>19</v>
      </c>
      <c r="AB31" s="109">
        <f t="shared" si="12"/>
        <v>4.042553191489362</v>
      </c>
      <c r="AC31" s="109">
        <f t="shared" si="13"/>
        <v>12.337662337662337</v>
      </c>
      <c r="AD31" s="108">
        <f>Гл.ветвр.!AD31+Ветеринары!AD31</f>
        <v>106</v>
      </c>
      <c r="AE31" s="109">
        <f t="shared" si="14"/>
        <v>22.553191489361701</v>
      </c>
      <c r="AF31" s="108">
        <f>Гл.ветвр.!AF31+Ветеринары!AF31</f>
        <v>0</v>
      </c>
      <c r="AG31" s="109">
        <f t="shared" si="15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108">
        <f>Гл.ветвр.!C32+Ветеринары!C32</f>
        <v>1</v>
      </c>
      <c r="D32" s="108">
        <f>Гл.ветвр.!D32+Ветеринары!D32</f>
        <v>1</v>
      </c>
      <c r="E32" s="109">
        <f t="shared" ref="E32" si="32">IF(C32=0,0,D32/C32*100)</f>
        <v>100</v>
      </c>
      <c r="F32" s="108">
        <f>Гл.ветвр.!F32+Ветеринары!F32</f>
        <v>1</v>
      </c>
      <c r="G32" s="109">
        <f t="shared" ref="G32" si="33">IF(D32=0,0,F32/D32*100)</f>
        <v>100</v>
      </c>
      <c r="H32" s="108">
        <f>Гл.ветвр.!H32+Ветеринары!H32</f>
        <v>1</v>
      </c>
      <c r="I32" s="109">
        <f t="shared" ref="I32" si="34">IF(D32=0,0,H32/D32*100)</f>
        <v>100</v>
      </c>
      <c r="J32" s="109">
        <f t="shared" ref="J32" si="35">IF(C32=0,0,H32/C32*100)</f>
        <v>100</v>
      </c>
      <c r="K32" s="108">
        <f>Гл.ветвр.!K32+Ветеринары!K32</f>
        <v>1</v>
      </c>
      <c r="L32" s="109">
        <f t="shared" ref="L32" si="36">IF(D32=0,0,K32/D32*100)</f>
        <v>100</v>
      </c>
      <c r="M32" s="108">
        <f>Гл.ветвр.!M32+Ветеринары!M32</f>
        <v>0</v>
      </c>
      <c r="N32" s="109">
        <f t="shared" ref="N32" si="37">IF(D32=0,0,M32/D32*100)</f>
        <v>0</v>
      </c>
      <c r="O32" s="108">
        <f>Гл.ветвр.!O32+Ветеринары!O32</f>
        <v>0</v>
      </c>
      <c r="P32" s="109">
        <f t="shared" ref="P32" si="38">IF(D32=0,0,O32/D32*100)</f>
        <v>0</v>
      </c>
      <c r="Q32" s="108">
        <f>Гл.ветвр.!Q32+Ветеринары!Q32</f>
        <v>0</v>
      </c>
      <c r="R32" s="109">
        <f t="shared" ref="R32" si="39">IF(O32=0,0,Q32/O32*100)</f>
        <v>0</v>
      </c>
      <c r="S32" s="108">
        <f>Гл.ветвр.!S32+Ветеринары!S32</f>
        <v>0</v>
      </c>
      <c r="T32" s="109">
        <f t="shared" ref="T32" si="40">IF(D32=0,0,S32/D32*100)</f>
        <v>0</v>
      </c>
      <c r="U32" s="108">
        <f>Гл.ветвр.!U32+Ветеринары!U32</f>
        <v>0</v>
      </c>
      <c r="V32" s="109">
        <f t="shared" ref="V32" si="41">IF(D32=0,0,U32/D32*100)</f>
        <v>0</v>
      </c>
      <c r="W32" s="108">
        <f>Гл.ветвр.!W32+Ветеринары!W32</f>
        <v>0</v>
      </c>
      <c r="X32" s="109">
        <f t="shared" ref="X32" si="42">IF(D32=0,0,W32/D32*100)</f>
        <v>0</v>
      </c>
      <c r="Y32" s="108">
        <f>Гл.ветвр.!Y32+Ветеринары!Y32</f>
        <v>0</v>
      </c>
      <c r="Z32" s="109">
        <f t="shared" ref="Z32" si="43">IF(D32=0,0,Y32/D32*100)</f>
        <v>0</v>
      </c>
      <c r="AA32" s="108">
        <f>Гл.ветвр.!AA32+Ветеринары!AA32</f>
        <v>0</v>
      </c>
      <c r="AB32" s="109">
        <f t="shared" ref="AB32" si="44">IF(D32=0,0,AA32/D32*100)</f>
        <v>0</v>
      </c>
      <c r="AC32" s="109">
        <f t="shared" ref="AC32" si="45">IF(Y32=0,0,AA32/Y32*100)</f>
        <v>0</v>
      </c>
      <c r="AD32" s="108">
        <f>Гл.ветвр.!AD32+Ветеринары!AD32</f>
        <v>0</v>
      </c>
      <c r="AE32" s="109">
        <f t="shared" ref="AE32" si="46">IF(D32=0,0,AD32/D32*100)</f>
        <v>0</v>
      </c>
      <c r="AF32" s="108">
        <f>Гл.ветвр.!AF32+Ветеринары!AF32</f>
        <v>0</v>
      </c>
      <c r="AG32" s="109">
        <f t="shared" ref="AG32" si="47">IF(D32=0,0,AF32/D32*100)</f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108">
        <f>Гл.ветвр.!C33+Ветеринары!C33</f>
        <v>157</v>
      </c>
      <c r="D33" s="108">
        <f>Гл.ветвр.!D33+Ветеринары!D33</f>
        <v>155</v>
      </c>
      <c r="E33" s="109">
        <f t="shared" si="0"/>
        <v>98.726114649681534</v>
      </c>
      <c r="F33" s="108">
        <f>Гл.ветвр.!F33+Ветеринары!F33</f>
        <v>91</v>
      </c>
      <c r="G33" s="109">
        <f t="shared" si="1"/>
        <v>58.709677419354833</v>
      </c>
      <c r="H33" s="108">
        <f>Гл.ветвр.!H33+Ветеринары!H33</f>
        <v>148</v>
      </c>
      <c r="I33" s="109">
        <f t="shared" si="2"/>
        <v>95.483870967741936</v>
      </c>
      <c r="J33" s="109">
        <f t="shared" si="3"/>
        <v>94.267515923566876</v>
      </c>
      <c r="K33" s="108">
        <f>Гл.ветвр.!K33+Ветеринары!K33</f>
        <v>86</v>
      </c>
      <c r="L33" s="109">
        <f t="shared" si="4"/>
        <v>55.483870967741936</v>
      </c>
      <c r="M33" s="108">
        <f>Гл.ветвр.!M33+Ветеринары!M33</f>
        <v>62</v>
      </c>
      <c r="N33" s="109">
        <f t="shared" si="5"/>
        <v>40</v>
      </c>
      <c r="O33" s="108">
        <f>Гл.ветвр.!O33+Ветеринары!O33</f>
        <v>7</v>
      </c>
      <c r="P33" s="109">
        <f t="shared" si="6"/>
        <v>4.5161290322580641</v>
      </c>
      <c r="Q33" s="108">
        <f>Гл.ветвр.!Q33+Ветеринары!Q33</f>
        <v>4</v>
      </c>
      <c r="R33" s="109">
        <f t="shared" si="7"/>
        <v>57.142857142857139</v>
      </c>
      <c r="S33" s="108">
        <f>Гл.ветвр.!S33+Ветеринары!S33</f>
        <v>13</v>
      </c>
      <c r="T33" s="109">
        <f t="shared" si="8"/>
        <v>8.3870967741935498</v>
      </c>
      <c r="U33" s="108">
        <f>Гл.ветвр.!U33+Ветеринары!U33</f>
        <v>8</v>
      </c>
      <c r="V33" s="109">
        <f t="shared" si="9"/>
        <v>5.161290322580645</v>
      </c>
      <c r="W33" s="108">
        <f>Гл.ветвр.!W33+Ветеринары!W33</f>
        <v>6</v>
      </c>
      <c r="X33" s="109">
        <f t="shared" si="10"/>
        <v>3.870967741935484</v>
      </c>
      <c r="Y33" s="108">
        <f>Гл.ветвр.!Y33+Ветеринары!Y33</f>
        <v>15</v>
      </c>
      <c r="Z33" s="109">
        <f t="shared" si="11"/>
        <v>9.67741935483871</v>
      </c>
      <c r="AA33" s="108">
        <f>Гл.ветвр.!AA33+Ветеринары!AA33</f>
        <v>4</v>
      </c>
      <c r="AB33" s="109">
        <f t="shared" si="12"/>
        <v>2.5806451612903225</v>
      </c>
      <c r="AC33" s="109">
        <f t="shared" si="13"/>
        <v>26.666666666666668</v>
      </c>
      <c r="AD33" s="108">
        <f>Гл.ветвр.!AD33+Ветеринары!AD33</f>
        <v>11</v>
      </c>
      <c r="AE33" s="109">
        <f t="shared" si="14"/>
        <v>7.096774193548387</v>
      </c>
      <c r="AF33" s="108">
        <f>Гл.ветвр.!AF33+Ветеринары!AF33</f>
        <v>6</v>
      </c>
      <c r="AG33" s="109">
        <f t="shared" si="15"/>
        <v>3.870967741935484</v>
      </c>
      <c r="AH33" s="42"/>
      <c r="AI33" s="42"/>
    </row>
    <row r="34" spans="1:35" x14ac:dyDescent="0.25">
      <c r="A34" s="93">
        <v>24</v>
      </c>
      <c r="B34" s="94" t="s">
        <v>55</v>
      </c>
      <c r="C34" s="108">
        <f>Гл.ветвр.!C34+Ветеринары!C34</f>
        <v>336</v>
      </c>
      <c r="D34" s="108">
        <f>Гл.ветвр.!D34+Ветеринары!D34</f>
        <v>290</v>
      </c>
      <c r="E34" s="109">
        <f t="shared" si="0"/>
        <v>86.30952380952381</v>
      </c>
      <c r="F34" s="108">
        <f>Гл.ветвр.!F34+Ветеринары!F34</f>
        <v>190</v>
      </c>
      <c r="G34" s="109">
        <f t="shared" si="1"/>
        <v>65.517241379310349</v>
      </c>
      <c r="H34" s="108">
        <f>Гл.ветвр.!H34+Ветеринары!H34</f>
        <v>255</v>
      </c>
      <c r="I34" s="109">
        <f t="shared" si="2"/>
        <v>87.931034482758619</v>
      </c>
      <c r="J34" s="109">
        <f t="shared" si="3"/>
        <v>75.892857142857139</v>
      </c>
      <c r="K34" s="108">
        <f>Гл.ветвр.!K34+Ветеринары!K34</f>
        <v>178</v>
      </c>
      <c r="L34" s="109">
        <f t="shared" si="4"/>
        <v>61.379310344827587</v>
      </c>
      <c r="M34" s="108">
        <f>Гл.ветвр.!M34+Ветеринары!M34</f>
        <v>77</v>
      </c>
      <c r="N34" s="109">
        <f t="shared" si="5"/>
        <v>26.551724137931032</v>
      </c>
      <c r="O34" s="108">
        <f>Гл.ветвр.!O34+Ветеринары!O34</f>
        <v>35</v>
      </c>
      <c r="P34" s="109">
        <f t="shared" si="6"/>
        <v>12.068965517241379</v>
      </c>
      <c r="Q34" s="108">
        <f>Гл.ветвр.!Q34+Ветеринары!Q34</f>
        <v>5</v>
      </c>
      <c r="R34" s="109">
        <f t="shared" si="7"/>
        <v>14.285714285714285</v>
      </c>
      <c r="S34" s="108">
        <f>Гл.ветвр.!S34+Ветеринары!S34</f>
        <v>106</v>
      </c>
      <c r="T34" s="109">
        <f t="shared" si="8"/>
        <v>36.551724137931032</v>
      </c>
      <c r="U34" s="108">
        <f>Гл.ветвр.!U34+Ветеринары!U34</f>
        <v>16</v>
      </c>
      <c r="V34" s="109">
        <f t="shared" si="9"/>
        <v>5.5172413793103452</v>
      </c>
      <c r="W34" s="108">
        <f>Гл.ветвр.!W34+Ветеринары!W34</f>
        <v>15</v>
      </c>
      <c r="X34" s="109">
        <f t="shared" si="10"/>
        <v>5.1724137931034484</v>
      </c>
      <c r="Y34" s="108">
        <f>Гл.ветвр.!Y34+Ветеринары!Y34</f>
        <v>86</v>
      </c>
      <c r="Z34" s="109">
        <f t="shared" si="11"/>
        <v>29.655172413793103</v>
      </c>
      <c r="AA34" s="108">
        <f>Гл.ветвр.!AA34+Ветеринары!AA34</f>
        <v>16</v>
      </c>
      <c r="AB34" s="109">
        <f t="shared" si="12"/>
        <v>5.5172413793103452</v>
      </c>
      <c r="AC34" s="109">
        <f t="shared" si="13"/>
        <v>18.604651162790699</v>
      </c>
      <c r="AD34" s="108">
        <f>Гл.ветвр.!AD34+Ветеринары!AD34</f>
        <v>55</v>
      </c>
      <c r="AE34" s="109">
        <f t="shared" si="14"/>
        <v>18.96551724137931</v>
      </c>
      <c r="AF34" s="108">
        <f>Гл.ветвр.!AF34+Ветеринары!AF34</f>
        <v>0</v>
      </c>
      <c r="AG34" s="109">
        <f t="shared" si="15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108">
        <f>Гл.ветвр.!C35+Ветеринары!C35</f>
        <v>107</v>
      </c>
      <c r="D35" s="108">
        <f>Гл.ветвр.!D35+Ветеринары!D35</f>
        <v>77</v>
      </c>
      <c r="E35" s="109">
        <f t="shared" si="0"/>
        <v>71.962616822429908</v>
      </c>
      <c r="F35" s="108">
        <f>Гл.ветвр.!F35+Ветеринары!F35</f>
        <v>41</v>
      </c>
      <c r="G35" s="109">
        <f t="shared" si="1"/>
        <v>53.246753246753244</v>
      </c>
      <c r="H35" s="108">
        <f>Гл.ветвр.!H35+Ветеринары!H35</f>
        <v>73</v>
      </c>
      <c r="I35" s="109">
        <f t="shared" si="2"/>
        <v>94.805194805194802</v>
      </c>
      <c r="J35" s="109">
        <f t="shared" si="3"/>
        <v>68.224299065420553</v>
      </c>
      <c r="K35" s="108">
        <f>Гл.ветвр.!K35+Ветеринары!K35</f>
        <v>42</v>
      </c>
      <c r="L35" s="109">
        <f t="shared" si="4"/>
        <v>54.54545454545454</v>
      </c>
      <c r="M35" s="108">
        <f>Гл.ветвр.!M35+Ветеринары!M35</f>
        <v>31</v>
      </c>
      <c r="N35" s="109">
        <f t="shared" si="5"/>
        <v>40.259740259740262</v>
      </c>
      <c r="O35" s="108">
        <f>Гл.ветвр.!O35+Ветеринары!O35</f>
        <v>4</v>
      </c>
      <c r="P35" s="109">
        <f t="shared" si="6"/>
        <v>5.1948051948051948</v>
      </c>
      <c r="Q35" s="108">
        <f>Гл.ветвр.!Q35+Ветеринары!Q35</f>
        <v>0</v>
      </c>
      <c r="R35" s="109">
        <f t="shared" si="7"/>
        <v>0</v>
      </c>
      <c r="S35" s="108">
        <f>Гл.ветвр.!S35+Ветеринары!S35</f>
        <v>12</v>
      </c>
      <c r="T35" s="109">
        <f t="shared" si="8"/>
        <v>15.584415584415584</v>
      </c>
      <c r="U35" s="108">
        <f>Гл.ветвр.!U35+Ветеринары!U35</f>
        <v>14</v>
      </c>
      <c r="V35" s="109">
        <f t="shared" si="9"/>
        <v>18.181818181818183</v>
      </c>
      <c r="W35" s="108">
        <f>Гл.ветвр.!W35+Ветеринары!W35</f>
        <v>0</v>
      </c>
      <c r="X35" s="109">
        <f t="shared" si="10"/>
        <v>0</v>
      </c>
      <c r="Y35" s="108">
        <f>Гл.ветвр.!Y35+Ветеринары!Y35</f>
        <v>8</v>
      </c>
      <c r="Z35" s="109">
        <f t="shared" si="11"/>
        <v>10.38961038961039</v>
      </c>
      <c r="AA35" s="108">
        <f>Гл.ветвр.!AA35+Ветеринары!AA35</f>
        <v>0</v>
      </c>
      <c r="AB35" s="109">
        <f t="shared" si="12"/>
        <v>0</v>
      </c>
      <c r="AC35" s="109">
        <f t="shared" si="13"/>
        <v>0</v>
      </c>
      <c r="AD35" s="108">
        <f>Гл.ветвр.!AD35+Ветеринары!AD35</f>
        <v>13</v>
      </c>
      <c r="AE35" s="109">
        <f t="shared" si="14"/>
        <v>16.883116883116884</v>
      </c>
      <c r="AF35" s="108">
        <f>Гл.ветвр.!AF35+Ветеринары!AF35</f>
        <v>0</v>
      </c>
      <c r="AG35" s="109">
        <f t="shared" si="15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108">
        <f>Гл.ветвр.!C36+Ветеринары!C36</f>
        <v>209</v>
      </c>
      <c r="D36" s="108">
        <f>Гл.ветвр.!D36+Ветеринары!D36</f>
        <v>177</v>
      </c>
      <c r="E36" s="109">
        <f t="shared" si="0"/>
        <v>84.688995215310996</v>
      </c>
      <c r="F36" s="108">
        <f>Гл.ветвр.!F36+Ветеринары!F36</f>
        <v>42</v>
      </c>
      <c r="G36" s="109">
        <f t="shared" si="1"/>
        <v>23.728813559322035</v>
      </c>
      <c r="H36" s="108">
        <f>Гл.ветвр.!H36+Ветеринары!H36</f>
        <v>177</v>
      </c>
      <c r="I36" s="109">
        <f t="shared" si="2"/>
        <v>100</v>
      </c>
      <c r="J36" s="109">
        <f t="shared" si="3"/>
        <v>84.688995215310996</v>
      </c>
      <c r="K36" s="108">
        <f>Гл.ветвр.!K36+Ветеринары!K36</f>
        <v>105</v>
      </c>
      <c r="L36" s="109">
        <f t="shared" si="4"/>
        <v>59.322033898305079</v>
      </c>
      <c r="M36" s="108">
        <f>Гл.ветвр.!M36+Ветеринары!M36</f>
        <v>72</v>
      </c>
      <c r="N36" s="109">
        <f t="shared" si="5"/>
        <v>40.677966101694921</v>
      </c>
      <c r="O36" s="108">
        <f>Гл.ветвр.!O36+Ветеринары!O36</f>
        <v>0</v>
      </c>
      <c r="P36" s="109">
        <f t="shared" si="6"/>
        <v>0</v>
      </c>
      <c r="Q36" s="108">
        <f>Гл.ветвр.!Q36+Ветеринары!Q36</f>
        <v>0</v>
      </c>
      <c r="R36" s="109">
        <f t="shared" si="7"/>
        <v>0</v>
      </c>
      <c r="S36" s="108">
        <f>Гл.ветвр.!S36+Ветеринары!S36</f>
        <v>16</v>
      </c>
      <c r="T36" s="109">
        <f t="shared" si="8"/>
        <v>9.0395480225988702</v>
      </c>
      <c r="U36" s="108">
        <f>Гл.ветвр.!U36+Ветеринары!U36</f>
        <v>6</v>
      </c>
      <c r="V36" s="109">
        <f t="shared" si="9"/>
        <v>3.3898305084745761</v>
      </c>
      <c r="W36" s="108">
        <f>Гл.ветвр.!W36+Ветеринары!W36</f>
        <v>27</v>
      </c>
      <c r="X36" s="109">
        <f t="shared" si="10"/>
        <v>15.254237288135593</v>
      </c>
      <c r="Y36" s="108">
        <f>Гл.ветвр.!Y36+Ветеринары!Y36</f>
        <v>22</v>
      </c>
      <c r="Z36" s="109">
        <f t="shared" si="11"/>
        <v>12.429378531073446</v>
      </c>
      <c r="AA36" s="108">
        <f>Гл.ветвр.!AA36+Ветеринары!AA36</f>
        <v>8</v>
      </c>
      <c r="AB36" s="109">
        <f t="shared" si="12"/>
        <v>4.5197740112994351</v>
      </c>
      <c r="AC36" s="109">
        <f t="shared" si="13"/>
        <v>36.363636363636367</v>
      </c>
      <c r="AD36" s="108">
        <f>Гл.ветвр.!AD36+Ветеринары!AD36</f>
        <v>18</v>
      </c>
      <c r="AE36" s="109">
        <f t="shared" si="14"/>
        <v>10.16949152542373</v>
      </c>
      <c r="AF36" s="108">
        <f>Гл.ветвр.!AF36+Ветеринары!AF36</f>
        <v>0</v>
      </c>
      <c r="AG36" s="109">
        <f t="shared" si="15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108">
        <f>Гл.ветвр.!C37+Ветеринары!C37</f>
        <v>275</v>
      </c>
      <c r="D37" s="108">
        <f>Гл.ветвр.!D37+Ветеринары!D37</f>
        <v>235</v>
      </c>
      <c r="E37" s="109">
        <f t="shared" si="0"/>
        <v>85.454545454545453</v>
      </c>
      <c r="F37" s="108">
        <f>Гл.ветвр.!F37+Ветеринары!F37</f>
        <v>157</v>
      </c>
      <c r="G37" s="109">
        <f t="shared" si="1"/>
        <v>66.808510638297875</v>
      </c>
      <c r="H37" s="108">
        <f>Гл.ветвр.!H37+Ветеринары!H37</f>
        <v>231</v>
      </c>
      <c r="I37" s="109">
        <f t="shared" si="2"/>
        <v>98.297872340425528</v>
      </c>
      <c r="J37" s="109">
        <f t="shared" si="3"/>
        <v>84</v>
      </c>
      <c r="K37" s="108">
        <f>Гл.ветвр.!K37+Ветеринары!K37</f>
        <v>119</v>
      </c>
      <c r="L37" s="109">
        <f t="shared" si="4"/>
        <v>50.638297872340424</v>
      </c>
      <c r="M37" s="108">
        <f>Гл.ветвр.!M37+Ветеринары!M37</f>
        <v>112</v>
      </c>
      <c r="N37" s="109">
        <f t="shared" si="5"/>
        <v>47.659574468085111</v>
      </c>
      <c r="O37" s="108">
        <f>Гл.ветвр.!O37+Ветеринары!O37</f>
        <v>4</v>
      </c>
      <c r="P37" s="109">
        <f t="shared" si="6"/>
        <v>1.7021276595744681</v>
      </c>
      <c r="Q37" s="108">
        <f>Гл.ветвр.!Q37+Ветеринары!Q37</f>
        <v>1</v>
      </c>
      <c r="R37" s="109">
        <f t="shared" si="7"/>
        <v>25</v>
      </c>
      <c r="S37" s="108">
        <f>Гл.ветвр.!S37+Ветеринары!S37</f>
        <v>52</v>
      </c>
      <c r="T37" s="109">
        <f t="shared" si="8"/>
        <v>22.127659574468083</v>
      </c>
      <c r="U37" s="108">
        <f>Гл.ветвр.!U37+Ветеринары!U37</f>
        <v>22</v>
      </c>
      <c r="V37" s="109">
        <f t="shared" si="9"/>
        <v>9.3617021276595747</v>
      </c>
      <c r="W37" s="108">
        <f>Гл.ветвр.!W37+Ветеринары!W37</f>
        <v>3</v>
      </c>
      <c r="X37" s="109">
        <f t="shared" si="10"/>
        <v>1.2765957446808509</v>
      </c>
      <c r="Y37" s="108">
        <f>Гл.ветвр.!Y37+Ветеринары!Y37</f>
        <v>62</v>
      </c>
      <c r="Z37" s="109">
        <f t="shared" si="11"/>
        <v>26.382978723404253</v>
      </c>
      <c r="AA37" s="108">
        <f>Гл.ветвр.!AA37+Ветеринары!AA37</f>
        <v>5</v>
      </c>
      <c r="AB37" s="109">
        <f t="shared" si="12"/>
        <v>2.1276595744680851</v>
      </c>
      <c r="AC37" s="109">
        <f t="shared" si="13"/>
        <v>8.064516129032258</v>
      </c>
      <c r="AD37" s="108">
        <f>Гл.ветвр.!AD37+Ветеринары!AD37</f>
        <v>35</v>
      </c>
      <c r="AE37" s="109">
        <f t="shared" si="14"/>
        <v>14.893617021276595</v>
      </c>
      <c r="AF37" s="108">
        <f>Гл.ветвр.!AF37+Ветеринары!AF37</f>
        <v>0</v>
      </c>
      <c r="AG37" s="109">
        <f t="shared" si="15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108">
        <f>Гл.ветвр.!C38+Ветеринары!C38</f>
        <v>221</v>
      </c>
      <c r="D38" s="108">
        <f>Гл.ветвр.!D38+Ветеринары!D38</f>
        <v>188</v>
      </c>
      <c r="E38" s="109">
        <f t="shared" si="0"/>
        <v>85.067873303167417</v>
      </c>
      <c r="F38" s="108">
        <f>Гл.ветвр.!F38+Ветеринары!F38</f>
        <v>126</v>
      </c>
      <c r="G38" s="109">
        <f t="shared" si="1"/>
        <v>67.021276595744681</v>
      </c>
      <c r="H38" s="108">
        <f>Гл.ветвр.!H38+Ветеринары!H38</f>
        <v>151</v>
      </c>
      <c r="I38" s="109">
        <f t="shared" si="2"/>
        <v>80.319148936170208</v>
      </c>
      <c r="J38" s="109">
        <f t="shared" si="3"/>
        <v>68.325791855203619</v>
      </c>
      <c r="K38" s="108">
        <f>Гл.ветвр.!K38+Ветеринары!K38</f>
        <v>80</v>
      </c>
      <c r="L38" s="109">
        <f t="shared" si="4"/>
        <v>42.553191489361701</v>
      </c>
      <c r="M38" s="108">
        <f>Гл.ветвр.!M38+Ветеринары!M38</f>
        <v>71</v>
      </c>
      <c r="N38" s="109">
        <f t="shared" si="5"/>
        <v>37.765957446808514</v>
      </c>
      <c r="O38" s="108">
        <f>Гл.ветвр.!O38+Ветеринары!O38</f>
        <v>37</v>
      </c>
      <c r="P38" s="109">
        <f t="shared" si="6"/>
        <v>19.680851063829788</v>
      </c>
      <c r="Q38" s="108">
        <f>Гл.ветвр.!Q38+Ветеринары!Q38</f>
        <v>3</v>
      </c>
      <c r="R38" s="109">
        <f t="shared" si="7"/>
        <v>8.1081081081081088</v>
      </c>
      <c r="S38" s="108">
        <f>Гл.ветвр.!S38+Ветеринары!S38</f>
        <v>24</v>
      </c>
      <c r="T38" s="109">
        <f t="shared" si="8"/>
        <v>12.76595744680851</v>
      </c>
      <c r="U38" s="108">
        <f>Гл.ветвр.!U38+Ветеринары!U38</f>
        <v>6</v>
      </c>
      <c r="V38" s="109">
        <f t="shared" si="9"/>
        <v>3.1914893617021276</v>
      </c>
      <c r="W38" s="108">
        <f>Гл.ветвр.!W38+Ветеринары!W38</f>
        <v>2</v>
      </c>
      <c r="X38" s="109">
        <f t="shared" si="10"/>
        <v>1.0638297872340425</v>
      </c>
      <c r="Y38" s="108">
        <f>Гл.ветвр.!Y38+Ветеринары!Y38</f>
        <v>36</v>
      </c>
      <c r="Z38" s="109">
        <f t="shared" si="11"/>
        <v>19.148936170212767</v>
      </c>
      <c r="AA38" s="108">
        <f>Гл.ветвр.!AA38+Ветеринары!AA38</f>
        <v>2</v>
      </c>
      <c r="AB38" s="109">
        <f t="shared" si="12"/>
        <v>1.0638297872340425</v>
      </c>
      <c r="AC38" s="109">
        <f t="shared" si="13"/>
        <v>5.5555555555555554</v>
      </c>
      <c r="AD38" s="108">
        <f>Гл.ветвр.!AD38+Ветеринары!AD38</f>
        <v>30</v>
      </c>
      <c r="AE38" s="109">
        <f t="shared" si="14"/>
        <v>15.957446808510639</v>
      </c>
      <c r="AF38" s="108">
        <f>Гл.ветвр.!AF38+Ветеринары!AF38</f>
        <v>0</v>
      </c>
      <c r="AG38" s="109">
        <f t="shared" si="15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108">
        <f>Гл.ветвр.!C39+Ветеринары!C39</f>
        <v>318</v>
      </c>
      <c r="D39" s="108">
        <f>Гл.ветвр.!D39+Ветеринары!D39</f>
        <v>186</v>
      </c>
      <c r="E39" s="109">
        <f t="shared" si="0"/>
        <v>58.490566037735846</v>
      </c>
      <c r="F39" s="108">
        <f>Гл.ветвр.!F39+Ветеринары!F39</f>
        <v>140</v>
      </c>
      <c r="G39" s="109">
        <f t="shared" si="1"/>
        <v>75.268817204301072</v>
      </c>
      <c r="H39" s="108">
        <f>Гл.ветвр.!H39+Ветеринары!H39</f>
        <v>184</v>
      </c>
      <c r="I39" s="109">
        <f t="shared" si="2"/>
        <v>98.924731182795696</v>
      </c>
      <c r="J39" s="109">
        <f t="shared" si="3"/>
        <v>57.861635220125784</v>
      </c>
      <c r="K39" s="108">
        <f>Гл.ветвр.!K39+Ветеринары!K39</f>
        <v>109</v>
      </c>
      <c r="L39" s="109">
        <f t="shared" si="4"/>
        <v>58.602150537634415</v>
      </c>
      <c r="M39" s="108">
        <f>Гл.ветвр.!M39+Ветеринары!M39</f>
        <v>75</v>
      </c>
      <c r="N39" s="109">
        <f t="shared" si="5"/>
        <v>40.322580645161288</v>
      </c>
      <c r="O39" s="108">
        <f>Гл.ветвр.!O39+Ветеринары!O39</f>
        <v>2</v>
      </c>
      <c r="P39" s="109">
        <f t="shared" si="6"/>
        <v>1.0752688172043012</v>
      </c>
      <c r="Q39" s="108">
        <f>Гл.ветвр.!Q39+Ветеринары!Q39</f>
        <v>3</v>
      </c>
      <c r="R39" s="109">
        <f t="shared" si="7"/>
        <v>150</v>
      </c>
      <c r="S39" s="108">
        <f>Гл.ветвр.!S39+Ветеринары!S39</f>
        <v>27</v>
      </c>
      <c r="T39" s="109">
        <f t="shared" si="8"/>
        <v>14.516129032258066</v>
      </c>
      <c r="U39" s="108">
        <f>Гл.ветвр.!U39+Ветеринары!U39</f>
        <v>4</v>
      </c>
      <c r="V39" s="109">
        <f t="shared" si="9"/>
        <v>2.1505376344086025</v>
      </c>
      <c r="W39" s="108">
        <f>Гл.ветвр.!W39+Ветеринары!W39</f>
        <v>5</v>
      </c>
      <c r="X39" s="109">
        <f t="shared" si="10"/>
        <v>2.6881720430107525</v>
      </c>
      <c r="Y39" s="108">
        <f>Гл.ветвр.!Y39+Ветеринары!Y39</f>
        <v>16</v>
      </c>
      <c r="Z39" s="109">
        <f t="shared" si="11"/>
        <v>8.6021505376344098</v>
      </c>
      <c r="AA39" s="108">
        <f>Гл.ветвр.!AA39+Ветеринары!AA39</f>
        <v>12</v>
      </c>
      <c r="AB39" s="109">
        <f t="shared" si="12"/>
        <v>6.4516129032258061</v>
      </c>
      <c r="AC39" s="109">
        <f t="shared" si="13"/>
        <v>75</v>
      </c>
      <c r="AD39" s="108">
        <f>Гл.ветвр.!AD39+Ветеринары!AD39</f>
        <v>22</v>
      </c>
      <c r="AE39" s="109">
        <f t="shared" si="14"/>
        <v>11.827956989247312</v>
      </c>
      <c r="AF39" s="108">
        <f>Гл.ветвр.!AF39+Ветеринары!AF39</f>
        <v>0</v>
      </c>
      <c r="AG39" s="109">
        <f t="shared" si="15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61">
        <f>SUM(C41:C54)</f>
        <v>5320.7</v>
      </c>
      <c r="D40" s="61">
        <f>SUM(D41:D54)</f>
        <v>4813.5</v>
      </c>
      <c r="E40" s="62">
        <f>IF(C40=0,0,D40/C40*100)</f>
        <v>90.467419700415363</v>
      </c>
      <c r="F40" s="61">
        <f>SUM(F41:F54)</f>
        <v>2435</v>
      </c>
      <c r="G40" s="62">
        <f>IF(D40=0,0,F40/D40*100)</f>
        <v>50.586891035628959</v>
      </c>
      <c r="H40" s="61">
        <f>SUM(H41:H54)</f>
        <v>4373.5</v>
      </c>
      <c r="I40" s="62">
        <f>IF(D40=0,0,H40/D40*100)</f>
        <v>90.859042276929472</v>
      </c>
      <c r="J40" s="62">
        <f>IF(C40=0,0,H40/C40*100)</f>
        <v>82.197831112447616</v>
      </c>
      <c r="K40" s="61">
        <f>SUM(K41:K54)</f>
        <v>2398</v>
      </c>
      <c r="L40" s="62">
        <f>IF(D40=0,0,K40/D40*100)</f>
        <v>49.818219590734394</v>
      </c>
      <c r="M40" s="61">
        <f>SUM(M41:M54)</f>
        <v>1975.5</v>
      </c>
      <c r="N40" s="62">
        <f>IF(D40=0,0,M40/D40*100)</f>
        <v>41.040822686195078</v>
      </c>
      <c r="O40" s="61">
        <f>SUM(O41:O54)</f>
        <v>440</v>
      </c>
      <c r="P40" s="62">
        <f>IF(D40=0,0,O40/D40*100)</f>
        <v>9.1409577230705317</v>
      </c>
      <c r="Q40" s="61">
        <f>SUM(Q41:Q54)</f>
        <v>35</v>
      </c>
      <c r="R40" s="62">
        <f t="shared" si="7"/>
        <v>7.9545454545454541</v>
      </c>
      <c r="S40" s="61">
        <f>SUM(S41:S54)</f>
        <v>630</v>
      </c>
      <c r="T40" s="62">
        <f>IF(D40=0,0,S40/D40*100)</f>
        <v>13.088189467123716</v>
      </c>
      <c r="U40" s="61">
        <f>SUM(U41:U54)</f>
        <v>318</v>
      </c>
      <c r="V40" s="62">
        <f t="shared" si="9"/>
        <v>6.606419445310066</v>
      </c>
      <c r="W40" s="61">
        <f>SUM(W41:W54)</f>
        <v>174</v>
      </c>
      <c r="X40" s="62">
        <f>IF(D40=0,0,W40/D40*100)</f>
        <v>3.6148332813960735</v>
      </c>
      <c r="Y40" s="61">
        <f>SUM(Y41:Y54)</f>
        <v>621</v>
      </c>
      <c r="Z40" s="62">
        <f>IF(D40=0,0,Y40/D40*100)</f>
        <v>12.90121533187909</v>
      </c>
      <c r="AA40" s="61">
        <f>SUM(AA41:AA54)</f>
        <v>181</v>
      </c>
      <c r="AB40" s="62">
        <f>IF(D40=0,0,AA40/D40*100)</f>
        <v>3.7602576088085593</v>
      </c>
      <c r="AC40" s="62">
        <f>IF(Y40=0,0,AA40/Y40*100)</f>
        <v>29.146537842190018</v>
      </c>
      <c r="AD40" s="61">
        <f>SUM(AD41:AD54)</f>
        <v>580</v>
      </c>
      <c r="AE40" s="62">
        <f t="shared" si="14"/>
        <v>12.049444271320246</v>
      </c>
      <c r="AF40" s="61">
        <f>SUM(AF41:AF54)</f>
        <v>4</v>
      </c>
      <c r="AG40" s="62">
        <f>IF(D40=0,0,AF40/D40*100)</f>
        <v>8.3099615664277551E-2</v>
      </c>
      <c r="AH40" s="46"/>
      <c r="AI40" s="46"/>
    </row>
    <row r="41" spans="1:35" x14ac:dyDescent="0.25">
      <c r="A41" s="93">
        <v>30</v>
      </c>
      <c r="B41" s="96" t="s">
        <v>63</v>
      </c>
      <c r="C41" s="108">
        <f>Гл.ветвр.!C41+Ветеринары!C41</f>
        <v>620.5</v>
      </c>
      <c r="D41" s="108">
        <f>Гл.ветвр.!D41+Ветеринары!D41</f>
        <v>547.5</v>
      </c>
      <c r="E41" s="109">
        <f t="shared" si="0"/>
        <v>88.235294117647058</v>
      </c>
      <c r="F41" s="108">
        <f>Гл.ветвр.!F41+Ветеринары!F41</f>
        <v>192</v>
      </c>
      <c r="G41" s="109">
        <f t="shared" si="1"/>
        <v>35.06849315068493</v>
      </c>
      <c r="H41" s="108">
        <f>Гл.ветвр.!H41+Ветеринары!H41</f>
        <v>446.5</v>
      </c>
      <c r="I41" s="109">
        <f t="shared" si="2"/>
        <v>81.552511415525117</v>
      </c>
      <c r="J41" s="109">
        <f t="shared" si="3"/>
        <v>71.958098307816272</v>
      </c>
      <c r="K41" s="108">
        <f>Гл.ветвр.!K41+Ветеринары!K41</f>
        <v>233</v>
      </c>
      <c r="L41" s="109">
        <f t="shared" si="4"/>
        <v>42.557077625570777</v>
      </c>
      <c r="M41" s="108">
        <f>Гл.ветвр.!M41+Ветеринары!M41</f>
        <v>213.5</v>
      </c>
      <c r="N41" s="109">
        <f t="shared" si="5"/>
        <v>38.995433789954333</v>
      </c>
      <c r="O41" s="108">
        <f>Гл.ветвр.!O41+Ветеринары!O41</f>
        <v>101</v>
      </c>
      <c r="P41" s="109">
        <f t="shared" si="6"/>
        <v>18.447488584474886</v>
      </c>
      <c r="Q41" s="108">
        <f>Гл.ветвр.!Q41+Ветеринары!Q41</f>
        <v>2</v>
      </c>
      <c r="R41" s="109">
        <f t="shared" si="7"/>
        <v>1.9801980198019802</v>
      </c>
      <c r="S41" s="108">
        <f>Гл.ветвр.!S41+Ветеринары!S41</f>
        <v>65</v>
      </c>
      <c r="T41" s="109">
        <f t="shared" si="8"/>
        <v>11.87214611872146</v>
      </c>
      <c r="U41" s="108">
        <f>Гл.ветвр.!U41+Ветеринары!U41</f>
        <v>24</v>
      </c>
      <c r="V41" s="109">
        <f t="shared" si="9"/>
        <v>4.3835616438356162</v>
      </c>
      <c r="W41" s="108">
        <f>Гл.ветвр.!W41+Ветеринары!W41</f>
        <v>35</v>
      </c>
      <c r="X41" s="109">
        <f t="shared" si="10"/>
        <v>6.3926940639269407</v>
      </c>
      <c r="Y41" s="108">
        <f>Гл.ветвр.!Y41+Ветеринары!Y41</f>
        <v>70</v>
      </c>
      <c r="Z41" s="109">
        <f t="shared" si="11"/>
        <v>12.785388127853881</v>
      </c>
      <c r="AA41" s="108">
        <f>Гл.ветвр.!AA41+Ветеринары!AA41</f>
        <v>5</v>
      </c>
      <c r="AB41" s="109">
        <f t="shared" si="12"/>
        <v>0.91324200913242004</v>
      </c>
      <c r="AC41" s="109">
        <f t="shared" si="13"/>
        <v>7.1428571428571423</v>
      </c>
      <c r="AD41" s="108">
        <f>Гл.ветвр.!AD41+Ветеринары!AD41</f>
        <v>56</v>
      </c>
      <c r="AE41" s="109">
        <f t="shared" si="14"/>
        <v>10.228310502283106</v>
      </c>
      <c r="AF41" s="108">
        <f>Гл.ветвр.!AF41+Ветеринары!AF41</f>
        <v>0</v>
      </c>
      <c r="AG41" s="109">
        <f t="shared" si="15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108">
        <f>Гл.ветвр.!C42+Ветеринары!C42</f>
        <v>195</v>
      </c>
      <c r="D42" s="108">
        <f>Гл.ветвр.!D42+Ветеринары!D42</f>
        <v>185</v>
      </c>
      <c r="E42" s="109">
        <f t="shared" si="0"/>
        <v>94.871794871794862</v>
      </c>
      <c r="F42" s="108">
        <f>Гл.ветвр.!F42+Ветеринары!F42</f>
        <v>123</v>
      </c>
      <c r="G42" s="109">
        <f t="shared" si="1"/>
        <v>66.486486486486484</v>
      </c>
      <c r="H42" s="108">
        <f>Гл.ветвр.!H42+Ветеринары!H42</f>
        <v>174</v>
      </c>
      <c r="I42" s="109">
        <f t="shared" si="2"/>
        <v>94.054054054054063</v>
      </c>
      <c r="J42" s="109">
        <f t="shared" si="3"/>
        <v>89.230769230769241</v>
      </c>
      <c r="K42" s="108">
        <f>Гл.ветвр.!K42+Ветеринары!K42</f>
        <v>108</v>
      </c>
      <c r="L42" s="109">
        <f t="shared" si="4"/>
        <v>58.378378378378379</v>
      </c>
      <c r="M42" s="108">
        <f>Гл.ветвр.!M42+Ветеринары!M42</f>
        <v>66</v>
      </c>
      <c r="N42" s="109">
        <f t="shared" si="5"/>
        <v>35.675675675675677</v>
      </c>
      <c r="O42" s="108">
        <f>Гл.ветвр.!O42+Ветеринары!O42</f>
        <v>11</v>
      </c>
      <c r="P42" s="109">
        <f t="shared" si="6"/>
        <v>5.9459459459459465</v>
      </c>
      <c r="Q42" s="108">
        <f>Гл.ветвр.!Q42+Ветеринары!Q42</f>
        <v>0</v>
      </c>
      <c r="R42" s="109">
        <f t="shared" si="7"/>
        <v>0</v>
      </c>
      <c r="S42" s="108">
        <f>Гл.ветвр.!S42+Ветеринары!S42</f>
        <v>15</v>
      </c>
      <c r="T42" s="109">
        <f t="shared" si="8"/>
        <v>8.1081081081081088</v>
      </c>
      <c r="U42" s="108">
        <f>Гл.ветвр.!U42+Ветеринары!U42</f>
        <v>9</v>
      </c>
      <c r="V42" s="109">
        <f t="shared" si="9"/>
        <v>4.8648648648648649</v>
      </c>
      <c r="W42" s="108">
        <f>Гл.ветвр.!W42+Ветеринары!W42</f>
        <v>22</v>
      </c>
      <c r="X42" s="109">
        <f t="shared" si="10"/>
        <v>11.891891891891893</v>
      </c>
      <c r="Y42" s="108">
        <f>Гл.ветвр.!Y42+Ветеринары!Y42</f>
        <v>40</v>
      </c>
      <c r="Z42" s="109">
        <f t="shared" si="11"/>
        <v>21.621621621621621</v>
      </c>
      <c r="AA42" s="108">
        <f>Гл.ветвр.!AA42+Ветеринары!AA42</f>
        <v>1</v>
      </c>
      <c r="AB42" s="109">
        <f t="shared" si="12"/>
        <v>0.54054054054054057</v>
      </c>
      <c r="AC42" s="109">
        <f t="shared" si="13"/>
        <v>2.5</v>
      </c>
      <c r="AD42" s="108">
        <f>Гл.ветвр.!AD42+Ветеринары!AD42</f>
        <v>30</v>
      </c>
      <c r="AE42" s="109">
        <f t="shared" si="14"/>
        <v>16.216216216216218</v>
      </c>
      <c r="AF42" s="108">
        <f>Гл.ветвр.!AF42+Ветеринары!AF42</f>
        <v>0</v>
      </c>
      <c r="AG42" s="109">
        <f t="shared" si="15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108">
        <f>Гл.ветвр.!C43+Ветеринары!C43</f>
        <v>366</v>
      </c>
      <c r="D43" s="108">
        <f>Гл.ветвр.!D43+Ветеринары!D43</f>
        <v>344</v>
      </c>
      <c r="E43" s="109">
        <f t="shared" si="0"/>
        <v>93.989071038251367</v>
      </c>
      <c r="F43" s="108">
        <f>Гл.ветвр.!F43+Ветеринары!F43</f>
        <v>119</v>
      </c>
      <c r="G43" s="109">
        <f t="shared" si="1"/>
        <v>34.593023255813954</v>
      </c>
      <c r="H43" s="108">
        <f>Гл.ветвр.!H43+Ветеринары!H43</f>
        <v>321</v>
      </c>
      <c r="I43" s="109">
        <f t="shared" si="2"/>
        <v>93.313953488372093</v>
      </c>
      <c r="J43" s="109">
        <f t="shared" si="3"/>
        <v>87.704918032786878</v>
      </c>
      <c r="K43" s="108">
        <f>Гл.ветвр.!K43+Ветеринары!K43</f>
        <v>207</v>
      </c>
      <c r="L43" s="109">
        <f t="shared" si="4"/>
        <v>60.174418604651159</v>
      </c>
      <c r="M43" s="108">
        <f>Гл.ветвр.!M43+Ветеринары!M43</f>
        <v>114</v>
      </c>
      <c r="N43" s="109">
        <f t="shared" si="5"/>
        <v>33.139534883720927</v>
      </c>
      <c r="O43" s="108">
        <f>Гл.ветвр.!O43+Ветеринары!O43</f>
        <v>23</v>
      </c>
      <c r="P43" s="109">
        <f t="shared" si="6"/>
        <v>6.6860465116279064</v>
      </c>
      <c r="Q43" s="108">
        <f>Гл.ветвр.!Q43+Ветеринары!Q43</f>
        <v>3</v>
      </c>
      <c r="R43" s="109">
        <f t="shared" si="7"/>
        <v>13.043478260869565</v>
      </c>
      <c r="S43" s="108">
        <f>Гл.ветвр.!S43+Ветеринары!S43</f>
        <v>54</v>
      </c>
      <c r="T43" s="109">
        <f t="shared" si="8"/>
        <v>15.697674418604651</v>
      </c>
      <c r="U43" s="108">
        <f>Гл.ветвр.!U43+Ветеринары!U43</f>
        <v>16</v>
      </c>
      <c r="V43" s="109">
        <f t="shared" si="9"/>
        <v>4.6511627906976747</v>
      </c>
      <c r="W43" s="108">
        <f>Гл.ветвр.!W43+Ветеринары!W43</f>
        <v>0</v>
      </c>
      <c r="X43" s="109">
        <f t="shared" si="10"/>
        <v>0</v>
      </c>
      <c r="Y43" s="108">
        <f>Гл.ветвр.!Y43+Ветеринары!Y43</f>
        <v>72</v>
      </c>
      <c r="Z43" s="109">
        <f t="shared" si="11"/>
        <v>20.930232558139537</v>
      </c>
      <c r="AA43" s="108">
        <f>Гл.ветвр.!AA43+Ветеринары!AA43</f>
        <v>19</v>
      </c>
      <c r="AB43" s="109">
        <f t="shared" si="12"/>
        <v>5.5232558139534884</v>
      </c>
      <c r="AC43" s="109">
        <f t="shared" si="13"/>
        <v>26.388888888888889</v>
      </c>
      <c r="AD43" s="108">
        <f>Гл.ветвр.!AD43+Ветеринары!AD43</f>
        <v>66</v>
      </c>
      <c r="AE43" s="109">
        <f t="shared" si="14"/>
        <v>19.186046511627907</v>
      </c>
      <c r="AF43" s="108">
        <f>Гл.ветвр.!AF43+Ветеринары!AF43</f>
        <v>0</v>
      </c>
      <c r="AG43" s="109">
        <f t="shared" si="15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108">
        <f>Гл.ветвр.!C44+Ветеринары!C44</f>
        <v>986</v>
      </c>
      <c r="D44" s="108">
        <f>Гл.ветвр.!D44+Ветеринары!D44</f>
        <v>898</v>
      </c>
      <c r="E44" s="109">
        <f t="shared" si="0"/>
        <v>91.075050709939148</v>
      </c>
      <c r="F44" s="108">
        <f>Гл.ветвр.!F44+Ветеринары!F44</f>
        <v>252</v>
      </c>
      <c r="G44" s="109">
        <f t="shared" si="1"/>
        <v>28.06236080178174</v>
      </c>
      <c r="H44" s="108">
        <f>Гл.ветвр.!H44+Ветеринары!H44</f>
        <v>862</v>
      </c>
      <c r="I44" s="109">
        <f t="shared" si="2"/>
        <v>95.991091314031181</v>
      </c>
      <c r="J44" s="109">
        <f t="shared" si="3"/>
        <v>87.423935091277897</v>
      </c>
      <c r="K44" s="108">
        <f>Гл.ветвр.!K44+Ветеринары!K44</f>
        <v>539</v>
      </c>
      <c r="L44" s="109">
        <f t="shared" si="4"/>
        <v>60.022271714922049</v>
      </c>
      <c r="M44" s="108">
        <f>Гл.ветвр.!M44+Ветеринары!M44</f>
        <v>323</v>
      </c>
      <c r="N44" s="109">
        <f t="shared" si="5"/>
        <v>35.968819599109132</v>
      </c>
      <c r="O44" s="108">
        <f>Гл.ветвр.!O44+Ветеринары!O44</f>
        <v>36</v>
      </c>
      <c r="P44" s="109">
        <f t="shared" si="6"/>
        <v>4.0089086859688194</v>
      </c>
      <c r="Q44" s="108">
        <f>Гл.ветвр.!Q44+Ветеринары!Q44</f>
        <v>6</v>
      </c>
      <c r="R44" s="109">
        <f t="shared" si="7"/>
        <v>16.666666666666664</v>
      </c>
      <c r="S44" s="108">
        <f>Гл.ветвр.!S44+Ветеринары!S44</f>
        <v>137</v>
      </c>
      <c r="T44" s="109">
        <f t="shared" si="8"/>
        <v>15.256124721603564</v>
      </c>
      <c r="U44" s="108">
        <f>Гл.ветвр.!U44+Ветеринары!U44</f>
        <v>54</v>
      </c>
      <c r="V44" s="109">
        <f t="shared" si="9"/>
        <v>6.0133630289532292</v>
      </c>
      <c r="W44" s="108">
        <f>Гл.ветвр.!W44+Ветеринары!W44</f>
        <v>29</v>
      </c>
      <c r="X44" s="109">
        <f t="shared" si="10"/>
        <v>3.229398663697105</v>
      </c>
      <c r="Y44" s="108">
        <f>Гл.ветвр.!Y44+Ветеринары!Y44</f>
        <v>119</v>
      </c>
      <c r="Z44" s="109">
        <f t="shared" si="11"/>
        <v>13.251670378619155</v>
      </c>
      <c r="AA44" s="108">
        <f>Гл.ветвр.!AA44+Ветеринары!AA44</f>
        <v>16</v>
      </c>
      <c r="AB44" s="109">
        <f t="shared" si="12"/>
        <v>1.7817371937639197</v>
      </c>
      <c r="AC44" s="109">
        <f t="shared" si="13"/>
        <v>13.445378151260504</v>
      </c>
      <c r="AD44" s="108">
        <f>Гл.ветвр.!AD44+Ветеринары!AD44</f>
        <v>116</v>
      </c>
      <c r="AE44" s="109">
        <f t="shared" si="14"/>
        <v>12.91759465478842</v>
      </c>
      <c r="AF44" s="108">
        <f>Гл.ветвр.!AF44+Ветеринары!AF44</f>
        <v>1</v>
      </c>
      <c r="AG44" s="109">
        <f t="shared" si="15"/>
        <v>0.11135857461024498</v>
      </c>
      <c r="AH44" s="42"/>
      <c r="AI44" s="42"/>
    </row>
    <row r="45" spans="1:35" x14ac:dyDescent="0.25">
      <c r="A45" s="93">
        <v>34</v>
      </c>
      <c r="B45" s="96" t="s">
        <v>67</v>
      </c>
      <c r="C45" s="108">
        <f>Гл.ветвр.!C45+Ветеринары!C45</f>
        <v>525</v>
      </c>
      <c r="D45" s="108">
        <f>Гл.ветвр.!D45+Ветеринары!D45</f>
        <v>478</v>
      </c>
      <c r="E45" s="109">
        <f t="shared" si="0"/>
        <v>91.047619047619037</v>
      </c>
      <c r="F45" s="108">
        <f>Гл.ветвр.!F45+Ветеринары!F45</f>
        <v>346</v>
      </c>
      <c r="G45" s="109">
        <f t="shared" si="1"/>
        <v>72.38493723849372</v>
      </c>
      <c r="H45" s="108">
        <f>Гл.ветвр.!H45+Ветеринары!H45</f>
        <v>460</v>
      </c>
      <c r="I45" s="109">
        <f t="shared" si="2"/>
        <v>96.23430962343096</v>
      </c>
      <c r="J45" s="109">
        <f t="shared" si="3"/>
        <v>87.61904761904762</v>
      </c>
      <c r="K45" s="108">
        <f>Гл.ветвр.!K45+Ветеринары!K45</f>
        <v>189</v>
      </c>
      <c r="L45" s="109">
        <f t="shared" si="4"/>
        <v>39.539748953974893</v>
      </c>
      <c r="M45" s="108">
        <f>Гл.ветвр.!M45+Ветеринары!M45</f>
        <v>271</v>
      </c>
      <c r="N45" s="109">
        <f t="shared" si="5"/>
        <v>56.69456066945606</v>
      </c>
      <c r="O45" s="108">
        <f>Гл.ветвр.!O45+Ветеринары!O45</f>
        <v>18</v>
      </c>
      <c r="P45" s="109">
        <f t="shared" si="6"/>
        <v>3.7656903765690379</v>
      </c>
      <c r="Q45" s="108">
        <f>Гл.ветвр.!Q45+Ветеринары!Q45</f>
        <v>4</v>
      </c>
      <c r="R45" s="109">
        <f t="shared" si="7"/>
        <v>22.222222222222221</v>
      </c>
      <c r="S45" s="108">
        <f>Гл.ветвр.!S45+Ветеринары!S45</f>
        <v>85</v>
      </c>
      <c r="T45" s="109">
        <f t="shared" si="8"/>
        <v>17.782426778242677</v>
      </c>
      <c r="U45" s="108">
        <f>Гл.ветвр.!U45+Ветеринары!U45</f>
        <v>30</v>
      </c>
      <c r="V45" s="109">
        <f t="shared" si="9"/>
        <v>6.2761506276150625</v>
      </c>
      <c r="W45" s="108">
        <f>Гл.ветвр.!W45+Ветеринары!W45</f>
        <v>23</v>
      </c>
      <c r="X45" s="109">
        <f t="shared" si="10"/>
        <v>4.8117154811715483</v>
      </c>
      <c r="Y45" s="108">
        <f>Гл.ветвр.!Y45+Ветеринары!Y45</f>
        <v>73</v>
      </c>
      <c r="Z45" s="109">
        <f t="shared" si="11"/>
        <v>15.271966527196653</v>
      </c>
      <c r="AA45" s="108">
        <f>Гл.ветвр.!AA45+Ветеринары!AA45</f>
        <v>17</v>
      </c>
      <c r="AB45" s="109">
        <f t="shared" si="12"/>
        <v>3.5564853556485359</v>
      </c>
      <c r="AC45" s="109">
        <f t="shared" si="13"/>
        <v>23.287671232876711</v>
      </c>
      <c r="AD45" s="108">
        <f>Гл.ветвр.!AD45+Ветеринары!AD45</f>
        <v>58</v>
      </c>
      <c r="AE45" s="109">
        <f t="shared" si="14"/>
        <v>12.133891213389122</v>
      </c>
      <c r="AF45" s="108">
        <f>Гл.ветвр.!AF45+Ветеринары!AF45</f>
        <v>2</v>
      </c>
      <c r="AG45" s="109">
        <f t="shared" si="15"/>
        <v>0.41841004184100417</v>
      </c>
      <c r="AH45" s="42"/>
      <c r="AI45" s="42"/>
    </row>
    <row r="46" spans="1:35" x14ac:dyDescent="0.25">
      <c r="A46" s="93">
        <v>35</v>
      </c>
      <c r="B46" s="94" t="s">
        <v>68</v>
      </c>
      <c r="C46" s="108">
        <f>Гл.ветвр.!C46+Ветеринары!C46</f>
        <v>244</v>
      </c>
      <c r="D46" s="108">
        <f>Гл.ветвр.!D46+Ветеринары!D46</f>
        <v>212</v>
      </c>
      <c r="E46" s="109">
        <f t="shared" si="0"/>
        <v>86.885245901639337</v>
      </c>
      <c r="F46" s="108">
        <f>Гл.ветвр.!F46+Ветеринары!F46</f>
        <v>144</v>
      </c>
      <c r="G46" s="109">
        <f t="shared" si="1"/>
        <v>67.924528301886795</v>
      </c>
      <c r="H46" s="108">
        <f>Гл.ветвр.!H46+Ветеринары!H46</f>
        <v>184</v>
      </c>
      <c r="I46" s="109">
        <f t="shared" si="2"/>
        <v>86.79245283018868</v>
      </c>
      <c r="J46" s="109">
        <f t="shared" si="3"/>
        <v>75.409836065573771</v>
      </c>
      <c r="K46" s="108">
        <f>Гл.ветвр.!K46+Ветеринары!K46</f>
        <v>118</v>
      </c>
      <c r="L46" s="109">
        <f t="shared" si="4"/>
        <v>55.660377358490564</v>
      </c>
      <c r="M46" s="108">
        <f>Гл.ветвр.!M46+Ветеринары!M46</f>
        <v>66</v>
      </c>
      <c r="N46" s="109">
        <f t="shared" si="5"/>
        <v>31.132075471698112</v>
      </c>
      <c r="O46" s="108">
        <f>Гл.ветвр.!O46+Ветеринары!O46</f>
        <v>28</v>
      </c>
      <c r="P46" s="109">
        <f t="shared" si="6"/>
        <v>13.20754716981132</v>
      </c>
      <c r="Q46" s="108">
        <f>Гл.ветвр.!Q46+Ветеринары!Q46</f>
        <v>4</v>
      </c>
      <c r="R46" s="109">
        <f t="shared" si="7"/>
        <v>14.285714285714285</v>
      </c>
      <c r="S46" s="108">
        <f>Гл.ветвр.!S46+Ветеринары!S46</f>
        <v>25</v>
      </c>
      <c r="T46" s="109">
        <f t="shared" si="8"/>
        <v>11.79245283018868</v>
      </c>
      <c r="U46" s="108">
        <f>Гл.ветвр.!U46+Ветеринары!U46</f>
        <v>16</v>
      </c>
      <c r="V46" s="109">
        <f t="shared" si="9"/>
        <v>7.5471698113207548</v>
      </c>
      <c r="W46" s="108">
        <f>Гл.ветвр.!W46+Ветеринары!W46</f>
        <v>0</v>
      </c>
      <c r="X46" s="109">
        <f t="shared" si="10"/>
        <v>0</v>
      </c>
      <c r="Y46" s="108">
        <f>Гл.ветвр.!Y46+Ветеринары!Y46</f>
        <v>27</v>
      </c>
      <c r="Z46" s="109">
        <f t="shared" si="11"/>
        <v>12.735849056603774</v>
      </c>
      <c r="AA46" s="108">
        <f>Гл.ветвр.!AA46+Ветеринары!AA46</f>
        <v>1</v>
      </c>
      <c r="AB46" s="109">
        <f t="shared" si="12"/>
        <v>0.47169811320754718</v>
      </c>
      <c r="AC46" s="109">
        <f t="shared" si="13"/>
        <v>3.7037037037037033</v>
      </c>
      <c r="AD46" s="108">
        <f>Гл.ветвр.!AD46+Ветеринары!AD46</f>
        <v>19</v>
      </c>
      <c r="AE46" s="109">
        <f t="shared" si="14"/>
        <v>8.9622641509433958</v>
      </c>
      <c r="AF46" s="108">
        <f>Гл.ветвр.!AF46+Ветеринары!AF46</f>
        <v>0</v>
      </c>
      <c r="AG46" s="109">
        <f t="shared" si="15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108">
        <f>Гл.ветвр.!C47+Ветеринары!C47</f>
        <v>477.2</v>
      </c>
      <c r="D47" s="108">
        <f>Гл.ветвр.!D47+Ветеринары!D47</f>
        <v>412</v>
      </c>
      <c r="E47" s="109">
        <f t="shared" si="0"/>
        <v>86.336965632858337</v>
      </c>
      <c r="F47" s="108">
        <f>Гл.ветвр.!F47+Ветеринары!F47</f>
        <v>318</v>
      </c>
      <c r="G47" s="109">
        <f t="shared" si="1"/>
        <v>77.184466019417471</v>
      </c>
      <c r="H47" s="108">
        <f>Гл.ветвр.!H47+Ветеринары!H47</f>
        <v>388</v>
      </c>
      <c r="I47" s="109">
        <f t="shared" si="2"/>
        <v>94.174757281553397</v>
      </c>
      <c r="J47" s="109">
        <f t="shared" si="3"/>
        <v>81.307627829002513</v>
      </c>
      <c r="K47" s="108">
        <f>Гл.ветвр.!K47+Ветеринары!K47</f>
        <v>209</v>
      </c>
      <c r="L47" s="109">
        <f t="shared" si="4"/>
        <v>50.728155339805824</v>
      </c>
      <c r="M47" s="108">
        <f>Гл.ветвр.!M47+Ветеринары!M47</f>
        <v>179</v>
      </c>
      <c r="N47" s="109">
        <f t="shared" si="5"/>
        <v>43.446601941747574</v>
      </c>
      <c r="O47" s="108">
        <f>Гл.ветвр.!O47+Ветеринары!O47</f>
        <v>24</v>
      </c>
      <c r="P47" s="109">
        <f t="shared" si="6"/>
        <v>5.825242718446602</v>
      </c>
      <c r="Q47" s="108">
        <f>Гл.ветвр.!Q47+Ветеринары!Q47</f>
        <v>7</v>
      </c>
      <c r="R47" s="109">
        <f t="shared" si="7"/>
        <v>29.166666666666668</v>
      </c>
      <c r="S47" s="108">
        <f>Гл.ветвр.!S47+Ветеринары!S47</f>
        <v>60</v>
      </c>
      <c r="T47" s="109">
        <f t="shared" si="8"/>
        <v>14.563106796116504</v>
      </c>
      <c r="U47" s="108">
        <f>Гл.ветвр.!U47+Ветеринары!U47</f>
        <v>29</v>
      </c>
      <c r="V47" s="109">
        <f t="shared" si="9"/>
        <v>7.0388349514563107</v>
      </c>
      <c r="W47" s="108">
        <f>Гл.ветвр.!W47+Ветеринары!W47</f>
        <v>10</v>
      </c>
      <c r="X47" s="109">
        <f t="shared" si="10"/>
        <v>2.4271844660194173</v>
      </c>
      <c r="Y47" s="108">
        <f>Гл.ветвр.!Y47+Ветеринары!Y47</f>
        <v>72</v>
      </c>
      <c r="Z47" s="109">
        <f t="shared" si="11"/>
        <v>17.475728155339805</v>
      </c>
      <c r="AA47" s="108">
        <f>Гл.ветвр.!AA47+Ветеринары!AA47</f>
        <v>22</v>
      </c>
      <c r="AB47" s="109">
        <f t="shared" si="12"/>
        <v>5.3398058252427179</v>
      </c>
      <c r="AC47" s="109">
        <f t="shared" si="13"/>
        <v>30.555555555555557</v>
      </c>
      <c r="AD47" s="108">
        <f>Гл.ветвр.!AD47+Ветеринары!AD47</f>
        <v>66</v>
      </c>
      <c r="AE47" s="109">
        <f t="shared" si="14"/>
        <v>16.019417475728158</v>
      </c>
      <c r="AF47" s="108">
        <f>Гл.ветвр.!AF47+Ветеринары!AF47</f>
        <v>0</v>
      </c>
      <c r="AG47" s="109">
        <f t="shared" si="15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108">
        <f>Гл.ветвр.!C48+Ветеринары!C48</f>
        <v>413</v>
      </c>
      <c r="D48" s="108">
        <f>Гл.ветвр.!D48+Ветеринары!D48</f>
        <v>351</v>
      </c>
      <c r="E48" s="109">
        <f t="shared" si="0"/>
        <v>84.987893462469728</v>
      </c>
      <c r="F48" s="108">
        <f>Гл.ветвр.!F48+Ветеринары!F48</f>
        <v>209</v>
      </c>
      <c r="G48" s="109">
        <f t="shared" si="1"/>
        <v>59.544159544159548</v>
      </c>
      <c r="H48" s="108">
        <f>Гл.ветвр.!H48+Ветеринары!H48</f>
        <v>335</v>
      </c>
      <c r="I48" s="109">
        <f t="shared" si="2"/>
        <v>95.441595441595439</v>
      </c>
      <c r="J48" s="109">
        <f t="shared" si="3"/>
        <v>81.1138014527845</v>
      </c>
      <c r="K48" s="108">
        <f>Гл.ветвр.!K48+Ветеринары!K48</f>
        <v>168</v>
      </c>
      <c r="L48" s="109">
        <f t="shared" si="4"/>
        <v>47.863247863247864</v>
      </c>
      <c r="M48" s="108">
        <f>Гл.ветвр.!M48+Ветеринары!M48</f>
        <v>167</v>
      </c>
      <c r="N48" s="109">
        <f t="shared" si="5"/>
        <v>47.578347578347582</v>
      </c>
      <c r="O48" s="108">
        <f>Гл.ветвр.!O48+Ветеринары!O48</f>
        <v>16</v>
      </c>
      <c r="P48" s="109">
        <f t="shared" si="6"/>
        <v>4.5584045584045585</v>
      </c>
      <c r="Q48" s="108">
        <f>Гл.ветвр.!Q48+Ветеринары!Q48</f>
        <v>3</v>
      </c>
      <c r="R48" s="109">
        <f t="shared" si="7"/>
        <v>18.75</v>
      </c>
      <c r="S48" s="108">
        <f>Гл.ветвр.!S48+Ветеринары!S48</f>
        <v>54</v>
      </c>
      <c r="T48" s="109">
        <f t="shared" si="8"/>
        <v>15.384615384615385</v>
      </c>
      <c r="U48" s="108">
        <f>Гл.ветвр.!U48+Ветеринары!U48</f>
        <v>23</v>
      </c>
      <c r="V48" s="109">
        <f t="shared" si="9"/>
        <v>6.5527065527065522</v>
      </c>
      <c r="W48" s="108">
        <f>Гл.ветвр.!W48+Ветеринары!W48</f>
        <v>25</v>
      </c>
      <c r="X48" s="109">
        <f t="shared" si="10"/>
        <v>7.1225071225071224</v>
      </c>
      <c r="Y48" s="108">
        <f>Гл.ветвр.!Y48+Ветеринары!Y48</f>
        <v>8</v>
      </c>
      <c r="Z48" s="109">
        <f t="shared" si="11"/>
        <v>2.2792022792022792</v>
      </c>
      <c r="AA48" s="108">
        <f>Гл.ветвр.!AA48+Ветеринары!AA48</f>
        <v>74</v>
      </c>
      <c r="AB48" s="109">
        <f t="shared" si="12"/>
        <v>21.082621082621085</v>
      </c>
      <c r="AC48" s="109">
        <f t="shared" si="13"/>
        <v>925</v>
      </c>
      <c r="AD48" s="108">
        <f>Гл.ветвр.!AD48+Ветеринары!AD48</f>
        <v>72</v>
      </c>
      <c r="AE48" s="109">
        <f t="shared" si="14"/>
        <v>20.512820512820511</v>
      </c>
      <c r="AF48" s="108">
        <f>Гл.ветвр.!AF48+Ветеринары!AF48</f>
        <v>1</v>
      </c>
      <c r="AG48" s="109">
        <f t="shared" si="15"/>
        <v>0.28490028490028491</v>
      </c>
      <c r="AH48" s="42"/>
      <c r="AI48" s="42"/>
    </row>
    <row r="49" spans="1:35" x14ac:dyDescent="0.25">
      <c r="A49" s="93">
        <v>38</v>
      </c>
      <c r="B49" s="96" t="s">
        <v>71</v>
      </c>
      <c r="C49" s="108">
        <f>Гл.ветвр.!C49+Ветеринары!C49</f>
        <v>387</v>
      </c>
      <c r="D49" s="108">
        <f>Гл.ветвр.!D49+Ветеринары!D49</f>
        <v>350</v>
      </c>
      <c r="E49" s="109">
        <f t="shared" si="0"/>
        <v>90.439276485788113</v>
      </c>
      <c r="F49" s="108">
        <f>Гл.ветвр.!F49+Ветеринары!F49</f>
        <v>157</v>
      </c>
      <c r="G49" s="109">
        <f t="shared" si="1"/>
        <v>44.857142857142854</v>
      </c>
      <c r="H49" s="108">
        <f>Гл.ветвр.!H49+Ветеринары!H49</f>
        <v>294</v>
      </c>
      <c r="I49" s="109">
        <f t="shared" si="2"/>
        <v>84</v>
      </c>
      <c r="J49" s="109">
        <f t="shared" si="3"/>
        <v>75.968992248062023</v>
      </c>
      <c r="K49" s="108">
        <f>Гл.ветвр.!K49+Ветеринары!K49</f>
        <v>146</v>
      </c>
      <c r="L49" s="109">
        <f t="shared" si="4"/>
        <v>41.714285714285715</v>
      </c>
      <c r="M49" s="108">
        <f>Гл.ветвр.!M49+Ветеринары!M49</f>
        <v>148</v>
      </c>
      <c r="N49" s="109">
        <f t="shared" si="5"/>
        <v>42.285714285714285</v>
      </c>
      <c r="O49" s="108">
        <f>Гл.ветвр.!O49+Ветеринары!O49</f>
        <v>56</v>
      </c>
      <c r="P49" s="109">
        <f t="shared" si="6"/>
        <v>16</v>
      </c>
      <c r="Q49" s="108">
        <f>Гл.ветвр.!Q49+Ветеринары!Q49</f>
        <v>1</v>
      </c>
      <c r="R49" s="109">
        <f t="shared" si="7"/>
        <v>1.7857142857142856</v>
      </c>
      <c r="S49" s="108">
        <f>Гл.ветвр.!S49+Ветеринары!S49</f>
        <v>33</v>
      </c>
      <c r="T49" s="109">
        <f t="shared" si="8"/>
        <v>9.4285714285714288</v>
      </c>
      <c r="U49" s="108">
        <f>Гл.ветвр.!U49+Ветеринары!U49</f>
        <v>40</v>
      </c>
      <c r="V49" s="109">
        <f t="shared" si="9"/>
        <v>11.428571428571429</v>
      </c>
      <c r="W49" s="108">
        <f>Гл.ветвр.!W49+Ветеринары!W49</f>
        <v>2</v>
      </c>
      <c r="X49" s="109">
        <f t="shared" si="10"/>
        <v>0.5714285714285714</v>
      </c>
      <c r="Y49" s="108">
        <f>Гл.ветвр.!Y49+Ветеринары!Y49</f>
        <v>35</v>
      </c>
      <c r="Z49" s="109">
        <f t="shared" si="11"/>
        <v>10</v>
      </c>
      <c r="AA49" s="108">
        <f>Гл.ветвр.!AA49+Ветеринары!AA49</f>
        <v>7</v>
      </c>
      <c r="AB49" s="109">
        <f t="shared" si="12"/>
        <v>2</v>
      </c>
      <c r="AC49" s="109">
        <f t="shared" si="13"/>
        <v>20</v>
      </c>
      <c r="AD49" s="108">
        <f>Гл.ветвр.!AD49+Ветеринары!AD49</f>
        <v>13</v>
      </c>
      <c r="AE49" s="109">
        <f t="shared" si="14"/>
        <v>3.7142857142857144</v>
      </c>
      <c r="AF49" s="108">
        <f>Гл.ветвр.!AF49+Ветеринары!AF49</f>
        <v>0</v>
      </c>
      <c r="AG49" s="109">
        <f t="shared" si="15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108">
        <f>Гл.ветвр.!C50+Ветеринары!C50</f>
        <v>302</v>
      </c>
      <c r="D50" s="108">
        <f>Гл.ветвр.!D50+Ветеринары!D50</f>
        <v>296</v>
      </c>
      <c r="E50" s="109">
        <f t="shared" si="0"/>
        <v>98.013245033112582</v>
      </c>
      <c r="F50" s="108">
        <f>Гл.ветвр.!F50+Ветеринары!F50</f>
        <v>179</v>
      </c>
      <c r="G50" s="109">
        <f t="shared" si="1"/>
        <v>60.472972972972968</v>
      </c>
      <c r="H50" s="108">
        <f>Гл.ветвр.!H50+Ветеринары!H50</f>
        <v>205</v>
      </c>
      <c r="I50" s="109">
        <f t="shared" si="2"/>
        <v>69.256756756756758</v>
      </c>
      <c r="J50" s="109">
        <f t="shared" si="3"/>
        <v>67.880794701986758</v>
      </c>
      <c r="K50" s="108">
        <f>Гл.ветвр.!K50+Ветеринары!K50</f>
        <v>109</v>
      </c>
      <c r="L50" s="109">
        <f t="shared" si="4"/>
        <v>36.824324324324323</v>
      </c>
      <c r="M50" s="108">
        <f>Гл.ветвр.!M50+Ветеринары!M50</f>
        <v>96</v>
      </c>
      <c r="N50" s="109">
        <f t="shared" si="5"/>
        <v>32.432432432432435</v>
      </c>
      <c r="O50" s="108">
        <f>Гл.ветвр.!O50+Ветеринары!O50</f>
        <v>91</v>
      </c>
      <c r="P50" s="109">
        <f t="shared" si="6"/>
        <v>30.743243243243246</v>
      </c>
      <c r="Q50" s="108">
        <f>Гл.ветвр.!Q50+Ветеринары!Q50</f>
        <v>2</v>
      </c>
      <c r="R50" s="109">
        <f t="shared" si="7"/>
        <v>2.197802197802198</v>
      </c>
      <c r="S50" s="108">
        <f>Гл.ветвр.!S50+Ветеринары!S50</f>
        <v>28</v>
      </c>
      <c r="T50" s="109">
        <f t="shared" si="8"/>
        <v>9.4594594594594597</v>
      </c>
      <c r="U50" s="108">
        <f>Гл.ветвр.!U50+Ветеринары!U50</f>
        <v>20</v>
      </c>
      <c r="V50" s="109">
        <f t="shared" si="9"/>
        <v>6.756756756756757</v>
      </c>
      <c r="W50" s="108">
        <f>Гл.ветвр.!W50+Ветеринары!W50</f>
        <v>0</v>
      </c>
      <c r="X50" s="109">
        <f t="shared" si="10"/>
        <v>0</v>
      </c>
      <c r="Y50" s="108">
        <f>Гл.ветвр.!Y50+Ветеринары!Y50</f>
        <v>35</v>
      </c>
      <c r="Z50" s="109">
        <f t="shared" si="11"/>
        <v>11.824324324324325</v>
      </c>
      <c r="AA50" s="108">
        <f>Гл.ветвр.!AA50+Ветеринары!AA50</f>
        <v>3</v>
      </c>
      <c r="AB50" s="109">
        <f t="shared" si="12"/>
        <v>1.0135135135135136</v>
      </c>
      <c r="AC50" s="109">
        <f t="shared" si="13"/>
        <v>8.5714285714285712</v>
      </c>
      <c r="AD50" s="108">
        <f>Гл.ветвр.!AD50+Ветеринары!AD50</f>
        <v>32</v>
      </c>
      <c r="AE50" s="109">
        <f t="shared" si="14"/>
        <v>10.810810810810811</v>
      </c>
      <c r="AF50" s="108">
        <f>Гл.ветвр.!AF50+Ветеринары!AF50</f>
        <v>0</v>
      </c>
      <c r="AG50" s="109">
        <f t="shared" si="15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108">
        <f>Гл.ветвр.!C51+Ветеринары!C51</f>
        <v>363</v>
      </c>
      <c r="D51" s="108">
        <f>Гл.ветвр.!D51+Ветеринары!D51</f>
        <v>329</v>
      </c>
      <c r="E51" s="109">
        <f t="shared" si="0"/>
        <v>90.633608815426996</v>
      </c>
      <c r="F51" s="108">
        <f>Гл.ветвр.!F51+Ветеринары!F51</f>
        <v>246</v>
      </c>
      <c r="G51" s="109">
        <f t="shared" si="1"/>
        <v>74.772036474164139</v>
      </c>
      <c r="H51" s="108">
        <f>Гл.ветвр.!H51+Ветеринары!H51</f>
        <v>306</v>
      </c>
      <c r="I51" s="109">
        <f t="shared" si="2"/>
        <v>93.00911854103343</v>
      </c>
      <c r="J51" s="109">
        <f t="shared" si="3"/>
        <v>84.297520661157023</v>
      </c>
      <c r="K51" s="108">
        <f>Гл.ветвр.!K51+Ветеринары!K51</f>
        <v>137</v>
      </c>
      <c r="L51" s="109">
        <f t="shared" si="4"/>
        <v>41.641337386018236</v>
      </c>
      <c r="M51" s="108">
        <f>Гл.ветвр.!M51+Ветеринары!M51</f>
        <v>169</v>
      </c>
      <c r="N51" s="109">
        <f t="shared" si="5"/>
        <v>51.367781155015201</v>
      </c>
      <c r="O51" s="108">
        <f>Гл.ветвр.!O51+Ветеринары!O51</f>
        <v>23</v>
      </c>
      <c r="P51" s="109">
        <f t="shared" si="6"/>
        <v>6.9908814589665651</v>
      </c>
      <c r="Q51" s="108">
        <f>Гл.ветвр.!Q51+Ветеринары!Q51</f>
        <v>1</v>
      </c>
      <c r="R51" s="109">
        <f t="shared" si="7"/>
        <v>4.3478260869565215</v>
      </c>
      <c r="S51" s="108">
        <f>Гл.ветвр.!S51+Ветеринары!S51</f>
        <v>17</v>
      </c>
      <c r="T51" s="109">
        <f t="shared" si="8"/>
        <v>5.1671732522796354</v>
      </c>
      <c r="U51" s="108">
        <f>Гл.ветвр.!U51+Ветеринары!U51</f>
        <v>26</v>
      </c>
      <c r="V51" s="109">
        <f t="shared" si="9"/>
        <v>7.9027355623100304</v>
      </c>
      <c r="W51" s="108">
        <f>Гл.ветвр.!W51+Ветеринары!W51</f>
        <v>12</v>
      </c>
      <c r="X51" s="109">
        <f t="shared" si="10"/>
        <v>3.6474164133738598</v>
      </c>
      <c r="Y51" s="108">
        <f>Гл.ветвр.!Y51+Ветеринары!Y51</f>
        <v>25</v>
      </c>
      <c r="Z51" s="109">
        <f t="shared" si="11"/>
        <v>7.598784194528875</v>
      </c>
      <c r="AA51" s="108">
        <f>Гл.ветвр.!AA51+Ветеринары!AA51</f>
        <v>11</v>
      </c>
      <c r="AB51" s="109">
        <f t="shared" si="12"/>
        <v>3.3434650455927049</v>
      </c>
      <c r="AC51" s="109">
        <f t="shared" si="13"/>
        <v>44</v>
      </c>
      <c r="AD51" s="108">
        <f>Гл.ветвр.!AD51+Ветеринары!AD51</f>
        <v>14</v>
      </c>
      <c r="AE51" s="109">
        <f t="shared" si="14"/>
        <v>4.2553191489361701</v>
      </c>
      <c r="AF51" s="108">
        <f>Гл.ветвр.!AF51+Ветеринары!AF51</f>
        <v>0</v>
      </c>
      <c r="AG51" s="109">
        <f t="shared" si="15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108">
        <f>Гл.ветвр.!C52+Ветеринары!C52</f>
        <v>140</v>
      </c>
      <c r="D52" s="108">
        <f>Гл.ветвр.!D52+Ветеринары!D52</f>
        <v>126</v>
      </c>
      <c r="E52" s="109">
        <f t="shared" si="0"/>
        <v>90</v>
      </c>
      <c r="F52" s="108">
        <f>Гл.ветвр.!F52+Ветеринары!F52</f>
        <v>49</v>
      </c>
      <c r="G52" s="109">
        <f t="shared" si="1"/>
        <v>38.888888888888893</v>
      </c>
      <c r="H52" s="108">
        <f>Гл.ветвр.!H52+Ветеринары!H52</f>
        <v>123</v>
      </c>
      <c r="I52" s="109">
        <f t="shared" si="2"/>
        <v>97.61904761904762</v>
      </c>
      <c r="J52" s="109">
        <f t="shared" si="3"/>
        <v>87.857142857142861</v>
      </c>
      <c r="K52" s="108">
        <f>Гл.ветвр.!K52+Ветеринары!K52</f>
        <v>60</v>
      </c>
      <c r="L52" s="109">
        <f t="shared" si="4"/>
        <v>47.619047619047613</v>
      </c>
      <c r="M52" s="108">
        <f>Гл.ветвр.!M52+Ветеринары!M52</f>
        <v>63</v>
      </c>
      <c r="N52" s="109">
        <f t="shared" si="5"/>
        <v>50</v>
      </c>
      <c r="O52" s="108">
        <f>Гл.ветвр.!O52+Ветеринары!O52</f>
        <v>3</v>
      </c>
      <c r="P52" s="109">
        <f t="shared" si="6"/>
        <v>2.3809523809523809</v>
      </c>
      <c r="Q52" s="108">
        <f>Гл.ветвр.!Q52+Ветеринары!Q52</f>
        <v>0</v>
      </c>
      <c r="R52" s="109">
        <f t="shared" si="7"/>
        <v>0</v>
      </c>
      <c r="S52" s="108">
        <f>Гл.ветвр.!S52+Ветеринары!S52</f>
        <v>19</v>
      </c>
      <c r="T52" s="109">
        <f t="shared" si="8"/>
        <v>15.079365079365079</v>
      </c>
      <c r="U52" s="108">
        <f>Гл.ветвр.!U52+Ветеринары!U52</f>
        <v>15</v>
      </c>
      <c r="V52" s="109">
        <f t="shared" si="9"/>
        <v>11.904761904761903</v>
      </c>
      <c r="W52" s="108">
        <f>Гл.ветвр.!W52+Ветеринары!W52</f>
        <v>7</v>
      </c>
      <c r="X52" s="109">
        <f t="shared" si="10"/>
        <v>5.5555555555555554</v>
      </c>
      <c r="Y52" s="108">
        <f>Гл.ветвр.!Y52+Ветеринары!Y52</f>
        <v>21</v>
      </c>
      <c r="Z52" s="109">
        <f t="shared" si="11"/>
        <v>16.666666666666664</v>
      </c>
      <c r="AA52" s="108">
        <f>Гл.ветвр.!AA52+Ветеринары!AA52</f>
        <v>2</v>
      </c>
      <c r="AB52" s="109">
        <f t="shared" si="12"/>
        <v>1.5873015873015872</v>
      </c>
      <c r="AC52" s="109">
        <f t="shared" si="13"/>
        <v>9.5238095238095237</v>
      </c>
      <c r="AD52" s="108">
        <f>Гл.ветвр.!AD52+Ветеринары!AD52</f>
        <v>20</v>
      </c>
      <c r="AE52" s="109">
        <f t="shared" si="14"/>
        <v>15.873015873015872</v>
      </c>
      <c r="AF52" s="108">
        <f>Гл.ветвр.!AF52+Ветеринары!AF52</f>
        <v>0</v>
      </c>
      <c r="AG52" s="109">
        <f t="shared" si="15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108">
        <f>Гл.ветвр.!C53+Ветеринары!C53</f>
        <v>190</v>
      </c>
      <c r="D53" s="108">
        <f>Гл.ветвр.!D53+Ветеринары!D53</f>
        <v>179</v>
      </c>
      <c r="E53" s="109">
        <f t="shared" si="0"/>
        <v>94.21052631578948</v>
      </c>
      <c r="F53" s="108">
        <f>Гл.ветвр.!F53+Ветеринары!F53</f>
        <v>62</v>
      </c>
      <c r="G53" s="109">
        <f t="shared" si="1"/>
        <v>34.63687150837989</v>
      </c>
      <c r="H53" s="108">
        <f>Гл.ветвр.!H53+Ветеринары!H53</f>
        <v>169</v>
      </c>
      <c r="I53" s="109">
        <f t="shared" si="2"/>
        <v>94.413407821229043</v>
      </c>
      <c r="J53" s="109">
        <f t="shared" si="3"/>
        <v>88.94736842105263</v>
      </c>
      <c r="K53" s="108">
        <f>Гл.ветвр.!K53+Ветеринары!K53</f>
        <v>114</v>
      </c>
      <c r="L53" s="109">
        <f t="shared" si="4"/>
        <v>63.687150837988824</v>
      </c>
      <c r="M53" s="108">
        <f>Гл.ветвр.!M53+Ветеринары!M53</f>
        <v>55</v>
      </c>
      <c r="N53" s="109">
        <f t="shared" si="5"/>
        <v>30.726256983240223</v>
      </c>
      <c r="O53" s="108">
        <f>Гл.ветвр.!O53+Ветеринары!O53</f>
        <v>10</v>
      </c>
      <c r="P53" s="109">
        <f t="shared" si="6"/>
        <v>5.5865921787709496</v>
      </c>
      <c r="Q53" s="108">
        <f>Гл.ветвр.!Q53+Ветеринары!Q53</f>
        <v>2</v>
      </c>
      <c r="R53" s="109">
        <f t="shared" si="7"/>
        <v>20</v>
      </c>
      <c r="S53" s="108">
        <f>Гл.ветвр.!S53+Ветеринары!S53</f>
        <v>25</v>
      </c>
      <c r="T53" s="109">
        <f t="shared" si="8"/>
        <v>13.966480446927374</v>
      </c>
      <c r="U53" s="108">
        <f>Гл.ветвр.!U53+Ветеринары!U53</f>
        <v>12</v>
      </c>
      <c r="V53" s="109">
        <f t="shared" si="9"/>
        <v>6.7039106145251397</v>
      </c>
      <c r="W53" s="108">
        <f>Гл.ветвр.!W53+Ветеринары!W53</f>
        <v>5</v>
      </c>
      <c r="X53" s="109">
        <f t="shared" si="10"/>
        <v>2.7932960893854748</v>
      </c>
      <c r="Y53" s="108">
        <f>Гл.ветвр.!Y53+Ветеринары!Y53</f>
        <v>20</v>
      </c>
      <c r="Z53" s="109">
        <f t="shared" si="11"/>
        <v>11.173184357541899</v>
      </c>
      <c r="AA53" s="108">
        <f>Гл.ветвр.!AA53+Ветеринары!AA53</f>
        <v>1</v>
      </c>
      <c r="AB53" s="109">
        <f t="shared" si="12"/>
        <v>0.55865921787709494</v>
      </c>
      <c r="AC53" s="109">
        <f t="shared" si="13"/>
        <v>5</v>
      </c>
      <c r="AD53" s="108">
        <f>Гл.ветвр.!AD53+Ветеринары!AD53</f>
        <v>15</v>
      </c>
      <c r="AE53" s="109">
        <f t="shared" si="14"/>
        <v>8.3798882681564244</v>
      </c>
      <c r="AF53" s="108">
        <f>Гл.ветвр.!AF53+Ветеринары!AF53</f>
        <v>0</v>
      </c>
      <c r="AG53" s="109">
        <f t="shared" si="15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108">
        <f>Гл.ветвр.!C54+Ветеринары!C54</f>
        <v>112</v>
      </c>
      <c r="D54" s="108">
        <f>Гл.ветвр.!D54+Ветеринары!D54</f>
        <v>106</v>
      </c>
      <c r="E54" s="109">
        <f t="shared" si="0"/>
        <v>94.642857142857139</v>
      </c>
      <c r="F54" s="108">
        <f>Гл.ветвр.!F54+Ветеринары!F54</f>
        <v>39</v>
      </c>
      <c r="G54" s="109">
        <f t="shared" si="1"/>
        <v>36.79245283018868</v>
      </c>
      <c r="H54" s="108">
        <f>Гл.ветвр.!H54+Ветеринары!H54</f>
        <v>106</v>
      </c>
      <c r="I54" s="109">
        <f t="shared" si="2"/>
        <v>100</v>
      </c>
      <c r="J54" s="109">
        <f t="shared" si="3"/>
        <v>94.642857142857139</v>
      </c>
      <c r="K54" s="108">
        <f>Гл.ветвр.!K54+Ветеринары!K54</f>
        <v>61</v>
      </c>
      <c r="L54" s="109">
        <f t="shared" si="4"/>
        <v>57.547169811320757</v>
      </c>
      <c r="M54" s="108">
        <f>Гл.ветвр.!M54+Ветеринары!M54</f>
        <v>45</v>
      </c>
      <c r="N54" s="109">
        <f t="shared" si="5"/>
        <v>42.452830188679243</v>
      </c>
      <c r="O54" s="108">
        <f>Гл.ветвр.!O54+Ветеринары!O54</f>
        <v>0</v>
      </c>
      <c r="P54" s="109">
        <f t="shared" si="6"/>
        <v>0</v>
      </c>
      <c r="Q54" s="108">
        <f>Гл.ветвр.!Q54+Ветеринары!Q54</f>
        <v>0</v>
      </c>
      <c r="R54" s="109">
        <f t="shared" si="7"/>
        <v>0</v>
      </c>
      <c r="S54" s="108">
        <f>Гл.ветвр.!S54+Ветеринары!S54</f>
        <v>13</v>
      </c>
      <c r="T54" s="109">
        <f t="shared" si="8"/>
        <v>12.264150943396226</v>
      </c>
      <c r="U54" s="108">
        <f>Гл.ветвр.!U54+Ветеринары!U54</f>
        <v>4</v>
      </c>
      <c r="V54" s="109">
        <f t="shared" si="9"/>
        <v>3.7735849056603774</v>
      </c>
      <c r="W54" s="108">
        <f>Гл.ветвр.!W54+Ветеринары!W54</f>
        <v>4</v>
      </c>
      <c r="X54" s="109">
        <f t="shared" si="10"/>
        <v>3.7735849056603774</v>
      </c>
      <c r="Y54" s="108">
        <f>Гл.ветвр.!Y54+Ветеринары!Y54</f>
        <v>4</v>
      </c>
      <c r="Z54" s="109">
        <f t="shared" si="11"/>
        <v>3.7735849056603774</v>
      </c>
      <c r="AA54" s="108">
        <f>Гл.ветвр.!AA54+Ветеринары!AA54</f>
        <v>2</v>
      </c>
      <c r="AB54" s="109">
        <f t="shared" si="12"/>
        <v>1.8867924528301887</v>
      </c>
      <c r="AC54" s="109">
        <f t="shared" si="13"/>
        <v>50</v>
      </c>
      <c r="AD54" s="108">
        <f>Гл.ветвр.!AD54+Ветеринары!AD54</f>
        <v>3</v>
      </c>
      <c r="AE54" s="109">
        <f t="shared" si="14"/>
        <v>2.8301886792452833</v>
      </c>
      <c r="AF54" s="108">
        <f>Гл.ветвр.!AF54+Ветеринары!AF54</f>
        <v>0</v>
      </c>
      <c r="AG54" s="109">
        <f t="shared" si="15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61">
        <f>SUM(C56:C63)</f>
        <v>2067</v>
      </c>
      <c r="D55" s="61">
        <f>SUM(D56:D63)</f>
        <v>1969</v>
      </c>
      <c r="E55" s="62">
        <f>IF(C55=0,0,D55/C55*100)</f>
        <v>95.258829221093379</v>
      </c>
      <c r="F55" s="61">
        <f>SUM(F56:F63)</f>
        <v>960</v>
      </c>
      <c r="G55" s="62">
        <f>IF(D55=0,0,F55/D55*100)</f>
        <v>48.755713560182834</v>
      </c>
      <c r="H55" s="61">
        <f>SUM(H56:H63)</f>
        <v>1748</v>
      </c>
      <c r="I55" s="62">
        <f>IF(D55=0,0,H55/D55*100)</f>
        <v>88.776028440832917</v>
      </c>
      <c r="J55" s="62">
        <f>IF(C55=0,0,H55/C55*100)</f>
        <v>84.567005321722306</v>
      </c>
      <c r="K55" s="61">
        <f>SUM(K56:K63)</f>
        <v>1004</v>
      </c>
      <c r="L55" s="62">
        <f>IF(D55=0,0,K55/D55*100)</f>
        <v>50.990350431691212</v>
      </c>
      <c r="M55" s="61">
        <f>SUM(M56:M63)</f>
        <v>744</v>
      </c>
      <c r="N55" s="62">
        <f>IF(D55=0,0,M55/D55*100)</f>
        <v>37.785678009141698</v>
      </c>
      <c r="O55" s="61">
        <f>SUM(O56:O63)</f>
        <v>221</v>
      </c>
      <c r="P55" s="62">
        <f>IF(D55=0,0,O55/D55*100)</f>
        <v>11.22397155916709</v>
      </c>
      <c r="Q55" s="61">
        <f>SUM(Q56:Q63)</f>
        <v>46</v>
      </c>
      <c r="R55" s="62">
        <f t="shared" si="7"/>
        <v>20.81447963800905</v>
      </c>
      <c r="S55" s="61">
        <f>SUM(S56:S63)</f>
        <v>340</v>
      </c>
      <c r="T55" s="62">
        <f>IF(D55=0,0,S55/D55*100)</f>
        <v>17.267648552564754</v>
      </c>
      <c r="U55" s="61">
        <f>SUM(U56:U63)</f>
        <v>272</v>
      </c>
      <c r="V55" s="62">
        <f t="shared" si="9"/>
        <v>13.814118842051803</v>
      </c>
      <c r="W55" s="61">
        <f>SUM(W56:W63)</f>
        <v>88</v>
      </c>
      <c r="X55" s="62">
        <f>IF(D55=0,0,W55/D55*100)</f>
        <v>4.4692737430167595</v>
      </c>
      <c r="Y55" s="61">
        <f>SUM(Y56:Y63)</f>
        <v>363</v>
      </c>
      <c r="Z55" s="62">
        <f>IF(D55=0,0,Y55/D55*100)</f>
        <v>18.435754189944134</v>
      </c>
      <c r="AA55" s="61">
        <f>SUM(AA56:AA63)</f>
        <v>38</v>
      </c>
      <c r="AB55" s="62">
        <f>IF(D55=0,0,AA55/D55*100)</f>
        <v>1.9299136617572372</v>
      </c>
      <c r="AC55" s="62">
        <f>IF(Y55=0,0,AA55/Y55*100)</f>
        <v>10.46831955922865</v>
      </c>
      <c r="AD55" s="61">
        <f>SUM(AD56:AD63)</f>
        <v>308</v>
      </c>
      <c r="AE55" s="62">
        <f t="shared" si="14"/>
        <v>15.64245810055866</v>
      </c>
      <c r="AF55" s="61">
        <f>SUM(AF56:AF63)</f>
        <v>1</v>
      </c>
      <c r="AG55" s="62">
        <f>IF(D55=0,0,AF55/D55*100)</f>
        <v>5.0787201625190445E-2</v>
      </c>
      <c r="AH55" s="46"/>
      <c r="AI55" s="46"/>
    </row>
    <row r="56" spans="1:35" x14ac:dyDescent="0.25">
      <c r="A56" s="93">
        <v>44</v>
      </c>
      <c r="B56" s="94" t="s">
        <v>79</v>
      </c>
      <c r="C56" s="108">
        <f>Гл.ветвр.!C56+Ветеринары!C56</f>
        <v>24</v>
      </c>
      <c r="D56" s="108">
        <f>Гл.ветвр.!D56+Ветеринары!D56</f>
        <v>22</v>
      </c>
      <c r="E56" s="109">
        <f t="shared" si="0"/>
        <v>91.666666666666657</v>
      </c>
      <c r="F56" s="108">
        <f>Гл.ветвр.!F56+Ветеринары!F56</f>
        <v>11</v>
      </c>
      <c r="G56" s="109">
        <f t="shared" si="1"/>
        <v>50</v>
      </c>
      <c r="H56" s="108">
        <f>Гл.ветвр.!H56+Ветеринары!H56</f>
        <v>22</v>
      </c>
      <c r="I56" s="109">
        <f t="shared" si="2"/>
        <v>100</v>
      </c>
      <c r="J56" s="109">
        <f t="shared" si="3"/>
        <v>91.666666666666657</v>
      </c>
      <c r="K56" s="108">
        <f>Гл.ветвр.!K56+Ветеринары!K56</f>
        <v>15</v>
      </c>
      <c r="L56" s="109">
        <f t="shared" si="4"/>
        <v>68.181818181818173</v>
      </c>
      <c r="M56" s="108">
        <f>Гл.ветвр.!M56+Ветеринары!M56</f>
        <v>7</v>
      </c>
      <c r="N56" s="109">
        <f t="shared" si="5"/>
        <v>31.818181818181817</v>
      </c>
      <c r="O56" s="108">
        <f>Гл.ветвр.!O56+Ветеринары!O56</f>
        <v>0</v>
      </c>
      <c r="P56" s="109">
        <f t="shared" si="6"/>
        <v>0</v>
      </c>
      <c r="Q56" s="108">
        <f>Гл.ветвр.!Q56+Ветеринары!Q56</f>
        <v>0</v>
      </c>
      <c r="R56" s="109">
        <f t="shared" si="7"/>
        <v>0</v>
      </c>
      <c r="S56" s="108">
        <f>Гл.ветвр.!S56+Ветеринары!S56</f>
        <v>0</v>
      </c>
      <c r="T56" s="109">
        <f t="shared" si="8"/>
        <v>0</v>
      </c>
      <c r="U56" s="108">
        <f>Гл.ветвр.!U56+Ветеринары!U56</f>
        <v>2</v>
      </c>
      <c r="V56" s="109">
        <f t="shared" si="9"/>
        <v>9.0909090909090917</v>
      </c>
      <c r="W56" s="108">
        <f>Гл.ветвр.!W56+Ветеринары!W56</f>
        <v>0</v>
      </c>
      <c r="X56" s="109">
        <f t="shared" si="10"/>
        <v>0</v>
      </c>
      <c r="Y56" s="108">
        <f>Гл.ветвр.!Y56+Ветеринары!Y56</f>
        <v>3</v>
      </c>
      <c r="Z56" s="109">
        <f t="shared" si="11"/>
        <v>13.636363636363635</v>
      </c>
      <c r="AA56" s="108">
        <f>Гл.ветвр.!AA56+Ветеринары!AA56</f>
        <v>0</v>
      </c>
      <c r="AB56" s="109">
        <f t="shared" si="12"/>
        <v>0</v>
      </c>
      <c r="AC56" s="109">
        <f t="shared" si="13"/>
        <v>0</v>
      </c>
      <c r="AD56" s="108">
        <f>Гл.ветвр.!AD56+Ветеринары!AD56</f>
        <v>0</v>
      </c>
      <c r="AE56" s="109">
        <f t="shared" si="14"/>
        <v>0</v>
      </c>
      <c r="AF56" s="108">
        <f>Гл.ветвр.!AF56+Ветеринары!AF56</f>
        <v>0</v>
      </c>
      <c r="AG56" s="109">
        <f t="shared" si="15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108">
        <f>Гл.ветвр.!C57+Ветеринары!C57</f>
        <v>54</v>
      </c>
      <c r="D57" s="108">
        <f>Гл.ветвр.!D57+Ветеринары!D57</f>
        <v>49</v>
      </c>
      <c r="E57" s="109">
        <f t="shared" si="0"/>
        <v>90.740740740740748</v>
      </c>
      <c r="F57" s="108">
        <f>Гл.ветвр.!F57+Ветеринары!F57</f>
        <v>9</v>
      </c>
      <c r="G57" s="109">
        <f t="shared" si="1"/>
        <v>18.367346938775512</v>
      </c>
      <c r="H57" s="108">
        <f>Гл.ветвр.!H57+Ветеринары!H57</f>
        <v>45</v>
      </c>
      <c r="I57" s="109">
        <f t="shared" si="2"/>
        <v>91.83673469387756</v>
      </c>
      <c r="J57" s="109">
        <f t="shared" si="3"/>
        <v>83.333333333333343</v>
      </c>
      <c r="K57" s="108">
        <f>Гл.ветвр.!K57+Ветеринары!K57</f>
        <v>28</v>
      </c>
      <c r="L57" s="109">
        <f t="shared" si="4"/>
        <v>57.142857142857139</v>
      </c>
      <c r="M57" s="108">
        <f>Гл.ветвр.!M57+Ветеринары!M57</f>
        <v>17</v>
      </c>
      <c r="N57" s="109">
        <f t="shared" si="5"/>
        <v>34.693877551020407</v>
      </c>
      <c r="O57" s="108">
        <f>Гл.ветвр.!O57+Ветеринары!O57</f>
        <v>4</v>
      </c>
      <c r="P57" s="109">
        <f t="shared" si="6"/>
        <v>8.1632653061224492</v>
      </c>
      <c r="Q57" s="108">
        <f>Гл.ветвр.!Q57+Ветеринары!Q57</f>
        <v>0</v>
      </c>
      <c r="R57" s="109">
        <f t="shared" si="7"/>
        <v>0</v>
      </c>
      <c r="S57" s="108">
        <f>Гл.ветвр.!S57+Ветеринары!S57</f>
        <v>7</v>
      </c>
      <c r="T57" s="109">
        <f t="shared" si="8"/>
        <v>14.285714285714285</v>
      </c>
      <c r="U57" s="108">
        <f>Гл.ветвр.!U57+Ветеринары!U57</f>
        <v>8</v>
      </c>
      <c r="V57" s="109">
        <f t="shared" si="9"/>
        <v>16.326530612244898</v>
      </c>
      <c r="W57" s="108">
        <f>Гл.ветвр.!W57+Ветеринары!W57</f>
        <v>1</v>
      </c>
      <c r="X57" s="109">
        <f t="shared" si="10"/>
        <v>2.0408163265306123</v>
      </c>
      <c r="Y57" s="108">
        <f>Гл.ветвр.!Y57+Ветеринары!Y57</f>
        <v>4</v>
      </c>
      <c r="Z57" s="109">
        <f t="shared" si="11"/>
        <v>8.1632653061224492</v>
      </c>
      <c r="AA57" s="108">
        <f>Гл.ветвр.!AA57+Ветеринары!AA57</f>
        <v>0</v>
      </c>
      <c r="AB57" s="109">
        <f t="shared" si="12"/>
        <v>0</v>
      </c>
      <c r="AC57" s="109">
        <f t="shared" si="13"/>
        <v>0</v>
      </c>
      <c r="AD57" s="108">
        <f>Гл.ветвр.!AD57+Ветеринары!AD57</f>
        <v>1</v>
      </c>
      <c r="AE57" s="109">
        <f t="shared" si="14"/>
        <v>2.0408163265306123</v>
      </c>
      <c r="AF57" s="108">
        <f>Гл.ветвр.!AF57+Ветеринары!AF57</f>
        <v>0</v>
      </c>
      <c r="AG57" s="109">
        <f t="shared" si="15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108">
        <f>Гл.ветвр.!C58+Ветеринары!C58</f>
        <v>87</v>
      </c>
      <c r="D58" s="108">
        <f>Гл.ветвр.!D58+Ветеринары!D58</f>
        <v>85</v>
      </c>
      <c r="E58" s="109">
        <f t="shared" ref="E58:E59" si="48">IF(C58=0,0,D58/C58*100)</f>
        <v>97.701149425287355</v>
      </c>
      <c r="F58" s="108">
        <f>Гл.ветвр.!F58+Ветеринары!F58</f>
        <v>31</v>
      </c>
      <c r="G58" s="109">
        <f t="shared" ref="G58:G59" si="49">IF(D58=0,0,F58/D58*100)</f>
        <v>36.470588235294116</v>
      </c>
      <c r="H58" s="108">
        <f>Гл.ветвр.!H58+Ветеринары!H58</f>
        <v>85</v>
      </c>
      <c r="I58" s="109">
        <f t="shared" ref="I58:I59" si="50">IF(D58=0,0,H58/D58*100)</f>
        <v>100</v>
      </c>
      <c r="J58" s="109">
        <f t="shared" ref="J58:J59" si="51">IF(C58=0,0,H58/C58*100)</f>
        <v>97.701149425287355</v>
      </c>
      <c r="K58" s="108">
        <f>Гл.ветвр.!K58+Ветеринары!K58</f>
        <v>58</v>
      </c>
      <c r="L58" s="109">
        <f t="shared" ref="L58:L59" si="52">IF(D58=0,0,K58/D58*100)</f>
        <v>68.235294117647058</v>
      </c>
      <c r="M58" s="108">
        <f>Гл.ветвр.!M58+Ветеринары!M58</f>
        <v>27</v>
      </c>
      <c r="N58" s="109">
        <f t="shared" ref="N58:N59" si="53">IF(D58=0,0,M58/D58*100)</f>
        <v>31.764705882352938</v>
      </c>
      <c r="O58" s="108">
        <f>Гл.ветвр.!O58+Ветеринары!O58</f>
        <v>0</v>
      </c>
      <c r="P58" s="109">
        <f t="shared" ref="P58:P59" si="54">IF(D58=0,0,O58/D58*100)</f>
        <v>0</v>
      </c>
      <c r="Q58" s="108">
        <f>Гл.ветвр.!Q58+Ветеринары!Q58</f>
        <v>0</v>
      </c>
      <c r="R58" s="109">
        <f t="shared" ref="R58:R59" si="55">IF(O58=0,0,Q58/O58*100)</f>
        <v>0</v>
      </c>
      <c r="S58" s="108">
        <f>Гл.ветвр.!S58+Ветеринары!S58</f>
        <v>4</v>
      </c>
      <c r="T58" s="109">
        <f t="shared" ref="T58:T59" si="56">IF(D58=0,0,S58/D58*100)</f>
        <v>4.7058823529411766</v>
      </c>
      <c r="U58" s="108">
        <f>Гл.ветвр.!U58+Ветеринары!U58</f>
        <v>1</v>
      </c>
      <c r="V58" s="109">
        <f t="shared" ref="V58:V59" si="57">IF(D58=0,0,U58/D58*100)</f>
        <v>1.1764705882352942</v>
      </c>
      <c r="W58" s="108">
        <f>Гл.ветвр.!W58+Ветеринары!W58</f>
        <v>2</v>
      </c>
      <c r="X58" s="109">
        <f t="shared" ref="X58:X59" si="58">IF(D58=0,0,W58/D58*100)</f>
        <v>2.3529411764705883</v>
      </c>
      <c r="Y58" s="108">
        <f>Гл.ветвр.!Y58+Ветеринары!Y58</f>
        <v>15</v>
      </c>
      <c r="Z58" s="109">
        <f t="shared" ref="Z58:Z59" si="59">IF(D58=0,0,Y58/D58*100)</f>
        <v>17.647058823529413</v>
      </c>
      <c r="AA58" s="108">
        <f>Гл.ветвр.!AA58+Ветеринары!AA58</f>
        <v>2</v>
      </c>
      <c r="AB58" s="109">
        <f t="shared" ref="AB58:AB59" si="60">IF(D58=0,0,AA58/D58*100)</f>
        <v>2.3529411764705883</v>
      </c>
      <c r="AC58" s="109">
        <f t="shared" ref="AC58:AC59" si="61">IF(Y58=0,0,AA58/Y58*100)</f>
        <v>13.333333333333334</v>
      </c>
      <c r="AD58" s="108">
        <f>Гл.ветвр.!AD58+Ветеринары!AD58</f>
        <v>1</v>
      </c>
      <c r="AE58" s="109">
        <f t="shared" ref="AE58:AE59" si="62">IF(D58=0,0,AD58/D58*100)</f>
        <v>1.1764705882352942</v>
      </c>
      <c r="AF58" s="108">
        <f>Гл.ветвр.!AF58+Ветеринары!AF58</f>
        <v>0</v>
      </c>
      <c r="AG58" s="109">
        <f t="shared" ref="AG58:AG59" si="63">IF(D58=0,0,AF58/D58*100)</f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108">
        <f>Гл.ветвр.!C59+Ветеринары!C59</f>
        <v>0</v>
      </c>
      <c r="D59" s="108">
        <f>Гл.ветвр.!D59+Ветеринары!D59</f>
        <v>0</v>
      </c>
      <c r="E59" s="109">
        <f t="shared" si="48"/>
        <v>0</v>
      </c>
      <c r="F59" s="108">
        <f>Гл.ветвр.!F59+Ветеринары!F59</f>
        <v>0</v>
      </c>
      <c r="G59" s="109">
        <f t="shared" si="49"/>
        <v>0</v>
      </c>
      <c r="H59" s="108">
        <f>Гл.ветвр.!H59+Ветеринары!H59</f>
        <v>0</v>
      </c>
      <c r="I59" s="109">
        <f t="shared" si="50"/>
        <v>0</v>
      </c>
      <c r="J59" s="109">
        <f t="shared" si="51"/>
        <v>0</v>
      </c>
      <c r="K59" s="108">
        <f>Гл.ветвр.!K59+Ветеринары!K59</f>
        <v>0</v>
      </c>
      <c r="L59" s="109">
        <f t="shared" si="52"/>
        <v>0</v>
      </c>
      <c r="M59" s="108">
        <f>Гл.ветвр.!M59+Ветеринары!M59</f>
        <v>0</v>
      </c>
      <c r="N59" s="109">
        <f t="shared" si="53"/>
        <v>0</v>
      </c>
      <c r="O59" s="108">
        <f>Гл.ветвр.!O59+Ветеринары!O59</f>
        <v>0</v>
      </c>
      <c r="P59" s="109">
        <f t="shared" si="54"/>
        <v>0</v>
      </c>
      <c r="Q59" s="108">
        <f>Гл.ветвр.!Q59+Ветеринары!Q59</f>
        <v>0</v>
      </c>
      <c r="R59" s="109">
        <f t="shared" si="55"/>
        <v>0</v>
      </c>
      <c r="S59" s="108">
        <f>Гл.ветвр.!S59+Ветеринары!S59</f>
        <v>0</v>
      </c>
      <c r="T59" s="109">
        <f t="shared" si="56"/>
        <v>0</v>
      </c>
      <c r="U59" s="108">
        <f>Гл.ветвр.!U59+Ветеринары!U59</f>
        <v>0</v>
      </c>
      <c r="V59" s="109">
        <f t="shared" si="57"/>
        <v>0</v>
      </c>
      <c r="W59" s="108">
        <f>Гл.ветвр.!W59+Ветеринары!W59</f>
        <v>0</v>
      </c>
      <c r="X59" s="109">
        <f t="shared" si="58"/>
        <v>0</v>
      </c>
      <c r="Y59" s="108">
        <f>Гл.ветвр.!Y59+Ветеринары!Y59</f>
        <v>0</v>
      </c>
      <c r="Z59" s="109">
        <f t="shared" si="59"/>
        <v>0</v>
      </c>
      <c r="AA59" s="108">
        <f>Гл.ветвр.!AA59+Ветеринары!AA59</f>
        <v>0</v>
      </c>
      <c r="AB59" s="109">
        <f t="shared" si="60"/>
        <v>0</v>
      </c>
      <c r="AC59" s="109">
        <f t="shared" si="61"/>
        <v>0</v>
      </c>
      <c r="AD59" s="108">
        <f>Гл.ветвр.!AD59+Ветеринары!AD59</f>
        <v>0</v>
      </c>
      <c r="AE59" s="109">
        <f t="shared" si="62"/>
        <v>0</v>
      </c>
      <c r="AF59" s="108">
        <f>Гл.ветвр.!AF59+Ветеринары!AF59</f>
        <v>0</v>
      </c>
      <c r="AG59" s="109">
        <f t="shared" si="63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108">
        <f>Гл.ветвр.!C60+Ветеринары!C60</f>
        <v>1040</v>
      </c>
      <c r="D60" s="108">
        <f>Гл.ветвр.!D60+Ветеринары!D60</f>
        <v>1070</v>
      </c>
      <c r="E60" s="109">
        <f t="shared" si="0"/>
        <v>102.88461538461537</v>
      </c>
      <c r="F60" s="108">
        <f>Гл.ветвр.!F60+Ветеринары!F60</f>
        <v>515</v>
      </c>
      <c r="G60" s="109">
        <f t="shared" si="1"/>
        <v>48.13084112149533</v>
      </c>
      <c r="H60" s="108">
        <f>Гл.ветвр.!H60+Ветеринары!H60</f>
        <v>928</v>
      </c>
      <c r="I60" s="109">
        <f t="shared" si="2"/>
        <v>86.728971962616825</v>
      </c>
      <c r="J60" s="109">
        <f t="shared" si="3"/>
        <v>89.230769230769241</v>
      </c>
      <c r="K60" s="108">
        <f>Гл.ветвр.!K60+Ветеринары!K60</f>
        <v>558</v>
      </c>
      <c r="L60" s="109">
        <f t="shared" si="4"/>
        <v>52.149532710280376</v>
      </c>
      <c r="M60" s="108">
        <f>Гл.ветвр.!M60+Ветеринары!M60</f>
        <v>370</v>
      </c>
      <c r="N60" s="109">
        <f t="shared" si="5"/>
        <v>34.579439252336449</v>
      </c>
      <c r="O60" s="108">
        <f>Гл.ветвр.!O60+Ветеринары!O60</f>
        <v>142</v>
      </c>
      <c r="P60" s="109">
        <f t="shared" si="6"/>
        <v>13.271028037383179</v>
      </c>
      <c r="Q60" s="108">
        <f>Гл.ветвр.!Q60+Ветеринары!Q60</f>
        <v>9</v>
      </c>
      <c r="R60" s="109">
        <f t="shared" si="7"/>
        <v>6.3380281690140841</v>
      </c>
      <c r="S60" s="108">
        <f>Гл.ветвр.!S60+Ветеринары!S60</f>
        <v>193</v>
      </c>
      <c r="T60" s="109">
        <f t="shared" si="8"/>
        <v>18.037383177570092</v>
      </c>
      <c r="U60" s="108">
        <f>Гл.ветвр.!U60+Ветеринары!U60</f>
        <v>97</v>
      </c>
      <c r="V60" s="109">
        <f t="shared" si="9"/>
        <v>9.0654205607476648</v>
      </c>
      <c r="W60" s="108">
        <f>Гл.ветвр.!W60+Ветеринары!W60</f>
        <v>17</v>
      </c>
      <c r="X60" s="109">
        <f t="shared" si="10"/>
        <v>1.5887850467289719</v>
      </c>
      <c r="Y60" s="108">
        <f>Гл.ветвр.!Y60+Ветеринары!Y60</f>
        <v>212</v>
      </c>
      <c r="Z60" s="109">
        <f t="shared" si="11"/>
        <v>19.813084112149532</v>
      </c>
      <c r="AA60" s="108">
        <f>Гл.ветвр.!AA60+Ветеринары!AA60</f>
        <v>11</v>
      </c>
      <c r="AB60" s="109">
        <f t="shared" si="12"/>
        <v>1.0280373831775702</v>
      </c>
      <c r="AC60" s="109">
        <f t="shared" si="13"/>
        <v>5.1886792452830193</v>
      </c>
      <c r="AD60" s="108">
        <f>Гл.ветвр.!AD60+Ветеринары!AD60</f>
        <v>191</v>
      </c>
      <c r="AE60" s="109">
        <f t="shared" si="14"/>
        <v>17.850467289719628</v>
      </c>
      <c r="AF60" s="108">
        <f>Гл.ветвр.!AF60+Ветеринары!AF60</f>
        <v>0</v>
      </c>
      <c r="AG60" s="109">
        <f t="shared" si="15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108">
        <f>Гл.ветвр.!C61+Ветеринары!C61</f>
        <v>427</v>
      </c>
      <c r="D61" s="108">
        <f>Гл.ветвр.!D61+Ветеринары!D61</f>
        <v>374</v>
      </c>
      <c r="E61" s="109">
        <f t="shared" si="0"/>
        <v>87.587822014051525</v>
      </c>
      <c r="F61" s="108">
        <f>Гл.ветвр.!F61+Ветеринары!F61</f>
        <v>245</v>
      </c>
      <c r="G61" s="109">
        <f t="shared" si="1"/>
        <v>65.508021390374324</v>
      </c>
      <c r="H61" s="108">
        <f>Гл.ветвр.!H61+Ветеринары!H61</f>
        <v>325</v>
      </c>
      <c r="I61" s="109">
        <f t="shared" si="2"/>
        <v>86.898395721925141</v>
      </c>
      <c r="J61" s="109">
        <f t="shared" si="3"/>
        <v>76.112412177985945</v>
      </c>
      <c r="K61" s="108">
        <f>Гл.ветвр.!K61+Ветеринары!K61</f>
        <v>133</v>
      </c>
      <c r="L61" s="109">
        <f t="shared" si="4"/>
        <v>35.561497326203209</v>
      </c>
      <c r="M61" s="108">
        <f>Гл.ветвр.!M61+Ветеринары!M61</f>
        <v>192</v>
      </c>
      <c r="N61" s="109">
        <f t="shared" si="5"/>
        <v>51.336898395721931</v>
      </c>
      <c r="O61" s="108">
        <f>Гл.ветвр.!O61+Ветеринары!O61</f>
        <v>49</v>
      </c>
      <c r="P61" s="109">
        <f t="shared" si="6"/>
        <v>13.101604278074866</v>
      </c>
      <c r="Q61" s="108">
        <f>Гл.ветвр.!Q61+Ветеринары!Q61</f>
        <v>26</v>
      </c>
      <c r="R61" s="109">
        <f t="shared" si="7"/>
        <v>53.061224489795919</v>
      </c>
      <c r="S61" s="108">
        <f>Гл.ветвр.!S61+Ветеринары!S61</f>
        <v>79</v>
      </c>
      <c r="T61" s="109">
        <f t="shared" si="8"/>
        <v>21.122994652406419</v>
      </c>
      <c r="U61" s="108">
        <f>Гл.ветвр.!U61+Ветеринары!U61</f>
        <v>118</v>
      </c>
      <c r="V61" s="109">
        <f t="shared" si="9"/>
        <v>31.550802139037433</v>
      </c>
      <c r="W61" s="108">
        <f>Гл.ветвр.!W61+Ветеринары!W61</f>
        <v>58</v>
      </c>
      <c r="X61" s="109">
        <f t="shared" si="10"/>
        <v>15.508021390374333</v>
      </c>
      <c r="Y61" s="108">
        <f>Гл.ветвр.!Y61+Ветеринары!Y61</f>
        <v>61</v>
      </c>
      <c r="Z61" s="109">
        <f t="shared" si="11"/>
        <v>16.310160427807489</v>
      </c>
      <c r="AA61" s="108">
        <f>Гл.ветвр.!AA61+Ветеринары!AA61</f>
        <v>16</v>
      </c>
      <c r="AB61" s="109">
        <f t="shared" si="12"/>
        <v>4.2780748663101598</v>
      </c>
      <c r="AC61" s="109">
        <f t="shared" si="13"/>
        <v>26.229508196721312</v>
      </c>
      <c r="AD61" s="108">
        <f>Гл.ветвр.!AD61+Ветеринары!AD61</f>
        <v>66</v>
      </c>
      <c r="AE61" s="109">
        <f t="shared" si="14"/>
        <v>17.647058823529413</v>
      </c>
      <c r="AF61" s="108">
        <f>Гл.ветвр.!AF61+Ветеринары!AF61</f>
        <v>1</v>
      </c>
      <c r="AG61" s="109">
        <f t="shared" si="15"/>
        <v>0.26737967914438499</v>
      </c>
      <c r="AH61" s="42"/>
      <c r="AI61" s="42"/>
    </row>
    <row r="62" spans="1:35" x14ac:dyDescent="0.25">
      <c r="A62" s="93">
        <v>50</v>
      </c>
      <c r="B62" s="94" t="s">
        <v>83</v>
      </c>
      <c r="C62" s="108">
        <f>Гл.ветвр.!C62+Ветеринары!C62</f>
        <v>104</v>
      </c>
      <c r="D62" s="108">
        <f>Гл.ветвр.!D62+Ветеринары!D62</f>
        <v>92</v>
      </c>
      <c r="E62" s="109">
        <f t="shared" si="0"/>
        <v>88.461538461538453</v>
      </c>
      <c r="F62" s="108">
        <f>Гл.ветвр.!F62+Ветеринары!F62</f>
        <v>44</v>
      </c>
      <c r="G62" s="109">
        <f t="shared" si="1"/>
        <v>47.826086956521742</v>
      </c>
      <c r="H62" s="108">
        <f>Гл.ветвр.!H62+Ветеринары!H62</f>
        <v>81</v>
      </c>
      <c r="I62" s="109">
        <f t="shared" si="2"/>
        <v>88.043478260869563</v>
      </c>
      <c r="J62" s="109">
        <f t="shared" si="3"/>
        <v>77.884615384615387</v>
      </c>
      <c r="K62" s="108">
        <f>Гл.ветвр.!K62+Ветеринары!K62</f>
        <v>43</v>
      </c>
      <c r="L62" s="109">
        <f t="shared" si="4"/>
        <v>46.739130434782609</v>
      </c>
      <c r="M62" s="108">
        <f>Гл.ветвр.!M62+Ветеринары!M62</f>
        <v>38</v>
      </c>
      <c r="N62" s="109">
        <f t="shared" si="5"/>
        <v>41.304347826086953</v>
      </c>
      <c r="O62" s="108">
        <f>Гл.ветвр.!O62+Ветеринары!O62</f>
        <v>11</v>
      </c>
      <c r="P62" s="109">
        <f t="shared" si="6"/>
        <v>11.956521739130435</v>
      </c>
      <c r="Q62" s="108">
        <f>Гл.ветвр.!Q62+Ветеринары!Q62</f>
        <v>2</v>
      </c>
      <c r="R62" s="109">
        <f t="shared" si="7"/>
        <v>18.181818181818183</v>
      </c>
      <c r="S62" s="108">
        <f>Гл.ветвр.!S62+Ветеринары!S62</f>
        <v>12</v>
      </c>
      <c r="T62" s="109">
        <f t="shared" si="8"/>
        <v>13.043478260869565</v>
      </c>
      <c r="U62" s="108">
        <f>Гл.ветвр.!U62+Ветеринары!U62</f>
        <v>12</v>
      </c>
      <c r="V62" s="109">
        <f t="shared" si="9"/>
        <v>13.043478260869565</v>
      </c>
      <c r="W62" s="108">
        <f>Гл.ветвр.!W62+Ветеринары!W62</f>
        <v>0</v>
      </c>
      <c r="X62" s="109">
        <f t="shared" si="10"/>
        <v>0</v>
      </c>
      <c r="Y62" s="108">
        <f>Гл.ветвр.!Y62+Ветеринары!Y62</f>
        <v>16</v>
      </c>
      <c r="Z62" s="109">
        <f t="shared" si="11"/>
        <v>17.391304347826086</v>
      </c>
      <c r="AA62" s="108">
        <f>Гл.ветвр.!AA62+Ветеринары!AA62</f>
        <v>3</v>
      </c>
      <c r="AB62" s="109">
        <f t="shared" si="12"/>
        <v>3.2608695652173911</v>
      </c>
      <c r="AC62" s="109">
        <f t="shared" si="13"/>
        <v>18.75</v>
      </c>
      <c r="AD62" s="108">
        <f>Гл.ветвр.!AD62+Ветеринары!AD62</f>
        <v>10</v>
      </c>
      <c r="AE62" s="109">
        <f t="shared" si="14"/>
        <v>10.869565217391305</v>
      </c>
      <c r="AF62" s="108">
        <f>Гл.ветвр.!AF62+Ветеринары!AF62</f>
        <v>0</v>
      </c>
      <c r="AG62" s="109">
        <f t="shared" si="15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108">
        <f>Гл.ветвр.!C63+Ветеринары!C63</f>
        <v>331</v>
      </c>
      <c r="D63" s="108">
        <f>Гл.ветвр.!D63+Ветеринары!D63</f>
        <v>277</v>
      </c>
      <c r="E63" s="109">
        <f t="shared" si="0"/>
        <v>83.685800604229613</v>
      </c>
      <c r="F63" s="108">
        <f>Гл.ветвр.!F63+Ветеринары!F63</f>
        <v>105</v>
      </c>
      <c r="G63" s="109">
        <f t="shared" si="1"/>
        <v>37.906137184115522</v>
      </c>
      <c r="H63" s="108">
        <f>Гл.ветвр.!H63+Ветеринары!H63</f>
        <v>262</v>
      </c>
      <c r="I63" s="109">
        <f t="shared" si="2"/>
        <v>94.584837545126348</v>
      </c>
      <c r="J63" s="109">
        <f t="shared" si="3"/>
        <v>79.154078549848933</v>
      </c>
      <c r="K63" s="108">
        <f>Гл.ветвр.!K63+Ветеринары!K63</f>
        <v>169</v>
      </c>
      <c r="L63" s="109">
        <f t="shared" si="4"/>
        <v>61.010830324909747</v>
      </c>
      <c r="M63" s="108">
        <f>Гл.ветвр.!M63+Ветеринары!M63</f>
        <v>93</v>
      </c>
      <c r="N63" s="109">
        <f t="shared" si="5"/>
        <v>33.574007220216608</v>
      </c>
      <c r="O63" s="108">
        <f>Гл.ветвр.!O63+Ветеринары!O63</f>
        <v>15</v>
      </c>
      <c r="P63" s="109">
        <f t="shared" si="6"/>
        <v>5.4151624548736459</v>
      </c>
      <c r="Q63" s="108">
        <f>Гл.ветвр.!Q63+Ветеринары!Q63</f>
        <v>9</v>
      </c>
      <c r="R63" s="109">
        <f t="shared" si="7"/>
        <v>60</v>
      </c>
      <c r="S63" s="108">
        <f>Гл.ветвр.!S63+Ветеринары!S63</f>
        <v>45</v>
      </c>
      <c r="T63" s="109">
        <f t="shared" si="8"/>
        <v>16.245487364620939</v>
      </c>
      <c r="U63" s="108">
        <f>Гл.ветвр.!U63+Ветеринары!U63</f>
        <v>34</v>
      </c>
      <c r="V63" s="109">
        <f t="shared" si="9"/>
        <v>12.274368231046932</v>
      </c>
      <c r="W63" s="108">
        <f>Гл.ветвр.!W63+Ветеринары!W63</f>
        <v>10</v>
      </c>
      <c r="X63" s="109">
        <f t="shared" si="10"/>
        <v>3.6101083032490973</v>
      </c>
      <c r="Y63" s="108">
        <f>Гл.ветвр.!Y63+Ветеринары!Y63</f>
        <v>52</v>
      </c>
      <c r="Z63" s="109">
        <f t="shared" si="11"/>
        <v>18.772563176895307</v>
      </c>
      <c r="AA63" s="108">
        <f>Гл.ветвр.!AA63+Ветеринары!AA63</f>
        <v>6</v>
      </c>
      <c r="AB63" s="109">
        <f t="shared" si="12"/>
        <v>2.1660649819494582</v>
      </c>
      <c r="AC63" s="109">
        <f t="shared" si="13"/>
        <v>11.538461538461538</v>
      </c>
      <c r="AD63" s="108">
        <f>Гл.ветвр.!AD63+Ветеринары!AD63</f>
        <v>39</v>
      </c>
      <c r="AE63" s="109">
        <f t="shared" si="14"/>
        <v>14.079422382671481</v>
      </c>
      <c r="AF63" s="108">
        <f>Гл.ветвр.!AF63+Ветеринары!AF63</f>
        <v>0</v>
      </c>
      <c r="AG63" s="109">
        <f t="shared" si="15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61">
        <f>SUM(C65:C71)</f>
        <v>488</v>
      </c>
      <c r="D64" s="61">
        <f>SUM(D65:D71)</f>
        <v>456</v>
      </c>
      <c r="E64" s="62">
        <f>IF(C64=0,0,D64/C64*100)</f>
        <v>93.442622950819683</v>
      </c>
      <c r="F64" s="61">
        <f>SUM(F65:F71)</f>
        <v>110</v>
      </c>
      <c r="G64" s="62">
        <f>IF(D64=0,0,F64/D64*100)</f>
        <v>24.12280701754386</v>
      </c>
      <c r="H64" s="61">
        <f>SUM(H65:H71)</f>
        <v>445</v>
      </c>
      <c r="I64" s="62">
        <f>IF(D64=0,0,H64/D64*100)</f>
        <v>97.587719298245617</v>
      </c>
      <c r="J64" s="62">
        <f>IF(C64=0,0,H64/C64*100)</f>
        <v>91.188524590163937</v>
      </c>
      <c r="K64" s="61">
        <f>SUM(K65:K71)</f>
        <v>274</v>
      </c>
      <c r="L64" s="62">
        <f>IF(D64=0,0,K64/D64*100)</f>
        <v>60.087719298245609</v>
      </c>
      <c r="M64" s="61">
        <f>SUM(M65:M71)</f>
        <v>171</v>
      </c>
      <c r="N64" s="62">
        <f>IF(D64=0,0,M64/D64*100)</f>
        <v>37.5</v>
      </c>
      <c r="O64" s="61">
        <f>SUM(O65:O71)</f>
        <v>11</v>
      </c>
      <c r="P64" s="62">
        <f>IF(D64=0,0,O64/D64*100)</f>
        <v>2.4122807017543857</v>
      </c>
      <c r="Q64" s="61">
        <f>SUM(Q65:Q71)</f>
        <v>4</v>
      </c>
      <c r="R64" s="62">
        <f t="shared" si="7"/>
        <v>36.363636363636367</v>
      </c>
      <c r="S64" s="61">
        <f>SUM(S65:S71)</f>
        <v>57</v>
      </c>
      <c r="T64" s="62">
        <f>IF(D64=0,0,S64/D64*100)</f>
        <v>12.5</v>
      </c>
      <c r="U64" s="61">
        <f>SUM(U65:U71)</f>
        <v>75</v>
      </c>
      <c r="V64" s="62">
        <f t="shared" si="9"/>
        <v>16.447368421052634</v>
      </c>
      <c r="W64" s="61">
        <f>SUM(W65:W71)</f>
        <v>8</v>
      </c>
      <c r="X64" s="62">
        <f>IF(D64=0,0,W64/D64*100)</f>
        <v>1.7543859649122806</v>
      </c>
      <c r="Y64" s="61">
        <f>SUM(Y65:Y71)</f>
        <v>30</v>
      </c>
      <c r="Z64" s="62">
        <f>IF(D64=0,0,Y64/D64*100)</f>
        <v>6.5789473684210522</v>
      </c>
      <c r="AA64" s="61">
        <f>SUM(AA65:AA71)</f>
        <v>0</v>
      </c>
      <c r="AB64" s="62">
        <f>IF(D64=0,0,AA64/D64*100)</f>
        <v>0</v>
      </c>
      <c r="AC64" s="62">
        <f>IF(Y64=0,0,AA64/Y64*100)</f>
        <v>0</v>
      </c>
      <c r="AD64" s="61">
        <f>SUM(AD65:AD71)</f>
        <v>54</v>
      </c>
      <c r="AE64" s="62">
        <f t="shared" si="14"/>
        <v>11.842105263157894</v>
      </c>
      <c r="AF64" s="61">
        <f>SUM(AF65:AF71)</f>
        <v>0</v>
      </c>
      <c r="AG64" s="62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108">
        <f>Гл.ветвр.!C65+Ветеринары!C65</f>
        <v>41</v>
      </c>
      <c r="D65" s="108">
        <f>Гл.ветвр.!D65+Ветеринары!D65</f>
        <v>41</v>
      </c>
      <c r="E65" s="109">
        <f t="shared" si="0"/>
        <v>100</v>
      </c>
      <c r="F65" s="108">
        <f>Гл.ветвр.!F65+Ветеринары!F65</f>
        <v>1</v>
      </c>
      <c r="G65" s="109">
        <f t="shared" si="1"/>
        <v>2.4390243902439024</v>
      </c>
      <c r="H65" s="108">
        <f>Гл.ветвр.!H65+Ветеринары!H65</f>
        <v>41</v>
      </c>
      <c r="I65" s="109">
        <f t="shared" si="2"/>
        <v>100</v>
      </c>
      <c r="J65" s="109">
        <f t="shared" si="3"/>
        <v>100</v>
      </c>
      <c r="K65" s="108">
        <f>Гл.ветвр.!K65+Ветеринары!K65</f>
        <v>25</v>
      </c>
      <c r="L65" s="109">
        <f t="shared" si="4"/>
        <v>60.975609756097562</v>
      </c>
      <c r="M65" s="108">
        <f>Гл.ветвр.!M65+Ветеринары!M65</f>
        <v>16</v>
      </c>
      <c r="N65" s="109">
        <f t="shared" si="5"/>
        <v>39.024390243902438</v>
      </c>
      <c r="O65" s="108">
        <f>Гл.ветвр.!O65+Ветеринары!O65</f>
        <v>0</v>
      </c>
      <c r="P65" s="109">
        <f t="shared" si="6"/>
        <v>0</v>
      </c>
      <c r="Q65" s="108">
        <f>Гл.ветвр.!Q65+Ветеринары!Q65</f>
        <v>0</v>
      </c>
      <c r="R65" s="109">
        <f t="shared" si="7"/>
        <v>0</v>
      </c>
      <c r="S65" s="108">
        <f>Гл.ветвр.!S65+Ветеринары!S65</f>
        <v>7</v>
      </c>
      <c r="T65" s="109">
        <f t="shared" si="8"/>
        <v>17.073170731707318</v>
      </c>
      <c r="U65" s="108">
        <f>Гл.ветвр.!U65+Ветеринары!U65</f>
        <v>12</v>
      </c>
      <c r="V65" s="109">
        <f t="shared" si="9"/>
        <v>29.268292682926827</v>
      </c>
      <c r="W65" s="108">
        <f>Гл.ветвр.!W65+Ветеринары!W65</f>
        <v>1</v>
      </c>
      <c r="X65" s="109">
        <f t="shared" si="10"/>
        <v>2.4390243902439024</v>
      </c>
      <c r="Y65" s="108">
        <f>Гл.ветвр.!Y65+Ветеринары!Y65</f>
        <v>2</v>
      </c>
      <c r="Z65" s="109">
        <f t="shared" si="11"/>
        <v>4.8780487804878048</v>
      </c>
      <c r="AA65" s="108">
        <f>Гл.ветвр.!AA65+Ветеринары!AA65</f>
        <v>0</v>
      </c>
      <c r="AB65" s="109">
        <f t="shared" si="12"/>
        <v>0</v>
      </c>
      <c r="AC65" s="109">
        <f t="shared" si="13"/>
        <v>0</v>
      </c>
      <c r="AD65" s="108">
        <f>Гл.ветвр.!AD65+Ветеринары!AD65</f>
        <v>0</v>
      </c>
      <c r="AE65" s="109">
        <f t="shared" si="14"/>
        <v>0</v>
      </c>
      <c r="AF65" s="108">
        <f>Гл.ветвр.!AF65+Ветеринары!AF65</f>
        <v>0</v>
      </c>
      <c r="AG65" s="109">
        <f t="shared" si="15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108">
        <f>Гл.ветвр.!C66+Ветеринары!C66</f>
        <v>4</v>
      </c>
      <c r="D66" s="108">
        <f>Гл.ветвр.!D66+Ветеринары!D66</f>
        <v>4</v>
      </c>
      <c r="E66" s="109">
        <f t="shared" si="0"/>
        <v>100</v>
      </c>
      <c r="F66" s="108">
        <f>Гл.ветвр.!F66+Ветеринары!F66</f>
        <v>1</v>
      </c>
      <c r="G66" s="109">
        <f t="shared" si="1"/>
        <v>25</v>
      </c>
      <c r="H66" s="108">
        <f>Гл.ветвр.!H66+Ветеринары!H66</f>
        <v>4</v>
      </c>
      <c r="I66" s="109">
        <f t="shared" si="2"/>
        <v>100</v>
      </c>
      <c r="J66" s="109">
        <f t="shared" si="3"/>
        <v>100</v>
      </c>
      <c r="K66" s="108">
        <f>Гл.ветвр.!K66+Ветеринары!K66</f>
        <v>1</v>
      </c>
      <c r="L66" s="109">
        <f t="shared" si="4"/>
        <v>25</v>
      </c>
      <c r="M66" s="108">
        <f>Гл.ветвр.!M66+Ветеринары!M66</f>
        <v>3</v>
      </c>
      <c r="N66" s="109">
        <f t="shared" si="5"/>
        <v>75</v>
      </c>
      <c r="O66" s="108">
        <f>Гл.ветвр.!O66+Ветеринары!O66</f>
        <v>0</v>
      </c>
      <c r="P66" s="109">
        <f t="shared" si="6"/>
        <v>0</v>
      </c>
      <c r="Q66" s="108">
        <f>Гл.ветвр.!Q66+Ветеринары!Q66</f>
        <v>0</v>
      </c>
      <c r="R66" s="109">
        <f t="shared" si="7"/>
        <v>0</v>
      </c>
      <c r="S66" s="108">
        <f>Гл.ветвр.!S66+Ветеринары!S66</f>
        <v>0</v>
      </c>
      <c r="T66" s="109">
        <f t="shared" si="8"/>
        <v>0</v>
      </c>
      <c r="U66" s="108">
        <f>Гл.ветвр.!U66+Ветеринары!U66</f>
        <v>0</v>
      </c>
      <c r="V66" s="109">
        <f t="shared" si="9"/>
        <v>0</v>
      </c>
      <c r="W66" s="108">
        <f>Гл.ветвр.!W66+Ветеринары!W66</f>
        <v>0</v>
      </c>
      <c r="X66" s="109">
        <f t="shared" si="10"/>
        <v>0</v>
      </c>
      <c r="Y66" s="108">
        <f>Гл.ветвр.!Y66+Ветеринары!Y66</f>
        <v>0</v>
      </c>
      <c r="Z66" s="109">
        <f t="shared" si="11"/>
        <v>0</v>
      </c>
      <c r="AA66" s="108">
        <f>Гл.ветвр.!AA66+Ветеринары!AA66</f>
        <v>0</v>
      </c>
      <c r="AB66" s="109">
        <f t="shared" si="12"/>
        <v>0</v>
      </c>
      <c r="AC66" s="109">
        <f t="shared" si="13"/>
        <v>0</v>
      </c>
      <c r="AD66" s="108">
        <f>Гл.ветвр.!AD66+Ветеринары!AD66</f>
        <v>0</v>
      </c>
      <c r="AE66" s="109">
        <f t="shared" si="14"/>
        <v>0</v>
      </c>
      <c r="AF66" s="108">
        <f>Гл.ветвр.!AF66+Ветеринары!AF66</f>
        <v>0</v>
      </c>
      <c r="AG66" s="109">
        <f t="shared" si="15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108">
        <f>Гл.ветвр.!C67+Ветеринары!C67</f>
        <v>50</v>
      </c>
      <c r="D67" s="108">
        <f>Гл.ветвр.!D67+Ветеринары!D67</f>
        <v>44</v>
      </c>
      <c r="E67" s="109">
        <f t="shared" si="0"/>
        <v>88</v>
      </c>
      <c r="F67" s="108">
        <f>Гл.ветвр.!F67+Ветеринары!F67</f>
        <v>17</v>
      </c>
      <c r="G67" s="109">
        <f t="shared" si="1"/>
        <v>38.636363636363633</v>
      </c>
      <c r="H67" s="108">
        <f>Гл.ветвр.!H67+Ветеринары!H67</f>
        <v>44</v>
      </c>
      <c r="I67" s="109">
        <f t="shared" si="2"/>
        <v>100</v>
      </c>
      <c r="J67" s="109">
        <f t="shared" si="3"/>
        <v>88</v>
      </c>
      <c r="K67" s="108">
        <f>Гл.ветвр.!K67+Ветеринары!K67</f>
        <v>26</v>
      </c>
      <c r="L67" s="109">
        <f t="shared" si="4"/>
        <v>59.090909090909093</v>
      </c>
      <c r="M67" s="108">
        <f>Гл.ветвр.!M67+Ветеринары!M67</f>
        <v>18</v>
      </c>
      <c r="N67" s="109">
        <f t="shared" si="5"/>
        <v>40.909090909090914</v>
      </c>
      <c r="O67" s="108">
        <f>Гл.ветвр.!O67+Ветеринары!O67</f>
        <v>0</v>
      </c>
      <c r="P67" s="109">
        <f t="shared" si="6"/>
        <v>0</v>
      </c>
      <c r="Q67" s="108">
        <f>Гл.ветвр.!Q67+Ветеринары!Q67</f>
        <v>0</v>
      </c>
      <c r="R67" s="109">
        <f t="shared" si="7"/>
        <v>0</v>
      </c>
      <c r="S67" s="108">
        <f>Гл.ветвр.!S67+Ветеринары!S67</f>
        <v>3</v>
      </c>
      <c r="T67" s="109">
        <f t="shared" si="8"/>
        <v>6.8181818181818175</v>
      </c>
      <c r="U67" s="108">
        <f>Гл.ветвр.!U67+Ветеринары!U67</f>
        <v>6</v>
      </c>
      <c r="V67" s="109">
        <f t="shared" si="9"/>
        <v>13.636363636363635</v>
      </c>
      <c r="W67" s="108">
        <f>Гл.ветвр.!W67+Ветеринары!W67</f>
        <v>0</v>
      </c>
      <c r="X67" s="109">
        <f t="shared" si="10"/>
        <v>0</v>
      </c>
      <c r="Y67" s="108">
        <f>Гл.ветвр.!Y67+Ветеринары!Y67</f>
        <v>1</v>
      </c>
      <c r="Z67" s="109">
        <f t="shared" si="11"/>
        <v>2.2727272727272729</v>
      </c>
      <c r="AA67" s="108">
        <f>Гл.ветвр.!AA67+Ветеринары!AA67</f>
        <v>0</v>
      </c>
      <c r="AB67" s="109">
        <f t="shared" si="12"/>
        <v>0</v>
      </c>
      <c r="AC67" s="109">
        <f t="shared" si="13"/>
        <v>0</v>
      </c>
      <c r="AD67" s="108">
        <f>Гл.ветвр.!AD67+Ветеринары!AD67</f>
        <v>1</v>
      </c>
      <c r="AE67" s="109">
        <f t="shared" si="14"/>
        <v>2.2727272727272729</v>
      </c>
      <c r="AF67" s="108">
        <f>Гл.ветвр.!AF67+Ветеринары!AF67</f>
        <v>0</v>
      </c>
      <c r="AG67" s="109">
        <f t="shared" si="15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108">
        <f>Гл.ветвр.!C68+Ветеринары!C68</f>
        <v>44</v>
      </c>
      <c r="D68" s="108">
        <f>Гл.ветвр.!D68+Ветеринары!D68</f>
        <v>41</v>
      </c>
      <c r="E68" s="109">
        <f t="shared" si="0"/>
        <v>93.181818181818173</v>
      </c>
      <c r="F68" s="108">
        <f>Гл.ветвр.!F68+Ветеринары!F68</f>
        <v>1</v>
      </c>
      <c r="G68" s="109">
        <f t="shared" si="1"/>
        <v>2.4390243902439024</v>
      </c>
      <c r="H68" s="108">
        <f>Гл.ветвр.!H68+Ветеринары!H68</f>
        <v>40</v>
      </c>
      <c r="I68" s="109">
        <f t="shared" si="2"/>
        <v>97.560975609756099</v>
      </c>
      <c r="J68" s="109">
        <f t="shared" si="3"/>
        <v>90.909090909090907</v>
      </c>
      <c r="K68" s="108">
        <f>Гл.ветвр.!K68+Ветеринары!K68</f>
        <v>29</v>
      </c>
      <c r="L68" s="109">
        <f t="shared" si="4"/>
        <v>70.731707317073173</v>
      </c>
      <c r="M68" s="108">
        <f>Гл.ветвр.!M68+Ветеринары!M68</f>
        <v>11</v>
      </c>
      <c r="N68" s="109">
        <f t="shared" si="5"/>
        <v>26.829268292682929</v>
      </c>
      <c r="O68" s="108">
        <f>Гл.ветвр.!O68+Ветеринары!O68</f>
        <v>1</v>
      </c>
      <c r="P68" s="109">
        <f t="shared" si="6"/>
        <v>2.4390243902439024</v>
      </c>
      <c r="Q68" s="108">
        <f>Гл.ветвр.!Q68+Ветеринары!Q68</f>
        <v>0</v>
      </c>
      <c r="R68" s="109">
        <f t="shared" si="7"/>
        <v>0</v>
      </c>
      <c r="S68" s="108">
        <f>Гл.ветвр.!S68+Ветеринары!S68</f>
        <v>15</v>
      </c>
      <c r="T68" s="109">
        <f t="shared" si="8"/>
        <v>36.585365853658537</v>
      </c>
      <c r="U68" s="108">
        <f>Гл.ветвр.!U68+Ветеринары!U68</f>
        <v>8</v>
      </c>
      <c r="V68" s="109">
        <f t="shared" si="9"/>
        <v>19.512195121951219</v>
      </c>
      <c r="W68" s="108">
        <f>Гл.ветвр.!W68+Ветеринары!W68</f>
        <v>0</v>
      </c>
      <c r="X68" s="109">
        <f t="shared" si="10"/>
        <v>0</v>
      </c>
      <c r="Y68" s="108">
        <f>Гл.ветвр.!Y68+Ветеринары!Y68</f>
        <v>1</v>
      </c>
      <c r="Z68" s="109">
        <f t="shared" si="11"/>
        <v>2.4390243902439024</v>
      </c>
      <c r="AA68" s="108">
        <f>Гл.ветвр.!AA68+Ветеринары!AA68</f>
        <v>0</v>
      </c>
      <c r="AB68" s="109">
        <f t="shared" si="12"/>
        <v>0</v>
      </c>
      <c r="AC68" s="109">
        <f t="shared" si="13"/>
        <v>0</v>
      </c>
      <c r="AD68" s="108">
        <f>Гл.ветвр.!AD68+Ветеринары!AD68</f>
        <v>1</v>
      </c>
      <c r="AE68" s="109">
        <f t="shared" si="14"/>
        <v>2.4390243902439024</v>
      </c>
      <c r="AF68" s="108">
        <f>Гл.ветвр.!AF68+Ветеринары!AF68</f>
        <v>0</v>
      </c>
      <c r="AG68" s="109">
        <f t="shared" si="15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108">
        <f>Гл.ветвр.!C69+Ветеринары!C69</f>
        <v>9</v>
      </c>
      <c r="D69" s="108">
        <f>Гл.ветвр.!D69+Ветеринары!D69</f>
        <v>10</v>
      </c>
      <c r="E69" s="109">
        <f t="shared" si="0"/>
        <v>111.11111111111111</v>
      </c>
      <c r="F69" s="108">
        <f>Гл.ветвр.!F69+Ветеринары!F69</f>
        <v>2</v>
      </c>
      <c r="G69" s="109">
        <f t="shared" si="1"/>
        <v>20</v>
      </c>
      <c r="H69" s="108">
        <f>Гл.ветвр.!H69+Ветеринары!H69</f>
        <v>10</v>
      </c>
      <c r="I69" s="109">
        <f t="shared" si="2"/>
        <v>100</v>
      </c>
      <c r="J69" s="109">
        <f t="shared" si="3"/>
        <v>111.11111111111111</v>
      </c>
      <c r="K69" s="108">
        <f>Гл.ветвр.!K69+Ветеринары!K69</f>
        <v>10</v>
      </c>
      <c r="L69" s="109">
        <f t="shared" si="4"/>
        <v>100</v>
      </c>
      <c r="M69" s="108">
        <f>Гл.ветвр.!M69+Ветеринары!M69</f>
        <v>0</v>
      </c>
      <c r="N69" s="109">
        <f t="shared" si="5"/>
        <v>0</v>
      </c>
      <c r="O69" s="108">
        <f>Гл.ветвр.!O69+Ветеринары!O69</f>
        <v>0</v>
      </c>
      <c r="P69" s="109">
        <f t="shared" si="6"/>
        <v>0</v>
      </c>
      <c r="Q69" s="108">
        <f>Гл.ветвр.!Q69+Ветеринары!Q69</f>
        <v>0</v>
      </c>
      <c r="R69" s="109">
        <f t="shared" si="7"/>
        <v>0</v>
      </c>
      <c r="S69" s="108">
        <f>Гл.ветвр.!S69+Ветеринары!S69</f>
        <v>5</v>
      </c>
      <c r="T69" s="109">
        <f t="shared" si="8"/>
        <v>50</v>
      </c>
      <c r="U69" s="108">
        <f>Гл.ветвр.!U69+Ветеринары!U69</f>
        <v>5</v>
      </c>
      <c r="V69" s="109">
        <f t="shared" si="9"/>
        <v>50</v>
      </c>
      <c r="W69" s="108">
        <f>Гл.ветвр.!W69+Ветеринары!W69</f>
        <v>0</v>
      </c>
      <c r="X69" s="109">
        <f t="shared" si="10"/>
        <v>0</v>
      </c>
      <c r="Y69" s="108">
        <f>Гл.ветвр.!Y69+Ветеринары!Y69</f>
        <v>0</v>
      </c>
      <c r="Z69" s="109">
        <f t="shared" si="11"/>
        <v>0</v>
      </c>
      <c r="AA69" s="108">
        <f>Гл.ветвр.!AA69+Ветеринары!AA69</f>
        <v>0</v>
      </c>
      <c r="AB69" s="109">
        <f t="shared" si="12"/>
        <v>0</v>
      </c>
      <c r="AC69" s="109">
        <f t="shared" si="13"/>
        <v>0</v>
      </c>
      <c r="AD69" s="108">
        <f>Гл.ветвр.!AD69+Ветеринары!AD69</f>
        <v>24</v>
      </c>
      <c r="AE69" s="109">
        <f t="shared" si="14"/>
        <v>240</v>
      </c>
      <c r="AF69" s="108">
        <f>Гл.ветвр.!AF69+Ветеринары!AF69</f>
        <v>0</v>
      </c>
      <c r="AG69" s="109">
        <f t="shared" si="15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108">
        <f>Гл.ветвр.!C70+Ветеринары!C70</f>
        <v>0</v>
      </c>
      <c r="D70" s="108">
        <f>Гл.ветвр.!D70+Ветеринары!D70</f>
        <v>0</v>
      </c>
      <c r="E70" s="109">
        <f t="shared" si="0"/>
        <v>0</v>
      </c>
      <c r="F70" s="108">
        <f>Гл.ветвр.!F70+Ветеринары!F70</f>
        <v>0</v>
      </c>
      <c r="G70" s="109">
        <f t="shared" si="1"/>
        <v>0</v>
      </c>
      <c r="H70" s="108">
        <f>Гл.ветвр.!H70+Ветеринары!H70</f>
        <v>0</v>
      </c>
      <c r="I70" s="109">
        <f t="shared" si="2"/>
        <v>0</v>
      </c>
      <c r="J70" s="109">
        <f t="shared" si="3"/>
        <v>0</v>
      </c>
      <c r="K70" s="108">
        <f>Гл.ветвр.!K70+Ветеринары!K70</f>
        <v>0</v>
      </c>
      <c r="L70" s="109">
        <f t="shared" si="4"/>
        <v>0</v>
      </c>
      <c r="M70" s="108">
        <f>Гл.ветвр.!M70+Ветеринары!M70</f>
        <v>0</v>
      </c>
      <c r="N70" s="109">
        <f t="shared" si="5"/>
        <v>0</v>
      </c>
      <c r="O70" s="108">
        <f>Гл.ветвр.!O70+Ветеринары!O70</f>
        <v>0</v>
      </c>
      <c r="P70" s="109">
        <f t="shared" si="6"/>
        <v>0</v>
      </c>
      <c r="Q70" s="108">
        <f>Гл.ветвр.!Q70+Ветеринары!Q70</f>
        <v>0</v>
      </c>
      <c r="R70" s="109">
        <f t="shared" si="7"/>
        <v>0</v>
      </c>
      <c r="S70" s="108">
        <f>Гл.ветвр.!S70+Ветеринары!S70</f>
        <v>0</v>
      </c>
      <c r="T70" s="109">
        <f t="shared" si="8"/>
        <v>0</v>
      </c>
      <c r="U70" s="108">
        <f>Гл.ветвр.!U70+Ветеринары!U70</f>
        <v>0</v>
      </c>
      <c r="V70" s="109">
        <f t="shared" si="9"/>
        <v>0</v>
      </c>
      <c r="W70" s="108">
        <f>Гл.ветвр.!W70+Ветеринары!W70</f>
        <v>0</v>
      </c>
      <c r="X70" s="109">
        <f t="shared" si="10"/>
        <v>0</v>
      </c>
      <c r="Y70" s="108">
        <f>Гл.ветвр.!Y70+Ветеринары!Y70</f>
        <v>0</v>
      </c>
      <c r="Z70" s="109">
        <f t="shared" si="11"/>
        <v>0</v>
      </c>
      <c r="AA70" s="108">
        <f>Гл.ветвр.!AA70+Ветеринары!AA70</f>
        <v>0</v>
      </c>
      <c r="AB70" s="109">
        <f t="shared" si="12"/>
        <v>0</v>
      </c>
      <c r="AC70" s="109">
        <f t="shared" si="13"/>
        <v>0</v>
      </c>
      <c r="AD70" s="108">
        <f>Гл.ветвр.!AD70+Ветеринары!AD70</f>
        <v>0</v>
      </c>
      <c r="AE70" s="109">
        <f t="shared" si="14"/>
        <v>0</v>
      </c>
      <c r="AF70" s="108">
        <f>Гл.ветвр.!AF70+Ветеринары!AF70</f>
        <v>0</v>
      </c>
      <c r="AG70" s="109">
        <f t="shared" si="15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108">
        <f>Гл.ветвр.!C71+Ветеринары!C71</f>
        <v>340</v>
      </c>
      <c r="D71" s="108">
        <f>Гл.ветвр.!D71+Ветеринары!D71</f>
        <v>316</v>
      </c>
      <c r="E71" s="109">
        <f t="shared" si="0"/>
        <v>92.941176470588232</v>
      </c>
      <c r="F71" s="108">
        <f>Гл.ветвр.!F71+Ветеринары!F71</f>
        <v>88</v>
      </c>
      <c r="G71" s="109">
        <f t="shared" si="1"/>
        <v>27.848101265822784</v>
      </c>
      <c r="H71" s="108">
        <f>Гл.ветвр.!H71+Ветеринары!H71</f>
        <v>306</v>
      </c>
      <c r="I71" s="109">
        <f t="shared" si="2"/>
        <v>96.835443037974684</v>
      </c>
      <c r="J71" s="109">
        <f t="shared" si="3"/>
        <v>90</v>
      </c>
      <c r="K71" s="108">
        <f>Гл.ветвр.!K71+Ветеринары!K71</f>
        <v>183</v>
      </c>
      <c r="L71" s="109">
        <f t="shared" si="4"/>
        <v>57.911392405063289</v>
      </c>
      <c r="M71" s="108">
        <f>Гл.ветвр.!M71+Ветеринары!M71</f>
        <v>123</v>
      </c>
      <c r="N71" s="109">
        <f t="shared" si="5"/>
        <v>38.924050632911396</v>
      </c>
      <c r="O71" s="108">
        <f>Гл.ветвр.!O71+Ветеринары!O71</f>
        <v>10</v>
      </c>
      <c r="P71" s="109">
        <f t="shared" si="6"/>
        <v>3.1645569620253164</v>
      </c>
      <c r="Q71" s="108">
        <f>Гл.ветвр.!Q71+Ветеринары!Q71</f>
        <v>4</v>
      </c>
      <c r="R71" s="109">
        <f t="shared" si="7"/>
        <v>40</v>
      </c>
      <c r="S71" s="108">
        <f>Гл.ветвр.!S71+Ветеринары!S71</f>
        <v>27</v>
      </c>
      <c r="T71" s="109">
        <f t="shared" si="8"/>
        <v>8.5443037974683538</v>
      </c>
      <c r="U71" s="108">
        <f>Гл.ветвр.!U71+Ветеринары!U71</f>
        <v>44</v>
      </c>
      <c r="V71" s="109">
        <f t="shared" si="9"/>
        <v>13.924050632911392</v>
      </c>
      <c r="W71" s="108">
        <f>Гл.ветвр.!W71+Ветеринары!W71</f>
        <v>7</v>
      </c>
      <c r="X71" s="109">
        <f t="shared" si="10"/>
        <v>2.2151898734177213</v>
      </c>
      <c r="Y71" s="108">
        <f>Гл.ветвр.!Y71+Ветеринары!Y71</f>
        <v>26</v>
      </c>
      <c r="Z71" s="109">
        <f t="shared" si="11"/>
        <v>8.2278481012658222</v>
      </c>
      <c r="AA71" s="108">
        <f>Гл.ветвр.!AA71+Ветеринары!AA71</f>
        <v>0</v>
      </c>
      <c r="AB71" s="109">
        <f t="shared" si="12"/>
        <v>0</v>
      </c>
      <c r="AC71" s="109">
        <f t="shared" si="13"/>
        <v>0</v>
      </c>
      <c r="AD71" s="108">
        <f>Гл.ветвр.!AD71+Ветеринары!AD71</f>
        <v>28</v>
      </c>
      <c r="AE71" s="109">
        <f t="shared" si="14"/>
        <v>8.8607594936708853</v>
      </c>
      <c r="AF71" s="108">
        <f>Гл.ветвр.!AF71+Ветеринары!AF71</f>
        <v>0</v>
      </c>
      <c r="AG71" s="109">
        <f t="shared" si="15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61">
        <f>SUM(C73:C78)</f>
        <v>1185.2</v>
      </c>
      <c r="D72" s="61">
        <f>SUM(D73:D78)</f>
        <v>1000</v>
      </c>
      <c r="E72" s="62">
        <f t="shared" si="0"/>
        <v>84.373945325683437</v>
      </c>
      <c r="F72" s="61">
        <f>SUM(F73:F78)</f>
        <v>693</v>
      </c>
      <c r="G72" s="62">
        <f t="shared" si="1"/>
        <v>69.3</v>
      </c>
      <c r="H72" s="61">
        <f>SUM(H73:H78)</f>
        <v>903</v>
      </c>
      <c r="I72" s="62">
        <f>IF(D72=0,0,H72/D72*100)</f>
        <v>90.3</v>
      </c>
      <c r="J72" s="62">
        <f>IF(C72=0,0,H72/C72*100)</f>
        <v>76.189672629092129</v>
      </c>
      <c r="K72" s="61">
        <f>SUM(K73:K78)</f>
        <v>541</v>
      </c>
      <c r="L72" s="62">
        <f t="shared" si="4"/>
        <v>54.1</v>
      </c>
      <c r="M72" s="61">
        <f>SUM(M73:M78)</f>
        <v>362</v>
      </c>
      <c r="N72" s="62">
        <f>IF(D72=0,0,M72/D72*100)</f>
        <v>36.199999999999996</v>
      </c>
      <c r="O72" s="61">
        <f>SUM(O73:O78)</f>
        <v>97</v>
      </c>
      <c r="P72" s="62">
        <f>IF(D72=0,0,O72/D72*100)</f>
        <v>9.7000000000000011</v>
      </c>
      <c r="Q72" s="61">
        <f>SUM(Q73:Q78)</f>
        <v>19</v>
      </c>
      <c r="R72" s="62">
        <f t="shared" si="7"/>
        <v>19.587628865979383</v>
      </c>
      <c r="S72" s="61">
        <f>SUM(S73:S78)</f>
        <v>159</v>
      </c>
      <c r="T72" s="62">
        <f>IF(D72=0,0,S72/D72*100)</f>
        <v>15.9</v>
      </c>
      <c r="U72" s="61">
        <f>SUM(U73:U78)</f>
        <v>72</v>
      </c>
      <c r="V72" s="62">
        <f t="shared" si="9"/>
        <v>7.1999999999999993</v>
      </c>
      <c r="W72" s="61">
        <f>SUM(W73:W78)</f>
        <v>68</v>
      </c>
      <c r="X72" s="62">
        <f>IF(D72=0,0,W72/D72*100)</f>
        <v>6.8000000000000007</v>
      </c>
      <c r="Y72" s="61">
        <f>SUM(Y73:Y78)</f>
        <v>176</v>
      </c>
      <c r="Z72" s="62">
        <f>IF(D72=0,0,Y72/D72*100)</f>
        <v>17.599999999999998</v>
      </c>
      <c r="AA72" s="61">
        <f>SUM(AA73:AA78)</f>
        <v>19</v>
      </c>
      <c r="AB72" s="62">
        <f>IF(D72=0,0,AA72/D72*100)</f>
        <v>1.9</v>
      </c>
      <c r="AC72" s="62">
        <f>IF(Y72=0,0,AA72/Y72*100)</f>
        <v>10.795454545454545</v>
      </c>
      <c r="AD72" s="61">
        <f>SUM(AD73:AD78)</f>
        <v>189</v>
      </c>
      <c r="AE72" s="62">
        <f t="shared" si="14"/>
        <v>18.899999999999999</v>
      </c>
      <c r="AF72" s="61">
        <f>SUM(AF73:AF78)</f>
        <v>1</v>
      </c>
      <c r="AG72" s="62">
        <f>IF(D72=0,0,AF72/D72*100)</f>
        <v>0.1</v>
      </c>
      <c r="AH72" s="46"/>
      <c r="AI72" s="46"/>
    </row>
    <row r="73" spans="1:35" x14ac:dyDescent="0.25">
      <c r="A73" s="93">
        <v>59</v>
      </c>
      <c r="B73" s="96" t="s">
        <v>96</v>
      </c>
      <c r="C73" s="108">
        <f>Гл.ветвр.!C73+Ветеринары!C73</f>
        <v>70</v>
      </c>
      <c r="D73" s="108">
        <f>Гл.ветвр.!D73+Ветеринары!D73</f>
        <v>60</v>
      </c>
      <c r="E73" s="109">
        <f t="shared" si="0"/>
        <v>85.714285714285708</v>
      </c>
      <c r="F73" s="108">
        <f>Гл.ветвр.!F73+Ветеринары!F73</f>
        <v>38</v>
      </c>
      <c r="G73" s="109">
        <f t="shared" si="1"/>
        <v>63.333333333333329</v>
      </c>
      <c r="H73" s="108">
        <f>Гл.ветвр.!H73+Ветеринары!H73</f>
        <v>58</v>
      </c>
      <c r="I73" s="109">
        <f t="shared" si="2"/>
        <v>96.666666666666671</v>
      </c>
      <c r="J73" s="109">
        <f t="shared" si="3"/>
        <v>82.857142857142861</v>
      </c>
      <c r="K73" s="108">
        <f>Гл.ветвр.!K73+Ветеринары!K73</f>
        <v>32</v>
      </c>
      <c r="L73" s="109">
        <f t="shared" si="4"/>
        <v>53.333333333333336</v>
      </c>
      <c r="M73" s="108">
        <f>Гл.ветвр.!M73+Ветеринары!M73</f>
        <v>26</v>
      </c>
      <c r="N73" s="109">
        <f t="shared" si="5"/>
        <v>43.333333333333336</v>
      </c>
      <c r="O73" s="108">
        <f>Гл.ветвр.!O73+Ветеринары!O73</f>
        <v>2</v>
      </c>
      <c r="P73" s="109">
        <f t="shared" si="6"/>
        <v>3.3333333333333335</v>
      </c>
      <c r="Q73" s="108">
        <f>Гл.ветвр.!Q73+Ветеринары!Q73</f>
        <v>0</v>
      </c>
      <c r="R73" s="109">
        <f t="shared" si="7"/>
        <v>0</v>
      </c>
      <c r="S73" s="108">
        <f>Гл.ветвр.!S73+Ветеринары!S73</f>
        <v>10</v>
      </c>
      <c r="T73" s="109">
        <f t="shared" si="8"/>
        <v>16.666666666666664</v>
      </c>
      <c r="U73" s="108">
        <f>Гл.ветвр.!U73+Ветеринары!U73</f>
        <v>11</v>
      </c>
      <c r="V73" s="109">
        <f t="shared" si="9"/>
        <v>18.333333333333332</v>
      </c>
      <c r="W73" s="108">
        <f>Гл.ветвр.!W73+Ветеринары!W73</f>
        <v>0</v>
      </c>
      <c r="X73" s="109">
        <f t="shared" si="10"/>
        <v>0</v>
      </c>
      <c r="Y73" s="108">
        <f>Гл.ветвр.!Y73+Ветеринары!Y73</f>
        <v>5</v>
      </c>
      <c r="Z73" s="109">
        <f t="shared" si="11"/>
        <v>8.3333333333333321</v>
      </c>
      <c r="AA73" s="108">
        <f>Гл.ветвр.!AA73+Ветеринары!AA73</f>
        <v>0</v>
      </c>
      <c r="AB73" s="109">
        <f t="shared" si="12"/>
        <v>0</v>
      </c>
      <c r="AC73" s="109">
        <f t="shared" si="13"/>
        <v>0</v>
      </c>
      <c r="AD73" s="108">
        <f>Гл.ветвр.!AD73+Ветеринары!AD73</f>
        <v>11</v>
      </c>
      <c r="AE73" s="109">
        <f t="shared" si="14"/>
        <v>18.333333333333332</v>
      </c>
      <c r="AF73" s="108">
        <f>Гл.ветвр.!AF73+Ветеринары!AF73</f>
        <v>0</v>
      </c>
      <c r="AG73" s="109">
        <f t="shared" si="15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108">
        <f>Гл.ветвр.!C74+Ветеринары!C74</f>
        <v>508.2</v>
      </c>
      <c r="D74" s="108">
        <f>Гл.ветвр.!D74+Ветеринары!D74</f>
        <v>441</v>
      </c>
      <c r="E74" s="109">
        <f t="shared" si="0"/>
        <v>86.776859504132233</v>
      </c>
      <c r="F74" s="108">
        <f>Гл.ветвр.!F74+Ветеринары!F74</f>
        <v>353</v>
      </c>
      <c r="G74" s="109">
        <f t="shared" si="1"/>
        <v>80.045351473922892</v>
      </c>
      <c r="H74" s="108">
        <f>Гл.ветвр.!H74+Ветеринары!H74</f>
        <v>394</v>
      </c>
      <c r="I74" s="109">
        <f t="shared" si="2"/>
        <v>89.342403628117921</v>
      </c>
      <c r="J74" s="109">
        <f t="shared" si="3"/>
        <v>77.528532073986625</v>
      </c>
      <c r="K74" s="108">
        <f>Гл.ветвр.!K74+Ветеринары!K74</f>
        <v>210</v>
      </c>
      <c r="L74" s="109">
        <f t="shared" si="4"/>
        <v>47.619047619047613</v>
      </c>
      <c r="M74" s="108">
        <f>Гл.ветвр.!M74+Ветеринары!M74</f>
        <v>184</v>
      </c>
      <c r="N74" s="109">
        <f t="shared" si="5"/>
        <v>41.723356009070294</v>
      </c>
      <c r="O74" s="108">
        <f>Гл.ветвр.!O74+Ветеринары!O74</f>
        <v>47</v>
      </c>
      <c r="P74" s="109">
        <f t="shared" si="6"/>
        <v>10.657596371882086</v>
      </c>
      <c r="Q74" s="108">
        <f>Гл.ветвр.!Q74+Ветеринары!Q74</f>
        <v>11</v>
      </c>
      <c r="R74" s="109">
        <f t="shared" si="7"/>
        <v>23.404255319148938</v>
      </c>
      <c r="S74" s="108">
        <f>Гл.ветвр.!S74+Ветеринары!S74</f>
        <v>79</v>
      </c>
      <c r="T74" s="109">
        <f t="shared" si="8"/>
        <v>17.913832199546487</v>
      </c>
      <c r="U74" s="108">
        <f>Гл.ветвр.!U74+Ветеринары!U74</f>
        <v>35</v>
      </c>
      <c r="V74" s="109">
        <f t="shared" si="9"/>
        <v>7.9365079365079358</v>
      </c>
      <c r="W74" s="108">
        <f>Гл.ветвр.!W74+Ветеринары!W74</f>
        <v>25</v>
      </c>
      <c r="X74" s="109">
        <f t="shared" si="10"/>
        <v>5.6689342403628125</v>
      </c>
      <c r="Y74" s="108">
        <f>Гл.ветвр.!Y74+Ветеринары!Y74</f>
        <v>62</v>
      </c>
      <c r="Z74" s="109">
        <f t="shared" si="11"/>
        <v>14.058956916099774</v>
      </c>
      <c r="AA74" s="108">
        <f>Гл.ветвр.!AA74+Ветеринары!AA74</f>
        <v>8</v>
      </c>
      <c r="AB74" s="109">
        <f t="shared" si="12"/>
        <v>1.8140589569160999</v>
      </c>
      <c r="AC74" s="109">
        <f t="shared" si="13"/>
        <v>12.903225806451612</v>
      </c>
      <c r="AD74" s="108">
        <f>Гл.ветвр.!AD74+Ветеринары!AD74</f>
        <v>64</v>
      </c>
      <c r="AE74" s="109">
        <f t="shared" si="14"/>
        <v>14.512471655328799</v>
      </c>
      <c r="AF74" s="108">
        <f>Гл.ветвр.!AF74+Ветеринары!AF74</f>
        <v>1</v>
      </c>
      <c r="AG74" s="109">
        <f t="shared" si="15"/>
        <v>0.22675736961451248</v>
      </c>
      <c r="AH74" s="42"/>
      <c r="AI74" s="42"/>
    </row>
    <row r="75" spans="1:35" x14ac:dyDescent="0.25">
      <c r="A75" s="93">
        <v>61</v>
      </c>
      <c r="B75" s="96" t="s">
        <v>98</v>
      </c>
      <c r="C75" s="108">
        <f>Гл.ветвр.!C75+Ветеринары!C75</f>
        <v>341</v>
      </c>
      <c r="D75" s="108">
        <f>Гл.ветвр.!D75+Ветеринары!D75</f>
        <v>312</v>
      </c>
      <c r="E75" s="109">
        <f t="shared" si="0"/>
        <v>91.495601173020518</v>
      </c>
      <c r="F75" s="108">
        <f>Гл.ветвр.!F75+Ветеринары!F75</f>
        <v>202</v>
      </c>
      <c r="G75" s="109">
        <f t="shared" si="1"/>
        <v>64.743589743589752</v>
      </c>
      <c r="H75" s="108">
        <f>Гл.ветвр.!H75+Ветеринары!H75</f>
        <v>286</v>
      </c>
      <c r="I75" s="109">
        <f t="shared" si="2"/>
        <v>91.666666666666657</v>
      </c>
      <c r="J75" s="109">
        <f t="shared" si="3"/>
        <v>83.870967741935488</v>
      </c>
      <c r="K75" s="108">
        <f>Гл.ветвр.!K75+Ветеринары!K75</f>
        <v>176</v>
      </c>
      <c r="L75" s="109">
        <f t="shared" si="4"/>
        <v>56.410256410256409</v>
      </c>
      <c r="M75" s="108">
        <f>Гл.ветвр.!M75+Ветеринары!M75</f>
        <v>110</v>
      </c>
      <c r="N75" s="109">
        <f t="shared" si="5"/>
        <v>35.256410256410255</v>
      </c>
      <c r="O75" s="108">
        <f>Гл.ветвр.!O75+Ветеринары!O75</f>
        <v>26</v>
      </c>
      <c r="P75" s="109">
        <f t="shared" si="6"/>
        <v>8.3333333333333321</v>
      </c>
      <c r="Q75" s="108">
        <f>Гл.ветвр.!Q75+Ветеринары!Q75</f>
        <v>1</v>
      </c>
      <c r="R75" s="109">
        <f t="shared" si="7"/>
        <v>3.8461538461538463</v>
      </c>
      <c r="S75" s="108">
        <f>Гл.ветвр.!S75+Ветеринары!S75</f>
        <v>51</v>
      </c>
      <c r="T75" s="109">
        <f t="shared" si="8"/>
        <v>16.346153846153847</v>
      </c>
      <c r="U75" s="108">
        <f>Гл.ветвр.!U75+Ветеринары!U75</f>
        <v>13</v>
      </c>
      <c r="V75" s="109">
        <f t="shared" si="9"/>
        <v>4.1666666666666661</v>
      </c>
      <c r="W75" s="108">
        <f>Гл.ветвр.!W75+Ветеринары!W75</f>
        <v>19</v>
      </c>
      <c r="X75" s="109">
        <f t="shared" si="10"/>
        <v>6.0897435897435894</v>
      </c>
      <c r="Y75" s="108">
        <f>Гл.ветвр.!Y75+Ветеринары!Y75</f>
        <v>86</v>
      </c>
      <c r="Z75" s="109">
        <f t="shared" si="11"/>
        <v>27.564102564102566</v>
      </c>
      <c r="AA75" s="108">
        <f>Гл.ветвр.!AA75+Ветеринары!AA75</f>
        <v>4</v>
      </c>
      <c r="AB75" s="109">
        <f t="shared" si="12"/>
        <v>1.2820512820512819</v>
      </c>
      <c r="AC75" s="109">
        <f t="shared" si="13"/>
        <v>4.6511627906976747</v>
      </c>
      <c r="AD75" s="108">
        <f>Гл.ветвр.!AD75+Ветеринары!AD75</f>
        <v>82</v>
      </c>
      <c r="AE75" s="109">
        <f t="shared" si="14"/>
        <v>26.282051282051285</v>
      </c>
      <c r="AF75" s="108">
        <f>Гл.ветвр.!AF75+Ветеринары!AF75</f>
        <v>0</v>
      </c>
      <c r="AG75" s="109">
        <f t="shared" si="15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108">
        <f>Гл.ветвр.!C76+Ветеринары!C76</f>
        <v>239</v>
      </c>
      <c r="D76" s="108">
        <f>Гл.ветвр.!D76+Ветеринары!D76</f>
        <v>169</v>
      </c>
      <c r="E76" s="109">
        <f t="shared" si="0"/>
        <v>70.711297071129707</v>
      </c>
      <c r="F76" s="108">
        <f>Гл.ветвр.!F76+Ветеринары!F76</f>
        <v>93</v>
      </c>
      <c r="G76" s="109">
        <f t="shared" si="1"/>
        <v>55.029585798816569</v>
      </c>
      <c r="H76" s="108">
        <f>Гл.ветвр.!H76+Ветеринары!H76</f>
        <v>147</v>
      </c>
      <c r="I76" s="109">
        <f t="shared" si="2"/>
        <v>86.982248520710058</v>
      </c>
      <c r="J76" s="109">
        <f t="shared" si="3"/>
        <v>61.506276150627613</v>
      </c>
      <c r="K76" s="108">
        <f>Гл.ветвр.!K76+Ветеринары!K76</f>
        <v>111</v>
      </c>
      <c r="L76" s="109">
        <f t="shared" si="4"/>
        <v>65.680473372781066</v>
      </c>
      <c r="M76" s="108">
        <f>Гл.ветвр.!M76+Ветеринары!M76</f>
        <v>36</v>
      </c>
      <c r="N76" s="109">
        <f t="shared" si="5"/>
        <v>21.301775147928996</v>
      </c>
      <c r="O76" s="108">
        <f>Гл.ветвр.!O76+Ветеринары!O76</f>
        <v>22</v>
      </c>
      <c r="P76" s="109">
        <f t="shared" si="6"/>
        <v>13.017751479289942</v>
      </c>
      <c r="Q76" s="108">
        <f>Гл.ветвр.!Q76+Ветеринары!Q76</f>
        <v>7</v>
      </c>
      <c r="R76" s="109">
        <f t="shared" si="7"/>
        <v>31.818181818181817</v>
      </c>
      <c r="S76" s="108">
        <f>Гл.ветвр.!S76+Ветеринары!S76</f>
        <v>19</v>
      </c>
      <c r="T76" s="109">
        <f t="shared" si="8"/>
        <v>11.242603550295858</v>
      </c>
      <c r="U76" s="108">
        <f>Гл.ветвр.!U76+Ветеринары!U76</f>
        <v>13</v>
      </c>
      <c r="V76" s="109">
        <f t="shared" si="9"/>
        <v>7.6923076923076925</v>
      </c>
      <c r="W76" s="108">
        <f>Гл.ветвр.!W76+Ветеринары!W76</f>
        <v>24</v>
      </c>
      <c r="X76" s="109">
        <f t="shared" si="10"/>
        <v>14.201183431952662</v>
      </c>
      <c r="Y76" s="108">
        <f>Гл.ветвр.!Y76+Ветеринары!Y76</f>
        <v>19</v>
      </c>
      <c r="Z76" s="109">
        <f t="shared" si="11"/>
        <v>11.242603550295858</v>
      </c>
      <c r="AA76" s="108">
        <f>Гл.ветвр.!AA76+Ветеринары!AA76</f>
        <v>7</v>
      </c>
      <c r="AB76" s="109">
        <f t="shared" si="12"/>
        <v>4.1420118343195274</v>
      </c>
      <c r="AC76" s="109">
        <f t="shared" si="13"/>
        <v>36.84210526315789</v>
      </c>
      <c r="AD76" s="108">
        <f>Гл.ветвр.!AD76+Ветеринары!AD76</f>
        <v>25</v>
      </c>
      <c r="AE76" s="109">
        <f t="shared" si="14"/>
        <v>14.792899408284024</v>
      </c>
      <c r="AF76" s="108">
        <f>Гл.ветвр.!AF76+Ветеринары!AF76</f>
        <v>0</v>
      </c>
      <c r="AG76" s="109">
        <f t="shared" si="15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108">
        <f>Гл.ветвр.!C77+Ветеринары!C77</f>
        <v>10</v>
      </c>
      <c r="D77" s="108">
        <f>Гл.ветвр.!D77+Ветеринары!D77</f>
        <v>5</v>
      </c>
      <c r="E77" s="109">
        <f t="shared" si="0"/>
        <v>50</v>
      </c>
      <c r="F77" s="108">
        <f>Гл.ветвр.!F77+Ветеринары!F77</f>
        <v>3</v>
      </c>
      <c r="G77" s="109">
        <f t="shared" si="1"/>
        <v>60</v>
      </c>
      <c r="H77" s="108">
        <f>Гл.ветвр.!H77+Ветеринары!H77</f>
        <v>5</v>
      </c>
      <c r="I77" s="109">
        <f t="shared" si="2"/>
        <v>100</v>
      </c>
      <c r="J77" s="109">
        <f t="shared" si="3"/>
        <v>50</v>
      </c>
      <c r="K77" s="108">
        <f>Гл.ветвр.!K77+Ветеринары!K77</f>
        <v>1</v>
      </c>
      <c r="L77" s="109">
        <f t="shared" si="4"/>
        <v>20</v>
      </c>
      <c r="M77" s="108">
        <f>Гл.ветвр.!M77+Ветеринары!M77</f>
        <v>4</v>
      </c>
      <c r="N77" s="109">
        <f t="shared" si="5"/>
        <v>80</v>
      </c>
      <c r="O77" s="108">
        <f>Гл.ветвр.!O77+Ветеринары!O77</f>
        <v>0</v>
      </c>
      <c r="P77" s="109">
        <f t="shared" si="6"/>
        <v>0</v>
      </c>
      <c r="Q77" s="108">
        <f>Гл.ветвр.!Q77+Ветеринары!Q77</f>
        <v>0</v>
      </c>
      <c r="R77" s="109">
        <f t="shared" si="7"/>
        <v>0</v>
      </c>
      <c r="S77" s="108">
        <f>Гл.ветвр.!S77+Ветеринары!S77</f>
        <v>0</v>
      </c>
      <c r="T77" s="109">
        <f t="shared" si="8"/>
        <v>0</v>
      </c>
      <c r="U77" s="108">
        <f>Гл.ветвр.!U77+Ветеринары!U77</f>
        <v>0</v>
      </c>
      <c r="V77" s="109">
        <f t="shared" si="9"/>
        <v>0</v>
      </c>
      <c r="W77" s="108">
        <f>Гл.ветвр.!W77+Ветеринары!W77</f>
        <v>0</v>
      </c>
      <c r="X77" s="109">
        <f t="shared" si="10"/>
        <v>0</v>
      </c>
      <c r="Y77" s="108">
        <f>Гл.ветвр.!Y77+Ветеринары!Y77</f>
        <v>2</v>
      </c>
      <c r="Z77" s="109">
        <f t="shared" si="11"/>
        <v>40</v>
      </c>
      <c r="AA77" s="108">
        <f>Гл.ветвр.!AA77+Ветеринары!AA77</f>
        <v>0</v>
      </c>
      <c r="AB77" s="109">
        <f t="shared" si="12"/>
        <v>0</v>
      </c>
      <c r="AC77" s="109">
        <f t="shared" si="13"/>
        <v>0</v>
      </c>
      <c r="AD77" s="108">
        <f>Гл.ветвр.!AD77+Ветеринары!AD77</f>
        <v>4</v>
      </c>
      <c r="AE77" s="109">
        <f t="shared" si="14"/>
        <v>80</v>
      </c>
      <c r="AF77" s="108">
        <f>Гл.ветвр.!AF77+Ветеринары!AF77</f>
        <v>0</v>
      </c>
      <c r="AG77" s="109">
        <f t="shared" si="15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108">
        <f>Гл.ветвр.!C78+Ветеринары!C78</f>
        <v>17</v>
      </c>
      <c r="D78" s="108">
        <f>Гл.ветвр.!D78+Ветеринары!D78</f>
        <v>13</v>
      </c>
      <c r="E78" s="109">
        <f t="shared" si="0"/>
        <v>76.470588235294116</v>
      </c>
      <c r="F78" s="108">
        <f>Гл.ветвр.!F78+Ветеринары!F78</f>
        <v>4</v>
      </c>
      <c r="G78" s="109">
        <f t="shared" si="1"/>
        <v>30.76923076923077</v>
      </c>
      <c r="H78" s="108">
        <f>Гл.ветвр.!H78+Ветеринары!H78</f>
        <v>13</v>
      </c>
      <c r="I78" s="109">
        <f t="shared" si="2"/>
        <v>100</v>
      </c>
      <c r="J78" s="109">
        <f t="shared" si="3"/>
        <v>76.470588235294116</v>
      </c>
      <c r="K78" s="108">
        <f>Гл.ветвр.!K78+Ветеринары!K78</f>
        <v>11</v>
      </c>
      <c r="L78" s="109">
        <f t="shared" si="4"/>
        <v>84.615384615384613</v>
      </c>
      <c r="M78" s="108">
        <f>Гл.ветвр.!M78+Ветеринары!M78</f>
        <v>2</v>
      </c>
      <c r="N78" s="109">
        <f t="shared" si="5"/>
        <v>15.384615384615385</v>
      </c>
      <c r="O78" s="108">
        <f>Гл.ветвр.!O78+Ветеринары!O78</f>
        <v>0</v>
      </c>
      <c r="P78" s="109">
        <f t="shared" si="6"/>
        <v>0</v>
      </c>
      <c r="Q78" s="108">
        <f>Гл.ветвр.!Q78+Ветеринары!Q78</f>
        <v>0</v>
      </c>
      <c r="R78" s="109">
        <f t="shared" si="7"/>
        <v>0</v>
      </c>
      <c r="S78" s="108">
        <f>Гл.ветвр.!S78+Ветеринары!S78</f>
        <v>0</v>
      </c>
      <c r="T78" s="109">
        <f t="shared" si="8"/>
        <v>0</v>
      </c>
      <c r="U78" s="108">
        <f>Гл.ветвр.!U78+Ветеринары!U78</f>
        <v>0</v>
      </c>
      <c r="V78" s="109">
        <f t="shared" si="9"/>
        <v>0</v>
      </c>
      <c r="W78" s="108">
        <f>Гл.ветвр.!W78+Ветеринары!W78</f>
        <v>0</v>
      </c>
      <c r="X78" s="109">
        <f t="shared" si="10"/>
        <v>0</v>
      </c>
      <c r="Y78" s="108">
        <f>Гл.ветвр.!Y78+Ветеринары!Y78</f>
        <v>2</v>
      </c>
      <c r="Z78" s="109">
        <f t="shared" si="11"/>
        <v>15.384615384615385</v>
      </c>
      <c r="AA78" s="108">
        <f>Гл.ветвр.!AA78+Ветеринары!AA78</f>
        <v>0</v>
      </c>
      <c r="AB78" s="109">
        <f t="shared" si="12"/>
        <v>0</v>
      </c>
      <c r="AC78" s="109">
        <f t="shared" si="13"/>
        <v>0</v>
      </c>
      <c r="AD78" s="108">
        <f>Гл.ветвр.!AD78+Ветеринары!AD78</f>
        <v>3</v>
      </c>
      <c r="AE78" s="109">
        <f t="shared" si="14"/>
        <v>23.076923076923077</v>
      </c>
      <c r="AF78" s="108">
        <f>Гл.ветвр.!AF78+Ветеринары!AF78</f>
        <v>0</v>
      </c>
      <c r="AG78" s="109">
        <f t="shared" si="15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61">
        <f>SUM(C80:C89)</f>
        <v>2559.25</v>
      </c>
      <c r="D79" s="61">
        <f>SUM(D80:D89)</f>
        <v>2317</v>
      </c>
      <c r="E79" s="62">
        <f>IF(C79=0,0,D79/C79*100)</f>
        <v>90.534336231317766</v>
      </c>
      <c r="F79" s="61">
        <f>SUM(F80:F89)</f>
        <v>1329</v>
      </c>
      <c r="G79" s="62">
        <f>IF(D79=0,0,F79/D79*100)</f>
        <v>57.358653431160988</v>
      </c>
      <c r="H79" s="61">
        <f>SUM(H80:H89)</f>
        <v>1971</v>
      </c>
      <c r="I79" s="62">
        <f>IF(D79=0,0,H79/D79*100)</f>
        <v>85.066896849374203</v>
      </c>
      <c r="J79" s="62">
        <f>IF(C79=0,0,H79/C79*100)</f>
        <v>77.014750415160691</v>
      </c>
      <c r="K79" s="61">
        <f>SUM(K80:K89)</f>
        <v>1098</v>
      </c>
      <c r="L79" s="62">
        <f t="shared" si="4"/>
        <v>47.38886491152352</v>
      </c>
      <c r="M79" s="61">
        <f>SUM(M80:M89)</f>
        <v>873</v>
      </c>
      <c r="N79" s="62">
        <f>IF(D79=0,0,M79/D79*100)</f>
        <v>37.678031937850669</v>
      </c>
      <c r="O79" s="61">
        <f>SUM(O80:O89)</f>
        <v>346</v>
      </c>
      <c r="P79" s="62">
        <f>IF(D79=0,0,O79/D79*100)</f>
        <v>14.93310315062581</v>
      </c>
      <c r="Q79" s="61">
        <f>SUM(Q80:Q89)</f>
        <v>24</v>
      </c>
      <c r="R79" s="62">
        <f t="shared" si="7"/>
        <v>6.9364161849710975</v>
      </c>
      <c r="S79" s="61">
        <f>SUM(S80:S89)</f>
        <v>376</v>
      </c>
      <c r="T79" s="62">
        <f>IF(D79=0,0,S79/D79*100)</f>
        <v>16.227880880448854</v>
      </c>
      <c r="U79" s="61">
        <f>SUM(U80:U89)</f>
        <v>146</v>
      </c>
      <c r="V79" s="62">
        <f t="shared" si="9"/>
        <v>6.3012516184721621</v>
      </c>
      <c r="W79" s="61">
        <f>SUM(W80:W89)</f>
        <v>107</v>
      </c>
      <c r="X79" s="62">
        <f>IF(D79=0,0,W79/D79*100)</f>
        <v>4.6180405697022007</v>
      </c>
      <c r="Y79" s="61">
        <f>SUM(Y80:Y89)</f>
        <v>438</v>
      </c>
      <c r="Z79" s="62">
        <f>IF(D79=0,0,Y79/D79*100)</f>
        <v>18.903754855416487</v>
      </c>
      <c r="AA79" s="61">
        <f>SUM(AA80:AA89)</f>
        <v>74</v>
      </c>
      <c r="AB79" s="62">
        <f>IF(D79=0,0,AA79/D79*100)</f>
        <v>3.1937850668968495</v>
      </c>
      <c r="AC79" s="62">
        <f>IF(Y79=0,0,AA79/Y79*100)</f>
        <v>16.894977168949772</v>
      </c>
      <c r="AD79" s="61">
        <f>SUM(AD80:AD89)</f>
        <v>415</v>
      </c>
      <c r="AE79" s="62">
        <f t="shared" si="14"/>
        <v>17.911091929218816</v>
      </c>
      <c r="AF79" s="61">
        <f>SUM(AF80:AF89)</f>
        <v>5</v>
      </c>
      <c r="AG79" s="62">
        <f>IF(D79=0,0,AF79/D79*100)</f>
        <v>0.21579628830384118</v>
      </c>
      <c r="AH79" s="46"/>
      <c r="AI79" s="46"/>
    </row>
    <row r="80" spans="1:35" x14ac:dyDescent="0.25">
      <c r="A80" s="93">
        <v>65</v>
      </c>
      <c r="B80" s="96" t="s">
        <v>104</v>
      </c>
      <c r="C80" s="108">
        <f>Гл.ветвр.!C80+Ветеринары!C80</f>
        <v>46</v>
      </c>
      <c r="D80" s="108">
        <f>Гл.ветвр.!D80+Ветеринары!D80</f>
        <v>44</v>
      </c>
      <c r="E80" s="109">
        <f t="shared" ref="E80" si="64">IF(C80=0,0,D80/C80*100)</f>
        <v>95.652173913043484</v>
      </c>
      <c r="F80" s="108">
        <f>Гл.ветвр.!F80+Ветеринары!F80</f>
        <v>15</v>
      </c>
      <c r="G80" s="109">
        <f t="shared" ref="G80" si="65">IF(D80=0,0,F80/D80*100)</f>
        <v>34.090909090909086</v>
      </c>
      <c r="H80" s="108">
        <f>Гл.ветвр.!H80+Ветеринары!H80</f>
        <v>40</v>
      </c>
      <c r="I80" s="109">
        <f t="shared" ref="I80" si="66">IF(D80=0,0,H80/D80*100)</f>
        <v>90.909090909090907</v>
      </c>
      <c r="J80" s="109">
        <f t="shared" ref="J80" si="67">IF(C80=0,0,H80/C80*100)</f>
        <v>86.956521739130437</v>
      </c>
      <c r="K80" s="108">
        <f>Гл.ветвр.!K80+Ветеринары!K80</f>
        <v>21</v>
      </c>
      <c r="L80" s="109">
        <f t="shared" ref="L80" si="68">IF(D80=0,0,K80/D80*100)</f>
        <v>47.727272727272727</v>
      </c>
      <c r="M80" s="108">
        <f>Гл.ветвр.!M80+Ветеринары!M80</f>
        <v>19</v>
      </c>
      <c r="N80" s="109">
        <f t="shared" ref="N80" si="69">IF(D80=0,0,M80/D80*100)</f>
        <v>43.18181818181818</v>
      </c>
      <c r="O80" s="108">
        <f>Гл.ветвр.!O80+Ветеринары!O80</f>
        <v>4</v>
      </c>
      <c r="P80" s="109">
        <f t="shared" ref="P80" si="70">IF(D80=0,0,O80/D80*100)</f>
        <v>9.0909090909090917</v>
      </c>
      <c r="Q80" s="108">
        <f>Гл.ветвр.!Q80+Ветеринары!Q80</f>
        <v>0</v>
      </c>
      <c r="R80" s="109">
        <f t="shared" ref="R80" si="71">IF(O80=0,0,Q80/O80*100)</f>
        <v>0</v>
      </c>
      <c r="S80" s="108">
        <f>Гл.ветвр.!S80+Ветеринары!S80</f>
        <v>6</v>
      </c>
      <c r="T80" s="109">
        <f t="shared" ref="T80" si="72">IF(D80=0,0,S80/D80*100)</f>
        <v>13.636363636363635</v>
      </c>
      <c r="U80" s="108">
        <f>Гл.ветвр.!U80+Ветеринары!U80</f>
        <v>6</v>
      </c>
      <c r="V80" s="109">
        <f t="shared" ref="V80" si="73">IF(D80=0,0,U80/D80*100)</f>
        <v>13.636363636363635</v>
      </c>
      <c r="W80" s="108">
        <f>Гл.ветвр.!W80+Ветеринары!W80</f>
        <v>3</v>
      </c>
      <c r="X80" s="109">
        <f t="shared" ref="X80" si="74">IF(D80=0,0,W80/D80*100)</f>
        <v>6.8181818181818175</v>
      </c>
      <c r="Y80" s="108">
        <f>Гл.ветвр.!Y80+Ветеринары!Y80</f>
        <v>4</v>
      </c>
      <c r="Z80" s="109">
        <f t="shared" ref="Z80" si="75">IF(D80=0,0,Y80/D80*100)</f>
        <v>9.0909090909090917</v>
      </c>
      <c r="AA80" s="108">
        <f>Гл.ветвр.!AA80+Ветеринары!AA80</f>
        <v>1</v>
      </c>
      <c r="AB80" s="109">
        <f t="shared" ref="AB80" si="76">IF(D80=0,0,AA80/D80*100)</f>
        <v>2.2727272727272729</v>
      </c>
      <c r="AC80" s="109">
        <f t="shared" ref="AC80" si="77">IF(Y80=0,0,AA80/Y80*100)</f>
        <v>25</v>
      </c>
      <c r="AD80" s="108">
        <f>Гл.ветвр.!AD80+Ветеринары!AD80</f>
        <v>3</v>
      </c>
      <c r="AE80" s="109">
        <f t="shared" ref="AE80" si="78">IF(D80=0,0,AD80/D80*100)</f>
        <v>6.8181818181818175</v>
      </c>
      <c r="AF80" s="108">
        <f>Гл.ветвр.!AF80+Ветеринары!AF80</f>
        <v>0</v>
      </c>
      <c r="AG80" s="109">
        <f t="shared" ref="AG80" si="7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108">
        <f>Гл.ветвр.!C81+Ветеринары!C81</f>
        <v>32</v>
      </c>
      <c r="D81" s="108">
        <f>Гл.ветвр.!D81+Ветеринары!D81</f>
        <v>32</v>
      </c>
      <c r="E81" s="109">
        <f t="shared" ref="E81:E89" si="80">IF(C81=0,0,D81/C81*100)</f>
        <v>100</v>
      </c>
      <c r="F81" s="108">
        <f>Гл.ветвр.!F81+Ветеринары!F81</f>
        <v>17</v>
      </c>
      <c r="G81" s="109">
        <f t="shared" ref="G81:G89" si="81">IF(D81=0,0,F81/D81*100)</f>
        <v>53.125</v>
      </c>
      <c r="H81" s="108">
        <f>Гл.ветвр.!H81+Ветеринары!H81</f>
        <v>31</v>
      </c>
      <c r="I81" s="109">
        <f t="shared" ref="I81:I89" si="82">IF(D81=0,0,H81/D81*100)</f>
        <v>96.875</v>
      </c>
      <c r="J81" s="109">
        <f t="shared" ref="J81:J89" si="83">IF(C81=0,0,H81/C81*100)</f>
        <v>96.875</v>
      </c>
      <c r="K81" s="108">
        <f>Гл.ветвр.!K81+Ветеринары!K81</f>
        <v>8</v>
      </c>
      <c r="L81" s="109">
        <f t="shared" ref="L81:L89" si="84">IF(D81=0,0,K81/D81*100)</f>
        <v>25</v>
      </c>
      <c r="M81" s="108">
        <f>Гл.ветвр.!M81+Ветеринары!M81</f>
        <v>23</v>
      </c>
      <c r="N81" s="109">
        <f t="shared" ref="N81:N89" si="85">IF(D81=0,0,M81/D81*100)</f>
        <v>71.875</v>
      </c>
      <c r="O81" s="108">
        <f>Гл.ветвр.!O81+Ветеринары!O81</f>
        <v>1</v>
      </c>
      <c r="P81" s="109">
        <f t="shared" ref="P81:P89" si="86">IF(D81=0,0,O81/D81*100)</f>
        <v>3.125</v>
      </c>
      <c r="Q81" s="108">
        <f>Гл.ветвр.!Q81+Ветеринары!Q81</f>
        <v>0</v>
      </c>
      <c r="R81" s="109">
        <f t="shared" ref="R81:R89" si="87">IF(O81=0,0,Q81/O81*100)</f>
        <v>0</v>
      </c>
      <c r="S81" s="108">
        <f>Гл.ветвр.!S81+Ветеринары!S81</f>
        <v>2</v>
      </c>
      <c r="T81" s="109">
        <f t="shared" ref="T81:T89" si="88">IF(D81=0,0,S81/D81*100)</f>
        <v>6.25</v>
      </c>
      <c r="U81" s="108">
        <f>Гл.ветвр.!U81+Ветеринары!U81</f>
        <v>5</v>
      </c>
      <c r="V81" s="109">
        <f t="shared" ref="V81:V89" si="89">IF(D81=0,0,U81/D81*100)</f>
        <v>15.625</v>
      </c>
      <c r="W81" s="108">
        <f>Гл.ветвр.!W81+Ветеринары!W81</f>
        <v>0</v>
      </c>
      <c r="X81" s="109">
        <f t="shared" ref="X81:X89" si="90">IF(D81=0,0,W81/D81*100)</f>
        <v>0</v>
      </c>
      <c r="Y81" s="108">
        <f>Гл.ветвр.!Y81+Ветеринары!Y81</f>
        <v>7</v>
      </c>
      <c r="Z81" s="109">
        <f t="shared" ref="Z81:Z89" si="91">IF(D81=0,0,Y81/D81*100)</f>
        <v>21.875</v>
      </c>
      <c r="AA81" s="108">
        <f>Гл.ветвр.!AA81+Ветеринары!AA81</f>
        <v>0</v>
      </c>
      <c r="AB81" s="109">
        <f t="shared" ref="AB81:AB89" si="92">IF(D81=0,0,AA81/D81*100)</f>
        <v>0</v>
      </c>
      <c r="AC81" s="109">
        <f t="shared" ref="AC81:AC89" si="93">IF(Y81=0,0,AA81/Y81*100)</f>
        <v>0</v>
      </c>
      <c r="AD81" s="108">
        <f>Гл.ветвр.!AD81+Ветеринары!AD81</f>
        <v>1</v>
      </c>
      <c r="AE81" s="109">
        <f t="shared" ref="AE81:AE89" si="94">IF(D81=0,0,AD81/D81*100)</f>
        <v>3.125</v>
      </c>
      <c r="AF81" s="108">
        <f>Гл.ветвр.!AF81+Ветеринары!AF81</f>
        <v>0</v>
      </c>
      <c r="AG81" s="109">
        <f t="shared" ref="AG81:AG89" si="95">IF(D81=0,0,AF81/D81*100)</f>
        <v>0</v>
      </c>
      <c r="AH81" s="42"/>
      <c r="AI81" s="42"/>
    </row>
    <row r="82" spans="1:35" x14ac:dyDescent="0.25">
      <c r="A82" s="93">
        <f t="shared" ref="A82:A89" si="96">A81+1</f>
        <v>67</v>
      </c>
      <c r="B82" s="96" t="s">
        <v>107</v>
      </c>
      <c r="C82" s="108">
        <f>Гл.ветвр.!C82+Ветеринары!C82</f>
        <v>17</v>
      </c>
      <c r="D82" s="108">
        <f>Гл.ветвр.!D82+Ветеринары!D82</f>
        <v>20</v>
      </c>
      <c r="E82" s="109">
        <f t="shared" si="80"/>
        <v>117.64705882352942</v>
      </c>
      <c r="F82" s="108">
        <f>Гл.ветвр.!F82+Ветеринары!F82</f>
        <v>11</v>
      </c>
      <c r="G82" s="109">
        <f t="shared" si="81"/>
        <v>55.000000000000007</v>
      </c>
      <c r="H82" s="108">
        <f>Гл.ветвр.!H82+Ветеринары!H82</f>
        <v>17</v>
      </c>
      <c r="I82" s="109">
        <f t="shared" si="82"/>
        <v>85</v>
      </c>
      <c r="J82" s="109">
        <f t="shared" si="83"/>
        <v>100</v>
      </c>
      <c r="K82" s="108">
        <f>Гл.ветвр.!K82+Ветеринары!K82</f>
        <v>6</v>
      </c>
      <c r="L82" s="109">
        <f t="shared" si="84"/>
        <v>30</v>
      </c>
      <c r="M82" s="108">
        <f>Гл.ветвр.!M82+Ветеринары!M82</f>
        <v>11</v>
      </c>
      <c r="N82" s="109">
        <f t="shared" si="85"/>
        <v>55.000000000000007</v>
      </c>
      <c r="O82" s="108">
        <f>Гл.ветвр.!O82+Ветеринары!O82</f>
        <v>3</v>
      </c>
      <c r="P82" s="109">
        <f t="shared" si="86"/>
        <v>15</v>
      </c>
      <c r="Q82" s="108">
        <f>Гл.ветвр.!Q82+Ветеринары!Q82</f>
        <v>0</v>
      </c>
      <c r="R82" s="109">
        <f t="shared" si="87"/>
        <v>0</v>
      </c>
      <c r="S82" s="108">
        <f>Гл.ветвр.!S82+Ветеринары!S82</f>
        <v>1</v>
      </c>
      <c r="T82" s="109">
        <f t="shared" si="88"/>
        <v>5</v>
      </c>
      <c r="U82" s="108">
        <f>Гл.ветвр.!U82+Ветеринары!U82</f>
        <v>0</v>
      </c>
      <c r="V82" s="109">
        <f t="shared" si="89"/>
        <v>0</v>
      </c>
      <c r="W82" s="108">
        <f>Гл.ветвр.!W82+Ветеринары!W82</f>
        <v>0</v>
      </c>
      <c r="X82" s="109">
        <f t="shared" si="90"/>
        <v>0</v>
      </c>
      <c r="Y82" s="108">
        <f>Гл.ветвр.!Y82+Ветеринары!Y82</f>
        <v>3</v>
      </c>
      <c r="Z82" s="109">
        <f t="shared" si="91"/>
        <v>15</v>
      </c>
      <c r="AA82" s="108">
        <f>Гл.ветвр.!AA82+Ветеринары!AA82</f>
        <v>0</v>
      </c>
      <c r="AB82" s="109">
        <f t="shared" si="92"/>
        <v>0</v>
      </c>
      <c r="AC82" s="109">
        <f t="shared" si="93"/>
        <v>0</v>
      </c>
      <c r="AD82" s="108">
        <f>Гл.ветвр.!AD82+Ветеринары!AD82</f>
        <v>6</v>
      </c>
      <c r="AE82" s="109">
        <f t="shared" si="94"/>
        <v>30</v>
      </c>
      <c r="AF82" s="108">
        <f>Гл.ветвр.!AF82+Ветеринары!AF82</f>
        <v>0</v>
      </c>
      <c r="AG82" s="109">
        <f t="shared" si="95"/>
        <v>0</v>
      </c>
      <c r="AH82" s="42"/>
      <c r="AI82" s="42"/>
    </row>
    <row r="83" spans="1:35" x14ac:dyDescent="0.25">
      <c r="A83" s="93">
        <f t="shared" si="96"/>
        <v>68</v>
      </c>
      <c r="B83" s="96" t="s">
        <v>108</v>
      </c>
      <c r="C83" s="108">
        <f>Гл.ветвр.!C83+Ветеринары!C83</f>
        <v>601</v>
      </c>
      <c r="D83" s="108">
        <f>Гл.ветвр.!D83+Ветеринары!D83</f>
        <v>519</v>
      </c>
      <c r="E83" s="109">
        <f t="shared" si="80"/>
        <v>86.356073211314481</v>
      </c>
      <c r="F83" s="108">
        <f>Гл.ветвр.!F83+Ветеринары!F83</f>
        <v>244</v>
      </c>
      <c r="G83" s="109">
        <f t="shared" si="81"/>
        <v>47.01348747591522</v>
      </c>
      <c r="H83" s="108">
        <f>Гл.ветвр.!H83+Ветеринары!H83</f>
        <v>445</v>
      </c>
      <c r="I83" s="109">
        <f t="shared" si="82"/>
        <v>85.74181117533719</v>
      </c>
      <c r="J83" s="109">
        <f t="shared" si="83"/>
        <v>74.043261231281193</v>
      </c>
      <c r="K83" s="108">
        <f>Гл.ветвр.!K83+Ветеринары!K83</f>
        <v>243</v>
      </c>
      <c r="L83" s="109">
        <f t="shared" si="84"/>
        <v>46.820809248554909</v>
      </c>
      <c r="M83" s="108">
        <f>Гл.ветвр.!M83+Ветеринары!M83</f>
        <v>202</v>
      </c>
      <c r="N83" s="109">
        <f t="shared" si="85"/>
        <v>38.921001926782274</v>
      </c>
      <c r="O83" s="108">
        <f>Гл.ветвр.!O83+Ветеринары!O83</f>
        <v>74</v>
      </c>
      <c r="P83" s="109">
        <f t="shared" si="86"/>
        <v>14.258188824662813</v>
      </c>
      <c r="Q83" s="108">
        <f>Гл.ветвр.!Q83+Ветеринары!Q83</f>
        <v>3</v>
      </c>
      <c r="R83" s="109">
        <f t="shared" si="87"/>
        <v>4.0540540540540544</v>
      </c>
      <c r="S83" s="108">
        <f>Гл.ветвр.!S83+Ветеринары!S83</f>
        <v>63</v>
      </c>
      <c r="T83" s="109">
        <f t="shared" si="88"/>
        <v>12.138728323699421</v>
      </c>
      <c r="U83" s="108">
        <f>Гл.ветвр.!U83+Ветеринары!U83</f>
        <v>27</v>
      </c>
      <c r="V83" s="109">
        <f t="shared" si="89"/>
        <v>5.202312138728324</v>
      </c>
      <c r="W83" s="108">
        <f>Гл.ветвр.!W83+Ветеринары!W83</f>
        <v>46</v>
      </c>
      <c r="X83" s="109">
        <f t="shared" si="90"/>
        <v>8.8631984585741819</v>
      </c>
      <c r="Y83" s="108">
        <f>Гл.ветвр.!Y83+Ветеринары!Y83</f>
        <v>97</v>
      </c>
      <c r="Z83" s="109">
        <f t="shared" si="91"/>
        <v>18.689788053949904</v>
      </c>
      <c r="AA83" s="108">
        <f>Гл.ветвр.!AA83+Ветеринары!AA83</f>
        <v>22</v>
      </c>
      <c r="AB83" s="109">
        <f t="shared" si="92"/>
        <v>4.2389210019267818</v>
      </c>
      <c r="AC83" s="109">
        <f t="shared" si="93"/>
        <v>22.680412371134022</v>
      </c>
      <c r="AD83" s="108">
        <f>Гл.ветвр.!AD83+Ветеринары!AD83</f>
        <v>125</v>
      </c>
      <c r="AE83" s="109">
        <f t="shared" si="94"/>
        <v>24.084778420038536</v>
      </c>
      <c r="AF83" s="108">
        <f>Гл.ветвр.!AF83+Ветеринары!AF83</f>
        <v>0</v>
      </c>
      <c r="AG83" s="109">
        <f t="shared" si="95"/>
        <v>0</v>
      </c>
      <c r="AH83" s="42"/>
      <c r="AI83" s="42"/>
    </row>
    <row r="84" spans="1:35" x14ac:dyDescent="0.25">
      <c r="A84" s="93">
        <f t="shared" si="96"/>
        <v>69</v>
      </c>
      <c r="B84" s="96" t="s">
        <v>110</v>
      </c>
      <c r="C84" s="108">
        <f>Гл.ветвр.!C84+Ветеринары!C84</f>
        <v>407</v>
      </c>
      <c r="D84" s="108">
        <f>Гл.ветвр.!D84+Ветеринары!D84</f>
        <v>362</v>
      </c>
      <c r="E84" s="109">
        <f t="shared" si="80"/>
        <v>88.943488943488944</v>
      </c>
      <c r="F84" s="108">
        <f>Гл.ветвр.!F84+Ветеринары!F84</f>
        <v>255</v>
      </c>
      <c r="G84" s="109">
        <f t="shared" si="81"/>
        <v>70.44198895027624</v>
      </c>
      <c r="H84" s="108">
        <f>Гл.ветвр.!H84+Ветеринары!H84</f>
        <v>293</v>
      </c>
      <c r="I84" s="109">
        <f t="shared" si="82"/>
        <v>80.939226519337012</v>
      </c>
      <c r="J84" s="109">
        <f t="shared" si="83"/>
        <v>71.990171990171987</v>
      </c>
      <c r="K84" s="108">
        <f>Гл.ветвр.!K84+Ветеринары!K84</f>
        <v>145</v>
      </c>
      <c r="L84" s="109">
        <f t="shared" si="84"/>
        <v>40.055248618784525</v>
      </c>
      <c r="M84" s="108">
        <f>Гл.ветвр.!M84+Ветеринары!M84</f>
        <v>148</v>
      </c>
      <c r="N84" s="109">
        <f t="shared" si="85"/>
        <v>40.883977900552487</v>
      </c>
      <c r="O84" s="108">
        <f>Гл.ветвр.!O84+Ветеринары!O84</f>
        <v>69</v>
      </c>
      <c r="P84" s="109">
        <f t="shared" si="86"/>
        <v>19.060773480662984</v>
      </c>
      <c r="Q84" s="108">
        <f>Гл.ветвр.!Q84+Ветеринары!Q84</f>
        <v>1</v>
      </c>
      <c r="R84" s="109">
        <f t="shared" si="87"/>
        <v>1.4492753623188406</v>
      </c>
      <c r="S84" s="108">
        <f>Гл.ветвр.!S84+Ветеринары!S84</f>
        <v>86</v>
      </c>
      <c r="T84" s="109">
        <f t="shared" si="88"/>
        <v>23.756906077348066</v>
      </c>
      <c r="U84" s="108">
        <f>Гл.ветвр.!U84+Ветеринары!U84</f>
        <v>29</v>
      </c>
      <c r="V84" s="109">
        <f t="shared" si="89"/>
        <v>8.0110497237569067</v>
      </c>
      <c r="W84" s="108">
        <f>Гл.ветвр.!W84+Ветеринары!W84</f>
        <v>3</v>
      </c>
      <c r="X84" s="109">
        <f t="shared" si="90"/>
        <v>0.82872928176795579</v>
      </c>
      <c r="Y84" s="108">
        <f>Гл.ветвр.!Y84+Ветеринары!Y84</f>
        <v>56</v>
      </c>
      <c r="Z84" s="109">
        <f t="shared" si="91"/>
        <v>15.469613259668508</v>
      </c>
      <c r="AA84" s="108">
        <f>Гл.ветвр.!AA84+Ветеринары!AA84</f>
        <v>13</v>
      </c>
      <c r="AB84" s="109">
        <f t="shared" si="92"/>
        <v>3.5911602209944751</v>
      </c>
      <c r="AC84" s="109">
        <f t="shared" si="93"/>
        <v>23.214285714285715</v>
      </c>
      <c r="AD84" s="108">
        <f>Гл.ветвр.!AD84+Ветеринары!AD84</f>
        <v>64</v>
      </c>
      <c r="AE84" s="109">
        <f t="shared" si="94"/>
        <v>17.679558011049721</v>
      </c>
      <c r="AF84" s="108">
        <f>Гл.ветвр.!AF84+Ветеринары!AF84</f>
        <v>1</v>
      </c>
      <c r="AG84" s="109">
        <f t="shared" si="95"/>
        <v>0.27624309392265189</v>
      </c>
      <c r="AH84" s="42"/>
      <c r="AI84" s="42"/>
    </row>
    <row r="85" spans="1:35" x14ac:dyDescent="0.25">
      <c r="A85" s="93">
        <f t="shared" si="96"/>
        <v>70</v>
      </c>
      <c r="B85" s="96" t="s">
        <v>111</v>
      </c>
      <c r="C85" s="108">
        <f>Гл.ветвр.!C85+Ветеринары!C85</f>
        <v>112</v>
      </c>
      <c r="D85" s="108">
        <f>Гл.ветвр.!D85+Ветеринары!D85</f>
        <v>107</v>
      </c>
      <c r="E85" s="109">
        <f t="shared" si="80"/>
        <v>95.535714285714292</v>
      </c>
      <c r="F85" s="108">
        <f>Гл.ветвр.!F85+Ветеринары!F85</f>
        <v>81</v>
      </c>
      <c r="G85" s="109">
        <f t="shared" si="81"/>
        <v>75.700934579439249</v>
      </c>
      <c r="H85" s="108">
        <f>Гл.ветвр.!H85+Ветеринары!H85</f>
        <v>103</v>
      </c>
      <c r="I85" s="109">
        <f t="shared" si="82"/>
        <v>96.261682242990659</v>
      </c>
      <c r="J85" s="109">
        <f t="shared" si="83"/>
        <v>91.964285714285708</v>
      </c>
      <c r="K85" s="108">
        <f>Гл.ветвр.!K85+Ветеринары!K85</f>
        <v>70</v>
      </c>
      <c r="L85" s="109">
        <f t="shared" si="84"/>
        <v>65.420560747663544</v>
      </c>
      <c r="M85" s="108">
        <f>Гл.ветвр.!M85+Ветеринары!M85</f>
        <v>33</v>
      </c>
      <c r="N85" s="109">
        <f t="shared" si="85"/>
        <v>30.841121495327101</v>
      </c>
      <c r="O85" s="108">
        <f>Гл.ветвр.!O85+Ветеринары!O85</f>
        <v>4</v>
      </c>
      <c r="P85" s="109">
        <f t="shared" si="86"/>
        <v>3.7383177570093453</v>
      </c>
      <c r="Q85" s="108">
        <f>Гл.ветвр.!Q85+Ветеринары!Q85</f>
        <v>0</v>
      </c>
      <c r="R85" s="109">
        <f t="shared" si="87"/>
        <v>0</v>
      </c>
      <c r="S85" s="108">
        <f>Гл.ветвр.!S85+Ветеринары!S85</f>
        <v>19</v>
      </c>
      <c r="T85" s="109">
        <f t="shared" si="88"/>
        <v>17.75700934579439</v>
      </c>
      <c r="U85" s="108">
        <f>Гл.ветвр.!U85+Ветеринары!U85</f>
        <v>5</v>
      </c>
      <c r="V85" s="109">
        <f t="shared" si="89"/>
        <v>4.6728971962616823</v>
      </c>
      <c r="W85" s="108">
        <f>Гл.ветвр.!W85+Ветеринары!W85</f>
        <v>2</v>
      </c>
      <c r="X85" s="109">
        <f t="shared" si="90"/>
        <v>1.8691588785046727</v>
      </c>
      <c r="Y85" s="108">
        <f>Гл.ветвр.!Y85+Ветеринары!Y85</f>
        <v>25</v>
      </c>
      <c r="Z85" s="109">
        <f t="shared" si="91"/>
        <v>23.364485981308412</v>
      </c>
      <c r="AA85" s="108">
        <f>Гл.ветвр.!AA85+Ветеринары!AA85</f>
        <v>1</v>
      </c>
      <c r="AB85" s="109">
        <f t="shared" si="92"/>
        <v>0.93457943925233633</v>
      </c>
      <c r="AC85" s="109">
        <f t="shared" si="93"/>
        <v>4</v>
      </c>
      <c r="AD85" s="108">
        <f>Гл.ветвр.!AD85+Ветеринары!AD85</f>
        <v>15</v>
      </c>
      <c r="AE85" s="109">
        <f t="shared" si="94"/>
        <v>14.018691588785046</v>
      </c>
      <c r="AF85" s="108">
        <f>Гл.ветвр.!AF85+Ветеринары!AF85</f>
        <v>0</v>
      </c>
      <c r="AG85" s="109">
        <f t="shared" si="95"/>
        <v>0</v>
      </c>
      <c r="AH85" s="42"/>
      <c r="AI85" s="42"/>
    </row>
    <row r="86" spans="1:35" x14ac:dyDescent="0.25">
      <c r="A86" s="93">
        <f t="shared" si="96"/>
        <v>71</v>
      </c>
      <c r="B86" s="96" t="s">
        <v>112</v>
      </c>
      <c r="C86" s="108">
        <f>Гл.ветвр.!C86+Ветеринары!C86</f>
        <v>221</v>
      </c>
      <c r="D86" s="108">
        <f>Гл.ветвр.!D86+Ветеринары!D86</f>
        <v>188</v>
      </c>
      <c r="E86" s="109">
        <f t="shared" si="80"/>
        <v>85.067873303167417</v>
      </c>
      <c r="F86" s="108">
        <f>Гл.ветвр.!F86+Ветеринары!F86</f>
        <v>136</v>
      </c>
      <c r="G86" s="109">
        <f t="shared" si="81"/>
        <v>72.340425531914903</v>
      </c>
      <c r="H86" s="108">
        <f>Гл.ветвр.!H86+Ветеринары!H86</f>
        <v>165</v>
      </c>
      <c r="I86" s="109">
        <f t="shared" si="82"/>
        <v>87.7659574468085</v>
      </c>
      <c r="J86" s="109">
        <f t="shared" si="83"/>
        <v>74.660633484162901</v>
      </c>
      <c r="K86" s="108">
        <f>Гл.ветвр.!K86+Ветеринары!K86</f>
        <v>68</v>
      </c>
      <c r="L86" s="109">
        <f t="shared" si="84"/>
        <v>36.170212765957451</v>
      </c>
      <c r="M86" s="108">
        <f>Гл.ветвр.!M86+Ветеринары!M86</f>
        <v>97</v>
      </c>
      <c r="N86" s="109">
        <f t="shared" si="85"/>
        <v>51.595744680851062</v>
      </c>
      <c r="O86" s="108">
        <f>Гл.ветвр.!O86+Ветеринары!O86</f>
        <v>23</v>
      </c>
      <c r="P86" s="109">
        <f t="shared" si="86"/>
        <v>12.23404255319149</v>
      </c>
      <c r="Q86" s="108">
        <f>Гл.ветвр.!Q86+Ветеринары!Q86</f>
        <v>3</v>
      </c>
      <c r="R86" s="109">
        <f t="shared" si="87"/>
        <v>13.043478260869565</v>
      </c>
      <c r="S86" s="108">
        <f>Гл.ветвр.!S86+Ветеринары!S86</f>
        <v>26</v>
      </c>
      <c r="T86" s="109">
        <f t="shared" si="88"/>
        <v>13.829787234042554</v>
      </c>
      <c r="U86" s="108">
        <f>Гл.ветвр.!U86+Ветеринары!U86</f>
        <v>13</v>
      </c>
      <c r="V86" s="109">
        <f t="shared" si="89"/>
        <v>6.9148936170212769</v>
      </c>
      <c r="W86" s="108">
        <f>Гл.ветвр.!W86+Ветеринары!W86</f>
        <v>3</v>
      </c>
      <c r="X86" s="109">
        <f t="shared" si="90"/>
        <v>1.5957446808510638</v>
      </c>
      <c r="Y86" s="108">
        <f>Гл.ветвр.!Y86+Ветеринары!Y86</f>
        <v>28</v>
      </c>
      <c r="Z86" s="109">
        <f t="shared" si="91"/>
        <v>14.893617021276595</v>
      </c>
      <c r="AA86" s="108">
        <f>Гл.ветвр.!AA86+Ветеринары!AA86</f>
        <v>1</v>
      </c>
      <c r="AB86" s="109">
        <f t="shared" si="92"/>
        <v>0.53191489361702127</v>
      </c>
      <c r="AC86" s="109">
        <f t="shared" si="93"/>
        <v>3.5714285714285712</v>
      </c>
      <c r="AD86" s="108">
        <f>Гл.ветвр.!AD86+Ветеринары!AD86</f>
        <v>34</v>
      </c>
      <c r="AE86" s="109">
        <f t="shared" si="94"/>
        <v>18.085106382978726</v>
      </c>
      <c r="AF86" s="108">
        <f>Гл.ветвр.!AF86+Ветеринары!AF86</f>
        <v>2</v>
      </c>
      <c r="AG86" s="109">
        <f t="shared" si="95"/>
        <v>1.0638297872340425</v>
      </c>
      <c r="AH86" s="42"/>
      <c r="AI86" s="42"/>
    </row>
    <row r="87" spans="1:35" x14ac:dyDescent="0.25">
      <c r="A87" s="93">
        <f t="shared" si="96"/>
        <v>72</v>
      </c>
      <c r="B87" s="96" t="s">
        <v>113</v>
      </c>
      <c r="C87" s="108">
        <f>Гл.ветвр.!C87+Ветеринары!C87</f>
        <v>531</v>
      </c>
      <c r="D87" s="108">
        <f>Гл.ветвр.!D87+Ветеринары!D87</f>
        <v>448</v>
      </c>
      <c r="E87" s="109">
        <f t="shared" si="80"/>
        <v>84.369114877589453</v>
      </c>
      <c r="F87" s="108">
        <f>Гл.ветвр.!F87+Ветеринары!F87</f>
        <v>221</v>
      </c>
      <c r="G87" s="109">
        <f t="shared" si="81"/>
        <v>49.330357142857146</v>
      </c>
      <c r="H87" s="108">
        <f>Гл.ветвр.!H87+Ветеринары!H87</f>
        <v>361</v>
      </c>
      <c r="I87" s="109">
        <f t="shared" si="82"/>
        <v>80.580357142857139</v>
      </c>
      <c r="J87" s="109">
        <f t="shared" si="83"/>
        <v>67.984934086628996</v>
      </c>
      <c r="K87" s="108">
        <f>Гл.ветвр.!K87+Ветеринары!K87</f>
        <v>208</v>
      </c>
      <c r="L87" s="109">
        <f t="shared" si="84"/>
        <v>46.428571428571431</v>
      </c>
      <c r="M87" s="108">
        <f>Гл.ветвр.!M87+Ветеринары!M87</f>
        <v>153</v>
      </c>
      <c r="N87" s="109">
        <f t="shared" si="85"/>
        <v>34.151785714285715</v>
      </c>
      <c r="O87" s="108">
        <f>Гл.ветвр.!O87+Ветеринары!O87</f>
        <v>87</v>
      </c>
      <c r="P87" s="109">
        <f t="shared" si="86"/>
        <v>19.419642857142858</v>
      </c>
      <c r="Q87" s="108">
        <f>Гл.ветвр.!Q87+Ветеринары!Q87</f>
        <v>15</v>
      </c>
      <c r="R87" s="109">
        <f t="shared" si="87"/>
        <v>17.241379310344829</v>
      </c>
      <c r="S87" s="108">
        <f>Гл.ветвр.!S87+Ветеринары!S87</f>
        <v>98</v>
      </c>
      <c r="T87" s="109">
        <f t="shared" si="88"/>
        <v>21.875</v>
      </c>
      <c r="U87" s="108">
        <f>Гл.ветвр.!U87+Ветеринары!U87</f>
        <v>24</v>
      </c>
      <c r="V87" s="109">
        <f t="shared" si="89"/>
        <v>5.3571428571428568</v>
      </c>
      <c r="W87" s="108">
        <f>Гл.ветвр.!W87+Ветеринары!W87</f>
        <v>6</v>
      </c>
      <c r="X87" s="109">
        <f t="shared" si="90"/>
        <v>1.3392857142857142</v>
      </c>
      <c r="Y87" s="108">
        <f>Гл.ветвр.!Y87+Ветеринары!Y87</f>
        <v>139</v>
      </c>
      <c r="Z87" s="109">
        <f t="shared" si="91"/>
        <v>31.026785714285715</v>
      </c>
      <c r="AA87" s="108">
        <f>Гл.ветвр.!AA87+Ветеринары!AA87</f>
        <v>29</v>
      </c>
      <c r="AB87" s="109">
        <f t="shared" si="92"/>
        <v>6.4732142857142865</v>
      </c>
      <c r="AC87" s="109">
        <f t="shared" si="93"/>
        <v>20.863309352517987</v>
      </c>
      <c r="AD87" s="108">
        <f>Гл.ветвр.!AD87+Ветеринары!AD87</f>
        <v>90</v>
      </c>
      <c r="AE87" s="109">
        <f t="shared" si="94"/>
        <v>20.089285714285715</v>
      </c>
      <c r="AF87" s="108">
        <f>Гл.ветвр.!AF87+Ветеринары!AF87</f>
        <v>1</v>
      </c>
      <c r="AG87" s="109">
        <f t="shared" si="95"/>
        <v>0.2232142857142857</v>
      </c>
      <c r="AH87" s="42"/>
      <c r="AI87" s="42"/>
    </row>
    <row r="88" spans="1:35" x14ac:dyDescent="0.25">
      <c r="A88" s="93">
        <f t="shared" si="96"/>
        <v>73</v>
      </c>
      <c r="B88" s="96" t="s">
        <v>114</v>
      </c>
      <c r="C88" s="108">
        <f>Гл.ветвр.!C88+Ветеринары!C88</f>
        <v>378</v>
      </c>
      <c r="D88" s="108">
        <f>Гл.ветвр.!D88+Ветеринары!D88</f>
        <v>367</v>
      </c>
      <c r="E88" s="109">
        <f t="shared" si="80"/>
        <v>97.089947089947088</v>
      </c>
      <c r="F88" s="108">
        <f>Гл.ветвр.!F88+Ветеринары!F88</f>
        <v>159</v>
      </c>
      <c r="G88" s="109">
        <f t="shared" si="81"/>
        <v>43.324250681198912</v>
      </c>
      <c r="H88" s="108">
        <f>Гл.ветвр.!H88+Ветеринары!H88</f>
        <v>302</v>
      </c>
      <c r="I88" s="109">
        <f t="shared" si="82"/>
        <v>82.288828337874662</v>
      </c>
      <c r="J88" s="109">
        <f t="shared" si="83"/>
        <v>79.894179894179899</v>
      </c>
      <c r="K88" s="108">
        <f>Гл.ветвр.!K88+Ветеринары!K88</f>
        <v>225</v>
      </c>
      <c r="L88" s="109">
        <f t="shared" si="84"/>
        <v>61.307901907356943</v>
      </c>
      <c r="M88" s="108">
        <f>Гл.ветвр.!M88+Ветеринары!M88</f>
        <v>77</v>
      </c>
      <c r="N88" s="109">
        <f t="shared" si="85"/>
        <v>20.980926430517709</v>
      </c>
      <c r="O88" s="108">
        <f>Гл.ветвр.!O88+Ветеринары!O88</f>
        <v>65</v>
      </c>
      <c r="P88" s="109">
        <f t="shared" si="86"/>
        <v>17.711171662125341</v>
      </c>
      <c r="Q88" s="108">
        <f>Гл.ветвр.!Q88+Ветеринары!Q88</f>
        <v>1</v>
      </c>
      <c r="R88" s="109">
        <f t="shared" si="87"/>
        <v>1.5384615384615385</v>
      </c>
      <c r="S88" s="108">
        <f>Гл.ветвр.!S88+Ветеринары!S88</f>
        <v>52</v>
      </c>
      <c r="T88" s="109">
        <f t="shared" si="88"/>
        <v>14.168937329700274</v>
      </c>
      <c r="U88" s="108">
        <f>Гл.ветвр.!U88+Ветеринары!U88</f>
        <v>18</v>
      </c>
      <c r="V88" s="109">
        <f t="shared" si="89"/>
        <v>4.9046321525885563</v>
      </c>
      <c r="W88" s="108">
        <f>Гл.ветвр.!W88+Ветеринары!W88</f>
        <v>38</v>
      </c>
      <c r="X88" s="109">
        <f t="shared" si="90"/>
        <v>10.354223433242508</v>
      </c>
      <c r="Y88" s="108">
        <f>Гл.ветвр.!Y88+Ветеринары!Y88</f>
        <v>40</v>
      </c>
      <c r="Z88" s="109">
        <f t="shared" si="91"/>
        <v>10.899182561307901</v>
      </c>
      <c r="AA88" s="108">
        <f>Гл.ветвр.!AA88+Ветеринары!AA88</f>
        <v>3</v>
      </c>
      <c r="AB88" s="109">
        <f t="shared" si="92"/>
        <v>0.81743869209809261</v>
      </c>
      <c r="AC88" s="109">
        <f t="shared" si="93"/>
        <v>7.5</v>
      </c>
      <c r="AD88" s="108">
        <f>Гл.ветвр.!AD88+Ветеринары!AD88</f>
        <v>60</v>
      </c>
      <c r="AE88" s="109">
        <f t="shared" si="94"/>
        <v>16.348773841961854</v>
      </c>
      <c r="AF88" s="108">
        <f>Гл.ветвр.!AF88+Ветеринары!AF88</f>
        <v>1</v>
      </c>
      <c r="AG88" s="109">
        <f t="shared" si="95"/>
        <v>0.27247956403269752</v>
      </c>
      <c r="AH88" s="42"/>
      <c r="AI88" s="42"/>
    </row>
    <row r="89" spans="1:35" x14ac:dyDescent="0.25">
      <c r="A89" s="93">
        <f t="shared" si="96"/>
        <v>74</v>
      </c>
      <c r="B89" s="96" t="s">
        <v>115</v>
      </c>
      <c r="C89" s="108">
        <f>Гл.ветвр.!C89+Ветеринары!C89</f>
        <v>214.25</v>
      </c>
      <c r="D89" s="108">
        <f>Гл.ветвр.!D89+Ветеринары!D89</f>
        <v>230</v>
      </c>
      <c r="E89" s="109">
        <f t="shared" si="80"/>
        <v>107.3512252042007</v>
      </c>
      <c r="F89" s="108">
        <f>Гл.ветвр.!F89+Ветеринары!F89</f>
        <v>190</v>
      </c>
      <c r="G89" s="109">
        <f t="shared" si="81"/>
        <v>82.608695652173907</v>
      </c>
      <c r="H89" s="108">
        <f>Гл.ветвр.!H89+Ветеринары!H89</f>
        <v>214</v>
      </c>
      <c r="I89" s="109">
        <f t="shared" si="82"/>
        <v>93.043478260869563</v>
      </c>
      <c r="J89" s="109">
        <f t="shared" si="83"/>
        <v>99.88331388564761</v>
      </c>
      <c r="K89" s="108">
        <f>Гл.ветвр.!K89+Ветеринары!K89</f>
        <v>104</v>
      </c>
      <c r="L89" s="109">
        <f t="shared" si="84"/>
        <v>45.217391304347828</v>
      </c>
      <c r="M89" s="108">
        <f>Гл.ветвр.!M89+Ветеринары!M89</f>
        <v>110</v>
      </c>
      <c r="N89" s="109">
        <f t="shared" si="85"/>
        <v>47.826086956521742</v>
      </c>
      <c r="O89" s="108">
        <f>Гл.ветвр.!O89+Ветеринары!O89</f>
        <v>16</v>
      </c>
      <c r="P89" s="109">
        <f t="shared" si="86"/>
        <v>6.9565217391304346</v>
      </c>
      <c r="Q89" s="108">
        <f>Гл.ветвр.!Q89+Ветеринары!Q89</f>
        <v>1</v>
      </c>
      <c r="R89" s="109">
        <f t="shared" si="87"/>
        <v>6.25</v>
      </c>
      <c r="S89" s="108">
        <f>Гл.ветвр.!S89+Ветеринары!S89</f>
        <v>23</v>
      </c>
      <c r="T89" s="109">
        <f t="shared" si="88"/>
        <v>10</v>
      </c>
      <c r="U89" s="108">
        <f>Гл.ветвр.!U89+Ветеринары!U89</f>
        <v>19</v>
      </c>
      <c r="V89" s="109">
        <f t="shared" si="89"/>
        <v>8.2608695652173907</v>
      </c>
      <c r="W89" s="108">
        <f>Гл.ветвр.!W89+Ветеринары!W89</f>
        <v>6</v>
      </c>
      <c r="X89" s="109">
        <f t="shared" si="90"/>
        <v>2.6086956521739131</v>
      </c>
      <c r="Y89" s="108">
        <f>Гл.ветвр.!Y89+Ветеринары!Y89</f>
        <v>39</v>
      </c>
      <c r="Z89" s="109">
        <f t="shared" si="91"/>
        <v>16.956521739130434</v>
      </c>
      <c r="AA89" s="108">
        <f>Гл.ветвр.!AA89+Ветеринары!AA89</f>
        <v>4</v>
      </c>
      <c r="AB89" s="109">
        <f t="shared" si="92"/>
        <v>1.7391304347826086</v>
      </c>
      <c r="AC89" s="109">
        <f t="shared" si="93"/>
        <v>10.256410256410255</v>
      </c>
      <c r="AD89" s="108">
        <f>Гл.ветвр.!AD89+Ветеринары!AD89</f>
        <v>17</v>
      </c>
      <c r="AE89" s="109">
        <f t="shared" si="94"/>
        <v>7.3913043478260869</v>
      </c>
      <c r="AF89" s="108">
        <f>Гл.ветвр.!AF89+Ветеринары!AF89</f>
        <v>0</v>
      </c>
      <c r="AG89" s="109">
        <f t="shared" si="95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61">
        <f>SUM(C91:C101)</f>
        <v>408</v>
      </c>
      <c r="D90" s="61">
        <f>SUM(D91:D101)</f>
        <v>344</v>
      </c>
      <c r="E90" s="62">
        <f>IF(C90=0,0,D90/C90*100)</f>
        <v>84.313725490196077</v>
      </c>
      <c r="F90" s="61">
        <f>SUM(F91:F101)</f>
        <v>170</v>
      </c>
      <c r="G90" s="62">
        <f>IF(D90=0,0,F90/D90*100)</f>
        <v>49.418604651162788</v>
      </c>
      <c r="H90" s="61">
        <f>SUM(H91:H101)</f>
        <v>277</v>
      </c>
      <c r="I90" s="62">
        <f>IF(D90=0,0,H90/D90*100)</f>
        <v>80.523255813953483</v>
      </c>
      <c r="J90" s="62">
        <f>IF(C90=0,0,H90/C90*100)</f>
        <v>67.892156862745097</v>
      </c>
      <c r="K90" s="61">
        <f>SUM(K91:K101)</f>
        <v>171</v>
      </c>
      <c r="L90" s="62">
        <f t="shared" ref="L90:L101" si="97">IF(D90=0,0,K90/D90*100)</f>
        <v>49.709302325581397</v>
      </c>
      <c r="M90" s="61">
        <f>SUM(M91:M101)</f>
        <v>106</v>
      </c>
      <c r="N90" s="62">
        <f>IF(D90=0,0,M90/D90*100)</f>
        <v>30.813953488372093</v>
      </c>
      <c r="O90" s="61">
        <f>SUM(O91:O101)</f>
        <v>67</v>
      </c>
      <c r="P90" s="62">
        <f>IF(D90=0,0,O90/D90*100)</f>
        <v>19.476744186046513</v>
      </c>
      <c r="Q90" s="61">
        <f>SUM(Q91:Q101)</f>
        <v>2</v>
      </c>
      <c r="R90" s="62">
        <f t="shared" ref="R90:R101" si="98">IF(O90=0,0,Q90/O90*100)</f>
        <v>2.9850746268656714</v>
      </c>
      <c r="S90" s="61">
        <f>SUM(S91:S101)</f>
        <v>53</v>
      </c>
      <c r="T90" s="62">
        <f>IF(D90=0,0,S90/D90*100)</f>
        <v>15.406976744186046</v>
      </c>
      <c r="U90" s="61">
        <f>SUM(U91:U101)</f>
        <v>42</v>
      </c>
      <c r="V90" s="62">
        <f t="shared" ref="V90:V101" si="99">IF(D90=0,0,U90/D90*100)</f>
        <v>12.209302325581394</v>
      </c>
      <c r="W90" s="61">
        <f>SUM(W91:W101)</f>
        <v>4</v>
      </c>
      <c r="X90" s="62">
        <f>IF(D90=0,0,W90/D90*100)</f>
        <v>1.1627906976744187</v>
      </c>
      <c r="Y90" s="61">
        <f>SUM(Y91:Y101)</f>
        <v>79</v>
      </c>
      <c r="Z90" s="62">
        <f>IF(D90=0,0,Y90/D90*100)</f>
        <v>22.965116279069768</v>
      </c>
      <c r="AA90" s="61">
        <f>SUM(AA91:AA101)</f>
        <v>16</v>
      </c>
      <c r="AB90" s="62">
        <f>IF(D90=0,0,AA90/D90*100)</f>
        <v>4.6511627906976747</v>
      </c>
      <c r="AC90" s="62">
        <f>IF(Y90=0,0,AA90/Y90*100)</f>
        <v>20.253164556962027</v>
      </c>
      <c r="AD90" s="61">
        <f>SUM(AD91:AD101)</f>
        <v>48</v>
      </c>
      <c r="AE90" s="62">
        <f t="shared" ref="AE90:AE101" si="100">IF(D90=0,0,AD90/D90*100)</f>
        <v>13.953488372093023</v>
      </c>
      <c r="AF90" s="61">
        <f>SUM(AF91:AF101)</f>
        <v>2</v>
      </c>
      <c r="AG90" s="62">
        <f>IF(D90=0,0,AF90/D90*100)</f>
        <v>0.58139534883720934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108">
        <f>Гл.ветвр.!C91+Ветеринары!C91</f>
        <v>41</v>
      </c>
      <c r="D91" s="108">
        <f>Гл.ветвр.!D91+Ветеринары!D91</f>
        <v>39</v>
      </c>
      <c r="E91" s="109">
        <f t="shared" ref="E91:E101" si="101">IF(C91=0,0,D91/C91*100)</f>
        <v>95.121951219512198</v>
      </c>
      <c r="F91" s="108">
        <f>Гл.ветвр.!F91+Ветеринары!F91</f>
        <v>3</v>
      </c>
      <c r="G91" s="109">
        <f t="shared" ref="G91:G101" si="102">IF(D91=0,0,F91/D91*100)</f>
        <v>7.6923076923076925</v>
      </c>
      <c r="H91" s="108">
        <f>Гл.ветвр.!H91+Ветеринары!H91</f>
        <v>11</v>
      </c>
      <c r="I91" s="109">
        <f t="shared" ref="I91:I101" si="103">IF(D91=0,0,H91/D91*100)</f>
        <v>28.205128205128204</v>
      </c>
      <c r="J91" s="109">
        <f t="shared" ref="J91:J101" si="104">IF(C91=0,0,H91/C91*100)</f>
        <v>26.829268292682929</v>
      </c>
      <c r="K91" s="108">
        <f>Гл.ветвр.!K91+Ветеринары!K91</f>
        <v>8</v>
      </c>
      <c r="L91" s="109">
        <f t="shared" si="97"/>
        <v>20.512820512820511</v>
      </c>
      <c r="M91" s="108">
        <f>Гл.ветвр.!M91+Ветеринары!M91</f>
        <v>3</v>
      </c>
      <c r="N91" s="109">
        <f t="shared" ref="N91:N101" si="105">IF(D91=0,0,M91/D91*100)</f>
        <v>7.6923076923076925</v>
      </c>
      <c r="O91" s="108">
        <f>Гл.ветвр.!O91+Ветеринары!O91</f>
        <v>28</v>
      </c>
      <c r="P91" s="109">
        <f t="shared" ref="P91:P101" si="106">IF(D91=0,0,O91/D91*100)</f>
        <v>71.794871794871796</v>
      </c>
      <c r="Q91" s="108">
        <f>Гл.ветвр.!Q91+Ветеринары!Q91</f>
        <v>0</v>
      </c>
      <c r="R91" s="109">
        <f t="shared" si="98"/>
        <v>0</v>
      </c>
      <c r="S91" s="108">
        <f>Гл.ветвр.!S91+Ветеринары!S91</f>
        <v>1</v>
      </c>
      <c r="T91" s="109">
        <f t="shared" ref="T91:T101" si="107">IF(D91=0,0,S91/D91*100)</f>
        <v>2.5641025641025639</v>
      </c>
      <c r="U91" s="108">
        <f>Гл.ветвр.!U91+Ветеринары!U91</f>
        <v>0</v>
      </c>
      <c r="V91" s="109">
        <f t="shared" si="99"/>
        <v>0</v>
      </c>
      <c r="W91" s="108">
        <f>Гл.ветвр.!W91+Ветеринары!W91</f>
        <v>0</v>
      </c>
      <c r="X91" s="109">
        <f t="shared" ref="X91:X101" si="108">IF(D91=0,0,W91/D91*100)</f>
        <v>0</v>
      </c>
      <c r="Y91" s="108">
        <f>Гл.ветвр.!Y91+Ветеринары!Y91</f>
        <v>3</v>
      </c>
      <c r="Z91" s="109">
        <f t="shared" ref="Z91:Z101" si="109">IF(D91=0,0,Y91/D91*100)</f>
        <v>7.6923076923076925</v>
      </c>
      <c r="AA91" s="108">
        <f>Гл.ветвр.!AA91+Ветеринары!AA91</f>
        <v>2</v>
      </c>
      <c r="AB91" s="109">
        <f t="shared" ref="AB91:AB101" si="110">IF(D91=0,0,AA91/D91*100)</f>
        <v>5.1282051282051277</v>
      </c>
      <c r="AC91" s="109">
        <f t="shared" ref="AC91:AC101" si="111">IF(Y91=0,0,AA91/Y91*100)</f>
        <v>66.666666666666657</v>
      </c>
      <c r="AD91" s="108">
        <f>Гл.ветвр.!AD91+Ветеринары!AD91</f>
        <v>1</v>
      </c>
      <c r="AE91" s="109">
        <f t="shared" si="100"/>
        <v>2.5641025641025639</v>
      </c>
      <c r="AF91" s="108">
        <f>Гл.ветвр.!AF91+Ветеринары!AF91</f>
        <v>0</v>
      </c>
      <c r="AG91" s="109">
        <f t="shared" ref="AG91:AG101" si="112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108">
        <f>Гл.ветвр.!C92+Ветеринары!C92</f>
        <v>39</v>
      </c>
      <c r="D92" s="108">
        <f>Гл.ветвр.!D92+Ветеринары!D92</f>
        <v>37</v>
      </c>
      <c r="E92" s="109">
        <f t="shared" si="101"/>
        <v>94.871794871794862</v>
      </c>
      <c r="F92" s="108">
        <f>Гл.ветвр.!F92+Ветеринары!F92</f>
        <v>24</v>
      </c>
      <c r="G92" s="109">
        <f t="shared" si="102"/>
        <v>64.86486486486487</v>
      </c>
      <c r="H92" s="108">
        <f>Гл.ветвр.!H92+Ветеринары!H92</f>
        <v>36</v>
      </c>
      <c r="I92" s="109">
        <f t="shared" si="103"/>
        <v>97.297297297297305</v>
      </c>
      <c r="J92" s="109">
        <f t="shared" si="104"/>
        <v>92.307692307692307</v>
      </c>
      <c r="K92" s="108">
        <f>Гл.ветвр.!K92+Ветеринары!K92</f>
        <v>25</v>
      </c>
      <c r="L92" s="109">
        <f t="shared" si="97"/>
        <v>67.567567567567565</v>
      </c>
      <c r="M92" s="108">
        <f>Гл.ветвр.!M92+Ветеринары!M92</f>
        <v>11</v>
      </c>
      <c r="N92" s="109">
        <f t="shared" si="105"/>
        <v>29.72972972972973</v>
      </c>
      <c r="O92" s="108">
        <f>Гл.ветвр.!O92+Ветеринары!O92</f>
        <v>1</v>
      </c>
      <c r="P92" s="109">
        <f t="shared" si="106"/>
        <v>2.7027027027027026</v>
      </c>
      <c r="Q92" s="108">
        <f>Гл.ветвр.!Q92+Ветеринары!Q92</f>
        <v>0</v>
      </c>
      <c r="R92" s="109">
        <f t="shared" si="98"/>
        <v>0</v>
      </c>
      <c r="S92" s="108">
        <f>Гл.ветвр.!S92+Ветеринары!S92</f>
        <v>4</v>
      </c>
      <c r="T92" s="109">
        <f t="shared" si="107"/>
        <v>10.810810810810811</v>
      </c>
      <c r="U92" s="108">
        <f>Гл.ветвр.!U92+Ветеринары!U92</f>
        <v>12</v>
      </c>
      <c r="V92" s="109">
        <f t="shared" si="99"/>
        <v>32.432432432432435</v>
      </c>
      <c r="W92" s="108">
        <f>Гл.ветвр.!W92+Ветеринары!W92</f>
        <v>4</v>
      </c>
      <c r="X92" s="109">
        <f t="shared" si="108"/>
        <v>10.810810810810811</v>
      </c>
      <c r="Y92" s="108">
        <f>Гл.ветвр.!Y92+Ветеринары!Y92</f>
        <v>10</v>
      </c>
      <c r="Z92" s="109">
        <f t="shared" si="109"/>
        <v>27.027027027027028</v>
      </c>
      <c r="AA92" s="108">
        <f>Гл.ветвр.!AA92+Ветеринары!AA92</f>
        <v>0</v>
      </c>
      <c r="AB92" s="109">
        <f t="shared" si="110"/>
        <v>0</v>
      </c>
      <c r="AC92" s="109">
        <f t="shared" si="111"/>
        <v>0</v>
      </c>
      <c r="AD92" s="108">
        <f>Гл.ветвр.!AD92+Ветеринары!AD92</f>
        <v>4</v>
      </c>
      <c r="AE92" s="109">
        <f t="shared" si="100"/>
        <v>10.810810810810811</v>
      </c>
      <c r="AF92" s="108">
        <f>Гл.ветвр.!AF92+Ветеринары!AF92</f>
        <v>0</v>
      </c>
      <c r="AG92" s="109">
        <f t="shared" si="112"/>
        <v>0</v>
      </c>
      <c r="AH92" s="42"/>
      <c r="AI92" s="42"/>
    </row>
    <row r="93" spans="1:35" x14ac:dyDescent="0.25">
      <c r="A93" s="93">
        <f t="shared" ref="A93:A101" si="113">A92+1</f>
        <v>77</v>
      </c>
      <c r="B93" s="96" t="s">
        <v>109</v>
      </c>
      <c r="C93" s="108">
        <f>Гл.ветвр.!C93+Ветеринары!C93</f>
        <v>20</v>
      </c>
      <c r="D93" s="108">
        <f>Гл.ветвр.!D93+Ветеринары!D93</f>
        <v>17</v>
      </c>
      <c r="E93" s="109">
        <f t="shared" si="101"/>
        <v>85</v>
      </c>
      <c r="F93" s="108">
        <f>Гл.ветвр.!F93+Ветеринары!F93</f>
        <v>4</v>
      </c>
      <c r="G93" s="109">
        <f t="shared" si="102"/>
        <v>23.52941176470588</v>
      </c>
      <c r="H93" s="108">
        <f>Гл.ветвр.!H93+Ветеринары!H93</f>
        <v>14</v>
      </c>
      <c r="I93" s="109">
        <f t="shared" si="103"/>
        <v>82.35294117647058</v>
      </c>
      <c r="J93" s="109">
        <f t="shared" si="104"/>
        <v>70</v>
      </c>
      <c r="K93" s="108">
        <f>Гл.ветвр.!K93+Ветеринары!K93</f>
        <v>4</v>
      </c>
      <c r="L93" s="109">
        <f t="shared" si="97"/>
        <v>23.52941176470588</v>
      </c>
      <c r="M93" s="108">
        <f>Гл.ветвр.!M93+Ветеринары!M93</f>
        <v>10</v>
      </c>
      <c r="N93" s="109">
        <f t="shared" si="105"/>
        <v>58.82352941176471</v>
      </c>
      <c r="O93" s="108">
        <f>Гл.ветвр.!O93+Ветеринары!O93</f>
        <v>3</v>
      </c>
      <c r="P93" s="109">
        <f t="shared" si="106"/>
        <v>17.647058823529413</v>
      </c>
      <c r="Q93" s="108">
        <f>Гл.ветвр.!Q93+Ветеринары!Q93</f>
        <v>2</v>
      </c>
      <c r="R93" s="109">
        <f t="shared" si="98"/>
        <v>66.666666666666657</v>
      </c>
      <c r="S93" s="108">
        <f>Гл.ветвр.!S93+Ветеринары!S93</f>
        <v>1</v>
      </c>
      <c r="T93" s="109">
        <f t="shared" si="107"/>
        <v>5.8823529411764701</v>
      </c>
      <c r="U93" s="108">
        <f>Гл.ветвр.!U93+Ветеринары!U93</f>
        <v>4</v>
      </c>
      <c r="V93" s="109">
        <f t="shared" si="99"/>
        <v>23.52941176470588</v>
      </c>
      <c r="W93" s="108">
        <f>Гл.ветвр.!W93+Ветеринары!W93</f>
        <v>0</v>
      </c>
      <c r="X93" s="109">
        <f t="shared" si="108"/>
        <v>0</v>
      </c>
      <c r="Y93" s="108">
        <f>Гл.ветвр.!Y93+Ветеринары!Y93</f>
        <v>2</v>
      </c>
      <c r="Z93" s="109">
        <f t="shared" si="109"/>
        <v>11.76470588235294</v>
      </c>
      <c r="AA93" s="108">
        <f>Гл.ветвр.!AA93+Ветеринары!AA93</f>
        <v>0</v>
      </c>
      <c r="AB93" s="109">
        <f t="shared" si="110"/>
        <v>0</v>
      </c>
      <c r="AC93" s="109">
        <f t="shared" si="111"/>
        <v>0</v>
      </c>
      <c r="AD93" s="108">
        <f>Гл.ветвр.!AD93+Ветеринары!AD93</f>
        <v>3</v>
      </c>
      <c r="AE93" s="109">
        <f t="shared" si="100"/>
        <v>17.647058823529413</v>
      </c>
      <c r="AF93" s="108">
        <f>Гл.ветвр.!AF93+Ветеринары!AF93</f>
        <v>0</v>
      </c>
      <c r="AG93" s="109">
        <f t="shared" si="112"/>
        <v>0</v>
      </c>
      <c r="AH93" s="42"/>
      <c r="AI93" s="42"/>
    </row>
    <row r="94" spans="1:35" x14ac:dyDescent="0.25">
      <c r="A94" s="93">
        <f t="shared" si="113"/>
        <v>78</v>
      </c>
      <c r="B94" s="96" t="s">
        <v>119</v>
      </c>
      <c r="C94" s="108">
        <f>Гл.ветвр.!C94+Ветеринары!C94</f>
        <v>32</v>
      </c>
      <c r="D94" s="108">
        <f>Гл.ветвр.!D94+Ветеринары!D94</f>
        <v>28</v>
      </c>
      <c r="E94" s="109">
        <f t="shared" si="101"/>
        <v>87.5</v>
      </c>
      <c r="F94" s="108">
        <f>Гл.ветвр.!F94+Ветеринары!F94</f>
        <v>16</v>
      </c>
      <c r="G94" s="109">
        <f t="shared" si="102"/>
        <v>57.142857142857139</v>
      </c>
      <c r="H94" s="108">
        <f>Гл.ветвр.!H94+Ветеринары!H94</f>
        <v>26</v>
      </c>
      <c r="I94" s="109">
        <f t="shared" si="103"/>
        <v>92.857142857142861</v>
      </c>
      <c r="J94" s="109">
        <f t="shared" si="104"/>
        <v>81.25</v>
      </c>
      <c r="K94" s="108">
        <f>Гл.ветвр.!K94+Ветеринары!K94</f>
        <v>14</v>
      </c>
      <c r="L94" s="109">
        <f t="shared" si="97"/>
        <v>50</v>
      </c>
      <c r="M94" s="108">
        <f>Гл.ветвр.!M94+Ветеринары!M94</f>
        <v>12</v>
      </c>
      <c r="N94" s="109">
        <f t="shared" si="105"/>
        <v>42.857142857142854</v>
      </c>
      <c r="O94" s="108">
        <f>Гл.ветвр.!O94+Ветеринары!O94</f>
        <v>2</v>
      </c>
      <c r="P94" s="109">
        <f t="shared" si="106"/>
        <v>7.1428571428571423</v>
      </c>
      <c r="Q94" s="108">
        <f>Гл.ветвр.!Q94+Ветеринары!Q94</f>
        <v>0</v>
      </c>
      <c r="R94" s="109">
        <f t="shared" si="98"/>
        <v>0</v>
      </c>
      <c r="S94" s="108">
        <f>Гл.ветвр.!S94+Ветеринары!S94</f>
        <v>10</v>
      </c>
      <c r="T94" s="109">
        <f t="shared" si="107"/>
        <v>35.714285714285715</v>
      </c>
      <c r="U94" s="108">
        <f>Гл.ветвр.!U94+Ветеринары!U94</f>
        <v>3</v>
      </c>
      <c r="V94" s="109">
        <f t="shared" si="99"/>
        <v>10.714285714285714</v>
      </c>
      <c r="W94" s="108">
        <f>Гл.ветвр.!W94+Ветеринары!W94</f>
        <v>0</v>
      </c>
      <c r="X94" s="109">
        <f t="shared" si="108"/>
        <v>0</v>
      </c>
      <c r="Y94" s="108">
        <f>Гл.ветвр.!Y94+Ветеринары!Y94</f>
        <v>11</v>
      </c>
      <c r="Z94" s="109">
        <f t="shared" si="109"/>
        <v>39.285714285714285</v>
      </c>
      <c r="AA94" s="108">
        <f>Гл.ветвр.!AA94+Ветеринары!AA94</f>
        <v>6</v>
      </c>
      <c r="AB94" s="109">
        <f t="shared" si="110"/>
        <v>21.428571428571427</v>
      </c>
      <c r="AC94" s="109">
        <f t="shared" si="111"/>
        <v>54.54545454545454</v>
      </c>
      <c r="AD94" s="108">
        <f>Гл.ветвр.!AD94+Ветеринары!AD94</f>
        <v>4</v>
      </c>
      <c r="AE94" s="109">
        <f t="shared" si="100"/>
        <v>14.285714285714285</v>
      </c>
      <c r="AF94" s="108">
        <f>Гл.ветвр.!AF94+Ветеринары!AF94</f>
        <v>0</v>
      </c>
      <c r="AG94" s="109">
        <f t="shared" si="112"/>
        <v>0</v>
      </c>
      <c r="AH94" s="42"/>
      <c r="AI94" s="42"/>
    </row>
    <row r="95" spans="1:35" x14ac:dyDescent="0.25">
      <c r="A95" s="93">
        <f t="shared" si="113"/>
        <v>79</v>
      </c>
      <c r="B95" s="96" t="s">
        <v>120</v>
      </c>
      <c r="C95" s="108">
        <f>Гл.ветвр.!C95+Ветеринары!C95</f>
        <v>79</v>
      </c>
      <c r="D95" s="108">
        <f>Гл.ветвр.!D95+Ветеринары!D95</f>
        <v>63</v>
      </c>
      <c r="E95" s="109">
        <f t="shared" si="101"/>
        <v>79.74683544303798</v>
      </c>
      <c r="F95" s="108">
        <f>Гл.ветвр.!F95+Ветеринары!F95</f>
        <v>32</v>
      </c>
      <c r="G95" s="109">
        <f t="shared" si="102"/>
        <v>50.793650793650791</v>
      </c>
      <c r="H95" s="108">
        <f>Гл.ветвр.!H95+Ветеринары!H95</f>
        <v>56</v>
      </c>
      <c r="I95" s="109">
        <f t="shared" si="103"/>
        <v>88.888888888888886</v>
      </c>
      <c r="J95" s="109">
        <f t="shared" si="104"/>
        <v>70.886075949367083</v>
      </c>
      <c r="K95" s="108">
        <f>Гл.ветвр.!K95+Ветеринары!K95</f>
        <v>38</v>
      </c>
      <c r="L95" s="109">
        <f t="shared" si="97"/>
        <v>60.317460317460316</v>
      </c>
      <c r="M95" s="108">
        <f>Гл.ветвр.!M95+Ветеринары!M95</f>
        <v>18</v>
      </c>
      <c r="N95" s="109">
        <f t="shared" si="105"/>
        <v>28.571428571428569</v>
      </c>
      <c r="O95" s="108">
        <f>Гл.ветвр.!O95+Ветеринары!O95</f>
        <v>7</v>
      </c>
      <c r="P95" s="109">
        <f t="shared" si="106"/>
        <v>11.111111111111111</v>
      </c>
      <c r="Q95" s="108">
        <f>Гл.ветвр.!Q95+Ветеринары!Q95</f>
        <v>0</v>
      </c>
      <c r="R95" s="109">
        <f t="shared" si="98"/>
        <v>0</v>
      </c>
      <c r="S95" s="108">
        <f>Гл.ветвр.!S95+Ветеринары!S95</f>
        <v>7</v>
      </c>
      <c r="T95" s="109">
        <f t="shared" si="107"/>
        <v>11.111111111111111</v>
      </c>
      <c r="U95" s="108">
        <f>Гл.ветвр.!U95+Ветеринары!U95</f>
        <v>7</v>
      </c>
      <c r="V95" s="109">
        <f t="shared" si="99"/>
        <v>11.111111111111111</v>
      </c>
      <c r="W95" s="108">
        <f>Гл.ветвр.!W95+Ветеринары!W95</f>
        <v>0</v>
      </c>
      <c r="X95" s="109">
        <f t="shared" si="108"/>
        <v>0</v>
      </c>
      <c r="Y95" s="108">
        <f>Гл.ветвр.!Y95+Ветеринары!Y95</f>
        <v>9</v>
      </c>
      <c r="Z95" s="109">
        <f t="shared" si="109"/>
        <v>14.285714285714285</v>
      </c>
      <c r="AA95" s="108">
        <f>Гл.ветвр.!AA95+Ветеринары!AA95</f>
        <v>1</v>
      </c>
      <c r="AB95" s="109">
        <f t="shared" si="110"/>
        <v>1.5873015873015872</v>
      </c>
      <c r="AC95" s="109">
        <f t="shared" si="111"/>
        <v>11.111111111111111</v>
      </c>
      <c r="AD95" s="108">
        <f>Гл.ветвр.!AD95+Ветеринары!AD95</f>
        <v>6</v>
      </c>
      <c r="AE95" s="109">
        <f t="shared" si="100"/>
        <v>9.5238095238095237</v>
      </c>
      <c r="AF95" s="108">
        <f>Гл.ветвр.!AF95+Ветеринары!AF95</f>
        <v>0</v>
      </c>
      <c r="AG95" s="109">
        <f t="shared" si="112"/>
        <v>0</v>
      </c>
      <c r="AH95" s="42"/>
      <c r="AI95" s="42"/>
    </row>
    <row r="96" spans="1:35" x14ac:dyDescent="0.25">
      <c r="A96" s="93">
        <f t="shared" si="113"/>
        <v>80</v>
      </c>
      <c r="B96" s="96" t="s">
        <v>121</v>
      </c>
      <c r="C96" s="108">
        <f>Гл.ветвр.!C96+Ветеринары!C96</f>
        <v>14</v>
      </c>
      <c r="D96" s="108">
        <f>Гл.ветвр.!D96+Ветеринары!D96</f>
        <v>14</v>
      </c>
      <c r="E96" s="109">
        <f t="shared" si="101"/>
        <v>100</v>
      </c>
      <c r="F96" s="108">
        <f>Гл.ветвр.!F96+Ветеринары!F96</f>
        <v>8</v>
      </c>
      <c r="G96" s="109">
        <f t="shared" si="102"/>
        <v>57.142857142857139</v>
      </c>
      <c r="H96" s="108">
        <f>Гл.ветвр.!H96+Ветеринары!H96</f>
        <v>14</v>
      </c>
      <c r="I96" s="109">
        <f t="shared" si="103"/>
        <v>100</v>
      </c>
      <c r="J96" s="109">
        <f t="shared" si="104"/>
        <v>100</v>
      </c>
      <c r="K96" s="108">
        <f>Гл.ветвр.!K96+Ветеринары!K96</f>
        <v>9</v>
      </c>
      <c r="L96" s="109">
        <f t="shared" si="97"/>
        <v>64.285714285714292</v>
      </c>
      <c r="M96" s="108">
        <f>Гл.ветвр.!M96+Ветеринары!M96</f>
        <v>5</v>
      </c>
      <c r="N96" s="109">
        <f t="shared" si="105"/>
        <v>35.714285714285715</v>
      </c>
      <c r="O96" s="108">
        <f>Гл.ветвр.!O96+Ветеринары!O96</f>
        <v>0</v>
      </c>
      <c r="P96" s="109">
        <f t="shared" si="106"/>
        <v>0</v>
      </c>
      <c r="Q96" s="108">
        <f>Гл.ветвр.!Q96+Ветеринары!Q96</f>
        <v>0</v>
      </c>
      <c r="R96" s="109">
        <f t="shared" si="98"/>
        <v>0</v>
      </c>
      <c r="S96" s="108">
        <f>Гл.ветвр.!S96+Ветеринары!S96</f>
        <v>0</v>
      </c>
      <c r="T96" s="109">
        <f t="shared" si="107"/>
        <v>0</v>
      </c>
      <c r="U96" s="108">
        <f>Гл.ветвр.!U96+Ветеринары!U96</f>
        <v>1</v>
      </c>
      <c r="V96" s="109">
        <f t="shared" si="99"/>
        <v>7.1428571428571423</v>
      </c>
      <c r="W96" s="108">
        <f>Гл.ветвр.!W96+Ветеринары!W96</f>
        <v>0</v>
      </c>
      <c r="X96" s="109">
        <f t="shared" si="108"/>
        <v>0</v>
      </c>
      <c r="Y96" s="108">
        <f>Гл.ветвр.!Y96+Ветеринары!Y96</f>
        <v>4</v>
      </c>
      <c r="Z96" s="109">
        <f t="shared" si="109"/>
        <v>28.571428571428569</v>
      </c>
      <c r="AA96" s="108">
        <f>Гл.ветвр.!AA96+Ветеринары!AA96</f>
        <v>0</v>
      </c>
      <c r="AB96" s="109">
        <f t="shared" si="110"/>
        <v>0</v>
      </c>
      <c r="AC96" s="109">
        <f t="shared" si="111"/>
        <v>0</v>
      </c>
      <c r="AD96" s="108">
        <f>Гл.ветвр.!AD96+Ветеринары!AD96</f>
        <v>3</v>
      </c>
      <c r="AE96" s="109">
        <f t="shared" si="100"/>
        <v>21.428571428571427</v>
      </c>
      <c r="AF96" s="108">
        <f>Гл.ветвр.!AF96+Ветеринары!AF96</f>
        <v>2</v>
      </c>
      <c r="AG96" s="109">
        <f t="shared" si="112"/>
        <v>14.285714285714285</v>
      </c>
      <c r="AH96" s="42"/>
      <c r="AI96" s="42"/>
    </row>
    <row r="97" spans="1:35" x14ac:dyDescent="0.25">
      <c r="A97" s="93">
        <f t="shared" si="113"/>
        <v>81</v>
      </c>
      <c r="B97" s="96" t="s">
        <v>122</v>
      </c>
      <c r="C97" s="108">
        <f>Гл.ветвр.!C97+Ветеринары!C97</f>
        <v>88</v>
      </c>
      <c r="D97" s="108">
        <f>Гл.ветвр.!D97+Ветеринары!D97</f>
        <v>86</v>
      </c>
      <c r="E97" s="109">
        <f t="shared" si="101"/>
        <v>97.727272727272734</v>
      </c>
      <c r="F97" s="108">
        <f>Гл.ветвр.!F97+Ветеринары!F97</f>
        <v>54</v>
      </c>
      <c r="G97" s="109">
        <f t="shared" si="102"/>
        <v>62.790697674418603</v>
      </c>
      <c r="H97" s="108">
        <f>Гл.ветвр.!H97+Ветеринары!H97</f>
        <v>70</v>
      </c>
      <c r="I97" s="109">
        <f t="shared" si="103"/>
        <v>81.395348837209298</v>
      </c>
      <c r="J97" s="109">
        <f t="shared" si="104"/>
        <v>79.545454545454547</v>
      </c>
      <c r="K97" s="108">
        <f>Гл.ветвр.!K97+Ветеринары!K97</f>
        <v>45</v>
      </c>
      <c r="L97" s="109">
        <f t="shared" si="97"/>
        <v>52.325581395348841</v>
      </c>
      <c r="M97" s="108">
        <f>Гл.ветвр.!M97+Ветеринары!M97</f>
        <v>25</v>
      </c>
      <c r="N97" s="109">
        <f t="shared" si="105"/>
        <v>29.069767441860467</v>
      </c>
      <c r="O97" s="108">
        <f>Гл.ветвр.!O97+Ветеринары!O97</f>
        <v>16</v>
      </c>
      <c r="P97" s="109">
        <f t="shared" si="106"/>
        <v>18.604651162790699</v>
      </c>
      <c r="Q97" s="108">
        <f>Гл.ветвр.!Q97+Ветеринары!Q97</f>
        <v>0</v>
      </c>
      <c r="R97" s="109">
        <f t="shared" si="98"/>
        <v>0</v>
      </c>
      <c r="S97" s="108">
        <f>Гл.ветвр.!S97+Ветеринары!S97</f>
        <v>20</v>
      </c>
      <c r="T97" s="109">
        <f t="shared" si="107"/>
        <v>23.255813953488371</v>
      </c>
      <c r="U97" s="108">
        <f>Гл.ветвр.!U97+Ветеринары!U97</f>
        <v>8</v>
      </c>
      <c r="V97" s="109">
        <f t="shared" si="99"/>
        <v>9.3023255813953494</v>
      </c>
      <c r="W97" s="108">
        <f>Гл.ветвр.!W97+Ветеринары!W97</f>
        <v>0</v>
      </c>
      <c r="X97" s="109">
        <f t="shared" si="108"/>
        <v>0</v>
      </c>
      <c r="Y97" s="108">
        <f>Гл.ветвр.!Y97+Ветеринары!Y97</f>
        <v>17</v>
      </c>
      <c r="Z97" s="109">
        <f t="shared" si="109"/>
        <v>19.767441860465116</v>
      </c>
      <c r="AA97" s="108">
        <f>Гл.ветвр.!AA97+Ветеринары!AA97</f>
        <v>6</v>
      </c>
      <c r="AB97" s="109">
        <f t="shared" si="110"/>
        <v>6.9767441860465116</v>
      </c>
      <c r="AC97" s="109">
        <f t="shared" si="111"/>
        <v>35.294117647058826</v>
      </c>
      <c r="AD97" s="108">
        <f>Гл.ветвр.!AD97+Ветеринары!AD97</f>
        <v>8</v>
      </c>
      <c r="AE97" s="109">
        <f t="shared" si="100"/>
        <v>9.3023255813953494</v>
      </c>
      <c r="AF97" s="108">
        <f>Гл.ветвр.!AF97+Ветеринары!AF97</f>
        <v>0</v>
      </c>
      <c r="AG97" s="109">
        <f t="shared" si="112"/>
        <v>0</v>
      </c>
      <c r="AH97" s="42"/>
      <c r="AI97" s="42"/>
    </row>
    <row r="98" spans="1:35" x14ac:dyDescent="0.25">
      <c r="A98" s="93">
        <f t="shared" si="113"/>
        <v>82</v>
      </c>
      <c r="B98" s="96" t="s">
        <v>123</v>
      </c>
      <c r="C98" s="108">
        <f>Гл.ветвр.!C98+Ветеринары!C98</f>
        <v>8</v>
      </c>
      <c r="D98" s="108">
        <f>Гл.ветвр.!D98+Ветеринары!D98</f>
        <v>6</v>
      </c>
      <c r="E98" s="109">
        <f t="shared" si="101"/>
        <v>75</v>
      </c>
      <c r="F98" s="108">
        <f>Гл.ветвр.!F98+Ветеринары!F98</f>
        <v>6</v>
      </c>
      <c r="G98" s="109">
        <f t="shared" si="102"/>
        <v>100</v>
      </c>
      <c r="H98" s="108">
        <f>Гл.ветвр.!H98+Ветеринары!H98</f>
        <v>4</v>
      </c>
      <c r="I98" s="109">
        <f t="shared" si="103"/>
        <v>66.666666666666657</v>
      </c>
      <c r="J98" s="109">
        <f t="shared" si="104"/>
        <v>50</v>
      </c>
      <c r="K98" s="108">
        <f>Гл.ветвр.!K98+Ветеринары!K98</f>
        <v>1</v>
      </c>
      <c r="L98" s="109">
        <f t="shared" si="97"/>
        <v>16.666666666666664</v>
      </c>
      <c r="M98" s="108">
        <f>Гл.ветвр.!M98+Ветеринары!M98</f>
        <v>3</v>
      </c>
      <c r="N98" s="109">
        <f t="shared" si="105"/>
        <v>50</v>
      </c>
      <c r="O98" s="108">
        <f>Гл.ветвр.!O98+Ветеринары!O98</f>
        <v>2</v>
      </c>
      <c r="P98" s="109">
        <f t="shared" si="106"/>
        <v>33.333333333333329</v>
      </c>
      <c r="Q98" s="108">
        <f>Гл.ветвр.!Q98+Ветеринары!Q98</f>
        <v>0</v>
      </c>
      <c r="R98" s="109">
        <f t="shared" si="98"/>
        <v>0</v>
      </c>
      <c r="S98" s="108">
        <f>Гл.ветвр.!S98+Ветеринары!S98</f>
        <v>1</v>
      </c>
      <c r="T98" s="109">
        <f t="shared" si="107"/>
        <v>16.666666666666664</v>
      </c>
      <c r="U98" s="108">
        <f>Гл.ветвр.!U98+Ветеринары!U98</f>
        <v>1</v>
      </c>
      <c r="V98" s="109">
        <f t="shared" si="99"/>
        <v>16.666666666666664</v>
      </c>
      <c r="W98" s="108">
        <f>Гл.ветвр.!W98+Ветеринары!W98</f>
        <v>0</v>
      </c>
      <c r="X98" s="109">
        <f t="shared" si="108"/>
        <v>0</v>
      </c>
      <c r="Y98" s="108">
        <f>Гл.ветвр.!Y98+Ветеринары!Y98</f>
        <v>0</v>
      </c>
      <c r="Z98" s="109">
        <f t="shared" si="109"/>
        <v>0</v>
      </c>
      <c r="AA98" s="108">
        <f>Гл.ветвр.!AA98+Ветеринары!AA98</f>
        <v>0</v>
      </c>
      <c r="AB98" s="109">
        <f t="shared" si="110"/>
        <v>0</v>
      </c>
      <c r="AC98" s="109">
        <f t="shared" si="111"/>
        <v>0</v>
      </c>
      <c r="AD98" s="108">
        <f>Гл.ветвр.!AD98+Ветеринары!AD98</f>
        <v>0</v>
      </c>
      <c r="AE98" s="109">
        <f t="shared" si="100"/>
        <v>0</v>
      </c>
      <c r="AF98" s="108">
        <f>Гл.ветвр.!AF98+Ветеринары!AF98</f>
        <v>0</v>
      </c>
      <c r="AG98" s="109">
        <f t="shared" si="112"/>
        <v>0</v>
      </c>
      <c r="AH98" s="42"/>
      <c r="AI98" s="42"/>
    </row>
    <row r="99" spans="1:35" x14ac:dyDescent="0.25">
      <c r="A99" s="93">
        <f t="shared" si="113"/>
        <v>83</v>
      </c>
      <c r="B99" s="96" t="s">
        <v>124</v>
      </c>
      <c r="C99" s="108">
        <f>Гл.ветвр.!C99+Ветеринары!C99</f>
        <v>36</v>
      </c>
      <c r="D99" s="108">
        <f>Гл.ветвр.!D99+Ветеринары!D99</f>
        <v>28</v>
      </c>
      <c r="E99" s="109">
        <f t="shared" si="101"/>
        <v>77.777777777777786</v>
      </c>
      <c r="F99" s="108">
        <f>Гл.ветвр.!F99+Ветеринары!F99</f>
        <v>16</v>
      </c>
      <c r="G99" s="109">
        <f t="shared" si="102"/>
        <v>57.142857142857139</v>
      </c>
      <c r="H99" s="108">
        <f>Гл.ветвр.!H99+Ветеринары!H99</f>
        <v>27</v>
      </c>
      <c r="I99" s="109">
        <f t="shared" si="103"/>
        <v>96.428571428571431</v>
      </c>
      <c r="J99" s="109">
        <f t="shared" si="104"/>
        <v>75</v>
      </c>
      <c r="K99" s="108">
        <f>Гл.ветвр.!K99+Ветеринары!K99</f>
        <v>21</v>
      </c>
      <c r="L99" s="109">
        <f t="shared" si="97"/>
        <v>75</v>
      </c>
      <c r="M99" s="108">
        <f>Гл.ветвр.!M99+Ветеринары!M99</f>
        <v>6</v>
      </c>
      <c r="N99" s="109">
        <f t="shared" si="105"/>
        <v>21.428571428571427</v>
      </c>
      <c r="O99" s="108">
        <f>Гл.ветвр.!O99+Ветеринары!O99</f>
        <v>1</v>
      </c>
      <c r="P99" s="109">
        <f t="shared" si="106"/>
        <v>3.5714285714285712</v>
      </c>
      <c r="Q99" s="108">
        <f>Гл.ветвр.!Q99+Ветеринары!Q99</f>
        <v>0</v>
      </c>
      <c r="R99" s="109">
        <f t="shared" si="98"/>
        <v>0</v>
      </c>
      <c r="S99" s="108">
        <f>Гл.ветвр.!S99+Ветеринары!S99</f>
        <v>2</v>
      </c>
      <c r="T99" s="109">
        <f t="shared" si="107"/>
        <v>7.1428571428571423</v>
      </c>
      <c r="U99" s="108">
        <f>Гл.ветвр.!U99+Ветеринары!U99</f>
        <v>3</v>
      </c>
      <c r="V99" s="109">
        <f t="shared" si="99"/>
        <v>10.714285714285714</v>
      </c>
      <c r="W99" s="108">
        <f>Гл.ветвр.!W99+Ветеринары!W99</f>
        <v>0</v>
      </c>
      <c r="X99" s="109">
        <f t="shared" si="108"/>
        <v>0</v>
      </c>
      <c r="Y99" s="108">
        <f>Гл.ветвр.!Y99+Ветеринары!Y99</f>
        <v>9</v>
      </c>
      <c r="Z99" s="109">
        <f t="shared" si="109"/>
        <v>32.142857142857146</v>
      </c>
      <c r="AA99" s="108">
        <f>Гл.ветвр.!AA99+Ветеринары!AA99</f>
        <v>0</v>
      </c>
      <c r="AB99" s="109">
        <f t="shared" si="110"/>
        <v>0</v>
      </c>
      <c r="AC99" s="109">
        <f t="shared" si="111"/>
        <v>0</v>
      </c>
      <c r="AD99" s="108">
        <f>Гл.ветвр.!AD99+Ветеринары!AD99</f>
        <v>9</v>
      </c>
      <c r="AE99" s="109">
        <f t="shared" si="100"/>
        <v>32.142857142857146</v>
      </c>
      <c r="AF99" s="108">
        <f>Гл.ветвр.!AF99+Ветеринары!AF99</f>
        <v>0</v>
      </c>
      <c r="AG99" s="109">
        <f t="shared" si="112"/>
        <v>0</v>
      </c>
      <c r="AH99" s="42"/>
      <c r="AI99" s="42"/>
    </row>
    <row r="100" spans="1:35" x14ac:dyDescent="0.25">
      <c r="A100" s="93">
        <f t="shared" si="113"/>
        <v>84</v>
      </c>
      <c r="B100" s="96" t="s">
        <v>125</v>
      </c>
      <c r="C100" s="108">
        <f>Гл.ветвр.!C100+Ветеринары!C100</f>
        <v>0</v>
      </c>
      <c r="D100" s="108">
        <f>Гл.ветвр.!D100+Ветеринары!D100</f>
        <v>0</v>
      </c>
      <c r="E100" s="109">
        <f t="shared" si="101"/>
        <v>0</v>
      </c>
      <c r="F100" s="108">
        <f>Гл.ветвр.!F100+Ветеринары!F100</f>
        <v>0</v>
      </c>
      <c r="G100" s="109">
        <f t="shared" si="102"/>
        <v>0</v>
      </c>
      <c r="H100" s="108">
        <f>Гл.ветвр.!H100+Ветеринары!H100</f>
        <v>0</v>
      </c>
      <c r="I100" s="109">
        <f t="shared" si="103"/>
        <v>0</v>
      </c>
      <c r="J100" s="109">
        <f t="shared" si="104"/>
        <v>0</v>
      </c>
      <c r="K100" s="108">
        <f>Гл.ветвр.!K100+Ветеринары!K100</f>
        <v>0</v>
      </c>
      <c r="L100" s="109">
        <f t="shared" si="97"/>
        <v>0</v>
      </c>
      <c r="M100" s="108">
        <f>Гл.ветвр.!M100+Ветеринары!M100</f>
        <v>0</v>
      </c>
      <c r="N100" s="109">
        <f t="shared" si="105"/>
        <v>0</v>
      </c>
      <c r="O100" s="108">
        <f>Гл.ветвр.!O100+Ветеринары!O100</f>
        <v>0</v>
      </c>
      <c r="P100" s="109">
        <f t="shared" si="106"/>
        <v>0</v>
      </c>
      <c r="Q100" s="108">
        <f>Гл.ветвр.!Q100+Ветеринары!Q100</f>
        <v>0</v>
      </c>
      <c r="R100" s="109">
        <f t="shared" si="98"/>
        <v>0</v>
      </c>
      <c r="S100" s="108">
        <f>Гл.ветвр.!S100+Ветеринары!S100</f>
        <v>0</v>
      </c>
      <c r="T100" s="109">
        <f t="shared" si="107"/>
        <v>0</v>
      </c>
      <c r="U100" s="108">
        <f>Гл.ветвр.!U100+Ветеринары!U100</f>
        <v>0</v>
      </c>
      <c r="V100" s="109">
        <f t="shared" si="99"/>
        <v>0</v>
      </c>
      <c r="W100" s="108">
        <f>Гл.ветвр.!W100+Ветеринары!W100</f>
        <v>0</v>
      </c>
      <c r="X100" s="109">
        <f t="shared" si="108"/>
        <v>0</v>
      </c>
      <c r="Y100" s="108">
        <f>Гл.ветвр.!Y100+Ветеринары!Y100</f>
        <v>0</v>
      </c>
      <c r="Z100" s="109">
        <f t="shared" si="109"/>
        <v>0</v>
      </c>
      <c r="AA100" s="108">
        <f>Гл.ветвр.!AA100+Ветеринары!AA100</f>
        <v>0</v>
      </c>
      <c r="AB100" s="109">
        <f t="shared" si="110"/>
        <v>0</v>
      </c>
      <c r="AC100" s="109">
        <f t="shared" si="111"/>
        <v>0</v>
      </c>
      <c r="AD100" s="108">
        <f>Гл.ветвр.!AD100+Ветеринары!AD100</f>
        <v>0</v>
      </c>
      <c r="AE100" s="109">
        <f t="shared" si="100"/>
        <v>0</v>
      </c>
      <c r="AF100" s="108">
        <f>Гл.ветвр.!AF100+Ветеринары!AF100</f>
        <v>0</v>
      </c>
      <c r="AG100" s="109">
        <f t="shared" si="112"/>
        <v>0</v>
      </c>
      <c r="AH100" s="42"/>
      <c r="AI100" s="42"/>
    </row>
    <row r="101" spans="1:35" x14ac:dyDescent="0.25">
      <c r="A101" s="93">
        <f t="shared" si="113"/>
        <v>85</v>
      </c>
      <c r="B101" s="96" t="s">
        <v>126</v>
      </c>
      <c r="C101" s="108">
        <f>Гл.ветвр.!C101+Ветеринары!C101</f>
        <v>51</v>
      </c>
      <c r="D101" s="108">
        <f>Гл.ветвр.!D101+Ветеринары!D101</f>
        <v>26</v>
      </c>
      <c r="E101" s="109">
        <f t="shared" si="101"/>
        <v>50.980392156862742</v>
      </c>
      <c r="F101" s="108">
        <f>Гл.ветвр.!F101+Ветеринары!F101</f>
        <v>7</v>
      </c>
      <c r="G101" s="109">
        <f t="shared" si="102"/>
        <v>26.923076923076923</v>
      </c>
      <c r="H101" s="108">
        <f>Гл.ветвр.!H101+Ветеринары!H101</f>
        <v>19</v>
      </c>
      <c r="I101" s="109">
        <f t="shared" si="103"/>
        <v>73.076923076923066</v>
      </c>
      <c r="J101" s="109">
        <f t="shared" si="104"/>
        <v>37.254901960784316</v>
      </c>
      <c r="K101" s="108">
        <f>Гл.ветвр.!K101+Ветеринары!K101</f>
        <v>6</v>
      </c>
      <c r="L101" s="109">
        <f t="shared" si="97"/>
        <v>23.076923076923077</v>
      </c>
      <c r="M101" s="108">
        <f>Гл.ветвр.!M101+Ветеринары!M101</f>
        <v>13</v>
      </c>
      <c r="N101" s="109">
        <f t="shared" si="105"/>
        <v>50</v>
      </c>
      <c r="O101" s="108">
        <f>Гл.ветвр.!O101+Ветеринары!O101</f>
        <v>7</v>
      </c>
      <c r="P101" s="109">
        <f t="shared" si="106"/>
        <v>26.923076923076923</v>
      </c>
      <c r="Q101" s="108">
        <f>Гл.ветвр.!Q101+Ветеринары!Q101</f>
        <v>0</v>
      </c>
      <c r="R101" s="109">
        <f t="shared" si="98"/>
        <v>0</v>
      </c>
      <c r="S101" s="108">
        <f>Гл.ветвр.!S101+Ветеринары!S101</f>
        <v>7</v>
      </c>
      <c r="T101" s="109">
        <f t="shared" si="107"/>
        <v>26.923076923076923</v>
      </c>
      <c r="U101" s="108">
        <f>Гл.ветвр.!U101+Ветеринары!U101</f>
        <v>3</v>
      </c>
      <c r="V101" s="109">
        <f t="shared" si="99"/>
        <v>11.538461538461538</v>
      </c>
      <c r="W101" s="108">
        <f>Гл.ветвр.!W101+Ветеринары!W101</f>
        <v>0</v>
      </c>
      <c r="X101" s="109">
        <f t="shared" si="108"/>
        <v>0</v>
      </c>
      <c r="Y101" s="108">
        <f>Гл.ветвр.!Y101+Ветеринары!Y101</f>
        <v>14</v>
      </c>
      <c r="Z101" s="109">
        <f t="shared" si="109"/>
        <v>53.846153846153847</v>
      </c>
      <c r="AA101" s="108">
        <f>Гл.ветвр.!AA101+Ветеринары!AA101</f>
        <v>1</v>
      </c>
      <c r="AB101" s="109">
        <f t="shared" si="110"/>
        <v>3.8461538461538463</v>
      </c>
      <c r="AC101" s="109">
        <f t="shared" si="111"/>
        <v>7.1428571428571423</v>
      </c>
      <c r="AD101" s="108">
        <f>Гл.ветвр.!AD101+Ветеринары!AD101</f>
        <v>10</v>
      </c>
      <c r="AE101" s="109">
        <f t="shared" si="100"/>
        <v>38.461538461538467</v>
      </c>
      <c r="AF101" s="108">
        <f>Гл.ветвр.!AF101+Ветеринары!AF101</f>
        <v>0</v>
      </c>
      <c r="AG101" s="109">
        <f t="shared" si="112"/>
        <v>0</v>
      </c>
      <c r="AH101" s="42"/>
      <c r="AI101" s="42"/>
    </row>
    <row r="102" spans="1:35" s="69" customFormat="1" ht="14.45" x14ac:dyDescent="0.35">
      <c r="A102" s="4"/>
      <c r="B102" s="64"/>
      <c r="C102" s="70"/>
      <c r="D102" s="70"/>
      <c r="E102" s="43"/>
      <c r="F102" s="70"/>
      <c r="G102" s="43"/>
      <c r="H102" s="70"/>
      <c r="I102" s="43"/>
      <c r="J102" s="43"/>
      <c r="K102" s="70"/>
      <c r="L102" s="43"/>
      <c r="M102" s="70"/>
      <c r="N102" s="43"/>
      <c r="O102" s="70"/>
      <c r="P102" s="43"/>
      <c r="Q102" s="70"/>
      <c r="R102" s="43"/>
      <c r="S102" s="70"/>
      <c r="T102" s="43"/>
      <c r="U102" s="70"/>
      <c r="V102" s="43"/>
      <c r="W102" s="70"/>
      <c r="X102" s="43"/>
      <c r="Y102" s="70"/>
      <c r="Z102" s="43"/>
      <c r="AA102" s="70"/>
      <c r="AB102" s="43"/>
      <c r="AC102" s="43"/>
      <c r="AD102" s="70"/>
      <c r="AE102" s="43"/>
      <c r="AF102" s="70"/>
      <c r="AG102" s="43"/>
      <c r="AH102" s="68"/>
      <c r="AI102" s="68"/>
    </row>
    <row r="103" spans="1:35" ht="14.45" x14ac:dyDescent="0.35">
      <c r="A103" s="7"/>
      <c r="B103" s="59"/>
      <c r="C103" s="34"/>
      <c r="D103" s="34"/>
      <c r="E103" s="32"/>
      <c r="F103" s="34"/>
      <c r="G103" s="32"/>
      <c r="H103" s="34"/>
      <c r="I103" s="32"/>
      <c r="J103" s="32"/>
      <c r="K103" s="34"/>
      <c r="L103" s="32"/>
      <c r="M103" s="34"/>
      <c r="N103" s="32"/>
      <c r="O103" s="34"/>
      <c r="P103" s="32"/>
      <c r="Q103" s="34"/>
      <c r="R103" s="32"/>
      <c r="S103" s="34"/>
      <c r="T103" s="32"/>
      <c r="U103" s="34"/>
      <c r="V103" s="32"/>
      <c r="W103" s="34"/>
      <c r="X103" s="32"/>
      <c r="Y103" s="34"/>
      <c r="Z103" s="32"/>
      <c r="AA103" s="34"/>
      <c r="AB103" s="32"/>
      <c r="AC103" s="32"/>
      <c r="AD103" s="34"/>
      <c r="AE103" s="32"/>
      <c r="AF103" s="34"/>
      <c r="AG103" s="32"/>
      <c r="AH103" s="42"/>
      <c r="AI103" s="42"/>
    </row>
    <row r="104" spans="1:35" ht="14.45" x14ac:dyDescent="0.35">
      <c r="A104" s="8"/>
      <c r="B104" s="59"/>
      <c r="C104" s="34"/>
      <c r="D104" s="34"/>
      <c r="E104" s="32"/>
      <c r="F104" s="34"/>
      <c r="G104" s="32"/>
      <c r="H104" s="34"/>
      <c r="I104" s="32"/>
      <c r="J104" s="32"/>
      <c r="K104" s="34"/>
      <c r="L104" s="32"/>
      <c r="M104" s="34"/>
      <c r="N104" s="32"/>
      <c r="O104" s="34"/>
      <c r="P104" s="32"/>
      <c r="Q104" s="34"/>
      <c r="R104" s="32"/>
      <c r="S104" s="34"/>
      <c r="T104" s="32"/>
      <c r="U104" s="34"/>
      <c r="V104" s="32"/>
      <c r="W104" s="34"/>
      <c r="X104" s="32"/>
      <c r="Y104" s="34"/>
      <c r="Z104" s="32"/>
      <c r="AA104" s="34"/>
      <c r="AB104" s="32"/>
      <c r="AC104" s="32"/>
      <c r="AD104" s="34"/>
      <c r="AE104" s="32"/>
      <c r="AF104" s="34"/>
      <c r="AG104" s="32"/>
      <c r="AH104" s="42"/>
      <c r="AI104" s="42"/>
    </row>
    <row r="105" spans="1:35" ht="14.45" x14ac:dyDescent="0.3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64" fitToHeight="2" orientation="landscape" r:id="rId1"/>
  <headerFooter scaleWithDoc="0">
    <oddHeader>&amp;R&amp;P</oddHeader>
    <oddFooter>&amp;R&amp;P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81" activePane="bottomRight" state="frozen"/>
      <selection activeCell="D2" sqref="D2:D6"/>
      <selection pane="topRight" activeCell="D2" sqref="D2:D6"/>
      <selection pane="bottomLeft" activeCell="D2" sqref="D2:D6"/>
      <selection pane="bottomRight" activeCell="C91" sqref="C91:AG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56.1" customHeight="1" thickBot="1" x14ac:dyDescent="0.3">
      <c r="A1" s="202" t="s">
        <v>198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26025.25</v>
      </c>
      <c r="D8" s="65">
        <f>D9+D21+D40+D55+D72+D79+D90+D64+D102</f>
        <v>24197</v>
      </c>
      <c r="E8" s="62">
        <f>IF(C8=0,0,D8/C8*100)</f>
        <v>92.97509149768014</v>
      </c>
      <c r="F8" s="65">
        <f>F9+F21+F40+F55+F72+F79+F90+F64+F102</f>
        <v>2391</v>
      </c>
      <c r="G8" s="62">
        <f>IF(D8=0,0,F8/D8*100)</f>
        <v>9.8813902549902881</v>
      </c>
      <c r="H8" s="65">
        <f>H9+H21+H40+H55+H72+H79+H90+H64+H102</f>
        <v>22249</v>
      </c>
      <c r="I8" s="62">
        <f>IF(D8=0,0,H8/D8*100)</f>
        <v>91.949415216762404</v>
      </c>
      <c r="J8" s="62">
        <f>IF(C8=0,0,H8/C8*100)</f>
        <v>85.490052929366684</v>
      </c>
      <c r="K8" s="65">
        <f>K9+K21+K40+K55+K72+K79+K90+K64+K102</f>
        <v>13398.5</v>
      </c>
      <c r="L8" s="62">
        <f>IF(D8=0,0,K8/D8*100)</f>
        <v>55.372566847129811</v>
      </c>
      <c r="M8" s="65">
        <f>M9+M21+M40+M55+M72+M79+M90+M64+M102</f>
        <v>8850.5</v>
      </c>
      <c r="N8" s="62">
        <f>IF(D8=0,0,M8/D8*100)</f>
        <v>36.5768483696326</v>
      </c>
      <c r="O8" s="65">
        <f>O9+O21+O40+O55+O72+O79+O90+O64+O102</f>
        <v>1948</v>
      </c>
      <c r="P8" s="62">
        <f>IF(D8=0,0,O8/D8*100)</f>
        <v>8.050584783237591</v>
      </c>
      <c r="Q8" s="65">
        <f>Q9+Q21+Q40+Q55+Q72+Q79+Q90+Q64+Q102</f>
        <v>146</v>
      </c>
      <c r="R8" s="62">
        <f>IF(O8=0,0,Q8/O8*100)</f>
        <v>7.4948665297741277</v>
      </c>
      <c r="S8" s="65">
        <f>S9+S21+S40+S55+S72+S79+S90+S64+S102</f>
        <v>2635</v>
      </c>
      <c r="T8" s="62">
        <f>IF(D8=0,0,S8/D8*100)</f>
        <v>10.889779724759267</v>
      </c>
      <c r="U8" s="65">
        <f>U9+U21+U40+U55+U72+U79+U90+U64+U102</f>
        <v>2325</v>
      </c>
      <c r="V8" s="62">
        <f>IF(D8=0,0,U8/D8*100)</f>
        <v>9.6086291689052352</v>
      </c>
      <c r="W8" s="65">
        <f>W9+W21+W40+W55+W72+W79+W90+W64+W102</f>
        <v>1153</v>
      </c>
      <c r="X8" s="62">
        <f>IF(D8=0,0,W8/D8*100)</f>
        <v>4.7650535190312846</v>
      </c>
      <c r="Y8" s="65">
        <f>Y9+Y21+Y40+Y55+Y72+Y79+Y90+Y64+Y102</f>
        <v>3304</v>
      </c>
      <c r="Z8" s="62">
        <f>IF(D8=0,0,Y8/D8*100)</f>
        <v>13.65458527916684</v>
      </c>
      <c r="AA8" s="65">
        <f>AA9+AA21+AA40+AA55+AA72+AA79+AA90+AA64+AA102</f>
        <v>382</v>
      </c>
      <c r="AB8" s="62">
        <f>IF(D8=0,0,AA8/D8*100)</f>
        <v>1.5787081043104518</v>
      </c>
      <c r="AC8" s="62">
        <f>IF(Y8=0,0,AA8/Y8*100)</f>
        <v>11.561743341404359</v>
      </c>
      <c r="AD8" s="65">
        <f>AD9+AD21+AD40+AD55+AD72+AD79+AD90+AD64+AD102</f>
        <v>2629.5</v>
      </c>
      <c r="AE8" s="62">
        <f>IF(D8=0,0,AD8/D8*100)</f>
        <v>10.867049634252179</v>
      </c>
      <c r="AF8" s="65">
        <f>AF9+AF21+AF40+AF55+AF72+AF79+AF90+AF64+AF102</f>
        <v>25</v>
      </c>
      <c r="AG8" s="60">
        <f>IF(D8=0,0,AF8/D8*100)</f>
        <v>0.1033185932140348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61">
        <f>SUM(C10:C20)</f>
        <v>1207.75</v>
      </c>
      <c r="D9" s="61">
        <f>SUM(D10:D20)</f>
        <v>1087</v>
      </c>
      <c r="E9" s="62">
        <f>IF(C9=0,0,D9/C9*100)</f>
        <v>90.002069964810588</v>
      </c>
      <c r="F9" s="61">
        <f>SUM(F10:F20)</f>
        <v>133</v>
      </c>
      <c r="G9" s="62">
        <f>IF(D9=0,0,F9/D9*100)</f>
        <v>12.235510579576816</v>
      </c>
      <c r="H9" s="61">
        <f>SUM(H10:H20)</f>
        <v>1003</v>
      </c>
      <c r="I9" s="62">
        <f>IF(D9=0,0,H9/D9*100)</f>
        <v>92.272309107635692</v>
      </c>
      <c r="J9" s="62">
        <f>IF(C9=0,0,H9/C9*100)</f>
        <v>83.046988201200577</v>
      </c>
      <c r="K9" s="61">
        <f>SUM(K10:K20)</f>
        <v>607</v>
      </c>
      <c r="L9" s="62">
        <f>IF(D9=0,0,K9/D9*100)</f>
        <v>55.841766329346832</v>
      </c>
      <c r="M9" s="61">
        <f>SUM(M10:M20)</f>
        <v>396</v>
      </c>
      <c r="N9" s="62">
        <f>IF(D9=0,0,M9/D9*100)</f>
        <v>36.430542778288867</v>
      </c>
      <c r="O9" s="61">
        <f>SUM(O10:O20)</f>
        <v>84</v>
      </c>
      <c r="P9" s="62">
        <f>IF(D9=0,0,O9/D9*100)</f>
        <v>7.727690892364306</v>
      </c>
      <c r="Q9" s="61">
        <f>SUM(Q10:Q20)</f>
        <v>13</v>
      </c>
      <c r="R9" s="62">
        <f>IF(O9=0,0,Q9/O9*100)</f>
        <v>15.476190476190476</v>
      </c>
      <c r="S9" s="61">
        <f>SUM(S10:S20)</f>
        <v>111</v>
      </c>
      <c r="T9" s="62">
        <f>IF(D9=0,0,S9/D9*100)</f>
        <v>10.211591536338545</v>
      </c>
      <c r="U9" s="61">
        <f>SUM(U10:U20)</f>
        <v>135</v>
      </c>
      <c r="V9" s="62">
        <f>IF(D9=0,0,U9/D9*100)</f>
        <v>12.419503219871206</v>
      </c>
      <c r="W9" s="61">
        <f>SUM(W10:W20)</f>
        <v>53</v>
      </c>
      <c r="X9" s="62">
        <f>IF(D9=0,0,W9/D9*100)</f>
        <v>4.8758049678012876</v>
      </c>
      <c r="Y9" s="61">
        <f>SUM(Y10:Y20)</f>
        <v>174</v>
      </c>
      <c r="Z9" s="62">
        <f>IF(D9=0,0,Y9/D9*100)</f>
        <v>16.007359705611776</v>
      </c>
      <c r="AA9" s="61">
        <f>SUM(AA10:AA20)</f>
        <v>5</v>
      </c>
      <c r="AB9" s="62">
        <f>IF(D9=0,0,AA9/D9*100)</f>
        <v>0.45998160073597055</v>
      </c>
      <c r="AC9" s="62">
        <f>IF(Y9=0,0,AA9/Y9*100)</f>
        <v>2.8735632183908044</v>
      </c>
      <c r="AD9" s="61">
        <f>SUM(AD10:AD20)</f>
        <v>145</v>
      </c>
      <c r="AE9" s="62">
        <f>IF(D9=0,0,AD9/D9*100)</f>
        <v>13.339466421343147</v>
      </c>
      <c r="AF9" s="61">
        <f>SUM(AF10:AF20)</f>
        <v>6</v>
      </c>
      <c r="AG9" s="62">
        <f>IF(D9=0,0,AF9/D9*100)</f>
        <v>0.55197792088316466</v>
      </c>
      <c r="AH9" s="44"/>
      <c r="AI9" s="44"/>
    </row>
    <row r="10" spans="1:35" x14ac:dyDescent="0.25">
      <c r="A10" s="93">
        <v>1</v>
      </c>
      <c r="B10" s="94" t="s">
        <v>32</v>
      </c>
      <c r="C10" s="108">
        <f>'Гл. инж.'!C10+'Инж-техн.'!C10</f>
        <v>24</v>
      </c>
      <c r="D10" s="108">
        <f>'Гл. инж.'!D10+'Инж-техн.'!D10</f>
        <v>24</v>
      </c>
      <c r="E10" s="109">
        <f>IF(C10=0,0,D10/C10*100)</f>
        <v>100</v>
      </c>
      <c r="F10" s="108">
        <f>'Гл. инж.'!F10+'Инж-техн.'!F10</f>
        <v>6</v>
      </c>
      <c r="G10" s="109">
        <f>IF(D10=0,0,F10/D10*100)</f>
        <v>25</v>
      </c>
      <c r="H10" s="108">
        <f>'Гл. инж.'!H10+'Инж-техн.'!H10</f>
        <v>22</v>
      </c>
      <c r="I10" s="109">
        <f>IF(D10=0,0,H10/D10*100)</f>
        <v>91.666666666666657</v>
      </c>
      <c r="J10" s="109">
        <f>IF(C10=0,0,H10/C10*100)</f>
        <v>91.666666666666657</v>
      </c>
      <c r="K10" s="108">
        <f>'Гл. инж.'!K10+'Инж-техн.'!K10</f>
        <v>16</v>
      </c>
      <c r="L10" s="109">
        <f>IF(D10=0,0,K10/D10*100)</f>
        <v>66.666666666666657</v>
      </c>
      <c r="M10" s="108">
        <f>'Гл. инж.'!M10+'Инж-техн.'!M10</f>
        <v>6</v>
      </c>
      <c r="N10" s="109">
        <f>IF(D10=0,0,M10/D10*100)</f>
        <v>25</v>
      </c>
      <c r="O10" s="108">
        <f>'Гл. инж.'!O10+'Инж-техн.'!O10</f>
        <v>2</v>
      </c>
      <c r="P10" s="109">
        <f>IF(D10=0,0,O10/D10*100)</f>
        <v>8.3333333333333321</v>
      </c>
      <c r="Q10" s="108">
        <f>'Гл. инж.'!Q10+'Инж-техн.'!Q10</f>
        <v>0</v>
      </c>
      <c r="R10" s="109">
        <f>IF(O10=0,0,Q10/O10*100)</f>
        <v>0</v>
      </c>
      <c r="S10" s="108">
        <f>'Гл. инж.'!S10+'Инж-техн.'!S10</f>
        <v>1</v>
      </c>
      <c r="T10" s="109">
        <f>IF(D10=0,0,S10/D10*100)</f>
        <v>4.1666666666666661</v>
      </c>
      <c r="U10" s="108">
        <f>'Гл. инж.'!U10+'Инж-техн.'!U10</f>
        <v>3</v>
      </c>
      <c r="V10" s="109">
        <f>IF(D10=0,0,U10/D10*100)</f>
        <v>12.5</v>
      </c>
      <c r="W10" s="108">
        <f>'Гл. инж.'!W10+'Инж-техн.'!W10</f>
        <v>8</v>
      </c>
      <c r="X10" s="109">
        <f>IF(D10=0,0,W10/D10*100)</f>
        <v>33.333333333333329</v>
      </c>
      <c r="Y10" s="108">
        <f>'Гл. инж.'!Y10+'Инж-техн.'!Y10</f>
        <v>2</v>
      </c>
      <c r="Z10" s="109">
        <f>IF(D10=0,0,Y10/D10*100)</f>
        <v>8.3333333333333321</v>
      </c>
      <c r="AA10" s="108">
        <f>'Гл. инж.'!AA10+'Инж-техн.'!AA10</f>
        <v>0</v>
      </c>
      <c r="AB10" s="109">
        <f>IF(D10=0,0,AA10/D10*100)</f>
        <v>0</v>
      </c>
      <c r="AC10" s="109">
        <f>IF(Y10=0,0,AA10/Y10*100)</f>
        <v>0</v>
      </c>
      <c r="AD10" s="108">
        <f>'Гл. инж.'!AD10+'Инж-техн.'!AD10</f>
        <v>1</v>
      </c>
      <c r="AE10" s="109">
        <f>IF(D10=0,0,AD10/D10*100)</f>
        <v>4.1666666666666661</v>
      </c>
      <c r="AF10" s="108">
        <f>'Гл. инж.'!AF10+'Инж-техн.'!AF10</f>
        <v>0</v>
      </c>
      <c r="AG10" s="109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108">
        <f>'Гл. инж.'!C11+'Инж-техн.'!C11</f>
        <v>98</v>
      </c>
      <c r="D11" s="108">
        <f>'Гл. инж.'!D11+'Инж-техн.'!D11</f>
        <v>89</v>
      </c>
      <c r="E11" s="109">
        <f>IF(C11=0,0,D11/C11*100)</f>
        <v>90.816326530612244</v>
      </c>
      <c r="F11" s="108">
        <f>'Гл. инж.'!F11+'Инж-техн.'!F11</f>
        <v>28</v>
      </c>
      <c r="G11" s="109">
        <f>IF(D11=0,0,F11/D11*100)</f>
        <v>31.460674157303369</v>
      </c>
      <c r="H11" s="108">
        <f>'Гл. инж.'!H11+'Инж-техн.'!H11</f>
        <v>82</v>
      </c>
      <c r="I11" s="109">
        <f>IF(D11=0,0,H11/D11*100)</f>
        <v>92.134831460674164</v>
      </c>
      <c r="J11" s="109">
        <f>IF(C11=0,0,H11/C11*100)</f>
        <v>83.673469387755105</v>
      </c>
      <c r="K11" s="108">
        <f>'Гл. инж.'!K11+'Инж-техн.'!K11</f>
        <v>47</v>
      </c>
      <c r="L11" s="109">
        <f>IF(D11=0,0,K11/D11*100)</f>
        <v>52.80898876404494</v>
      </c>
      <c r="M11" s="108">
        <f>'Гл. инж.'!M11+'Инж-техн.'!M11</f>
        <v>35</v>
      </c>
      <c r="N11" s="109">
        <f>IF(D11=0,0,M11/D11*100)</f>
        <v>39.325842696629216</v>
      </c>
      <c r="O11" s="108">
        <f>'Гл. инж.'!O11+'Инж-техн.'!O11</f>
        <v>7</v>
      </c>
      <c r="P11" s="109">
        <f>IF(D11=0,0,O11/D11*100)</f>
        <v>7.8651685393258424</v>
      </c>
      <c r="Q11" s="108">
        <f>'Гл. инж.'!Q11+'Инж-техн.'!Q11</f>
        <v>1</v>
      </c>
      <c r="R11" s="109">
        <f>IF(O11=0,0,Q11/O11*100)</f>
        <v>14.285714285714285</v>
      </c>
      <c r="S11" s="108">
        <f>'Гл. инж.'!S11+'Инж-техн.'!S11</f>
        <v>11</v>
      </c>
      <c r="T11" s="109">
        <f>IF(D11=0,0,S11/D11*100)</f>
        <v>12.359550561797752</v>
      </c>
      <c r="U11" s="108">
        <f>'Гл. инж.'!U11+'Инж-техн.'!U11</f>
        <v>11</v>
      </c>
      <c r="V11" s="109">
        <f>IF(D11=0,0,U11/D11*100)</f>
        <v>12.359550561797752</v>
      </c>
      <c r="W11" s="108">
        <f>'Гл. инж.'!W11+'Инж-техн.'!W11</f>
        <v>14</v>
      </c>
      <c r="X11" s="109">
        <f>IF(D11=0,0,W11/D11*100)</f>
        <v>15.730337078651685</v>
      </c>
      <c r="Y11" s="108">
        <f>'Гл. инж.'!Y11+'Инж-техн.'!Y11</f>
        <v>10</v>
      </c>
      <c r="Z11" s="109">
        <f>IF(D11=0,0,Y11/D11*100)</f>
        <v>11.235955056179774</v>
      </c>
      <c r="AA11" s="108">
        <f>'Гл. инж.'!AA11+'Инж-техн.'!AA11</f>
        <v>1</v>
      </c>
      <c r="AB11" s="109">
        <f>IF(D11=0,0,AA11/D11*100)</f>
        <v>1.1235955056179776</v>
      </c>
      <c r="AC11" s="109">
        <f>IF(Y11=0,0,AA11/Y11*100)</f>
        <v>10</v>
      </c>
      <c r="AD11" s="108">
        <f>'Гл. инж.'!AD11+'Инж-техн.'!AD11</f>
        <v>12</v>
      </c>
      <c r="AE11" s="109">
        <f>IF(D11=0,0,AD11/D11*100)</f>
        <v>13.48314606741573</v>
      </c>
      <c r="AF11" s="108">
        <f>'Гл. инж.'!AF11+'Инж-техн.'!AF11</f>
        <v>0</v>
      </c>
      <c r="AG11" s="109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108">
        <f>'Гл. инж.'!C12+'Инж-техн.'!C12</f>
        <v>40</v>
      </c>
      <c r="D12" s="108">
        <f>'Гл. инж.'!D12+'Инж-техн.'!D12</f>
        <v>34</v>
      </c>
      <c r="E12" s="109">
        <f t="shared" ref="E12:E78" si="0">IF(C12=0,0,D12/C12*100)</f>
        <v>85</v>
      </c>
      <c r="F12" s="108">
        <f>'Гл. инж.'!F12+'Инж-техн.'!F12</f>
        <v>4</v>
      </c>
      <c r="G12" s="109">
        <f t="shared" ref="G12:G78" si="1">IF(D12=0,0,F12/D12*100)</f>
        <v>11.76470588235294</v>
      </c>
      <c r="H12" s="108">
        <f>'Гл. инж.'!H12+'Инж-техн.'!H12</f>
        <v>29</v>
      </c>
      <c r="I12" s="109">
        <f t="shared" ref="I12:I78" si="2">IF(D12=0,0,H12/D12*100)</f>
        <v>85.294117647058826</v>
      </c>
      <c r="J12" s="109">
        <f t="shared" ref="J12:J78" si="3">IF(C12=0,0,H12/C12*100)</f>
        <v>72.5</v>
      </c>
      <c r="K12" s="108">
        <f>'Гл. инж.'!K12+'Инж-техн.'!K12</f>
        <v>19</v>
      </c>
      <c r="L12" s="109">
        <f t="shared" ref="L12:L79" si="4">IF(D12=0,0,K12/D12*100)</f>
        <v>55.882352941176471</v>
      </c>
      <c r="M12" s="108">
        <f>'Гл. инж.'!M12+'Инж-техн.'!M12</f>
        <v>10</v>
      </c>
      <c r="N12" s="109">
        <f t="shared" ref="N12:N78" si="5">IF(D12=0,0,M12/D12*100)</f>
        <v>29.411764705882355</v>
      </c>
      <c r="O12" s="108">
        <f>'Гл. инж.'!O12+'Инж-техн.'!O12</f>
        <v>5</v>
      </c>
      <c r="P12" s="109">
        <f t="shared" ref="P12:P78" si="6">IF(D12=0,0,O12/D12*100)</f>
        <v>14.705882352941178</v>
      </c>
      <c r="Q12" s="108">
        <f>'Гл. инж.'!Q12+'Инж-техн.'!Q12</f>
        <v>2</v>
      </c>
      <c r="R12" s="109">
        <f t="shared" ref="R12:R79" si="7">IF(O12=0,0,Q12/O12*100)</f>
        <v>40</v>
      </c>
      <c r="S12" s="108">
        <f>'Гл. инж.'!S12+'Инж-техн.'!S12</f>
        <v>7</v>
      </c>
      <c r="T12" s="109">
        <f t="shared" ref="T12:T78" si="8">IF(D12=0,0,S12/D12*100)</f>
        <v>20.588235294117645</v>
      </c>
      <c r="U12" s="108">
        <f>'Гл. инж.'!U12+'Инж-техн.'!U12</f>
        <v>2</v>
      </c>
      <c r="V12" s="109">
        <f t="shared" ref="V12:V79" si="9">IF(D12=0,0,U12/D12*100)</f>
        <v>5.8823529411764701</v>
      </c>
      <c r="W12" s="108">
        <f>'Гл. инж.'!W12+'Инж-техн.'!W12</f>
        <v>1</v>
      </c>
      <c r="X12" s="109">
        <f t="shared" ref="X12:X78" si="10">IF(D12=0,0,W12/D12*100)</f>
        <v>2.9411764705882351</v>
      </c>
      <c r="Y12" s="108">
        <f>'Гл. инж.'!Y12+'Инж-техн.'!Y12</f>
        <v>5</v>
      </c>
      <c r="Z12" s="109">
        <f t="shared" ref="Z12:Z78" si="11">IF(D12=0,0,Y12/D12*100)</f>
        <v>14.705882352941178</v>
      </c>
      <c r="AA12" s="108">
        <f>'Гл. инж.'!AA12+'Инж-техн.'!AA12</f>
        <v>0</v>
      </c>
      <c r="AB12" s="109">
        <f t="shared" ref="AB12:AB78" si="12">IF(D12=0,0,AA12/D12*100)</f>
        <v>0</v>
      </c>
      <c r="AC12" s="109">
        <f t="shared" ref="AC12:AC78" si="13">IF(Y12=0,0,AA12/Y12*100)</f>
        <v>0</v>
      </c>
      <c r="AD12" s="108">
        <f>'Гл. инж.'!AD12+'Инж-техн.'!AD12</f>
        <v>4</v>
      </c>
      <c r="AE12" s="109">
        <f t="shared" ref="AE12:AE79" si="14">IF(D12=0,0,AD12/D12*100)</f>
        <v>11.76470588235294</v>
      </c>
      <c r="AF12" s="108">
        <f>'Гл. инж.'!AF12+'Инж-техн.'!AF12</f>
        <v>0</v>
      </c>
      <c r="AG12" s="109">
        <f t="shared" ref="AG12:AG78" si="15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108">
        <f>'Гл. инж.'!C13+'Инж-техн.'!C13</f>
        <v>246</v>
      </c>
      <c r="D13" s="108">
        <f>'Гл. инж.'!D13+'Инж-техн.'!D13</f>
        <v>228</v>
      </c>
      <c r="E13" s="109">
        <f t="shared" si="0"/>
        <v>92.682926829268297</v>
      </c>
      <c r="F13" s="108">
        <f>'Гл. инж.'!F13+'Инж-техн.'!F13</f>
        <v>13</v>
      </c>
      <c r="G13" s="109">
        <f t="shared" si="1"/>
        <v>5.7017543859649118</v>
      </c>
      <c r="H13" s="108">
        <f>'Гл. инж.'!H13+'Инж-техн.'!H13</f>
        <v>207</v>
      </c>
      <c r="I13" s="109">
        <f t="shared" si="2"/>
        <v>90.789473684210535</v>
      </c>
      <c r="J13" s="109">
        <f t="shared" si="3"/>
        <v>84.146341463414629</v>
      </c>
      <c r="K13" s="108">
        <f>'Гл. инж.'!K13+'Инж-техн.'!K13</f>
        <v>116</v>
      </c>
      <c r="L13" s="109">
        <f t="shared" si="4"/>
        <v>50.877192982456144</v>
      </c>
      <c r="M13" s="108">
        <f>'Гл. инж.'!M13+'Инж-техн.'!M13</f>
        <v>91</v>
      </c>
      <c r="N13" s="109">
        <f t="shared" si="5"/>
        <v>39.912280701754391</v>
      </c>
      <c r="O13" s="108">
        <f>'Гл. инж.'!O13+'Инж-техн.'!O13</f>
        <v>21</v>
      </c>
      <c r="P13" s="109">
        <f t="shared" si="6"/>
        <v>9.2105263157894726</v>
      </c>
      <c r="Q13" s="108">
        <f>'Гл. инж.'!Q13+'Инж-техн.'!Q13</f>
        <v>1</v>
      </c>
      <c r="R13" s="109">
        <f t="shared" si="7"/>
        <v>4.7619047619047619</v>
      </c>
      <c r="S13" s="108">
        <f>'Гл. инж.'!S13+'Инж-техн.'!S13</f>
        <v>27</v>
      </c>
      <c r="T13" s="109">
        <f t="shared" si="8"/>
        <v>11.842105263157894</v>
      </c>
      <c r="U13" s="108">
        <f>'Гл. инж.'!U13+'Инж-техн.'!U13</f>
        <v>26</v>
      </c>
      <c r="V13" s="109">
        <f t="shared" si="9"/>
        <v>11.403508771929824</v>
      </c>
      <c r="W13" s="108">
        <f>'Гл. инж.'!W13+'Инж-техн.'!W13</f>
        <v>11</v>
      </c>
      <c r="X13" s="109">
        <f t="shared" si="10"/>
        <v>4.8245614035087714</v>
      </c>
      <c r="Y13" s="108">
        <f>'Гл. инж.'!Y13+'Инж-техн.'!Y13</f>
        <v>34</v>
      </c>
      <c r="Z13" s="109">
        <f t="shared" si="11"/>
        <v>14.912280701754385</v>
      </c>
      <c r="AA13" s="108">
        <f>'Гл. инж.'!AA13+'Инж-техн.'!AA13</f>
        <v>2</v>
      </c>
      <c r="AB13" s="109">
        <f t="shared" si="12"/>
        <v>0.8771929824561403</v>
      </c>
      <c r="AC13" s="109">
        <f t="shared" si="13"/>
        <v>5.8823529411764701</v>
      </c>
      <c r="AD13" s="108">
        <f>'Гл. инж.'!AD13+'Инж-техн.'!AD13</f>
        <v>19</v>
      </c>
      <c r="AE13" s="109">
        <f t="shared" si="14"/>
        <v>8.3333333333333321</v>
      </c>
      <c r="AF13" s="108">
        <f>'Гл. инж.'!AF13+'Инж-техн.'!AF13</f>
        <v>0</v>
      </c>
      <c r="AG13" s="109">
        <f t="shared" si="15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108">
        <f>'Гл. инж.'!C14+'Инж-техн.'!C14</f>
        <v>206.5</v>
      </c>
      <c r="D14" s="108">
        <f>'Гл. инж.'!D14+'Инж-техн.'!D14</f>
        <v>179</v>
      </c>
      <c r="E14" s="109">
        <f t="shared" si="0"/>
        <v>86.682808716707029</v>
      </c>
      <c r="F14" s="108">
        <f>'Гл. инж.'!F14+'Инж-техн.'!F14</f>
        <v>15</v>
      </c>
      <c r="G14" s="109">
        <f t="shared" si="1"/>
        <v>8.3798882681564244</v>
      </c>
      <c r="H14" s="108">
        <f>'Гл. инж.'!H14+'Инж-техн.'!H14</f>
        <v>170</v>
      </c>
      <c r="I14" s="109">
        <f t="shared" si="2"/>
        <v>94.97206703910615</v>
      </c>
      <c r="J14" s="109">
        <f t="shared" si="3"/>
        <v>82.324455205811148</v>
      </c>
      <c r="K14" s="108">
        <f>'Гл. инж.'!K14+'Инж-техн.'!K14</f>
        <v>88</v>
      </c>
      <c r="L14" s="109">
        <f t="shared" si="4"/>
        <v>49.162011173184354</v>
      </c>
      <c r="M14" s="108">
        <f>'Гл. инж.'!M14+'Инж-техн.'!M14</f>
        <v>82</v>
      </c>
      <c r="N14" s="109">
        <f t="shared" si="5"/>
        <v>45.81005586592179</v>
      </c>
      <c r="O14" s="108">
        <f>'Гл. инж.'!O14+'Инж-техн.'!O14</f>
        <v>9</v>
      </c>
      <c r="P14" s="109">
        <f t="shared" si="6"/>
        <v>5.027932960893855</v>
      </c>
      <c r="Q14" s="108">
        <f>'Гл. инж.'!Q14+'Инж-техн.'!Q14</f>
        <v>0</v>
      </c>
      <c r="R14" s="109">
        <f t="shared" si="7"/>
        <v>0</v>
      </c>
      <c r="S14" s="108">
        <f>'Гл. инж.'!S14+'Инж-техн.'!S14</f>
        <v>21</v>
      </c>
      <c r="T14" s="109">
        <f t="shared" si="8"/>
        <v>11.731843575418994</v>
      </c>
      <c r="U14" s="108">
        <f>'Гл. инж.'!U14+'Инж-техн.'!U14</f>
        <v>20</v>
      </c>
      <c r="V14" s="109">
        <f t="shared" si="9"/>
        <v>11.173184357541899</v>
      </c>
      <c r="W14" s="108">
        <f>'Гл. инж.'!W14+'Инж-техн.'!W14</f>
        <v>0</v>
      </c>
      <c r="X14" s="109">
        <f t="shared" si="10"/>
        <v>0</v>
      </c>
      <c r="Y14" s="108">
        <f>'Гл. инж.'!Y14+'Инж-техн.'!Y14</f>
        <v>26</v>
      </c>
      <c r="Z14" s="109">
        <f t="shared" si="11"/>
        <v>14.52513966480447</v>
      </c>
      <c r="AA14" s="108">
        <f>'Гл. инж.'!AA14+'Инж-техн.'!AA14</f>
        <v>0</v>
      </c>
      <c r="AB14" s="109">
        <f t="shared" si="12"/>
        <v>0</v>
      </c>
      <c r="AC14" s="109">
        <f t="shared" si="13"/>
        <v>0</v>
      </c>
      <c r="AD14" s="108">
        <f>'Гл. инж.'!AD14+'Инж-техн.'!AD14</f>
        <v>38</v>
      </c>
      <c r="AE14" s="109">
        <f t="shared" si="14"/>
        <v>21.229050279329609</v>
      </c>
      <c r="AF14" s="108">
        <f>'Гл. инж.'!AF14+'Инж-техн.'!AF14</f>
        <v>3</v>
      </c>
      <c r="AG14" s="109">
        <f t="shared" si="15"/>
        <v>1.6759776536312849</v>
      </c>
      <c r="AH14" s="42"/>
      <c r="AI14" s="42"/>
    </row>
    <row r="15" spans="1:35" x14ac:dyDescent="0.25">
      <c r="A15" s="93">
        <v>6</v>
      </c>
      <c r="B15" s="94" t="s">
        <v>37</v>
      </c>
      <c r="C15" s="108">
        <f>'Гл. инж.'!C15+'Инж-техн.'!C15</f>
        <v>350</v>
      </c>
      <c r="D15" s="108">
        <f>'Гл. инж.'!D15+'Инж-техн.'!D15</f>
        <v>307</v>
      </c>
      <c r="E15" s="109">
        <f t="shared" si="0"/>
        <v>87.714285714285708</v>
      </c>
      <c r="F15" s="108">
        <f>'Гл. инж.'!F15+'Инж-техн.'!F15</f>
        <v>33</v>
      </c>
      <c r="G15" s="109">
        <f t="shared" si="1"/>
        <v>10.749185667752444</v>
      </c>
      <c r="H15" s="108">
        <f>'Гл. инж.'!H15+'Инж-техн.'!H15</f>
        <v>289</v>
      </c>
      <c r="I15" s="109">
        <f t="shared" si="2"/>
        <v>94.13680781758957</v>
      </c>
      <c r="J15" s="109">
        <f t="shared" si="3"/>
        <v>82.571428571428569</v>
      </c>
      <c r="K15" s="108">
        <f>'Гл. инж.'!K15+'Инж-техн.'!K15</f>
        <v>198</v>
      </c>
      <c r="L15" s="109">
        <f t="shared" si="4"/>
        <v>64.495114006514655</v>
      </c>
      <c r="M15" s="108">
        <f>'Гл. инж.'!M15+'Инж-техн.'!M15</f>
        <v>91</v>
      </c>
      <c r="N15" s="109">
        <f t="shared" si="5"/>
        <v>29.641693811074919</v>
      </c>
      <c r="O15" s="108">
        <f>'Гл. инж.'!O15+'Инж-техн.'!O15</f>
        <v>18</v>
      </c>
      <c r="P15" s="109">
        <f t="shared" si="6"/>
        <v>5.8631921824104234</v>
      </c>
      <c r="Q15" s="108">
        <f>'Гл. инж.'!Q15+'Инж-техн.'!Q15</f>
        <v>2</v>
      </c>
      <c r="R15" s="109">
        <f t="shared" si="7"/>
        <v>11.111111111111111</v>
      </c>
      <c r="S15" s="108">
        <f>'Гл. инж.'!S15+'Инж-техн.'!S15</f>
        <v>20</v>
      </c>
      <c r="T15" s="109">
        <f t="shared" si="8"/>
        <v>6.5146579804560263</v>
      </c>
      <c r="U15" s="108">
        <f>'Гл. инж.'!U15+'Инж-техн.'!U15</f>
        <v>46</v>
      </c>
      <c r="V15" s="109">
        <f t="shared" si="9"/>
        <v>14.983713355048861</v>
      </c>
      <c r="W15" s="108">
        <f>'Гл. инж.'!W15+'Инж-техн.'!W15</f>
        <v>6</v>
      </c>
      <c r="X15" s="109">
        <f t="shared" si="10"/>
        <v>1.9543973941368076</v>
      </c>
      <c r="Y15" s="108">
        <f>'Гл. инж.'!Y15+'Инж-техн.'!Y15</f>
        <v>53</v>
      </c>
      <c r="Z15" s="109">
        <f t="shared" si="11"/>
        <v>17.263843648208468</v>
      </c>
      <c r="AA15" s="108">
        <f>'Гл. инж.'!AA15+'Инж-техн.'!AA15</f>
        <v>1</v>
      </c>
      <c r="AB15" s="109">
        <f t="shared" si="12"/>
        <v>0.32573289902280134</v>
      </c>
      <c r="AC15" s="109">
        <f t="shared" si="13"/>
        <v>1.8867924528301887</v>
      </c>
      <c r="AD15" s="108">
        <f>'Гл. инж.'!AD15+'Инж-техн.'!AD15</f>
        <v>38</v>
      </c>
      <c r="AE15" s="109">
        <f t="shared" si="14"/>
        <v>12.37785016286645</v>
      </c>
      <c r="AF15" s="108">
        <f>'Гл. инж.'!AF15+'Инж-техн.'!AF15</f>
        <v>2</v>
      </c>
      <c r="AG15" s="109">
        <f t="shared" si="15"/>
        <v>0.65146579804560267</v>
      </c>
      <c r="AH15" s="42"/>
      <c r="AI15" s="42"/>
    </row>
    <row r="16" spans="1:35" x14ac:dyDescent="0.25">
      <c r="A16" s="93">
        <v>7</v>
      </c>
      <c r="B16" s="94" t="s">
        <v>38</v>
      </c>
      <c r="C16" s="108">
        <f>'Гл. инж.'!C16+'Инж-техн.'!C16</f>
        <v>6</v>
      </c>
      <c r="D16" s="108">
        <f>'Гл. инж.'!D16+'Инж-техн.'!D16</f>
        <v>6</v>
      </c>
      <c r="E16" s="109">
        <f t="shared" si="0"/>
        <v>100</v>
      </c>
      <c r="F16" s="108">
        <f>'Гл. инж.'!F16+'Инж-техн.'!F16</f>
        <v>5</v>
      </c>
      <c r="G16" s="109">
        <f t="shared" si="1"/>
        <v>83.333333333333343</v>
      </c>
      <c r="H16" s="108">
        <f>'Гл. инж.'!H16+'Инж-техн.'!H16</f>
        <v>6</v>
      </c>
      <c r="I16" s="109">
        <f t="shared" si="2"/>
        <v>100</v>
      </c>
      <c r="J16" s="109">
        <f t="shared" si="3"/>
        <v>100</v>
      </c>
      <c r="K16" s="108">
        <f>'Гл. инж.'!K16+'Инж-техн.'!K16</f>
        <v>1</v>
      </c>
      <c r="L16" s="109">
        <f t="shared" si="4"/>
        <v>16.666666666666664</v>
      </c>
      <c r="M16" s="108">
        <f>'Гл. инж.'!M16+'Инж-техн.'!M16</f>
        <v>5</v>
      </c>
      <c r="N16" s="109">
        <f t="shared" si="5"/>
        <v>83.333333333333343</v>
      </c>
      <c r="O16" s="108">
        <f>'Гл. инж.'!O16+'Инж-техн.'!O16</f>
        <v>0</v>
      </c>
      <c r="P16" s="109">
        <f t="shared" si="6"/>
        <v>0</v>
      </c>
      <c r="Q16" s="108">
        <f>'Гл. инж.'!Q16+'Инж-техн.'!Q16</f>
        <v>0</v>
      </c>
      <c r="R16" s="109">
        <f t="shared" si="7"/>
        <v>0</v>
      </c>
      <c r="S16" s="108">
        <f>'Гл. инж.'!S16+'Инж-техн.'!S16</f>
        <v>0</v>
      </c>
      <c r="T16" s="109">
        <f t="shared" si="8"/>
        <v>0</v>
      </c>
      <c r="U16" s="108">
        <f>'Гл. инж.'!U16+'Инж-техн.'!U16</f>
        <v>1</v>
      </c>
      <c r="V16" s="109">
        <f t="shared" si="9"/>
        <v>16.666666666666664</v>
      </c>
      <c r="W16" s="108">
        <f>'Гл. инж.'!W16+'Инж-техн.'!W16</f>
        <v>0</v>
      </c>
      <c r="X16" s="109">
        <f t="shared" si="10"/>
        <v>0</v>
      </c>
      <c r="Y16" s="108">
        <f>'Гл. инж.'!Y16+'Инж-техн.'!Y16</f>
        <v>0</v>
      </c>
      <c r="Z16" s="109">
        <f t="shared" si="11"/>
        <v>0</v>
      </c>
      <c r="AA16" s="108">
        <f>'Гл. инж.'!AA16+'Инж-техн.'!AA16</f>
        <v>0</v>
      </c>
      <c r="AB16" s="109">
        <f t="shared" si="12"/>
        <v>0</v>
      </c>
      <c r="AC16" s="109">
        <f t="shared" si="13"/>
        <v>0</v>
      </c>
      <c r="AD16" s="108">
        <f>'Гл. инж.'!AD16+'Инж-техн.'!AD16</f>
        <v>0</v>
      </c>
      <c r="AE16" s="109">
        <f t="shared" si="14"/>
        <v>0</v>
      </c>
      <c r="AF16" s="108">
        <f>'Гл. инж.'!AF16+'Инж-техн.'!AF16</f>
        <v>0</v>
      </c>
      <c r="AG16" s="109">
        <f t="shared" si="15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108">
        <f>'Гл. инж.'!C17+'Инж-техн.'!C17</f>
        <v>62</v>
      </c>
      <c r="D17" s="108">
        <f>'Гл. инж.'!D17+'Инж-техн.'!D17</f>
        <v>52</v>
      </c>
      <c r="E17" s="109">
        <f t="shared" si="0"/>
        <v>83.870967741935488</v>
      </c>
      <c r="F17" s="108">
        <f>'Гл. инж.'!F17+'Инж-техн.'!F17</f>
        <v>22</v>
      </c>
      <c r="G17" s="109">
        <f t="shared" si="1"/>
        <v>42.307692307692307</v>
      </c>
      <c r="H17" s="108">
        <f>'Гл. инж.'!H17+'Инж-техн.'!H17</f>
        <v>46</v>
      </c>
      <c r="I17" s="109">
        <f t="shared" si="2"/>
        <v>88.461538461538453</v>
      </c>
      <c r="J17" s="109">
        <f t="shared" si="3"/>
        <v>74.193548387096769</v>
      </c>
      <c r="K17" s="108">
        <f>'Гл. инж.'!K17+'Инж-техн.'!K17</f>
        <v>38</v>
      </c>
      <c r="L17" s="109">
        <f t="shared" si="4"/>
        <v>73.076923076923066</v>
      </c>
      <c r="M17" s="108">
        <f>'Гл. инж.'!M17+'Инж-техн.'!M17</f>
        <v>8</v>
      </c>
      <c r="N17" s="109">
        <f t="shared" si="5"/>
        <v>15.384615384615385</v>
      </c>
      <c r="O17" s="108">
        <f>'Гл. инж.'!O17+'Инж-техн.'!O17</f>
        <v>6</v>
      </c>
      <c r="P17" s="109">
        <f t="shared" si="6"/>
        <v>11.538461538461538</v>
      </c>
      <c r="Q17" s="108">
        <f>'Гл. инж.'!Q17+'Инж-техн.'!Q17</f>
        <v>1</v>
      </c>
      <c r="R17" s="109">
        <f t="shared" si="7"/>
        <v>16.666666666666664</v>
      </c>
      <c r="S17" s="108">
        <f>'Гл. инж.'!S17+'Инж-техн.'!S17</f>
        <v>3</v>
      </c>
      <c r="T17" s="109">
        <f t="shared" si="8"/>
        <v>5.7692307692307692</v>
      </c>
      <c r="U17" s="108">
        <f>'Гл. инж.'!U17+'Инж-техн.'!U17</f>
        <v>2</v>
      </c>
      <c r="V17" s="109">
        <f t="shared" si="9"/>
        <v>3.8461538461538463</v>
      </c>
      <c r="W17" s="108">
        <f>'Гл. инж.'!W17+'Инж-техн.'!W17</f>
        <v>2</v>
      </c>
      <c r="X17" s="109">
        <f t="shared" si="10"/>
        <v>3.8461538461538463</v>
      </c>
      <c r="Y17" s="108">
        <f>'Гл. инж.'!Y17+'Инж-техн.'!Y17</f>
        <v>5</v>
      </c>
      <c r="Z17" s="109">
        <f t="shared" si="11"/>
        <v>9.6153846153846168</v>
      </c>
      <c r="AA17" s="108">
        <f>'Гл. инж.'!AA17+'Инж-техн.'!AA17</f>
        <v>0</v>
      </c>
      <c r="AB17" s="109">
        <f t="shared" si="12"/>
        <v>0</v>
      </c>
      <c r="AC17" s="109">
        <f t="shared" si="13"/>
        <v>0</v>
      </c>
      <c r="AD17" s="108">
        <f>'Гл. инж.'!AD17+'Инж-техн.'!AD17</f>
        <v>10</v>
      </c>
      <c r="AE17" s="109">
        <f t="shared" si="14"/>
        <v>19.230769230769234</v>
      </c>
      <c r="AF17" s="108">
        <f>'Гл. инж.'!AF17+'Инж-техн.'!AF17</f>
        <v>0</v>
      </c>
      <c r="AG17" s="109">
        <f t="shared" si="15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108">
        <f>'Гл. инж.'!C18+'Инж-техн.'!C18</f>
        <v>91</v>
      </c>
      <c r="D18" s="108">
        <f>'Гл. инж.'!D18+'Инж-техн.'!D18</f>
        <v>86</v>
      </c>
      <c r="E18" s="109">
        <f t="shared" si="0"/>
        <v>94.505494505494497</v>
      </c>
      <c r="F18" s="108">
        <f>'Гл. инж.'!F18+'Инж-техн.'!F18</f>
        <v>4</v>
      </c>
      <c r="G18" s="109">
        <f t="shared" si="1"/>
        <v>4.6511627906976747</v>
      </c>
      <c r="H18" s="108">
        <f>'Гл. инж.'!H18+'Инж-техн.'!H18</f>
        <v>79</v>
      </c>
      <c r="I18" s="109">
        <f t="shared" si="2"/>
        <v>91.860465116279073</v>
      </c>
      <c r="J18" s="109">
        <f t="shared" si="3"/>
        <v>86.813186813186817</v>
      </c>
      <c r="K18" s="108">
        <f>'Гл. инж.'!K18+'Инж-техн.'!K18</f>
        <v>49</v>
      </c>
      <c r="L18" s="109">
        <f t="shared" si="4"/>
        <v>56.97674418604651</v>
      </c>
      <c r="M18" s="108">
        <f>'Гл. инж.'!M18+'Инж-техн.'!M18</f>
        <v>30</v>
      </c>
      <c r="N18" s="109">
        <f t="shared" si="5"/>
        <v>34.883720930232556</v>
      </c>
      <c r="O18" s="108">
        <f>'Гл. инж.'!O18+'Инж-техн.'!O18</f>
        <v>7</v>
      </c>
      <c r="P18" s="109">
        <f t="shared" si="6"/>
        <v>8.1395348837209305</v>
      </c>
      <c r="Q18" s="108">
        <f>'Гл. инж.'!Q18+'Инж-техн.'!Q18</f>
        <v>2</v>
      </c>
      <c r="R18" s="109">
        <f t="shared" si="7"/>
        <v>28.571428571428569</v>
      </c>
      <c r="S18" s="108">
        <f>'Гл. инж.'!S18+'Инж-техн.'!S18</f>
        <v>12</v>
      </c>
      <c r="T18" s="109">
        <f t="shared" si="8"/>
        <v>13.953488372093023</v>
      </c>
      <c r="U18" s="108">
        <f>'Гл. инж.'!U18+'Инж-техн.'!U18</f>
        <v>8</v>
      </c>
      <c r="V18" s="109">
        <f t="shared" si="9"/>
        <v>9.3023255813953494</v>
      </c>
      <c r="W18" s="108">
        <f>'Гл. инж.'!W18+'Инж-техн.'!W18</f>
        <v>8</v>
      </c>
      <c r="X18" s="109">
        <f t="shared" si="10"/>
        <v>9.3023255813953494</v>
      </c>
      <c r="Y18" s="108">
        <f>'Гл. инж.'!Y18+'Инж-техн.'!Y18</f>
        <v>21</v>
      </c>
      <c r="Z18" s="109">
        <f t="shared" si="11"/>
        <v>24.418604651162788</v>
      </c>
      <c r="AA18" s="108">
        <f>'Гл. инж.'!AA18+'Инж-техн.'!AA18</f>
        <v>0</v>
      </c>
      <c r="AB18" s="109">
        <f t="shared" si="12"/>
        <v>0</v>
      </c>
      <c r="AC18" s="109">
        <f t="shared" si="13"/>
        <v>0</v>
      </c>
      <c r="AD18" s="108">
        <f>'Гл. инж.'!AD18+'Инж-техн.'!AD18</f>
        <v>12</v>
      </c>
      <c r="AE18" s="109">
        <f t="shared" si="14"/>
        <v>13.953488372093023</v>
      </c>
      <c r="AF18" s="108">
        <f>'Гл. инж.'!AF18+'Инж-техн.'!AF18</f>
        <v>0</v>
      </c>
      <c r="AG18" s="109">
        <f t="shared" si="15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108">
        <f>'Гл. инж.'!C19+'Инж-техн.'!C19</f>
        <v>77</v>
      </c>
      <c r="D19" s="108">
        <f>'Гл. инж.'!D19+'Инж-техн.'!D19</f>
        <v>74</v>
      </c>
      <c r="E19" s="109">
        <f t="shared" ref="E19" si="16">IF(C19=0,0,D19/C19*100)</f>
        <v>96.103896103896105</v>
      </c>
      <c r="F19" s="108">
        <f>'Гл. инж.'!F19+'Инж-техн.'!F19</f>
        <v>3</v>
      </c>
      <c r="G19" s="109">
        <f t="shared" ref="G19" si="17">IF(D19=0,0,F19/D19*100)</f>
        <v>4.0540540540540544</v>
      </c>
      <c r="H19" s="108">
        <f>'Гл. инж.'!H19+'Инж-техн.'!H19</f>
        <v>65</v>
      </c>
      <c r="I19" s="109">
        <f t="shared" ref="I19" si="18">IF(D19=0,0,H19/D19*100)</f>
        <v>87.837837837837839</v>
      </c>
      <c r="J19" s="109">
        <f t="shared" ref="J19" si="19">IF(C19=0,0,H19/C19*100)</f>
        <v>84.415584415584405</v>
      </c>
      <c r="K19" s="108">
        <f>'Гл. инж.'!K19+'Инж-техн.'!K19</f>
        <v>30</v>
      </c>
      <c r="L19" s="109">
        <f t="shared" ref="L19" si="20">IF(D19=0,0,K19/D19*100)</f>
        <v>40.54054054054054</v>
      </c>
      <c r="M19" s="108">
        <f>'Гл. инж.'!M19+'Инж-техн.'!M19</f>
        <v>35</v>
      </c>
      <c r="N19" s="109">
        <f t="shared" ref="N19" si="21">IF(D19=0,0,M19/D19*100)</f>
        <v>47.297297297297298</v>
      </c>
      <c r="O19" s="108">
        <f>'Гл. инж.'!O19+'Инж-техн.'!O19</f>
        <v>9</v>
      </c>
      <c r="P19" s="109">
        <f t="shared" ref="P19" si="22">IF(D19=0,0,O19/D19*100)</f>
        <v>12.162162162162163</v>
      </c>
      <c r="Q19" s="108">
        <f>'Гл. инж.'!Q19+'Инж-техн.'!Q19</f>
        <v>4</v>
      </c>
      <c r="R19" s="109">
        <f t="shared" ref="R19" si="23">IF(O19=0,0,Q19/O19*100)</f>
        <v>44.444444444444443</v>
      </c>
      <c r="S19" s="108">
        <f>'Гл. инж.'!S19+'Инж-техн.'!S19</f>
        <v>8</v>
      </c>
      <c r="T19" s="109">
        <f t="shared" ref="T19" si="24">IF(D19=0,0,S19/D19*100)</f>
        <v>10.810810810810811</v>
      </c>
      <c r="U19" s="108">
        <f>'Гл. инж.'!U19+'Инж-техн.'!U19</f>
        <v>12</v>
      </c>
      <c r="V19" s="109">
        <f t="shared" ref="V19" si="25">IF(D19=0,0,U19/D19*100)</f>
        <v>16.216216216216218</v>
      </c>
      <c r="W19" s="108">
        <f>'Гл. инж.'!W19+'Инж-техн.'!W19</f>
        <v>3</v>
      </c>
      <c r="X19" s="109">
        <f t="shared" ref="X19" si="26">IF(D19=0,0,W19/D19*100)</f>
        <v>4.0540540540540544</v>
      </c>
      <c r="Y19" s="108">
        <f>'Гл. инж.'!Y19+'Инж-техн.'!Y19</f>
        <v>18</v>
      </c>
      <c r="Z19" s="109">
        <f t="shared" ref="Z19" si="27">IF(D19=0,0,Y19/D19*100)</f>
        <v>24.324324324324326</v>
      </c>
      <c r="AA19" s="108">
        <f>'Гл. инж.'!AA19+'Инж-техн.'!AA19</f>
        <v>1</v>
      </c>
      <c r="AB19" s="109">
        <f t="shared" ref="AB19" si="28">IF(D19=0,0,AA19/D19*100)</f>
        <v>1.3513513513513513</v>
      </c>
      <c r="AC19" s="109">
        <f t="shared" ref="AC19" si="29">IF(Y19=0,0,AA19/Y19*100)</f>
        <v>5.5555555555555554</v>
      </c>
      <c r="AD19" s="108">
        <f>'Гл. инж.'!AD19+'Инж-техн.'!AD19</f>
        <v>11</v>
      </c>
      <c r="AE19" s="109">
        <f t="shared" ref="AE19" si="30">IF(D19=0,0,AD19/D19*100)</f>
        <v>14.864864864864865</v>
      </c>
      <c r="AF19" s="108">
        <f>'Гл. инж.'!AF19+'Инж-техн.'!AF19</f>
        <v>1</v>
      </c>
      <c r="AG19" s="109">
        <f t="shared" ref="AG19" si="31">IF(D19=0,0,AF19/D19*100)</f>
        <v>1.3513513513513513</v>
      </c>
      <c r="AH19" s="42"/>
      <c r="AI19" s="42"/>
    </row>
    <row r="20" spans="1:35" x14ac:dyDescent="0.25">
      <c r="A20" s="93">
        <v>11</v>
      </c>
      <c r="B20" s="94" t="s">
        <v>258</v>
      </c>
      <c r="C20" s="108">
        <f>'Гл. инж.'!C20+'Инж-техн.'!C20</f>
        <v>7.25</v>
      </c>
      <c r="D20" s="108">
        <f>'Гл. инж.'!D20+'Инж-техн.'!D20</f>
        <v>8</v>
      </c>
      <c r="E20" s="109">
        <f t="shared" si="0"/>
        <v>110.34482758620689</v>
      </c>
      <c r="F20" s="108">
        <f>'Гл. инж.'!F20+'Инж-техн.'!F20</f>
        <v>0</v>
      </c>
      <c r="G20" s="109">
        <f t="shared" si="1"/>
        <v>0</v>
      </c>
      <c r="H20" s="108">
        <f>'Гл. инж.'!H20+'Инж-техн.'!H20</f>
        <v>8</v>
      </c>
      <c r="I20" s="109">
        <f t="shared" si="2"/>
        <v>100</v>
      </c>
      <c r="J20" s="109">
        <f t="shared" si="3"/>
        <v>110.34482758620689</v>
      </c>
      <c r="K20" s="108">
        <f>'Гл. инж.'!K20+'Инж-техн.'!K20</f>
        <v>5</v>
      </c>
      <c r="L20" s="109">
        <f t="shared" si="4"/>
        <v>62.5</v>
      </c>
      <c r="M20" s="108">
        <f>'Гл. инж.'!M20+'Инж-техн.'!M20</f>
        <v>3</v>
      </c>
      <c r="N20" s="109">
        <f t="shared" si="5"/>
        <v>37.5</v>
      </c>
      <c r="O20" s="108">
        <f>'Гл. инж.'!O20+'Инж-техн.'!O20</f>
        <v>0</v>
      </c>
      <c r="P20" s="109">
        <f t="shared" si="6"/>
        <v>0</v>
      </c>
      <c r="Q20" s="108">
        <f>'Гл. инж.'!Q20+'Инж-техн.'!Q20</f>
        <v>0</v>
      </c>
      <c r="R20" s="109">
        <f t="shared" si="7"/>
        <v>0</v>
      </c>
      <c r="S20" s="108">
        <f>'Гл. инж.'!S20+'Инж-техн.'!S20</f>
        <v>1</v>
      </c>
      <c r="T20" s="109">
        <f t="shared" si="8"/>
        <v>12.5</v>
      </c>
      <c r="U20" s="108">
        <f>'Гл. инж.'!U20+'Инж-техн.'!U20</f>
        <v>4</v>
      </c>
      <c r="V20" s="109">
        <f t="shared" si="9"/>
        <v>50</v>
      </c>
      <c r="W20" s="108">
        <f>'Гл. инж.'!W20+'Инж-техн.'!W20</f>
        <v>0</v>
      </c>
      <c r="X20" s="109">
        <f t="shared" si="10"/>
        <v>0</v>
      </c>
      <c r="Y20" s="108">
        <f>'Гл. инж.'!Y20+'Инж-техн.'!Y20</f>
        <v>0</v>
      </c>
      <c r="Z20" s="109">
        <f t="shared" si="11"/>
        <v>0</v>
      </c>
      <c r="AA20" s="108">
        <f>'Гл. инж.'!AA20+'Инж-техн.'!AA20</f>
        <v>0</v>
      </c>
      <c r="AB20" s="109">
        <f t="shared" si="12"/>
        <v>0</v>
      </c>
      <c r="AC20" s="109">
        <f t="shared" si="13"/>
        <v>0</v>
      </c>
      <c r="AD20" s="108">
        <f>'Гл. инж.'!AD20+'Инж-техн.'!AD20</f>
        <v>0</v>
      </c>
      <c r="AE20" s="109">
        <f t="shared" si="14"/>
        <v>0</v>
      </c>
      <c r="AF20" s="108">
        <f>'Гл. инж.'!AF20+'Инж-техн.'!AF20</f>
        <v>0</v>
      </c>
      <c r="AG20" s="109">
        <f t="shared" si="15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61">
        <f>SUM(C22:C39)</f>
        <v>7845.5</v>
      </c>
      <c r="D21" s="61">
        <f>SUM(D22:D39)</f>
        <v>7352</v>
      </c>
      <c r="E21" s="62">
        <f>IF(C21=0,0,D21/C21*100)</f>
        <v>93.70976993180804</v>
      </c>
      <c r="F21" s="61">
        <f>SUM(F22:F39)</f>
        <v>821</v>
      </c>
      <c r="G21" s="62">
        <f>IF(D21=0,0,F21/D21*100)</f>
        <v>11.16702937976061</v>
      </c>
      <c r="H21" s="61">
        <f>SUM(H22:H39)</f>
        <v>6927</v>
      </c>
      <c r="I21" s="62">
        <f>IF(D21=0,0,H21/D21*100)</f>
        <v>94.219260065288353</v>
      </c>
      <c r="J21" s="62">
        <f>IF(C21=0,0,H21/C21*100)</f>
        <v>88.292651838633603</v>
      </c>
      <c r="K21" s="61">
        <f>SUM(K22:K39)</f>
        <v>4406</v>
      </c>
      <c r="L21" s="62">
        <f>IF(D21=0,0,K21/D21*100)</f>
        <v>59.929270946681179</v>
      </c>
      <c r="M21" s="61">
        <f>SUM(M22:M39)</f>
        <v>2521</v>
      </c>
      <c r="N21" s="62">
        <f>IF(D21=0,0,M21/D21*100)</f>
        <v>34.289989118607181</v>
      </c>
      <c r="O21" s="61">
        <f>SUM(O22:O39)</f>
        <v>425</v>
      </c>
      <c r="P21" s="62">
        <f>IF(D21=0,0,O21/D21*100)</f>
        <v>5.7807399347116428</v>
      </c>
      <c r="Q21" s="61">
        <f>SUM(Q22:Q39)</f>
        <v>32</v>
      </c>
      <c r="R21" s="62">
        <f t="shared" si="7"/>
        <v>7.5294117647058814</v>
      </c>
      <c r="S21" s="61">
        <f>SUM(S22:S39)</f>
        <v>838</v>
      </c>
      <c r="T21" s="62">
        <f>IF(D21=0,0,S21/D21*100)</f>
        <v>11.398258977149075</v>
      </c>
      <c r="U21" s="61">
        <f>SUM(U22:U39)</f>
        <v>678</v>
      </c>
      <c r="V21" s="62">
        <f t="shared" si="9"/>
        <v>9.2219804134929273</v>
      </c>
      <c r="W21" s="61">
        <f>SUM(W22:W39)</f>
        <v>276</v>
      </c>
      <c r="X21" s="62">
        <f>IF(D21=0,0,W21/D21*100)</f>
        <v>3.7540805223068552</v>
      </c>
      <c r="Y21" s="61">
        <f>SUM(Y22:Y39)</f>
        <v>1167</v>
      </c>
      <c r="Z21" s="62">
        <f>IF(D21=0,0,Y21/D21*100)</f>
        <v>15.87323177366703</v>
      </c>
      <c r="AA21" s="61">
        <f>SUM(AA22:AA39)</f>
        <v>87</v>
      </c>
      <c r="AB21" s="62">
        <f>IF(D21=0,0,AA21/D21*100)</f>
        <v>1.1833514689880305</v>
      </c>
      <c r="AC21" s="62">
        <f>IF(Y21=0,0,AA21/Y21*100)</f>
        <v>7.4550128534704374</v>
      </c>
      <c r="AD21" s="61">
        <f>SUM(AD22:AD39)</f>
        <v>821</v>
      </c>
      <c r="AE21" s="62">
        <f t="shared" si="14"/>
        <v>11.16702937976061</v>
      </c>
      <c r="AF21" s="61">
        <f>SUM(AF22:AF39)</f>
        <v>8</v>
      </c>
      <c r="AG21" s="62">
        <f>IF(D21=0,0,AF21/D21*100)</f>
        <v>0.1088139281828074</v>
      </c>
      <c r="AH21" s="46"/>
      <c r="AI21" s="46"/>
    </row>
    <row r="22" spans="1:35" x14ac:dyDescent="0.25">
      <c r="A22" s="93">
        <v>12</v>
      </c>
      <c r="B22" s="94" t="s">
        <v>44</v>
      </c>
      <c r="C22" s="108">
        <f>'Гл. инж.'!C22+'Инж-техн.'!C22</f>
        <v>1158</v>
      </c>
      <c r="D22" s="108">
        <f>'Гл. инж.'!D22+'Инж-техн.'!D22</f>
        <v>1125</v>
      </c>
      <c r="E22" s="109">
        <f t="shared" si="0"/>
        <v>97.15025906735751</v>
      </c>
      <c r="F22" s="108">
        <f>'Гл. инж.'!F22+'Инж-техн.'!F22</f>
        <v>125</v>
      </c>
      <c r="G22" s="109">
        <f t="shared" si="1"/>
        <v>11.111111111111111</v>
      </c>
      <c r="H22" s="108">
        <f>'Гл. инж.'!H22+'Инж-техн.'!H22</f>
        <v>1087</v>
      </c>
      <c r="I22" s="109">
        <f t="shared" si="2"/>
        <v>96.62222222222222</v>
      </c>
      <c r="J22" s="109">
        <f t="shared" si="3"/>
        <v>93.868739205526779</v>
      </c>
      <c r="K22" s="108">
        <f>'Гл. инж.'!K22+'Инж-техн.'!K22</f>
        <v>828</v>
      </c>
      <c r="L22" s="109">
        <f t="shared" si="4"/>
        <v>73.599999999999994</v>
      </c>
      <c r="M22" s="108">
        <f>'Гл. инж.'!M22+'Инж-техн.'!M22</f>
        <v>259</v>
      </c>
      <c r="N22" s="109">
        <f t="shared" si="5"/>
        <v>23.022222222222222</v>
      </c>
      <c r="O22" s="108">
        <f>'Гл. инж.'!O22+'Инж-техн.'!O22</f>
        <v>38</v>
      </c>
      <c r="P22" s="109">
        <f t="shared" si="6"/>
        <v>3.3777777777777773</v>
      </c>
      <c r="Q22" s="108">
        <f>'Гл. инж.'!Q22+'Инж-техн.'!Q22</f>
        <v>7</v>
      </c>
      <c r="R22" s="109">
        <f t="shared" si="7"/>
        <v>18.421052631578945</v>
      </c>
      <c r="S22" s="108">
        <f>'Гл. инж.'!S22+'Инж-техн.'!S22</f>
        <v>181</v>
      </c>
      <c r="T22" s="109">
        <f t="shared" si="8"/>
        <v>16.088888888888889</v>
      </c>
      <c r="U22" s="108">
        <f>'Гл. инж.'!U22+'Инж-техн.'!U22</f>
        <v>80</v>
      </c>
      <c r="V22" s="109">
        <f t="shared" si="9"/>
        <v>7.1111111111111107</v>
      </c>
      <c r="W22" s="108">
        <f>'Гл. инж.'!W22+'Инж-техн.'!W22</f>
        <v>67</v>
      </c>
      <c r="X22" s="109">
        <f t="shared" si="10"/>
        <v>5.9555555555555557</v>
      </c>
      <c r="Y22" s="108">
        <f>'Гл. инж.'!Y22+'Инж-техн.'!Y22</f>
        <v>131</v>
      </c>
      <c r="Z22" s="109">
        <f t="shared" si="11"/>
        <v>11.644444444444444</v>
      </c>
      <c r="AA22" s="108">
        <f>'Гл. инж.'!AA22+'Инж-техн.'!AA22</f>
        <v>3</v>
      </c>
      <c r="AB22" s="109">
        <f t="shared" si="12"/>
        <v>0.26666666666666666</v>
      </c>
      <c r="AC22" s="109">
        <f t="shared" si="13"/>
        <v>2.2900763358778624</v>
      </c>
      <c r="AD22" s="108">
        <f>'Гл. инж.'!AD22+'Инж-техн.'!AD22</f>
        <v>122</v>
      </c>
      <c r="AE22" s="109">
        <f t="shared" si="14"/>
        <v>10.844444444444443</v>
      </c>
      <c r="AF22" s="108">
        <f>'Гл. инж.'!AF22+'Инж-техн.'!AF22</f>
        <v>2</v>
      </c>
      <c r="AG22" s="109">
        <f t="shared" si="15"/>
        <v>0.17777777777777778</v>
      </c>
      <c r="AH22" s="42"/>
      <c r="AI22" s="42"/>
    </row>
    <row r="23" spans="1:35" x14ac:dyDescent="0.25">
      <c r="A23" s="93">
        <v>13</v>
      </c>
      <c r="B23" s="94" t="s">
        <v>45</v>
      </c>
      <c r="C23" s="108">
        <f>'Гл. инж.'!C23+'Инж-техн.'!C23</f>
        <v>233</v>
      </c>
      <c r="D23" s="108">
        <f>'Гл. инж.'!D23+'Инж-техн.'!D23</f>
        <v>207</v>
      </c>
      <c r="E23" s="109">
        <f t="shared" si="0"/>
        <v>88.841201716738198</v>
      </c>
      <c r="F23" s="108">
        <f>'Гл. инж.'!F23+'Инж-техн.'!F23</f>
        <v>9</v>
      </c>
      <c r="G23" s="109">
        <f t="shared" si="1"/>
        <v>4.3478260869565215</v>
      </c>
      <c r="H23" s="108">
        <f>'Гл. инж.'!H23+'Инж-техн.'!H23</f>
        <v>192</v>
      </c>
      <c r="I23" s="109">
        <f t="shared" si="2"/>
        <v>92.753623188405797</v>
      </c>
      <c r="J23" s="109">
        <f t="shared" si="3"/>
        <v>82.403433476394852</v>
      </c>
      <c r="K23" s="108">
        <f>'Гл. инж.'!K23+'Инж-техн.'!K23</f>
        <v>108</v>
      </c>
      <c r="L23" s="109">
        <f t="shared" si="4"/>
        <v>52.173913043478258</v>
      </c>
      <c r="M23" s="108">
        <f>'Гл. инж.'!M23+'Инж-техн.'!M23</f>
        <v>84</v>
      </c>
      <c r="N23" s="109">
        <f t="shared" si="5"/>
        <v>40.579710144927539</v>
      </c>
      <c r="O23" s="108">
        <f>'Гл. инж.'!O23+'Инж-техн.'!O23</f>
        <v>15</v>
      </c>
      <c r="P23" s="109">
        <f t="shared" si="6"/>
        <v>7.2463768115942031</v>
      </c>
      <c r="Q23" s="108">
        <f>'Гл. инж.'!Q23+'Инж-техн.'!Q23</f>
        <v>0</v>
      </c>
      <c r="R23" s="109">
        <f t="shared" si="7"/>
        <v>0</v>
      </c>
      <c r="S23" s="108">
        <f>'Гл. инж.'!S23+'Инж-техн.'!S23</f>
        <v>33</v>
      </c>
      <c r="T23" s="109">
        <f t="shared" si="8"/>
        <v>15.942028985507244</v>
      </c>
      <c r="U23" s="108">
        <f>'Гл. инж.'!U23+'Инж-техн.'!U23</f>
        <v>17</v>
      </c>
      <c r="V23" s="109">
        <f t="shared" si="9"/>
        <v>8.2125603864734309</v>
      </c>
      <c r="W23" s="108">
        <f>'Гл. инж.'!W23+'Инж-техн.'!W23</f>
        <v>2</v>
      </c>
      <c r="X23" s="109">
        <f t="shared" si="10"/>
        <v>0.96618357487922701</v>
      </c>
      <c r="Y23" s="108">
        <f>'Гл. инж.'!Y23+'Инж-техн.'!Y23</f>
        <v>39</v>
      </c>
      <c r="Z23" s="109">
        <f t="shared" si="11"/>
        <v>18.840579710144929</v>
      </c>
      <c r="AA23" s="108">
        <f>'Гл. инж.'!AA23+'Инж-техн.'!AA23</f>
        <v>4</v>
      </c>
      <c r="AB23" s="109">
        <f t="shared" si="12"/>
        <v>1.932367149758454</v>
      </c>
      <c r="AC23" s="109">
        <f t="shared" si="13"/>
        <v>10.256410256410255</v>
      </c>
      <c r="AD23" s="108">
        <f>'Гл. инж.'!AD23+'Инж-техн.'!AD23</f>
        <v>26</v>
      </c>
      <c r="AE23" s="109">
        <f t="shared" si="14"/>
        <v>12.560386473429952</v>
      </c>
      <c r="AF23" s="108">
        <f>'Гл. инж.'!AF23+'Инж-техн.'!AF23</f>
        <v>0</v>
      </c>
      <c r="AG23" s="109">
        <f t="shared" si="15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108">
        <f>'Гл. инж.'!C24+'Инж-техн.'!C24</f>
        <v>220</v>
      </c>
      <c r="D24" s="108">
        <f>'Гл. инж.'!D24+'Инж-техн.'!D24</f>
        <v>196</v>
      </c>
      <c r="E24" s="109">
        <f t="shared" si="0"/>
        <v>89.090909090909093</v>
      </c>
      <c r="F24" s="108">
        <f>'Гл. инж.'!F24+'Инж-техн.'!F24</f>
        <v>27</v>
      </c>
      <c r="G24" s="109">
        <f t="shared" si="1"/>
        <v>13.77551020408163</v>
      </c>
      <c r="H24" s="108">
        <f>'Гл. инж.'!H24+'Инж-техн.'!H24</f>
        <v>169</v>
      </c>
      <c r="I24" s="109">
        <f t="shared" si="2"/>
        <v>86.224489795918373</v>
      </c>
      <c r="J24" s="109">
        <f t="shared" si="3"/>
        <v>76.818181818181813</v>
      </c>
      <c r="K24" s="108">
        <f>'Гл. инж.'!K24+'Инж-техн.'!K24</f>
        <v>110</v>
      </c>
      <c r="L24" s="109">
        <f t="shared" si="4"/>
        <v>56.12244897959183</v>
      </c>
      <c r="M24" s="108">
        <f>'Гл. инж.'!M24+'Инж-техн.'!M24</f>
        <v>59</v>
      </c>
      <c r="N24" s="109">
        <f t="shared" si="5"/>
        <v>30.102040816326532</v>
      </c>
      <c r="O24" s="108">
        <f>'Гл. инж.'!O24+'Инж-техн.'!O24</f>
        <v>27</v>
      </c>
      <c r="P24" s="109">
        <f t="shared" si="6"/>
        <v>13.77551020408163</v>
      </c>
      <c r="Q24" s="108">
        <f>'Гл. инж.'!Q24+'Инж-техн.'!Q24</f>
        <v>1</v>
      </c>
      <c r="R24" s="109">
        <f t="shared" si="7"/>
        <v>3.7037037037037033</v>
      </c>
      <c r="S24" s="108">
        <f>'Гл. инж.'!S24+'Инж-техн.'!S24</f>
        <v>20</v>
      </c>
      <c r="T24" s="109">
        <f t="shared" si="8"/>
        <v>10.204081632653061</v>
      </c>
      <c r="U24" s="108">
        <f>'Гл. инж.'!U24+'Инж-техн.'!U24</f>
        <v>35</v>
      </c>
      <c r="V24" s="109">
        <f t="shared" si="9"/>
        <v>17.857142857142858</v>
      </c>
      <c r="W24" s="108">
        <f>'Гл. инж.'!W24+'Инж-техн.'!W24</f>
        <v>4</v>
      </c>
      <c r="X24" s="109">
        <f t="shared" si="10"/>
        <v>2.0408163265306123</v>
      </c>
      <c r="Y24" s="108">
        <f>'Гл. инж.'!Y24+'Инж-техн.'!Y24</f>
        <v>28</v>
      </c>
      <c r="Z24" s="109">
        <f t="shared" si="11"/>
        <v>14.285714285714285</v>
      </c>
      <c r="AA24" s="108">
        <f>'Гл. инж.'!AA24+'Инж-техн.'!AA24</f>
        <v>0</v>
      </c>
      <c r="AB24" s="109">
        <f t="shared" si="12"/>
        <v>0</v>
      </c>
      <c r="AC24" s="109">
        <f t="shared" si="13"/>
        <v>0</v>
      </c>
      <c r="AD24" s="108">
        <f>'Гл. инж.'!AD24+'Инж-техн.'!AD24</f>
        <v>22</v>
      </c>
      <c r="AE24" s="109">
        <f t="shared" si="14"/>
        <v>11.224489795918368</v>
      </c>
      <c r="AF24" s="108">
        <f>'Гл. инж.'!AF24+'Инж-техн.'!AF24</f>
        <v>0</v>
      </c>
      <c r="AG24" s="109">
        <f t="shared" si="15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108">
        <f>'Гл. инж.'!C25+'Инж-техн.'!C25</f>
        <v>1264</v>
      </c>
      <c r="D25" s="108">
        <f>'Гл. инж.'!D25+'Инж-техн.'!D25</f>
        <v>1191</v>
      </c>
      <c r="E25" s="109">
        <f t="shared" si="0"/>
        <v>94.224683544303801</v>
      </c>
      <c r="F25" s="108">
        <f>'Гл. инж.'!F25+'Инж-техн.'!F25</f>
        <v>241</v>
      </c>
      <c r="G25" s="109">
        <f t="shared" si="1"/>
        <v>20.235096557514691</v>
      </c>
      <c r="H25" s="108">
        <f>'Гл. инж.'!H25+'Инж-техн.'!H25</f>
        <v>1127</v>
      </c>
      <c r="I25" s="109">
        <f t="shared" si="2"/>
        <v>94.626364399664141</v>
      </c>
      <c r="J25" s="109">
        <f t="shared" si="3"/>
        <v>89.161392405063282</v>
      </c>
      <c r="K25" s="108">
        <f>'Гл. инж.'!K25+'Инж-техн.'!K25</f>
        <v>652</v>
      </c>
      <c r="L25" s="109">
        <f t="shared" si="4"/>
        <v>54.743912678421495</v>
      </c>
      <c r="M25" s="108">
        <f>'Гл. инж.'!M25+'Инж-техн.'!M25</f>
        <v>475</v>
      </c>
      <c r="N25" s="109">
        <f t="shared" si="5"/>
        <v>39.882451721242653</v>
      </c>
      <c r="O25" s="108">
        <f>'Гл. инж.'!O25+'Инж-техн.'!O25</f>
        <v>64</v>
      </c>
      <c r="P25" s="109">
        <f t="shared" si="6"/>
        <v>5.3736356003358523</v>
      </c>
      <c r="Q25" s="108">
        <f>'Гл. инж.'!Q25+'Инж-техн.'!Q25</f>
        <v>3</v>
      </c>
      <c r="R25" s="109">
        <f t="shared" si="7"/>
        <v>4.6875</v>
      </c>
      <c r="S25" s="108">
        <f>'Гл. инж.'!S25+'Инж-техн.'!S25</f>
        <v>149</v>
      </c>
      <c r="T25" s="109">
        <f t="shared" si="8"/>
        <v>12.510495382031905</v>
      </c>
      <c r="U25" s="108">
        <f>'Гл. инж.'!U25+'Инж-техн.'!U25</f>
        <v>130</v>
      </c>
      <c r="V25" s="109">
        <f t="shared" si="9"/>
        <v>10.915197313182199</v>
      </c>
      <c r="W25" s="108">
        <f>'Гл. инж.'!W25+'Инж-техн.'!W25</f>
        <v>20</v>
      </c>
      <c r="X25" s="109">
        <f t="shared" si="10"/>
        <v>1.6792611251049538</v>
      </c>
      <c r="Y25" s="108">
        <f>'Гл. инж.'!Y25+'Инж-техн.'!Y25</f>
        <v>150</v>
      </c>
      <c r="Z25" s="109">
        <f t="shared" si="11"/>
        <v>12.594458438287154</v>
      </c>
      <c r="AA25" s="108">
        <f>'Гл. инж.'!AA25+'Инж-техн.'!AA25</f>
        <v>4</v>
      </c>
      <c r="AB25" s="109">
        <f t="shared" si="12"/>
        <v>0.33585222502099077</v>
      </c>
      <c r="AC25" s="109">
        <f t="shared" si="13"/>
        <v>2.666666666666667</v>
      </c>
      <c r="AD25" s="108">
        <f>'Гл. инж.'!AD25+'Инж-техн.'!AD25</f>
        <v>110</v>
      </c>
      <c r="AE25" s="109">
        <f t="shared" si="14"/>
        <v>9.235936188077245</v>
      </c>
      <c r="AF25" s="108">
        <f>'Гл. инж.'!AF25+'Инж-техн.'!AF25</f>
        <v>1</v>
      </c>
      <c r="AG25" s="109">
        <f t="shared" si="15"/>
        <v>8.3963056255247692E-2</v>
      </c>
      <c r="AH25" s="42"/>
      <c r="AI25" s="42"/>
    </row>
    <row r="26" spans="1:35" x14ac:dyDescent="0.25">
      <c r="A26" s="93">
        <v>16</v>
      </c>
      <c r="B26" s="94" t="s">
        <v>48</v>
      </c>
      <c r="C26" s="108">
        <f>'Гл. инж.'!C26+'Инж-техн.'!C26</f>
        <v>102</v>
      </c>
      <c r="D26" s="108">
        <f>'Гл. инж.'!D26+'Инж-техн.'!D26</f>
        <v>90</v>
      </c>
      <c r="E26" s="109">
        <f t="shared" si="0"/>
        <v>88.235294117647058</v>
      </c>
      <c r="F26" s="108">
        <f>'Гл. инж.'!F26+'Инж-техн.'!F26</f>
        <v>12</v>
      </c>
      <c r="G26" s="109">
        <f t="shared" si="1"/>
        <v>13.333333333333334</v>
      </c>
      <c r="H26" s="108">
        <f>'Гл. инж.'!H26+'Инж-техн.'!H26</f>
        <v>84</v>
      </c>
      <c r="I26" s="109">
        <f t="shared" si="2"/>
        <v>93.333333333333329</v>
      </c>
      <c r="J26" s="109">
        <f t="shared" si="3"/>
        <v>82.35294117647058</v>
      </c>
      <c r="K26" s="108">
        <f>'Гл. инж.'!K26+'Инж-техн.'!K26</f>
        <v>48</v>
      </c>
      <c r="L26" s="109">
        <f t="shared" si="4"/>
        <v>53.333333333333336</v>
      </c>
      <c r="M26" s="108">
        <f>'Гл. инж.'!M26+'Инж-техн.'!M26</f>
        <v>36</v>
      </c>
      <c r="N26" s="109">
        <f t="shared" si="5"/>
        <v>40</v>
      </c>
      <c r="O26" s="108">
        <f>'Гл. инж.'!O26+'Инж-техн.'!O26</f>
        <v>6</v>
      </c>
      <c r="P26" s="109">
        <f t="shared" si="6"/>
        <v>6.666666666666667</v>
      </c>
      <c r="Q26" s="108">
        <f>'Гл. инж.'!Q26+'Инж-техн.'!Q26</f>
        <v>0</v>
      </c>
      <c r="R26" s="109">
        <f t="shared" si="7"/>
        <v>0</v>
      </c>
      <c r="S26" s="108">
        <f>'Гл. инж.'!S26+'Инж-техн.'!S26</f>
        <v>7</v>
      </c>
      <c r="T26" s="109">
        <f t="shared" si="8"/>
        <v>7.7777777777777777</v>
      </c>
      <c r="U26" s="108">
        <f>'Гл. инж.'!U26+'Инж-техн.'!U26</f>
        <v>11</v>
      </c>
      <c r="V26" s="109">
        <f t="shared" si="9"/>
        <v>12.222222222222221</v>
      </c>
      <c r="W26" s="108">
        <f>'Гл. инж.'!W26+'Инж-техн.'!W26</f>
        <v>8</v>
      </c>
      <c r="X26" s="109">
        <f t="shared" si="10"/>
        <v>8.8888888888888893</v>
      </c>
      <c r="Y26" s="108">
        <f>'Гл. инж.'!Y26+'Инж-техн.'!Y26</f>
        <v>13</v>
      </c>
      <c r="Z26" s="109">
        <f t="shared" si="11"/>
        <v>14.444444444444443</v>
      </c>
      <c r="AA26" s="108">
        <f>'Гл. инж.'!AA26+'Инж-техн.'!AA26</f>
        <v>0</v>
      </c>
      <c r="AB26" s="109">
        <f t="shared" si="12"/>
        <v>0</v>
      </c>
      <c r="AC26" s="109">
        <f t="shared" si="13"/>
        <v>0</v>
      </c>
      <c r="AD26" s="108">
        <f>'Гл. инж.'!AD26+'Инж-техн.'!AD26</f>
        <v>15</v>
      </c>
      <c r="AE26" s="109">
        <f t="shared" si="14"/>
        <v>16.666666666666664</v>
      </c>
      <c r="AF26" s="108">
        <f>'Гл. инж.'!AF26+'Инж-техн.'!AF26</f>
        <v>0</v>
      </c>
      <c r="AG26" s="109">
        <f t="shared" si="15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108">
        <f>'Гл. инж.'!C27+'Инж-техн.'!C27</f>
        <v>517</v>
      </c>
      <c r="D27" s="108">
        <f>'Гл. инж.'!D27+'Инж-техн.'!D27</f>
        <v>462</v>
      </c>
      <c r="E27" s="109">
        <f t="shared" si="0"/>
        <v>89.361702127659569</v>
      </c>
      <c r="F27" s="108">
        <f>'Гл. инж.'!F27+'Инж-техн.'!F27</f>
        <v>33</v>
      </c>
      <c r="G27" s="109">
        <f t="shared" si="1"/>
        <v>7.1428571428571423</v>
      </c>
      <c r="H27" s="108">
        <f>'Гл. инж.'!H27+'Инж-техн.'!H27</f>
        <v>424</v>
      </c>
      <c r="I27" s="109">
        <f t="shared" si="2"/>
        <v>91.774891774891771</v>
      </c>
      <c r="J27" s="109">
        <f t="shared" si="3"/>
        <v>82.011605415860728</v>
      </c>
      <c r="K27" s="108">
        <f>'Гл. инж.'!K27+'Инж-техн.'!K27</f>
        <v>252</v>
      </c>
      <c r="L27" s="109">
        <f t="shared" si="4"/>
        <v>54.54545454545454</v>
      </c>
      <c r="M27" s="108">
        <f>'Гл. инж.'!M27+'Инж-техн.'!M27</f>
        <v>172</v>
      </c>
      <c r="N27" s="109">
        <f t="shared" si="5"/>
        <v>37.229437229437231</v>
      </c>
      <c r="O27" s="108">
        <f>'Гл. инж.'!O27+'Инж-техн.'!O27</f>
        <v>38</v>
      </c>
      <c r="P27" s="109">
        <f t="shared" si="6"/>
        <v>8.2251082251082259</v>
      </c>
      <c r="Q27" s="108">
        <f>'Гл. инж.'!Q27+'Инж-техн.'!Q27</f>
        <v>0</v>
      </c>
      <c r="R27" s="109">
        <f t="shared" si="7"/>
        <v>0</v>
      </c>
      <c r="S27" s="108">
        <f>'Гл. инж.'!S27+'Инж-техн.'!S27</f>
        <v>67</v>
      </c>
      <c r="T27" s="109">
        <f t="shared" si="8"/>
        <v>14.502164502164502</v>
      </c>
      <c r="U27" s="108">
        <f>'Гл. инж.'!U27+'Инж-техн.'!U27</f>
        <v>49</v>
      </c>
      <c r="V27" s="109">
        <f t="shared" si="9"/>
        <v>10.606060606060606</v>
      </c>
      <c r="W27" s="108">
        <f>'Гл. инж.'!W27+'Инж-техн.'!W27</f>
        <v>6</v>
      </c>
      <c r="X27" s="109">
        <f t="shared" si="10"/>
        <v>1.2987012987012987</v>
      </c>
      <c r="Y27" s="108">
        <f>'Гл. инж.'!Y27+'Инж-техн.'!Y27</f>
        <v>110</v>
      </c>
      <c r="Z27" s="109">
        <f t="shared" si="11"/>
        <v>23.809523809523807</v>
      </c>
      <c r="AA27" s="108">
        <f>'Гл. инж.'!AA27+'Инж-техн.'!AA27</f>
        <v>5</v>
      </c>
      <c r="AB27" s="109">
        <f t="shared" si="12"/>
        <v>1.0822510822510822</v>
      </c>
      <c r="AC27" s="109">
        <f t="shared" si="13"/>
        <v>4.5454545454545459</v>
      </c>
      <c r="AD27" s="108">
        <f>'Гл. инж.'!AD27+'Инж-техн.'!AD27</f>
        <v>103</v>
      </c>
      <c r="AE27" s="109">
        <f t="shared" si="14"/>
        <v>22.294372294372295</v>
      </c>
      <c r="AF27" s="108">
        <f>'Гл. инж.'!AF27+'Инж-техн.'!AF27</f>
        <v>0</v>
      </c>
      <c r="AG27" s="109">
        <f t="shared" si="15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108">
        <f>'Гл. инж.'!C28+'Инж-техн.'!C28</f>
        <v>118</v>
      </c>
      <c r="D28" s="108">
        <f>'Гл. инж.'!D28+'Инж-техн.'!D28</f>
        <v>116</v>
      </c>
      <c r="E28" s="109">
        <f t="shared" si="0"/>
        <v>98.305084745762713</v>
      </c>
      <c r="F28" s="108">
        <f>'Гл. инж.'!F28+'Инж-техн.'!F28</f>
        <v>13</v>
      </c>
      <c r="G28" s="109">
        <f t="shared" si="1"/>
        <v>11.206896551724139</v>
      </c>
      <c r="H28" s="108">
        <f>'Гл. инж.'!H28+'Инж-техн.'!H28</f>
        <v>105</v>
      </c>
      <c r="I28" s="109">
        <f t="shared" si="2"/>
        <v>90.517241379310349</v>
      </c>
      <c r="J28" s="109">
        <f t="shared" si="3"/>
        <v>88.983050847457619</v>
      </c>
      <c r="K28" s="108">
        <f>'Гл. инж.'!K28+'Инж-техн.'!K28</f>
        <v>62</v>
      </c>
      <c r="L28" s="109">
        <f t="shared" si="4"/>
        <v>53.448275862068961</v>
      </c>
      <c r="M28" s="108">
        <f>'Гл. инж.'!M28+'Инж-техн.'!M28</f>
        <v>43</v>
      </c>
      <c r="N28" s="109">
        <f t="shared" si="5"/>
        <v>37.068965517241381</v>
      </c>
      <c r="O28" s="108">
        <f>'Гл. инж.'!O28+'Инж-техн.'!O28</f>
        <v>11</v>
      </c>
      <c r="P28" s="109">
        <f t="shared" si="6"/>
        <v>9.4827586206896548</v>
      </c>
      <c r="Q28" s="108">
        <f>'Гл. инж.'!Q28+'Инж-техн.'!Q28</f>
        <v>1</v>
      </c>
      <c r="R28" s="109">
        <f t="shared" si="7"/>
        <v>9.0909090909090917</v>
      </c>
      <c r="S28" s="108">
        <f>'Гл. инж.'!S28+'Инж-техн.'!S28</f>
        <v>10</v>
      </c>
      <c r="T28" s="109">
        <f t="shared" si="8"/>
        <v>8.6206896551724146</v>
      </c>
      <c r="U28" s="108">
        <f>'Гл. инж.'!U28+'Инж-техн.'!U28</f>
        <v>10</v>
      </c>
      <c r="V28" s="109">
        <f t="shared" si="9"/>
        <v>8.6206896551724146</v>
      </c>
      <c r="W28" s="108">
        <f>'Гл. инж.'!W28+'Инж-техн.'!W28</f>
        <v>1</v>
      </c>
      <c r="X28" s="109">
        <f t="shared" si="10"/>
        <v>0.86206896551724133</v>
      </c>
      <c r="Y28" s="108">
        <f>'Гл. инж.'!Y28+'Инж-техн.'!Y28</f>
        <v>16</v>
      </c>
      <c r="Z28" s="109">
        <f t="shared" si="11"/>
        <v>13.793103448275861</v>
      </c>
      <c r="AA28" s="108">
        <f>'Гл. инж.'!AA28+'Инж-техн.'!AA28</f>
        <v>2</v>
      </c>
      <c r="AB28" s="109">
        <f t="shared" si="12"/>
        <v>1.7241379310344827</v>
      </c>
      <c r="AC28" s="109">
        <f t="shared" si="13"/>
        <v>12.5</v>
      </c>
      <c r="AD28" s="108">
        <f>'Гл. инж.'!AD28+'Инж-техн.'!AD28</f>
        <v>15</v>
      </c>
      <c r="AE28" s="109">
        <f t="shared" si="14"/>
        <v>12.931034482758621</v>
      </c>
      <c r="AF28" s="108">
        <f>'Гл. инж.'!AF28+'Инж-техн.'!AF28</f>
        <v>0</v>
      </c>
      <c r="AG28" s="109">
        <f t="shared" si="15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108">
        <f>'Гл. инж.'!C29+'Инж-техн.'!C29</f>
        <v>524</v>
      </c>
      <c r="D29" s="108">
        <f>'Гл. инж.'!D29+'Инж-техн.'!D29</f>
        <v>501</v>
      </c>
      <c r="E29" s="109">
        <f t="shared" si="0"/>
        <v>95.610687022900763</v>
      </c>
      <c r="F29" s="108">
        <f>'Гл. инж.'!F29+'Инж-техн.'!F29</f>
        <v>36</v>
      </c>
      <c r="G29" s="109">
        <f t="shared" si="1"/>
        <v>7.1856287425149699</v>
      </c>
      <c r="H29" s="108">
        <f>'Гл. инж.'!H29+'Инж-техн.'!H29</f>
        <v>473</v>
      </c>
      <c r="I29" s="109">
        <f t="shared" si="2"/>
        <v>94.411177644710577</v>
      </c>
      <c r="J29" s="109">
        <f t="shared" si="3"/>
        <v>90.267175572519093</v>
      </c>
      <c r="K29" s="108">
        <f>'Гл. инж.'!K29+'Инж-техн.'!K29</f>
        <v>348</v>
      </c>
      <c r="L29" s="109">
        <f t="shared" si="4"/>
        <v>69.461077844311376</v>
      </c>
      <c r="M29" s="108">
        <f>'Гл. инж.'!M29+'Инж-техн.'!M29</f>
        <v>125</v>
      </c>
      <c r="N29" s="109">
        <f t="shared" si="5"/>
        <v>24.950099800399201</v>
      </c>
      <c r="O29" s="108">
        <f>'Гл. инж.'!O29+'Инж-техн.'!O29</f>
        <v>28</v>
      </c>
      <c r="P29" s="109">
        <f t="shared" si="6"/>
        <v>5.5888223552894214</v>
      </c>
      <c r="Q29" s="108">
        <f>'Гл. инж.'!Q29+'Инж-техн.'!Q29</f>
        <v>1</v>
      </c>
      <c r="R29" s="109">
        <f t="shared" si="7"/>
        <v>3.5714285714285712</v>
      </c>
      <c r="S29" s="108">
        <f>'Гл. инж.'!S29+'Инж-техн.'!S29</f>
        <v>43</v>
      </c>
      <c r="T29" s="109">
        <f t="shared" si="8"/>
        <v>8.5828343313373257</v>
      </c>
      <c r="U29" s="108">
        <f>'Гл. инж.'!U29+'Инж-техн.'!U29</f>
        <v>33</v>
      </c>
      <c r="V29" s="109">
        <f t="shared" si="9"/>
        <v>6.5868263473053901</v>
      </c>
      <c r="W29" s="108">
        <f>'Гл. инж.'!W29+'Инж-техн.'!W29</f>
        <v>22</v>
      </c>
      <c r="X29" s="109">
        <f t="shared" si="10"/>
        <v>4.39121756487026</v>
      </c>
      <c r="Y29" s="108">
        <f>'Гл. инж.'!Y29+'Инж-техн.'!Y29</f>
        <v>94</v>
      </c>
      <c r="Z29" s="109">
        <f t="shared" si="11"/>
        <v>18.7624750499002</v>
      </c>
      <c r="AA29" s="108">
        <f>'Гл. инж.'!AA29+'Инж-техн.'!AA29</f>
        <v>5</v>
      </c>
      <c r="AB29" s="109">
        <f t="shared" si="12"/>
        <v>0.99800399201596801</v>
      </c>
      <c r="AC29" s="109">
        <f t="shared" si="13"/>
        <v>5.3191489361702127</v>
      </c>
      <c r="AD29" s="108">
        <f>'Гл. инж.'!AD29+'Инж-техн.'!AD29</f>
        <v>74</v>
      </c>
      <c r="AE29" s="109">
        <f t="shared" si="14"/>
        <v>14.770459081836327</v>
      </c>
      <c r="AF29" s="108">
        <f>'Гл. инж.'!AF29+'Инж-техн.'!AF29</f>
        <v>0</v>
      </c>
      <c r="AG29" s="109">
        <f t="shared" si="15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108">
        <f>'Гл. инж.'!C30+'Инж-техн.'!C30</f>
        <v>638</v>
      </c>
      <c r="D30" s="108">
        <f>'Гл. инж.'!D30+'Инж-техн.'!D30</f>
        <v>619</v>
      </c>
      <c r="E30" s="109">
        <f t="shared" si="0"/>
        <v>97.021943573667713</v>
      </c>
      <c r="F30" s="108">
        <f>'Гл. инж.'!F30+'Инж-техн.'!F30</f>
        <v>60</v>
      </c>
      <c r="G30" s="109">
        <f t="shared" si="1"/>
        <v>9.6930533117932143</v>
      </c>
      <c r="H30" s="108">
        <f>'Гл. инж.'!H30+'Инж-техн.'!H30</f>
        <v>586</v>
      </c>
      <c r="I30" s="109">
        <f t="shared" si="2"/>
        <v>94.668820678513725</v>
      </c>
      <c r="J30" s="109">
        <f t="shared" si="3"/>
        <v>91.849529780564268</v>
      </c>
      <c r="K30" s="108">
        <f>'Гл. инж.'!K30+'Инж-техн.'!K30</f>
        <v>382</v>
      </c>
      <c r="L30" s="109">
        <f t="shared" si="4"/>
        <v>61.7124394184168</v>
      </c>
      <c r="M30" s="108">
        <f>'Гл. инж.'!M30+'Инж-техн.'!M30</f>
        <v>204</v>
      </c>
      <c r="N30" s="109">
        <f t="shared" si="5"/>
        <v>32.956381260096926</v>
      </c>
      <c r="O30" s="108">
        <f>'Гл. инж.'!O30+'Инж-техн.'!O30</f>
        <v>33</v>
      </c>
      <c r="P30" s="109">
        <f t="shared" si="6"/>
        <v>5.3311793214862675</v>
      </c>
      <c r="Q30" s="108">
        <f>'Гл. инж.'!Q30+'Инж-техн.'!Q30</f>
        <v>4</v>
      </c>
      <c r="R30" s="109">
        <f t="shared" si="7"/>
        <v>12.121212121212121</v>
      </c>
      <c r="S30" s="108">
        <f>'Гл. инж.'!S30+'Инж-техн.'!S30</f>
        <v>49</v>
      </c>
      <c r="T30" s="109">
        <f t="shared" si="8"/>
        <v>7.915993537964459</v>
      </c>
      <c r="U30" s="108">
        <f>'Гл. инж.'!U30+'Инж-техн.'!U30</f>
        <v>30</v>
      </c>
      <c r="V30" s="109">
        <f t="shared" si="9"/>
        <v>4.8465266558966071</v>
      </c>
      <c r="W30" s="108">
        <f>'Гл. инж.'!W30+'Инж-техн.'!W30</f>
        <v>15</v>
      </c>
      <c r="X30" s="109">
        <f t="shared" si="10"/>
        <v>2.4232633279483036</v>
      </c>
      <c r="Y30" s="108">
        <f>'Гл. инж.'!Y30+'Инж-техн.'!Y30</f>
        <v>122</v>
      </c>
      <c r="Z30" s="109">
        <f t="shared" si="11"/>
        <v>19.709208400646201</v>
      </c>
      <c r="AA30" s="108">
        <f>'Гл. инж.'!AA30+'Инж-техн.'!AA30</f>
        <v>1</v>
      </c>
      <c r="AB30" s="109">
        <f t="shared" si="12"/>
        <v>0.16155088852988692</v>
      </c>
      <c r="AC30" s="109">
        <f t="shared" si="13"/>
        <v>0.81967213114754101</v>
      </c>
      <c r="AD30" s="108">
        <f>'Гл. инж.'!AD30+'Инж-техн.'!AD30</f>
        <v>42</v>
      </c>
      <c r="AE30" s="109">
        <f t="shared" si="14"/>
        <v>6.7851373182552503</v>
      </c>
      <c r="AF30" s="108">
        <f>'Гл. инж.'!AF30+'Инж-техн.'!AF30</f>
        <v>0</v>
      </c>
      <c r="AG30" s="109">
        <f t="shared" si="15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108">
        <f>'Гл. инж.'!C31+'Инж-техн.'!C31</f>
        <v>690</v>
      </c>
      <c r="D31" s="108">
        <f>'Гл. инж.'!D31+'Инж-техн.'!D31</f>
        <v>629</v>
      </c>
      <c r="E31" s="109">
        <f t="shared" si="0"/>
        <v>91.159420289855078</v>
      </c>
      <c r="F31" s="108">
        <f>'Гл. инж.'!F31+'Инж-техн.'!F31</f>
        <v>98</v>
      </c>
      <c r="G31" s="109">
        <f t="shared" si="1"/>
        <v>15.580286168521463</v>
      </c>
      <c r="H31" s="108">
        <f>'Гл. инж.'!H31+'Инж-техн.'!H31</f>
        <v>606</v>
      </c>
      <c r="I31" s="109">
        <f t="shared" si="2"/>
        <v>96.34340222575517</v>
      </c>
      <c r="J31" s="109">
        <f t="shared" si="3"/>
        <v>87.826086956521749</v>
      </c>
      <c r="K31" s="108">
        <f>'Гл. инж.'!K31+'Инж-техн.'!K31</f>
        <v>395</v>
      </c>
      <c r="L31" s="109">
        <f t="shared" si="4"/>
        <v>62.798092209856918</v>
      </c>
      <c r="M31" s="108">
        <f>'Гл. инж.'!M31+'Инж-техн.'!M31</f>
        <v>211</v>
      </c>
      <c r="N31" s="109">
        <f t="shared" si="5"/>
        <v>33.545310015898252</v>
      </c>
      <c r="O31" s="108">
        <f>'Гл. инж.'!O31+'Инж-техн.'!O31</f>
        <v>23</v>
      </c>
      <c r="P31" s="109">
        <f t="shared" si="6"/>
        <v>3.6565977742448332</v>
      </c>
      <c r="Q31" s="108">
        <f>'Гл. инж.'!Q31+'Инж-техн.'!Q31</f>
        <v>1</v>
      </c>
      <c r="R31" s="109">
        <f t="shared" si="7"/>
        <v>4.3478260869565215</v>
      </c>
      <c r="S31" s="108">
        <f>'Гл. инж.'!S31+'Инж-техн.'!S31</f>
        <v>51</v>
      </c>
      <c r="T31" s="109">
        <f t="shared" si="8"/>
        <v>8.1081081081081088</v>
      </c>
      <c r="U31" s="108">
        <f>'Гл. инж.'!U31+'Инж-техн.'!U31</f>
        <v>100</v>
      </c>
      <c r="V31" s="109">
        <f t="shared" si="9"/>
        <v>15.898251192368839</v>
      </c>
      <c r="W31" s="108">
        <f>'Гл. инж.'!W31+'Инж-техн.'!W31</f>
        <v>10</v>
      </c>
      <c r="X31" s="109">
        <f t="shared" si="10"/>
        <v>1.5898251192368837</v>
      </c>
      <c r="Y31" s="108">
        <f>'Гл. инж.'!Y31+'Инж-техн.'!Y31</f>
        <v>145</v>
      </c>
      <c r="Z31" s="109">
        <f t="shared" si="11"/>
        <v>23.052464228934817</v>
      </c>
      <c r="AA31" s="108">
        <f>'Гл. инж.'!AA31+'Инж-техн.'!AA31</f>
        <v>3</v>
      </c>
      <c r="AB31" s="109">
        <f t="shared" si="12"/>
        <v>0.47694753577106513</v>
      </c>
      <c r="AC31" s="109">
        <f t="shared" si="13"/>
        <v>2.0689655172413794</v>
      </c>
      <c r="AD31" s="108">
        <f>'Гл. инж.'!AD31+'Инж-техн.'!AD31</f>
        <v>66</v>
      </c>
      <c r="AE31" s="109">
        <f t="shared" si="14"/>
        <v>10.492845786963434</v>
      </c>
      <c r="AF31" s="108">
        <f>'Гл. инж.'!AF31+'Инж-техн.'!AF31</f>
        <v>1</v>
      </c>
      <c r="AG31" s="109">
        <f t="shared" si="15"/>
        <v>0.1589825119236884</v>
      </c>
      <c r="AH31" s="42"/>
      <c r="AI31" s="42"/>
    </row>
    <row r="32" spans="1:35" x14ac:dyDescent="0.25">
      <c r="A32" s="93">
        <v>22</v>
      </c>
      <c r="B32" s="95" t="s">
        <v>259</v>
      </c>
      <c r="C32" s="108">
        <f>'Гл. инж.'!C32+'Инж-техн.'!C32</f>
        <v>21</v>
      </c>
      <c r="D32" s="108">
        <f>'Гл. инж.'!D32+'Инж-техн.'!D32</f>
        <v>20</v>
      </c>
      <c r="E32" s="109">
        <f t="shared" ref="E32" si="32">IF(C32=0,0,D32/C32*100)</f>
        <v>95.238095238095227</v>
      </c>
      <c r="F32" s="108">
        <f>'Гл. инж.'!F32+'Инж-техн.'!F32</f>
        <v>1</v>
      </c>
      <c r="G32" s="109">
        <f t="shared" ref="G32" si="33">IF(D32=0,0,F32/D32*100)</f>
        <v>5</v>
      </c>
      <c r="H32" s="108">
        <f>'Гл. инж.'!H32+'Инж-техн.'!H32</f>
        <v>20</v>
      </c>
      <c r="I32" s="109">
        <f t="shared" ref="I32" si="34">IF(D32=0,0,H32/D32*100)</f>
        <v>100</v>
      </c>
      <c r="J32" s="109">
        <f t="shared" ref="J32" si="35">IF(C32=0,0,H32/C32*100)</f>
        <v>95.238095238095227</v>
      </c>
      <c r="K32" s="108">
        <f>'Гл. инж.'!K32+'Инж-техн.'!K32</f>
        <v>16</v>
      </c>
      <c r="L32" s="109">
        <f t="shared" ref="L32" si="36">IF(D32=0,0,K32/D32*100)</f>
        <v>80</v>
      </c>
      <c r="M32" s="108">
        <f>'Гл. инж.'!M32+'Инж-техн.'!M32</f>
        <v>4</v>
      </c>
      <c r="N32" s="109">
        <f t="shared" ref="N32" si="37">IF(D32=0,0,M32/D32*100)</f>
        <v>20</v>
      </c>
      <c r="O32" s="108">
        <f>'Гл. инж.'!O32+'Инж-техн.'!O32</f>
        <v>0</v>
      </c>
      <c r="P32" s="109">
        <f t="shared" ref="P32" si="38">IF(D32=0,0,O32/D32*100)</f>
        <v>0</v>
      </c>
      <c r="Q32" s="108">
        <f>'Гл. инж.'!Q32+'Инж-техн.'!Q32</f>
        <v>0</v>
      </c>
      <c r="R32" s="109">
        <f t="shared" ref="R32" si="39">IF(O32=0,0,Q32/O32*100)</f>
        <v>0</v>
      </c>
      <c r="S32" s="108">
        <f>'Гл. инж.'!S32+'Инж-техн.'!S32</f>
        <v>2</v>
      </c>
      <c r="T32" s="109">
        <f t="shared" ref="T32" si="40">IF(D32=0,0,S32/D32*100)</f>
        <v>10</v>
      </c>
      <c r="U32" s="108">
        <f>'Гл. инж.'!U32+'Инж-техн.'!U32</f>
        <v>6</v>
      </c>
      <c r="V32" s="109">
        <f t="shared" ref="V32" si="41">IF(D32=0,0,U32/D32*100)</f>
        <v>30</v>
      </c>
      <c r="W32" s="108">
        <f>'Гл. инж.'!W32+'Инж-техн.'!W32</f>
        <v>0</v>
      </c>
      <c r="X32" s="109">
        <f t="shared" ref="X32" si="42">IF(D32=0,0,W32/D32*100)</f>
        <v>0</v>
      </c>
      <c r="Y32" s="108">
        <f>'Гл. инж.'!Y32+'Инж-техн.'!Y32</f>
        <v>0</v>
      </c>
      <c r="Z32" s="109">
        <f t="shared" ref="Z32" si="43">IF(D32=0,0,Y32/D32*100)</f>
        <v>0</v>
      </c>
      <c r="AA32" s="108">
        <f>'Гл. инж.'!AA32+'Инж-техн.'!AA32</f>
        <v>0</v>
      </c>
      <c r="AB32" s="109">
        <f t="shared" ref="AB32" si="44">IF(D32=0,0,AA32/D32*100)</f>
        <v>0</v>
      </c>
      <c r="AC32" s="109">
        <f t="shared" ref="AC32" si="45">IF(Y32=0,0,AA32/Y32*100)</f>
        <v>0</v>
      </c>
      <c r="AD32" s="108">
        <f>'Гл. инж.'!AD32+'Инж-техн.'!AD32</f>
        <v>0</v>
      </c>
      <c r="AE32" s="109">
        <f t="shared" ref="AE32" si="46">IF(D32=0,0,AD32/D32*100)</f>
        <v>0</v>
      </c>
      <c r="AF32" s="108">
        <f>'Гл. инж.'!AF32+'Инж-техн.'!AF32</f>
        <v>0</v>
      </c>
      <c r="AG32" s="109">
        <f t="shared" ref="AG32" si="47">IF(D32=0,0,AF32/D32*100)</f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108">
        <f>'Гл. инж.'!C33+'Инж-техн.'!C33</f>
        <v>428</v>
      </c>
      <c r="D33" s="108">
        <f>'Гл. инж.'!D33+'Инж-техн.'!D33</f>
        <v>414</v>
      </c>
      <c r="E33" s="109">
        <f t="shared" si="0"/>
        <v>96.728971962616825</v>
      </c>
      <c r="F33" s="108">
        <f>'Гл. инж.'!F33+'Инж-техн.'!F33</f>
        <v>73</v>
      </c>
      <c r="G33" s="109">
        <f t="shared" si="1"/>
        <v>17.632850241545896</v>
      </c>
      <c r="H33" s="108">
        <f>'Гл. инж.'!H33+'Инж-техн.'!H33</f>
        <v>380</v>
      </c>
      <c r="I33" s="109">
        <f t="shared" si="2"/>
        <v>91.787439613526573</v>
      </c>
      <c r="J33" s="109">
        <f t="shared" si="3"/>
        <v>88.785046728971963</v>
      </c>
      <c r="K33" s="108">
        <f>'Гл. инж.'!K33+'Инж-техн.'!K33</f>
        <v>231</v>
      </c>
      <c r="L33" s="109">
        <f t="shared" si="4"/>
        <v>55.797101449275367</v>
      </c>
      <c r="M33" s="108">
        <f>'Гл. инж.'!M33+'Инж-техн.'!M33</f>
        <v>149</v>
      </c>
      <c r="N33" s="109">
        <f t="shared" si="5"/>
        <v>35.990338164251206</v>
      </c>
      <c r="O33" s="108">
        <f>'Гл. инж.'!O33+'Инж-техн.'!O33</f>
        <v>34</v>
      </c>
      <c r="P33" s="109">
        <f t="shared" si="6"/>
        <v>8.2125603864734309</v>
      </c>
      <c r="Q33" s="108">
        <f>'Гл. инж.'!Q33+'Инж-техн.'!Q33</f>
        <v>9</v>
      </c>
      <c r="R33" s="109">
        <f t="shared" si="7"/>
        <v>26.47058823529412</v>
      </c>
      <c r="S33" s="108">
        <f>'Гл. инж.'!S33+'Инж-техн.'!S33</f>
        <v>38</v>
      </c>
      <c r="T33" s="109">
        <f t="shared" si="8"/>
        <v>9.1787439613526569</v>
      </c>
      <c r="U33" s="108">
        <f>'Гл. инж.'!U33+'Инж-техн.'!U33</f>
        <v>28</v>
      </c>
      <c r="V33" s="109">
        <f t="shared" si="9"/>
        <v>6.7632850241545892</v>
      </c>
      <c r="W33" s="108">
        <f>'Гл. инж.'!W33+'Инж-техн.'!W33</f>
        <v>12</v>
      </c>
      <c r="X33" s="109">
        <f t="shared" si="10"/>
        <v>2.8985507246376812</v>
      </c>
      <c r="Y33" s="108">
        <f>'Гл. инж.'!Y33+'Инж-техн.'!Y33</f>
        <v>33</v>
      </c>
      <c r="Z33" s="109">
        <f t="shared" si="11"/>
        <v>7.9710144927536222</v>
      </c>
      <c r="AA33" s="108">
        <f>'Гл. инж.'!AA33+'Инж-техн.'!AA33</f>
        <v>10</v>
      </c>
      <c r="AB33" s="109">
        <f t="shared" si="12"/>
        <v>2.4154589371980677</v>
      </c>
      <c r="AC33" s="109">
        <f t="shared" si="13"/>
        <v>30.303030303030305</v>
      </c>
      <c r="AD33" s="108">
        <f>'Гл. инж.'!AD33+'Инж-техн.'!AD33</f>
        <v>19</v>
      </c>
      <c r="AE33" s="109">
        <f t="shared" si="14"/>
        <v>4.5893719806763285</v>
      </c>
      <c r="AF33" s="108">
        <f>'Гл. инж.'!AF33+'Инж-техн.'!AF33</f>
        <v>4</v>
      </c>
      <c r="AG33" s="109">
        <f t="shared" si="15"/>
        <v>0.96618357487922701</v>
      </c>
      <c r="AH33" s="42"/>
      <c r="AI33" s="42"/>
    </row>
    <row r="34" spans="1:35" x14ac:dyDescent="0.25">
      <c r="A34" s="93">
        <v>24</v>
      </c>
      <c r="B34" s="94" t="s">
        <v>55</v>
      </c>
      <c r="C34" s="108">
        <f>'Гл. инж.'!C34+'Инж-техн.'!C34</f>
        <v>401</v>
      </c>
      <c r="D34" s="108">
        <f>'Гл. инж.'!D34+'Инж-техн.'!D34</f>
        <v>371</v>
      </c>
      <c r="E34" s="109">
        <f t="shared" si="0"/>
        <v>92.518703241895267</v>
      </c>
      <c r="F34" s="108">
        <f>'Гл. инж.'!F34+'Инж-техн.'!F34</f>
        <v>23</v>
      </c>
      <c r="G34" s="109">
        <f t="shared" si="1"/>
        <v>6.1994609164420487</v>
      </c>
      <c r="H34" s="108">
        <f>'Гл. инж.'!H34+'Инж-техн.'!H34</f>
        <v>336</v>
      </c>
      <c r="I34" s="109">
        <f t="shared" si="2"/>
        <v>90.566037735849065</v>
      </c>
      <c r="J34" s="109">
        <f t="shared" si="3"/>
        <v>83.790523690773071</v>
      </c>
      <c r="K34" s="108">
        <f>'Гл. инж.'!K34+'Инж-техн.'!K34</f>
        <v>200</v>
      </c>
      <c r="L34" s="109">
        <f t="shared" si="4"/>
        <v>53.908355795148246</v>
      </c>
      <c r="M34" s="108">
        <f>'Гл. инж.'!M34+'Инж-техн.'!M34</f>
        <v>136</v>
      </c>
      <c r="N34" s="109">
        <f t="shared" si="5"/>
        <v>36.657681940700812</v>
      </c>
      <c r="O34" s="108">
        <f>'Гл. инж.'!O34+'Инж-техн.'!O34</f>
        <v>35</v>
      </c>
      <c r="P34" s="109">
        <f t="shared" si="6"/>
        <v>9.433962264150944</v>
      </c>
      <c r="Q34" s="108">
        <f>'Гл. инж.'!Q34+'Инж-техн.'!Q34</f>
        <v>2</v>
      </c>
      <c r="R34" s="109">
        <f t="shared" si="7"/>
        <v>5.7142857142857144</v>
      </c>
      <c r="S34" s="108">
        <f>'Гл. инж.'!S34+'Инж-техн.'!S34</f>
        <v>53</v>
      </c>
      <c r="T34" s="109">
        <f t="shared" si="8"/>
        <v>14.285714285714285</v>
      </c>
      <c r="U34" s="108">
        <f>'Гл. инж.'!U34+'Инж-техн.'!U34</f>
        <v>24</v>
      </c>
      <c r="V34" s="109">
        <f t="shared" si="9"/>
        <v>6.4690026954177897</v>
      </c>
      <c r="W34" s="108">
        <f>'Гл. инж.'!W34+'Инж-техн.'!W34</f>
        <v>17</v>
      </c>
      <c r="X34" s="109">
        <f t="shared" si="10"/>
        <v>4.5822102425876015</v>
      </c>
      <c r="Y34" s="108">
        <f>'Гл. инж.'!Y34+'Инж-техн.'!Y34</f>
        <v>78</v>
      </c>
      <c r="Z34" s="109">
        <f t="shared" si="11"/>
        <v>21.024258760107816</v>
      </c>
      <c r="AA34" s="108">
        <f>'Гл. инж.'!AA34+'Инж-техн.'!AA34</f>
        <v>8</v>
      </c>
      <c r="AB34" s="109">
        <f t="shared" si="12"/>
        <v>2.1563342318059302</v>
      </c>
      <c r="AC34" s="109">
        <f t="shared" si="13"/>
        <v>10.256410256410255</v>
      </c>
      <c r="AD34" s="108">
        <f>'Гл. инж.'!AD34+'Инж-техн.'!AD34</f>
        <v>45</v>
      </c>
      <c r="AE34" s="109">
        <f t="shared" si="14"/>
        <v>12.129380053908356</v>
      </c>
      <c r="AF34" s="108">
        <f>'Гл. инж.'!AF34+'Инж-техн.'!AF34</f>
        <v>0</v>
      </c>
      <c r="AG34" s="109">
        <f t="shared" si="15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108">
        <f>'Гл. инж.'!C35+'Инж-техн.'!C35</f>
        <v>158.5</v>
      </c>
      <c r="D35" s="108">
        <f>'Гл. инж.'!D35+'Инж-техн.'!D35</f>
        <v>133</v>
      </c>
      <c r="E35" s="109">
        <f t="shared" si="0"/>
        <v>83.911671924290218</v>
      </c>
      <c r="F35" s="108">
        <f>'Гл. инж.'!F35+'Инж-техн.'!F35</f>
        <v>6</v>
      </c>
      <c r="G35" s="109">
        <f t="shared" si="1"/>
        <v>4.5112781954887211</v>
      </c>
      <c r="H35" s="108">
        <f>'Гл. инж.'!H35+'Инж-техн.'!H35</f>
        <v>125</v>
      </c>
      <c r="I35" s="109">
        <f t="shared" si="2"/>
        <v>93.984962406015043</v>
      </c>
      <c r="J35" s="109">
        <f t="shared" si="3"/>
        <v>78.864353312302839</v>
      </c>
      <c r="K35" s="108">
        <f>'Гл. инж.'!K35+'Инж-техн.'!K35</f>
        <v>64</v>
      </c>
      <c r="L35" s="109">
        <f t="shared" si="4"/>
        <v>48.120300751879697</v>
      </c>
      <c r="M35" s="108">
        <f>'Гл. инж.'!M35+'Инж-техн.'!M35</f>
        <v>61</v>
      </c>
      <c r="N35" s="109">
        <f t="shared" si="5"/>
        <v>45.864661654135332</v>
      </c>
      <c r="O35" s="108">
        <f>'Гл. инж.'!O35+'Инж-техн.'!O35</f>
        <v>8</v>
      </c>
      <c r="P35" s="109">
        <f t="shared" si="6"/>
        <v>6.0150375939849621</v>
      </c>
      <c r="Q35" s="108">
        <f>'Гл. инж.'!Q35+'Инж-техн.'!Q35</f>
        <v>0</v>
      </c>
      <c r="R35" s="109">
        <f t="shared" si="7"/>
        <v>0</v>
      </c>
      <c r="S35" s="108">
        <f>'Гл. инж.'!S35+'Инж-техн.'!S35</f>
        <v>9</v>
      </c>
      <c r="T35" s="109">
        <f t="shared" si="8"/>
        <v>6.7669172932330826</v>
      </c>
      <c r="U35" s="108">
        <f>'Гл. инж.'!U35+'Инж-техн.'!U35</f>
        <v>12</v>
      </c>
      <c r="V35" s="109">
        <f t="shared" si="9"/>
        <v>9.0225563909774422</v>
      </c>
      <c r="W35" s="108">
        <f>'Гл. инж.'!W35+'Инж-техн.'!W35</f>
        <v>1</v>
      </c>
      <c r="X35" s="109">
        <f t="shared" si="10"/>
        <v>0.75187969924812026</v>
      </c>
      <c r="Y35" s="108">
        <f>'Гл. инж.'!Y35+'Инж-техн.'!Y35</f>
        <v>22</v>
      </c>
      <c r="Z35" s="109">
        <f t="shared" si="11"/>
        <v>16.541353383458645</v>
      </c>
      <c r="AA35" s="108">
        <f>'Гл. инж.'!AA35+'Инж-техн.'!AA35</f>
        <v>0</v>
      </c>
      <c r="AB35" s="109">
        <f t="shared" si="12"/>
        <v>0</v>
      </c>
      <c r="AC35" s="109">
        <f t="shared" si="13"/>
        <v>0</v>
      </c>
      <c r="AD35" s="108">
        <f>'Гл. инж.'!AD35+'Инж-техн.'!AD35</f>
        <v>17</v>
      </c>
      <c r="AE35" s="109">
        <f t="shared" si="14"/>
        <v>12.781954887218044</v>
      </c>
      <c r="AF35" s="108">
        <f>'Гл. инж.'!AF35+'Инж-техн.'!AF35</f>
        <v>0</v>
      </c>
      <c r="AG35" s="109">
        <f t="shared" si="15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108">
        <f>'Гл. инж.'!C36+'Инж-техн.'!C36</f>
        <v>527</v>
      </c>
      <c r="D36" s="108">
        <f>'Гл. инж.'!D36+'Инж-техн.'!D36</f>
        <v>522</v>
      </c>
      <c r="E36" s="109">
        <f t="shared" si="0"/>
        <v>99.051233396584436</v>
      </c>
      <c r="F36" s="108">
        <f>'Гл. инж.'!F36+'Инж-техн.'!F36</f>
        <v>21</v>
      </c>
      <c r="G36" s="109">
        <f t="shared" si="1"/>
        <v>4.0229885057471266</v>
      </c>
      <c r="H36" s="108">
        <f>'Гл. инж.'!H36+'Инж-техн.'!H36</f>
        <v>509</v>
      </c>
      <c r="I36" s="109">
        <f t="shared" si="2"/>
        <v>97.509578544061299</v>
      </c>
      <c r="J36" s="109">
        <f t="shared" si="3"/>
        <v>96.584440227703979</v>
      </c>
      <c r="K36" s="108">
        <f>'Гл. инж.'!K36+'Инж-техн.'!K36</f>
        <v>287</v>
      </c>
      <c r="L36" s="109">
        <f t="shared" si="4"/>
        <v>54.980842911877389</v>
      </c>
      <c r="M36" s="108">
        <f>'Гл. инж.'!M36+'Инж-техн.'!M36</f>
        <v>222</v>
      </c>
      <c r="N36" s="109">
        <f t="shared" si="5"/>
        <v>42.528735632183903</v>
      </c>
      <c r="O36" s="108">
        <f>'Гл. инж.'!O36+'Инж-техн.'!O36</f>
        <v>13</v>
      </c>
      <c r="P36" s="109">
        <f t="shared" si="6"/>
        <v>2.490421455938697</v>
      </c>
      <c r="Q36" s="108">
        <f>'Гл. инж.'!Q36+'Инж-техн.'!Q36</f>
        <v>0</v>
      </c>
      <c r="R36" s="109">
        <f t="shared" si="7"/>
        <v>0</v>
      </c>
      <c r="S36" s="108">
        <f>'Гл. инж.'!S36+'Инж-техн.'!S36</f>
        <v>64</v>
      </c>
      <c r="T36" s="109">
        <f t="shared" si="8"/>
        <v>12.260536398467432</v>
      </c>
      <c r="U36" s="108">
        <f>'Гл. инж.'!U36+'Инж-техн.'!U36</f>
        <v>48</v>
      </c>
      <c r="V36" s="109">
        <f t="shared" si="9"/>
        <v>9.1954022988505741</v>
      </c>
      <c r="W36" s="108">
        <f>'Гл. инж.'!W36+'Инж-техн.'!W36</f>
        <v>60</v>
      </c>
      <c r="X36" s="109">
        <f t="shared" si="10"/>
        <v>11.494252873563218</v>
      </c>
      <c r="Y36" s="108">
        <f>'Гл. инж.'!Y36+'Инж-техн.'!Y36</f>
        <v>62</v>
      </c>
      <c r="Z36" s="109">
        <f t="shared" si="11"/>
        <v>11.877394636015326</v>
      </c>
      <c r="AA36" s="108">
        <f>'Гл. инж.'!AA36+'Инж-техн.'!AA36</f>
        <v>40</v>
      </c>
      <c r="AB36" s="109">
        <f t="shared" si="12"/>
        <v>7.6628352490421454</v>
      </c>
      <c r="AC36" s="109">
        <f t="shared" si="13"/>
        <v>64.516129032258064</v>
      </c>
      <c r="AD36" s="108">
        <f>'Гл. инж.'!AD36+'Инж-техн.'!AD36</f>
        <v>53</v>
      </c>
      <c r="AE36" s="109">
        <f t="shared" si="14"/>
        <v>10.153256704980842</v>
      </c>
      <c r="AF36" s="108">
        <f>'Гл. инж.'!AF36+'Инж-техн.'!AF36</f>
        <v>0</v>
      </c>
      <c r="AG36" s="109">
        <f t="shared" si="15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108">
        <f>'Гл. инж.'!C37+'Инж-техн.'!C37</f>
        <v>279</v>
      </c>
      <c r="D37" s="108">
        <f>'Гл. инж.'!D37+'Инж-техн.'!D37</f>
        <v>260</v>
      </c>
      <c r="E37" s="109">
        <f t="shared" si="0"/>
        <v>93.1899641577061</v>
      </c>
      <c r="F37" s="108">
        <f>'Гл. инж.'!F37+'Инж-техн.'!F37</f>
        <v>17</v>
      </c>
      <c r="G37" s="109">
        <f t="shared" si="1"/>
        <v>6.5384615384615392</v>
      </c>
      <c r="H37" s="108">
        <f>'Гл. инж.'!H37+'Инж-техн.'!H37</f>
        <v>244</v>
      </c>
      <c r="I37" s="109">
        <f t="shared" si="2"/>
        <v>93.84615384615384</v>
      </c>
      <c r="J37" s="109">
        <f t="shared" si="3"/>
        <v>87.45519713261649</v>
      </c>
      <c r="K37" s="108">
        <f>'Гл. инж.'!K37+'Инж-техн.'!K37</f>
        <v>155</v>
      </c>
      <c r="L37" s="109">
        <f t="shared" si="4"/>
        <v>59.615384615384613</v>
      </c>
      <c r="M37" s="108">
        <f>'Гл. инж.'!M37+'Инж-техн.'!M37</f>
        <v>89</v>
      </c>
      <c r="N37" s="109">
        <f t="shared" si="5"/>
        <v>34.230769230769234</v>
      </c>
      <c r="O37" s="108">
        <f>'Гл. инж.'!O37+'Инж-техн.'!O37</f>
        <v>16</v>
      </c>
      <c r="P37" s="109">
        <f t="shared" si="6"/>
        <v>6.1538461538461542</v>
      </c>
      <c r="Q37" s="108">
        <f>'Гл. инж.'!Q37+'Инж-техн.'!Q37</f>
        <v>2</v>
      </c>
      <c r="R37" s="109">
        <f t="shared" si="7"/>
        <v>12.5</v>
      </c>
      <c r="S37" s="108">
        <f>'Гл. инж.'!S37+'Инж-техн.'!S37</f>
        <v>26</v>
      </c>
      <c r="T37" s="109">
        <f t="shared" si="8"/>
        <v>10</v>
      </c>
      <c r="U37" s="108">
        <f>'Гл. инж.'!U37+'Инж-техн.'!U37</f>
        <v>19</v>
      </c>
      <c r="V37" s="109">
        <f t="shared" si="9"/>
        <v>7.3076923076923084</v>
      </c>
      <c r="W37" s="108">
        <f>'Гл. инж.'!W37+'Инж-техн.'!W37</f>
        <v>3</v>
      </c>
      <c r="X37" s="109">
        <f t="shared" si="10"/>
        <v>1.153846153846154</v>
      </c>
      <c r="Y37" s="108">
        <f>'Гл. инж.'!Y37+'Инж-техн.'!Y37</f>
        <v>22</v>
      </c>
      <c r="Z37" s="109">
        <f t="shared" si="11"/>
        <v>8.4615384615384617</v>
      </c>
      <c r="AA37" s="108">
        <f>'Гл. инж.'!AA37+'Инж-техн.'!AA37</f>
        <v>2</v>
      </c>
      <c r="AB37" s="109">
        <f t="shared" si="12"/>
        <v>0.76923076923076927</v>
      </c>
      <c r="AC37" s="109">
        <f t="shared" si="13"/>
        <v>9.0909090909090917</v>
      </c>
      <c r="AD37" s="108">
        <f>'Гл. инж.'!AD37+'Инж-техн.'!AD37</f>
        <v>24</v>
      </c>
      <c r="AE37" s="109">
        <f t="shared" si="14"/>
        <v>9.2307692307692317</v>
      </c>
      <c r="AF37" s="108">
        <f>'Гл. инж.'!AF37+'Инж-техн.'!AF37</f>
        <v>0</v>
      </c>
      <c r="AG37" s="109">
        <f t="shared" si="15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108">
        <f>'Гл. инж.'!C38+'Инж-техн.'!C38</f>
        <v>352</v>
      </c>
      <c r="D38" s="108">
        <f>'Гл. инж.'!D38+'Инж-техн.'!D38</f>
        <v>323</v>
      </c>
      <c r="E38" s="109">
        <f t="shared" si="0"/>
        <v>91.76136363636364</v>
      </c>
      <c r="F38" s="108">
        <f>'Гл. инж.'!F38+'Инж-техн.'!F38</f>
        <v>20</v>
      </c>
      <c r="G38" s="109">
        <f t="shared" si="1"/>
        <v>6.1919504643962853</v>
      </c>
      <c r="H38" s="108">
        <f>'Гл. инж.'!H38+'Инж-техн.'!H38</f>
        <v>298</v>
      </c>
      <c r="I38" s="109">
        <f t="shared" si="2"/>
        <v>92.260061919504636</v>
      </c>
      <c r="J38" s="109">
        <f t="shared" si="3"/>
        <v>84.659090909090907</v>
      </c>
      <c r="K38" s="108">
        <f>'Гл. инж.'!K38+'Инж-техн.'!K38</f>
        <v>168</v>
      </c>
      <c r="L38" s="109">
        <f t="shared" si="4"/>
        <v>52.012383900928796</v>
      </c>
      <c r="M38" s="108">
        <f>'Гл. инж.'!M38+'Инж-техн.'!M38</f>
        <v>130</v>
      </c>
      <c r="N38" s="109">
        <f t="shared" si="5"/>
        <v>40.247678018575847</v>
      </c>
      <c r="O38" s="108">
        <f>'Гл. инж.'!O38+'Инж-техн.'!O38</f>
        <v>25</v>
      </c>
      <c r="P38" s="109">
        <f t="shared" si="6"/>
        <v>7.7399380804953566</v>
      </c>
      <c r="Q38" s="108">
        <f>'Гл. инж.'!Q38+'Инж-техн.'!Q38</f>
        <v>1</v>
      </c>
      <c r="R38" s="109">
        <f t="shared" si="7"/>
        <v>4</v>
      </c>
      <c r="S38" s="108">
        <f>'Гл. инж.'!S38+'Инж-техн.'!S38</f>
        <v>32</v>
      </c>
      <c r="T38" s="109">
        <f t="shared" si="8"/>
        <v>9.9071207430340564</v>
      </c>
      <c r="U38" s="108">
        <f>'Гл. инж.'!U38+'Инж-техн.'!U38</f>
        <v>35</v>
      </c>
      <c r="V38" s="109">
        <f t="shared" si="9"/>
        <v>10.835913312693499</v>
      </c>
      <c r="W38" s="108">
        <f>'Гл. инж.'!W38+'Инж-техн.'!W38</f>
        <v>23</v>
      </c>
      <c r="X38" s="109">
        <f t="shared" si="10"/>
        <v>7.1207430340557281</v>
      </c>
      <c r="Y38" s="108">
        <f>'Гл. инж.'!Y38+'Инж-техн.'!Y38</f>
        <v>83</v>
      </c>
      <c r="Z38" s="109">
        <f t="shared" si="11"/>
        <v>25.696594427244584</v>
      </c>
      <c r="AA38" s="108">
        <f>'Гл. инж.'!AA38+'Инж-техн.'!AA38</f>
        <v>0</v>
      </c>
      <c r="AB38" s="109">
        <f t="shared" si="12"/>
        <v>0</v>
      </c>
      <c r="AC38" s="109">
        <f t="shared" si="13"/>
        <v>0</v>
      </c>
      <c r="AD38" s="108">
        <f>'Гл. инж.'!AD38+'Инж-техн.'!AD38</f>
        <v>40</v>
      </c>
      <c r="AE38" s="109">
        <f t="shared" si="14"/>
        <v>12.383900928792571</v>
      </c>
      <c r="AF38" s="108">
        <f>'Гл. инж.'!AF38+'Инж-техн.'!AF38</f>
        <v>0</v>
      </c>
      <c r="AG38" s="109">
        <f t="shared" si="15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108">
        <f>'Гл. инж.'!C39+'Инж-техн.'!C39</f>
        <v>215</v>
      </c>
      <c r="D39" s="108">
        <f>'Гл. инж.'!D39+'Инж-техн.'!D39</f>
        <v>173</v>
      </c>
      <c r="E39" s="109">
        <f t="shared" si="0"/>
        <v>80.465116279069775</v>
      </c>
      <c r="F39" s="108">
        <f>'Гл. инж.'!F39+'Инж-техн.'!F39</f>
        <v>6</v>
      </c>
      <c r="G39" s="109">
        <f t="shared" si="1"/>
        <v>3.4682080924855487</v>
      </c>
      <c r="H39" s="108">
        <f>'Гл. инж.'!H39+'Инж-техн.'!H39</f>
        <v>162</v>
      </c>
      <c r="I39" s="109">
        <f t="shared" si="2"/>
        <v>93.641618497109818</v>
      </c>
      <c r="J39" s="109">
        <f t="shared" si="3"/>
        <v>75.348837209302317</v>
      </c>
      <c r="K39" s="108">
        <f>'Гл. инж.'!K39+'Инж-техн.'!K39</f>
        <v>100</v>
      </c>
      <c r="L39" s="109">
        <f t="shared" si="4"/>
        <v>57.80346820809249</v>
      </c>
      <c r="M39" s="108">
        <f>'Гл. инж.'!M39+'Инж-техн.'!M39</f>
        <v>62</v>
      </c>
      <c r="N39" s="109">
        <f t="shared" si="5"/>
        <v>35.838150289017342</v>
      </c>
      <c r="O39" s="108">
        <f>'Гл. инж.'!O39+'Инж-техн.'!O39</f>
        <v>11</v>
      </c>
      <c r="P39" s="109">
        <f t="shared" si="6"/>
        <v>6.3583815028901727</v>
      </c>
      <c r="Q39" s="108">
        <f>'Гл. инж.'!Q39+'Инж-техн.'!Q39</f>
        <v>0</v>
      </c>
      <c r="R39" s="109">
        <f t="shared" si="7"/>
        <v>0</v>
      </c>
      <c r="S39" s="108">
        <f>'Гл. инж.'!S39+'Инж-техн.'!S39</f>
        <v>4</v>
      </c>
      <c r="T39" s="109">
        <f t="shared" si="8"/>
        <v>2.3121387283236992</v>
      </c>
      <c r="U39" s="108">
        <f>'Гл. инж.'!U39+'Инж-техн.'!U39</f>
        <v>11</v>
      </c>
      <c r="V39" s="109">
        <f t="shared" si="9"/>
        <v>6.3583815028901727</v>
      </c>
      <c r="W39" s="108">
        <f>'Гл. инж.'!W39+'Инж-техн.'!W39</f>
        <v>5</v>
      </c>
      <c r="X39" s="109">
        <f t="shared" si="10"/>
        <v>2.8901734104046244</v>
      </c>
      <c r="Y39" s="108">
        <f>'Гл. инж.'!Y39+'Инж-техн.'!Y39</f>
        <v>19</v>
      </c>
      <c r="Z39" s="109">
        <f t="shared" si="11"/>
        <v>10.982658959537572</v>
      </c>
      <c r="AA39" s="108">
        <f>'Гл. инж.'!AA39+'Инж-техн.'!AA39</f>
        <v>0</v>
      </c>
      <c r="AB39" s="109">
        <f t="shared" si="12"/>
        <v>0</v>
      </c>
      <c r="AC39" s="109">
        <f t="shared" si="13"/>
        <v>0</v>
      </c>
      <c r="AD39" s="108">
        <f>'Гл. инж.'!AD39+'Инж-техн.'!AD39</f>
        <v>28</v>
      </c>
      <c r="AE39" s="109">
        <f t="shared" si="14"/>
        <v>16.184971098265898</v>
      </c>
      <c r="AF39" s="108">
        <f>'Гл. инж.'!AF39+'Инж-техн.'!AF39</f>
        <v>0</v>
      </c>
      <c r="AG39" s="109">
        <f t="shared" si="15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61">
        <f>SUM(C41:C54)</f>
        <v>5966.5</v>
      </c>
      <c r="D40" s="61">
        <f>SUM(D41:D54)</f>
        <v>5573</v>
      </c>
      <c r="E40" s="62">
        <f>IF(C40=0,0,D40/C40*100)</f>
        <v>93.404843710718183</v>
      </c>
      <c r="F40" s="61">
        <f>SUM(F41:F54)</f>
        <v>423</v>
      </c>
      <c r="G40" s="62">
        <f>IF(D40=0,0,F40/D40*100)</f>
        <v>7.5901668760093317</v>
      </c>
      <c r="H40" s="61">
        <f>SUM(H41:H54)</f>
        <v>5089</v>
      </c>
      <c r="I40" s="62">
        <f>IF(D40=0,0,H40/D40*100)</f>
        <v>91.315270052036595</v>
      </c>
      <c r="J40" s="62">
        <f>IF(C40=0,0,H40/C40*100)</f>
        <v>85.292885276125034</v>
      </c>
      <c r="K40" s="61">
        <f>SUM(K41:K54)</f>
        <v>3083.5</v>
      </c>
      <c r="L40" s="62">
        <f>IF(D40=0,0,K40/D40*100)</f>
        <v>55.329266104432087</v>
      </c>
      <c r="M40" s="61">
        <f>SUM(M41:M54)</f>
        <v>2005.5</v>
      </c>
      <c r="N40" s="62">
        <f>IF(D40=0,0,M40/D40*100)</f>
        <v>35.986003947604523</v>
      </c>
      <c r="O40" s="61">
        <f>SUM(O41:O54)</f>
        <v>484</v>
      </c>
      <c r="P40" s="62">
        <f>IF(D40=0,0,O40/D40*100)</f>
        <v>8.6847299479633939</v>
      </c>
      <c r="Q40" s="61">
        <f>SUM(Q41:Q54)</f>
        <v>23</v>
      </c>
      <c r="R40" s="62">
        <f t="shared" si="7"/>
        <v>4.7520661157024797</v>
      </c>
      <c r="S40" s="61">
        <f>SUM(S41:S54)</f>
        <v>636</v>
      </c>
      <c r="T40" s="62">
        <f>IF(D40=0,0,S40/D40*100)</f>
        <v>11.412165799389916</v>
      </c>
      <c r="U40" s="61">
        <f>SUM(U41:U54)</f>
        <v>482</v>
      </c>
      <c r="V40" s="62">
        <f t="shared" si="9"/>
        <v>8.6488426341288349</v>
      </c>
      <c r="W40" s="61">
        <f>SUM(W41:W54)</f>
        <v>386</v>
      </c>
      <c r="X40" s="62">
        <f>IF(D40=0,0,W40/D40*100)</f>
        <v>6.9262515700699803</v>
      </c>
      <c r="Y40" s="61">
        <f>SUM(Y41:Y54)</f>
        <v>619</v>
      </c>
      <c r="Z40" s="62">
        <f>IF(D40=0,0,Y40/D40*100)</f>
        <v>11.10712363179616</v>
      </c>
      <c r="AA40" s="61">
        <f>SUM(AA41:AA54)</f>
        <v>215</v>
      </c>
      <c r="AB40" s="62">
        <f>IF(D40=0,0,AA40/D40*100)</f>
        <v>3.8578862372151446</v>
      </c>
      <c r="AC40" s="62">
        <f>IF(Y40=0,0,AA40/Y40*100)</f>
        <v>34.733441033925686</v>
      </c>
      <c r="AD40" s="61">
        <f>SUM(AD41:AD54)</f>
        <v>551.5</v>
      </c>
      <c r="AE40" s="62">
        <f t="shared" si="14"/>
        <v>9.8959267898797769</v>
      </c>
      <c r="AF40" s="61">
        <f>SUM(AF41:AF54)</f>
        <v>3</v>
      </c>
      <c r="AG40" s="62">
        <f>IF(D40=0,0,AF40/D40*100)</f>
        <v>5.3830970751839222E-2</v>
      </c>
      <c r="AH40" s="46"/>
      <c r="AI40" s="46"/>
    </row>
    <row r="41" spans="1:35" x14ac:dyDescent="0.25">
      <c r="A41" s="93">
        <v>30</v>
      </c>
      <c r="B41" s="96" t="s">
        <v>63</v>
      </c>
      <c r="C41" s="108">
        <f>'Гл. инж.'!C41+'Инж-техн.'!C41</f>
        <v>583.29999999999995</v>
      </c>
      <c r="D41" s="108">
        <f>'Гл. инж.'!D41+'Инж-техн.'!D41</f>
        <v>542</v>
      </c>
      <c r="E41" s="109">
        <f t="shared" si="0"/>
        <v>92.919595405451744</v>
      </c>
      <c r="F41" s="108">
        <f>'Гл. инж.'!F41+'Инж-техн.'!F41</f>
        <v>10</v>
      </c>
      <c r="G41" s="109">
        <f t="shared" si="1"/>
        <v>1.8450184501845017</v>
      </c>
      <c r="H41" s="108">
        <f>'Гл. инж.'!H41+'Инж-техн.'!H41</f>
        <v>495</v>
      </c>
      <c r="I41" s="109">
        <f t="shared" si="2"/>
        <v>91.328413284132836</v>
      </c>
      <c r="J41" s="109">
        <f t="shared" si="3"/>
        <v>84.861992113835086</v>
      </c>
      <c r="K41" s="108">
        <f>'Гл. инж.'!K41+'Инж-техн.'!K41</f>
        <v>283.5</v>
      </c>
      <c r="L41" s="109">
        <f t="shared" si="4"/>
        <v>52.306273062730625</v>
      </c>
      <c r="M41" s="108">
        <f>'Гл. инж.'!M41+'Инж-техн.'!M41</f>
        <v>211.5</v>
      </c>
      <c r="N41" s="109">
        <f t="shared" si="5"/>
        <v>39.022140221402211</v>
      </c>
      <c r="O41" s="108">
        <f>'Гл. инж.'!O41+'Инж-техн.'!O41</f>
        <v>47</v>
      </c>
      <c r="P41" s="109">
        <f t="shared" si="6"/>
        <v>8.6715867158671589</v>
      </c>
      <c r="Q41" s="108">
        <f>'Гл. инж.'!Q41+'Инж-техн.'!Q41</f>
        <v>1</v>
      </c>
      <c r="R41" s="109">
        <f t="shared" si="7"/>
        <v>2.1276595744680851</v>
      </c>
      <c r="S41" s="108">
        <f>'Гл. инж.'!S41+'Инж-техн.'!S41</f>
        <v>42</v>
      </c>
      <c r="T41" s="109">
        <f t="shared" si="8"/>
        <v>7.7490774907749085</v>
      </c>
      <c r="U41" s="108">
        <f>'Гл. инж.'!U41+'Инж-техн.'!U41</f>
        <v>47</v>
      </c>
      <c r="V41" s="109">
        <f t="shared" si="9"/>
        <v>8.6715867158671589</v>
      </c>
      <c r="W41" s="108">
        <f>'Гл. инж.'!W41+'Инж-техн.'!W41</f>
        <v>77</v>
      </c>
      <c r="X41" s="109">
        <f t="shared" si="10"/>
        <v>14.206642066420663</v>
      </c>
      <c r="Y41" s="108">
        <f>'Гл. инж.'!Y41+'Инж-техн.'!Y41</f>
        <v>53</v>
      </c>
      <c r="Z41" s="109">
        <f t="shared" si="11"/>
        <v>9.7785977859778583</v>
      </c>
      <c r="AA41" s="108">
        <f>'Гл. инж.'!AA41+'Инж-техн.'!AA41</f>
        <v>8</v>
      </c>
      <c r="AB41" s="109">
        <f t="shared" si="12"/>
        <v>1.4760147601476015</v>
      </c>
      <c r="AC41" s="109">
        <f t="shared" si="13"/>
        <v>15.09433962264151</v>
      </c>
      <c r="AD41" s="108">
        <f>'Гл. инж.'!AD41+'Инж-техн.'!AD41</f>
        <v>57.5</v>
      </c>
      <c r="AE41" s="109">
        <f t="shared" si="14"/>
        <v>10.608856088560886</v>
      </c>
      <c r="AF41" s="108">
        <f>'Гл. инж.'!AF41+'Инж-техн.'!AF41</f>
        <v>1</v>
      </c>
      <c r="AG41" s="109">
        <f t="shared" si="15"/>
        <v>0.18450184501845018</v>
      </c>
      <c r="AH41" s="42"/>
      <c r="AI41" s="42"/>
    </row>
    <row r="42" spans="1:35" x14ac:dyDescent="0.25">
      <c r="A42" s="93">
        <v>31</v>
      </c>
      <c r="B42" s="94" t="s">
        <v>64</v>
      </c>
      <c r="C42" s="108">
        <f>'Гл. инж.'!C42+'Инж-техн.'!C42</f>
        <v>234</v>
      </c>
      <c r="D42" s="108">
        <f>'Гл. инж.'!D42+'Инж-техн.'!D42</f>
        <v>226</v>
      </c>
      <c r="E42" s="109">
        <f t="shared" si="0"/>
        <v>96.581196581196579</v>
      </c>
      <c r="F42" s="108">
        <f>'Гл. инж.'!F42+'Инж-техн.'!F42</f>
        <v>18</v>
      </c>
      <c r="G42" s="109">
        <f t="shared" si="1"/>
        <v>7.9646017699115044</v>
      </c>
      <c r="H42" s="108">
        <f>'Гл. инж.'!H42+'Инж-техн.'!H42</f>
        <v>192</v>
      </c>
      <c r="I42" s="109">
        <f t="shared" si="2"/>
        <v>84.955752212389385</v>
      </c>
      <c r="J42" s="109">
        <f t="shared" si="3"/>
        <v>82.051282051282044</v>
      </c>
      <c r="K42" s="108">
        <f>'Гл. инж.'!K42+'Инж-техн.'!K42</f>
        <v>135</v>
      </c>
      <c r="L42" s="109">
        <f t="shared" si="4"/>
        <v>59.734513274336287</v>
      </c>
      <c r="M42" s="108">
        <f>'Гл. инж.'!M42+'Инж-техн.'!M42</f>
        <v>57</v>
      </c>
      <c r="N42" s="109">
        <f t="shared" si="5"/>
        <v>25.221238938053098</v>
      </c>
      <c r="O42" s="108">
        <f>'Гл. инж.'!O42+'Инж-техн.'!O42</f>
        <v>34</v>
      </c>
      <c r="P42" s="109">
        <f t="shared" si="6"/>
        <v>15.044247787610621</v>
      </c>
      <c r="Q42" s="108">
        <f>'Гл. инж.'!Q42+'Инж-техн.'!Q42</f>
        <v>0</v>
      </c>
      <c r="R42" s="109">
        <f t="shared" si="7"/>
        <v>0</v>
      </c>
      <c r="S42" s="108">
        <f>'Гл. инж.'!S42+'Инж-техн.'!S42</f>
        <v>36</v>
      </c>
      <c r="T42" s="109">
        <f t="shared" si="8"/>
        <v>15.929203539823009</v>
      </c>
      <c r="U42" s="108">
        <f>'Гл. инж.'!U42+'Инж-техн.'!U42</f>
        <v>16</v>
      </c>
      <c r="V42" s="109">
        <f t="shared" si="9"/>
        <v>7.0796460176991154</v>
      </c>
      <c r="W42" s="108">
        <f>'Гл. инж.'!W42+'Инж-техн.'!W42</f>
        <v>22</v>
      </c>
      <c r="X42" s="109">
        <f t="shared" si="10"/>
        <v>9.7345132743362832</v>
      </c>
      <c r="Y42" s="108">
        <f>'Гл. инж.'!Y42+'Инж-техн.'!Y42</f>
        <v>38</v>
      </c>
      <c r="Z42" s="109">
        <f t="shared" si="11"/>
        <v>16.814159292035399</v>
      </c>
      <c r="AA42" s="108">
        <f>'Гл. инж.'!AA42+'Инж-техн.'!AA42</f>
        <v>0</v>
      </c>
      <c r="AB42" s="109">
        <f t="shared" si="12"/>
        <v>0</v>
      </c>
      <c r="AC42" s="109">
        <f t="shared" si="13"/>
        <v>0</v>
      </c>
      <c r="AD42" s="108">
        <f>'Гл. инж.'!AD42+'Инж-техн.'!AD42</f>
        <v>44</v>
      </c>
      <c r="AE42" s="109">
        <f t="shared" si="14"/>
        <v>19.469026548672566</v>
      </c>
      <c r="AF42" s="108">
        <f>'Гл. инж.'!AF42+'Инж-техн.'!AF42</f>
        <v>0</v>
      </c>
      <c r="AG42" s="109">
        <f t="shared" si="15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108">
        <f>'Гл. инж.'!C43+'Инж-техн.'!C43</f>
        <v>513</v>
      </c>
      <c r="D43" s="108">
        <f>'Гл. инж.'!D43+'Инж-техн.'!D43</f>
        <v>488</v>
      </c>
      <c r="E43" s="109">
        <f t="shared" si="0"/>
        <v>95.126705653021432</v>
      </c>
      <c r="F43" s="108">
        <f>'Гл. инж.'!F43+'Инж-техн.'!F43</f>
        <v>65</v>
      </c>
      <c r="G43" s="109">
        <f t="shared" si="1"/>
        <v>13.319672131147541</v>
      </c>
      <c r="H43" s="108">
        <f>'Гл. инж.'!H43+'Инж-техн.'!H43</f>
        <v>448</v>
      </c>
      <c r="I43" s="109">
        <f t="shared" si="2"/>
        <v>91.803278688524586</v>
      </c>
      <c r="J43" s="109">
        <f t="shared" si="3"/>
        <v>87.329434697855746</v>
      </c>
      <c r="K43" s="108">
        <f>'Гл. инж.'!K43+'Инж-техн.'!K43</f>
        <v>316</v>
      </c>
      <c r="L43" s="109">
        <f t="shared" si="4"/>
        <v>64.754098360655746</v>
      </c>
      <c r="M43" s="108">
        <f>'Гл. инж.'!M43+'Инж-техн.'!M43</f>
        <v>132</v>
      </c>
      <c r="N43" s="109">
        <f t="shared" si="5"/>
        <v>27.049180327868854</v>
      </c>
      <c r="O43" s="108">
        <f>'Гл. инж.'!O43+'Инж-техн.'!O43</f>
        <v>40</v>
      </c>
      <c r="P43" s="109">
        <f t="shared" si="6"/>
        <v>8.1967213114754092</v>
      </c>
      <c r="Q43" s="108">
        <f>'Гл. инж.'!Q43+'Инж-техн.'!Q43</f>
        <v>1</v>
      </c>
      <c r="R43" s="109">
        <f t="shared" si="7"/>
        <v>2.5</v>
      </c>
      <c r="S43" s="108">
        <f>'Гл. инж.'!S43+'Инж-техн.'!S43</f>
        <v>97</v>
      </c>
      <c r="T43" s="109">
        <f t="shared" si="8"/>
        <v>19.877049180327869</v>
      </c>
      <c r="U43" s="108">
        <f>'Гл. инж.'!U43+'Инж-техн.'!U43</f>
        <v>39</v>
      </c>
      <c r="V43" s="109">
        <f t="shared" si="9"/>
        <v>7.9918032786885256</v>
      </c>
      <c r="W43" s="108">
        <f>'Гл. инж.'!W43+'Инж-техн.'!W43</f>
        <v>40</v>
      </c>
      <c r="X43" s="109">
        <f t="shared" si="10"/>
        <v>8.1967213114754092</v>
      </c>
      <c r="Y43" s="108">
        <f>'Гл. инж.'!Y43+'Инж-техн.'!Y43</f>
        <v>96</v>
      </c>
      <c r="Z43" s="109">
        <f t="shared" si="11"/>
        <v>19.672131147540984</v>
      </c>
      <c r="AA43" s="108">
        <f>'Гл. инж.'!AA43+'Инж-техн.'!AA43</f>
        <v>12</v>
      </c>
      <c r="AB43" s="109">
        <f t="shared" si="12"/>
        <v>2.459016393442623</v>
      </c>
      <c r="AC43" s="109">
        <f t="shared" si="13"/>
        <v>12.5</v>
      </c>
      <c r="AD43" s="108">
        <f>'Гл. инж.'!AD43+'Инж-техн.'!AD43</f>
        <v>58</v>
      </c>
      <c r="AE43" s="109">
        <f t="shared" si="14"/>
        <v>11.885245901639344</v>
      </c>
      <c r="AF43" s="108">
        <f>'Гл. инж.'!AF43+'Инж-техн.'!AF43</f>
        <v>0</v>
      </c>
      <c r="AG43" s="109">
        <f t="shared" si="15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108">
        <f>'Гл. инж.'!C44+'Инж-техн.'!C44</f>
        <v>851</v>
      </c>
      <c r="D44" s="108">
        <f>'Гл. инж.'!D44+'Инж-техн.'!D44</f>
        <v>795</v>
      </c>
      <c r="E44" s="109">
        <f t="shared" si="0"/>
        <v>93.419506462984728</v>
      </c>
      <c r="F44" s="108">
        <f>'Гл. инж.'!F44+'Инж-техн.'!F44</f>
        <v>54</v>
      </c>
      <c r="G44" s="109">
        <f t="shared" si="1"/>
        <v>6.7924528301886795</v>
      </c>
      <c r="H44" s="108">
        <f>'Гл. инж.'!H44+'Инж-техн.'!H44</f>
        <v>737</v>
      </c>
      <c r="I44" s="109">
        <f t="shared" si="2"/>
        <v>92.704402515723274</v>
      </c>
      <c r="J44" s="109">
        <f t="shared" si="3"/>
        <v>86.60399529964748</v>
      </c>
      <c r="K44" s="108">
        <f>'Гл. инж.'!K44+'Инж-техн.'!K44</f>
        <v>455</v>
      </c>
      <c r="L44" s="109">
        <f t="shared" si="4"/>
        <v>57.232704402515722</v>
      </c>
      <c r="M44" s="108">
        <f>'Гл. инж.'!M44+'Инж-техн.'!M44</f>
        <v>282</v>
      </c>
      <c r="N44" s="109">
        <f t="shared" si="5"/>
        <v>35.471698113207545</v>
      </c>
      <c r="O44" s="108">
        <f>'Гл. инж.'!O44+'Инж-техн.'!O44</f>
        <v>58</v>
      </c>
      <c r="P44" s="109">
        <f t="shared" si="6"/>
        <v>7.2955974842767297</v>
      </c>
      <c r="Q44" s="108">
        <f>'Гл. инж.'!Q44+'Инж-техн.'!Q44</f>
        <v>3</v>
      </c>
      <c r="R44" s="109">
        <f t="shared" si="7"/>
        <v>5.1724137931034484</v>
      </c>
      <c r="S44" s="108">
        <f>'Гл. инж.'!S44+'Инж-техн.'!S44</f>
        <v>115</v>
      </c>
      <c r="T44" s="109">
        <f t="shared" si="8"/>
        <v>14.465408805031446</v>
      </c>
      <c r="U44" s="108">
        <f>'Гл. инж.'!U44+'Инж-техн.'!U44</f>
        <v>65</v>
      </c>
      <c r="V44" s="109">
        <f t="shared" si="9"/>
        <v>8.1761006289308167</v>
      </c>
      <c r="W44" s="108">
        <f>'Гл. инж.'!W44+'Инж-техн.'!W44</f>
        <v>49</v>
      </c>
      <c r="X44" s="109">
        <f t="shared" si="10"/>
        <v>6.1635220125786168</v>
      </c>
      <c r="Y44" s="108">
        <f>'Гл. инж.'!Y44+'Инж-техн.'!Y44</f>
        <v>118</v>
      </c>
      <c r="Z44" s="109">
        <f t="shared" si="11"/>
        <v>14.842767295597485</v>
      </c>
      <c r="AA44" s="108">
        <f>'Гл. инж.'!AA44+'Инж-техн.'!AA44</f>
        <v>12</v>
      </c>
      <c r="AB44" s="109">
        <f t="shared" si="12"/>
        <v>1.5094339622641511</v>
      </c>
      <c r="AC44" s="109">
        <f t="shared" si="13"/>
        <v>10.16949152542373</v>
      </c>
      <c r="AD44" s="108">
        <f>'Гл. инж.'!AD44+'Инж-техн.'!AD44</f>
        <v>80</v>
      </c>
      <c r="AE44" s="109">
        <f t="shared" si="14"/>
        <v>10.062893081761008</v>
      </c>
      <c r="AF44" s="108">
        <f>'Гл. инж.'!AF44+'Инж-техн.'!AF44</f>
        <v>0</v>
      </c>
      <c r="AG44" s="109">
        <f t="shared" si="15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108">
        <f>'Гл. инж.'!C45+'Инж-техн.'!C45</f>
        <v>365</v>
      </c>
      <c r="D45" s="108">
        <f>'Гл. инж.'!D45+'Инж-техн.'!D45</f>
        <v>335</v>
      </c>
      <c r="E45" s="109">
        <f t="shared" si="0"/>
        <v>91.780821917808225</v>
      </c>
      <c r="F45" s="108">
        <f>'Гл. инж.'!F45+'Инж-техн.'!F45</f>
        <v>27</v>
      </c>
      <c r="G45" s="109">
        <f t="shared" si="1"/>
        <v>8.0597014925373127</v>
      </c>
      <c r="H45" s="108">
        <f>'Гл. инж.'!H45+'Инж-техн.'!H45</f>
        <v>305</v>
      </c>
      <c r="I45" s="109">
        <f t="shared" si="2"/>
        <v>91.044776119402982</v>
      </c>
      <c r="J45" s="109">
        <f t="shared" si="3"/>
        <v>83.561643835616437</v>
      </c>
      <c r="K45" s="108">
        <f>'Гл. инж.'!K45+'Инж-техн.'!K45</f>
        <v>182</v>
      </c>
      <c r="L45" s="109">
        <f t="shared" si="4"/>
        <v>54.328358208955216</v>
      </c>
      <c r="M45" s="108">
        <f>'Гл. инж.'!M45+'Инж-техн.'!M45</f>
        <v>123</v>
      </c>
      <c r="N45" s="109">
        <f t="shared" si="5"/>
        <v>36.71641791044776</v>
      </c>
      <c r="O45" s="108">
        <f>'Гл. инж.'!O45+'Инж-техн.'!O45</f>
        <v>30</v>
      </c>
      <c r="P45" s="109">
        <f t="shared" si="6"/>
        <v>8.9552238805970141</v>
      </c>
      <c r="Q45" s="108">
        <f>'Гл. инж.'!Q45+'Инж-техн.'!Q45</f>
        <v>4</v>
      </c>
      <c r="R45" s="109">
        <f t="shared" si="7"/>
        <v>13.333333333333334</v>
      </c>
      <c r="S45" s="108">
        <f>'Гл. инж.'!S45+'Инж-техн.'!S45</f>
        <v>49</v>
      </c>
      <c r="T45" s="109">
        <f t="shared" si="8"/>
        <v>14.626865671641792</v>
      </c>
      <c r="U45" s="108">
        <f>'Гл. инж.'!U45+'Инж-техн.'!U45</f>
        <v>23</v>
      </c>
      <c r="V45" s="109">
        <f t="shared" si="9"/>
        <v>6.8656716417910451</v>
      </c>
      <c r="W45" s="108">
        <f>'Гл. инж.'!W45+'Инж-техн.'!W45</f>
        <v>49</v>
      </c>
      <c r="X45" s="109">
        <f t="shared" si="10"/>
        <v>14.626865671641792</v>
      </c>
      <c r="Y45" s="108">
        <f>'Гл. инж.'!Y45+'Инж-техн.'!Y45</f>
        <v>29</v>
      </c>
      <c r="Z45" s="109">
        <f t="shared" si="11"/>
        <v>8.6567164179104488</v>
      </c>
      <c r="AA45" s="108">
        <f>'Гл. инж.'!AA45+'Инж-техн.'!AA45</f>
        <v>2</v>
      </c>
      <c r="AB45" s="109">
        <f t="shared" si="12"/>
        <v>0.59701492537313439</v>
      </c>
      <c r="AC45" s="109">
        <f t="shared" si="13"/>
        <v>6.8965517241379306</v>
      </c>
      <c r="AD45" s="108">
        <f>'Гл. инж.'!AD45+'Инж-техн.'!AD45</f>
        <v>21</v>
      </c>
      <c r="AE45" s="109">
        <f t="shared" si="14"/>
        <v>6.2686567164179099</v>
      </c>
      <c r="AF45" s="108">
        <f>'Гл. инж.'!AF45+'Инж-техн.'!AF45</f>
        <v>0</v>
      </c>
      <c r="AG45" s="109">
        <f t="shared" si="15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108">
        <f>'Гл. инж.'!C46+'Инж-техн.'!C46</f>
        <v>234</v>
      </c>
      <c r="D46" s="108">
        <f>'Гл. инж.'!D46+'Инж-техн.'!D46</f>
        <v>201</v>
      </c>
      <c r="E46" s="109">
        <f t="shared" si="0"/>
        <v>85.897435897435898</v>
      </c>
      <c r="F46" s="108">
        <f>'Гл. инж.'!F46+'Инж-техн.'!F46</f>
        <v>23</v>
      </c>
      <c r="G46" s="109">
        <f t="shared" si="1"/>
        <v>11.442786069651742</v>
      </c>
      <c r="H46" s="108">
        <f>'Гл. инж.'!H46+'Инж-техн.'!H46</f>
        <v>169</v>
      </c>
      <c r="I46" s="109">
        <f t="shared" si="2"/>
        <v>84.079601990049753</v>
      </c>
      <c r="J46" s="109">
        <f t="shared" si="3"/>
        <v>72.222222222222214</v>
      </c>
      <c r="K46" s="108">
        <f>'Гл. инж.'!K46+'Инж-техн.'!K46</f>
        <v>101</v>
      </c>
      <c r="L46" s="109">
        <f t="shared" si="4"/>
        <v>50.248756218905477</v>
      </c>
      <c r="M46" s="108">
        <f>'Гл. инж.'!M46+'Инж-техн.'!M46</f>
        <v>68</v>
      </c>
      <c r="N46" s="109">
        <f t="shared" si="5"/>
        <v>33.830845771144283</v>
      </c>
      <c r="O46" s="108">
        <f>'Гл. инж.'!O46+'Инж-техн.'!O46</f>
        <v>32</v>
      </c>
      <c r="P46" s="109">
        <f t="shared" si="6"/>
        <v>15.920398009950249</v>
      </c>
      <c r="Q46" s="108">
        <f>'Гл. инж.'!Q46+'Инж-техн.'!Q46</f>
        <v>0</v>
      </c>
      <c r="R46" s="109">
        <f t="shared" si="7"/>
        <v>0</v>
      </c>
      <c r="S46" s="108">
        <f>'Гл. инж.'!S46+'Инж-техн.'!S46</f>
        <v>11</v>
      </c>
      <c r="T46" s="109">
        <f t="shared" si="8"/>
        <v>5.4726368159203984</v>
      </c>
      <c r="U46" s="108">
        <f>'Гл. инж.'!U46+'Инж-техн.'!U46</f>
        <v>19</v>
      </c>
      <c r="V46" s="109">
        <f t="shared" si="9"/>
        <v>9.4527363184079594</v>
      </c>
      <c r="W46" s="108">
        <f>'Гл. инж.'!W46+'Инж-техн.'!W46</f>
        <v>4</v>
      </c>
      <c r="X46" s="109">
        <f t="shared" si="10"/>
        <v>1.9900497512437811</v>
      </c>
      <c r="Y46" s="108">
        <f>'Гл. инж.'!Y46+'Инж-техн.'!Y46</f>
        <v>25</v>
      </c>
      <c r="Z46" s="109">
        <f t="shared" si="11"/>
        <v>12.437810945273633</v>
      </c>
      <c r="AA46" s="108">
        <f>'Гл. инж.'!AA46+'Инж-техн.'!AA46</f>
        <v>2</v>
      </c>
      <c r="AB46" s="109">
        <f t="shared" si="12"/>
        <v>0.99502487562189057</v>
      </c>
      <c r="AC46" s="109">
        <f t="shared" si="13"/>
        <v>8</v>
      </c>
      <c r="AD46" s="108">
        <f>'Гл. инж.'!AD46+'Инж-техн.'!AD46</f>
        <v>33</v>
      </c>
      <c r="AE46" s="109">
        <f t="shared" si="14"/>
        <v>16.417910447761194</v>
      </c>
      <c r="AF46" s="108">
        <f>'Гл. инж.'!AF46+'Инж-техн.'!AF46</f>
        <v>1</v>
      </c>
      <c r="AG46" s="109">
        <f t="shared" si="15"/>
        <v>0.49751243781094528</v>
      </c>
      <c r="AH46" s="42"/>
      <c r="AI46" s="42"/>
    </row>
    <row r="47" spans="1:35" x14ac:dyDescent="0.25">
      <c r="A47" s="93">
        <v>36</v>
      </c>
      <c r="B47" s="94" t="s">
        <v>69</v>
      </c>
      <c r="C47" s="108">
        <f>'Гл. инж.'!C47+'Инж-техн.'!C47</f>
        <v>359</v>
      </c>
      <c r="D47" s="108">
        <f>'Гл. инж.'!D47+'Инж-техн.'!D47</f>
        <v>322</v>
      </c>
      <c r="E47" s="109">
        <f t="shared" si="0"/>
        <v>89.693593314763234</v>
      </c>
      <c r="F47" s="108">
        <f>'Гл. инж.'!F47+'Инж-техн.'!F47</f>
        <v>18</v>
      </c>
      <c r="G47" s="109">
        <f t="shared" si="1"/>
        <v>5.5900621118012426</v>
      </c>
      <c r="H47" s="108">
        <f>'Гл. инж.'!H47+'Инж-техн.'!H47</f>
        <v>286</v>
      </c>
      <c r="I47" s="109">
        <f t="shared" si="2"/>
        <v>88.81987577639751</v>
      </c>
      <c r="J47" s="109">
        <f t="shared" si="3"/>
        <v>79.665738161559887</v>
      </c>
      <c r="K47" s="108">
        <f>'Гл. инж.'!K47+'Инж-техн.'!K47</f>
        <v>148</v>
      </c>
      <c r="L47" s="109">
        <f t="shared" si="4"/>
        <v>45.962732919254655</v>
      </c>
      <c r="M47" s="108">
        <f>'Гл. инж.'!M47+'Инж-техн.'!M47</f>
        <v>138</v>
      </c>
      <c r="N47" s="109">
        <f t="shared" si="5"/>
        <v>42.857142857142854</v>
      </c>
      <c r="O47" s="108">
        <f>'Гл. инж.'!O47+'Инж-техн.'!O47</f>
        <v>36</v>
      </c>
      <c r="P47" s="109">
        <f t="shared" si="6"/>
        <v>11.180124223602485</v>
      </c>
      <c r="Q47" s="108">
        <f>'Гл. инж.'!Q47+'Инж-техн.'!Q47</f>
        <v>3</v>
      </c>
      <c r="R47" s="109">
        <f t="shared" si="7"/>
        <v>8.3333333333333321</v>
      </c>
      <c r="S47" s="108">
        <f>'Гл. инж.'!S47+'Инж-техн.'!S47</f>
        <v>32</v>
      </c>
      <c r="T47" s="109">
        <f t="shared" si="8"/>
        <v>9.9378881987577632</v>
      </c>
      <c r="U47" s="108">
        <f>'Гл. инж.'!U47+'Инж-техн.'!U47</f>
        <v>23</v>
      </c>
      <c r="V47" s="109">
        <f t="shared" si="9"/>
        <v>7.1428571428571423</v>
      </c>
      <c r="W47" s="108">
        <f>'Гл. инж.'!W47+'Инж-техн.'!W47</f>
        <v>29</v>
      </c>
      <c r="X47" s="109">
        <f t="shared" si="10"/>
        <v>9.0062111801242235</v>
      </c>
      <c r="Y47" s="108">
        <f>'Гл. инж.'!Y47+'Инж-техн.'!Y47</f>
        <v>40</v>
      </c>
      <c r="Z47" s="109">
        <f t="shared" si="11"/>
        <v>12.422360248447205</v>
      </c>
      <c r="AA47" s="108">
        <f>'Гл. инж.'!AA47+'Инж-техн.'!AA47</f>
        <v>12</v>
      </c>
      <c r="AB47" s="109">
        <f t="shared" si="12"/>
        <v>3.7267080745341614</v>
      </c>
      <c r="AC47" s="109">
        <f t="shared" si="13"/>
        <v>30</v>
      </c>
      <c r="AD47" s="108">
        <f>'Гл. инж.'!AD47+'Инж-техн.'!AD47</f>
        <v>33</v>
      </c>
      <c r="AE47" s="109">
        <f t="shared" si="14"/>
        <v>10.248447204968944</v>
      </c>
      <c r="AF47" s="108">
        <f>'Гл. инж.'!AF47+'Инж-техн.'!AF47</f>
        <v>0</v>
      </c>
      <c r="AG47" s="109">
        <f t="shared" si="15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108">
        <f>'Гл. инж.'!C48+'Инж-техн.'!C48</f>
        <v>620</v>
      </c>
      <c r="D48" s="108">
        <f>'Гл. инж.'!D48+'Инж-техн.'!D48</f>
        <v>598</v>
      </c>
      <c r="E48" s="109">
        <f t="shared" si="0"/>
        <v>96.451612903225808</v>
      </c>
      <c r="F48" s="108">
        <f>'Гл. инж.'!F48+'Инж-техн.'!F48</f>
        <v>61</v>
      </c>
      <c r="G48" s="109">
        <f t="shared" si="1"/>
        <v>10.200668896321071</v>
      </c>
      <c r="H48" s="108">
        <f>'Гл. инж.'!H48+'Инж-техн.'!H48</f>
        <v>570</v>
      </c>
      <c r="I48" s="109">
        <f t="shared" si="2"/>
        <v>95.317725752508366</v>
      </c>
      <c r="J48" s="109">
        <f t="shared" si="3"/>
        <v>91.935483870967744</v>
      </c>
      <c r="K48" s="108">
        <f>'Гл. инж.'!K48+'Инж-техн.'!K48</f>
        <v>287</v>
      </c>
      <c r="L48" s="109">
        <f t="shared" si="4"/>
        <v>47.993311036789301</v>
      </c>
      <c r="M48" s="108">
        <f>'Гл. инж.'!M48+'Инж-техн.'!M48</f>
        <v>283</v>
      </c>
      <c r="N48" s="109">
        <f t="shared" si="5"/>
        <v>47.324414715719065</v>
      </c>
      <c r="O48" s="108">
        <f>'Гл. инж.'!O48+'Инж-техн.'!O48</f>
        <v>28</v>
      </c>
      <c r="P48" s="109">
        <f t="shared" si="6"/>
        <v>4.6822742474916383</v>
      </c>
      <c r="Q48" s="108">
        <f>'Гл. инж.'!Q48+'Инж-техн.'!Q48</f>
        <v>1</v>
      </c>
      <c r="R48" s="109">
        <f t="shared" si="7"/>
        <v>3.5714285714285712</v>
      </c>
      <c r="S48" s="108">
        <f>'Гл. инж.'!S48+'Инж-техн.'!S48</f>
        <v>62</v>
      </c>
      <c r="T48" s="109">
        <f t="shared" si="8"/>
        <v>10.367892976588628</v>
      </c>
      <c r="U48" s="108">
        <f>'Гл. инж.'!U48+'Инж-техн.'!U48</f>
        <v>49</v>
      </c>
      <c r="V48" s="109">
        <f t="shared" si="9"/>
        <v>8.1939799331103682</v>
      </c>
      <c r="W48" s="108">
        <f>'Гл. инж.'!W48+'Инж-техн.'!W48</f>
        <v>43</v>
      </c>
      <c r="X48" s="109">
        <f t="shared" si="10"/>
        <v>7.1906354515050159</v>
      </c>
      <c r="Y48" s="108">
        <f>'Гл. инж.'!Y48+'Инж-техн.'!Y48</f>
        <v>3</v>
      </c>
      <c r="Z48" s="109">
        <f t="shared" si="11"/>
        <v>0.50167224080267558</v>
      </c>
      <c r="AA48" s="108">
        <f>'Гл. инж.'!AA48+'Инж-техн.'!AA48</f>
        <v>133</v>
      </c>
      <c r="AB48" s="109">
        <f t="shared" si="12"/>
        <v>22.240802675585282</v>
      </c>
      <c r="AC48" s="109">
        <f t="shared" si="13"/>
        <v>4433.3333333333339</v>
      </c>
      <c r="AD48" s="108">
        <f>'Гл. инж.'!AD48+'Инж-техн.'!AD48</f>
        <v>70</v>
      </c>
      <c r="AE48" s="109">
        <f t="shared" si="14"/>
        <v>11.705685618729097</v>
      </c>
      <c r="AF48" s="108">
        <f>'Гл. инж.'!AF48+'Инж-техн.'!AF48</f>
        <v>0</v>
      </c>
      <c r="AG48" s="109">
        <f t="shared" si="15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108">
        <f>'Гл. инж.'!C49+'Инж-техн.'!C49</f>
        <v>472</v>
      </c>
      <c r="D49" s="108">
        <f>'Гл. инж.'!D49+'Инж-техн.'!D49</f>
        <v>425</v>
      </c>
      <c r="E49" s="109">
        <f t="shared" si="0"/>
        <v>90.042372881355931</v>
      </c>
      <c r="F49" s="108">
        <f>'Гл. инж.'!F49+'Инж-техн.'!F49</f>
        <v>32</v>
      </c>
      <c r="G49" s="109">
        <f t="shared" si="1"/>
        <v>7.5294117647058814</v>
      </c>
      <c r="H49" s="108">
        <f>'Гл. инж.'!H49+'Инж-техн.'!H49</f>
        <v>382</v>
      </c>
      <c r="I49" s="109">
        <f t="shared" si="2"/>
        <v>89.882352941176464</v>
      </c>
      <c r="J49" s="109">
        <f t="shared" si="3"/>
        <v>80.932203389830505</v>
      </c>
      <c r="K49" s="108">
        <f>'Гл. инж.'!K49+'Инж-техн.'!K49</f>
        <v>214</v>
      </c>
      <c r="L49" s="109">
        <f t="shared" si="4"/>
        <v>50.352941176470587</v>
      </c>
      <c r="M49" s="108">
        <f>'Гл. инж.'!M49+'Инж-техн.'!M49</f>
        <v>168</v>
      </c>
      <c r="N49" s="109">
        <f t="shared" si="5"/>
        <v>39.529411764705877</v>
      </c>
      <c r="O49" s="108">
        <f>'Гл. инж.'!O49+'Инж-техн.'!O49</f>
        <v>43</v>
      </c>
      <c r="P49" s="109">
        <f t="shared" si="6"/>
        <v>10.117647058823529</v>
      </c>
      <c r="Q49" s="108">
        <f>'Гл. инж.'!Q49+'Инж-техн.'!Q49</f>
        <v>2</v>
      </c>
      <c r="R49" s="109">
        <f t="shared" si="7"/>
        <v>4.6511627906976747</v>
      </c>
      <c r="S49" s="108">
        <f>'Гл. инж.'!S49+'Инж-техн.'!S49</f>
        <v>30</v>
      </c>
      <c r="T49" s="109">
        <f t="shared" si="8"/>
        <v>7.0588235294117645</v>
      </c>
      <c r="U49" s="108">
        <f>'Гл. инж.'!U49+'Инж-техн.'!U49</f>
        <v>61</v>
      </c>
      <c r="V49" s="109">
        <f t="shared" si="9"/>
        <v>14.352941176470587</v>
      </c>
      <c r="W49" s="108">
        <f>'Гл. инж.'!W49+'Инж-техн.'!W49</f>
        <v>6</v>
      </c>
      <c r="X49" s="109">
        <f t="shared" si="10"/>
        <v>1.411764705882353</v>
      </c>
      <c r="Y49" s="108">
        <f>'Гл. инж.'!Y49+'Инж-техн.'!Y49</f>
        <v>43</v>
      </c>
      <c r="Z49" s="109">
        <f t="shared" si="11"/>
        <v>10.117647058823529</v>
      </c>
      <c r="AA49" s="108">
        <f>'Гл. инж.'!AA49+'Инж-техн.'!AA49</f>
        <v>8</v>
      </c>
      <c r="AB49" s="109">
        <f t="shared" si="12"/>
        <v>1.8823529411764703</v>
      </c>
      <c r="AC49" s="109">
        <f t="shared" si="13"/>
        <v>18.604651162790699</v>
      </c>
      <c r="AD49" s="108">
        <f>'Гл. инж.'!AD49+'Инж-техн.'!AD49</f>
        <v>38</v>
      </c>
      <c r="AE49" s="109">
        <f t="shared" si="14"/>
        <v>8.9411764705882355</v>
      </c>
      <c r="AF49" s="108">
        <f>'Гл. инж.'!AF49+'Инж-техн.'!AF49</f>
        <v>0</v>
      </c>
      <c r="AG49" s="109">
        <f t="shared" si="15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108">
        <f>'Гл. инж.'!C50+'Инж-техн.'!C50</f>
        <v>433.2</v>
      </c>
      <c r="D50" s="108">
        <f>'Гл. инж.'!D50+'Инж-техн.'!D50</f>
        <v>418</v>
      </c>
      <c r="E50" s="109">
        <f t="shared" si="0"/>
        <v>96.491228070175438</v>
      </c>
      <c r="F50" s="108">
        <f>'Гл. инж.'!F50+'Инж-техн.'!F50</f>
        <v>24</v>
      </c>
      <c r="G50" s="109">
        <f t="shared" si="1"/>
        <v>5.741626794258373</v>
      </c>
      <c r="H50" s="108">
        <f>'Гл. инж.'!H50+'Инж-техн.'!H50</f>
        <v>365</v>
      </c>
      <c r="I50" s="109">
        <f t="shared" si="2"/>
        <v>87.320574162679421</v>
      </c>
      <c r="J50" s="109">
        <f t="shared" si="3"/>
        <v>84.256694367497701</v>
      </c>
      <c r="K50" s="108">
        <f>'Гл. инж.'!K50+'Инж-техн.'!K50</f>
        <v>218</v>
      </c>
      <c r="L50" s="109">
        <f t="shared" si="4"/>
        <v>52.153110047846887</v>
      </c>
      <c r="M50" s="108">
        <f>'Гл. инж.'!M50+'Инж-техн.'!M50</f>
        <v>147</v>
      </c>
      <c r="N50" s="109">
        <f t="shared" si="5"/>
        <v>35.167464114832534</v>
      </c>
      <c r="O50" s="108">
        <f>'Гл. инж.'!O50+'Инж-техн.'!O50</f>
        <v>53</v>
      </c>
      <c r="P50" s="109">
        <f t="shared" si="6"/>
        <v>12.679425837320574</v>
      </c>
      <c r="Q50" s="108">
        <f>'Гл. инж.'!Q50+'Инж-техн.'!Q50</f>
        <v>0</v>
      </c>
      <c r="R50" s="109">
        <f t="shared" si="7"/>
        <v>0</v>
      </c>
      <c r="S50" s="108">
        <f>'Гл. инж.'!S50+'Инж-техн.'!S50</f>
        <v>35</v>
      </c>
      <c r="T50" s="109">
        <f t="shared" si="8"/>
        <v>8.3732057416267942</v>
      </c>
      <c r="U50" s="108">
        <f>'Гл. инж.'!U50+'Инж-техн.'!U50</f>
        <v>41</v>
      </c>
      <c r="V50" s="109">
        <f t="shared" si="9"/>
        <v>9.8086124401913874</v>
      </c>
      <c r="W50" s="108">
        <f>'Гл. инж.'!W50+'Инж-техн.'!W50</f>
        <v>16</v>
      </c>
      <c r="X50" s="109">
        <f t="shared" si="10"/>
        <v>3.8277511961722488</v>
      </c>
      <c r="Y50" s="108">
        <f>'Гл. инж.'!Y50+'Инж-техн.'!Y50</f>
        <v>35</v>
      </c>
      <c r="Z50" s="109">
        <f t="shared" si="11"/>
        <v>8.3732057416267942</v>
      </c>
      <c r="AA50" s="108">
        <f>'Гл. инж.'!AA50+'Инж-техн.'!AA50</f>
        <v>2</v>
      </c>
      <c r="AB50" s="109">
        <f t="shared" si="12"/>
        <v>0.4784688995215311</v>
      </c>
      <c r="AC50" s="109">
        <f t="shared" si="13"/>
        <v>5.7142857142857144</v>
      </c>
      <c r="AD50" s="108">
        <f>'Гл. инж.'!AD50+'Инж-техн.'!AD50</f>
        <v>14</v>
      </c>
      <c r="AE50" s="109">
        <f t="shared" si="14"/>
        <v>3.3492822966507179</v>
      </c>
      <c r="AF50" s="108">
        <f>'Гл. инж.'!AF50+'Инж-техн.'!AF50</f>
        <v>0</v>
      </c>
      <c r="AG50" s="109">
        <f t="shared" si="15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108">
        <f>'Гл. инж.'!C51+'Инж-техн.'!C51</f>
        <v>248</v>
      </c>
      <c r="D51" s="108">
        <f>'Гл. инж.'!D51+'Инж-техн.'!D51</f>
        <v>247</v>
      </c>
      <c r="E51" s="109">
        <f t="shared" si="0"/>
        <v>99.596774193548384</v>
      </c>
      <c r="F51" s="108">
        <f>'Гл. инж.'!F51+'Инж-техн.'!F51</f>
        <v>34</v>
      </c>
      <c r="G51" s="109">
        <f t="shared" si="1"/>
        <v>13.765182186234817</v>
      </c>
      <c r="H51" s="108">
        <f>'Гл. инж.'!H51+'Инж-техн.'!H51</f>
        <v>233</v>
      </c>
      <c r="I51" s="109">
        <f t="shared" si="2"/>
        <v>94.331983805668017</v>
      </c>
      <c r="J51" s="109">
        <f t="shared" si="3"/>
        <v>93.951612903225808</v>
      </c>
      <c r="K51" s="108">
        <f>'Гл. инж.'!K51+'Инж-техн.'!K51</f>
        <v>134</v>
      </c>
      <c r="L51" s="109">
        <f t="shared" si="4"/>
        <v>54.251012145748987</v>
      </c>
      <c r="M51" s="108">
        <f>'Гл. инж.'!M51+'Инж-техн.'!M51</f>
        <v>99</v>
      </c>
      <c r="N51" s="109">
        <f t="shared" si="5"/>
        <v>40.08097165991903</v>
      </c>
      <c r="O51" s="108">
        <f>'Гл. инж.'!O51+'Инж-техн.'!O51</f>
        <v>14</v>
      </c>
      <c r="P51" s="109">
        <f t="shared" si="6"/>
        <v>5.668016194331984</v>
      </c>
      <c r="Q51" s="108">
        <f>'Гл. инж.'!Q51+'Инж-техн.'!Q51</f>
        <v>4</v>
      </c>
      <c r="R51" s="109">
        <f t="shared" si="7"/>
        <v>28.571428571428569</v>
      </c>
      <c r="S51" s="108">
        <f>'Гл. инж.'!S51+'Инж-техн.'!S51</f>
        <v>14</v>
      </c>
      <c r="T51" s="109">
        <f t="shared" si="8"/>
        <v>5.668016194331984</v>
      </c>
      <c r="U51" s="108">
        <f>'Гл. инж.'!U51+'Инж-техн.'!U51</f>
        <v>22</v>
      </c>
      <c r="V51" s="109">
        <f t="shared" si="9"/>
        <v>8.9068825910931171</v>
      </c>
      <c r="W51" s="108">
        <f>'Гл. инж.'!W51+'Инж-техн.'!W51</f>
        <v>7</v>
      </c>
      <c r="X51" s="109">
        <f t="shared" si="10"/>
        <v>2.834008097165992</v>
      </c>
      <c r="Y51" s="108">
        <f>'Гл. инж.'!Y51+'Инж-техн.'!Y51</f>
        <v>14</v>
      </c>
      <c r="Z51" s="109">
        <f t="shared" si="11"/>
        <v>5.668016194331984</v>
      </c>
      <c r="AA51" s="108">
        <f>'Гл. инж.'!AA51+'Инж-техн.'!AA51</f>
        <v>13</v>
      </c>
      <c r="AB51" s="109">
        <f t="shared" si="12"/>
        <v>5.2631578947368416</v>
      </c>
      <c r="AC51" s="109">
        <f t="shared" si="13"/>
        <v>92.857142857142861</v>
      </c>
      <c r="AD51" s="108">
        <f>'Гл. инж.'!AD51+'Инж-техн.'!AD51</f>
        <v>14</v>
      </c>
      <c r="AE51" s="109">
        <f t="shared" si="14"/>
        <v>5.668016194331984</v>
      </c>
      <c r="AF51" s="108">
        <f>'Гл. инж.'!AF51+'Инж-техн.'!AF51</f>
        <v>1</v>
      </c>
      <c r="AG51" s="109">
        <f t="shared" si="15"/>
        <v>0.40485829959514169</v>
      </c>
      <c r="AH51" s="42"/>
      <c r="AI51" s="42"/>
    </row>
    <row r="52" spans="1:35" x14ac:dyDescent="0.25">
      <c r="A52" s="93">
        <v>41</v>
      </c>
      <c r="B52" s="94" t="s">
        <v>74</v>
      </c>
      <c r="C52" s="108">
        <f>'Гл. инж.'!C52+'Инж-техн.'!C52</f>
        <v>460</v>
      </c>
      <c r="D52" s="108">
        <f>'Гл. инж.'!D52+'Инж-техн.'!D52</f>
        <v>439</v>
      </c>
      <c r="E52" s="109">
        <f t="shared" si="0"/>
        <v>95.434782608695656</v>
      </c>
      <c r="F52" s="108">
        <f>'Гл. инж.'!F52+'Инж-техн.'!F52</f>
        <v>24</v>
      </c>
      <c r="G52" s="109">
        <f t="shared" si="1"/>
        <v>5.4669703872437356</v>
      </c>
      <c r="H52" s="108">
        <f>'Гл. инж.'!H52+'Инж-техн.'!H52</f>
        <v>414</v>
      </c>
      <c r="I52" s="109">
        <f t="shared" si="2"/>
        <v>94.305239179954441</v>
      </c>
      <c r="J52" s="109">
        <f t="shared" si="3"/>
        <v>90</v>
      </c>
      <c r="K52" s="108">
        <f>'Гл. инж.'!K52+'Инж-техн.'!K52</f>
        <v>250</v>
      </c>
      <c r="L52" s="109">
        <f t="shared" si="4"/>
        <v>56.947608200455576</v>
      </c>
      <c r="M52" s="108">
        <f>'Гл. инж.'!M52+'Инж-техн.'!M52</f>
        <v>164</v>
      </c>
      <c r="N52" s="109">
        <f t="shared" si="5"/>
        <v>37.357630979498865</v>
      </c>
      <c r="O52" s="108">
        <f>'Гл. инж.'!O52+'Инж-техн.'!O52</f>
        <v>25</v>
      </c>
      <c r="P52" s="109">
        <f t="shared" si="6"/>
        <v>5.6947608200455582</v>
      </c>
      <c r="Q52" s="108">
        <f>'Гл. инж.'!Q52+'Инж-техн.'!Q52</f>
        <v>3</v>
      </c>
      <c r="R52" s="109">
        <f t="shared" si="7"/>
        <v>12</v>
      </c>
      <c r="S52" s="108">
        <f>'Гл. инж.'!S52+'Инж-техн.'!S52</f>
        <v>59</v>
      </c>
      <c r="T52" s="109">
        <f t="shared" si="8"/>
        <v>13.439635535307518</v>
      </c>
      <c r="U52" s="108">
        <f>'Гл. инж.'!U52+'Инж-техн.'!U52</f>
        <v>26</v>
      </c>
      <c r="V52" s="109">
        <f t="shared" si="9"/>
        <v>5.9225512528473807</v>
      </c>
      <c r="W52" s="108">
        <f>'Гл. инж.'!W52+'Инж-техн.'!W52</f>
        <v>17</v>
      </c>
      <c r="X52" s="109">
        <f t="shared" si="10"/>
        <v>3.8724373576309796</v>
      </c>
      <c r="Y52" s="108">
        <f>'Гл. инж.'!Y52+'Инж-техн.'!Y52</f>
        <v>70</v>
      </c>
      <c r="Z52" s="109">
        <f t="shared" si="11"/>
        <v>15.945330296127564</v>
      </c>
      <c r="AA52" s="108">
        <f>'Гл. инж.'!AA52+'Инж-техн.'!AA52</f>
        <v>6</v>
      </c>
      <c r="AB52" s="109">
        <f t="shared" si="12"/>
        <v>1.3667425968109339</v>
      </c>
      <c r="AC52" s="109">
        <f t="shared" si="13"/>
        <v>8.5714285714285712</v>
      </c>
      <c r="AD52" s="108">
        <f>'Гл. инж.'!AD52+'Инж-техн.'!AD52</f>
        <v>44</v>
      </c>
      <c r="AE52" s="109">
        <f t="shared" si="14"/>
        <v>10.022779043280181</v>
      </c>
      <c r="AF52" s="108">
        <f>'Гл. инж.'!AF52+'Инж-техн.'!AF52</f>
        <v>0</v>
      </c>
      <c r="AG52" s="109">
        <f t="shared" si="15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108">
        <f>'Гл. инж.'!C53+'Инж-техн.'!C53</f>
        <v>427</v>
      </c>
      <c r="D53" s="108">
        <f>'Гл. инж.'!D53+'Инж-техн.'!D53</f>
        <v>389</v>
      </c>
      <c r="E53" s="109">
        <f t="shared" si="0"/>
        <v>91.100702576112411</v>
      </c>
      <c r="F53" s="108">
        <f>'Гл. инж.'!F53+'Инж-техн.'!F53</f>
        <v>28</v>
      </c>
      <c r="G53" s="109">
        <f t="shared" si="1"/>
        <v>7.1979434447300772</v>
      </c>
      <c r="H53" s="108">
        <f>'Гл. инж.'!H53+'Инж-техн.'!H53</f>
        <v>357</v>
      </c>
      <c r="I53" s="109">
        <f t="shared" si="2"/>
        <v>91.773778920308473</v>
      </c>
      <c r="J53" s="109">
        <f t="shared" si="3"/>
        <v>83.606557377049185</v>
      </c>
      <c r="K53" s="108">
        <f>'Гл. инж.'!K53+'Инж-техн.'!K53</f>
        <v>277</v>
      </c>
      <c r="L53" s="109">
        <f t="shared" si="4"/>
        <v>71.208226221079698</v>
      </c>
      <c r="M53" s="108">
        <f>'Гл. инж.'!M53+'Инж-техн.'!M53</f>
        <v>80</v>
      </c>
      <c r="N53" s="109">
        <f t="shared" si="5"/>
        <v>20.565552699228792</v>
      </c>
      <c r="O53" s="108">
        <f>'Гл. инж.'!O53+'Инж-техн.'!O53</f>
        <v>32</v>
      </c>
      <c r="P53" s="109">
        <f t="shared" si="6"/>
        <v>8.2262210796915163</v>
      </c>
      <c r="Q53" s="108">
        <f>'Гл. инж.'!Q53+'Инж-техн.'!Q53</f>
        <v>1</v>
      </c>
      <c r="R53" s="109">
        <f t="shared" si="7"/>
        <v>3.125</v>
      </c>
      <c r="S53" s="108">
        <f>'Гл. инж.'!S53+'Инж-техн.'!S53</f>
        <v>44</v>
      </c>
      <c r="T53" s="109">
        <f t="shared" si="8"/>
        <v>11.311053984575835</v>
      </c>
      <c r="U53" s="108">
        <f>'Гл. инж.'!U53+'Инж-техн.'!U53</f>
        <v>35</v>
      </c>
      <c r="V53" s="109">
        <f t="shared" si="9"/>
        <v>8.9974293059125969</v>
      </c>
      <c r="W53" s="108">
        <f>'Гл. инж.'!W53+'Инж-техн.'!W53</f>
        <v>13</v>
      </c>
      <c r="X53" s="109">
        <f t="shared" si="10"/>
        <v>3.3419023136246784</v>
      </c>
      <c r="Y53" s="108">
        <f>'Гл. инж.'!Y53+'Инж-техн.'!Y53</f>
        <v>39</v>
      </c>
      <c r="Z53" s="109">
        <f t="shared" si="11"/>
        <v>10.025706940874036</v>
      </c>
      <c r="AA53" s="108">
        <f>'Гл. инж.'!AA53+'Инж-техн.'!AA53</f>
        <v>3</v>
      </c>
      <c r="AB53" s="109">
        <f t="shared" si="12"/>
        <v>0.77120822622107965</v>
      </c>
      <c r="AC53" s="109">
        <f t="shared" si="13"/>
        <v>7.6923076923076925</v>
      </c>
      <c r="AD53" s="108">
        <f>'Гл. инж.'!AD53+'Инж-техн.'!AD53</f>
        <v>34</v>
      </c>
      <c r="AE53" s="109">
        <f t="shared" si="14"/>
        <v>8.7403598971722367</v>
      </c>
      <c r="AF53" s="108">
        <f>'Гл. инж.'!AF53+'Инж-техн.'!AF53</f>
        <v>0</v>
      </c>
      <c r="AG53" s="109">
        <f t="shared" si="15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108">
        <f>'Гл. инж.'!C54+'Инж-техн.'!C54</f>
        <v>167</v>
      </c>
      <c r="D54" s="108">
        <f>'Гл. инж.'!D54+'Инж-техн.'!D54</f>
        <v>148</v>
      </c>
      <c r="E54" s="109">
        <f t="shared" si="0"/>
        <v>88.622754491017957</v>
      </c>
      <c r="F54" s="108">
        <f>'Гл. инж.'!F54+'Инж-техн.'!F54</f>
        <v>5</v>
      </c>
      <c r="G54" s="109">
        <f t="shared" si="1"/>
        <v>3.3783783783783785</v>
      </c>
      <c r="H54" s="108">
        <f>'Гл. инж.'!H54+'Инж-техн.'!H54</f>
        <v>136</v>
      </c>
      <c r="I54" s="109">
        <f t="shared" si="2"/>
        <v>91.891891891891902</v>
      </c>
      <c r="J54" s="109">
        <f t="shared" si="3"/>
        <v>81.437125748502993</v>
      </c>
      <c r="K54" s="108">
        <f>'Гл. инж.'!K54+'Инж-техн.'!K54</f>
        <v>83</v>
      </c>
      <c r="L54" s="109">
        <f t="shared" si="4"/>
        <v>56.081081081081088</v>
      </c>
      <c r="M54" s="108">
        <f>'Гл. инж.'!M54+'Инж-техн.'!M54</f>
        <v>53</v>
      </c>
      <c r="N54" s="109">
        <f t="shared" si="5"/>
        <v>35.810810810810814</v>
      </c>
      <c r="O54" s="108">
        <f>'Гл. инж.'!O54+'Инж-техн.'!O54</f>
        <v>12</v>
      </c>
      <c r="P54" s="109">
        <f t="shared" si="6"/>
        <v>8.1081081081081088</v>
      </c>
      <c r="Q54" s="108">
        <f>'Гл. инж.'!Q54+'Инж-техн.'!Q54</f>
        <v>0</v>
      </c>
      <c r="R54" s="109">
        <f t="shared" si="7"/>
        <v>0</v>
      </c>
      <c r="S54" s="108">
        <f>'Гл. инж.'!S54+'Инж-техн.'!S54</f>
        <v>10</v>
      </c>
      <c r="T54" s="109">
        <f t="shared" si="8"/>
        <v>6.756756756756757</v>
      </c>
      <c r="U54" s="108">
        <f>'Гл. инж.'!U54+'Инж-техн.'!U54</f>
        <v>16</v>
      </c>
      <c r="V54" s="109">
        <f t="shared" si="9"/>
        <v>10.810810810810811</v>
      </c>
      <c r="W54" s="108">
        <f>'Гл. инж.'!W54+'Инж-техн.'!W54</f>
        <v>14</v>
      </c>
      <c r="X54" s="109">
        <f t="shared" si="10"/>
        <v>9.4594594594594597</v>
      </c>
      <c r="Y54" s="108">
        <f>'Гл. инж.'!Y54+'Инж-техн.'!Y54</f>
        <v>16</v>
      </c>
      <c r="Z54" s="109">
        <f t="shared" si="11"/>
        <v>10.810810810810811</v>
      </c>
      <c r="AA54" s="108">
        <f>'Гл. инж.'!AA54+'Инж-техн.'!AA54</f>
        <v>2</v>
      </c>
      <c r="AB54" s="109">
        <f t="shared" si="12"/>
        <v>1.3513513513513513</v>
      </c>
      <c r="AC54" s="109">
        <f t="shared" si="13"/>
        <v>12.5</v>
      </c>
      <c r="AD54" s="108">
        <f>'Гл. инж.'!AD54+'Инж-техн.'!AD54</f>
        <v>11</v>
      </c>
      <c r="AE54" s="109">
        <f t="shared" si="14"/>
        <v>7.4324324324324325</v>
      </c>
      <c r="AF54" s="108">
        <f>'Гл. инж.'!AF54+'Инж-техн.'!AF54</f>
        <v>0</v>
      </c>
      <c r="AG54" s="109">
        <f t="shared" si="15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61">
        <f>SUM(C56:C63)</f>
        <v>5039</v>
      </c>
      <c r="D55" s="61">
        <f>SUM(D56:D63)</f>
        <v>4755</v>
      </c>
      <c r="E55" s="62">
        <f>IF(C55=0,0,D55/C55*100)</f>
        <v>94.363961103393535</v>
      </c>
      <c r="F55" s="61">
        <f>SUM(F56:F63)</f>
        <v>569</v>
      </c>
      <c r="G55" s="62">
        <f>IF(D55=0,0,F55/D55*100)</f>
        <v>11.966351209253418</v>
      </c>
      <c r="H55" s="61">
        <f>SUM(H56:H63)</f>
        <v>4400</v>
      </c>
      <c r="I55" s="62">
        <f>IF(D55=0,0,H55/D55*100)</f>
        <v>92.534174553102005</v>
      </c>
      <c r="J55" s="62">
        <f>IF(C55=0,0,H55/C55*100)</f>
        <v>87.31891248263544</v>
      </c>
      <c r="K55" s="61">
        <f>SUM(K56:K63)</f>
        <v>2446</v>
      </c>
      <c r="L55" s="62">
        <f>IF(D55=0,0,K55/D55*100)</f>
        <v>51.440588853838065</v>
      </c>
      <c r="M55" s="61">
        <f>SUM(M56:M63)</f>
        <v>1954</v>
      </c>
      <c r="N55" s="62">
        <f>IF(D55=0,0,M55/D55*100)</f>
        <v>41.093585699263933</v>
      </c>
      <c r="O55" s="61">
        <f>SUM(O56:O63)</f>
        <v>355</v>
      </c>
      <c r="P55" s="62">
        <f>IF(D55=0,0,O55/D55*100)</f>
        <v>7.4658254468980019</v>
      </c>
      <c r="Q55" s="61">
        <f>SUM(Q56:Q63)</f>
        <v>35</v>
      </c>
      <c r="R55" s="62">
        <f t="shared" si="7"/>
        <v>9.8591549295774641</v>
      </c>
      <c r="S55" s="61">
        <f>SUM(S56:S63)</f>
        <v>514</v>
      </c>
      <c r="T55" s="62">
        <f>IF(D55=0,0,S55/D55*100)</f>
        <v>10.809674027339643</v>
      </c>
      <c r="U55" s="61">
        <f>SUM(U56:U63)</f>
        <v>466</v>
      </c>
      <c r="V55" s="62">
        <f t="shared" si="9"/>
        <v>9.8002103049421674</v>
      </c>
      <c r="W55" s="61">
        <f>SUM(W56:W63)</f>
        <v>150</v>
      </c>
      <c r="X55" s="62">
        <f>IF(D55=0,0,W55/D55*100)</f>
        <v>3.1545741324921135</v>
      </c>
      <c r="Y55" s="61">
        <f>SUM(Y56:Y63)</f>
        <v>593</v>
      </c>
      <c r="Z55" s="62">
        <f>IF(D55=0,0,Y55/D55*100)</f>
        <v>12.471083070452156</v>
      </c>
      <c r="AA55" s="61">
        <f>SUM(AA56:AA63)</f>
        <v>25</v>
      </c>
      <c r="AB55" s="62">
        <f>IF(D55=0,0,AA55/D55*100)</f>
        <v>0.52576235541535232</v>
      </c>
      <c r="AC55" s="62">
        <f>IF(Y55=0,0,AA55/Y55*100)</f>
        <v>4.2158516020236094</v>
      </c>
      <c r="AD55" s="61">
        <f>SUM(AD56:AD63)</f>
        <v>428</v>
      </c>
      <c r="AE55" s="62">
        <f t="shared" si="14"/>
        <v>9.0010515247108298</v>
      </c>
      <c r="AF55" s="61">
        <f>SUM(AF56:AF63)</f>
        <v>3</v>
      </c>
      <c r="AG55" s="62">
        <f>IF(D55=0,0,AF55/D55*100)</f>
        <v>6.3091482649842281E-2</v>
      </c>
      <c r="AH55" s="46"/>
      <c r="AI55" s="46"/>
    </row>
    <row r="56" spans="1:35" x14ac:dyDescent="0.25">
      <c r="A56" s="93">
        <v>44</v>
      </c>
      <c r="B56" s="94" t="s">
        <v>79</v>
      </c>
      <c r="C56" s="108">
        <f>'Гл. инж.'!C56+'Инж-техн.'!C56</f>
        <v>100</v>
      </c>
      <c r="D56" s="108">
        <f>'Гл. инж.'!D56+'Инж-техн.'!D56</f>
        <v>101</v>
      </c>
      <c r="E56" s="109">
        <f t="shared" si="0"/>
        <v>101</v>
      </c>
      <c r="F56" s="108">
        <f>'Гл. инж.'!F56+'Инж-техн.'!F56</f>
        <v>0</v>
      </c>
      <c r="G56" s="109">
        <f t="shared" si="1"/>
        <v>0</v>
      </c>
      <c r="H56" s="108">
        <f>'Гл. инж.'!H56+'Инж-техн.'!H56</f>
        <v>90</v>
      </c>
      <c r="I56" s="109">
        <f t="shared" si="2"/>
        <v>89.10891089108911</v>
      </c>
      <c r="J56" s="109">
        <f t="shared" si="3"/>
        <v>90</v>
      </c>
      <c r="K56" s="108">
        <f>'Гл. инж.'!K56+'Инж-техн.'!K56</f>
        <v>44</v>
      </c>
      <c r="L56" s="109">
        <f t="shared" si="4"/>
        <v>43.564356435643568</v>
      </c>
      <c r="M56" s="108">
        <f>'Гл. инж.'!M56+'Инж-техн.'!M56</f>
        <v>46</v>
      </c>
      <c r="N56" s="109">
        <f t="shared" si="5"/>
        <v>45.544554455445549</v>
      </c>
      <c r="O56" s="108">
        <f>'Гл. инж.'!O56+'Инж-техн.'!O56</f>
        <v>11</v>
      </c>
      <c r="P56" s="109">
        <f t="shared" si="6"/>
        <v>10.891089108910892</v>
      </c>
      <c r="Q56" s="108">
        <f>'Гл. инж.'!Q56+'Инж-техн.'!Q56</f>
        <v>0</v>
      </c>
      <c r="R56" s="109">
        <f t="shared" si="7"/>
        <v>0</v>
      </c>
      <c r="S56" s="108">
        <f>'Гл. инж.'!S56+'Инж-техн.'!S56</f>
        <v>5</v>
      </c>
      <c r="T56" s="109">
        <f t="shared" si="8"/>
        <v>4.9504950495049505</v>
      </c>
      <c r="U56" s="108">
        <f>'Гл. инж.'!U56+'Инж-техн.'!U56</f>
        <v>10</v>
      </c>
      <c r="V56" s="109">
        <f t="shared" si="9"/>
        <v>9.9009900990099009</v>
      </c>
      <c r="W56" s="108">
        <f>'Гл. инж.'!W56+'Инж-техн.'!W56</f>
        <v>2</v>
      </c>
      <c r="X56" s="109">
        <f t="shared" si="10"/>
        <v>1.9801980198019802</v>
      </c>
      <c r="Y56" s="108">
        <f>'Гл. инж.'!Y56+'Инж-техн.'!Y56</f>
        <v>4</v>
      </c>
      <c r="Z56" s="109">
        <f t="shared" si="11"/>
        <v>3.9603960396039604</v>
      </c>
      <c r="AA56" s="108">
        <f>'Гл. инж.'!AA56+'Инж-техн.'!AA56</f>
        <v>0</v>
      </c>
      <c r="AB56" s="109">
        <f t="shared" si="12"/>
        <v>0</v>
      </c>
      <c r="AC56" s="109">
        <f t="shared" si="13"/>
        <v>0</v>
      </c>
      <c r="AD56" s="108">
        <f>'Гл. инж.'!AD56+'Инж-техн.'!AD56</f>
        <v>3</v>
      </c>
      <c r="AE56" s="109">
        <f t="shared" si="14"/>
        <v>2.9702970297029703</v>
      </c>
      <c r="AF56" s="108">
        <f>'Гл. инж.'!AF56+'Инж-техн.'!AF56</f>
        <v>0</v>
      </c>
      <c r="AG56" s="109">
        <f t="shared" si="15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108">
        <f>'Гл. инж.'!C57+'Инж-техн.'!C57</f>
        <v>25</v>
      </c>
      <c r="D57" s="108">
        <f>'Гл. инж.'!D57+'Инж-техн.'!D57</f>
        <v>22</v>
      </c>
      <c r="E57" s="109">
        <f t="shared" si="0"/>
        <v>88</v>
      </c>
      <c r="F57" s="108">
        <f>'Гл. инж.'!F57+'Инж-техн.'!F57</f>
        <v>1</v>
      </c>
      <c r="G57" s="109">
        <f t="shared" si="1"/>
        <v>4.5454545454545459</v>
      </c>
      <c r="H57" s="108">
        <f>'Гл. инж.'!H57+'Инж-техн.'!H57</f>
        <v>20</v>
      </c>
      <c r="I57" s="109">
        <f t="shared" si="2"/>
        <v>90.909090909090907</v>
      </c>
      <c r="J57" s="109">
        <f t="shared" si="3"/>
        <v>80</v>
      </c>
      <c r="K57" s="108">
        <f>'Гл. инж.'!K57+'Инж-техн.'!K57</f>
        <v>15</v>
      </c>
      <c r="L57" s="109">
        <f t="shared" si="4"/>
        <v>68.181818181818173</v>
      </c>
      <c r="M57" s="108">
        <f>'Гл. инж.'!M57+'Инж-техн.'!M57</f>
        <v>5</v>
      </c>
      <c r="N57" s="109">
        <f t="shared" si="5"/>
        <v>22.727272727272727</v>
      </c>
      <c r="O57" s="108">
        <f>'Гл. инж.'!O57+'Инж-техн.'!O57</f>
        <v>2</v>
      </c>
      <c r="P57" s="109">
        <f t="shared" si="6"/>
        <v>9.0909090909090917</v>
      </c>
      <c r="Q57" s="108">
        <f>'Гл. инж.'!Q57+'Инж-техн.'!Q57</f>
        <v>0</v>
      </c>
      <c r="R57" s="109">
        <f t="shared" si="7"/>
        <v>0</v>
      </c>
      <c r="S57" s="108">
        <f>'Гл. инж.'!S57+'Инж-техн.'!S57</f>
        <v>1</v>
      </c>
      <c r="T57" s="109">
        <f t="shared" si="8"/>
        <v>4.5454545454545459</v>
      </c>
      <c r="U57" s="108">
        <f>'Гл. инж.'!U57+'Инж-техн.'!U57</f>
        <v>3</v>
      </c>
      <c r="V57" s="109">
        <f t="shared" si="9"/>
        <v>13.636363636363635</v>
      </c>
      <c r="W57" s="108">
        <f>'Гл. инж.'!W57+'Инж-техн.'!W57</f>
        <v>0</v>
      </c>
      <c r="X57" s="109">
        <f t="shared" si="10"/>
        <v>0</v>
      </c>
      <c r="Y57" s="108">
        <f>'Гл. инж.'!Y57+'Инж-техн.'!Y57</f>
        <v>0</v>
      </c>
      <c r="Z57" s="109">
        <f t="shared" si="11"/>
        <v>0</v>
      </c>
      <c r="AA57" s="108">
        <f>'Гл. инж.'!AA57+'Инж-техн.'!AA57</f>
        <v>0</v>
      </c>
      <c r="AB57" s="109">
        <f t="shared" si="12"/>
        <v>0</v>
      </c>
      <c r="AC57" s="109">
        <f t="shared" si="13"/>
        <v>0</v>
      </c>
      <c r="AD57" s="108">
        <f>'Гл. инж.'!AD57+'Инж-техн.'!AD57</f>
        <v>0</v>
      </c>
      <c r="AE57" s="109">
        <f t="shared" si="14"/>
        <v>0</v>
      </c>
      <c r="AF57" s="108">
        <f>'Гл. инж.'!AF57+'Инж-техн.'!AF57</f>
        <v>0</v>
      </c>
      <c r="AG57" s="109">
        <f t="shared" si="15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108">
        <f>'Гл. инж.'!C58+'Инж-техн.'!C58</f>
        <v>339</v>
      </c>
      <c r="D58" s="108">
        <f>'Гл. инж.'!D58+'Инж-техн.'!D58</f>
        <v>328</v>
      </c>
      <c r="E58" s="109">
        <f t="shared" ref="E58:E59" si="48">IF(C58=0,0,D58/C58*100)</f>
        <v>96.755162241887902</v>
      </c>
      <c r="F58" s="108">
        <f>'Гл. инж.'!F58+'Инж-техн.'!F58</f>
        <v>18</v>
      </c>
      <c r="G58" s="109">
        <f t="shared" ref="G58:G59" si="49">IF(D58=0,0,F58/D58*100)</f>
        <v>5.4878048780487809</v>
      </c>
      <c r="H58" s="108">
        <f>'Гл. инж.'!H58+'Инж-техн.'!H58</f>
        <v>326</v>
      </c>
      <c r="I58" s="109">
        <f t="shared" ref="I58:I59" si="50">IF(D58=0,0,H58/D58*100)</f>
        <v>99.390243902439025</v>
      </c>
      <c r="J58" s="109">
        <f t="shared" ref="J58:J59" si="51">IF(C58=0,0,H58/C58*100)</f>
        <v>96.165191740412979</v>
      </c>
      <c r="K58" s="108">
        <f>'Гл. инж.'!K58+'Инж-техн.'!K58</f>
        <v>136</v>
      </c>
      <c r="L58" s="109">
        <f t="shared" ref="L58:L59" si="52">IF(D58=0,0,K58/D58*100)</f>
        <v>41.463414634146339</v>
      </c>
      <c r="M58" s="108">
        <f>'Гл. инж.'!M58+'Инж-техн.'!M58</f>
        <v>190</v>
      </c>
      <c r="N58" s="109">
        <f t="shared" ref="N58:N59" si="53">IF(D58=0,0,M58/D58*100)</f>
        <v>57.926829268292678</v>
      </c>
      <c r="O58" s="108">
        <f>'Гл. инж.'!O58+'Инж-техн.'!O58</f>
        <v>2</v>
      </c>
      <c r="P58" s="109">
        <f t="shared" ref="P58:P59" si="54">IF(D58=0,0,O58/D58*100)</f>
        <v>0.6097560975609756</v>
      </c>
      <c r="Q58" s="108">
        <f>'Гл. инж.'!Q58+'Инж-техн.'!Q58</f>
        <v>1</v>
      </c>
      <c r="R58" s="109">
        <f t="shared" ref="R58:R59" si="55">IF(O58=0,0,Q58/O58*100)</f>
        <v>50</v>
      </c>
      <c r="S58" s="108">
        <f>'Гл. инж.'!S58+'Инж-техн.'!S58</f>
        <v>34</v>
      </c>
      <c r="T58" s="109">
        <f t="shared" ref="T58:T59" si="56">IF(D58=0,0,S58/D58*100)</f>
        <v>10.365853658536585</v>
      </c>
      <c r="U58" s="108">
        <f>'Гл. инж.'!U58+'Инж-техн.'!U58</f>
        <v>47</v>
      </c>
      <c r="V58" s="109">
        <f t="shared" ref="V58:V59" si="57">IF(D58=0,0,U58/D58*100)</f>
        <v>14.329268292682926</v>
      </c>
      <c r="W58" s="108">
        <f>'Гл. инж.'!W58+'Инж-техн.'!W58</f>
        <v>20</v>
      </c>
      <c r="X58" s="109">
        <f t="shared" ref="X58:X59" si="58">IF(D58=0,0,W58/D58*100)</f>
        <v>6.0975609756097562</v>
      </c>
      <c r="Y58" s="108">
        <f>'Гл. инж.'!Y58+'Инж-техн.'!Y58</f>
        <v>96</v>
      </c>
      <c r="Z58" s="109">
        <f t="shared" ref="Z58:Z59" si="59">IF(D58=0,0,Y58/D58*100)</f>
        <v>29.268292682926827</v>
      </c>
      <c r="AA58" s="108">
        <f>'Гл. инж.'!AA58+'Инж-техн.'!AA58</f>
        <v>4</v>
      </c>
      <c r="AB58" s="109">
        <f t="shared" ref="AB58:AB59" si="60">IF(D58=0,0,AA58/D58*100)</f>
        <v>1.2195121951219512</v>
      </c>
      <c r="AC58" s="109">
        <f t="shared" ref="AC58:AC59" si="61">IF(Y58=0,0,AA58/Y58*100)</f>
        <v>4.1666666666666661</v>
      </c>
      <c r="AD58" s="108">
        <f>'Гл. инж.'!AD58+'Инж-техн.'!AD58</f>
        <v>6</v>
      </c>
      <c r="AE58" s="109">
        <f t="shared" ref="AE58:AE59" si="62">IF(D58=0,0,AD58/D58*100)</f>
        <v>1.8292682926829267</v>
      </c>
      <c r="AF58" s="108">
        <f>'Гл. инж.'!AF58+'Инж-техн.'!AF58</f>
        <v>0</v>
      </c>
      <c r="AG58" s="109">
        <f t="shared" ref="AG58:AG59" si="63">IF(D58=0,0,AF58/D58*100)</f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108">
        <f>'Гл. инж.'!C59+'Инж-техн.'!C59</f>
        <v>48</v>
      </c>
      <c r="D59" s="108">
        <f>'Гл. инж.'!D59+'Инж-техн.'!D59</f>
        <v>47</v>
      </c>
      <c r="E59" s="109">
        <f t="shared" si="48"/>
        <v>97.916666666666657</v>
      </c>
      <c r="F59" s="108">
        <f>'Гл. инж.'!F59+'Инж-техн.'!F59</f>
        <v>30</v>
      </c>
      <c r="G59" s="109">
        <f t="shared" si="49"/>
        <v>63.829787234042556</v>
      </c>
      <c r="H59" s="108">
        <f>'Гл. инж.'!H59+'Инж-техн.'!H59</f>
        <v>46</v>
      </c>
      <c r="I59" s="109">
        <f t="shared" si="50"/>
        <v>97.872340425531917</v>
      </c>
      <c r="J59" s="109">
        <f t="shared" si="51"/>
        <v>95.833333333333343</v>
      </c>
      <c r="K59" s="108">
        <f>'Гл. инж.'!K59+'Инж-техн.'!K59</f>
        <v>40</v>
      </c>
      <c r="L59" s="109">
        <f t="shared" si="52"/>
        <v>85.106382978723403</v>
      </c>
      <c r="M59" s="108">
        <f>'Гл. инж.'!M59+'Инж-техн.'!M59</f>
        <v>6</v>
      </c>
      <c r="N59" s="109">
        <f t="shared" si="53"/>
        <v>12.76595744680851</v>
      </c>
      <c r="O59" s="108">
        <f>'Гл. инж.'!O59+'Инж-техн.'!O59</f>
        <v>1</v>
      </c>
      <c r="P59" s="109">
        <f t="shared" si="54"/>
        <v>2.1276595744680851</v>
      </c>
      <c r="Q59" s="108">
        <f>'Гл. инж.'!Q59+'Инж-техн.'!Q59</f>
        <v>1</v>
      </c>
      <c r="R59" s="109">
        <f t="shared" si="55"/>
        <v>100</v>
      </c>
      <c r="S59" s="108">
        <f>'Гл. инж.'!S59+'Инж-техн.'!S59</f>
        <v>3</v>
      </c>
      <c r="T59" s="109">
        <f t="shared" si="56"/>
        <v>6.3829787234042552</v>
      </c>
      <c r="U59" s="108">
        <f>'Гл. инж.'!U59+'Инж-техн.'!U59</f>
        <v>6</v>
      </c>
      <c r="V59" s="109">
        <f t="shared" si="57"/>
        <v>12.76595744680851</v>
      </c>
      <c r="W59" s="108">
        <f>'Гл. инж.'!W59+'Инж-техн.'!W59</f>
        <v>2</v>
      </c>
      <c r="X59" s="109">
        <f t="shared" si="58"/>
        <v>4.2553191489361701</v>
      </c>
      <c r="Y59" s="108">
        <f>'Гл. инж.'!Y59+'Инж-техн.'!Y59</f>
        <v>5</v>
      </c>
      <c r="Z59" s="109">
        <f t="shared" si="59"/>
        <v>10.638297872340425</v>
      </c>
      <c r="AA59" s="108">
        <f>'Гл. инж.'!AA59+'Инж-техн.'!AA59</f>
        <v>0</v>
      </c>
      <c r="AB59" s="109">
        <f t="shared" si="60"/>
        <v>0</v>
      </c>
      <c r="AC59" s="109">
        <f t="shared" si="61"/>
        <v>0</v>
      </c>
      <c r="AD59" s="108">
        <f>'Гл. инж.'!AD59+'Инж-техн.'!AD59</f>
        <v>4</v>
      </c>
      <c r="AE59" s="109">
        <f t="shared" si="62"/>
        <v>8.5106382978723403</v>
      </c>
      <c r="AF59" s="108">
        <f>'Гл. инж.'!AF59+'Инж-техн.'!AF59</f>
        <v>0</v>
      </c>
      <c r="AG59" s="109">
        <f t="shared" si="63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108">
        <f>'Гл. инж.'!C60+'Инж-техн.'!C60</f>
        <v>2683.5</v>
      </c>
      <c r="D60" s="108">
        <f>'Гл. инж.'!D60+'Инж-техн.'!D60</f>
        <v>2634</v>
      </c>
      <c r="E60" s="109">
        <f t="shared" si="0"/>
        <v>98.155394074902176</v>
      </c>
      <c r="F60" s="108">
        <f>'Гл. инж.'!F60+'Инж-техн.'!F60</f>
        <v>405</v>
      </c>
      <c r="G60" s="109">
        <f t="shared" si="1"/>
        <v>15.375854214123008</v>
      </c>
      <c r="H60" s="108">
        <f>'Гл. инж.'!H60+'Инж-техн.'!H60</f>
        <v>2391</v>
      </c>
      <c r="I60" s="109">
        <f t="shared" si="2"/>
        <v>90.7744874715262</v>
      </c>
      <c r="J60" s="109">
        <f t="shared" si="3"/>
        <v>89.100055897149247</v>
      </c>
      <c r="K60" s="108">
        <f>'Гл. инж.'!K60+'Инж-техн.'!K60</f>
        <v>1451</v>
      </c>
      <c r="L60" s="109">
        <f t="shared" si="4"/>
        <v>55.087319665907366</v>
      </c>
      <c r="M60" s="108">
        <f>'Гл. инж.'!M60+'Инж-техн.'!M60</f>
        <v>940</v>
      </c>
      <c r="N60" s="109">
        <f t="shared" si="5"/>
        <v>35.687167805618827</v>
      </c>
      <c r="O60" s="108">
        <f>'Гл. инж.'!O60+'Инж-техн.'!O60</f>
        <v>243</v>
      </c>
      <c r="P60" s="109">
        <f t="shared" si="6"/>
        <v>9.2255125284738053</v>
      </c>
      <c r="Q60" s="108">
        <f>'Гл. инж.'!Q60+'Инж-техн.'!Q60</f>
        <v>14</v>
      </c>
      <c r="R60" s="109">
        <f t="shared" si="7"/>
        <v>5.761316872427984</v>
      </c>
      <c r="S60" s="108">
        <f>'Гл. инж.'!S60+'Инж-техн.'!S60</f>
        <v>290</v>
      </c>
      <c r="T60" s="109">
        <f t="shared" si="8"/>
        <v>11.009870918754745</v>
      </c>
      <c r="U60" s="108">
        <f>'Гл. инж.'!U60+'Инж-техн.'!U60</f>
        <v>212</v>
      </c>
      <c r="V60" s="109">
        <f t="shared" si="9"/>
        <v>8.048595292331056</v>
      </c>
      <c r="W60" s="108">
        <f>'Гл. инж.'!W60+'Инж-техн.'!W60</f>
        <v>69</v>
      </c>
      <c r="X60" s="109">
        <f t="shared" si="10"/>
        <v>2.619589977220957</v>
      </c>
      <c r="Y60" s="108">
        <f>'Гл. инж.'!Y60+'Инж-техн.'!Y60</f>
        <v>309</v>
      </c>
      <c r="Z60" s="109">
        <f t="shared" si="11"/>
        <v>11.731207289293849</v>
      </c>
      <c r="AA60" s="108">
        <f>'Гл. инж.'!AA60+'Инж-техн.'!AA60</f>
        <v>14</v>
      </c>
      <c r="AB60" s="109">
        <f t="shared" si="12"/>
        <v>0.5315110098709187</v>
      </c>
      <c r="AC60" s="109">
        <f t="shared" si="13"/>
        <v>4.5307443365695796</v>
      </c>
      <c r="AD60" s="108">
        <f>'Гл. инж.'!AD60+'Инж-техн.'!AD60</f>
        <v>292</v>
      </c>
      <c r="AE60" s="109">
        <f t="shared" si="14"/>
        <v>11.08580106302202</v>
      </c>
      <c r="AF60" s="108">
        <f>'Гл. инж.'!AF60+'Инж-техн.'!AF60</f>
        <v>2</v>
      </c>
      <c r="AG60" s="109">
        <f t="shared" si="15"/>
        <v>7.5930144267274111E-2</v>
      </c>
      <c r="AH60" s="42"/>
      <c r="AI60" s="42"/>
    </row>
    <row r="61" spans="1:35" x14ac:dyDescent="0.25">
      <c r="A61" s="93">
        <v>49</v>
      </c>
      <c r="B61" s="94" t="s">
        <v>82</v>
      </c>
      <c r="C61" s="108">
        <f>'Гл. инж.'!C61+'Инж-техн.'!C61</f>
        <v>97</v>
      </c>
      <c r="D61" s="108">
        <f>'Гл. инж.'!D61+'Инж-техн.'!D61</f>
        <v>96</v>
      </c>
      <c r="E61" s="109">
        <f t="shared" si="0"/>
        <v>98.969072164948457</v>
      </c>
      <c r="F61" s="108">
        <f>'Гл. инж.'!F61+'Инж-техн.'!F61</f>
        <v>30</v>
      </c>
      <c r="G61" s="109">
        <f t="shared" si="1"/>
        <v>31.25</v>
      </c>
      <c r="H61" s="108">
        <f>'Гл. инж.'!H61+'Инж-техн.'!H61</f>
        <v>95</v>
      </c>
      <c r="I61" s="109">
        <f t="shared" si="2"/>
        <v>98.958333333333343</v>
      </c>
      <c r="J61" s="109">
        <f t="shared" si="3"/>
        <v>97.9381443298969</v>
      </c>
      <c r="K61" s="108">
        <f>'Гл. инж.'!K61+'Инж-техн.'!K61</f>
        <v>49</v>
      </c>
      <c r="L61" s="109">
        <f t="shared" si="4"/>
        <v>51.041666666666664</v>
      </c>
      <c r="M61" s="108">
        <f>'Гл. инж.'!M61+'Инж-техн.'!M61</f>
        <v>46</v>
      </c>
      <c r="N61" s="109">
        <f t="shared" si="5"/>
        <v>47.916666666666671</v>
      </c>
      <c r="O61" s="108">
        <f>'Гл. инж.'!O61+'Инж-техн.'!O61</f>
        <v>1</v>
      </c>
      <c r="P61" s="109">
        <f t="shared" si="6"/>
        <v>1.0416666666666665</v>
      </c>
      <c r="Q61" s="108">
        <f>'Гл. инж.'!Q61+'Инж-техн.'!Q61</f>
        <v>0</v>
      </c>
      <c r="R61" s="109">
        <f t="shared" si="7"/>
        <v>0</v>
      </c>
      <c r="S61" s="108">
        <f>'Гл. инж.'!S61+'Инж-техн.'!S61</f>
        <v>7</v>
      </c>
      <c r="T61" s="109">
        <f t="shared" si="8"/>
        <v>7.291666666666667</v>
      </c>
      <c r="U61" s="108">
        <f>'Гл. инж.'!U61+'Инж-техн.'!U61</f>
        <v>20</v>
      </c>
      <c r="V61" s="109">
        <f t="shared" si="9"/>
        <v>20.833333333333336</v>
      </c>
      <c r="W61" s="108">
        <f>'Гл. инж.'!W61+'Инж-техн.'!W61</f>
        <v>6</v>
      </c>
      <c r="X61" s="109">
        <f t="shared" si="10"/>
        <v>6.25</v>
      </c>
      <c r="Y61" s="108">
        <f>'Гл. инж.'!Y61+'Инж-техн.'!Y61</f>
        <v>12</v>
      </c>
      <c r="Z61" s="109">
        <f t="shared" si="11"/>
        <v>12.5</v>
      </c>
      <c r="AA61" s="108">
        <f>'Гл. инж.'!AA61+'Инж-техн.'!AA61</f>
        <v>0</v>
      </c>
      <c r="AB61" s="109">
        <f t="shared" si="12"/>
        <v>0</v>
      </c>
      <c r="AC61" s="109">
        <f t="shared" si="13"/>
        <v>0</v>
      </c>
      <c r="AD61" s="108">
        <f>'Гл. инж.'!AD61+'Инж-техн.'!AD61</f>
        <v>7</v>
      </c>
      <c r="AE61" s="109">
        <f t="shared" si="14"/>
        <v>7.291666666666667</v>
      </c>
      <c r="AF61" s="108">
        <f>'Гл. инж.'!AF61+'Инж-техн.'!AF61</f>
        <v>0</v>
      </c>
      <c r="AG61" s="109">
        <f t="shared" si="15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108">
        <f>'Гл. инж.'!C62+'Инж-техн.'!C62</f>
        <v>613.5</v>
      </c>
      <c r="D62" s="108">
        <f>'Гл. инж.'!D62+'Инж-техн.'!D62</f>
        <v>566</v>
      </c>
      <c r="E62" s="109">
        <f t="shared" si="0"/>
        <v>92.257538712306442</v>
      </c>
      <c r="F62" s="108">
        <f>'Гл. инж.'!F62+'Инж-техн.'!F62</f>
        <v>58</v>
      </c>
      <c r="G62" s="109">
        <f t="shared" si="1"/>
        <v>10.247349823321555</v>
      </c>
      <c r="H62" s="108">
        <f>'Гл. инж.'!H62+'Инж-техн.'!H62</f>
        <v>543</v>
      </c>
      <c r="I62" s="109">
        <f t="shared" si="2"/>
        <v>95.936395759717314</v>
      </c>
      <c r="J62" s="109">
        <f t="shared" si="3"/>
        <v>88.508557457212717</v>
      </c>
      <c r="K62" s="108">
        <f>'Гл. инж.'!K62+'Инж-техн.'!K62</f>
        <v>315</v>
      </c>
      <c r="L62" s="109">
        <f t="shared" si="4"/>
        <v>55.653710247349821</v>
      </c>
      <c r="M62" s="108">
        <f>'Гл. инж.'!M62+'Инж-техн.'!M62</f>
        <v>228</v>
      </c>
      <c r="N62" s="109">
        <f t="shared" si="5"/>
        <v>40.282685512367486</v>
      </c>
      <c r="O62" s="108">
        <f>'Гл. инж.'!O62+'Инж-техн.'!O62</f>
        <v>23</v>
      </c>
      <c r="P62" s="109">
        <f t="shared" si="6"/>
        <v>4.0636042402826851</v>
      </c>
      <c r="Q62" s="108">
        <f>'Гл. инж.'!Q62+'Инж-техн.'!Q62</f>
        <v>0</v>
      </c>
      <c r="R62" s="109">
        <f t="shared" si="7"/>
        <v>0</v>
      </c>
      <c r="S62" s="108">
        <f>'Гл. инж.'!S62+'Инж-техн.'!S62</f>
        <v>77</v>
      </c>
      <c r="T62" s="109">
        <f t="shared" si="8"/>
        <v>13.604240282685511</v>
      </c>
      <c r="U62" s="108">
        <f>'Гл. инж.'!U62+'Инж-техн.'!U62</f>
        <v>51</v>
      </c>
      <c r="V62" s="109">
        <f t="shared" si="9"/>
        <v>9.010600706713781</v>
      </c>
      <c r="W62" s="108">
        <f>'Гл. инж.'!W62+'Инж-техн.'!W62</f>
        <v>2</v>
      </c>
      <c r="X62" s="109">
        <f t="shared" si="10"/>
        <v>0.35335689045936397</v>
      </c>
      <c r="Y62" s="108">
        <f>'Гл. инж.'!Y62+'Инж-техн.'!Y62</f>
        <v>53</v>
      </c>
      <c r="Z62" s="109">
        <f t="shared" si="11"/>
        <v>9.3639575971731439</v>
      </c>
      <c r="AA62" s="108">
        <f>'Гл. инж.'!AA62+'Инж-техн.'!AA62</f>
        <v>2</v>
      </c>
      <c r="AB62" s="109">
        <f t="shared" si="12"/>
        <v>0.35335689045936397</v>
      </c>
      <c r="AC62" s="109">
        <f t="shared" si="13"/>
        <v>3.7735849056603774</v>
      </c>
      <c r="AD62" s="108">
        <f>'Гл. инж.'!AD62+'Инж-техн.'!AD62</f>
        <v>41</v>
      </c>
      <c r="AE62" s="109">
        <f t="shared" si="14"/>
        <v>7.2438162544169611</v>
      </c>
      <c r="AF62" s="108">
        <f>'Гл. инж.'!AF62+'Инж-техн.'!AF62</f>
        <v>0</v>
      </c>
      <c r="AG62" s="109">
        <f t="shared" si="15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108">
        <f>'Гл. инж.'!C63+'Инж-техн.'!C63</f>
        <v>1133</v>
      </c>
      <c r="D63" s="108">
        <f>'Гл. инж.'!D63+'Инж-техн.'!D63</f>
        <v>961</v>
      </c>
      <c r="E63" s="109">
        <f t="shared" si="0"/>
        <v>84.819064430714917</v>
      </c>
      <c r="F63" s="108">
        <f>'Гл. инж.'!F63+'Инж-техн.'!F63</f>
        <v>27</v>
      </c>
      <c r="G63" s="109">
        <f t="shared" si="1"/>
        <v>2.8095733610822062</v>
      </c>
      <c r="H63" s="108">
        <f>'Гл. инж.'!H63+'Инж-техн.'!H63</f>
        <v>889</v>
      </c>
      <c r="I63" s="109">
        <f t="shared" si="2"/>
        <v>92.50780437044746</v>
      </c>
      <c r="J63" s="109">
        <f t="shared" si="3"/>
        <v>78.464254192409527</v>
      </c>
      <c r="K63" s="108">
        <f>'Гл. инж.'!K63+'Инж-техн.'!K63</f>
        <v>396</v>
      </c>
      <c r="L63" s="109">
        <f t="shared" si="4"/>
        <v>41.207075962539022</v>
      </c>
      <c r="M63" s="108">
        <f>'Гл. инж.'!M63+'Инж-техн.'!M63</f>
        <v>493</v>
      </c>
      <c r="N63" s="109">
        <f t="shared" si="5"/>
        <v>51.300728407908423</v>
      </c>
      <c r="O63" s="108">
        <f>'Гл. инж.'!O63+'Инж-техн.'!O63</f>
        <v>72</v>
      </c>
      <c r="P63" s="109">
        <f t="shared" si="6"/>
        <v>7.4921956295525494</v>
      </c>
      <c r="Q63" s="108">
        <f>'Гл. инж.'!Q63+'Инж-техн.'!Q63</f>
        <v>19</v>
      </c>
      <c r="R63" s="109">
        <f t="shared" si="7"/>
        <v>26.388888888888889</v>
      </c>
      <c r="S63" s="108">
        <f>'Гл. инж.'!S63+'Инж-техн.'!S63</f>
        <v>97</v>
      </c>
      <c r="T63" s="109">
        <f t="shared" si="8"/>
        <v>10.093652445369408</v>
      </c>
      <c r="U63" s="108">
        <f>'Гл. инж.'!U63+'Инж-техн.'!U63</f>
        <v>117</v>
      </c>
      <c r="V63" s="109">
        <f t="shared" si="9"/>
        <v>12.174817898022892</v>
      </c>
      <c r="W63" s="108">
        <f>'Гл. инж.'!W63+'Инж-техн.'!W63</f>
        <v>49</v>
      </c>
      <c r="X63" s="109">
        <f t="shared" si="10"/>
        <v>5.0988553590010408</v>
      </c>
      <c r="Y63" s="108">
        <f>'Гл. инж.'!Y63+'Инж-техн.'!Y63</f>
        <v>114</v>
      </c>
      <c r="Z63" s="109">
        <f t="shared" si="11"/>
        <v>11.862643080124871</v>
      </c>
      <c r="AA63" s="108">
        <f>'Гл. инж.'!AA63+'Инж-техн.'!AA63</f>
        <v>5</v>
      </c>
      <c r="AB63" s="109">
        <f t="shared" si="12"/>
        <v>0.52029136316337155</v>
      </c>
      <c r="AC63" s="109">
        <f t="shared" si="13"/>
        <v>4.3859649122807012</v>
      </c>
      <c r="AD63" s="108">
        <f>'Гл. инж.'!AD63+'Инж-техн.'!AD63</f>
        <v>75</v>
      </c>
      <c r="AE63" s="109">
        <f t="shared" si="14"/>
        <v>7.8043704474505722</v>
      </c>
      <c r="AF63" s="108">
        <f>'Гл. инж.'!AF63+'Инж-техн.'!AF63</f>
        <v>1</v>
      </c>
      <c r="AG63" s="109">
        <f t="shared" si="15"/>
        <v>0.10405827263267431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61">
        <f>SUM(C65:C71)</f>
        <v>1254</v>
      </c>
      <c r="D64" s="61">
        <f>SUM(D65:D71)</f>
        <v>1198</v>
      </c>
      <c r="E64" s="62">
        <f>IF(C64=0,0,D64/C64*100)</f>
        <v>95.534290271132377</v>
      </c>
      <c r="F64" s="61">
        <f>SUM(F65:F71)</f>
        <v>79</v>
      </c>
      <c r="G64" s="62">
        <f>IF(D64=0,0,F64/D64*100)</f>
        <v>6.5943238731218701</v>
      </c>
      <c r="H64" s="61">
        <f>SUM(H65:H71)</f>
        <v>1123</v>
      </c>
      <c r="I64" s="62">
        <f>IF(D64=0,0,H64/D64*100)</f>
        <v>93.73956594323873</v>
      </c>
      <c r="J64" s="62">
        <f>IF(C64=0,0,H64/C64*100)</f>
        <v>89.553429027113239</v>
      </c>
      <c r="K64" s="61">
        <f>SUM(K65:K71)</f>
        <v>679</v>
      </c>
      <c r="L64" s="62">
        <f>IF(D64=0,0,K64/D64*100)</f>
        <v>56.677796327212015</v>
      </c>
      <c r="M64" s="61">
        <f>SUM(M65:M71)</f>
        <v>444</v>
      </c>
      <c r="N64" s="62">
        <f>IF(D64=0,0,M64/D64*100)</f>
        <v>37.061769616026716</v>
      </c>
      <c r="O64" s="61">
        <f>SUM(O65:O71)</f>
        <v>75</v>
      </c>
      <c r="P64" s="62">
        <f>IF(D64=0,0,O64/D64*100)</f>
        <v>6.2604340567612686</v>
      </c>
      <c r="Q64" s="61">
        <f>SUM(Q65:Q71)</f>
        <v>11</v>
      </c>
      <c r="R64" s="62">
        <f t="shared" si="7"/>
        <v>14.666666666666666</v>
      </c>
      <c r="S64" s="61">
        <f>SUM(S65:S71)</f>
        <v>120</v>
      </c>
      <c r="T64" s="62">
        <f>IF(D64=0,0,S64/D64*100)</f>
        <v>10.016694490818031</v>
      </c>
      <c r="U64" s="61">
        <f>SUM(U65:U71)</f>
        <v>173</v>
      </c>
      <c r="V64" s="62">
        <f t="shared" si="9"/>
        <v>14.440734557595993</v>
      </c>
      <c r="W64" s="61">
        <f>SUM(W65:W71)</f>
        <v>49</v>
      </c>
      <c r="X64" s="62">
        <f>IF(D64=0,0,W64/D64*100)</f>
        <v>4.0901502504173628</v>
      </c>
      <c r="Y64" s="61">
        <f>SUM(Y65:Y71)</f>
        <v>99</v>
      </c>
      <c r="Z64" s="62">
        <f>IF(D64=0,0,Y64/D64*100)</f>
        <v>8.2637729549248746</v>
      </c>
      <c r="AA64" s="61">
        <f>SUM(AA65:AA71)</f>
        <v>10</v>
      </c>
      <c r="AB64" s="62">
        <f>IF(D64=0,0,AA64/D64*100)</f>
        <v>0.8347245409015025</v>
      </c>
      <c r="AC64" s="62">
        <f>IF(Y64=0,0,AA64/Y64*100)</f>
        <v>10.1010101010101</v>
      </c>
      <c r="AD64" s="61">
        <f>SUM(AD65:AD71)</f>
        <v>113</v>
      </c>
      <c r="AE64" s="62">
        <f t="shared" si="14"/>
        <v>9.4323873121869788</v>
      </c>
      <c r="AF64" s="61">
        <f>SUM(AF65:AF71)</f>
        <v>2</v>
      </c>
      <c r="AG64" s="62">
        <f>IF(D64=0,0,AF64/D64*100)</f>
        <v>0.1669449081803005</v>
      </c>
      <c r="AH64" s="46"/>
      <c r="AI64" s="46"/>
    </row>
    <row r="65" spans="1:35" x14ac:dyDescent="0.25">
      <c r="A65" s="93">
        <v>52</v>
      </c>
      <c r="B65" s="94" t="s">
        <v>87</v>
      </c>
      <c r="C65" s="108">
        <f>'Гл. инж.'!C65+'Инж-техн.'!C65</f>
        <v>30</v>
      </c>
      <c r="D65" s="108">
        <f>'Гл. инж.'!D65+'Инж-техн.'!D65</f>
        <v>30</v>
      </c>
      <c r="E65" s="109">
        <f t="shared" si="0"/>
        <v>100</v>
      </c>
      <c r="F65" s="108">
        <f>'Гл. инж.'!F65+'Инж-техн.'!F65</f>
        <v>1</v>
      </c>
      <c r="G65" s="109">
        <f t="shared" si="1"/>
        <v>3.3333333333333335</v>
      </c>
      <c r="H65" s="108">
        <f>'Гл. инж.'!H65+'Инж-техн.'!H65</f>
        <v>30</v>
      </c>
      <c r="I65" s="109">
        <f t="shared" si="2"/>
        <v>100</v>
      </c>
      <c r="J65" s="109">
        <f t="shared" si="3"/>
        <v>100</v>
      </c>
      <c r="K65" s="108">
        <f>'Гл. инж.'!K65+'Инж-техн.'!K65</f>
        <v>20</v>
      </c>
      <c r="L65" s="109">
        <f t="shared" si="4"/>
        <v>66.666666666666657</v>
      </c>
      <c r="M65" s="108">
        <f>'Гл. инж.'!M65+'Инж-техн.'!M65</f>
        <v>10</v>
      </c>
      <c r="N65" s="109">
        <f t="shared" si="5"/>
        <v>33.333333333333329</v>
      </c>
      <c r="O65" s="108">
        <f>'Гл. инж.'!O65+'Инж-техн.'!O65</f>
        <v>0</v>
      </c>
      <c r="P65" s="109">
        <f t="shared" si="6"/>
        <v>0</v>
      </c>
      <c r="Q65" s="108">
        <f>'Гл. инж.'!Q65+'Инж-техн.'!Q65</f>
        <v>0</v>
      </c>
      <c r="R65" s="109">
        <f t="shared" si="7"/>
        <v>0</v>
      </c>
      <c r="S65" s="108">
        <f>'Гл. инж.'!S65+'Инж-техн.'!S65</f>
        <v>2</v>
      </c>
      <c r="T65" s="109">
        <f t="shared" si="8"/>
        <v>6.666666666666667</v>
      </c>
      <c r="U65" s="108">
        <f>'Гл. инж.'!U65+'Инж-техн.'!U65</f>
        <v>6</v>
      </c>
      <c r="V65" s="109">
        <f t="shared" si="9"/>
        <v>20</v>
      </c>
      <c r="W65" s="108">
        <f>'Гл. инж.'!W65+'Инж-техн.'!W65</f>
        <v>0</v>
      </c>
      <c r="X65" s="109">
        <f t="shared" si="10"/>
        <v>0</v>
      </c>
      <c r="Y65" s="108">
        <f>'Гл. инж.'!Y65+'Инж-техн.'!Y65</f>
        <v>0</v>
      </c>
      <c r="Z65" s="109">
        <f t="shared" si="11"/>
        <v>0</v>
      </c>
      <c r="AA65" s="108">
        <f>'Гл. инж.'!AA65+'Инж-техн.'!AA65</f>
        <v>0</v>
      </c>
      <c r="AB65" s="109">
        <f t="shared" si="12"/>
        <v>0</v>
      </c>
      <c r="AC65" s="109">
        <f t="shared" si="13"/>
        <v>0</v>
      </c>
      <c r="AD65" s="108">
        <f>'Гл. инж.'!AD65+'Инж-техн.'!AD65</f>
        <v>2</v>
      </c>
      <c r="AE65" s="109">
        <f t="shared" si="14"/>
        <v>6.666666666666667</v>
      </c>
      <c r="AF65" s="108">
        <f>'Гл. инж.'!AF65+'Инж-техн.'!AF65</f>
        <v>0</v>
      </c>
      <c r="AG65" s="109">
        <f t="shared" si="15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108">
        <f>'Гл. инж.'!C66+'Инж-техн.'!C66</f>
        <v>25</v>
      </c>
      <c r="D66" s="108">
        <f>'Гл. инж.'!D66+'Инж-техн.'!D66</f>
        <v>25</v>
      </c>
      <c r="E66" s="109">
        <f t="shared" si="0"/>
        <v>100</v>
      </c>
      <c r="F66" s="108">
        <f>'Гл. инж.'!F66+'Инж-техн.'!F66</f>
        <v>6</v>
      </c>
      <c r="G66" s="109">
        <f t="shared" si="1"/>
        <v>24</v>
      </c>
      <c r="H66" s="108">
        <f>'Гл. инж.'!H66+'Инж-техн.'!H66</f>
        <v>23</v>
      </c>
      <c r="I66" s="109">
        <f t="shared" si="2"/>
        <v>92</v>
      </c>
      <c r="J66" s="109">
        <f t="shared" si="3"/>
        <v>92</v>
      </c>
      <c r="K66" s="108">
        <f>'Гл. инж.'!K66+'Инж-техн.'!K66</f>
        <v>15</v>
      </c>
      <c r="L66" s="109">
        <f t="shared" si="4"/>
        <v>60</v>
      </c>
      <c r="M66" s="108">
        <f>'Гл. инж.'!M66+'Инж-техн.'!M66</f>
        <v>8</v>
      </c>
      <c r="N66" s="109">
        <f t="shared" si="5"/>
        <v>32</v>
      </c>
      <c r="O66" s="108">
        <f>'Гл. инж.'!O66+'Инж-техн.'!O66</f>
        <v>2</v>
      </c>
      <c r="P66" s="109">
        <f t="shared" si="6"/>
        <v>8</v>
      </c>
      <c r="Q66" s="108">
        <f>'Гл. инж.'!Q66+'Инж-техн.'!Q66</f>
        <v>2</v>
      </c>
      <c r="R66" s="109">
        <f t="shared" si="7"/>
        <v>100</v>
      </c>
      <c r="S66" s="108">
        <f>'Гл. инж.'!S66+'Инж-техн.'!S66</f>
        <v>9</v>
      </c>
      <c r="T66" s="109">
        <f t="shared" si="8"/>
        <v>36</v>
      </c>
      <c r="U66" s="108">
        <f>'Гл. инж.'!U66+'Инж-техн.'!U66</f>
        <v>1</v>
      </c>
      <c r="V66" s="109">
        <f t="shared" si="9"/>
        <v>4</v>
      </c>
      <c r="W66" s="108">
        <f>'Гл. инж.'!W66+'Инж-техн.'!W66</f>
        <v>0</v>
      </c>
      <c r="X66" s="109">
        <f t="shared" si="10"/>
        <v>0</v>
      </c>
      <c r="Y66" s="108">
        <f>'Гл. инж.'!Y66+'Инж-техн.'!Y66</f>
        <v>4</v>
      </c>
      <c r="Z66" s="109">
        <f t="shared" si="11"/>
        <v>16</v>
      </c>
      <c r="AA66" s="108">
        <f>'Гл. инж.'!AA66+'Инж-техн.'!AA66</f>
        <v>2</v>
      </c>
      <c r="AB66" s="109">
        <f t="shared" si="12"/>
        <v>8</v>
      </c>
      <c r="AC66" s="109">
        <f t="shared" si="13"/>
        <v>50</v>
      </c>
      <c r="AD66" s="108">
        <f>'Гл. инж.'!AD66+'Инж-техн.'!AD66</f>
        <v>4</v>
      </c>
      <c r="AE66" s="109">
        <f t="shared" si="14"/>
        <v>16</v>
      </c>
      <c r="AF66" s="108">
        <f>'Гл. инж.'!AF66+'Инж-техн.'!AF66</f>
        <v>2</v>
      </c>
      <c r="AG66" s="109">
        <f t="shared" si="15"/>
        <v>8</v>
      </c>
      <c r="AH66" s="42"/>
      <c r="AI66" s="42"/>
    </row>
    <row r="67" spans="1:35" x14ac:dyDescent="0.25">
      <c r="A67" s="93">
        <v>54</v>
      </c>
      <c r="B67" s="94" t="s">
        <v>89</v>
      </c>
      <c r="C67" s="108">
        <f>'Гл. инж.'!C67+'Инж-техн.'!C67</f>
        <v>65</v>
      </c>
      <c r="D67" s="108">
        <f>'Гл. инж.'!D67+'Инж-техн.'!D67</f>
        <v>54</v>
      </c>
      <c r="E67" s="109">
        <f t="shared" si="0"/>
        <v>83.07692307692308</v>
      </c>
      <c r="F67" s="108">
        <f>'Гл. инж.'!F67+'Инж-техн.'!F67</f>
        <v>2</v>
      </c>
      <c r="G67" s="109">
        <f t="shared" si="1"/>
        <v>3.7037037037037033</v>
      </c>
      <c r="H67" s="108">
        <f>'Гл. инж.'!H67+'Инж-техн.'!H67</f>
        <v>54</v>
      </c>
      <c r="I67" s="109">
        <f t="shared" si="2"/>
        <v>100</v>
      </c>
      <c r="J67" s="109">
        <f t="shared" si="3"/>
        <v>83.07692307692308</v>
      </c>
      <c r="K67" s="108">
        <f>'Гл. инж.'!K67+'Инж-техн.'!K67</f>
        <v>43</v>
      </c>
      <c r="L67" s="109">
        <f t="shared" si="4"/>
        <v>79.629629629629633</v>
      </c>
      <c r="M67" s="108">
        <f>'Гл. инж.'!M67+'Инж-техн.'!M67</f>
        <v>11</v>
      </c>
      <c r="N67" s="109">
        <f t="shared" si="5"/>
        <v>20.37037037037037</v>
      </c>
      <c r="O67" s="108">
        <f>'Гл. инж.'!O67+'Инж-техн.'!O67</f>
        <v>0</v>
      </c>
      <c r="P67" s="109">
        <f t="shared" si="6"/>
        <v>0</v>
      </c>
      <c r="Q67" s="108">
        <f>'Гл. инж.'!Q67+'Инж-техн.'!Q67</f>
        <v>0</v>
      </c>
      <c r="R67" s="109">
        <f t="shared" si="7"/>
        <v>0</v>
      </c>
      <c r="S67" s="108">
        <f>'Гл. инж.'!S67+'Инж-техн.'!S67</f>
        <v>6</v>
      </c>
      <c r="T67" s="109">
        <f t="shared" si="8"/>
        <v>11.111111111111111</v>
      </c>
      <c r="U67" s="108">
        <f>'Гл. инж.'!U67+'Инж-техн.'!U67</f>
        <v>13</v>
      </c>
      <c r="V67" s="109">
        <f t="shared" si="9"/>
        <v>24.074074074074073</v>
      </c>
      <c r="W67" s="108">
        <f>'Гл. инж.'!W67+'Инж-техн.'!W67</f>
        <v>0</v>
      </c>
      <c r="X67" s="109">
        <f t="shared" si="10"/>
        <v>0</v>
      </c>
      <c r="Y67" s="108">
        <f>'Гл. инж.'!Y67+'Инж-техн.'!Y67</f>
        <v>2</v>
      </c>
      <c r="Z67" s="109">
        <f t="shared" si="11"/>
        <v>3.7037037037037033</v>
      </c>
      <c r="AA67" s="108">
        <f>'Гл. инж.'!AA67+'Инж-техн.'!AA67</f>
        <v>0</v>
      </c>
      <c r="AB67" s="109">
        <f t="shared" si="12"/>
        <v>0</v>
      </c>
      <c r="AC67" s="109">
        <f t="shared" si="13"/>
        <v>0</v>
      </c>
      <c r="AD67" s="108">
        <f>'Гл. инж.'!AD67+'Инж-техн.'!AD67</f>
        <v>1</v>
      </c>
      <c r="AE67" s="109">
        <f t="shared" si="14"/>
        <v>1.8518518518518516</v>
      </c>
      <c r="AF67" s="108">
        <f>'Гл. инж.'!AF67+'Инж-техн.'!AF67</f>
        <v>0</v>
      </c>
      <c r="AG67" s="109">
        <f t="shared" si="15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108">
        <f>'Гл. инж.'!C68+'Инж-техн.'!C68</f>
        <v>79</v>
      </c>
      <c r="D68" s="108">
        <f>'Гл. инж.'!D68+'Инж-техн.'!D68</f>
        <v>78</v>
      </c>
      <c r="E68" s="109">
        <f t="shared" si="0"/>
        <v>98.734177215189874</v>
      </c>
      <c r="F68" s="108">
        <f>'Гл. инж.'!F68+'Инж-техн.'!F68</f>
        <v>5</v>
      </c>
      <c r="G68" s="109">
        <f t="shared" si="1"/>
        <v>6.4102564102564097</v>
      </c>
      <c r="H68" s="108">
        <f>'Гл. инж.'!H68+'Инж-техн.'!H68</f>
        <v>75</v>
      </c>
      <c r="I68" s="109">
        <f t="shared" si="2"/>
        <v>96.15384615384616</v>
      </c>
      <c r="J68" s="109">
        <f t="shared" si="3"/>
        <v>94.936708860759495</v>
      </c>
      <c r="K68" s="108">
        <f>'Гл. инж.'!K68+'Инж-техн.'!K68</f>
        <v>36</v>
      </c>
      <c r="L68" s="109">
        <f t="shared" si="4"/>
        <v>46.153846153846153</v>
      </c>
      <c r="M68" s="108">
        <f>'Гл. инж.'!M68+'Инж-техн.'!M68</f>
        <v>39</v>
      </c>
      <c r="N68" s="109">
        <f t="shared" si="5"/>
        <v>50</v>
      </c>
      <c r="O68" s="108">
        <f>'Гл. инж.'!O68+'Инж-техн.'!O68</f>
        <v>3</v>
      </c>
      <c r="P68" s="109">
        <f t="shared" si="6"/>
        <v>3.8461538461538463</v>
      </c>
      <c r="Q68" s="108">
        <f>'Гл. инж.'!Q68+'Инж-техн.'!Q68</f>
        <v>2</v>
      </c>
      <c r="R68" s="109">
        <f t="shared" si="7"/>
        <v>66.666666666666657</v>
      </c>
      <c r="S68" s="108">
        <f>'Гл. инж.'!S68+'Инж-техн.'!S68</f>
        <v>5</v>
      </c>
      <c r="T68" s="109">
        <f t="shared" si="8"/>
        <v>6.4102564102564097</v>
      </c>
      <c r="U68" s="108">
        <f>'Гл. инж.'!U68+'Инж-техн.'!U68</f>
        <v>19</v>
      </c>
      <c r="V68" s="109">
        <f t="shared" si="9"/>
        <v>24.358974358974358</v>
      </c>
      <c r="W68" s="108">
        <f>'Гл. инж.'!W68+'Инж-техн.'!W68</f>
        <v>0</v>
      </c>
      <c r="X68" s="109">
        <f t="shared" si="10"/>
        <v>0</v>
      </c>
      <c r="Y68" s="108">
        <f>'Гл. инж.'!Y68+'Инж-техн.'!Y68</f>
        <v>4</v>
      </c>
      <c r="Z68" s="109">
        <f t="shared" si="11"/>
        <v>5.1282051282051277</v>
      </c>
      <c r="AA68" s="108">
        <f>'Гл. инж.'!AA68+'Инж-техн.'!AA68</f>
        <v>1</v>
      </c>
      <c r="AB68" s="109">
        <f t="shared" si="12"/>
        <v>1.2820512820512819</v>
      </c>
      <c r="AC68" s="109">
        <f t="shared" si="13"/>
        <v>25</v>
      </c>
      <c r="AD68" s="108">
        <f>'Гл. инж.'!AD68+'Инж-техн.'!AD68</f>
        <v>1</v>
      </c>
      <c r="AE68" s="109">
        <f t="shared" si="14"/>
        <v>1.2820512820512819</v>
      </c>
      <c r="AF68" s="108">
        <f>'Гл. инж.'!AF68+'Инж-техн.'!AF68</f>
        <v>0</v>
      </c>
      <c r="AG68" s="109">
        <f t="shared" si="15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108">
        <f>'Гл. инж.'!C69+'Инж-техн.'!C69</f>
        <v>32</v>
      </c>
      <c r="D69" s="108">
        <f>'Гл. инж.'!D69+'Инж-техн.'!D69</f>
        <v>35</v>
      </c>
      <c r="E69" s="109">
        <f t="shared" si="0"/>
        <v>109.375</v>
      </c>
      <c r="F69" s="108">
        <f>'Гл. инж.'!F69+'Инж-техн.'!F69</f>
        <v>0</v>
      </c>
      <c r="G69" s="109">
        <f t="shared" si="1"/>
        <v>0</v>
      </c>
      <c r="H69" s="108">
        <f>'Гл. инж.'!H69+'Инж-техн.'!H69</f>
        <v>34</v>
      </c>
      <c r="I69" s="109">
        <f t="shared" si="2"/>
        <v>97.142857142857139</v>
      </c>
      <c r="J69" s="109">
        <f t="shared" si="3"/>
        <v>106.25</v>
      </c>
      <c r="K69" s="108">
        <f>'Гл. инж.'!K69+'Инж-техн.'!K69</f>
        <v>25</v>
      </c>
      <c r="L69" s="109">
        <f t="shared" si="4"/>
        <v>71.428571428571431</v>
      </c>
      <c r="M69" s="108">
        <f>'Гл. инж.'!M69+'Инж-техн.'!M69</f>
        <v>9</v>
      </c>
      <c r="N69" s="109">
        <f t="shared" si="5"/>
        <v>25.714285714285712</v>
      </c>
      <c r="O69" s="108">
        <f>'Гл. инж.'!O69+'Инж-техн.'!O69</f>
        <v>1</v>
      </c>
      <c r="P69" s="109">
        <f t="shared" si="6"/>
        <v>2.8571428571428572</v>
      </c>
      <c r="Q69" s="108">
        <f>'Гл. инж.'!Q69+'Инж-техн.'!Q69</f>
        <v>1</v>
      </c>
      <c r="R69" s="109">
        <f t="shared" si="7"/>
        <v>100</v>
      </c>
      <c r="S69" s="108">
        <f>'Гл. инж.'!S69+'Инж-техн.'!S69</f>
        <v>4</v>
      </c>
      <c r="T69" s="109">
        <f t="shared" si="8"/>
        <v>11.428571428571429</v>
      </c>
      <c r="U69" s="108">
        <f>'Гл. инж.'!U69+'Инж-техн.'!U69</f>
        <v>0</v>
      </c>
      <c r="V69" s="109">
        <f t="shared" si="9"/>
        <v>0</v>
      </c>
      <c r="W69" s="108">
        <f>'Гл. инж.'!W69+'Инж-техн.'!W69</f>
        <v>13</v>
      </c>
      <c r="X69" s="109">
        <f t="shared" si="10"/>
        <v>37.142857142857146</v>
      </c>
      <c r="Y69" s="108">
        <f>'Гл. инж.'!Y69+'Инж-техн.'!Y69</f>
        <v>0</v>
      </c>
      <c r="Z69" s="109">
        <f t="shared" si="11"/>
        <v>0</v>
      </c>
      <c r="AA69" s="108">
        <f>'Гл. инж.'!AA69+'Инж-техн.'!AA69</f>
        <v>0</v>
      </c>
      <c r="AB69" s="109">
        <f t="shared" si="12"/>
        <v>0</v>
      </c>
      <c r="AC69" s="109">
        <f t="shared" si="13"/>
        <v>0</v>
      </c>
      <c r="AD69" s="108">
        <f>'Гл. инж.'!AD69+'Инж-техн.'!AD69</f>
        <v>28</v>
      </c>
      <c r="AE69" s="109">
        <f t="shared" si="14"/>
        <v>80</v>
      </c>
      <c r="AF69" s="108">
        <f>'Гл. инж.'!AF69+'Инж-техн.'!AF69</f>
        <v>0</v>
      </c>
      <c r="AG69" s="109">
        <f t="shared" si="15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108">
        <f>'Гл. инж.'!C70+'Инж-техн.'!C70</f>
        <v>1</v>
      </c>
      <c r="D70" s="108">
        <f>'Гл. инж.'!D70+'Инж-техн.'!D70</f>
        <v>1</v>
      </c>
      <c r="E70" s="109">
        <f t="shared" si="0"/>
        <v>100</v>
      </c>
      <c r="F70" s="108">
        <f>'Гл. инж.'!F70+'Инж-техн.'!F70</f>
        <v>0</v>
      </c>
      <c r="G70" s="109">
        <f t="shared" si="1"/>
        <v>0</v>
      </c>
      <c r="H70" s="108">
        <f>'Гл. инж.'!H70+'Инж-техн.'!H70</f>
        <v>1</v>
      </c>
      <c r="I70" s="109">
        <f t="shared" si="2"/>
        <v>100</v>
      </c>
      <c r="J70" s="109">
        <f t="shared" si="3"/>
        <v>100</v>
      </c>
      <c r="K70" s="108">
        <f>'Гл. инж.'!K70+'Инж-техн.'!K70</f>
        <v>1</v>
      </c>
      <c r="L70" s="109">
        <f t="shared" si="4"/>
        <v>100</v>
      </c>
      <c r="M70" s="108">
        <f>'Гл. инж.'!M70+'Инж-техн.'!M70</f>
        <v>0</v>
      </c>
      <c r="N70" s="109">
        <f t="shared" si="5"/>
        <v>0</v>
      </c>
      <c r="O70" s="108">
        <f>'Гл. инж.'!O70+'Инж-техн.'!O70</f>
        <v>0</v>
      </c>
      <c r="P70" s="109">
        <f t="shared" si="6"/>
        <v>0</v>
      </c>
      <c r="Q70" s="108">
        <f>'Гл. инж.'!Q70+'Инж-техн.'!Q70</f>
        <v>0</v>
      </c>
      <c r="R70" s="109">
        <f t="shared" si="7"/>
        <v>0</v>
      </c>
      <c r="S70" s="108">
        <f>'Гл. инж.'!S70+'Инж-техн.'!S70</f>
        <v>0</v>
      </c>
      <c r="T70" s="109">
        <f t="shared" si="8"/>
        <v>0</v>
      </c>
      <c r="U70" s="108">
        <f>'Гл. инж.'!U70+'Инж-техн.'!U70</f>
        <v>0</v>
      </c>
      <c r="V70" s="109">
        <f t="shared" si="9"/>
        <v>0</v>
      </c>
      <c r="W70" s="108">
        <f>'Гл. инж.'!W70+'Инж-техн.'!W70</f>
        <v>0</v>
      </c>
      <c r="X70" s="109">
        <f t="shared" si="10"/>
        <v>0</v>
      </c>
      <c r="Y70" s="108">
        <f>'Гл. инж.'!Y70+'Инж-техн.'!Y70</f>
        <v>1</v>
      </c>
      <c r="Z70" s="109">
        <f t="shared" si="11"/>
        <v>100</v>
      </c>
      <c r="AA70" s="108">
        <f>'Гл. инж.'!AA70+'Инж-техн.'!AA70</f>
        <v>0</v>
      </c>
      <c r="AB70" s="109">
        <f t="shared" si="12"/>
        <v>0</v>
      </c>
      <c r="AC70" s="109">
        <f t="shared" si="13"/>
        <v>0</v>
      </c>
      <c r="AD70" s="108">
        <f>'Гл. инж.'!AD70+'Инж-техн.'!AD70</f>
        <v>0</v>
      </c>
      <c r="AE70" s="109">
        <f t="shared" si="14"/>
        <v>0</v>
      </c>
      <c r="AF70" s="108">
        <f>'Гл. инж.'!AF70+'Инж-техн.'!AF70</f>
        <v>0</v>
      </c>
      <c r="AG70" s="109">
        <f t="shared" si="15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108">
        <f>'Гл. инж.'!C71+'Инж-техн.'!C71</f>
        <v>1022</v>
      </c>
      <c r="D71" s="108">
        <f>'Гл. инж.'!D71+'Инж-техн.'!D71</f>
        <v>975</v>
      </c>
      <c r="E71" s="109">
        <f t="shared" si="0"/>
        <v>95.401174168297459</v>
      </c>
      <c r="F71" s="108">
        <f>'Гл. инж.'!F71+'Инж-техн.'!F71</f>
        <v>65</v>
      </c>
      <c r="G71" s="109">
        <f t="shared" si="1"/>
        <v>6.666666666666667</v>
      </c>
      <c r="H71" s="108">
        <f>'Гл. инж.'!H71+'Инж-техн.'!H71</f>
        <v>906</v>
      </c>
      <c r="I71" s="109">
        <f t="shared" si="2"/>
        <v>92.92307692307692</v>
      </c>
      <c r="J71" s="109">
        <f t="shared" si="3"/>
        <v>88.649706457925632</v>
      </c>
      <c r="K71" s="108">
        <f>'Гл. инж.'!K71+'Инж-техн.'!K71</f>
        <v>539</v>
      </c>
      <c r="L71" s="109">
        <f t="shared" si="4"/>
        <v>55.282051282051285</v>
      </c>
      <c r="M71" s="108">
        <f>'Гл. инж.'!M71+'Инж-техн.'!M71</f>
        <v>367</v>
      </c>
      <c r="N71" s="109">
        <f t="shared" si="5"/>
        <v>37.641025641025635</v>
      </c>
      <c r="O71" s="108">
        <f>'Гл. инж.'!O71+'Инж-техн.'!O71</f>
        <v>69</v>
      </c>
      <c r="P71" s="109">
        <f t="shared" si="6"/>
        <v>7.0769230769230766</v>
      </c>
      <c r="Q71" s="108">
        <f>'Гл. инж.'!Q71+'Инж-техн.'!Q71</f>
        <v>6</v>
      </c>
      <c r="R71" s="109">
        <f t="shared" si="7"/>
        <v>8.695652173913043</v>
      </c>
      <c r="S71" s="108">
        <f>'Гл. инж.'!S71+'Инж-техн.'!S71</f>
        <v>94</v>
      </c>
      <c r="T71" s="109">
        <f t="shared" si="8"/>
        <v>9.6410256410256405</v>
      </c>
      <c r="U71" s="108">
        <f>'Гл. инж.'!U71+'Инж-техн.'!U71</f>
        <v>134</v>
      </c>
      <c r="V71" s="109">
        <f t="shared" si="9"/>
        <v>13.743589743589743</v>
      </c>
      <c r="W71" s="108">
        <f>'Гл. инж.'!W71+'Инж-техн.'!W71</f>
        <v>36</v>
      </c>
      <c r="X71" s="109">
        <f t="shared" si="10"/>
        <v>3.6923076923076925</v>
      </c>
      <c r="Y71" s="108">
        <f>'Гл. инж.'!Y71+'Инж-техн.'!Y71</f>
        <v>88</v>
      </c>
      <c r="Z71" s="109">
        <f t="shared" si="11"/>
        <v>9.0256410256410255</v>
      </c>
      <c r="AA71" s="108">
        <f>'Гл. инж.'!AA71+'Инж-техн.'!AA71</f>
        <v>7</v>
      </c>
      <c r="AB71" s="109">
        <f t="shared" si="12"/>
        <v>0.71794871794871795</v>
      </c>
      <c r="AC71" s="109">
        <f t="shared" si="13"/>
        <v>7.9545454545454541</v>
      </c>
      <c r="AD71" s="108">
        <f>'Гл. инж.'!AD71+'Инж-техн.'!AD71</f>
        <v>77</v>
      </c>
      <c r="AE71" s="109">
        <f t="shared" si="14"/>
        <v>7.8974358974358978</v>
      </c>
      <c r="AF71" s="108">
        <f>'Гл. инж.'!AF71+'Инж-техн.'!AF71</f>
        <v>0</v>
      </c>
      <c r="AG71" s="109">
        <f t="shared" si="15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61">
        <f>SUM(C73:C78)</f>
        <v>1427.5</v>
      </c>
      <c r="D72" s="61">
        <f>SUM(D73:D78)</f>
        <v>1300</v>
      </c>
      <c r="E72" s="62">
        <f t="shared" si="0"/>
        <v>91.068301225919441</v>
      </c>
      <c r="F72" s="61">
        <f>SUM(F73:F78)</f>
        <v>165</v>
      </c>
      <c r="G72" s="62">
        <f t="shared" si="1"/>
        <v>12.692307692307692</v>
      </c>
      <c r="H72" s="61">
        <f>SUM(H73:H78)</f>
        <v>1157</v>
      </c>
      <c r="I72" s="62">
        <f>IF(D72=0,0,H72/D72*100)</f>
        <v>89</v>
      </c>
      <c r="J72" s="62">
        <f>IF(C72=0,0,H72/C72*100)</f>
        <v>81.050788091068299</v>
      </c>
      <c r="K72" s="61">
        <f>SUM(K73:K78)</f>
        <v>695</v>
      </c>
      <c r="L72" s="62">
        <f t="shared" si="4"/>
        <v>53.46153846153846</v>
      </c>
      <c r="M72" s="61">
        <f>SUM(M73:M78)</f>
        <v>462</v>
      </c>
      <c r="N72" s="62">
        <f>IF(D72=0,0,M72/D72*100)</f>
        <v>35.53846153846154</v>
      </c>
      <c r="O72" s="61">
        <f>SUM(O73:O78)</f>
        <v>143</v>
      </c>
      <c r="P72" s="62">
        <f>IF(D72=0,0,O72/D72*100)</f>
        <v>11</v>
      </c>
      <c r="Q72" s="61">
        <f>SUM(Q73:Q78)</f>
        <v>11</v>
      </c>
      <c r="R72" s="62">
        <f t="shared" si="7"/>
        <v>7.6923076923076925</v>
      </c>
      <c r="S72" s="61">
        <f>SUM(S73:S78)</f>
        <v>107</v>
      </c>
      <c r="T72" s="62">
        <f>IF(D72=0,0,S72/D72*100)</f>
        <v>8.2307692307692299</v>
      </c>
      <c r="U72" s="61">
        <f>SUM(U73:U78)</f>
        <v>112</v>
      </c>
      <c r="V72" s="62">
        <f t="shared" si="9"/>
        <v>8.615384615384615</v>
      </c>
      <c r="W72" s="61">
        <f>SUM(W73:W78)</f>
        <v>109</v>
      </c>
      <c r="X72" s="62">
        <f>IF(D72=0,0,W72/D72*100)</f>
        <v>8.384615384615385</v>
      </c>
      <c r="Y72" s="61">
        <f>SUM(Y73:Y78)</f>
        <v>202</v>
      </c>
      <c r="Z72" s="62">
        <f>IF(D72=0,0,Y72/D72*100)</f>
        <v>15.538461538461537</v>
      </c>
      <c r="AA72" s="61">
        <f>SUM(AA73:AA78)</f>
        <v>2</v>
      </c>
      <c r="AB72" s="62">
        <f>IF(D72=0,0,AA72/D72*100)</f>
        <v>0.15384615384615385</v>
      </c>
      <c r="AC72" s="62">
        <f>IF(Y72=0,0,AA72/Y72*100)</f>
        <v>0.99009900990099009</v>
      </c>
      <c r="AD72" s="61">
        <f>SUM(AD73:AD78)</f>
        <v>157</v>
      </c>
      <c r="AE72" s="62">
        <f t="shared" si="14"/>
        <v>12.076923076923077</v>
      </c>
      <c r="AF72" s="61">
        <f>SUM(AF73:AF78)</f>
        <v>2</v>
      </c>
      <c r="AG72" s="62">
        <f>IF(D72=0,0,AF72/D72*100)</f>
        <v>0.15384615384615385</v>
      </c>
      <c r="AH72" s="46"/>
      <c r="AI72" s="46"/>
    </row>
    <row r="73" spans="1:35" x14ac:dyDescent="0.25">
      <c r="A73" s="93">
        <v>59</v>
      </c>
      <c r="B73" s="96" t="s">
        <v>96</v>
      </c>
      <c r="C73" s="108">
        <f>'Гл. инж.'!C73+'Инж-техн.'!C73</f>
        <v>185</v>
      </c>
      <c r="D73" s="108">
        <f>'Гл. инж.'!D73+'Инж-техн.'!D73</f>
        <v>177</v>
      </c>
      <c r="E73" s="109">
        <f t="shared" si="0"/>
        <v>95.675675675675677</v>
      </c>
      <c r="F73" s="108">
        <f>'Гл. инж.'!F73+'Инж-техн.'!F73</f>
        <v>15</v>
      </c>
      <c r="G73" s="109">
        <f t="shared" si="1"/>
        <v>8.4745762711864394</v>
      </c>
      <c r="H73" s="108">
        <f>'Гл. инж.'!H73+'Инж-техн.'!H73</f>
        <v>158</v>
      </c>
      <c r="I73" s="109">
        <f t="shared" si="2"/>
        <v>89.265536723163848</v>
      </c>
      <c r="J73" s="109">
        <f t="shared" si="3"/>
        <v>85.405405405405403</v>
      </c>
      <c r="K73" s="108">
        <f>'Гл. инж.'!K73+'Инж-техн.'!K73</f>
        <v>81</v>
      </c>
      <c r="L73" s="109">
        <f t="shared" si="4"/>
        <v>45.762711864406782</v>
      </c>
      <c r="M73" s="108">
        <f>'Гл. инж.'!M73+'Инж-техн.'!M73</f>
        <v>77</v>
      </c>
      <c r="N73" s="109">
        <f t="shared" si="5"/>
        <v>43.502824858757059</v>
      </c>
      <c r="O73" s="108">
        <f>'Гл. инж.'!O73+'Инж-техн.'!O73</f>
        <v>19</v>
      </c>
      <c r="P73" s="109">
        <f t="shared" si="6"/>
        <v>10.734463276836157</v>
      </c>
      <c r="Q73" s="108">
        <f>'Гл. инж.'!Q73+'Инж-техн.'!Q73</f>
        <v>1</v>
      </c>
      <c r="R73" s="109">
        <f t="shared" si="7"/>
        <v>5.2631578947368416</v>
      </c>
      <c r="S73" s="108">
        <f>'Гл. инж.'!S73+'Инж-техн.'!S73</f>
        <v>11</v>
      </c>
      <c r="T73" s="109">
        <f t="shared" si="8"/>
        <v>6.2146892655367232</v>
      </c>
      <c r="U73" s="108">
        <f>'Гл. инж.'!U73+'Инж-техн.'!U73</f>
        <v>25</v>
      </c>
      <c r="V73" s="109">
        <f t="shared" si="9"/>
        <v>14.124293785310735</v>
      </c>
      <c r="W73" s="108">
        <f>'Гл. инж.'!W73+'Инж-техн.'!W73</f>
        <v>5</v>
      </c>
      <c r="X73" s="109">
        <f t="shared" si="10"/>
        <v>2.8248587570621471</v>
      </c>
      <c r="Y73" s="108">
        <f>'Гл. инж.'!Y73+'Инж-техн.'!Y73</f>
        <v>29</v>
      </c>
      <c r="Z73" s="109">
        <f t="shared" si="11"/>
        <v>16.38418079096045</v>
      </c>
      <c r="AA73" s="108">
        <f>'Гл. инж.'!AA73+'Инж-техн.'!AA73</f>
        <v>0</v>
      </c>
      <c r="AB73" s="109">
        <f t="shared" si="12"/>
        <v>0</v>
      </c>
      <c r="AC73" s="109">
        <f t="shared" si="13"/>
        <v>0</v>
      </c>
      <c r="AD73" s="108">
        <f>'Гл. инж.'!AD73+'Инж-техн.'!AD73</f>
        <v>23</v>
      </c>
      <c r="AE73" s="109">
        <f t="shared" si="14"/>
        <v>12.994350282485875</v>
      </c>
      <c r="AF73" s="108">
        <f>'Гл. инж.'!AF73+'Инж-техн.'!AF73</f>
        <v>0</v>
      </c>
      <c r="AG73" s="109">
        <f t="shared" si="15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108">
        <f>'Гл. инж.'!C74+'Инж-техн.'!C74</f>
        <v>483.5</v>
      </c>
      <c r="D74" s="108">
        <f>'Гл. инж.'!D74+'Инж-техн.'!D74</f>
        <v>434</v>
      </c>
      <c r="E74" s="109">
        <f t="shared" si="0"/>
        <v>89.762150982419854</v>
      </c>
      <c r="F74" s="108">
        <f>'Гл. инж.'!F74+'Инж-техн.'!F74</f>
        <v>83</v>
      </c>
      <c r="G74" s="109">
        <f t="shared" si="1"/>
        <v>19.124423963133641</v>
      </c>
      <c r="H74" s="108">
        <f>'Гл. инж.'!H74+'Инж-техн.'!H74</f>
        <v>386</v>
      </c>
      <c r="I74" s="109">
        <f t="shared" si="2"/>
        <v>88.940092165898619</v>
      </c>
      <c r="J74" s="109">
        <f t="shared" si="3"/>
        <v>79.83453981385729</v>
      </c>
      <c r="K74" s="108">
        <f>'Гл. инж.'!K74+'Инж-техн.'!K74</f>
        <v>244</v>
      </c>
      <c r="L74" s="109">
        <f t="shared" si="4"/>
        <v>56.221198156682028</v>
      </c>
      <c r="M74" s="108">
        <f>'Гл. инж.'!M74+'Инж-техн.'!M74</f>
        <v>142</v>
      </c>
      <c r="N74" s="109">
        <f t="shared" si="5"/>
        <v>32.718894009216591</v>
      </c>
      <c r="O74" s="108">
        <f>'Гл. инж.'!O74+'Инж-техн.'!O74</f>
        <v>48</v>
      </c>
      <c r="P74" s="109">
        <f t="shared" si="6"/>
        <v>11.059907834101383</v>
      </c>
      <c r="Q74" s="108">
        <f>'Гл. инж.'!Q74+'Инж-техн.'!Q74</f>
        <v>5</v>
      </c>
      <c r="R74" s="109">
        <f t="shared" si="7"/>
        <v>10.416666666666668</v>
      </c>
      <c r="S74" s="108">
        <f>'Гл. инж.'!S74+'Инж-техн.'!S74</f>
        <v>31</v>
      </c>
      <c r="T74" s="109">
        <f t="shared" si="8"/>
        <v>7.1428571428571423</v>
      </c>
      <c r="U74" s="108">
        <f>'Гл. инж.'!U74+'Инж-техн.'!U74</f>
        <v>32</v>
      </c>
      <c r="V74" s="109">
        <f t="shared" si="9"/>
        <v>7.3732718894009217</v>
      </c>
      <c r="W74" s="108">
        <f>'Гл. инж.'!W74+'Инж-техн.'!W74</f>
        <v>30</v>
      </c>
      <c r="X74" s="109">
        <f t="shared" si="10"/>
        <v>6.9124423963133648</v>
      </c>
      <c r="Y74" s="108">
        <f>'Гл. инж.'!Y74+'Инж-техн.'!Y74</f>
        <v>68</v>
      </c>
      <c r="Z74" s="109">
        <f t="shared" si="11"/>
        <v>15.668202764976957</v>
      </c>
      <c r="AA74" s="108">
        <f>'Гл. инж.'!AA74+'Инж-техн.'!AA74</f>
        <v>1</v>
      </c>
      <c r="AB74" s="109">
        <f t="shared" si="12"/>
        <v>0.2304147465437788</v>
      </c>
      <c r="AC74" s="109">
        <f t="shared" si="13"/>
        <v>1.4705882352941175</v>
      </c>
      <c r="AD74" s="108">
        <f>'Гл. инж.'!AD74+'Инж-техн.'!AD74</f>
        <v>67</v>
      </c>
      <c r="AE74" s="109">
        <f t="shared" si="14"/>
        <v>15.43778801843318</v>
      </c>
      <c r="AF74" s="108">
        <f>'Гл. инж.'!AF74+'Инж-техн.'!AF74</f>
        <v>0</v>
      </c>
      <c r="AG74" s="109">
        <f t="shared" si="15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108">
        <f>'Гл. инж.'!C75+'Инж-техн.'!C75</f>
        <v>435</v>
      </c>
      <c r="D75" s="108">
        <f>'Гл. инж.'!D75+'Инж-техн.'!D75</f>
        <v>406</v>
      </c>
      <c r="E75" s="109">
        <f t="shared" si="0"/>
        <v>93.333333333333329</v>
      </c>
      <c r="F75" s="108">
        <f>'Гл. инж.'!F75+'Инж-техн.'!F75</f>
        <v>30</v>
      </c>
      <c r="G75" s="109">
        <f t="shared" si="1"/>
        <v>7.389162561576355</v>
      </c>
      <c r="H75" s="108">
        <f>'Гл. инж.'!H75+'Инж-техн.'!H75</f>
        <v>361</v>
      </c>
      <c r="I75" s="109">
        <f t="shared" si="2"/>
        <v>88.916256157635459</v>
      </c>
      <c r="J75" s="109">
        <f t="shared" si="3"/>
        <v>82.988505747126439</v>
      </c>
      <c r="K75" s="108">
        <f>'Гл. инж.'!K75+'Инж-техн.'!K75</f>
        <v>209</v>
      </c>
      <c r="L75" s="109">
        <f t="shared" si="4"/>
        <v>51.477832512315267</v>
      </c>
      <c r="M75" s="108">
        <f>'Гл. инж.'!M75+'Инж-техн.'!M75</f>
        <v>152</v>
      </c>
      <c r="N75" s="109">
        <f t="shared" si="5"/>
        <v>37.438423645320199</v>
      </c>
      <c r="O75" s="108">
        <f>'Гл. инж.'!O75+'Инж-техн.'!O75</f>
        <v>45</v>
      </c>
      <c r="P75" s="109">
        <f t="shared" si="6"/>
        <v>11.083743842364532</v>
      </c>
      <c r="Q75" s="108">
        <f>'Гл. инж.'!Q75+'Инж-техн.'!Q75</f>
        <v>1</v>
      </c>
      <c r="R75" s="109">
        <f t="shared" si="7"/>
        <v>2.2222222222222223</v>
      </c>
      <c r="S75" s="108">
        <f>'Гл. инж.'!S75+'Инж-техн.'!S75</f>
        <v>35</v>
      </c>
      <c r="T75" s="109">
        <f t="shared" si="8"/>
        <v>8.6206896551724146</v>
      </c>
      <c r="U75" s="108">
        <f>'Гл. инж.'!U75+'Инж-техн.'!U75</f>
        <v>35</v>
      </c>
      <c r="V75" s="109">
        <f t="shared" si="9"/>
        <v>8.6206896551724146</v>
      </c>
      <c r="W75" s="108">
        <f>'Гл. инж.'!W75+'Инж-техн.'!W75</f>
        <v>31</v>
      </c>
      <c r="X75" s="109">
        <f t="shared" si="10"/>
        <v>7.6354679802955667</v>
      </c>
      <c r="Y75" s="108">
        <f>'Гл. инж.'!Y75+'Инж-техн.'!Y75</f>
        <v>80</v>
      </c>
      <c r="Z75" s="109">
        <f t="shared" si="11"/>
        <v>19.704433497536947</v>
      </c>
      <c r="AA75" s="108">
        <f>'Гл. инж.'!AA75+'Инж-техн.'!AA75</f>
        <v>0</v>
      </c>
      <c r="AB75" s="109">
        <f t="shared" si="12"/>
        <v>0</v>
      </c>
      <c r="AC75" s="109">
        <f t="shared" si="13"/>
        <v>0</v>
      </c>
      <c r="AD75" s="108">
        <f>'Гл. инж.'!AD75+'Инж-техн.'!AD75</f>
        <v>44</v>
      </c>
      <c r="AE75" s="109">
        <f t="shared" si="14"/>
        <v>10.83743842364532</v>
      </c>
      <c r="AF75" s="108">
        <f>'Гл. инж.'!AF75+'Инж-техн.'!AF75</f>
        <v>2</v>
      </c>
      <c r="AG75" s="109">
        <f t="shared" si="15"/>
        <v>0.49261083743842365</v>
      </c>
      <c r="AH75" s="42"/>
      <c r="AI75" s="42"/>
    </row>
    <row r="76" spans="1:35" x14ac:dyDescent="0.25">
      <c r="A76" s="93">
        <v>62</v>
      </c>
      <c r="B76" s="96" t="s">
        <v>99</v>
      </c>
      <c r="C76" s="108">
        <f>'Гл. инж.'!C76+'Инж-техн.'!C76</f>
        <v>270</v>
      </c>
      <c r="D76" s="108">
        <f>'Гл. инж.'!D76+'Инж-техн.'!D76</f>
        <v>245</v>
      </c>
      <c r="E76" s="109">
        <f t="shared" si="0"/>
        <v>90.740740740740748</v>
      </c>
      <c r="F76" s="108">
        <f>'Гл. инж.'!F76+'Инж-техн.'!F76</f>
        <v>31</v>
      </c>
      <c r="G76" s="109">
        <f t="shared" si="1"/>
        <v>12.653061224489795</v>
      </c>
      <c r="H76" s="108">
        <f>'Гл. инж.'!H76+'Инж-техн.'!H76</f>
        <v>216</v>
      </c>
      <c r="I76" s="109">
        <f t="shared" si="2"/>
        <v>88.163265306122454</v>
      </c>
      <c r="J76" s="109">
        <f t="shared" si="3"/>
        <v>80</v>
      </c>
      <c r="K76" s="108">
        <f>'Гл. инж.'!K76+'Инж-техн.'!K76</f>
        <v>136</v>
      </c>
      <c r="L76" s="109">
        <f t="shared" si="4"/>
        <v>55.510204081632651</v>
      </c>
      <c r="M76" s="108">
        <f>'Гл. инж.'!M76+'Инж-техн.'!M76</f>
        <v>80</v>
      </c>
      <c r="N76" s="109">
        <f t="shared" si="5"/>
        <v>32.653061224489797</v>
      </c>
      <c r="O76" s="108">
        <f>'Гл. инж.'!O76+'Инж-техн.'!O76</f>
        <v>29</v>
      </c>
      <c r="P76" s="109">
        <f t="shared" si="6"/>
        <v>11.836734693877551</v>
      </c>
      <c r="Q76" s="108">
        <f>'Гл. инж.'!Q76+'Инж-техн.'!Q76</f>
        <v>3</v>
      </c>
      <c r="R76" s="109">
        <f t="shared" si="7"/>
        <v>10.344827586206897</v>
      </c>
      <c r="S76" s="108">
        <f>'Гл. инж.'!S76+'Инж-техн.'!S76</f>
        <v>29</v>
      </c>
      <c r="T76" s="109">
        <f t="shared" si="8"/>
        <v>11.836734693877551</v>
      </c>
      <c r="U76" s="108">
        <f>'Гл. инж.'!U76+'Инж-техн.'!U76</f>
        <v>19</v>
      </c>
      <c r="V76" s="109">
        <f t="shared" si="9"/>
        <v>7.7551020408163263</v>
      </c>
      <c r="W76" s="108">
        <f>'Гл. инж.'!W76+'Инж-техн.'!W76</f>
        <v>43</v>
      </c>
      <c r="X76" s="109">
        <f t="shared" si="10"/>
        <v>17.551020408163264</v>
      </c>
      <c r="Y76" s="108">
        <f>'Гл. инж.'!Y76+'Инж-техн.'!Y76</f>
        <v>20</v>
      </c>
      <c r="Z76" s="109">
        <f t="shared" si="11"/>
        <v>8.1632653061224492</v>
      </c>
      <c r="AA76" s="108">
        <f>'Гл. инж.'!AA76+'Инж-техн.'!AA76</f>
        <v>1</v>
      </c>
      <c r="AB76" s="109">
        <f t="shared" si="12"/>
        <v>0.40816326530612246</v>
      </c>
      <c r="AC76" s="109">
        <f t="shared" si="13"/>
        <v>5</v>
      </c>
      <c r="AD76" s="108">
        <f>'Гл. инж.'!AD76+'Инж-техн.'!AD76</f>
        <v>19</v>
      </c>
      <c r="AE76" s="109">
        <f t="shared" si="14"/>
        <v>7.7551020408163263</v>
      </c>
      <c r="AF76" s="108">
        <f>'Гл. инж.'!AF76+'Инж-техн.'!AF76</f>
        <v>0</v>
      </c>
      <c r="AG76" s="109">
        <f t="shared" si="15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108">
        <f>'Гл. инж.'!C77+'Инж-техн.'!C77</f>
        <v>12</v>
      </c>
      <c r="D77" s="108">
        <f>'Гл. инж.'!D77+'Инж-техн.'!D77</f>
        <v>7</v>
      </c>
      <c r="E77" s="109">
        <f t="shared" si="0"/>
        <v>58.333333333333336</v>
      </c>
      <c r="F77" s="108">
        <f>'Гл. инж.'!F77+'Инж-техн.'!F77</f>
        <v>0</v>
      </c>
      <c r="G77" s="109">
        <f t="shared" si="1"/>
        <v>0</v>
      </c>
      <c r="H77" s="108">
        <f>'Гл. инж.'!H77+'Инж-техн.'!H77</f>
        <v>7</v>
      </c>
      <c r="I77" s="109">
        <f t="shared" si="2"/>
        <v>100</v>
      </c>
      <c r="J77" s="109">
        <f t="shared" si="3"/>
        <v>58.333333333333336</v>
      </c>
      <c r="K77" s="108">
        <f>'Гл. инж.'!K77+'Инж-техн.'!K77</f>
        <v>7</v>
      </c>
      <c r="L77" s="109">
        <f t="shared" si="4"/>
        <v>100</v>
      </c>
      <c r="M77" s="108">
        <f>'Гл. инж.'!M77+'Инж-техн.'!M77</f>
        <v>0</v>
      </c>
      <c r="N77" s="109">
        <f t="shared" si="5"/>
        <v>0</v>
      </c>
      <c r="O77" s="108">
        <f>'Гл. инж.'!O77+'Инж-техн.'!O77</f>
        <v>0</v>
      </c>
      <c r="P77" s="109">
        <f t="shared" si="6"/>
        <v>0</v>
      </c>
      <c r="Q77" s="108">
        <f>'Гл. инж.'!Q77+'Инж-техн.'!Q77</f>
        <v>0</v>
      </c>
      <c r="R77" s="109">
        <f t="shared" si="7"/>
        <v>0</v>
      </c>
      <c r="S77" s="108">
        <f>'Гл. инж.'!S77+'Инж-техн.'!S77</f>
        <v>0</v>
      </c>
      <c r="T77" s="109">
        <f t="shared" si="8"/>
        <v>0</v>
      </c>
      <c r="U77" s="108">
        <f>'Гл. инж.'!U77+'Инж-техн.'!U77</f>
        <v>0</v>
      </c>
      <c r="V77" s="109">
        <f t="shared" si="9"/>
        <v>0</v>
      </c>
      <c r="W77" s="108">
        <f>'Гл. инж.'!W77+'Инж-техн.'!W77</f>
        <v>0</v>
      </c>
      <c r="X77" s="109">
        <f t="shared" si="10"/>
        <v>0</v>
      </c>
      <c r="Y77" s="108">
        <f>'Гл. инж.'!Y77+'Инж-техн.'!Y77</f>
        <v>3</v>
      </c>
      <c r="Z77" s="109">
        <f t="shared" si="11"/>
        <v>42.857142857142854</v>
      </c>
      <c r="AA77" s="108">
        <f>'Гл. инж.'!AA77+'Инж-техн.'!AA77</f>
        <v>0</v>
      </c>
      <c r="AB77" s="109">
        <f t="shared" si="12"/>
        <v>0</v>
      </c>
      <c r="AC77" s="109">
        <f t="shared" si="13"/>
        <v>0</v>
      </c>
      <c r="AD77" s="108">
        <f>'Гл. инж.'!AD77+'Инж-техн.'!AD77</f>
        <v>3</v>
      </c>
      <c r="AE77" s="109">
        <f t="shared" si="14"/>
        <v>42.857142857142854</v>
      </c>
      <c r="AF77" s="108">
        <f>'Гл. инж.'!AF77+'Инж-техн.'!AF77</f>
        <v>0</v>
      </c>
      <c r="AG77" s="109">
        <f t="shared" si="15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108">
        <f>'Гл. инж.'!C78+'Инж-техн.'!C78</f>
        <v>42</v>
      </c>
      <c r="D78" s="108">
        <f>'Гл. инж.'!D78+'Инж-техн.'!D78</f>
        <v>31</v>
      </c>
      <c r="E78" s="109">
        <f t="shared" si="0"/>
        <v>73.80952380952381</v>
      </c>
      <c r="F78" s="108">
        <f>'Гл. инж.'!F78+'Инж-техн.'!F78</f>
        <v>6</v>
      </c>
      <c r="G78" s="109">
        <f t="shared" si="1"/>
        <v>19.35483870967742</v>
      </c>
      <c r="H78" s="108">
        <f>'Гл. инж.'!H78+'Инж-техн.'!H78</f>
        <v>29</v>
      </c>
      <c r="I78" s="109">
        <f t="shared" si="2"/>
        <v>93.548387096774192</v>
      </c>
      <c r="J78" s="109">
        <f t="shared" si="3"/>
        <v>69.047619047619051</v>
      </c>
      <c r="K78" s="108">
        <f>'Гл. инж.'!K78+'Инж-техн.'!K78</f>
        <v>18</v>
      </c>
      <c r="L78" s="109">
        <f t="shared" si="4"/>
        <v>58.064516129032263</v>
      </c>
      <c r="M78" s="108">
        <f>'Гл. инж.'!M78+'Инж-техн.'!M78</f>
        <v>11</v>
      </c>
      <c r="N78" s="109">
        <f t="shared" si="5"/>
        <v>35.483870967741936</v>
      </c>
      <c r="O78" s="108">
        <f>'Гл. инж.'!O78+'Инж-техн.'!O78</f>
        <v>2</v>
      </c>
      <c r="P78" s="109">
        <f t="shared" si="6"/>
        <v>6.4516129032258061</v>
      </c>
      <c r="Q78" s="108">
        <f>'Гл. инж.'!Q78+'Инж-техн.'!Q78</f>
        <v>1</v>
      </c>
      <c r="R78" s="109">
        <f t="shared" si="7"/>
        <v>50</v>
      </c>
      <c r="S78" s="108">
        <f>'Гл. инж.'!S78+'Инж-техн.'!S78</f>
        <v>1</v>
      </c>
      <c r="T78" s="109">
        <f t="shared" si="8"/>
        <v>3.225806451612903</v>
      </c>
      <c r="U78" s="108">
        <f>'Гл. инж.'!U78+'Инж-техн.'!U78</f>
        <v>1</v>
      </c>
      <c r="V78" s="109">
        <f t="shared" si="9"/>
        <v>3.225806451612903</v>
      </c>
      <c r="W78" s="108">
        <f>'Гл. инж.'!W78+'Инж-техн.'!W78</f>
        <v>0</v>
      </c>
      <c r="X78" s="109">
        <f t="shared" si="10"/>
        <v>0</v>
      </c>
      <c r="Y78" s="108">
        <f>'Гл. инж.'!Y78+'Инж-техн.'!Y78</f>
        <v>2</v>
      </c>
      <c r="Z78" s="109">
        <f t="shared" si="11"/>
        <v>6.4516129032258061</v>
      </c>
      <c r="AA78" s="108">
        <f>'Гл. инж.'!AA78+'Инж-техн.'!AA78</f>
        <v>0</v>
      </c>
      <c r="AB78" s="109">
        <f t="shared" si="12"/>
        <v>0</v>
      </c>
      <c r="AC78" s="109">
        <f t="shared" si="13"/>
        <v>0</v>
      </c>
      <c r="AD78" s="108">
        <f>'Гл. инж.'!AD78+'Инж-техн.'!AD78</f>
        <v>1</v>
      </c>
      <c r="AE78" s="109">
        <f t="shared" si="14"/>
        <v>3.225806451612903</v>
      </c>
      <c r="AF78" s="108">
        <f>'Гл. инж.'!AF78+'Инж-техн.'!AF78</f>
        <v>0</v>
      </c>
      <c r="AG78" s="109">
        <f t="shared" si="15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61">
        <f>SUM(C80:C89)</f>
        <v>2552</v>
      </c>
      <c r="D79" s="61">
        <f>SUM(D80:D89)</f>
        <v>2312</v>
      </c>
      <c r="E79" s="62">
        <f>IF(C79=0,0,D79/C79*100)</f>
        <v>90.595611285266457</v>
      </c>
      <c r="F79" s="61">
        <f>SUM(F80:F89)</f>
        <v>138</v>
      </c>
      <c r="G79" s="62">
        <f>IF(D79=0,0,F79/D79*100)</f>
        <v>5.968858131487889</v>
      </c>
      <c r="H79" s="61">
        <f>SUM(H80:H89)</f>
        <v>1983</v>
      </c>
      <c r="I79" s="62">
        <f>IF(D79=0,0,H79/D79*100)</f>
        <v>85.769896193771615</v>
      </c>
      <c r="J79" s="62">
        <f>IF(C79=0,0,H79/C79*100)</f>
        <v>77.703761755485885</v>
      </c>
      <c r="K79" s="61">
        <f>SUM(K80:K89)</f>
        <v>1125</v>
      </c>
      <c r="L79" s="62">
        <f t="shared" si="4"/>
        <v>48.659169550173011</v>
      </c>
      <c r="M79" s="61">
        <f>SUM(M80:M89)</f>
        <v>858</v>
      </c>
      <c r="N79" s="62">
        <f>IF(D79=0,0,M79/D79*100)</f>
        <v>37.110726643598618</v>
      </c>
      <c r="O79" s="61">
        <f>SUM(O80:O89)</f>
        <v>329</v>
      </c>
      <c r="P79" s="62">
        <f>IF(D79=0,0,O79/D79*100)</f>
        <v>14.230103806228373</v>
      </c>
      <c r="Q79" s="61">
        <f>SUM(Q80:Q89)</f>
        <v>13</v>
      </c>
      <c r="R79" s="62">
        <f t="shared" si="7"/>
        <v>3.9513677811550152</v>
      </c>
      <c r="S79" s="61">
        <f>SUM(S80:S89)</f>
        <v>258</v>
      </c>
      <c r="T79" s="62">
        <f>IF(D79=0,0,S79/D79*100)</f>
        <v>11.159169550173011</v>
      </c>
      <c r="U79" s="61">
        <f>SUM(U80:U89)</f>
        <v>226</v>
      </c>
      <c r="V79" s="62">
        <f t="shared" si="9"/>
        <v>9.7750865051903109</v>
      </c>
      <c r="W79" s="61">
        <f>SUM(W80:W89)</f>
        <v>103</v>
      </c>
      <c r="X79" s="62">
        <f>IF(D79=0,0,W79/D79*100)</f>
        <v>4.4550173010380627</v>
      </c>
      <c r="Y79" s="61">
        <f>SUM(Y80:Y89)</f>
        <v>318</v>
      </c>
      <c r="Z79" s="62">
        <f>IF(D79=0,0,Y79/D79*100)</f>
        <v>13.754325259515571</v>
      </c>
      <c r="AA79" s="61">
        <f>SUM(AA80:AA89)</f>
        <v>33</v>
      </c>
      <c r="AB79" s="62">
        <f>IF(D79=0,0,AA79/D79*100)</f>
        <v>1.4273356401384083</v>
      </c>
      <c r="AC79" s="62">
        <f>IF(Y79=0,0,AA79/Y79*100)</f>
        <v>10.377358490566039</v>
      </c>
      <c r="AD79" s="61">
        <f>SUM(AD80:AD89)</f>
        <v>321</v>
      </c>
      <c r="AE79" s="62">
        <f t="shared" si="14"/>
        <v>13.884083044982699</v>
      </c>
      <c r="AF79" s="61">
        <f>SUM(AF80:AF89)</f>
        <v>1</v>
      </c>
      <c r="AG79" s="62">
        <f>IF(D79=0,0,AF79/D79*100)</f>
        <v>4.3252595155709346E-2</v>
      </c>
      <c r="AH79" s="46"/>
      <c r="AI79" s="46"/>
    </row>
    <row r="80" spans="1:35" x14ac:dyDescent="0.25">
      <c r="A80" s="93">
        <v>65</v>
      </c>
      <c r="B80" s="96" t="s">
        <v>104</v>
      </c>
      <c r="C80" s="108">
        <f>'Гл. инж.'!C80+'Инж-техн.'!C80</f>
        <v>19</v>
      </c>
      <c r="D80" s="108">
        <f>'Гл. инж.'!D80+'Инж-техн.'!D80</f>
        <v>18</v>
      </c>
      <c r="E80" s="109">
        <f t="shared" ref="E80" si="64">IF(C80=0,0,D80/C80*100)</f>
        <v>94.73684210526315</v>
      </c>
      <c r="F80" s="108">
        <f>'Гл. инж.'!F80+'Инж-техн.'!F80</f>
        <v>2</v>
      </c>
      <c r="G80" s="109">
        <f t="shared" ref="G80" si="65">IF(D80=0,0,F80/D80*100)</f>
        <v>11.111111111111111</v>
      </c>
      <c r="H80" s="108">
        <f>'Гл. инж.'!H80+'Инж-техн.'!H80</f>
        <v>17</v>
      </c>
      <c r="I80" s="109">
        <f t="shared" ref="I80" si="66">IF(D80=0,0,H80/D80*100)</f>
        <v>94.444444444444443</v>
      </c>
      <c r="J80" s="109">
        <f t="shared" ref="J80" si="67">IF(C80=0,0,H80/C80*100)</f>
        <v>89.473684210526315</v>
      </c>
      <c r="K80" s="108">
        <f>'Гл. инж.'!K80+'Инж-техн.'!K80</f>
        <v>10</v>
      </c>
      <c r="L80" s="109">
        <f t="shared" ref="L80" si="68">IF(D80=0,0,K80/D80*100)</f>
        <v>55.555555555555557</v>
      </c>
      <c r="M80" s="108">
        <f>'Гл. инж.'!M80+'Инж-техн.'!M80</f>
        <v>7</v>
      </c>
      <c r="N80" s="109">
        <f t="shared" ref="N80" si="69">IF(D80=0,0,M80/D80*100)</f>
        <v>38.888888888888893</v>
      </c>
      <c r="O80" s="108">
        <f>'Гл. инж.'!O80+'Инж-техн.'!O80</f>
        <v>1</v>
      </c>
      <c r="P80" s="109">
        <f t="shared" ref="P80" si="70">IF(D80=0,0,O80/D80*100)</f>
        <v>5.5555555555555554</v>
      </c>
      <c r="Q80" s="108">
        <f>'Гл. инж.'!Q80+'Инж-техн.'!Q80</f>
        <v>0</v>
      </c>
      <c r="R80" s="109">
        <f t="shared" ref="R80" si="71">IF(O80=0,0,Q80/O80*100)</f>
        <v>0</v>
      </c>
      <c r="S80" s="108">
        <f>'Гл. инж.'!S80+'Инж-техн.'!S80</f>
        <v>2</v>
      </c>
      <c r="T80" s="109">
        <f t="shared" ref="T80" si="72">IF(D80=0,0,S80/D80*100)</f>
        <v>11.111111111111111</v>
      </c>
      <c r="U80" s="108">
        <f>'Гл. инж.'!U80+'Инж-техн.'!U80</f>
        <v>2</v>
      </c>
      <c r="V80" s="109">
        <f t="shared" ref="V80" si="73">IF(D80=0,0,U80/D80*100)</f>
        <v>11.111111111111111</v>
      </c>
      <c r="W80" s="108">
        <f>'Гл. инж.'!W80+'Инж-техн.'!W80</f>
        <v>2</v>
      </c>
      <c r="X80" s="109">
        <f t="shared" ref="X80" si="74">IF(D80=0,0,W80/D80*100)</f>
        <v>11.111111111111111</v>
      </c>
      <c r="Y80" s="108">
        <f>'Гл. инж.'!Y80+'Инж-техн.'!Y80</f>
        <v>2</v>
      </c>
      <c r="Z80" s="109">
        <f t="shared" ref="Z80" si="75">IF(D80=0,0,Y80/D80*100)</f>
        <v>11.111111111111111</v>
      </c>
      <c r="AA80" s="108">
        <f>'Гл. инж.'!AA80+'Инж-техн.'!AA80</f>
        <v>0</v>
      </c>
      <c r="AB80" s="109">
        <f t="shared" ref="AB80" si="76">IF(D80=0,0,AA80/D80*100)</f>
        <v>0</v>
      </c>
      <c r="AC80" s="109">
        <f t="shared" ref="AC80" si="77">IF(Y80=0,0,AA80/Y80*100)</f>
        <v>0</v>
      </c>
      <c r="AD80" s="108">
        <f>'Гл. инж.'!AD80+'Инж-техн.'!AD80</f>
        <v>3</v>
      </c>
      <c r="AE80" s="109">
        <f t="shared" ref="AE80" si="78">IF(D80=0,0,AD80/D80*100)</f>
        <v>16.666666666666664</v>
      </c>
      <c r="AF80" s="108">
        <f>'Гл. инж.'!AF80+'Инж-техн.'!AF80</f>
        <v>0</v>
      </c>
      <c r="AG80" s="109">
        <f t="shared" ref="AG80" si="7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108">
        <f>'Гл. инж.'!C81+'Инж-техн.'!C81</f>
        <v>12</v>
      </c>
      <c r="D81" s="108">
        <f>'Гл. инж.'!D81+'Инж-техн.'!D81</f>
        <v>12</v>
      </c>
      <c r="E81" s="109">
        <f t="shared" ref="E81:E89" si="80">IF(C81=0,0,D81/C81*100)</f>
        <v>100</v>
      </c>
      <c r="F81" s="108">
        <f>'Гл. инж.'!F81+'Инж-техн.'!F81</f>
        <v>2</v>
      </c>
      <c r="G81" s="109">
        <f t="shared" ref="G81:G89" si="81">IF(D81=0,0,F81/D81*100)</f>
        <v>16.666666666666664</v>
      </c>
      <c r="H81" s="108">
        <f>'Гл. инж.'!H81+'Инж-техн.'!H81</f>
        <v>11</v>
      </c>
      <c r="I81" s="109">
        <f t="shared" ref="I81:I89" si="82">IF(D81=0,0,H81/D81*100)</f>
        <v>91.666666666666657</v>
      </c>
      <c r="J81" s="109">
        <f t="shared" ref="J81:J89" si="83">IF(C81=0,0,H81/C81*100)</f>
        <v>91.666666666666657</v>
      </c>
      <c r="K81" s="108">
        <f>'Гл. инж.'!K81+'Инж-техн.'!K81</f>
        <v>2</v>
      </c>
      <c r="L81" s="109">
        <f t="shared" ref="L81:L89" si="84">IF(D81=0,0,K81/D81*100)</f>
        <v>16.666666666666664</v>
      </c>
      <c r="M81" s="108">
        <f>'Гл. инж.'!M81+'Инж-техн.'!M81</f>
        <v>9</v>
      </c>
      <c r="N81" s="109">
        <f t="shared" ref="N81:N89" si="85">IF(D81=0,0,M81/D81*100)</f>
        <v>75</v>
      </c>
      <c r="O81" s="108">
        <f>'Гл. инж.'!O81+'Инж-техн.'!O81</f>
        <v>1</v>
      </c>
      <c r="P81" s="109">
        <f t="shared" ref="P81:P89" si="86">IF(D81=0,0,O81/D81*100)</f>
        <v>8.3333333333333321</v>
      </c>
      <c r="Q81" s="108">
        <f>'Гл. инж.'!Q81+'Инж-техн.'!Q81</f>
        <v>0</v>
      </c>
      <c r="R81" s="109">
        <f t="shared" ref="R81:R89" si="87">IF(O81=0,0,Q81/O81*100)</f>
        <v>0</v>
      </c>
      <c r="S81" s="108">
        <f>'Гл. инж.'!S81+'Инж-техн.'!S81</f>
        <v>1</v>
      </c>
      <c r="T81" s="109">
        <f t="shared" ref="T81:T89" si="88">IF(D81=0,0,S81/D81*100)</f>
        <v>8.3333333333333321</v>
      </c>
      <c r="U81" s="108">
        <f>'Гл. инж.'!U81+'Инж-техн.'!U81</f>
        <v>0</v>
      </c>
      <c r="V81" s="109">
        <f t="shared" ref="V81:V89" si="89">IF(D81=0,0,U81/D81*100)</f>
        <v>0</v>
      </c>
      <c r="W81" s="108">
        <f>'Гл. инж.'!W81+'Инж-техн.'!W81</f>
        <v>0</v>
      </c>
      <c r="X81" s="109">
        <f t="shared" ref="X81:X89" si="90">IF(D81=0,0,W81/D81*100)</f>
        <v>0</v>
      </c>
      <c r="Y81" s="108">
        <f>'Гл. инж.'!Y81+'Инж-техн.'!Y81</f>
        <v>2</v>
      </c>
      <c r="Z81" s="109">
        <f t="shared" ref="Z81:Z89" si="91">IF(D81=0,0,Y81/D81*100)</f>
        <v>16.666666666666664</v>
      </c>
      <c r="AA81" s="108">
        <f>'Гл. инж.'!AA81+'Инж-техн.'!AA81</f>
        <v>0</v>
      </c>
      <c r="AB81" s="109">
        <f t="shared" ref="AB81:AB89" si="92">IF(D81=0,0,AA81/D81*100)</f>
        <v>0</v>
      </c>
      <c r="AC81" s="109">
        <f t="shared" ref="AC81:AC89" si="93">IF(Y81=0,0,AA81/Y81*100)</f>
        <v>0</v>
      </c>
      <c r="AD81" s="108">
        <f>'Гл. инж.'!AD81+'Инж-техн.'!AD81</f>
        <v>0</v>
      </c>
      <c r="AE81" s="109">
        <f t="shared" ref="AE81:AE89" si="94">IF(D81=0,0,AD81/D81*100)</f>
        <v>0</v>
      </c>
      <c r="AF81" s="108">
        <f>'Гл. инж.'!AF81+'Инж-техн.'!AF81</f>
        <v>0</v>
      </c>
      <c r="AG81" s="109">
        <f t="shared" ref="AG81:AG89" si="95">IF(D81=0,0,AF81/D81*100)</f>
        <v>0</v>
      </c>
      <c r="AH81" s="42"/>
      <c r="AI81" s="42"/>
    </row>
    <row r="82" spans="1:35" x14ac:dyDescent="0.25">
      <c r="A82" s="93">
        <f t="shared" ref="A82:A89" si="96">A81+1</f>
        <v>67</v>
      </c>
      <c r="B82" s="96" t="s">
        <v>107</v>
      </c>
      <c r="C82" s="108">
        <f>'Гл. инж.'!C82+'Инж-техн.'!C82</f>
        <v>14</v>
      </c>
      <c r="D82" s="108">
        <f>'Гл. инж.'!D82+'Инж-техн.'!D82</f>
        <v>6</v>
      </c>
      <c r="E82" s="109">
        <f t="shared" si="80"/>
        <v>42.857142857142854</v>
      </c>
      <c r="F82" s="108">
        <f>'Гл. инж.'!F82+'Инж-техн.'!F82</f>
        <v>1</v>
      </c>
      <c r="G82" s="109">
        <f t="shared" si="81"/>
        <v>16.666666666666664</v>
      </c>
      <c r="H82" s="108">
        <f>'Гл. инж.'!H82+'Инж-техн.'!H82</f>
        <v>5</v>
      </c>
      <c r="I82" s="109">
        <f t="shared" si="82"/>
        <v>83.333333333333343</v>
      </c>
      <c r="J82" s="109">
        <f t="shared" si="83"/>
        <v>35.714285714285715</v>
      </c>
      <c r="K82" s="108">
        <f>'Гл. инж.'!K82+'Инж-техн.'!K82</f>
        <v>1</v>
      </c>
      <c r="L82" s="109">
        <f t="shared" si="84"/>
        <v>16.666666666666664</v>
      </c>
      <c r="M82" s="108">
        <f>'Гл. инж.'!M82+'Инж-техн.'!M82</f>
        <v>4</v>
      </c>
      <c r="N82" s="109">
        <f t="shared" si="85"/>
        <v>66.666666666666657</v>
      </c>
      <c r="O82" s="108">
        <f>'Гл. инж.'!O82+'Инж-техн.'!O82</f>
        <v>1</v>
      </c>
      <c r="P82" s="109">
        <f t="shared" si="86"/>
        <v>16.666666666666664</v>
      </c>
      <c r="Q82" s="108">
        <f>'Гл. инж.'!Q82+'Инж-техн.'!Q82</f>
        <v>0</v>
      </c>
      <c r="R82" s="109">
        <f t="shared" si="87"/>
        <v>0</v>
      </c>
      <c r="S82" s="108">
        <f>'Гл. инж.'!S82+'Инж-техн.'!S82</f>
        <v>2</v>
      </c>
      <c r="T82" s="109">
        <f t="shared" si="88"/>
        <v>33.333333333333329</v>
      </c>
      <c r="U82" s="108">
        <f>'Гл. инж.'!U82+'Инж-техн.'!U82</f>
        <v>0</v>
      </c>
      <c r="V82" s="109">
        <f t="shared" si="89"/>
        <v>0</v>
      </c>
      <c r="W82" s="108">
        <f>'Гл. инж.'!W82+'Инж-техн.'!W82</f>
        <v>0</v>
      </c>
      <c r="X82" s="109">
        <f t="shared" si="90"/>
        <v>0</v>
      </c>
      <c r="Y82" s="108">
        <f>'Гл. инж.'!Y82+'Инж-техн.'!Y82</f>
        <v>1</v>
      </c>
      <c r="Z82" s="109">
        <f t="shared" si="91"/>
        <v>16.666666666666664</v>
      </c>
      <c r="AA82" s="108">
        <f>'Гл. инж.'!AA82+'Инж-техн.'!AA82</f>
        <v>0</v>
      </c>
      <c r="AB82" s="109">
        <f t="shared" si="92"/>
        <v>0</v>
      </c>
      <c r="AC82" s="109">
        <f t="shared" si="93"/>
        <v>0</v>
      </c>
      <c r="AD82" s="108">
        <f>'Гл. инж.'!AD82+'Инж-техн.'!AD82</f>
        <v>1</v>
      </c>
      <c r="AE82" s="109">
        <f t="shared" si="94"/>
        <v>16.666666666666664</v>
      </c>
      <c r="AF82" s="108">
        <f>'Гл. инж.'!AF82+'Инж-техн.'!AF82</f>
        <v>0</v>
      </c>
      <c r="AG82" s="109">
        <f t="shared" si="95"/>
        <v>0</v>
      </c>
      <c r="AH82" s="42"/>
      <c r="AI82" s="42"/>
    </row>
    <row r="83" spans="1:35" x14ac:dyDescent="0.25">
      <c r="A83" s="93">
        <f t="shared" si="96"/>
        <v>68</v>
      </c>
      <c r="B83" s="96" t="s">
        <v>108</v>
      </c>
      <c r="C83" s="108">
        <f>'Гл. инж.'!C83+'Инж-техн.'!C83</f>
        <v>657</v>
      </c>
      <c r="D83" s="108">
        <f>'Гл. инж.'!D83+'Инж-техн.'!D83</f>
        <v>604</v>
      </c>
      <c r="E83" s="109">
        <f t="shared" si="80"/>
        <v>91.933028919330283</v>
      </c>
      <c r="F83" s="108">
        <f>'Гл. инж.'!F83+'Инж-техн.'!F83</f>
        <v>37</v>
      </c>
      <c r="G83" s="109">
        <f t="shared" si="81"/>
        <v>6.1258278145695364</v>
      </c>
      <c r="H83" s="108">
        <f>'Гл. инж.'!H83+'Инж-техн.'!H83</f>
        <v>518</v>
      </c>
      <c r="I83" s="109">
        <f t="shared" si="82"/>
        <v>85.761589403973517</v>
      </c>
      <c r="J83" s="109">
        <f t="shared" si="83"/>
        <v>78.843226788432261</v>
      </c>
      <c r="K83" s="108">
        <f>'Гл. инж.'!K83+'Инж-техн.'!K83</f>
        <v>308</v>
      </c>
      <c r="L83" s="109">
        <f t="shared" si="84"/>
        <v>50.993377483443716</v>
      </c>
      <c r="M83" s="108">
        <f>'Гл. инж.'!M83+'Инж-техн.'!M83</f>
        <v>210</v>
      </c>
      <c r="N83" s="109">
        <f t="shared" si="85"/>
        <v>34.768211920529801</v>
      </c>
      <c r="O83" s="108">
        <f>'Гл. инж.'!O83+'Инж-техн.'!O83</f>
        <v>86</v>
      </c>
      <c r="P83" s="109">
        <f t="shared" si="86"/>
        <v>14.23841059602649</v>
      </c>
      <c r="Q83" s="108">
        <f>'Гл. инж.'!Q83+'Инж-техн.'!Q83</f>
        <v>1</v>
      </c>
      <c r="R83" s="109">
        <f t="shared" si="87"/>
        <v>1.1627906976744187</v>
      </c>
      <c r="S83" s="108">
        <f>'Гл. инж.'!S83+'Инж-техн.'!S83</f>
        <v>53</v>
      </c>
      <c r="T83" s="109">
        <f t="shared" si="88"/>
        <v>8.7748344370860938</v>
      </c>
      <c r="U83" s="108">
        <f>'Гл. инж.'!U83+'Инж-техн.'!U83</f>
        <v>60</v>
      </c>
      <c r="V83" s="109">
        <f t="shared" si="89"/>
        <v>9.9337748344370862</v>
      </c>
      <c r="W83" s="108">
        <f>'Гл. инж.'!W83+'Инж-техн.'!W83</f>
        <v>22</v>
      </c>
      <c r="X83" s="109">
        <f t="shared" si="90"/>
        <v>3.6423841059602649</v>
      </c>
      <c r="Y83" s="108">
        <f>'Гл. инж.'!Y83+'Инж-техн.'!Y83</f>
        <v>97</v>
      </c>
      <c r="Z83" s="109">
        <f t="shared" si="91"/>
        <v>16.059602649006621</v>
      </c>
      <c r="AA83" s="108">
        <f>'Гл. инж.'!AA83+'Инж-техн.'!AA83</f>
        <v>24</v>
      </c>
      <c r="AB83" s="109">
        <f t="shared" si="92"/>
        <v>3.9735099337748347</v>
      </c>
      <c r="AC83" s="109">
        <f t="shared" si="93"/>
        <v>24.742268041237114</v>
      </c>
      <c r="AD83" s="108">
        <f>'Гл. инж.'!AD83+'Инж-техн.'!AD83</f>
        <v>98</v>
      </c>
      <c r="AE83" s="109">
        <f t="shared" si="94"/>
        <v>16.225165562913908</v>
      </c>
      <c r="AF83" s="108">
        <f>'Гл. инж.'!AF83+'Инж-техн.'!AF83</f>
        <v>0</v>
      </c>
      <c r="AG83" s="109">
        <f t="shared" si="95"/>
        <v>0</v>
      </c>
      <c r="AH83" s="42"/>
      <c r="AI83" s="42"/>
    </row>
    <row r="84" spans="1:35" x14ac:dyDescent="0.25">
      <c r="A84" s="93">
        <f t="shared" si="96"/>
        <v>69</v>
      </c>
      <c r="B84" s="96" t="s">
        <v>110</v>
      </c>
      <c r="C84" s="108">
        <f>'Гл. инж.'!C84+'Инж-техн.'!C84</f>
        <v>486</v>
      </c>
      <c r="D84" s="108">
        <f>'Гл. инж.'!D84+'Инж-техн.'!D84</f>
        <v>430</v>
      </c>
      <c r="E84" s="109">
        <f t="shared" si="80"/>
        <v>88.477366255144034</v>
      </c>
      <c r="F84" s="108">
        <f>'Гл. инж.'!F84+'Инж-техн.'!F84</f>
        <v>25</v>
      </c>
      <c r="G84" s="109">
        <f t="shared" si="81"/>
        <v>5.8139534883720927</v>
      </c>
      <c r="H84" s="108">
        <f>'Гл. инж.'!H84+'Инж-техн.'!H84</f>
        <v>324</v>
      </c>
      <c r="I84" s="109">
        <f t="shared" si="82"/>
        <v>75.348837209302317</v>
      </c>
      <c r="J84" s="109">
        <f t="shared" si="83"/>
        <v>66.666666666666657</v>
      </c>
      <c r="K84" s="108">
        <f>'Гл. инж.'!K84+'Инж-техн.'!K84</f>
        <v>156</v>
      </c>
      <c r="L84" s="109">
        <f t="shared" si="84"/>
        <v>36.279069767441861</v>
      </c>
      <c r="M84" s="108">
        <f>'Гл. инж.'!M84+'Инж-техн.'!M84</f>
        <v>168</v>
      </c>
      <c r="N84" s="109">
        <f t="shared" si="85"/>
        <v>39.069767441860463</v>
      </c>
      <c r="O84" s="108">
        <f>'Гл. инж.'!O84+'Инж-техн.'!O84</f>
        <v>106</v>
      </c>
      <c r="P84" s="109">
        <f t="shared" si="86"/>
        <v>24.651162790697676</v>
      </c>
      <c r="Q84" s="108">
        <f>'Гл. инж.'!Q84+'Инж-техн.'!Q84</f>
        <v>0</v>
      </c>
      <c r="R84" s="109">
        <f t="shared" si="87"/>
        <v>0</v>
      </c>
      <c r="S84" s="108">
        <f>'Гл. инж.'!S84+'Инж-техн.'!S84</f>
        <v>81</v>
      </c>
      <c r="T84" s="109">
        <f t="shared" si="88"/>
        <v>18.837209302325579</v>
      </c>
      <c r="U84" s="108">
        <f>'Гл. инж.'!U84+'Инж-техн.'!U84</f>
        <v>47</v>
      </c>
      <c r="V84" s="109">
        <f t="shared" si="89"/>
        <v>10.930232558139535</v>
      </c>
      <c r="W84" s="108">
        <f>'Гл. инж.'!W84+'Инж-техн.'!W84</f>
        <v>12</v>
      </c>
      <c r="X84" s="109">
        <f t="shared" si="90"/>
        <v>2.7906976744186047</v>
      </c>
      <c r="Y84" s="108">
        <f>'Гл. инж.'!Y84+'Инж-техн.'!Y84</f>
        <v>56</v>
      </c>
      <c r="Z84" s="109">
        <f t="shared" si="91"/>
        <v>13.023255813953488</v>
      </c>
      <c r="AA84" s="108">
        <f>'Гл. инж.'!AA84+'Инж-техн.'!AA84</f>
        <v>2</v>
      </c>
      <c r="AB84" s="109">
        <f t="shared" si="92"/>
        <v>0.46511627906976744</v>
      </c>
      <c r="AC84" s="109">
        <f t="shared" si="93"/>
        <v>3.5714285714285712</v>
      </c>
      <c r="AD84" s="108">
        <f>'Гл. инж.'!AD84+'Инж-техн.'!AD84</f>
        <v>69</v>
      </c>
      <c r="AE84" s="109">
        <f t="shared" si="94"/>
        <v>16.046511627906977</v>
      </c>
      <c r="AF84" s="108">
        <f>'Гл. инж.'!AF84+'Инж-техн.'!AF84</f>
        <v>0</v>
      </c>
      <c r="AG84" s="109">
        <f t="shared" si="95"/>
        <v>0</v>
      </c>
      <c r="AH84" s="42"/>
      <c r="AI84" s="42"/>
    </row>
    <row r="85" spans="1:35" x14ac:dyDescent="0.25">
      <c r="A85" s="93">
        <f t="shared" si="96"/>
        <v>70</v>
      </c>
      <c r="B85" s="96" t="s">
        <v>111</v>
      </c>
      <c r="C85" s="108">
        <f>'Гл. инж.'!C85+'Инж-техн.'!C85</f>
        <v>134</v>
      </c>
      <c r="D85" s="108">
        <f>'Гл. инж.'!D85+'Инж-техн.'!D85</f>
        <v>129</v>
      </c>
      <c r="E85" s="109">
        <f t="shared" si="80"/>
        <v>96.268656716417908</v>
      </c>
      <c r="F85" s="108">
        <f>'Гл. инж.'!F85+'Инж-техн.'!F85</f>
        <v>4</v>
      </c>
      <c r="G85" s="109">
        <f t="shared" si="81"/>
        <v>3.1007751937984498</v>
      </c>
      <c r="H85" s="108">
        <f>'Гл. инж.'!H85+'Инж-техн.'!H85</f>
        <v>120</v>
      </c>
      <c r="I85" s="109">
        <f t="shared" si="82"/>
        <v>93.023255813953483</v>
      </c>
      <c r="J85" s="109">
        <f t="shared" si="83"/>
        <v>89.552238805970148</v>
      </c>
      <c r="K85" s="108">
        <f>'Гл. инж.'!K85+'Инж-техн.'!K85</f>
        <v>82</v>
      </c>
      <c r="L85" s="109">
        <f t="shared" si="84"/>
        <v>63.565891472868216</v>
      </c>
      <c r="M85" s="108">
        <f>'Гл. инж.'!M85+'Инж-техн.'!M85</f>
        <v>38</v>
      </c>
      <c r="N85" s="109">
        <f t="shared" si="85"/>
        <v>29.457364341085274</v>
      </c>
      <c r="O85" s="108">
        <f>'Гл. инж.'!O85+'Инж-техн.'!O85</f>
        <v>9</v>
      </c>
      <c r="P85" s="109">
        <f t="shared" si="86"/>
        <v>6.9767441860465116</v>
      </c>
      <c r="Q85" s="108">
        <f>'Гл. инж.'!Q85+'Инж-техн.'!Q85</f>
        <v>0</v>
      </c>
      <c r="R85" s="109">
        <f t="shared" si="87"/>
        <v>0</v>
      </c>
      <c r="S85" s="108">
        <f>'Гл. инж.'!S85+'Инж-техн.'!S85</f>
        <v>27</v>
      </c>
      <c r="T85" s="109">
        <f t="shared" si="88"/>
        <v>20.930232558139537</v>
      </c>
      <c r="U85" s="108">
        <f>'Гл. инж.'!U85+'Инж-техн.'!U85</f>
        <v>12</v>
      </c>
      <c r="V85" s="109">
        <f t="shared" si="89"/>
        <v>9.3023255813953494</v>
      </c>
      <c r="W85" s="108">
        <f>'Гл. инж.'!W85+'Инж-техн.'!W85</f>
        <v>8</v>
      </c>
      <c r="X85" s="109">
        <f t="shared" si="90"/>
        <v>6.2015503875968996</v>
      </c>
      <c r="Y85" s="108">
        <f>'Гл. инж.'!Y85+'Инж-техн.'!Y85</f>
        <v>15</v>
      </c>
      <c r="Z85" s="109">
        <f t="shared" si="91"/>
        <v>11.627906976744185</v>
      </c>
      <c r="AA85" s="108">
        <f>'Гл. инж.'!AA85+'Инж-техн.'!AA85</f>
        <v>0</v>
      </c>
      <c r="AB85" s="109">
        <f t="shared" si="92"/>
        <v>0</v>
      </c>
      <c r="AC85" s="109">
        <f t="shared" si="93"/>
        <v>0</v>
      </c>
      <c r="AD85" s="108">
        <f>'Гл. инж.'!AD85+'Инж-техн.'!AD85</f>
        <v>14</v>
      </c>
      <c r="AE85" s="109">
        <f t="shared" si="94"/>
        <v>10.852713178294573</v>
      </c>
      <c r="AF85" s="108">
        <f>'Гл. инж.'!AF85+'Инж-техн.'!AF85</f>
        <v>0</v>
      </c>
      <c r="AG85" s="109">
        <f t="shared" si="95"/>
        <v>0</v>
      </c>
      <c r="AH85" s="42"/>
      <c r="AI85" s="42"/>
    </row>
    <row r="86" spans="1:35" x14ac:dyDescent="0.25">
      <c r="A86" s="93">
        <f t="shared" si="96"/>
        <v>71</v>
      </c>
      <c r="B86" s="96" t="s">
        <v>112</v>
      </c>
      <c r="C86" s="108">
        <f>'Гл. инж.'!C86+'Инж-техн.'!C86</f>
        <v>183</v>
      </c>
      <c r="D86" s="108">
        <f>'Гл. инж.'!D86+'Инж-техн.'!D86</f>
        <v>157</v>
      </c>
      <c r="E86" s="109">
        <f t="shared" si="80"/>
        <v>85.792349726775953</v>
      </c>
      <c r="F86" s="108">
        <f>'Гл. инж.'!F86+'Инж-техн.'!F86</f>
        <v>22</v>
      </c>
      <c r="G86" s="109">
        <f t="shared" si="81"/>
        <v>14.012738853503185</v>
      </c>
      <c r="H86" s="108">
        <f>'Гл. инж.'!H86+'Инж-техн.'!H86</f>
        <v>140</v>
      </c>
      <c r="I86" s="109">
        <f t="shared" si="82"/>
        <v>89.171974522292999</v>
      </c>
      <c r="J86" s="109">
        <f t="shared" si="83"/>
        <v>76.502732240437155</v>
      </c>
      <c r="K86" s="108">
        <f>'Гл. инж.'!K86+'Инж-техн.'!K86</f>
        <v>95</v>
      </c>
      <c r="L86" s="109">
        <f t="shared" si="84"/>
        <v>60.509554140127385</v>
      </c>
      <c r="M86" s="108">
        <f>'Гл. инж.'!M86+'Инж-техн.'!M86</f>
        <v>45</v>
      </c>
      <c r="N86" s="109">
        <f t="shared" si="85"/>
        <v>28.662420382165603</v>
      </c>
      <c r="O86" s="108">
        <f>'Гл. инж.'!O86+'Инж-техн.'!O86</f>
        <v>17</v>
      </c>
      <c r="P86" s="109">
        <f t="shared" si="86"/>
        <v>10.828025477707007</v>
      </c>
      <c r="Q86" s="108">
        <f>'Гл. инж.'!Q86+'Инж-техн.'!Q86</f>
        <v>0</v>
      </c>
      <c r="R86" s="109">
        <f t="shared" si="87"/>
        <v>0</v>
      </c>
      <c r="S86" s="108">
        <f>'Гл. инж.'!S86+'Инж-техн.'!S86</f>
        <v>10</v>
      </c>
      <c r="T86" s="109">
        <f t="shared" si="88"/>
        <v>6.369426751592357</v>
      </c>
      <c r="U86" s="108">
        <f>'Гл. инж.'!U86+'Инж-техн.'!U86</f>
        <v>19</v>
      </c>
      <c r="V86" s="109">
        <f t="shared" si="89"/>
        <v>12.101910828025478</v>
      </c>
      <c r="W86" s="108">
        <f>'Гл. инж.'!W86+'Инж-техн.'!W86</f>
        <v>2</v>
      </c>
      <c r="X86" s="109">
        <f t="shared" si="90"/>
        <v>1.2738853503184715</v>
      </c>
      <c r="Y86" s="108">
        <f>'Гл. инж.'!Y86+'Инж-техн.'!Y86</f>
        <v>29</v>
      </c>
      <c r="Z86" s="109">
        <f t="shared" si="91"/>
        <v>18.471337579617835</v>
      </c>
      <c r="AA86" s="108">
        <f>'Гл. инж.'!AA86+'Инж-техн.'!AA86</f>
        <v>0</v>
      </c>
      <c r="AB86" s="109">
        <f t="shared" si="92"/>
        <v>0</v>
      </c>
      <c r="AC86" s="109">
        <f t="shared" si="93"/>
        <v>0</v>
      </c>
      <c r="AD86" s="108">
        <f>'Гл. инж.'!AD86+'Инж-техн.'!AD86</f>
        <v>22</v>
      </c>
      <c r="AE86" s="109">
        <f t="shared" si="94"/>
        <v>14.012738853503185</v>
      </c>
      <c r="AF86" s="108">
        <f>'Гл. инж.'!AF86+'Инж-техн.'!AF86</f>
        <v>0</v>
      </c>
      <c r="AG86" s="109">
        <f t="shared" si="95"/>
        <v>0</v>
      </c>
      <c r="AH86" s="42"/>
      <c r="AI86" s="42"/>
    </row>
    <row r="87" spans="1:35" x14ac:dyDescent="0.25">
      <c r="A87" s="93">
        <f t="shared" si="96"/>
        <v>72</v>
      </c>
      <c r="B87" s="96" t="s">
        <v>113</v>
      </c>
      <c r="C87" s="108">
        <f>'Гл. инж.'!C87+'Инж-техн.'!C87</f>
        <v>477</v>
      </c>
      <c r="D87" s="108">
        <f>'Гл. инж.'!D87+'Инж-техн.'!D87</f>
        <v>411</v>
      </c>
      <c r="E87" s="109">
        <f t="shared" si="80"/>
        <v>86.163522012578625</v>
      </c>
      <c r="F87" s="108">
        <f>'Гл. инж.'!F87+'Инж-техн.'!F87</f>
        <v>12</v>
      </c>
      <c r="G87" s="109">
        <f t="shared" si="81"/>
        <v>2.9197080291970803</v>
      </c>
      <c r="H87" s="108">
        <f>'Гл. инж.'!H87+'Инж-техн.'!H87</f>
        <v>357</v>
      </c>
      <c r="I87" s="109">
        <f t="shared" si="82"/>
        <v>86.861313868613138</v>
      </c>
      <c r="J87" s="109">
        <f t="shared" si="83"/>
        <v>74.842767295597483</v>
      </c>
      <c r="K87" s="108">
        <f>'Гл. инж.'!K87+'Инж-техн.'!K87</f>
        <v>190</v>
      </c>
      <c r="L87" s="109">
        <f t="shared" si="84"/>
        <v>46.228710462287104</v>
      </c>
      <c r="M87" s="108">
        <f>'Гл. инж.'!M87+'Инж-техн.'!M87</f>
        <v>167</v>
      </c>
      <c r="N87" s="109">
        <f t="shared" si="85"/>
        <v>40.632603406326034</v>
      </c>
      <c r="O87" s="108">
        <f>'Гл. инж.'!O87+'Инж-техн.'!O87</f>
        <v>54</v>
      </c>
      <c r="P87" s="109">
        <f t="shared" si="86"/>
        <v>13.138686131386862</v>
      </c>
      <c r="Q87" s="108">
        <f>'Гл. инж.'!Q87+'Инж-техн.'!Q87</f>
        <v>6</v>
      </c>
      <c r="R87" s="109">
        <f t="shared" si="87"/>
        <v>11.111111111111111</v>
      </c>
      <c r="S87" s="108">
        <f>'Гл. инж.'!S87+'Инж-техн.'!S87</f>
        <v>39</v>
      </c>
      <c r="T87" s="109">
        <f t="shared" si="88"/>
        <v>9.4890510948905096</v>
      </c>
      <c r="U87" s="108">
        <f>'Гл. инж.'!U87+'Инж-техн.'!U87</f>
        <v>36</v>
      </c>
      <c r="V87" s="109">
        <f t="shared" si="89"/>
        <v>8.7591240875912408</v>
      </c>
      <c r="W87" s="108">
        <f>'Гл. инж.'!W87+'Инж-техн.'!W87</f>
        <v>11</v>
      </c>
      <c r="X87" s="109">
        <f t="shared" si="90"/>
        <v>2.6763990267639901</v>
      </c>
      <c r="Y87" s="108">
        <f>'Гл. инж.'!Y87+'Инж-техн.'!Y87</f>
        <v>49</v>
      </c>
      <c r="Z87" s="109">
        <f t="shared" si="91"/>
        <v>11.922141119221411</v>
      </c>
      <c r="AA87" s="108">
        <f>'Гл. инж.'!AA87+'Инж-техн.'!AA87</f>
        <v>4</v>
      </c>
      <c r="AB87" s="109">
        <f t="shared" si="92"/>
        <v>0.97323600973236013</v>
      </c>
      <c r="AC87" s="109">
        <f t="shared" si="93"/>
        <v>8.1632653061224492</v>
      </c>
      <c r="AD87" s="108">
        <f>'Гл. инж.'!AD87+'Инж-техн.'!AD87</f>
        <v>58</v>
      </c>
      <c r="AE87" s="109">
        <f t="shared" si="94"/>
        <v>14.111922141119221</v>
      </c>
      <c r="AF87" s="108">
        <f>'Гл. инж.'!AF87+'Инж-техн.'!AF87</f>
        <v>0</v>
      </c>
      <c r="AG87" s="109">
        <f t="shared" si="95"/>
        <v>0</v>
      </c>
      <c r="AH87" s="42"/>
      <c r="AI87" s="42"/>
    </row>
    <row r="88" spans="1:35" x14ac:dyDescent="0.25">
      <c r="A88" s="93">
        <f t="shared" si="96"/>
        <v>73</v>
      </c>
      <c r="B88" s="96" t="s">
        <v>114</v>
      </c>
      <c r="C88" s="108">
        <f>'Гл. инж.'!C88+'Инж-техн.'!C88</f>
        <v>392</v>
      </c>
      <c r="D88" s="108">
        <f>'Гл. инж.'!D88+'Инж-техн.'!D88</f>
        <v>376</v>
      </c>
      <c r="E88" s="109">
        <f t="shared" si="80"/>
        <v>95.918367346938766</v>
      </c>
      <c r="F88" s="108">
        <f>'Гл. инж.'!F88+'Инж-техн.'!F88</f>
        <v>19</v>
      </c>
      <c r="G88" s="109">
        <f t="shared" si="81"/>
        <v>5.0531914893617014</v>
      </c>
      <c r="H88" s="108">
        <f>'Гл. инж.'!H88+'Инж-техн.'!H88</f>
        <v>336</v>
      </c>
      <c r="I88" s="109">
        <f t="shared" si="82"/>
        <v>89.361702127659569</v>
      </c>
      <c r="J88" s="109">
        <f t="shared" si="83"/>
        <v>85.714285714285708</v>
      </c>
      <c r="K88" s="108">
        <f>'Гл. инж.'!K88+'Инж-техн.'!K88</f>
        <v>191</v>
      </c>
      <c r="L88" s="109">
        <f t="shared" si="84"/>
        <v>50.797872340425535</v>
      </c>
      <c r="M88" s="108">
        <f>'Гл. инж.'!M88+'Инж-техн.'!M88</f>
        <v>145</v>
      </c>
      <c r="N88" s="109">
        <f t="shared" si="85"/>
        <v>38.563829787234042</v>
      </c>
      <c r="O88" s="108">
        <f>'Гл. инж.'!O88+'Инж-техн.'!O88</f>
        <v>40</v>
      </c>
      <c r="P88" s="109">
        <f t="shared" si="86"/>
        <v>10.638297872340425</v>
      </c>
      <c r="Q88" s="108">
        <f>'Гл. инж.'!Q88+'Инж-техн.'!Q88</f>
        <v>1</v>
      </c>
      <c r="R88" s="109">
        <f t="shared" si="87"/>
        <v>2.5</v>
      </c>
      <c r="S88" s="108">
        <f>'Гл. инж.'!S88+'Инж-техн.'!S88</f>
        <v>28</v>
      </c>
      <c r="T88" s="109">
        <f t="shared" si="88"/>
        <v>7.4468085106382977</v>
      </c>
      <c r="U88" s="108">
        <f>'Гл. инж.'!U88+'Инж-техн.'!U88</f>
        <v>26</v>
      </c>
      <c r="V88" s="109">
        <f t="shared" si="89"/>
        <v>6.9148936170212769</v>
      </c>
      <c r="W88" s="108">
        <f>'Гл. инж.'!W88+'Инж-техн.'!W88</f>
        <v>36</v>
      </c>
      <c r="X88" s="109">
        <f t="shared" si="90"/>
        <v>9.5744680851063837</v>
      </c>
      <c r="Y88" s="108">
        <f>'Гл. инж.'!Y88+'Инж-техн.'!Y88</f>
        <v>39</v>
      </c>
      <c r="Z88" s="109">
        <f t="shared" si="91"/>
        <v>10.372340425531915</v>
      </c>
      <c r="AA88" s="108">
        <f>'Гл. инж.'!AA88+'Инж-техн.'!AA88</f>
        <v>3</v>
      </c>
      <c r="AB88" s="109">
        <f t="shared" si="92"/>
        <v>0.7978723404255319</v>
      </c>
      <c r="AC88" s="109">
        <f t="shared" si="93"/>
        <v>7.6923076923076925</v>
      </c>
      <c r="AD88" s="108">
        <f>'Гл. инж.'!AD88+'Инж-техн.'!AD88</f>
        <v>41</v>
      </c>
      <c r="AE88" s="109">
        <f t="shared" si="94"/>
        <v>10.904255319148938</v>
      </c>
      <c r="AF88" s="108">
        <f>'Гл. инж.'!AF88+'Инж-техн.'!AF88</f>
        <v>1</v>
      </c>
      <c r="AG88" s="109">
        <f t="shared" si="95"/>
        <v>0.26595744680851063</v>
      </c>
      <c r="AH88" s="42"/>
      <c r="AI88" s="42"/>
    </row>
    <row r="89" spans="1:35" x14ac:dyDescent="0.25">
      <c r="A89" s="93">
        <f t="shared" si="96"/>
        <v>74</v>
      </c>
      <c r="B89" s="96" t="s">
        <v>115</v>
      </c>
      <c r="C89" s="108">
        <f>'Гл. инж.'!C89+'Инж-техн.'!C89</f>
        <v>178</v>
      </c>
      <c r="D89" s="108">
        <f>'Гл. инж.'!D89+'Инж-техн.'!D89</f>
        <v>169</v>
      </c>
      <c r="E89" s="109">
        <f t="shared" si="80"/>
        <v>94.943820224719104</v>
      </c>
      <c r="F89" s="108">
        <f>'Гл. инж.'!F89+'Инж-техн.'!F89</f>
        <v>14</v>
      </c>
      <c r="G89" s="109">
        <f t="shared" si="81"/>
        <v>8.2840236686390547</v>
      </c>
      <c r="H89" s="108">
        <f>'Гл. инж.'!H89+'Инж-техн.'!H89</f>
        <v>155</v>
      </c>
      <c r="I89" s="109">
        <f t="shared" si="82"/>
        <v>91.715976331360949</v>
      </c>
      <c r="J89" s="109">
        <f t="shared" si="83"/>
        <v>87.078651685393254</v>
      </c>
      <c r="K89" s="108">
        <f>'Гл. инж.'!K89+'Инж-техн.'!K89</f>
        <v>90</v>
      </c>
      <c r="L89" s="109">
        <f t="shared" si="84"/>
        <v>53.254437869822489</v>
      </c>
      <c r="M89" s="108">
        <f>'Гл. инж.'!M89+'Инж-техн.'!M89</f>
        <v>65</v>
      </c>
      <c r="N89" s="109">
        <f t="shared" si="85"/>
        <v>38.461538461538467</v>
      </c>
      <c r="O89" s="108">
        <f>'Гл. инж.'!O89+'Инж-техн.'!O89</f>
        <v>14</v>
      </c>
      <c r="P89" s="109">
        <f t="shared" si="86"/>
        <v>8.2840236686390547</v>
      </c>
      <c r="Q89" s="108">
        <f>'Гл. инж.'!Q89+'Инж-техн.'!Q89</f>
        <v>5</v>
      </c>
      <c r="R89" s="109">
        <f t="shared" si="87"/>
        <v>35.714285714285715</v>
      </c>
      <c r="S89" s="108">
        <f>'Гл. инж.'!S89+'Инж-техн.'!S89</f>
        <v>15</v>
      </c>
      <c r="T89" s="109">
        <f t="shared" si="88"/>
        <v>8.8757396449704142</v>
      </c>
      <c r="U89" s="108">
        <f>'Гл. инж.'!U89+'Инж-техн.'!U89</f>
        <v>24</v>
      </c>
      <c r="V89" s="109">
        <f t="shared" si="89"/>
        <v>14.201183431952662</v>
      </c>
      <c r="W89" s="108">
        <f>'Гл. инж.'!W89+'Инж-техн.'!W89</f>
        <v>10</v>
      </c>
      <c r="X89" s="109">
        <f t="shared" si="90"/>
        <v>5.9171597633136095</v>
      </c>
      <c r="Y89" s="108">
        <f>'Гл. инж.'!Y89+'Инж-техн.'!Y89</f>
        <v>28</v>
      </c>
      <c r="Z89" s="109">
        <f t="shared" si="91"/>
        <v>16.568047337278109</v>
      </c>
      <c r="AA89" s="108">
        <f>'Гл. инж.'!AA89+'Инж-техн.'!AA89</f>
        <v>0</v>
      </c>
      <c r="AB89" s="109">
        <f t="shared" si="92"/>
        <v>0</v>
      </c>
      <c r="AC89" s="109">
        <f t="shared" si="93"/>
        <v>0</v>
      </c>
      <c r="AD89" s="108">
        <f>'Гл. инж.'!AD89+'Инж-техн.'!AD89</f>
        <v>15</v>
      </c>
      <c r="AE89" s="109">
        <f t="shared" si="94"/>
        <v>8.8757396449704142</v>
      </c>
      <c r="AF89" s="108">
        <f>'Гл. инж.'!AF89+'Инж-техн.'!AF89</f>
        <v>0</v>
      </c>
      <c r="AG89" s="109">
        <f t="shared" si="95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61">
        <f>SUM(C91:C101)</f>
        <v>733</v>
      </c>
      <c r="D90" s="61">
        <f>SUM(D91:D101)</f>
        <v>620</v>
      </c>
      <c r="E90" s="62">
        <f>IF(C90=0,0,D90/C90*100)</f>
        <v>84.583901773533427</v>
      </c>
      <c r="F90" s="61">
        <f>SUM(F91:F101)</f>
        <v>63</v>
      </c>
      <c r="G90" s="62">
        <f>IF(D90=0,0,F90/D90*100)</f>
        <v>10.161290322580644</v>
      </c>
      <c r="H90" s="61">
        <f>SUM(H91:H101)</f>
        <v>567</v>
      </c>
      <c r="I90" s="62">
        <f>IF(D90=0,0,H90/D90*100)</f>
        <v>91.451612903225808</v>
      </c>
      <c r="J90" s="62">
        <f>IF(C90=0,0,H90/C90*100)</f>
        <v>77.353342428376536</v>
      </c>
      <c r="K90" s="61">
        <f>SUM(K91:K101)</f>
        <v>357</v>
      </c>
      <c r="L90" s="62">
        <f t="shared" ref="L90:L101" si="97">IF(D90=0,0,K90/D90*100)</f>
        <v>57.58064516129032</v>
      </c>
      <c r="M90" s="61">
        <f>SUM(M91:M101)</f>
        <v>210</v>
      </c>
      <c r="N90" s="62">
        <f>IF(D90=0,0,M90/D90*100)</f>
        <v>33.87096774193548</v>
      </c>
      <c r="O90" s="61">
        <f>SUM(O91:O101)</f>
        <v>53</v>
      </c>
      <c r="P90" s="62">
        <f>IF(D90=0,0,O90/D90*100)</f>
        <v>8.5483870967741939</v>
      </c>
      <c r="Q90" s="61">
        <f>SUM(Q91:Q101)</f>
        <v>8</v>
      </c>
      <c r="R90" s="62">
        <f t="shared" ref="R90:R101" si="98">IF(O90=0,0,Q90/O90*100)</f>
        <v>15.09433962264151</v>
      </c>
      <c r="S90" s="61">
        <f>SUM(S91:S101)</f>
        <v>51</v>
      </c>
      <c r="T90" s="62">
        <f>IF(D90=0,0,S90/D90*100)</f>
        <v>8.2258064516129039</v>
      </c>
      <c r="U90" s="61">
        <f>SUM(U91:U101)</f>
        <v>53</v>
      </c>
      <c r="V90" s="62">
        <f t="shared" ref="V90:V101" si="99">IF(D90=0,0,U90/D90*100)</f>
        <v>8.5483870967741939</v>
      </c>
      <c r="W90" s="61">
        <f>SUM(W91:W101)</f>
        <v>27</v>
      </c>
      <c r="X90" s="62">
        <f>IF(D90=0,0,W90/D90*100)</f>
        <v>4.354838709677419</v>
      </c>
      <c r="Y90" s="61">
        <f>SUM(Y91:Y101)</f>
        <v>132</v>
      </c>
      <c r="Z90" s="62">
        <f>IF(D90=0,0,Y90/D90*100)</f>
        <v>21.29032258064516</v>
      </c>
      <c r="AA90" s="61">
        <f>SUM(AA91:AA101)</f>
        <v>5</v>
      </c>
      <c r="AB90" s="62">
        <f>IF(D90=0,0,AA90/D90*100)</f>
        <v>0.80645161290322576</v>
      </c>
      <c r="AC90" s="62">
        <f>IF(Y90=0,0,AA90/Y90*100)</f>
        <v>3.7878787878787881</v>
      </c>
      <c r="AD90" s="61">
        <f>SUM(AD91:AD101)</f>
        <v>93</v>
      </c>
      <c r="AE90" s="62">
        <f t="shared" ref="AE90:AE101" si="100">IF(D90=0,0,AD90/D90*100)</f>
        <v>15</v>
      </c>
      <c r="AF90" s="61">
        <f>SUM(AF91:AF101)</f>
        <v>0</v>
      </c>
      <c r="AG90" s="62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108">
        <f>'Гл. инж.'!C91+'Инж-техн.'!C91</f>
        <v>27</v>
      </c>
      <c r="D91" s="108">
        <f>'Гл. инж.'!D91+'Инж-техн.'!D91</f>
        <v>27</v>
      </c>
      <c r="E91" s="109">
        <f t="shared" ref="E91:E101" si="101">IF(C91=0,0,D91/C91*100)</f>
        <v>100</v>
      </c>
      <c r="F91" s="108">
        <f>'Гл. инж.'!F91+'Инж-техн.'!F91</f>
        <v>14</v>
      </c>
      <c r="G91" s="109">
        <f t="shared" ref="G91:G101" si="102">IF(D91=0,0,F91/D91*100)</f>
        <v>51.851851851851848</v>
      </c>
      <c r="H91" s="108">
        <f>'Гл. инж.'!H91+'Инж-техн.'!H91</f>
        <v>27</v>
      </c>
      <c r="I91" s="109">
        <f t="shared" ref="I91:I101" si="103">IF(D91=0,0,H91/D91*100)</f>
        <v>100</v>
      </c>
      <c r="J91" s="109">
        <f t="shared" ref="J91:J101" si="104">IF(C91=0,0,H91/C91*100)</f>
        <v>100</v>
      </c>
      <c r="K91" s="108">
        <f>'Гл. инж.'!K91+'Инж-техн.'!K91</f>
        <v>14</v>
      </c>
      <c r="L91" s="109">
        <f t="shared" si="97"/>
        <v>51.851851851851848</v>
      </c>
      <c r="M91" s="108">
        <f>'Гл. инж.'!M91+'Инж-техн.'!M91</f>
        <v>13</v>
      </c>
      <c r="N91" s="109">
        <f t="shared" ref="N91:N101" si="105">IF(D91=0,0,M91/D91*100)</f>
        <v>48.148148148148145</v>
      </c>
      <c r="O91" s="108">
        <f>'Гл. инж.'!O91+'Инж-техн.'!O91</f>
        <v>0</v>
      </c>
      <c r="P91" s="109">
        <f t="shared" ref="P91:P101" si="106">IF(D91=0,0,O91/D91*100)</f>
        <v>0</v>
      </c>
      <c r="Q91" s="108">
        <f>'Гл. инж.'!Q91+'Инж-техн.'!Q91</f>
        <v>0</v>
      </c>
      <c r="R91" s="109">
        <f t="shared" si="98"/>
        <v>0</v>
      </c>
      <c r="S91" s="108">
        <f>'Гл. инж.'!S91+'Инж-техн.'!S91</f>
        <v>1</v>
      </c>
      <c r="T91" s="109">
        <f t="shared" ref="T91:T101" si="107">IF(D91=0,0,S91/D91*100)</f>
        <v>3.7037037037037033</v>
      </c>
      <c r="U91" s="108">
        <f>'Гл. инж.'!U91+'Инж-техн.'!U91</f>
        <v>1</v>
      </c>
      <c r="V91" s="109">
        <f t="shared" si="99"/>
        <v>3.7037037037037033</v>
      </c>
      <c r="W91" s="108">
        <f>'Гл. инж.'!W91+'Инж-техн.'!W91</f>
        <v>0</v>
      </c>
      <c r="X91" s="109">
        <f t="shared" ref="X91:X101" si="108">IF(D91=0,0,W91/D91*100)</f>
        <v>0</v>
      </c>
      <c r="Y91" s="108">
        <f>'Гл. инж.'!Y91+'Инж-техн.'!Y91</f>
        <v>4</v>
      </c>
      <c r="Z91" s="109">
        <f t="shared" ref="Z91:Z101" si="109">IF(D91=0,0,Y91/D91*100)</f>
        <v>14.814814814814813</v>
      </c>
      <c r="AA91" s="108">
        <f>'Гл. инж.'!AA91+'Инж-техн.'!AA91</f>
        <v>2</v>
      </c>
      <c r="AB91" s="109">
        <f t="shared" ref="AB91:AB101" si="110">IF(D91=0,0,AA91/D91*100)</f>
        <v>7.4074074074074066</v>
      </c>
      <c r="AC91" s="109">
        <f t="shared" ref="AC91:AC101" si="111">IF(Y91=0,0,AA91/Y91*100)</f>
        <v>50</v>
      </c>
      <c r="AD91" s="108">
        <f>'Гл. инж.'!AD91+'Инж-техн.'!AD91</f>
        <v>4</v>
      </c>
      <c r="AE91" s="109">
        <f t="shared" si="100"/>
        <v>14.814814814814813</v>
      </c>
      <c r="AF91" s="108">
        <f>'Гл. инж.'!AF91+'Инж-техн.'!AF91</f>
        <v>0</v>
      </c>
      <c r="AG91" s="109">
        <f t="shared" ref="AG91:AG101" si="112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108">
        <f>'Гл. инж.'!C92+'Инж-техн.'!C92</f>
        <v>49</v>
      </c>
      <c r="D92" s="108">
        <f>'Гл. инж.'!D92+'Инж-техн.'!D92</f>
        <v>45</v>
      </c>
      <c r="E92" s="109">
        <f t="shared" si="101"/>
        <v>91.83673469387756</v>
      </c>
      <c r="F92" s="108">
        <f>'Гл. инж.'!F92+'Инж-техн.'!F92</f>
        <v>8</v>
      </c>
      <c r="G92" s="109">
        <f t="shared" si="102"/>
        <v>17.777777777777779</v>
      </c>
      <c r="H92" s="108">
        <f>'Гл. инж.'!H92+'Инж-техн.'!H92</f>
        <v>39</v>
      </c>
      <c r="I92" s="109">
        <f t="shared" si="103"/>
        <v>86.666666666666671</v>
      </c>
      <c r="J92" s="109">
        <f t="shared" si="104"/>
        <v>79.591836734693871</v>
      </c>
      <c r="K92" s="108">
        <f>'Гл. инж.'!K92+'Инж-техн.'!K92</f>
        <v>33</v>
      </c>
      <c r="L92" s="109">
        <f t="shared" si="97"/>
        <v>73.333333333333329</v>
      </c>
      <c r="M92" s="108">
        <f>'Гл. инж.'!M92+'Инж-техн.'!M92</f>
        <v>6</v>
      </c>
      <c r="N92" s="109">
        <f t="shared" si="105"/>
        <v>13.333333333333334</v>
      </c>
      <c r="O92" s="108">
        <f>'Гл. инж.'!O92+'Инж-техн.'!O92</f>
        <v>6</v>
      </c>
      <c r="P92" s="109">
        <f t="shared" si="106"/>
        <v>13.333333333333334</v>
      </c>
      <c r="Q92" s="108">
        <f>'Гл. инж.'!Q92+'Инж-техн.'!Q92</f>
        <v>0</v>
      </c>
      <c r="R92" s="109">
        <f t="shared" si="98"/>
        <v>0</v>
      </c>
      <c r="S92" s="108">
        <f>'Гл. инж.'!S92+'Инж-техн.'!S92</f>
        <v>6</v>
      </c>
      <c r="T92" s="109">
        <f t="shared" si="107"/>
        <v>13.333333333333334</v>
      </c>
      <c r="U92" s="108">
        <f>'Гл. инж.'!U92+'Инж-техн.'!U92</f>
        <v>6</v>
      </c>
      <c r="V92" s="109">
        <f t="shared" si="99"/>
        <v>13.333333333333334</v>
      </c>
      <c r="W92" s="108">
        <f>'Гл. инж.'!W92+'Инж-техн.'!W92</f>
        <v>0</v>
      </c>
      <c r="X92" s="109">
        <f t="shared" si="108"/>
        <v>0</v>
      </c>
      <c r="Y92" s="108">
        <f>'Гл. инж.'!Y92+'Инж-техн.'!Y92</f>
        <v>5</v>
      </c>
      <c r="Z92" s="109">
        <f t="shared" si="109"/>
        <v>11.111111111111111</v>
      </c>
      <c r="AA92" s="108">
        <f>'Гл. инж.'!AA92+'Инж-техн.'!AA92</f>
        <v>0</v>
      </c>
      <c r="AB92" s="109">
        <f t="shared" si="110"/>
        <v>0</v>
      </c>
      <c r="AC92" s="109">
        <f t="shared" si="111"/>
        <v>0</v>
      </c>
      <c r="AD92" s="108">
        <f>'Гл. инж.'!AD92+'Инж-техн.'!AD92</f>
        <v>0</v>
      </c>
      <c r="AE92" s="109">
        <f t="shared" si="100"/>
        <v>0</v>
      </c>
      <c r="AF92" s="108">
        <f>'Гл. инж.'!AF92+'Инж-техн.'!AF92</f>
        <v>0</v>
      </c>
      <c r="AG92" s="109">
        <f t="shared" si="112"/>
        <v>0</v>
      </c>
      <c r="AH92" s="42"/>
      <c r="AI92" s="42"/>
    </row>
    <row r="93" spans="1:35" x14ac:dyDescent="0.25">
      <c r="A93" s="93">
        <f t="shared" ref="A93:A101" si="113">A92+1</f>
        <v>77</v>
      </c>
      <c r="B93" s="96" t="s">
        <v>109</v>
      </c>
      <c r="C93" s="108">
        <f>'Гл. инж.'!C93+'Инж-техн.'!C93</f>
        <v>30</v>
      </c>
      <c r="D93" s="108">
        <f>'Гл. инж.'!D93+'Инж-техн.'!D93</f>
        <v>27</v>
      </c>
      <c r="E93" s="109">
        <f t="shared" si="101"/>
        <v>90</v>
      </c>
      <c r="F93" s="108">
        <f>'Гл. инж.'!F93+'Инж-техн.'!F93</f>
        <v>2</v>
      </c>
      <c r="G93" s="109">
        <f t="shared" si="102"/>
        <v>7.4074074074074066</v>
      </c>
      <c r="H93" s="108">
        <f>'Гл. инж.'!H93+'Инж-техн.'!H93</f>
        <v>24</v>
      </c>
      <c r="I93" s="109">
        <f t="shared" si="103"/>
        <v>88.888888888888886</v>
      </c>
      <c r="J93" s="109">
        <f t="shared" si="104"/>
        <v>80</v>
      </c>
      <c r="K93" s="108">
        <f>'Гл. инж.'!K93+'Инж-техн.'!K93</f>
        <v>14</v>
      </c>
      <c r="L93" s="109">
        <f t="shared" si="97"/>
        <v>51.851851851851848</v>
      </c>
      <c r="M93" s="108">
        <f>'Гл. инж.'!M93+'Инж-техн.'!M93</f>
        <v>10</v>
      </c>
      <c r="N93" s="109">
        <f t="shared" si="105"/>
        <v>37.037037037037038</v>
      </c>
      <c r="O93" s="108">
        <f>'Гл. инж.'!O93+'Инж-техн.'!O93</f>
        <v>3</v>
      </c>
      <c r="P93" s="109">
        <f t="shared" si="106"/>
        <v>11.111111111111111</v>
      </c>
      <c r="Q93" s="108">
        <f>'Гл. инж.'!Q93+'Инж-техн.'!Q93</f>
        <v>0</v>
      </c>
      <c r="R93" s="109">
        <f t="shared" si="98"/>
        <v>0</v>
      </c>
      <c r="S93" s="108">
        <f>'Гл. инж.'!S93+'Инж-техн.'!S93</f>
        <v>3</v>
      </c>
      <c r="T93" s="109">
        <f t="shared" si="107"/>
        <v>11.111111111111111</v>
      </c>
      <c r="U93" s="108">
        <f>'Гл. инж.'!U93+'Инж-техн.'!U93</f>
        <v>2</v>
      </c>
      <c r="V93" s="109">
        <f t="shared" si="99"/>
        <v>7.4074074074074066</v>
      </c>
      <c r="W93" s="108">
        <f>'Гл. инж.'!W93+'Инж-техн.'!W93</f>
        <v>0</v>
      </c>
      <c r="X93" s="109">
        <f t="shared" si="108"/>
        <v>0</v>
      </c>
      <c r="Y93" s="108">
        <f>'Гл. инж.'!Y93+'Инж-техн.'!Y93</f>
        <v>1</v>
      </c>
      <c r="Z93" s="109">
        <f t="shared" si="109"/>
        <v>3.7037037037037033</v>
      </c>
      <c r="AA93" s="108">
        <f>'Гл. инж.'!AA93+'Инж-техн.'!AA93</f>
        <v>0</v>
      </c>
      <c r="AB93" s="109">
        <f t="shared" si="110"/>
        <v>0</v>
      </c>
      <c r="AC93" s="109">
        <f t="shared" si="111"/>
        <v>0</v>
      </c>
      <c r="AD93" s="108">
        <f>'Гл. инж.'!AD93+'Инж-техн.'!AD93</f>
        <v>2</v>
      </c>
      <c r="AE93" s="109">
        <f t="shared" si="100"/>
        <v>7.4074074074074066</v>
      </c>
      <c r="AF93" s="108">
        <f>'Гл. инж.'!AF93+'Инж-техн.'!AF93</f>
        <v>0</v>
      </c>
      <c r="AG93" s="109">
        <f t="shared" si="112"/>
        <v>0</v>
      </c>
      <c r="AH93" s="42"/>
      <c r="AI93" s="42"/>
    </row>
    <row r="94" spans="1:35" x14ac:dyDescent="0.25">
      <c r="A94" s="93">
        <f t="shared" si="113"/>
        <v>78</v>
      </c>
      <c r="B94" s="96" t="s">
        <v>119</v>
      </c>
      <c r="C94" s="108">
        <f>'Гл. инж.'!C94+'Инж-техн.'!C94</f>
        <v>21</v>
      </c>
      <c r="D94" s="108">
        <f>'Гл. инж.'!D94+'Инж-техн.'!D94</f>
        <v>15</v>
      </c>
      <c r="E94" s="109">
        <f t="shared" si="101"/>
        <v>71.428571428571431</v>
      </c>
      <c r="F94" s="108">
        <f>'Гл. инж.'!F94+'Инж-техн.'!F94</f>
        <v>1</v>
      </c>
      <c r="G94" s="109">
        <f t="shared" si="102"/>
        <v>6.666666666666667</v>
      </c>
      <c r="H94" s="108">
        <f>'Гл. инж.'!H94+'Инж-техн.'!H94</f>
        <v>12</v>
      </c>
      <c r="I94" s="109">
        <f t="shared" si="103"/>
        <v>80</v>
      </c>
      <c r="J94" s="109">
        <f t="shared" si="104"/>
        <v>57.142857142857139</v>
      </c>
      <c r="K94" s="108">
        <f>'Гл. инж.'!K94+'Инж-техн.'!K94</f>
        <v>11</v>
      </c>
      <c r="L94" s="109">
        <f t="shared" si="97"/>
        <v>73.333333333333329</v>
      </c>
      <c r="M94" s="108">
        <f>'Гл. инж.'!M94+'Инж-техн.'!M94</f>
        <v>1</v>
      </c>
      <c r="N94" s="109">
        <f t="shared" si="105"/>
        <v>6.666666666666667</v>
      </c>
      <c r="O94" s="108">
        <f>'Гл. инж.'!O94+'Инж-техн.'!O94</f>
        <v>3</v>
      </c>
      <c r="P94" s="109">
        <f t="shared" si="106"/>
        <v>20</v>
      </c>
      <c r="Q94" s="108">
        <f>'Гл. инж.'!Q94+'Инж-техн.'!Q94</f>
        <v>0</v>
      </c>
      <c r="R94" s="109">
        <f t="shared" si="98"/>
        <v>0</v>
      </c>
      <c r="S94" s="108">
        <f>'Гл. инж.'!S94+'Инж-техн.'!S94</f>
        <v>1</v>
      </c>
      <c r="T94" s="109">
        <f t="shared" si="107"/>
        <v>6.666666666666667</v>
      </c>
      <c r="U94" s="108">
        <f>'Гл. инж.'!U94+'Инж-техн.'!U94</f>
        <v>3</v>
      </c>
      <c r="V94" s="109">
        <f t="shared" si="99"/>
        <v>20</v>
      </c>
      <c r="W94" s="108">
        <f>'Гл. инж.'!W94+'Инж-техн.'!W94</f>
        <v>2</v>
      </c>
      <c r="X94" s="109">
        <f t="shared" si="108"/>
        <v>13.333333333333334</v>
      </c>
      <c r="Y94" s="108">
        <f>'Гл. инж.'!Y94+'Инж-техн.'!Y94</f>
        <v>6</v>
      </c>
      <c r="Z94" s="109">
        <f t="shared" si="109"/>
        <v>40</v>
      </c>
      <c r="AA94" s="108">
        <f>'Гл. инж.'!AA94+'Инж-техн.'!AA94</f>
        <v>1</v>
      </c>
      <c r="AB94" s="109">
        <f t="shared" si="110"/>
        <v>6.666666666666667</v>
      </c>
      <c r="AC94" s="109">
        <f t="shared" si="111"/>
        <v>16.666666666666664</v>
      </c>
      <c r="AD94" s="108">
        <f>'Гл. инж.'!AD94+'Инж-техн.'!AD94</f>
        <v>2</v>
      </c>
      <c r="AE94" s="109">
        <f t="shared" si="100"/>
        <v>13.333333333333334</v>
      </c>
      <c r="AF94" s="108">
        <f>'Гл. инж.'!AF94+'Инж-техн.'!AF94</f>
        <v>0</v>
      </c>
      <c r="AG94" s="109">
        <f t="shared" si="112"/>
        <v>0</v>
      </c>
      <c r="AH94" s="42"/>
      <c r="AI94" s="42"/>
    </row>
    <row r="95" spans="1:35" x14ac:dyDescent="0.25">
      <c r="A95" s="93">
        <f t="shared" si="113"/>
        <v>79</v>
      </c>
      <c r="B95" s="96" t="s">
        <v>120</v>
      </c>
      <c r="C95" s="108">
        <f>'Гл. инж.'!C95+'Инж-техн.'!C95</f>
        <v>287</v>
      </c>
      <c r="D95" s="108">
        <f>'Гл. инж.'!D95+'Инж-техн.'!D95</f>
        <v>231</v>
      </c>
      <c r="E95" s="109">
        <f t="shared" si="101"/>
        <v>80.487804878048792</v>
      </c>
      <c r="F95" s="108">
        <f>'Гл. инж.'!F95+'Инж-техн.'!F95</f>
        <v>25</v>
      </c>
      <c r="G95" s="109">
        <f t="shared" si="102"/>
        <v>10.822510822510822</v>
      </c>
      <c r="H95" s="108">
        <f>'Гл. инж.'!H95+'Инж-техн.'!H95</f>
        <v>220</v>
      </c>
      <c r="I95" s="109">
        <f t="shared" si="103"/>
        <v>95.238095238095227</v>
      </c>
      <c r="J95" s="109">
        <f t="shared" si="104"/>
        <v>76.655052264808361</v>
      </c>
      <c r="K95" s="108">
        <f>'Гл. инж.'!K95+'Инж-техн.'!K95</f>
        <v>134</v>
      </c>
      <c r="L95" s="109">
        <f t="shared" si="97"/>
        <v>58.00865800865801</v>
      </c>
      <c r="M95" s="108">
        <f>'Гл. инж.'!M95+'Инж-техн.'!M95</f>
        <v>86</v>
      </c>
      <c r="N95" s="109">
        <f t="shared" si="105"/>
        <v>37.229437229437231</v>
      </c>
      <c r="O95" s="108">
        <f>'Гл. инж.'!O95+'Инж-техн.'!O95</f>
        <v>11</v>
      </c>
      <c r="P95" s="109">
        <f t="shared" si="106"/>
        <v>4.7619047619047619</v>
      </c>
      <c r="Q95" s="108">
        <f>'Гл. инж.'!Q95+'Инж-техн.'!Q95</f>
        <v>6</v>
      </c>
      <c r="R95" s="109">
        <f t="shared" si="98"/>
        <v>54.54545454545454</v>
      </c>
      <c r="S95" s="108">
        <f>'Гл. инж.'!S95+'Инж-техн.'!S95</f>
        <v>17</v>
      </c>
      <c r="T95" s="109">
        <f t="shared" si="107"/>
        <v>7.3593073593073601</v>
      </c>
      <c r="U95" s="108">
        <f>'Гл. инж.'!U95+'Инж-техн.'!U95</f>
        <v>11</v>
      </c>
      <c r="V95" s="109">
        <f t="shared" si="99"/>
        <v>4.7619047619047619</v>
      </c>
      <c r="W95" s="108">
        <f>'Гл. инж.'!W95+'Инж-техн.'!W95</f>
        <v>18</v>
      </c>
      <c r="X95" s="109">
        <f t="shared" si="108"/>
        <v>7.7922077922077921</v>
      </c>
      <c r="Y95" s="108">
        <f>'Гл. инж.'!Y95+'Инж-техн.'!Y95</f>
        <v>65</v>
      </c>
      <c r="Z95" s="109">
        <f t="shared" si="109"/>
        <v>28.138528138528141</v>
      </c>
      <c r="AA95" s="108">
        <f>'Гл. инж.'!AA95+'Инж-техн.'!AA95</f>
        <v>0</v>
      </c>
      <c r="AB95" s="109">
        <f t="shared" si="110"/>
        <v>0</v>
      </c>
      <c r="AC95" s="109">
        <f t="shared" si="111"/>
        <v>0</v>
      </c>
      <c r="AD95" s="108">
        <f>'Гл. инж.'!AD95+'Инж-техн.'!AD95</f>
        <v>24</v>
      </c>
      <c r="AE95" s="109">
        <f t="shared" si="100"/>
        <v>10.38961038961039</v>
      </c>
      <c r="AF95" s="108">
        <f>'Гл. инж.'!AF95+'Инж-техн.'!AF95</f>
        <v>0</v>
      </c>
      <c r="AG95" s="109">
        <f t="shared" si="112"/>
        <v>0</v>
      </c>
      <c r="AH95" s="42"/>
      <c r="AI95" s="42"/>
    </row>
    <row r="96" spans="1:35" x14ac:dyDescent="0.25">
      <c r="A96" s="93">
        <f t="shared" si="113"/>
        <v>80</v>
      </c>
      <c r="B96" s="96" t="s">
        <v>121</v>
      </c>
      <c r="C96" s="108">
        <f>'Гл. инж.'!C96+'Инж-техн.'!C96</f>
        <v>18</v>
      </c>
      <c r="D96" s="108">
        <f>'Гл. инж.'!D96+'Инж-техн.'!D96</f>
        <v>16</v>
      </c>
      <c r="E96" s="109">
        <f t="shared" si="101"/>
        <v>88.888888888888886</v>
      </c>
      <c r="F96" s="108">
        <f>'Гл. инж.'!F96+'Инж-техн.'!F96</f>
        <v>0</v>
      </c>
      <c r="G96" s="109">
        <f t="shared" si="102"/>
        <v>0</v>
      </c>
      <c r="H96" s="108">
        <f>'Гл. инж.'!H96+'Инж-техн.'!H96</f>
        <v>13</v>
      </c>
      <c r="I96" s="109">
        <f t="shared" si="103"/>
        <v>81.25</v>
      </c>
      <c r="J96" s="109">
        <f t="shared" si="104"/>
        <v>72.222222222222214</v>
      </c>
      <c r="K96" s="108">
        <f>'Гл. инж.'!K96+'Инж-техн.'!K96</f>
        <v>11</v>
      </c>
      <c r="L96" s="109">
        <f t="shared" si="97"/>
        <v>68.75</v>
      </c>
      <c r="M96" s="108">
        <f>'Гл. инж.'!M96+'Инж-техн.'!M96</f>
        <v>2</v>
      </c>
      <c r="N96" s="109">
        <f t="shared" si="105"/>
        <v>12.5</v>
      </c>
      <c r="O96" s="108">
        <f>'Гл. инж.'!O96+'Инж-техн.'!O96</f>
        <v>3</v>
      </c>
      <c r="P96" s="109">
        <f t="shared" si="106"/>
        <v>18.75</v>
      </c>
      <c r="Q96" s="108">
        <f>'Гл. инж.'!Q96+'Инж-техн.'!Q96</f>
        <v>0</v>
      </c>
      <c r="R96" s="109">
        <f t="shared" si="98"/>
        <v>0</v>
      </c>
      <c r="S96" s="108">
        <f>'Гл. инж.'!S96+'Инж-техн.'!S96</f>
        <v>0</v>
      </c>
      <c r="T96" s="109">
        <f t="shared" si="107"/>
        <v>0</v>
      </c>
      <c r="U96" s="108">
        <f>'Гл. инж.'!U96+'Инж-техн.'!U96</f>
        <v>2</v>
      </c>
      <c r="V96" s="109">
        <f t="shared" si="99"/>
        <v>12.5</v>
      </c>
      <c r="W96" s="108">
        <f>'Гл. инж.'!W96+'Инж-техн.'!W96</f>
        <v>1</v>
      </c>
      <c r="X96" s="109">
        <f t="shared" si="108"/>
        <v>6.25</v>
      </c>
      <c r="Y96" s="108">
        <f>'Гл. инж.'!Y96+'Инж-техн.'!Y96</f>
        <v>4</v>
      </c>
      <c r="Z96" s="109">
        <f t="shared" si="109"/>
        <v>25</v>
      </c>
      <c r="AA96" s="108">
        <f>'Гл. инж.'!AA96+'Инж-техн.'!AA96</f>
        <v>0</v>
      </c>
      <c r="AB96" s="109">
        <f t="shared" si="110"/>
        <v>0</v>
      </c>
      <c r="AC96" s="109">
        <f t="shared" si="111"/>
        <v>0</v>
      </c>
      <c r="AD96" s="108">
        <f>'Гл. инж.'!AD96+'Инж-техн.'!AD96</f>
        <v>2</v>
      </c>
      <c r="AE96" s="109">
        <f t="shared" si="100"/>
        <v>12.5</v>
      </c>
      <c r="AF96" s="108">
        <f>'Гл. инж.'!AF96+'Инж-техн.'!AF96</f>
        <v>0</v>
      </c>
      <c r="AG96" s="109">
        <f t="shared" si="112"/>
        <v>0</v>
      </c>
      <c r="AH96" s="42"/>
      <c r="AI96" s="42"/>
    </row>
    <row r="97" spans="1:35" x14ac:dyDescent="0.25">
      <c r="A97" s="93">
        <f t="shared" si="113"/>
        <v>81</v>
      </c>
      <c r="B97" s="96" t="s">
        <v>122</v>
      </c>
      <c r="C97" s="108">
        <f>'Гл. инж.'!C97+'Инж-техн.'!C97</f>
        <v>208</v>
      </c>
      <c r="D97" s="108">
        <f>'Гл. инж.'!D97+'Инж-техн.'!D97</f>
        <v>187</v>
      </c>
      <c r="E97" s="109">
        <f t="shared" si="101"/>
        <v>89.90384615384616</v>
      </c>
      <c r="F97" s="108">
        <f>'Гл. инж.'!F97+'Инж-техн.'!F97</f>
        <v>4</v>
      </c>
      <c r="G97" s="109">
        <f t="shared" si="102"/>
        <v>2.1390374331550799</v>
      </c>
      <c r="H97" s="108">
        <f>'Гл. инж.'!H97+'Инж-техн.'!H97</f>
        <v>169</v>
      </c>
      <c r="I97" s="109">
        <f t="shared" si="103"/>
        <v>90.37433155080214</v>
      </c>
      <c r="J97" s="109">
        <f t="shared" si="104"/>
        <v>81.25</v>
      </c>
      <c r="K97" s="108">
        <f>'Гл. инж.'!K97+'Инж-техн.'!K97</f>
        <v>97</v>
      </c>
      <c r="L97" s="109">
        <f t="shared" si="97"/>
        <v>51.871657754010691</v>
      </c>
      <c r="M97" s="108">
        <f>'Гл. инж.'!M97+'Инж-техн.'!M97</f>
        <v>72</v>
      </c>
      <c r="N97" s="109">
        <f t="shared" si="105"/>
        <v>38.502673796791441</v>
      </c>
      <c r="O97" s="108">
        <f>'Гл. инж.'!O97+'Инж-техн.'!O97</f>
        <v>18</v>
      </c>
      <c r="P97" s="109">
        <f t="shared" si="106"/>
        <v>9.6256684491978604</v>
      </c>
      <c r="Q97" s="108">
        <f>'Гл. инж.'!Q97+'Инж-техн.'!Q97</f>
        <v>0</v>
      </c>
      <c r="R97" s="109">
        <f t="shared" si="98"/>
        <v>0</v>
      </c>
      <c r="S97" s="108">
        <f>'Гл. инж.'!S97+'Инж-техн.'!S97</f>
        <v>18</v>
      </c>
      <c r="T97" s="109">
        <f t="shared" si="107"/>
        <v>9.6256684491978604</v>
      </c>
      <c r="U97" s="108">
        <f>'Гл. инж.'!U97+'Инж-техн.'!U97</f>
        <v>19</v>
      </c>
      <c r="V97" s="109">
        <f t="shared" si="99"/>
        <v>10.160427807486631</v>
      </c>
      <c r="W97" s="108">
        <f>'Гл. инж.'!W97+'Инж-техн.'!W97</f>
        <v>6</v>
      </c>
      <c r="X97" s="109">
        <f t="shared" si="108"/>
        <v>3.2085561497326207</v>
      </c>
      <c r="Y97" s="108">
        <f>'Гл. инж.'!Y97+'Инж-техн.'!Y97</f>
        <v>31</v>
      </c>
      <c r="Z97" s="109">
        <f t="shared" si="109"/>
        <v>16.577540106951872</v>
      </c>
      <c r="AA97" s="108">
        <f>'Гл. инж.'!AA97+'Инж-техн.'!AA97</f>
        <v>2</v>
      </c>
      <c r="AB97" s="109">
        <f t="shared" si="110"/>
        <v>1.0695187165775399</v>
      </c>
      <c r="AC97" s="109">
        <f t="shared" si="111"/>
        <v>6.4516129032258061</v>
      </c>
      <c r="AD97" s="108">
        <f>'Гл. инж.'!AD97+'Инж-техн.'!AD97</f>
        <v>38</v>
      </c>
      <c r="AE97" s="109">
        <f t="shared" si="100"/>
        <v>20.320855614973262</v>
      </c>
      <c r="AF97" s="108">
        <f>'Гл. инж.'!AF97+'Инж-техн.'!AF97</f>
        <v>0</v>
      </c>
      <c r="AG97" s="109">
        <f t="shared" si="112"/>
        <v>0</v>
      </c>
      <c r="AH97" s="42"/>
      <c r="AI97" s="42"/>
    </row>
    <row r="98" spans="1:35" x14ac:dyDescent="0.25">
      <c r="A98" s="93">
        <f t="shared" si="113"/>
        <v>82</v>
      </c>
      <c r="B98" s="96" t="s">
        <v>123</v>
      </c>
      <c r="C98" s="108">
        <f>'Гл. инж.'!C98+'Инж-техн.'!C98</f>
        <v>5</v>
      </c>
      <c r="D98" s="108">
        <f>'Гл. инж.'!D98+'Инж-техн.'!D98</f>
        <v>3</v>
      </c>
      <c r="E98" s="109">
        <f t="shared" si="101"/>
        <v>60</v>
      </c>
      <c r="F98" s="108">
        <f>'Гл. инж.'!F98+'Инж-техн.'!F98</f>
        <v>1</v>
      </c>
      <c r="G98" s="109">
        <f t="shared" si="102"/>
        <v>33.333333333333329</v>
      </c>
      <c r="H98" s="108">
        <f>'Гл. инж.'!H98+'Инж-техн.'!H98</f>
        <v>2</v>
      </c>
      <c r="I98" s="109">
        <f t="shared" si="103"/>
        <v>66.666666666666657</v>
      </c>
      <c r="J98" s="109">
        <f t="shared" si="104"/>
        <v>40</v>
      </c>
      <c r="K98" s="108">
        <f>'Гл. инж.'!K98+'Инж-техн.'!K98</f>
        <v>2</v>
      </c>
      <c r="L98" s="109">
        <f t="shared" si="97"/>
        <v>66.666666666666657</v>
      </c>
      <c r="M98" s="108">
        <f>'Гл. инж.'!M98+'Инж-техн.'!M98</f>
        <v>0</v>
      </c>
      <c r="N98" s="109">
        <f t="shared" si="105"/>
        <v>0</v>
      </c>
      <c r="O98" s="108">
        <f>'Гл. инж.'!O98+'Инж-техн.'!O98</f>
        <v>1</v>
      </c>
      <c r="P98" s="109">
        <f t="shared" si="106"/>
        <v>33.333333333333329</v>
      </c>
      <c r="Q98" s="108">
        <f>'Гл. инж.'!Q98+'Инж-техн.'!Q98</f>
        <v>0</v>
      </c>
      <c r="R98" s="109">
        <f t="shared" si="98"/>
        <v>0</v>
      </c>
      <c r="S98" s="108">
        <f>'Гл. инж.'!S98+'Инж-техн.'!S98</f>
        <v>0</v>
      </c>
      <c r="T98" s="109">
        <f t="shared" si="107"/>
        <v>0</v>
      </c>
      <c r="U98" s="108">
        <f>'Гл. инж.'!U98+'Инж-техн.'!U98</f>
        <v>0</v>
      </c>
      <c r="V98" s="109">
        <f t="shared" si="99"/>
        <v>0</v>
      </c>
      <c r="W98" s="108">
        <f>'Гл. инж.'!W98+'Инж-техн.'!W98</f>
        <v>0</v>
      </c>
      <c r="X98" s="109">
        <f t="shared" si="108"/>
        <v>0</v>
      </c>
      <c r="Y98" s="108">
        <f>'Гл. инж.'!Y98+'Инж-техн.'!Y98</f>
        <v>0</v>
      </c>
      <c r="Z98" s="109">
        <f t="shared" si="109"/>
        <v>0</v>
      </c>
      <c r="AA98" s="108">
        <f>'Гл. инж.'!AA98+'Инж-техн.'!AA98</f>
        <v>0</v>
      </c>
      <c r="AB98" s="109">
        <f t="shared" si="110"/>
        <v>0</v>
      </c>
      <c r="AC98" s="109">
        <f t="shared" si="111"/>
        <v>0</v>
      </c>
      <c r="AD98" s="108">
        <f>'Гл. инж.'!AD98+'Инж-техн.'!AD98</f>
        <v>0</v>
      </c>
      <c r="AE98" s="109">
        <f t="shared" si="100"/>
        <v>0</v>
      </c>
      <c r="AF98" s="108">
        <f>'Гл. инж.'!AF98+'Инж-техн.'!AF98</f>
        <v>0</v>
      </c>
      <c r="AG98" s="109">
        <f t="shared" si="112"/>
        <v>0</v>
      </c>
      <c r="AH98" s="42"/>
      <c r="AI98" s="42"/>
    </row>
    <row r="99" spans="1:35" x14ac:dyDescent="0.25">
      <c r="A99" s="93">
        <f t="shared" si="113"/>
        <v>83</v>
      </c>
      <c r="B99" s="96" t="s">
        <v>124</v>
      </c>
      <c r="C99" s="108">
        <f>'Гл. инж.'!C99+'Инж-техн.'!C99</f>
        <v>42</v>
      </c>
      <c r="D99" s="108">
        <f>'Гл. инж.'!D99+'Инж-техн.'!D99</f>
        <v>44</v>
      </c>
      <c r="E99" s="109">
        <f t="shared" si="101"/>
        <v>104.76190476190477</v>
      </c>
      <c r="F99" s="108">
        <f>'Гл. инж.'!F99+'Инж-техн.'!F99</f>
        <v>5</v>
      </c>
      <c r="G99" s="109">
        <f t="shared" si="102"/>
        <v>11.363636363636363</v>
      </c>
      <c r="H99" s="108">
        <f>'Гл. инж.'!H99+'Инж-техн.'!H99</f>
        <v>41</v>
      </c>
      <c r="I99" s="109">
        <f t="shared" si="103"/>
        <v>93.181818181818173</v>
      </c>
      <c r="J99" s="109">
        <f t="shared" si="104"/>
        <v>97.61904761904762</v>
      </c>
      <c r="K99" s="108">
        <f>'Гл. инж.'!K99+'Инж-техн.'!K99</f>
        <v>30</v>
      </c>
      <c r="L99" s="109">
        <f t="shared" si="97"/>
        <v>68.181818181818173</v>
      </c>
      <c r="M99" s="108">
        <f>'Гл. инж.'!M99+'Инж-техн.'!M99</f>
        <v>11</v>
      </c>
      <c r="N99" s="109">
        <f t="shared" si="105"/>
        <v>25</v>
      </c>
      <c r="O99" s="108">
        <f>'Гл. инж.'!O99+'Инж-техн.'!O99</f>
        <v>3</v>
      </c>
      <c r="P99" s="109">
        <f t="shared" si="106"/>
        <v>6.8181818181818175</v>
      </c>
      <c r="Q99" s="108">
        <f>'Гл. инж.'!Q99+'Инж-техн.'!Q99</f>
        <v>0</v>
      </c>
      <c r="R99" s="109">
        <f t="shared" si="98"/>
        <v>0</v>
      </c>
      <c r="S99" s="108">
        <f>'Гл. инж.'!S99+'Инж-техн.'!S99</f>
        <v>2</v>
      </c>
      <c r="T99" s="109">
        <f t="shared" si="107"/>
        <v>4.5454545454545459</v>
      </c>
      <c r="U99" s="108">
        <f>'Гл. инж.'!U99+'Инж-техн.'!U99</f>
        <v>5</v>
      </c>
      <c r="V99" s="109">
        <f t="shared" si="99"/>
        <v>11.363636363636363</v>
      </c>
      <c r="W99" s="108">
        <f>'Гл. инж.'!W99+'Инж-техн.'!W99</f>
        <v>0</v>
      </c>
      <c r="X99" s="109">
        <f t="shared" si="108"/>
        <v>0</v>
      </c>
      <c r="Y99" s="108">
        <f>'Гл. инж.'!Y99+'Инж-техн.'!Y99</f>
        <v>7</v>
      </c>
      <c r="Z99" s="109">
        <f t="shared" si="109"/>
        <v>15.909090909090908</v>
      </c>
      <c r="AA99" s="108">
        <f>'Гл. инж.'!AA99+'Инж-техн.'!AA99</f>
        <v>0</v>
      </c>
      <c r="AB99" s="109">
        <f t="shared" si="110"/>
        <v>0</v>
      </c>
      <c r="AC99" s="109">
        <f t="shared" si="111"/>
        <v>0</v>
      </c>
      <c r="AD99" s="108">
        <f>'Гл. инж.'!AD99+'Инж-техн.'!AD99</f>
        <v>1</v>
      </c>
      <c r="AE99" s="109">
        <f t="shared" si="100"/>
        <v>2.2727272727272729</v>
      </c>
      <c r="AF99" s="108">
        <f>'Гл. инж.'!AF99+'Инж-техн.'!AF99</f>
        <v>0</v>
      </c>
      <c r="AG99" s="109">
        <f t="shared" si="112"/>
        <v>0</v>
      </c>
      <c r="AH99" s="42"/>
      <c r="AI99" s="42"/>
    </row>
    <row r="100" spans="1:35" x14ac:dyDescent="0.25">
      <c r="A100" s="93">
        <f t="shared" si="113"/>
        <v>84</v>
      </c>
      <c r="B100" s="96" t="s">
        <v>125</v>
      </c>
      <c r="C100" s="108">
        <f>'Гл. инж.'!C100+'Инж-техн.'!C100</f>
        <v>24</v>
      </c>
      <c r="D100" s="108">
        <f>'Гл. инж.'!D100+'Инж-техн.'!D100</f>
        <v>10</v>
      </c>
      <c r="E100" s="109">
        <f t="shared" si="101"/>
        <v>41.666666666666671</v>
      </c>
      <c r="F100" s="108">
        <f>'Гл. инж.'!F100+'Инж-техн.'!F100</f>
        <v>0</v>
      </c>
      <c r="G100" s="109">
        <f t="shared" si="102"/>
        <v>0</v>
      </c>
      <c r="H100" s="108">
        <f>'Гл. инж.'!H100+'Инж-техн.'!H100</f>
        <v>10</v>
      </c>
      <c r="I100" s="109">
        <f t="shared" si="103"/>
        <v>100</v>
      </c>
      <c r="J100" s="109">
        <f t="shared" si="104"/>
        <v>41.666666666666671</v>
      </c>
      <c r="K100" s="108">
        <f>'Гл. инж.'!K100+'Инж-техн.'!K100</f>
        <v>7</v>
      </c>
      <c r="L100" s="109">
        <f t="shared" si="97"/>
        <v>70</v>
      </c>
      <c r="M100" s="108">
        <f>'Гл. инж.'!M100+'Инж-техн.'!M100</f>
        <v>3</v>
      </c>
      <c r="N100" s="109">
        <f t="shared" si="105"/>
        <v>30</v>
      </c>
      <c r="O100" s="108">
        <f>'Гл. инж.'!O100+'Инж-техн.'!O100</f>
        <v>0</v>
      </c>
      <c r="P100" s="109">
        <f t="shared" si="106"/>
        <v>0</v>
      </c>
      <c r="Q100" s="108">
        <f>'Гл. инж.'!Q100+'Инж-техн.'!Q100</f>
        <v>0</v>
      </c>
      <c r="R100" s="109">
        <f t="shared" si="98"/>
        <v>0</v>
      </c>
      <c r="S100" s="108">
        <f>'Гл. инж.'!S100+'Инж-техн.'!S100</f>
        <v>1</v>
      </c>
      <c r="T100" s="109">
        <f t="shared" si="107"/>
        <v>10</v>
      </c>
      <c r="U100" s="108">
        <f>'Гл. инж.'!U100+'Инж-техн.'!U100</f>
        <v>1</v>
      </c>
      <c r="V100" s="109">
        <f t="shared" si="99"/>
        <v>10</v>
      </c>
      <c r="W100" s="108">
        <f>'Гл. инж.'!W100+'Инж-техн.'!W100</f>
        <v>0</v>
      </c>
      <c r="X100" s="109">
        <f t="shared" si="108"/>
        <v>0</v>
      </c>
      <c r="Y100" s="108">
        <f>'Гл. инж.'!Y100+'Инж-техн.'!Y100</f>
        <v>3</v>
      </c>
      <c r="Z100" s="109">
        <f t="shared" si="109"/>
        <v>30</v>
      </c>
      <c r="AA100" s="108">
        <f>'Гл. инж.'!AA100+'Инж-техн.'!AA100</f>
        <v>0</v>
      </c>
      <c r="AB100" s="109">
        <f t="shared" si="110"/>
        <v>0</v>
      </c>
      <c r="AC100" s="109">
        <f t="shared" si="111"/>
        <v>0</v>
      </c>
      <c r="AD100" s="108">
        <f>'Гл. инж.'!AD100+'Инж-техн.'!AD100</f>
        <v>12</v>
      </c>
      <c r="AE100" s="109">
        <f t="shared" si="100"/>
        <v>120</v>
      </c>
      <c r="AF100" s="108">
        <f>'Гл. инж.'!AF100+'Инж-техн.'!AF100</f>
        <v>0</v>
      </c>
      <c r="AG100" s="109">
        <f t="shared" si="112"/>
        <v>0</v>
      </c>
      <c r="AH100" s="42"/>
      <c r="AI100" s="42"/>
    </row>
    <row r="101" spans="1:35" x14ac:dyDescent="0.25">
      <c r="A101" s="93">
        <f t="shared" si="113"/>
        <v>85</v>
      </c>
      <c r="B101" s="96" t="s">
        <v>126</v>
      </c>
      <c r="C101" s="108">
        <f>'Гл. инж.'!C101+'Инж-техн.'!C101</f>
        <v>22</v>
      </c>
      <c r="D101" s="108">
        <f>'Гл. инж.'!D101+'Инж-техн.'!D101</f>
        <v>15</v>
      </c>
      <c r="E101" s="109">
        <f t="shared" si="101"/>
        <v>68.181818181818173</v>
      </c>
      <c r="F101" s="108">
        <f>'Гл. инж.'!F101+'Инж-техн.'!F101</f>
        <v>3</v>
      </c>
      <c r="G101" s="109">
        <f t="shared" si="102"/>
        <v>20</v>
      </c>
      <c r="H101" s="108">
        <f>'Гл. инж.'!H101+'Инж-техн.'!H101</f>
        <v>10</v>
      </c>
      <c r="I101" s="109">
        <f t="shared" si="103"/>
        <v>66.666666666666657</v>
      </c>
      <c r="J101" s="109">
        <f t="shared" si="104"/>
        <v>45.454545454545453</v>
      </c>
      <c r="K101" s="108">
        <f>'Гл. инж.'!K101+'Инж-техн.'!K101</f>
        <v>4</v>
      </c>
      <c r="L101" s="109">
        <f t="shared" si="97"/>
        <v>26.666666666666668</v>
      </c>
      <c r="M101" s="108">
        <f>'Гл. инж.'!M101+'Инж-техн.'!M101</f>
        <v>6</v>
      </c>
      <c r="N101" s="109">
        <f t="shared" si="105"/>
        <v>40</v>
      </c>
      <c r="O101" s="108">
        <f>'Гл. инж.'!O101+'Инж-техн.'!O101</f>
        <v>5</v>
      </c>
      <c r="P101" s="109">
        <f t="shared" si="106"/>
        <v>33.333333333333329</v>
      </c>
      <c r="Q101" s="108">
        <f>'Гл. инж.'!Q101+'Инж-техн.'!Q101</f>
        <v>2</v>
      </c>
      <c r="R101" s="109">
        <f t="shared" si="98"/>
        <v>40</v>
      </c>
      <c r="S101" s="108">
        <f>'Гл. инж.'!S101+'Инж-техн.'!S101</f>
        <v>2</v>
      </c>
      <c r="T101" s="109">
        <f t="shared" si="107"/>
        <v>13.333333333333334</v>
      </c>
      <c r="U101" s="108">
        <f>'Гл. инж.'!U101+'Инж-техн.'!U101</f>
        <v>3</v>
      </c>
      <c r="V101" s="109">
        <f t="shared" si="99"/>
        <v>20</v>
      </c>
      <c r="W101" s="108">
        <f>'Гл. инж.'!W101+'Инж-техн.'!W101</f>
        <v>0</v>
      </c>
      <c r="X101" s="109">
        <f t="shared" si="108"/>
        <v>0</v>
      </c>
      <c r="Y101" s="108">
        <f>'Гл. инж.'!Y101+'Инж-техн.'!Y101</f>
        <v>6</v>
      </c>
      <c r="Z101" s="109">
        <f t="shared" si="109"/>
        <v>40</v>
      </c>
      <c r="AA101" s="108">
        <f>'Гл. инж.'!AA101+'Инж-техн.'!AA101</f>
        <v>0</v>
      </c>
      <c r="AB101" s="109">
        <f t="shared" si="110"/>
        <v>0</v>
      </c>
      <c r="AC101" s="109">
        <f t="shared" si="111"/>
        <v>0</v>
      </c>
      <c r="AD101" s="108">
        <f>'Гл. инж.'!AD101+'Инж-техн.'!AD101</f>
        <v>8</v>
      </c>
      <c r="AE101" s="109">
        <f t="shared" si="100"/>
        <v>53.333333333333336</v>
      </c>
      <c r="AF101" s="108">
        <f>'Гл. инж.'!AF101+'Инж-техн.'!AF101</f>
        <v>0</v>
      </c>
      <c r="AG101" s="109">
        <f t="shared" si="112"/>
        <v>0</v>
      </c>
      <c r="AH101" s="42"/>
      <c r="AI101" s="42"/>
    </row>
    <row r="102" spans="1:35" s="69" customFormat="1" ht="14.45" x14ac:dyDescent="0.35">
      <c r="A102" s="4"/>
      <c r="B102" s="64"/>
      <c r="C102" s="70"/>
      <c r="D102" s="70"/>
      <c r="E102" s="43"/>
      <c r="F102" s="70"/>
      <c r="G102" s="43"/>
      <c r="H102" s="70"/>
      <c r="I102" s="43"/>
      <c r="J102" s="43"/>
      <c r="K102" s="70"/>
      <c r="L102" s="43"/>
      <c r="M102" s="70"/>
      <c r="N102" s="43"/>
      <c r="O102" s="70"/>
      <c r="P102" s="43"/>
      <c r="Q102" s="70"/>
      <c r="R102" s="43"/>
      <c r="S102" s="70"/>
      <c r="T102" s="43"/>
      <c r="U102" s="70"/>
      <c r="V102" s="43"/>
      <c r="W102" s="70"/>
      <c r="X102" s="43"/>
      <c r="Y102" s="70"/>
      <c r="Z102" s="43"/>
      <c r="AA102" s="70"/>
      <c r="AB102" s="43"/>
      <c r="AC102" s="43"/>
      <c r="AD102" s="70"/>
      <c r="AE102" s="43"/>
      <c r="AF102" s="70"/>
      <c r="AG102" s="43"/>
      <c r="AH102" s="68"/>
      <c r="AI102" s="68"/>
    </row>
    <row r="103" spans="1:35" ht="14.45" x14ac:dyDescent="0.35">
      <c r="A103" s="7"/>
      <c r="B103" s="59"/>
      <c r="C103" s="34"/>
      <c r="D103" s="34"/>
      <c r="E103" s="32"/>
      <c r="F103" s="34"/>
      <c r="G103" s="32"/>
      <c r="H103" s="34"/>
      <c r="I103" s="32"/>
      <c r="J103" s="32"/>
      <c r="K103" s="34"/>
      <c r="L103" s="32"/>
      <c r="M103" s="34"/>
      <c r="N103" s="32"/>
      <c r="O103" s="34"/>
      <c r="P103" s="32"/>
      <c r="Q103" s="34"/>
      <c r="R103" s="32"/>
      <c r="S103" s="34"/>
      <c r="T103" s="32"/>
      <c r="U103" s="34"/>
      <c r="V103" s="32"/>
      <c r="W103" s="34"/>
      <c r="X103" s="32"/>
      <c r="Y103" s="34"/>
      <c r="Z103" s="32"/>
      <c r="AA103" s="34"/>
      <c r="AB103" s="32"/>
      <c r="AC103" s="32"/>
      <c r="AD103" s="34"/>
      <c r="AE103" s="32"/>
      <c r="AF103" s="34"/>
      <c r="AG103" s="32"/>
      <c r="AH103" s="42"/>
      <c r="AI103" s="42"/>
    </row>
    <row r="104" spans="1:35" ht="14.45" x14ac:dyDescent="0.35">
      <c r="A104" s="8"/>
      <c r="B104" s="59"/>
      <c r="C104" s="34"/>
      <c r="D104" s="34"/>
      <c r="E104" s="32"/>
      <c r="F104" s="34"/>
      <c r="G104" s="32"/>
      <c r="H104" s="34"/>
      <c r="I104" s="32"/>
      <c r="J104" s="32"/>
      <c r="K104" s="34"/>
      <c r="L104" s="32"/>
      <c r="M104" s="34"/>
      <c r="N104" s="32"/>
      <c r="O104" s="34"/>
      <c r="P104" s="32"/>
      <c r="Q104" s="34"/>
      <c r="R104" s="32"/>
      <c r="S104" s="34"/>
      <c r="T104" s="32"/>
      <c r="U104" s="34"/>
      <c r="V104" s="32"/>
      <c r="W104" s="34"/>
      <c r="X104" s="32"/>
      <c r="Y104" s="34"/>
      <c r="Z104" s="32"/>
      <c r="AA104" s="34"/>
      <c r="AB104" s="32"/>
      <c r="AC104" s="32"/>
      <c r="AD104" s="34"/>
      <c r="AE104" s="32"/>
      <c r="AF104" s="34"/>
      <c r="AG104" s="32"/>
      <c r="AH104" s="42"/>
      <c r="AI104" s="42"/>
    </row>
    <row r="105" spans="1:35" ht="14.45" x14ac:dyDescent="0.3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ht="14.45" x14ac:dyDescent="0.3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66" fitToHeight="2" orientation="landscape" r:id="rId1"/>
  <headerFooter scaleWithDoc="0">
    <oddHeader>&amp;R&amp;P</oddHeader>
    <oddFooter>&amp;R&amp;P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O132"/>
  <sheetViews>
    <sheetView zoomScaleNormal="80" workbookViewId="0">
      <pane xSplit="2" ySplit="7" topLeftCell="K81" activePane="bottomRight" state="frozen"/>
      <selection activeCell="D2" sqref="D2:D6"/>
      <selection pane="topRight" activeCell="D2" sqref="D2:D6"/>
      <selection pane="bottomLeft" activeCell="D2" sqref="D2:D6"/>
      <selection pane="bottomRight" activeCell="K90" sqref="K90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55.5" customHeight="1" thickBot="1" x14ac:dyDescent="0.3">
      <c r="A1" s="202" t="s">
        <v>199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11465.099999999999</v>
      </c>
      <c r="D8" s="65">
        <f>D9+D21+D40+D55+D72+D79+D90+D64+D102</f>
        <v>10520</v>
      </c>
      <c r="E8" s="62">
        <f>IF(C8=0,0,D8/C8*100)</f>
        <v>91.756722575468174</v>
      </c>
      <c r="F8" s="65">
        <f>F9+F21+F40+F55+F72+F79+F90+F64+F102</f>
        <v>184</v>
      </c>
      <c r="G8" s="62">
        <f>IF(D8=0,0,F8/D8*100)</f>
        <v>1.7490494296577948</v>
      </c>
      <c r="H8" s="65">
        <f>H9+H21+H40+H55+H72+H79+H90+H64+H102</f>
        <v>9035</v>
      </c>
      <c r="I8" s="62">
        <f>IF(D8=0,0,H8/D8*100)</f>
        <v>85.884030418250944</v>
      </c>
      <c r="J8" s="62">
        <f>IF(C8=0,0,H8/C8*100)</f>
        <v>78.804371527505225</v>
      </c>
      <c r="K8" s="65">
        <f>K9+K21+K40+K55+K72+K79+K90+K64+K102</f>
        <v>3371</v>
      </c>
      <c r="L8" s="62">
        <f>IF(D8=0,0,K8/D8*100)</f>
        <v>32.043726235741445</v>
      </c>
      <c r="M8" s="65">
        <f>M9+M21+M40+M55+M72+M79+M90+M64+M102</f>
        <v>15128.668389319551</v>
      </c>
      <c r="N8" s="62">
        <f>IF(D8=0,0,M8/D8*100)</f>
        <v>143.80863487946343</v>
      </c>
      <c r="O8" s="65">
        <f>O9+O21+O40+O55+O72+O79+O90+O64+O102</f>
        <v>4798.4759235532774</v>
      </c>
      <c r="P8" s="62">
        <f>IF(D8=0,0,O8/D8*100)</f>
        <v>45.612889007160433</v>
      </c>
      <c r="Q8" s="65">
        <f>Q9+Q21+Q40+Q55+Q72+Q79+Q90+Q64+Q102</f>
        <v>872.94902896254086</v>
      </c>
      <c r="R8" s="62">
        <f>IF(O8=0,0,Q8/O8*100)</f>
        <v>18.192214421201495</v>
      </c>
      <c r="S8" s="65">
        <f>S9+S21+S40+S55+S72+S79+S90+S64+S102</f>
        <v>772</v>
      </c>
      <c r="T8" s="62">
        <f>IF(D8=0,0,S8/D8*100)</f>
        <v>7.338403041825095</v>
      </c>
      <c r="U8" s="65">
        <f>U9+U21+U40+U55+U72+U79+U90+U64+U102</f>
        <v>1163</v>
      </c>
      <c r="V8" s="62">
        <f>IF(D8=0,0,U8/D8*100)</f>
        <v>11.055133079847909</v>
      </c>
      <c r="W8" s="65">
        <f>W9+W21+W40+W55+W72+W79+W90+W64+W102</f>
        <v>576</v>
      </c>
      <c r="X8" s="62">
        <f>IF(D8=0,0,W8/D8*100)</f>
        <v>5.4752851711026622</v>
      </c>
      <c r="Y8" s="65">
        <f>Y9+Y21+Y40+Y55+Y72+Y79+Y90+Y64+Y102</f>
        <v>1258</v>
      </c>
      <c r="Z8" s="62">
        <f>IF(D8=0,0,Y8/D8*100)</f>
        <v>11.958174904942966</v>
      </c>
      <c r="AA8" s="65">
        <f>AA9+AA21+AA40+AA55+AA72+AA79+AA90+AA64+AA102</f>
        <v>100</v>
      </c>
      <c r="AB8" s="62">
        <f>IF(D8=0,0,AA8/D8*100)</f>
        <v>0.95057034220532322</v>
      </c>
      <c r="AC8" s="62">
        <f>IF(Y8=0,0,AA8/Y8*100)</f>
        <v>7.9491255961844196</v>
      </c>
      <c r="AD8" s="65">
        <f>AD9+AD21+AD40+AD55+AD72+AD79+AD90+AD64+AD102</f>
        <v>1170</v>
      </c>
      <c r="AE8" s="62">
        <f>IF(D8=0,0,AD8/D8*100)</f>
        <v>11.121673003802281</v>
      </c>
      <c r="AF8" s="65">
        <f>AF9+AF21+AF40+AF55+AF72+AF79+AF90+AF64+AF102</f>
        <v>723.55849826359611</v>
      </c>
      <c r="AG8" s="60">
        <f>IF(D8=0,0,AF8/D8*100)</f>
        <v>6.8779324929999639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61">
        <f>SUM(C10:C20)</f>
        <v>628</v>
      </c>
      <c r="D9" s="61">
        <f>SUM(D10:D20)</f>
        <v>537</v>
      </c>
      <c r="E9" s="62">
        <f>IF(C9=0,0,D9/C9*100)</f>
        <v>85.509554140127392</v>
      </c>
      <c r="F9" s="61">
        <f>SUM(F10:F20)</f>
        <v>21</v>
      </c>
      <c r="G9" s="62">
        <f>IF(D9=0,0,F9/D9*100)</f>
        <v>3.9106145251396649</v>
      </c>
      <c r="H9" s="61">
        <f>SUM(H10:H20)</f>
        <v>463</v>
      </c>
      <c r="I9" s="62">
        <f>IF(D9=0,0,H9/D9*100)</f>
        <v>86.219739292364991</v>
      </c>
      <c r="J9" s="62">
        <f>IF(C9=0,0,H9/C9*100)</f>
        <v>73.726114649681534</v>
      </c>
      <c r="K9" s="61">
        <f>SUM(K10:K20)</f>
        <v>205</v>
      </c>
      <c r="L9" s="62">
        <f>IF(D9=0,0,K9/D9*100)</f>
        <v>38.175046554934823</v>
      </c>
      <c r="M9" s="61">
        <f>SUM(M10:M20)</f>
        <v>258</v>
      </c>
      <c r="N9" s="62">
        <f>IF(D9=0,0,M9/D9*100)</f>
        <v>48.044692737430168</v>
      </c>
      <c r="O9" s="61">
        <f>SUM(O10:O20)</f>
        <v>74</v>
      </c>
      <c r="P9" s="62">
        <f>IF(D9=0,0,O9/D9*100)</f>
        <v>13.780260707635009</v>
      </c>
      <c r="Q9" s="61">
        <f>SUM(Q10:Q20)</f>
        <v>5</v>
      </c>
      <c r="R9" s="62">
        <f>IF(O9=0,0,Q9/O9*100)</f>
        <v>6.756756756756757</v>
      </c>
      <c r="S9" s="61">
        <f>SUM(S10:S20)</f>
        <v>46</v>
      </c>
      <c r="T9" s="62">
        <f>IF(D9=0,0,S9/D9*100)</f>
        <v>8.5661080074487899</v>
      </c>
      <c r="U9" s="61">
        <f>SUM(U10:U20)</f>
        <v>72</v>
      </c>
      <c r="V9" s="62">
        <f>IF(D9=0,0,U9/D9*100)</f>
        <v>13.407821229050279</v>
      </c>
      <c r="W9" s="61">
        <f>SUM(W10:W20)</f>
        <v>44</v>
      </c>
      <c r="X9" s="62">
        <f>IF(D9=0,0,W9/D9*100)</f>
        <v>8.1936685288640589</v>
      </c>
      <c r="Y9" s="61">
        <f>SUM(Y10:Y20)</f>
        <v>81</v>
      </c>
      <c r="Z9" s="62">
        <f>IF(D9=0,0,Y9/D9*100)</f>
        <v>15.083798882681565</v>
      </c>
      <c r="AA9" s="61">
        <f>SUM(AA10:AA20)</f>
        <v>1</v>
      </c>
      <c r="AB9" s="62">
        <f>IF(D9=0,0,AA9/D9*100)</f>
        <v>0.18621973929236499</v>
      </c>
      <c r="AC9" s="62">
        <f>IF(Y9=0,0,AA9/Y9*100)</f>
        <v>1.2345679012345678</v>
      </c>
      <c r="AD9" s="61">
        <f>SUM(AD10:AD20)</f>
        <v>69</v>
      </c>
      <c r="AE9" s="62">
        <f>IF(D9=0,0,AD9/D9*100)</f>
        <v>12.849162011173185</v>
      </c>
      <c r="AF9" s="61">
        <f>SUM(AF10:AF20)</f>
        <v>1</v>
      </c>
      <c r="AG9" s="62">
        <f>IF(D9=0,0,AF9/D9*100)</f>
        <v>0.18621973929236499</v>
      </c>
      <c r="AH9" s="44"/>
      <c r="AI9" s="44"/>
    </row>
    <row r="10" spans="1:35" x14ac:dyDescent="0.25">
      <c r="A10" s="93">
        <v>1</v>
      </c>
      <c r="B10" s="94" t="s">
        <v>32</v>
      </c>
      <c r="C10" s="108">
        <f>'Гл. энерг.'!C10+Энерг.электр.!C10</f>
        <v>9</v>
      </c>
      <c r="D10" s="108">
        <f>'Гл. энерг.'!D10+Энерг.электр.!D10</f>
        <v>8</v>
      </c>
      <c r="E10" s="109">
        <f>IF(C10=0,0,D10/C10*100)</f>
        <v>88.888888888888886</v>
      </c>
      <c r="F10" s="108">
        <f>'Гл. энерг.'!F10+Энерг.электр.!F10</f>
        <v>0</v>
      </c>
      <c r="G10" s="109">
        <f>IF(D10=0,0,F10/D10*100)</f>
        <v>0</v>
      </c>
      <c r="H10" s="108">
        <f>'Гл. энерг.'!H10+Энерг.электр.!H10</f>
        <v>7</v>
      </c>
      <c r="I10" s="109">
        <f>IF(D10=0,0,H10/D10*100)</f>
        <v>87.5</v>
      </c>
      <c r="J10" s="109">
        <f>IF(C10=0,0,H10/C10*100)</f>
        <v>77.777777777777786</v>
      </c>
      <c r="K10" s="108">
        <f>'Гл. энерг.'!K10+Энерг.электр.!K10</f>
        <v>6</v>
      </c>
      <c r="L10" s="109">
        <f>IF(D10=0,0,K10/D10*100)</f>
        <v>75</v>
      </c>
      <c r="M10" s="108">
        <f>'Гл. энерг.'!M10+Энерг.электр.!M10</f>
        <v>1</v>
      </c>
      <c r="N10" s="109">
        <f>IF(D10=0,0,M10/D10*100)</f>
        <v>12.5</v>
      </c>
      <c r="O10" s="108">
        <f>'Гл. энерг.'!O10+Энерг.электр.!O10</f>
        <v>1</v>
      </c>
      <c r="P10" s="109">
        <f>IF(D10=0,0,O10/D10*100)</f>
        <v>12.5</v>
      </c>
      <c r="Q10" s="108">
        <f>'Гл. энерг.'!Q10+Энерг.электр.!Q10</f>
        <v>0</v>
      </c>
      <c r="R10" s="109">
        <f>IF(O10=0,0,Q10/O10*100)</f>
        <v>0</v>
      </c>
      <c r="S10" s="108">
        <f>'Гл. энерг.'!S10+Энерг.электр.!S10</f>
        <v>0</v>
      </c>
      <c r="T10" s="109">
        <f>IF(D10=0,0,S10/D10*100)</f>
        <v>0</v>
      </c>
      <c r="U10" s="108">
        <f>'Гл. энерг.'!U10+Энерг.электр.!U10</f>
        <v>1</v>
      </c>
      <c r="V10" s="109">
        <f>IF(D10=0,0,U10/D10*100)</f>
        <v>12.5</v>
      </c>
      <c r="W10" s="108">
        <f>'Гл. энерг.'!W10+Энерг.электр.!W10</f>
        <v>2</v>
      </c>
      <c r="X10" s="109">
        <f>IF(D10=0,0,W10/D10*100)</f>
        <v>25</v>
      </c>
      <c r="Y10" s="108">
        <f>'Гл. энерг.'!Y10+Энерг.электр.!Y10</f>
        <v>0</v>
      </c>
      <c r="Z10" s="109">
        <f>IF(D10=0,0,Y10/D10*100)</f>
        <v>0</v>
      </c>
      <c r="AA10" s="108">
        <f>'Гл. энерг.'!AA10+Энерг.электр.!AA10</f>
        <v>0</v>
      </c>
      <c r="AB10" s="109">
        <f>IF(D10=0,0,AA10/D10*100)</f>
        <v>0</v>
      </c>
      <c r="AC10" s="109">
        <f>IF(Y10=0,0,AA10/Y10*100)</f>
        <v>0</v>
      </c>
      <c r="AD10" s="108">
        <f>'Гл. энерг.'!AD10+Энерг.электр.!AD10</f>
        <v>0</v>
      </c>
      <c r="AE10" s="109">
        <f>IF(D10=0,0,AD10/D10*100)</f>
        <v>0</v>
      </c>
      <c r="AF10" s="108">
        <f>'Гл. энерг.'!AF10+Энерг.электр.!AF10</f>
        <v>0</v>
      </c>
      <c r="AG10" s="109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108">
        <f>'Гл. энерг.'!C11+Энерг.электр.!C11</f>
        <v>29</v>
      </c>
      <c r="D11" s="108">
        <f>'Гл. энерг.'!D11+Энерг.электр.!D11</f>
        <v>25</v>
      </c>
      <c r="E11" s="109">
        <f>IF(C11=0,0,D11/C11*100)</f>
        <v>86.206896551724128</v>
      </c>
      <c r="F11" s="108">
        <f>'Гл. энерг.'!F11+Энерг.электр.!F11</f>
        <v>1</v>
      </c>
      <c r="G11" s="109">
        <f>IF(D11=0,0,F11/D11*100)</f>
        <v>4</v>
      </c>
      <c r="H11" s="108">
        <f>'Гл. энерг.'!H11+Энерг.электр.!H11</f>
        <v>22</v>
      </c>
      <c r="I11" s="109">
        <f>IF(D11=0,0,H11/D11*100)</f>
        <v>88</v>
      </c>
      <c r="J11" s="109">
        <f>IF(C11=0,0,H11/C11*100)</f>
        <v>75.862068965517238</v>
      </c>
      <c r="K11" s="108">
        <f>'Гл. энерг.'!K11+Энерг.электр.!K11</f>
        <v>9</v>
      </c>
      <c r="L11" s="109">
        <f>IF(D11=0,0,K11/D11*100)</f>
        <v>36</v>
      </c>
      <c r="M11" s="108">
        <f>'Гл. энерг.'!M11+Энерг.электр.!M11</f>
        <v>13</v>
      </c>
      <c r="N11" s="109">
        <f>IF(D11=0,0,M11/D11*100)</f>
        <v>52</v>
      </c>
      <c r="O11" s="108">
        <f>'Гл. энерг.'!O11+Энерг.электр.!O11</f>
        <v>3</v>
      </c>
      <c r="P11" s="109">
        <f>IF(D11=0,0,O11/D11*100)</f>
        <v>12</v>
      </c>
      <c r="Q11" s="108">
        <f>'Гл. энерг.'!Q11+Энерг.электр.!Q11</f>
        <v>0</v>
      </c>
      <c r="R11" s="109">
        <f>IF(O11=0,0,Q11/O11*100)</f>
        <v>0</v>
      </c>
      <c r="S11" s="108">
        <f>'Гл. энерг.'!S11+Энерг.электр.!S11</f>
        <v>2</v>
      </c>
      <c r="T11" s="109">
        <f>IF(D11=0,0,S11/D11*100)</f>
        <v>8</v>
      </c>
      <c r="U11" s="108">
        <f>'Гл. энерг.'!U11+Энерг.электр.!U11</f>
        <v>1</v>
      </c>
      <c r="V11" s="109">
        <f>IF(D11=0,0,U11/D11*100)</f>
        <v>4</v>
      </c>
      <c r="W11" s="108">
        <f>'Гл. энерг.'!W11+Энерг.электр.!W11</f>
        <v>4</v>
      </c>
      <c r="X11" s="109">
        <f>IF(D11=0,0,W11/D11*100)</f>
        <v>16</v>
      </c>
      <c r="Y11" s="108">
        <f>'Гл. энерг.'!Y11+Энерг.электр.!Y11</f>
        <v>5</v>
      </c>
      <c r="Z11" s="109">
        <f>IF(D11=0,0,Y11/D11*100)</f>
        <v>20</v>
      </c>
      <c r="AA11" s="108">
        <f>'Гл. энерг.'!AA11+Энерг.электр.!AA11</f>
        <v>0</v>
      </c>
      <c r="AB11" s="109">
        <f>IF(D11=0,0,AA11/D11*100)</f>
        <v>0</v>
      </c>
      <c r="AC11" s="109">
        <f>IF(Y11=0,0,AA11/Y11*100)</f>
        <v>0</v>
      </c>
      <c r="AD11" s="108">
        <f>'Гл. энерг.'!AD11+Энерг.электр.!AD11</f>
        <v>4</v>
      </c>
      <c r="AE11" s="109">
        <f>IF(D11=0,0,AD11/D11*100)</f>
        <v>16</v>
      </c>
      <c r="AF11" s="108">
        <f>'Гл. энерг.'!AF11+Энерг.электр.!AF11</f>
        <v>0</v>
      </c>
      <c r="AG11" s="109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108">
        <f>'Гл. энерг.'!C12+Энерг.электр.!C12</f>
        <v>21</v>
      </c>
      <c r="D12" s="108">
        <f>'Гл. энерг.'!D12+Энерг.электр.!D12</f>
        <v>20</v>
      </c>
      <c r="E12" s="109">
        <f t="shared" ref="E12:E78" si="0">IF(C12=0,0,D12/C12*100)</f>
        <v>95.238095238095227</v>
      </c>
      <c r="F12" s="108">
        <f>'Гл. энерг.'!F12+Энерг.электр.!F12</f>
        <v>0</v>
      </c>
      <c r="G12" s="109">
        <f t="shared" ref="G12:G78" si="1">IF(D12=0,0,F12/D12*100)</f>
        <v>0</v>
      </c>
      <c r="H12" s="108">
        <f>'Гл. энерг.'!H12+Энерг.электр.!H12</f>
        <v>16</v>
      </c>
      <c r="I12" s="109">
        <f t="shared" ref="I12:I78" si="2">IF(D12=0,0,H12/D12*100)</f>
        <v>80</v>
      </c>
      <c r="J12" s="109">
        <f t="shared" ref="J12:J78" si="3">IF(C12=0,0,H12/C12*100)</f>
        <v>76.19047619047619</v>
      </c>
      <c r="K12" s="108">
        <f>'Гл. энерг.'!K12+Энерг.электр.!K12</f>
        <v>2</v>
      </c>
      <c r="L12" s="109">
        <f t="shared" ref="L12:L79" si="4">IF(D12=0,0,K12/D12*100)</f>
        <v>10</v>
      </c>
      <c r="M12" s="108">
        <f>'Гл. энерг.'!M12+Энерг.электр.!M12</f>
        <v>14</v>
      </c>
      <c r="N12" s="109">
        <f t="shared" ref="N12:N78" si="5">IF(D12=0,0,M12/D12*100)</f>
        <v>70</v>
      </c>
      <c r="O12" s="108">
        <f>'Гл. энерг.'!O12+Энерг.электр.!O12</f>
        <v>4</v>
      </c>
      <c r="P12" s="109">
        <f t="shared" ref="P12:P78" si="6">IF(D12=0,0,O12/D12*100)</f>
        <v>20</v>
      </c>
      <c r="Q12" s="108">
        <f>'Гл. энерг.'!Q12+Энерг.электр.!Q12</f>
        <v>0</v>
      </c>
      <c r="R12" s="109">
        <f t="shared" ref="R12:R79" si="7">IF(O12=0,0,Q12/O12*100)</f>
        <v>0</v>
      </c>
      <c r="S12" s="108">
        <f>'Гл. энерг.'!S12+Энерг.электр.!S12</f>
        <v>1</v>
      </c>
      <c r="T12" s="109">
        <f t="shared" ref="T12:T78" si="8">IF(D12=0,0,S12/D12*100)</f>
        <v>5</v>
      </c>
      <c r="U12" s="108">
        <f>'Гл. энерг.'!U12+Энерг.электр.!U12</f>
        <v>2</v>
      </c>
      <c r="V12" s="109">
        <f t="shared" ref="V12:V79" si="9">IF(D12=0,0,U12/D12*100)</f>
        <v>10</v>
      </c>
      <c r="W12" s="108">
        <f>'Гл. энерг.'!W12+Энерг.электр.!W12</f>
        <v>3</v>
      </c>
      <c r="X12" s="109">
        <f t="shared" ref="X12:X78" si="10">IF(D12=0,0,W12/D12*100)</f>
        <v>15</v>
      </c>
      <c r="Y12" s="108">
        <f>'Гл. энерг.'!Y12+Энерг.электр.!Y12</f>
        <v>3</v>
      </c>
      <c r="Z12" s="109">
        <f t="shared" ref="Z12:Z78" si="11">IF(D12=0,0,Y12/D12*100)</f>
        <v>15</v>
      </c>
      <c r="AA12" s="108">
        <f>'Гл. энерг.'!AA12+Энерг.электр.!AA12</f>
        <v>0</v>
      </c>
      <c r="AB12" s="109">
        <f t="shared" ref="AB12:AB78" si="12">IF(D12=0,0,AA12/D12*100)</f>
        <v>0</v>
      </c>
      <c r="AC12" s="109">
        <f t="shared" ref="AC12:AC78" si="13">IF(Y12=0,0,AA12/Y12*100)</f>
        <v>0</v>
      </c>
      <c r="AD12" s="108">
        <f>'Гл. энерг.'!AD12+Энерг.электр.!AD12</f>
        <v>3</v>
      </c>
      <c r="AE12" s="109">
        <f t="shared" ref="AE12:AE79" si="14">IF(D12=0,0,AD12/D12*100)</f>
        <v>15</v>
      </c>
      <c r="AF12" s="108">
        <f>'Гл. энерг.'!AF12+Энерг.электр.!AF12</f>
        <v>0</v>
      </c>
      <c r="AG12" s="109">
        <f t="shared" ref="AG12:AG78" si="15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108">
        <f>'Гл. энерг.'!C13+Энерг.электр.!C13</f>
        <v>117</v>
      </c>
      <c r="D13" s="108">
        <f>'Гл. энерг.'!D13+Энерг.электр.!D13</f>
        <v>106</v>
      </c>
      <c r="E13" s="109">
        <f t="shared" si="0"/>
        <v>90.598290598290603</v>
      </c>
      <c r="F13" s="108">
        <f>'Гл. энерг.'!F13+Энерг.электр.!F13</f>
        <v>2</v>
      </c>
      <c r="G13" s="109">
        <f t="shared" si="1"/>
        <v>1.8867924528301887</v>
      </c>
      <c r="H13" s="108">
        <f>'Гл. энерг.'!H13+Энерг.электр.!H13</f>
        <v>85</v>
      </c>
      <c r="I13" s="109">
        <f t="shared" si="2"/>
        <v>80.188679245283026</v>
      </c>
      <c r="J13" s="109">
        <f t="shared" si="3"/>
        <v>72.649572649572647</v>
      </c>
      <c r="K13" s="108">
        <f>'Гл. энерг.'!K13+Энерг.электр.!K13</f>
        <v>31</v>
      </c>
      <c r="L13" s="109">
        <f t="shared" si="4"/>
        <v>29.245283018867923</v>
      </c>
      <c r="M13" s="108">
        <f>'Гл. энерг.'!M13+Энерг.электр.!M13</f>
        <v>54</v>
      </c>
      <c r="N13" s="109">
        <f t="shared" si="5"/>
        <v>50.943396226415096</v>
      </c>
      <c r="O13" s="108">
        <f>'Гл. энерг.'!O13+Энерг.электр.!O13</f>
        <v>21</v>
      </c>
      <c r="P13" s="109">
        <f t="shared" si="6"/>
        <v>19.811320754716981</v>
      </c>
      <c r="Q13" s="108">
        <f>'Гл. энерг.'!Q13+Энерг.электр.!Q13</f>
        <v>1</v>
      </c>
      <c r="R13" s="109">
        <f t="shared" si="7"/>
        <v>4.7619047619047619</v>
      </c>
      <c r="S13" s="108">
        <f>'Гл. энерг.'!S13+Энерг.электр.!S13</f>
        <v>16</v>
      </c>
      <c r="T13" s="109">
        <f t="shared" si="8"/>
        <v>15.09433962264151</v>
      </c>
      <c r="U13" s="108">
        <f>'Гл. энерг.'!U13+Энерг.электр.!U13</f>
        <v>12</v>
      </c>
      <c r="V13" s="109">
        <f t="shared" si="9"/>
        <v>11.320754716981133</v>
      </c>
      <c r="W13" s="108">
        <f>'Гл. энерг.'!W13+Энерг.электр.!W13</f>
        <v>15</v>
      </c>
      <c r="X13" s="109">
        <f t="shared" si="10"/>
        <v>14.150943396226415</v>
      </c>
      <c r="Y13" s="108">
        <f>'Гл. энерг.'!Y13+Энерг.электр.!Y13</f>
        <v>12</v>
      </c>
      <c r="Z13" s="109">
        <f t="shared" si="11"/>
        <v>11.320754716981133</v>
      </c>
      <c r="AA13" s="108">
        <f>'Гл. энерг.'!AA13+Энерг.электр.!AA13</f>
        <v>0</v>
      </c>
      <c r="AB13" s="109">
        <f t="shared" si="12"/>
        <v>0</v>
      </c>
      <c r="AC13" s="109">
        <f t="shared" si="13"/>
        <v>0</v>
      </c>
      <c r="AD13" s="108">
        <f>'Гл. энерг.'!AD13+Энерг.электр.!AD13</f>
        <v>8</v>
      </c>
      <c r="AE13" s="109">
        <f t="shared" si="14"/>
        <v>7.5471698113207548</v>
      </c>
      <c r="AF13" s="108">
        <f>'Гл. энерг.'!AF13+Энерг.электр.!AF13</f>
        <v>0</v>
      </c>
      <c r="AG13" s="109">
        <f t="shared" si="15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108">
        <f>'Гл. энерг.'!C14+Энерг.электр.!C14</f>
        <v>137.5</v>
      </c>
      <c r="D14" s="108">
        <f>'Гл. энерг.'!D14+Энерг.электр.!D14</f>
        <v>99</v>
      </c>
      <c r="E14" s="109">
        <f t="shared" si="0"/>
        <v>72</v>
      </c>
      <c r="F14" s="108">
        <f>'Гл. энерг.'!F14+Энерг.электр.!F14</f>
        <v>4</v>
      </c>
      <c r="G14" s="109">
        <f t="shared" si="1"/>
        <v>4.0404040404040407</v>
      </c>
      <c r="H14" s="108">
        <f>'Гл. энерг.'!H14+Энерг.электр.!H14</f>
        <v>78</v>
      </c>
      <c r="I14" s="109">
        <f t="shared" si="2"/>
        <v>78.787878787878782</v>
      </c>
      <c r="J14" s="109">
        <f t="shared" si="3"/>
        <v>56.727272727272727</v>
      </c>
      <c r="K14" s="108">
        <f>'Гл. энерг.'!K14+Энерг.электр.!K14</f>
        <v>36</v>
      </c>
      <c r="L14" s="109">
        <f t="shared" si="4"/>
        <v>36.363636363636367</v>
      </c>
      <c r="M14" s="108">
        <f>'Гл. энерг.'!M14+Энерг.электр.!M14</f>
        <v>42</v>
      </c>
      <c r="N14" s="109">
        <f t="shared" si="5"/>
        <v>42.424242424242422</v>
      </c>
      <c r="O14" s="108">
        <f>'Гл. энерг.'!O14+Энерг.электр.!O14</f>
        <v>21</v>
      </c>
      <c r="P14" s="109">
        <f t="shared" si="6"/>
        <v>21.212121212121211</v>
      </c>
      <c r="Q14" s="108">
        <f>'Гл. энерг.'!Q14+Энерг.электр.!Q14</f>
        <v>0</v>
      </c>
      <c r="R14" s="109">
        <f t="shared" si="7"/>
        <v>0</v>
      </c>
      <c r="S14" s="108">
        <f>'Гл. энерг.'!S14+Энерг.электр.!S14</f>
        <v>5</v>
      </c>
      <c r="T14" s="109">
        <f t="shared" si="8"/>
        <v>5.0505050505050502</v>
      </c>
      <c r="U14" s="108">
        <f>'Гл. энерг.'!U14+Энерг.электр.!U14</f>
        <v>21</v>
      </c>
      <c r="V14" s="109">
        <f t="shared" si="9"/>
        <v>21.212121212121211</v>
      </c>
      <c r="W14" s="108">
        <f>'Гл. энерг.'!W14+Энерг.электр.!W14</f>
        <v>0</v>
      </c>
      <c r="X14" s="109">
        <f t="shared" si="10"/>
        <v>0</v>
      </c>
      <c r="Y14" s="108">
        <f>'Гл. энерг.'!Y14+Энерг.электр.!Y14</f>
        <v>19</v>
      </c>
      <c r="Z14" s="109">
        <f t="shared" si="11"/>
        <v>19.19191919191919</v>
      </c>
      <c r="AA14" s="108">
        <f>'Гл. энерг.'!AA14+Энерг.электр.!AA14</f>
        <v>0</v>
      </c>
      <c r="AB14" s="109">
        <f t="shared" si="12"/>
        <v>0</v>
      </c>
      <c r="AC14" s="109">
        <f t="shared" si="13"/>
        <v>0</v>
      </c>
      <c r="AD14" s="108">
        <f>'Гл. энерг.'!AD14+Энерг.электр.!AD14</f>
        <v>21</v>
      </c>
      <c r="AE14" s="109">
        <f t="shared" si="14"/>
        <v>21.212121212121211</v>
      </c>
      <c r="AF14" s="108">
        <f>'Гл. энерг.'!AF14+Энерг.электр.!AF14</f>
        <v>0</v>
      </c>
      <c r="AG14" s="109">
        <f t="shared" si="15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108">
        <f>'Гл. энерг.'!C15+Энерг.электр.!C15</f>
        <v>222</v>
      </c>
      <c r="D15" s="108">
        <f>'Гл. энерг.'!D15+Энерг.электр.!D15</f>
        <v>192</v>
      </c>
      <c r="E15" s="109">
        <f t="shared" si="0"/>
        <v>86.486486486486484</v>
      </c>
      <c r="F15" s="108">
        <f>'Гл. энерг.'!F15+Энерг.электр.!F15</f>
        <v>5</v>
      </c>
      <c r="G15" s="109">
        <f t="shared" si="1"/>
        <v>2.604166666666667</v>
      </c>
      <c r="H15" s="108">
        <f>'Гл. энерг.'!H15+Энерг.электр.!H15</f>
        <v>178</v>
      </c>
      <c r="I15" s="109">
        <f t="shared" si="2"/>
        <v>92.708333333333343</v>
      </c>
      <c r="J15" s="109">
        <f t="shared" si="3"/>
        <v>80.180180180180187</v>
      </c>
      <c r="K15" s="108">
        <f>'Гл. энерг.'!K15+Энерг.электр.!K15</f>
        <v>89</v>
      </c>
      <c r="L15" s="109">
        <f t="shared" si="4"/>
        <v>46.354166666666671</v>
      </c>
      <c r="M15" s="108">
        <f>'Гл. энерг.'!M15+Энерг.электр.!M15</f>
        <v>89</v>
      </c>
      <c r="N15" s="109">
        <f t="shared" si="5"/>
        <v>46.354166666666671</v>
      </c>
      <c r="O15" s="108">
        <f>'Гл. энерг.'!O15+Энерг.электр.!O15</f>
        <v>14</v>
      </c>
      <c r="P15" s="109">
        <f t="shared" si="6"/>
        <v>7.291666666666667</v>
      </c>
      <c r="Q15" s="108">
        <f>'Гл. энерг.'!Q15+Энерг.электр.!Q15</f>
        <v>2</v>
      </c>
      <c r="R15" s="109">
        <f t="shared" si="7"/>
        <v>14.285714285714285</v>
      </c>
      <c r="S15" s="108">
        <f>'Гл. энерг.'!S15+Энерг.электр.!S15</f>
        <v>13</v>
      </c>
      <c r="T15" s="109">
        <f t="shared" si="8"/>
        <v>6.770833333333333</v>
      </c>
      <c r="U15" s="108">
        <f>'Гл. энерг.'!U15+Энерг.электр.!U15</f>
        <v>26</v>
      </c>
      <c r="V15" s="109">
        <f t="shared" si="9"/>
        <v>13.541666666666666</v>
      </c>
      <c r="W15" s="108">
        <f>'Гл. энерг.'!W15+Энерг.электр.!W15</f>
        <v>18</v>
      </c>
      <c r="X15" s="109">
        <f t="shared" si="10"/>
        <v>9.375</v>
      </c>
      <c r="Y15" s="108">
        <f>'Гл. энерг.'!Y15+Энерг.электр.!Y15</f>
        <v>27</v>
      </c>
      <c r="Z15" s="109">
        <f t="shared" si="11"/>
        <v>14.0625</v>
      </c>
      <c r="AA15" s="108">
        <f>'Гл. энерг.'!AA15+Энерг.электр.!AA15</f>
        <v>0</v>
      </c>
      <c r="AB15" s="109">
        <f t="shared" si="12"/>
        <v>0</v>
      </c>
      <c r="AC15" s="109">
        <f t="shared" si="13"/>
        <v>0</v>
      </c>
      <c r="AD15" s="108">
        <f>'Гл. энерг.'!AD15+Энерг.электр.!AD15</f>
        <v>22</v>
      </c>
      <c r="AE15" s="109">
        <f t="shared" si="14"/>
        <v>11.458333333333332</v>
      </c>
      <c r="AF15" s="108">
        <f>'Гл. энерг.'!AF15+Энерг.электр.!AF15</f>
        <v>0</v>
      </c>
      <c r="AG15" s="109">
        <f t="shared" si="15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108">
        <f>'Гл. энерг.'!C16+Энерг.электр.!C16</f>
        <v>6.5</v>
      </c>
      <c r="D16" s="108">
        <f>'Гл. энерг.'!D16+Энерг.электр.!D16</f>
        <v>7</v>
      </c>
      <c r="E16" s="109">
        <f t="shared" si="0"/>
        <v>107.69230769230769</v>
      </c>
      <c r="F16" s="108">
        <f>'Гл. энерг.'!F16+Энерг.электр.!F16</f>
        <v>6</v>
      </c>
      <c r="G16" s="109">
        <f t="shared" si="1"/>
        <v>85.714285714285708</v>
      </c>
      <c r="H16" s="108">
        <f>'Гл. энерг.'!H16+Энерг.электр.!H16</f>
        <v>7</v>
      </c>
      <c r="I16" s="109">
        <f t="shared" si="2"/>
        <v>100</v>
      </c>
      <c r="J16" s="109">
        <f t="shared" si="3"/>
        <v>107.69230769230769</v>
      </c>
      <c r="K16" s="108">
        <f>'Гл. энерг.'!K16+Энерг.электр.!K16</f>
        <v>1</v>
      </c>
      <c r="L16" s="109">
        <f t="shared" si="4"/>
        <v>14.285714285714285</v>
      </c>
      <c r="M16" s="108">
        <f>'Гл. энерг.'!M16+Энерг.электр.!M16</f>
        <v>6</v>
      </c>
      <c r="N16" s="109">
        <f t="shared" si="5"/>
        <v>85.714285714285708</v>
      </c>
      <c r="O16" s="108">
        <f>'Гл. энерг.'!O16+Энерг.электр.!O16</f>
        <v>0</v>
      </c>
      <c r="P16" s="109">
        <f t="shared" si="6"/>
        <v>0</v>
      </c>
      <c r="Q16" s="108">
        <f>'Гл. энерг.'!Q16+Энерг.электр.!Q16</f>
        <v>0</v>
      </c>
      <c r="R16" s="109">
        <f t="shared" si="7"/>
        <v>0</v>
      </c>
      <c r="S16" s="108">
        <f>'Гл. энерг.'!S16+Энерг.электр.!S16</f>
        <v>0</v>
      </c>
      <c r="T16" s="109">
        <f t="shared" si="8"/>
        <v>0</v>
      </c>
      <c r="U16" s="108">
        <f>'Гл. энерг.'!U16+Энерг.электр.!U16</f>
        <v>0</v>
      </c>
      <c r="V16" s="109">
        <f t="shared" si="9"/>
        <v>0</v>
      </c>
      <c r="W16" s="108">
        <f>'Гл. энерг.'!W16+Энерг.электр.!W16</f>
        <v>0</v>
      </c>
      <c r="X16" s="109">
        <f t="shared" si="10"/>
        <v>0</v>
      </c>
      <c r="Y16" s="108">
        <f>'Гл. энерг.'!Y16+Энерг.электр.!Y16</f>
        <v>0</v>
      </c>
      <c r="Z16" s="109">
        <f t="shared" si="11"/>
        <v>0</v>
      </c>
      <c r="AA16" s="108">
        <f>'Гл. энерг.'!AA16+Энерг.электр.!AA16</f>
        <v>0</v>
      </c>
      <c r="AB16" s="109">
        <f t="shared" si="12"/>
        <v>0</v>
      </c>
      <c r="AC16" s="109">
        <f t="shared" si="13"/>
        <v>0</v>
      </c>
      <c r="AD16" s="108">
        <f>'Гл. энерг.'!AD16+Энерг.электр.!AD16</f>
        <v>0</v>
      </c>
      <c r="AE16" s="109">
        <f t="shared" si="14"/>
        <v>0</v>
      </c>
      <c r="AF16" s="108">
        <f>'Гл. энерг.'!AF16+Энерг.электр.!AF16</f>
        <v>0</v>
      </c>
      <c r="AG16" s="109">
        <f t="shared" si="15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108">
        <f>'Гл. энерг.'!C17+Энерг.электр.!C17</f>
        <v>13</v>
      </c>
      <c r="D17" s="108">
        <f>'Гл. энерг.'!D17+Энерг.электр.!D17</f>
        <v>12</v>
      </c>
      <c r="E17" s="109">
        <f t="shared" si="0"/>
        <v>92.307692307692307</v>
      </c>
      <c r="F17" s="108">
        <f>'Гл. энерг.'!F17+Энерг.электр.!F17</f>
        <v>1</v>
      </c>
      <c r="G17" s="109">
        <f t="shared" si="1"/>
        <v>8.3333333333333321</v>
      </c>
      <c r="H17" s="108">
        <f>'Гл. энерг.'!H17+Энерг.электр.!H17</f>
        <v>10</v>
      </c>
      <c r="I17" s="109">
        <f t="shared" si="2"/>
        <v>83.333333333333343</v>
      </c>
      <c r="J17" s="109">
        <f t="shared" si="3"/>
        <v>76.923076923076934</v>
      </c>
      <c r="K17" s="108">
        <f>'Гл. энерг.'!K17+Энерг.электр.!K17</f>
        <v>6</v>
      </c>
      <c r="L17" s="109">
        <f t="shared" si="4"/>
        <v>50</v>
      </c>
      <c r="M17" s="108">
        <f>'Гл. энерг.'!M17+Энерг.электр.!M17</f>
        <v>4</v>
      </c>
      <c r="N17" s="109">
        <f t="shared" si="5"/>
        <v>33.333333333333329</v>
      </c>
      <c r="O17" s="108">
        <f>'Гл. энерг.'!O17+Энерг.электр.!O17</f>
        <v>2</v>
      </c>
      <c r="P17" s="109">
        <f t="shared" si="6"/>
        <v>16.666666666666664</v>
      </c>
      <c r="Q17" s="108">
        <f>'Гл. энерг.'!Q17+Энерг.электр.!Q17</f>
        <v>0</v>
      </c>
      <c r="R17" s="109">
        <f t="shared" si="7"/>
        <v>0</v>
      </c>
      <c r="S17" s="108">
        <f>'Гл. энерг.'!S17+Энерг.электр.!S17</f>
        <v>0</v>
      </c>
      <c r="T17" s="109">
        <f t="shared" si="8"/>
        <v>0</v>
      </c>
      <c r="U17" s="108">
        <f>'Гл. энерг.'!U17+Энерг.электр.!U17</f>
        <v>2</v>
      </c>
      <c r="V17" s="109">
        <f t="shared" si="9"/>
        <v>16.666666666666664</v>
      </c>
      <c r="W17" s="108">
        <f>'Гл. энерг.'!W17+Энерг.электр.!W17</f>
        <v>1</v>
      </c>
      <c r="X17" s="109">
        <f t="shared" si="10"/>
        <v>8.3333333333333321</v>
      </c>
      <c r="Y17" s="108">
        <f>'Гл. энерг.'!Y17+Энерг.электр.!Y17</f>
        <v>0</v>
      </c>
      <c r="Z17" s="109">
        <f t="shared" si="11"/>
        <v>0</v>
      </c>
      <c r="AA17" s="108">
        <f>'Гл. энерг.'!AA17+Энерг.электр.!AA17</f>
        <v>0</v>
      </c>
      <c r="AB17" s="109">
        <f t="shared" si="12"/>
        <v>0</v>
      </c>
      <c r="AC17" s="109">
        <f t="shared" si="13"/>
        <v>0</v>
      </c>
      <c r="AD17" s="108">
        <f>'Гл. энерг.'!AD17+Энерг.электр.!AD17</f>
        <v>0</v>
      </c>
      <c r="AE17" s="109">
        <f t="shared" si="14"/>
        <v>0</v>
      </c>
      <c r="AF17" s="108">
        <f>'Гл. энерг.'!AF17+Энерг.электр.!AF17</f>
        <v>0</v>
      </c>
      <c r="AG17" s="109">
        <f t="shared" si="15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108">
        <f>'Гл. энерг.'!C18+Энерг.электр.!C18</f>
        <v>10</v>
      </c>
      <c r="D18" s="108">
        <f>'Гл. энерг.'!D18+Энерг.электр.!D18</f>
        <v>10</v>
      </c>
      <c r="E18" s="109">
        <f t="shared" si="0"/>
        <v>100</v>
      </c>
      <c r="F18" s="108">
        <f>'Гл. энерг.'!F18+Энерг.электр.!F18</f>
        <v>0</v>
      </c>
      <c r="G18" s="109">
        <f t="shared" si="1"/>
        <v>0</v>
      </c>
      <c r="H18" s="108">
        <f>'Гл. энерг.'!H18+Энерг.электр.!H18</f>
        <v>10</v>
      </c>
      <c r="I18" s="109">
        <f t="shared" si="2"/>
        <v>100</v>
      </c>
      <c r="J18" s="109">
        <f t="shared" si="3"/>
        <v>100</v>
      </c>
      <c r="K18" s="108">
        <f>'Гл. энерг.'!K18+Энерг.электр.!K18</f>
        <v>7</v>
      </c>
      <c r="L18" s="109">
        <f t="shared" si="4"/>
        <v>70</v>
      </c>
      <c r="M18" s="108">
        <f>'Гл. энерг.'!M18+Энерг.электр.!M18</f>
        <v>3</v>
      </c>
      <c r="N18" s="109">
        <f t="shared" si="5"/>
        <v>30</v>
      </c>
      <c r="O18" s="108">
        <f>'Гл. энерг.'!O18+Энерг.электр.!O18</f>
        <v>0</v>
      </c>
      <c r="P18" s="109">
        <f t="shared" si="6"/>
        <v>0</v>
      </c>
      <c r="Q18" s="108">
        <f>'Гл. энерг.'!Q18+Энерг.электр.!Q18</f>
        <v>0</v>
      </c>
      <c r="R18" s="109">
        <f t="shared" si="7"/>
        <v>0</v>
      </c>
      <c r="S18" s="108">
        <f>'Гл. энерг.'!S18+Энерг.электр.!S18</f>
        <v>0</v>
      </c>
      <c r="T18" s="109">
        <f t="shared" si="8"/>
        <v>0</v>
      </c>
      <c r="U18" s="108">
        <f>'Гл. энерг.'!U18+Энерг.электр.!U18</f>
        <v>1</v>
      </c>
      <c r="V18" s="109">
        <f t="shared" si="9"/>
        <v>10</v>
      </c>
      <c r="W18" s="108">
        <f>'Гл. энерг.'!W18+Энерг.электр.!W18</f>
        <v>0</v>
      </c>
      <c r="X18" s="109">
        <f t="shared" si="10"/>
        <v>0</v>
      </c>
      <c r="Y18" s="108">
        <f>'Гл. энерг.'!Y18+Энерг.электр.!Y18</f>
        <v>1</v>
      </c>
      <c r="Z18" s="109">
        <f t="shared" si="11"/>
        <v>10</v>
      </c>
      <c r="AA18" s="108">
        <f>'Гл. энерг.'!AA18+Энерг.электр.!AA18</f>
        <v>0</v>
      </c>
      <c r="AB18" s="109">
        <f t="shared" si="12"/>
        <v>0</v>
      </c>
      <c r="AC18" s="109">
        <f t="shared" si="13"/>
        <v>0</v>
      </c>
      <c r="AD18" s="108">
        <f>'Гл. энерг.'!AD18+Энерг.электр.!AD18</f>
        <v>2</v>
      </c>
      <c r="AE18" s="109">
        <f t="shared" si="14"/>
        <v>20</v>
      </c>
      <c r="AF18" s="108">
        <f>'Гл. энерг.'!AF18+Энерг.электр.!AF18</f>
        <v>0</v>
      </c>
      <c r="AG18" s="109">
        <f t="shared" si="15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108">
        <f>'Гл. энерг.'!C19+Энерг.электр.!C19</f>
        <v>60</v>
      </c>
      <c r="D19" s="108">
        <f>'Гл. энерг.'!D19+Энерг.электр.!D19</f>
        <v>55</v>
      </c>
      <c r="E19" s="109">
        <f t="shared" ref="E19" si="16">IF(C19=0,0,D19/C19*100)</f>
        <v>91.666666666666657</v>
      </c>
      <c r="F19" s="108">
        <f>'Гл. энерг.'!F19+Энерг.электр.!F19</f>
        <v>2</v>
      </c>
      <c r="G19" s="109">
        <f t="shared" ref="G19" si="17">IF(D19=0,0,F19/D19*100)</f>
        <v>3.6363636363636362</v>
      </c>
      <c r="H19" s="108">
        <f>'Гл. энерг.'!H19+Энерг.электр.!H19</f>
        <v>47</v>
      </c>
      <c r="I19" s="109">
        <f t="shared" ref="I19" si="18">IF(D19=0,0,H19/D19*100)</f>
        <v>85.454545454545453</v>
      </c>
      <c r="J19" s="109">
        <f t="shared" ref="J19" si="19">IF(C19=0,0,H19/C19*100)</f>
        <v>78.333333333333329</v>
      </c>
      <c r="K19" s="108">
        <f>'Гл. энерг.'!K19+Энерг.электр.!K19</f>
        <v>17</v>
      </c>
      <c r="L19" s="109">
        <f t="shared" ref="L19" si="20">IF(D19=0,0,K19/D19*100)</f>
        <v>30.909090909090907</v>
      </c>
      <c r="M19" s="108">
        <f>'Гл. энерг.'!M19+Энерг.электр.!M19</f>
        <v>30</v>
      </c>
      <c r="N19" s="109">
        <f t="shared" ref="N19" si="21">IF(D19=0,0,M19/D19*100)</f>
        <v>54.54545454545454</v>
      </c>
      <c r="O19" s="108">
        <f>'Гл. энерг.'!O19+Энерг.электр.!O19</f>
        <v>8</v>
      </c>
      <c r="P19" s="109">
        <f t="shared" ref="P19" si="22">IF(D19=0,0,O19/D19*100)</f>
        <v>14.545454545454545</v>
      </c>
      <c r="Q19" s="108">
        <f>'Гл. энерг.'!Q19+Энерг.электр.!Q19</f>
        <v>2</v>
      </c>
      <c r="R19" s="109">
        <f t="shared" ref="R19" si="23">IF(O19=0,0,Q19/O19*100)</f>
        <v>25</v>
      </c>
      <c r="S19" s="108">
        <f>'Гл. энерг.'!S19+Энерг.электр.!S19</f>
        <v>9</v>
      </c>
      <c r="T19" s="109">
        <f t="shared" ref="T19" si="24">IF(D19=0,0,S19/D19*100)</f>
        <v>16.363636363636363</v>
      </c>
      <c r="U19" s="108">
        <f>'Гл. энерг.'!U19+Энерг.электр.!U19</f>
        <v>6</v>
      </c>
      <c r="V19" s="109">
        <f t="shared" ref="V19" si="25">IF(D19=0,0,U19/D19*100)</f>
        <v>10.909090909090908</v>
      </c>
      <c r="W19" s="108">
        <f>'Гл. энерг.'!W19+Энерг.электр.!W19</f>
        <v>1</v>
      </c>
      <c r="X19" s="109">
        <f t="shared" ref="X19" si="26">IF(D19=0,0,W19/D19*100)</f>
        <v>1.8181818181818181</v>
      </c>
      <c r="Y19" s="108">
        <f>'Гл. энерг.'!Y19+Энерг.электр.!Y19</f>
        <v>14</v>
      </c>
      <c r="Z19" s="109">
        <f t="shared" ref="Z19" si="27">IF(D19=0,0,Y19/D19*100)</f>
        <v>25.454545454545453</v>
      </c>
      <c r="AA19" s="108">
        <f>'Гл. энерг.'!AA19+Энерг.электр.!AA19</f>
        <v>1</v>
      </c>
      <c r="AB19" s="109">
        <f t="shared" ref="AB19" si="28">IF(D19=0,0,AA19/D19*100)</f>
        <v>1.8181818181818181</v>
      </c>
      <c r="AC19" s="109">
        <f t="shared" ref="AC19" si="29">IF(Y19=0,0,AA19/Y19*100)</f>
        <v>7.1428571428571423</v>
      </c>
      <c r="AD19" s="108">
        <f>'Гл. энерг.'!AD19+Энерг.электр.!AD19</f>
        <v>9</v>
      </c>
      <c r="AE19" s="109">
        <f t="shared" ref="AE19" si="30">IF(D19=0,0,AD19/D19*100)</f>
        <v>16.363636363636363</v>
      </c>
      <c r="AF19" s="108">
        <f>'Гл. энерг.'!AF19+Энерг.электр.!AF19</f>
        <v>1</v>
      </c>
      <c r="AG19" s="109">
        <f t="shared" ref="AG19" si="31">IF(D19=0,0,AF19/D19*100)</f>
        <v>1.8181818181818181</v>
      </c>
      <c r="AH19" s="42"/>
      <c r="AI19" s="42"/>
    </row>
    <row r="20" spans="1:35" x14ac:dyDescent="0.25">
      <c r="A20" s="93">
        <v>11</v>
      </c>
      <c r="B20" s="94" t="s">
        <v>258</v>
      </c>
      <c r="C20" s="108">
        <f>'Гл. энерг.'!C20+Энерг.электр.!C20</f>
        <v>3</v>
      </c>
      <c r="D20" s="108">
        <f>'Гл. энерг.'!D20+Энерг.электр.!D20</f>
        <v>3</v>
      </c>
      <c r="E20" s="109">
        <f t="shared" si="0"/>
        <v>100</v>
      </c>
      <c r="F20" s="108">
        <f>'Гл. энерг.'!F20+Энерг.электр.!F20</f>
        <v>0</v>
      </c>
      <c r="G20" s="109">
        <f t="shared" si="1"/>
        <v>0</v>
      </c>
      <c r="H20" s="108">
        <f>'Гл. энерг.'!H20+Энерг.электр.!H20</f>
        <v>3</v>
      </c>
      <c r="I20" s="109">
        <f t="shared" si="2"/>
        <v>100</v>
      </c>
      <c r="J20" s="109">
        <f t="shared" si="3"/>
        <v>100</v>
      </c>
      <c r="K20" s="108">
        <f>'Гл. энерг.'!K20+Энерг.электр.!K20</f>
        <v>1</v>
      </c>
      <c r="L20" s="109">
        <f t="shared" si="4"/>
        <v>33.333333333333329</v>
      </c>
      <c r="M20" s="108">
        <f>'Гл. энерг.'!M20+Энерг.электр.!M20</f>
        <v>2</v>
      </c>
      <c r="N20" s="109">
        <f t="shared" si="5"/>
        <v>66.666666666666657</v>
      </c>
      <c r="O20" s="108">
        <f>'Гл. энерг.'!O20+Энерг.электр.!O20</f>
        <v>0</v>
      </c>
      <c r="P20" s="109">
        <f t="shared" si="6"/>
        <v>0</v>
      </c>
      <c r="Q20" s="108">
        <f>'Гл. энерг.'!Q20+Энерг.электр.!Q20</f>
        <v>0</v>
      </c>
      <c r="R20" s="109">
        <f t="shared" si="7"/>
        <v>0</v>
      </c>
      <c r="S20" s="108">
        <f>'Гл. энерг.'!S20+Энерг.электр.!S20</f>
        <v>0</v>
      </c>
      <c r="T20" s="109">
        <f t="shared" si="8"/>
        <v>0</v>
      </c>
      <c r="U20" s="108">
        <f>'Гл. энерг.'!U20+Энерг.электр.!U20</f>
        <v>0</v>
      </c>
      <c r="V20" s="109">
        <f t="shared" si="9"/>
        <v>0</v>
      </c>
      <c r="W20" s="108">
        <f>'Гл. энерг.'!W20+Энерг.электр.!W20</f>
        <v>0</v>
      </c>
      <c r="X20" s="109">
        <f t="shared" si="10"/>
        <v>0</v>
      </c>
      <c r="Y20" s="108">
        <f>'Гл. энерг.'!Y20+Энерг.электр.!Y20</f>
        <v>0</v>
      </c>
      <c r="Z20" s="109">
        <f t="shared" si="11"/>
        <v>0</v>
      </c>
      <c r="AA20" s="108">
        <f>'Гл. энерг.'!AA20+Энерг.электр.!AA20</f>
        <v>0</v>
      </c>
      <c r="AB20" s="109">
        <f t="shared" si="12"/>
        <v>0</v>
      </c>
      <c r="AC20" s="109">
        <f t="shared" si="13"/>
        <v>0</v>
      </c>
      <c r="AD20" s="108">
        <f>'Гл. энерг.'!AD20+Энерг.электр.!AD20</f>
        <v>0</v>
      </c>
      <c r="AE20" s="109">
        <f t="shared" si="14"/>
        <v>0</v>
      </c>
      <c r="AF20" s="108">
        <f>'Гл. энерг.'!AF20+Энерг.электр.!AF20</f>
        <v>0</v>
      </c>
      <c r="AG20" s="109">
        <f t="shared" si="15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61">
        <f>SUM(C22:C39)</f>
        <v>3112.7</v>
      </c>
      <c r="D21" s="61">
        <f>SUM(D22:D39)</f>
        <v>2889</v>
      </c>
      <c r="E21" s="62">
        <f>IF(C21=0,0,D21/C21*100)</f>
        <v>92.813313200758188</v>
      </c>
      <c r="F21" s="61">
        <f>SUM(F22:F39)</f>
        <v>57</v>
      </c>
      <c r="G21" s="62">
        <f>IF(D21=0,0,F21/D21*100)</f>
        <v>1.9730010384215992</v>
      </c>
      <c r="H21" s="61">
        <f>SUM(H22:H39)</f>
        <v>2569</v>
      </c>
      <c r="I21" s="62">
        <f>IF(D21=0,0,H21/D21*100)</f>
        <v>88.923502942194531</v>
      </c>
      <c r="J21" s="62">
        <f>IF(C21=0,0,H21/C21*100)</f>
        <v>82.53284929482443</v>
      </c>
      <c r="K21" s="61">
        <f>SUM(K22:K39)</f>
        <v>1030</v>
      </c>
      <c r="L21" s="62">
        <f>IF(D21=0,0,K21/D21*100)</f>
        <v>35.652474904811356</v>
      </c>
      <c r="M21" s="61">
        <f>SUM(M22:M39)</f>
        <v>1539</v>
      </c>
      <c r="N21" s="62">
        <f>IF(D21=0,0,M21/D21*100)</f>
        <v>53.271028037383175</v>
      </c>
      <c r="O21" s="61">
        <f>SUM(O22:O39)</f>
        <v>320</v>
      </c>
      <c r="P21" s="62">
        <f>IF(D21=0,0,O21/D21*100)</f>
        <v>11.076497057805469</v>
      </c>
      <c r="Q21" s="61">
        <f>SUM(Q22:Q39)</f>
        <v>30</v>
      </c>
      <c r="R21" s="62">
        <f t="shared" si="7"/>
        <v>9.375</v>
      </c>
      <c r="S21" s="61">
        <f>SUM(S22:S39)</f>
        <v>203</v>
      </c>
      <c r="T21" s="62">
        <f>IF(D21=0,0,S21/D21*100)</f>
        <v>7.0266528210453441</v>
      </c>
      <c r="U21" s="61">
        <f>SUM(U22:U39)</f>
        <v>319</v>
      </c>
      <c r="V21" s="62">
        <f t="shared" si="9"/>
        <v>11.041883004499827</v>
      </c>
      <c r="W21" s="61">
        <f>SUM(W22:W39)</f>
        <v>140</v>
      </c>
      <c r="X21" s="62">
        <f>IF(D21=0,0,W21/D21*100)</f>
        <v>4.8459674627898925</v>
      </c>
      <c r="Y21" s="61">
        <f>SUM(Y22:Y39)</f>
        <v>426</v>
      </c>
      <c r="Z21" s="62">
        <f>IF(D21=0,0,Y21/D21*100)</f>
        <v>14.745586708203531</v>
      </c>
      <c r="AA21" s="61">
        <f>SUM(AA22:AA39)</f>
        <v>22</v>
      </c>
      <c r="AB21" s="62">
        <f>IF(D21=0,0,AA21/D21*100)</f>
        <v>0.76150917272412599</v>
      </c>
      <c r="AC21" s="62">
        <f>IF(Y21=0,0,AA21/Y21*100)</f>
        <v>5.164319248826291</v>
      </c>
      <c r="AD21" s="61">
        <f>SUM(AD22:AD39)</f>
        <v>382</v>
      </c>
      <c r="AE21" s="62">
        <f t="shared" si="14"/>
        <v>13.222568362755279</v>
      </c>
      <c r="AF21" s="61">
        <f>SUM(AF22:AF39)</f>
        <v>4</v>
      </c>
      <c r="AG21" s="62">
        <f>IF(D21=0,0,AF21/D21*100)</f>
        <v>0.13845621322256838</v>
      </c>
      <c r="AH21" s="46"/>
      <c r="AI21" s="46"/>
    </row>
    <row r="22" spans="1:35" x14ac:dyDescent="0.25">
      <c r="A22" s="93">
        <v>12</v>
      </c>
      <c r="B22" s="94" t="s">
        <v>44</v>
      </c>
      <c r="C22" s="108">
        <f>'Гл. энерг.'!C22+Энерг.электр.!C22</f>
        <v>557</v>
      </c>
      <c r="D22" s="108">
        <f>'Гл. энерг.'!D22+Энерг.электр.!D22</f>
        <v>538</v>
      </c>
      <c r="E22" s="109">
        <f t="shared" si="0"/>
        <v>96.58886894075404</v>
      </c>
      <c r="F22" s="108">
        <f>'Гл. энерг.'!F22+Энерг.электр.!F22</f>
        <v>2</v>
      </c>
      <c r="G22" s="109">
        <f t="shared" si="1"/>
        <v>0.37174721189591076</v>
      </c>
      <c r="H22" s="108">
        <f>'Гл. энерг.'!H22+Энерг.электр.!H22</f>
        <v>486</v>
      </c>
      <c r="I22" s="109">
        <f t="shared" si="2"/>
        <v>90.334572490706321</v>
      </c>
      <c r="J22" s="109">
        <f t="shared" si="3"/>
        <v>87.253141831238779</v>
      </c>
      <c r="K22" s="108">
        <f>'Гл. энерг.'!K22+Энерг.электр.!K22</f>
        <v>248</v>
      </c>
      <c r="L22" s="109">
        <f t="shared" si="4"/>
        <v>46.096654275092938</v>
      </c>
      <c r="M22" s="108">
        <f>'Гл. энерг.'!M22+Энерг.электр.!M22</f>
        <v>238</v>
      </c>
      <c r="N22" s="109">
        <f t="shared" si="5"/>
        <v>44.237918215613384</v>
      </c>
      <c r="O22" s="108">
        <f>'Гл. энерг.'!O22+Энерг.электр.!O22</f>
        <v>52</v>
      </c>
      <c r="P22" s="109">
        <f t="shared" si="6"/>
        <v>9.6654275092936803</v>
      </c>
      <c r="Q22" s="108">
        <f>'Гл. энерг.'!Q22+Энерг.электр.!Q22</f>
        <v>6</v>
      </c>
      <c r="R22" s="109">
        <f t="shared" si="7"/>
        <v>11.538461538461538</v>
      </c>
      <c r="S22" s="108">
        <f>'Гл. энерг.'!S22+Энерг.электр.!S22</f>
        <v>60</v>
      </c>
      <c r="T22" s="109">
        <f t="shared" si="8"/>
        <v>11.152416356877323</v>
      </c>
      <c r="U22" s="108">
        <f>'Гл. энерг.'!U22+Энерг.электр.!U22</f>
        <v>49</v>
      </c>
      <c r="V22" s="109">
        <f t="shared" si="9"/>
        <v>9.1078066914498148</v>
      </c>
      <c r="W22" s="108">
        <f>'Гл. энерг.'!W22+Энерг.электр.!W22</f>
        <v>50</v>
      </c>
      <c r="X22" s="109">
        <f t="shared" si="10"/>
        <v>9.2936802973977688</v>
      </c>
      <c r="Y22" s="108">
        <f>'Гл. энерг.'!Y22+Энерг.электр.!Y22</f>
        <v>50</v>
      </c>
      <c r="Z22" s="109">
        <f t="shared" si="11"/>
        <v>9.2936802973977688</v>
      </c>
      <c r="AA22" s="108">
        <f>'Гл. энерг.'!AA22+Энерг.электр.!AA22</f>
        <v>3</v>
      </c>
      <c r="AB22" s="109">
        <f t="shared" si="12"/>
        <v>0.55762081784386619</v>
      </c>
      <c r="AC22" s="109">
        <f t="shared" si="13"/>
        <v>6</v>
      </c>
      <c r="AD22" s="108">
        <f>'Гл. энерг.'!AD22+Энерг.электр.!AD22</f>
        <v>58</v>
      </c>
      <c r="AE22" s="109">
        <f t="shared" si="14"/>
        <v>10.780669144981413</v>
      </c>
      <c r="AF22" s="108">
        <f>'Гл. энерг.'!AF22+Энерг.электр.!AF22</f>
        <v>0</v>
      </c>
      <c r="AG22" s="109">
        <f t="shared" si="15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108">
        <f>'Гл. энерг.'!C23+Энерг.электр.!C23</f>
        <v>106</v>
      </c>
      <c r="D23" s="108">
        <f>'Гл. энерг.'!D23+Энерг.электр.!D23</f>
        <v>97</v>
      </c>
      <c r="E23" s="109">
        <f t="shared" si="0"/>
        <v>91.509433962264154</v>
      </c>
      <c r="F23" s="108">
        <f>'Гл. энерг.'!F23+Энерг.электр.!F23</f>
        <v>0</v>
      </c>
      <c r="G23" s="109">
        <f t="shared" si="1"/>
        <v>0</v>
      </c>
      <c r="H23" s="108">
        <f>'Гл. энерг.'!H23+Энерг.электр.!H23</f>
        <v>93</v>
      </c>
      <c r="I23" s="109">
        <f t="shared" si="2"/>
        <v>95.876288659793815</v>
      </c>
      <c r="J23" s="109">
        <f t="shared" si="3"/>
        <v>87.735849056603783</v>
      </c>
      <c r="K23" s="108">
        <f>'Гл. энерг.'!K23+Энерг.электр.!K23</f>
        <v>47</v>
      </c>
      <c r="L23" s="109">
        <f t="shared" si="4"/>
        <v>48.453608247422679</v>
      </c>
      <c r="M23" s="108">
        <f>'Гл. энерг.'!M23+Энерг.электр.!M23</f>
        <v>46</v>
      </c>
      <c r="N23" s="109">
        <f t="shared" si="5"/>
        <v>47.422680412371129</v>
      </c>
      <c r="O23" s="108">
        <f>'Гл. энерг.'!O23+Энерг.электр.!O23</f>
        <v>4</v>
      </c>
      <c r="P23" s="109">
        <f t="shared" si="6"/>
        <v>4.1237113402061851</v>
      </c>
      <c r="Q23" s="108">
        <f>'Гл. энерг.'!Q23+Энерг.электр.!Q23</f>
        <v>0</v>
      </c>
      <c r="R23" s="109">
        <f t="shared" si="7"/>
        <v>0</v>
      </c>
      <c r="S23" s="108">
        <f>'Гл. энерг.'!S23+Энерг.электр.!S23</f>
        <v>10</v>
      </c>
      <c r="T23" s="109">
        <f t="shared" si="8"/>
        <v>10.309278350515463</v>
      </c>
      <c r="U23" s="108">
        <f>'Гл. энерг.'!U23+Энерг.электр.!U23</f>
        <v>7</v>
      </c>
      <c r="V23" s="109">
        <f t="shared" si="9"/>
        <v>7.216494845360824</v>
      </c>
      <c r="W23" s="108">
        <f>'Гл. энерг.'!W23+Энерг.электр.!W23</f>
        <v>1</v>
      </c>
      <c r="X23" s="109">
        <f t="shared" si="10"/>
        <v>1.0309278350515463</v>
      </c>
      <c r="Y23" s="108">
        <f>'Гл. энерг.'!Y23+Энерг.электр.!Y23</f>
        <v>15</v>
      </c>
      <c r="Z23" s="109">
        <f t="shared" si="11"/>
        <v>15.463917525773196</v>
      </c>
      <c r="AA23" s="108">
        <f>'Гл. энерг.'!AA23+Энерг.электр.!AA23</f>
        <v>0</v>
      </c>
      <c r="AB23" s="109">
        <f t="shared" si="12"/>
        <v>0</v>
      </c>
      <c r="AC23" s="109">
        <f t="shared" si="13"/>
        <v>0</v>
      </c>
      <c r="AD23" s="108">
        <f>'Гл. энерг.'!AD23+Энерг.электр.!AD23</f>
        <v>12</v>
      </c>
      <c r="AE23" s="109">
        <f t="shared" si="14"/>
        <v>12.371134020618557</v>
      </c>
      <c r="AF23" s="108">
        <f>'Гл. энерг.'!AF23+Энерг.электр.!AF23</f>
        <v>0</v>
      </c>
      <c r="AG23" s="109">
        <f t="shared" si="15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108">
        <f>'Гл. энерг.'!C24+Энерг.электр.!C24</f>
        <v>74</v>
      </c>
      <c r="D24" s="108">
        <f>'Гл. энерг.'!D24+Энерг.электр.!D24</f>
        <v>59</v>
      </c>
      <c r="E24" s="109">
        <f t="shared" si="0"/>
        <v>79.729729729729726</v>
      </c>
      <c r="F24" s="108">
        <f>'Гл. энерг.'!F24+Энерг.электр.!F24</f>
        <v>0</v>
      </c>
      <c r="G24" s="109">
        <f t="shared" si="1"/>
        <v>0</v>
      </c>
      <c r="H24" s="108">
        <f>'Гл. энерг.'!H24+Энерг.электр.!H24</f>
        <v>52</v>
      </c>
      <c r="I24" s="109">
        <f t="shared" si="2"/>
        <v>88.135593220338976</v>
      </c>
      <c r="J24" s="109">
        <f t="shared" si="3"/>
        <v>70.270270270270274</v>
      </c>
      <c r="K24" s="108">
        <f>'Гл. энерг.'!K24+Энерг.электр.!K24</f>
        <v>24</v>
      </c>
      <c r="L24" s="109">
        <f t="shared" si="4"/>
        <v>40.677966101694921</v>
      </c>
      <c r="M24" s="108">
        <f>'Гл. энерг.'!M24+Энерг.электр.!M24</f>
        <v>28</v>
      </c>
      <c r="N24" s="109">
        <f t="shared" si="5"/>
        <v>47.457627118644069</v>
      </c>
      <c r="O24" s="108">
        <f>'Гл. энерг.'!O24+Энерг.электр.!O24</f>
        <v>7</v>
      </c>
      <c r="P24" s="109">
        <f t="shared" si="6"/>
        <v>11.864406779661017</v>
      </c>
      <c r="Q24" s="108">
        <f>'Гл. энерг.'!Q24+Энерг.электр.!Q24</f>
        <v>0</v>
      </c>
      <c r="R24" s="109">
        <f t="shared" si="7"/>
        <v>0</v>
      </c>
      <c r="S24" s="108">
        <f>'Гл. энерг.'!S24+Энерг.электр.!S24</f>
        <v>4</v>
      </c>
      <c r="T24" s="109">
        <f t="shared" si="8"/>
        <v>6.7796610169491522</v>
      </c>
      <c r="U24" s="108">
        <f>'Гл. энерг.'!U24+Энерг.электр.!U24</f>
        <v>8</v>
      </c>
      <c r="V24" s="109">
        <f t="shared" si="9"/>
        <v>13.559322033898304</v>
      </c>
      <c r="W24" s="108">
        <f>'Гл. энерг.'!W24+Энерг.электр.!W24</f>
        <v>1</v>
      </c>
      <c r="X24" s="109">
        <f t="shared" si="10"/>
        <v>1.6949152542372881</v>
      </c>
      <c r="Y24" s="108">
        <f>'Гл. энерг.'!Y24+Энерг.электр.!Y24</f>
        <v>8</v>
      </c>
      <c r="Z24" s="109">
        <f t="shared" si="11"/>
        <v>13.559322033898304</v>
      </c>
      <c r="AA24" s="108">
        <f>'Гл. энерг.'!AA24+Энерг.электр.!AA24</f>
        <v>0</v>
      </c>
      <c r="AB24" s="109">
        <f t="shared" si="12"/>
        <v>0</v>
      </c>
      <c r="AC24" s="109">
        <f t="shared" si="13"/>
        <v>0</v>
      </c>
      <c r="AD24" s="108">
        <f>'Гл. энерг.'!AD24+Энерг.электр.!AD24</f>
        <v>9</v>
      </c>
      <c r="AE24" s="109">
        <f t="shared" si="14"/>
        <v>15.254237288135593</v>
      </c>
      <c r="AF24" s="108">
        <f>'Гл. энерг.'!AF24+Энерг.электр.!AF24</f>
        <v>0</v>
      </c>
      <c r="AG24" s="109">
        <f t="shared" si="15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108">
        <f>'Гл. энерг.'!C25+Энерг.электр.!C25</f>
        <v>565.20000000000005</v>
      </c>
      <c r="D25" s="108">
        <f>'Гл. энерг.'!D25+Энерг.электр.!D25</f>
        <v>536</v>
      </c>
      <c r="E25" s="109">
        <f t="shared" si="0"/>
        <v>94.833687190375088</v>
      </c>
      <c r="F25" s="108">
        <f>'Гл. энерг.'!F25+Энерг.электр.!F25</f>
        <v>3</v>
      </c>
      <c r="G25" s="109">
        <f t="shared" si="1"/>
        <v>0.55970149253731338</v>
      </c>
      <c r="H25" s="108">
        <f>'Гл. энерг.'!H25+Энерг.электр.!H25</f>
        <v>464</v>
      </c>
      <c r="I25" s="109">
        <f t="shared" si="2"/>
        <v>86.567164179104466</v>
      </c>
      <c r="J25" s="109">
        <f t="shared" si="3"/>
        <v>82.094833687190373</v>
      </c>
      <c r="K25" s="108">
        <f>'Гл. энерг.'!K25+Энерг.электр.!K25</f>
        <v>130</v>
      </c>
      <c r="L25" s="109">
        <f t="shared" si="4"/>
        <v>24.253731343283583</v>
      </c>
      <c r="M25" s="108">
        <f>'Гл. энерг.'!M25+Энерг.электр.!M25</f>
        <v>334</v>
      </c>
      <c r="N25" s="109">
        <f t="shared" si="5"/>
        <v>62.31343283582089</v>
      </c>
      <c r="O25" s="108">
        <f>'Гл. энерг.'!O25+Энерг.электр.!O25</f>
        <v>72</v>
      </c>
      <c r="P25" s="109">
        <f t="shared" si="6"/>
        <v>13.432835820895523</v>
      </c>
      <c r="Q25" s="108">
        <f>'Гл. энерг.'!Q25+Энерг.электр.!Q25</f>
        <v>11</v>
      </c>
      <c r="R25" s="109">
        <f t="shared" si="7"/>
        <v>15.277777777777779</v>
      </c>
      <c r="S25" s="108">
        <f>'Гл. энерг.'!S25+Энерг.электр.!S25</f>
        <v>33</v>
      </c>
      <c r="T25" s="109">
        <f t="shared" si="8"/>
        <v>6.1567164179104479</v>
      </c>
      <c r="U25" s="108">
        <f>'Гл. энерг.'!U25+Энерг.электр.!U25</f>
        <v>64</v>
      </c>
      <c r="V25" s="109">
        <f t="shared" si="9"/>
        <v>11.940298507462686</v>
      </c>
      <c r="W25" s="108">
        <f>'Гл. энерг.'!W25+Энерг.электр.!W25</f>
        <v>7</v>
      </c>
      <c r="X25" s="109">
        <f t="shared" si="10"/>
        <v>1.3059701492537312</v>
      </c>
      <c r="Y25" s="108">
        <f>'Гл. энерг.'!Y25+Энерг.электр.!Y25</f>
        <v>80</v>
      </c>
      <c r="Z25" s="109">
        <f t="shared" si="11"/>
        <v>14.925373134328357</v>
      </c>
      <c r="AA25" s="108">
        <f>'Гл. энерг.'!AA25+Энерг.электр.!AA25</f>
        <v>1</v>
      </c>
      <c r="AB25" s="109">
        <f t="shared" si="12"/>
        <v>0.18656716417910446</v>
      </c>
      <c r="AC25" s="109">
        <f t="shared" si="13"/>
        <v>1.25</v>
      </c>
      <c r="AD25" s="108">
        <f>'Гл. энерг.'!AD25+Энерг.электр.!AD25</f>
        <v>57</v>
      </c>
      <c r="AE25" s="109">
        <f t="shared" si="14"/>
        <v>10.634328358208956</v>
      </c>
      <c r="AF25" s="108">
        <f>'Гл. энерг.'!AF25+Энерг.электр.!AF25</f>
        <v>2</v>
      </c>
      <c r="AG25" s="109">
        <f t="shared" si="15"/>
        <v>0.37313432835820892</v>
      </c>
      <c r="AH25" s="42"/>
      <c r="AI25" s="42"/>
    </row>
    <row r="26" spans="1:35" x14ac:dyDescent="0.25">
      <c r="A26" s="93">
        <v>16</v>
      </c>
      <c r="B26" s="94" t="s">
        <v>48</v>
      </c>
      <c r="C26" s="108">
        <f>'Гл. энерг.'!C26+Энерг.электр.!C26</f>
        <v>12.5</v>
      </c>
      <c r="D26" s="108">
        <f>'Гл. энерг.'!D26+Энерг.электр.!D26</f>
        <v>11</v>
      </c>
      <c r="E26" s="109">
        <f t="shared" si="0"/>
        <v>88</v>
      </c>
      <c r="F26" s="108">
        <f>'Гл. энерг.'!F26+Энерг.электр.!F26</f>
        <v>2</v>
      </c>
      <c r="G26" s="109">
        <f t="shared" si="1"/>
        <v>18.181818181818183</v>
      </c>
      <c r="H26" s="108">
        <f>'Гл. энерг.'!H26+Энерг.электр.!H26</f>
        <v>11</v>
      </c>
      <c r="I26" s="109">
        <f t="shared" si="2"/>
        <v>100</v>
      </c>
      <c r="J26" s="109">
        <f t="shared" si="3"/>
        <v>88</v>
      </c>
      <c r="K26" s="108">
        <f>'Гл. энерг.'!K26+Энерг.электр.!K26</f>
        <v>6</v>
      </c>
      <c r="L26" s="109">
        <f t="shared" si="4"/>
        <v>54.54545454545454</v>
      </c>
      <c r="M26" s="108">
        <f>'Гл. энерг.'!M26+Энерг.электр.!M26</f>
        <v>5</v>
      </c>
      <c r="N26" s="109">
        <f t="shared" si="5"/>
        <v>45.454545454545453</v>
      </c>
      <c r="O26" s="108">
        <f>'Гл. энерг.'!O26+Энерг.электр.!O26</f>
        <v>0</v>
      </c>
      <c r="P26" s="109">
        <f t="shared" si="6"/>
        <v>0</v>
      </c>
      <c r="Q26" s="108">
        <f>'Гл. энерг.'!Q26+Энерг.электр.!Q26</f>
        <v>0</v>
      </c>
      <c r="R26" s="109">
        <f t="shared" si="7"/>
        <v>0</v>
      </c>
      <c r="S26" s="108">
        <f>'Гл. энерг.'!S26+Энерг.электр.!S26</f>
        <v>1</v>
      </c>
      <c r="T26" s="109">
        <f t="shared" si="8"/>
        <v>9.0909090909090917</v>
      </c>
      <c r="U26" s="108">
        <f>'Гл. энерг.'!U26+Энерг.электр.!U26</f>
        <v>1</v>
      </c>
      <c r="V26" s="109">
        <f t="shared" si="9"/>
        <v>9.0909090909090917</v>
      </c>
      <c r="W26" s="108">
        <f>'Гл. энерг.'!W26+Энерг.электр.!W26</f>
        <v>1</v>
      </c>
      <c r="X26" s="109">
        <f t="shared" si="10"/>
        <v>9.0909090909090917</v>
      </c>
      <c r="Y26" s="108">
        <f>'Гл. энерг.'!Y26+Энерг.электр.!Y26</f>
        <v>2</v>
      </c>
      <c r="Z26" s="109">
        <f t="shared" si="11"/>
        <v>18.181818181818183</v>
      </c>
      <c r="AA26" s="108">
        <f>'Гл. энерг.'!AA26+Энерг.электр.!AA26</f>
        <v>0</v>
      </c>
      <c r="AB26" s="109">
        <f t="shared" si="12"/>
        <v>0</v>
      </c>
      <c r="AC26" s="109">
        <f t="shared" si="13"/>
        <v>0</v>
      </c>
      <c r="AD26" s="108">
        <f>'Гл. энерг.'!AD26+Энерг.электр.!AD26</f>
        <v>2</v>
      </c>
      <c r="AE26" s="109">
        <f t="shared" si="14"/>
        <v>18.181818181818183</v>
      </c>
      <c r="AF26" s="108">
        <f>'Гл. энерг.'!AF26+Энерг.электр.!AF26</f>
        <v>0</v>
      </c>
      <c r="AG26" s="109">
        <f t="shared" si="15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108">
        <f>'Гл. энерг.'!C27+Энерг.электр.!C27</f>
        <v>126</v>
      </c>
      <c r="D27" s="108">
        <f>'Гл. энерг.'!D27+Энерг.электр.!D27</f>
        <v>114</v>
      </c>
      <c r="E27" s="109">
        <f t="shared" si="0"/>
        <v>90.476190476190482</v>
      </c>
      <c r="F27" s="108">
        <f>'Гл. энерг.'!F27+Энерг.электр.!F27</f>
        <v>0</v>
      </c>
      <c r="G27" s="109">
        <f t="shared" si="1"/>
        <v>0</v>
      </c>
      <c r="H27" s="108">
        <f>'Гл. энерг.'!H27+Энерг.электр.!H27</f>
        <v>103</v>
      </c>
      <c r="I27" s="109">
        <f t="shared" si="2"/>
        <v>90.350877192982466</v>
      </c>
      <c r="J27" s="109">
        <f t="shared" si="3"/>
        <v>81.746031746031747</v>
      </c>
      <c r="K27" s="108">
        <f>'Гл. энерг.'!K27+Энерг.электр.!K27</f>
        <v>39</v>
      </c>
      <c r="L27" s="109">
        <f t="shared" si="4"/>
        <v>34.210526315789473</v>
      </c>
      <c r="M27" s="108">
        <f>'Гл. энерг.'!M27+Энерг.электр.!M27</f>
        <v>64</v>
      </c>
      <c r="N27" s="109">
        <f t="shared" si="5"/>
        <v>56.140350877192979</v>
      </c>
      <c r="O27" s="108">
        <f>'Гл. энерг.'!O27+Энерг.электр.!O27</f>
        <v>11</v>
      </c>
      <c r="P27" s="109">
        <f t="shared" si="6"/>
        <v>9.6491228070175428</v>
      </c>
      <c r="Q27" s="108">
        <f>'Гл. энерг.'!Q27+Энерг.электр.!Q27</f>
        <v>0</v>
      </c>
      <c r="R27" s="109">
        <f t="shared" si="7"/>
        <v>0</v>
      </c>
      <c r="S27" s="108">
        <f>'Гл. энерг.'!S27+Энерг.электр.!S27</f>
        <v>3</v>
      </c>
      <c r="T27" s="109">
        <f t="shared" si="8"/>
        <v>2.6315789473684208</v>
      </c>
      <c r="U27" s="108">
        <f>'Гл. энерг.'!U27+Энерг.электр.!U27</f>
        <v>27</v>
      </c>
      <c r="V27" s="109">
        <f t="shared" si="9"/>
        <v>23.684210526315788</v>
      </c>
      <c r="W27" s="108">
        <f>'Гл. энерг.'!W27+Энерг.электр.!W27</f>
        <v>3</v>
      </c>
      <c r="X27" s="109">
        <f t="shared" si="10"/>
        <v>2.6315789473684208</v>
      </c>
      <c r="Y27" s="108">
        <f>'Гл. энерг.'!Y27+Энерг.электр.!Y27</f>
        <v>18</v>
      </c>
      <c r="Z27" s="109">
        <f t="shared" si="11"/>
        <v>15.789473684210526</v>
      </c>
      <c r="AA27" s="108">
        <f>'Гл. энерг.'!AA27+Энерг.электр.!AA27</f>
        <v>0</v>
      </c>
      <c r="AB27" s="109">
        <f t="shared" si="12"/>
        <v>0</v>
      </c>
      <c r="AC27" s="109">
        <f t="shared" si="13"/>
        <v>0</v>
      </c>
      <c r="AD27" s="108">
        <f>'Гл. энерг.'!AD27+Энерг.электр.!AD27</f>
        <v>23</v>
      </c>
      <c r="AE27" s="109">
        <f t="shared" si="14"/>
        <v>20.175438596491226</v>
      </c>
      <c r="AF27" s="108">
        <f>'Гл. энерг.'!AF27+Энерг.электр.!AF27</f>
        <v>0</v>
      </c>
      <c r="AG27" s="109">
        <f t="shared" si="15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108">
        <f>'Гл. энерг.'!C28+Энерг.электр.!C28</f>
        <v>39</v>
      </c>
      <c r="D28" s="108">
        <f>'Гл. энерг.'!D28+Энерг.электр.!D28</f>
        <v>37</v>
      </c>
      <c r="E28" s="109">
        <f t="shared" si="0"/>
        <v>94.871794871794862</v>
      </c>
      <c r="F28" s="108">
        <f>'Гл. энерг.'!F28+Энерг.электр.!F28</f>
        <v>0</v>
      </c>
      <c r="G28" s="109">
        <f t="shared" si="1"/>
        <v>0</v>
      </c>
      <c r="H28" s="108">
        <f>'Гл. энерг.'!H28+Энерг.электр.!H28</f>
        <v>28</v>
      </c>
      <c r="I28" s="109">
        <f t="shared" si="2"/>
        <v>75.675675675675677</v>
      </c>
      <c r="J28" s="109">
        <f t="shared" si="3"/>
        <v>71.794871794871796</v>
      </c>
      <c r="K28" s="108">
        <f>'Гл. энерг.'!K28+Энерг.электр.!K28</f>
        <v>16</v>
      </c>
      <c r="L28" s="109">
        <f t="shared" si="4"/>
        <v>43.243243243243242</v>
      </c>
      <c r="M28" s="108">
        <f>'Гл. энерг.'!M28+Энерг.электр.!M28</f>
        <v>12</v>
      </c>
      <c r="N28" s="109">
        <f t="shared" si="5"/>
        <v>32.432432432432435</v>
      </c>
      <c r="O28" s="108">
        <f>'Гл. энерг.'!O28+Энерг.электр.!O28</f>
        <v>9</v>
      </c>
      <c r="P28" s="109">
        <f t="shared" si="6"/>
        <v>24.324324324324326</v>
      </c>
      <c r="Q28" s="108">
        <f>'Гл. энерг.'!Q28+Энерг.электр.!Q28</f>
        <v>0</v>
      </c>
      <c r="R28" s="109">
        <f t="shared" si="7"/>
        <v>0</v>
      </c>
      <c r="S28" s="108">
        <f>'Гл. энерг.'!S28+Энерг.электр.!S28</f>
        <v>3</v>
      </c>
      <c r="T28" s="109">
        <f t="shared" si="8"/>
        <v>8.1081081081081088</v>
      </c>
      <c r="U28" s="108">
        <f>'Гл. энерг.'!U28+Энерг.электр.!U28</f>
        <v>5</v>
      </c>
      <c r="V28" s="109">
        <f t="shared" si="9"/>
        <v>13.513513513513514</v>
      </c>
      <c r="W28" s="108">
        <f>'Гл. энерг.'!W28+Энерг.электр.!W28</f>
        <v>5</v>
      </c>
      <c r="X28" s="109">
        <f t="shared" si="10"/>
        <v>13.513513513513514</v>
      </c>
      <c r="Y28" s="108">
        <f>'Гл. энерг.'!Y28+Энерг.электр.!Y28</f>
        <v>8</v>
      </c>
      <c r="Z28" s="109">
        <f t="shared" si="11"/>
        <v>21.621621621621621</v>
      </c>
      <c r="AA28" s="108">
        <f>'Гл. энерг.'!AA28+Энерг.электр.!AA28</f>
        <v>0</v>
      </c>
      <c r="AB28" s="109">
        <f t="shared" si="12"/>
        <v>0</v>
      </c>
      <c r="AC28" s="109">
        <f t="shared" si="13"/>
        <v>0</v>
      </c>
      <c r="AD28" s="108">
        <f>'Гл. энерг.'!AD28+Энерг.электр.!AD28</f>
        <v>3</v>
      </c>
      <c r="AE28" s="109">
        <f t="shared" si="14"/>
        <v>8.1081081081081088</v>
      </c>
      <c r="AF28" s="108">
        <f>'Гл. энерг.'!AF28+Энерг.электр.!AF28</f>
        <v>0</v>
      </c>
      <c r="AG28" s="109">
        <f t="shared" si="15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108">
        <f>'Гл. энерг.'!C29+Энерг.электр.!C29</f>
        <v>254</v>
      </c>
      <c r="D29" s="108">
        <f>'Гл. энерг.'!D29+Энерг.электр.!D29</f>
        <v>238</v>
      </c>
      <c r="E29" s="109">
        <f t="shared" si="0"/>
        <v>93.7007874015748</v>
      </c>
      <c r="F29" s="108">
        <f>'Гл. энерг.'!F29+Энерг.электр.!F29</f>
        <v>2</v>
      </c>
      <c r="G29" s="109">
        <f t="shared" si="1"/>
        <v>0.84033613445378152</v>
      </c>
      <c r="H29" s="108">
        <f>'Гл. энерг.'!H29+Энерг.электр.!H29</f>
        <v>224</v>
      </c>
      <c r="I29" s="109">
        <f t="shared" si="2"/>
        <v>94.117647058823522</v>
      </c>
      <c r="J29" s="109">
        <f t="shared" si="3"/>
        <v>88.188976377952756</v>
      </c>
      <c r="K29" s="108">
        <f>'Гл. энерг.'!K29+Энерг.электр.!K29</f>
        <v>100</v>
      </c>
      <c r="L29" s="109">
        <f t="shared" si="4"/>
        <v>42.016806722689076</v>
      </c>
      <c r="M29" s="108">
        <f>'Гл. энерг.'!M29+Энерг.электр.!M29</f>
        <v>124</v>
      </c>
      <c r="N29" s="109">
        <f t="shared" si="5"/>
        <v>52.100840336134461</v>
      </c>
      <c r="O29" s="108">
        <f>'Гл. энерг.'!O29+Энерг.электр.!O29</f>
        <v>14</v>
      </c>
      <c r="P29" s="109">
        <f t="shared" si="6"/>
        <v>5.8823529411764701</v>
      </c>
      <c r="Q29" s="108">
        <f>'Гл. энерг.'!Q29+Энерг.электр.!Q29</f>
        <v>0</v>
      </c>
      <c r="R29" s="109">
        <f t="shared" si="7"/>
        <v>0</v>
      </c>
      <c r="S29" s="108">
        <f>'Гл. энерг.'!S29+Энерг.электр.!S29</f>
        <v>20</v>
      </c>
      <c r="T29" s="109">
        <f t="shared" si="8"/>
        <v>8.4033613445378155</v>
      </c>
      <c r="U29" s="108">
        <f>'Гл. энерг.'!U29+Энерг.электр.!U29</f>
        <v>17</v>
      </c>
      <c r="V29" s="109">
        <f t="shared" si="9"/>
        <v>7.1428571428571423</v>
      </c>
      <c r="W29" s="108">
        <f>'Гл. энерг.'!W29+Энерг.электр.!W29</f>
        <v>17</v>
      </c>
      <c r="X29" s="109">
        <f t="shared" si="10"/>
        <v>7.1428571428571423</v>
      </c>
      <c r="Y29" s="108">
        <f>'Гл. энерг.'!Y29+Энерг.электр.!Y29</f>
        <v>51</v>
      </c>
      <c r="Z29" s="109">
        <f t="shared" si="11"/>
        <v>21.428571428571427</v>
      </c>
      <c r="AA29" s="108">
        <f>'Гл. энерг.'!AA29+Энерг.электр.!AA29</f>
        <v>0</v>
      </c>
      <c r="AB29" s="109">
        <f t="shared" si="12"/>
        <v>0</v>
      </c>
      <c r="AC29" s="109">
        <f t="shared" si="13"/>
        <v>0</v>
      </c>
      <c r="AD29" s="108">
        <f>'Гл. энерг.'!AD29+Энерг.электр.!AD29</f>
        <v>51</v>
      </c>
      <c r="AE29" s="109">
        <f t="shared" si="14"/>
        <v>21.428571428571427</v>
      </c>
      <c r="AF29" s="108">
        <f>'Гл. энерг.'!AF29+Энерг.электр.!AF29</f>
        <v>0</v>
      </c>
      <c r="AG29" s="109">
        <f t="shared" si="15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108">
        <f>'Гл. энерг.'!C30+Энерг.электр.!C30</f>
        <v>291</v>
      </c>
      <c r="D30" s="108">
        <f>'Гл. энерг.'!D30+Энерг.электр.!D30</f>
        <v>272</v>
      </c>
      <c r="E30" s="109">
        <f t="shared" si="0"/>
        <v>93.470790378006868</v>
      </c>
      <c r="F30" s="108">
        <f>'Гл. энерг.'!F30+Энерг.электр.!F30</f>
        <v>1</v>
      </c>
      <c r="G30" s="109">
        <f t="shared" si="1"/>
        <v>0.36764705882352938</v>
      </c>
      <c r="H30" s="108">
        <f>'Гл. энерг.'!H30+Энерг.электр.!H30</f>
        <v>250</v>
      </c>
      <c r="I30" s="109">
        <f t="shared" si="2"/>
        <v>91.911764705882348</v>
      </c>
      <c r="J30" s="109">
        <f t="shared" si="3"/>
        <v>85.910652920962193</v>
      </c>
      <c r="K30" s="108">
        <f>'Гл. энерг.'!K30+Энерг.электр.!K30</f>
        <v>96</v>
      </c>
      <c r="L30" s="109">
        <f t="shared" si="4"/>
        <v>35.294117647058826</v>
      </c>
      <c r="M30" s="108">
        <f>'Гл. энерг.'!M30+Энерг.электр.!M30</f>
        <v>154</v>
      </c>
      <c r="N30" s="109">
        <f t="shared" si="5"/>
        <v>56.617647058823529</v>
      </c>
      <c r="O30" s="108">
        <f>'Гл. энерг.'!O30+Энерг.электр.!O30</f>
        <v>22</v>
      </c>
      <c r="P30" s="109">
        <f t="shared" si="6"/>
        <v>8.0882352941176467</v>
      </c>
      <c r="Q30" s="108">
        <f>'Гл. энерг.'!Q30+Энерг.электр.!Q30</f>
        <v>4</v>
      </c>
      <c r="R30" s="109">
        <f t="shared" si="7"/>
        <v>18.181818181818183</v>
      </c>
      <c r="S30" s="108">
        <f>'Гл. энерг.'!S30+Энерг.электр.!S30</f>
        <v>16</v>
      </c>
      <c r="T30" s="109">
        <f t="shared" si="8"/>
        <v>5.8823529411764701</v>
      </c>
      <c r="U30" s="108">
        <f>'Гл. энерг.'!U30+Энерг.электр.!U30</f>
        <v>31</v>
      </c>
      <c r="V30" s="109">
        <f t="shared" si="9"/>
        <v>11.397058823529411</v>
      </c>
      <c r="W30" s="108">
        <f>'Гл. энерг.'!W30+Энерг.электр.!W30</f>
        <v>8</v>
      </c>
      <c r="X30" s="109">
        <f t="shared" si="10"/>
        <v>2.9411764705882351</v>
      </c>
      <c r="Y30" s="108">
        <f>'Гл. энерг.'!Y30+Энерг.электр.!Y30</f>
        <v>25</v>
      </c>
      <c r="Z30" s="109">
        <f t="shared" si="11"/>
        <v>9.1911764705882355</v>
      </c>
      <c r="AA30" s="108">
        <f>'Гл. энерг.'!AA30+Энерг.электр.!AA30</f>
        <v>0</v>
      </c>
      <c r="AB30" s="109">
        <f t="shared" si="12"/>
        <v>0</v>
      </c>
      <c r="AC30" s="109">
        <f t="shared" si="13"/>
        <v>0</v>
      </c>
      <c r="AD30" s="108">
        <f>'Гл. энерг.'!AD30+Энерг.электр.!AD30</f>
        <v>21</v>
      </c>
      <c r="AE30" s="109">
        <f t="shared" si="14"/>
        <v>7.7205882352941178</v>
      </c>
      <c r="AF30" s="108">
        <f>'Гл. энерг.'!AF30+Энерг.электр.!AF30</f>
        <v>0</v>
      </c>
      <c r="AG30" s="109">
        <f t="shared" si="15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108">
        <f>'Гл. энерг.'!C31+Энерг.электр.!C31</f>
        <v>0</v>
      </c>
      <c r="D31" s="108">
        <f>'Гл. энерг.'!D31+Энерг.электр.!D31</f>
        <v>0</v>
      </c>
      <c r="E31" s="109">
        <f t="shared" si="0"/>
        <v>0</v>
      </c>
      <c r="F31" s="108">
        <f>'Гл. энерг.'!F31+Энерг.электр.!F31</f>
        <v>0</v>
      </c>
      <c r="G31" s="109">
        <f t="shared" si="1"/>
        <v>0</v>
      </c>
      <c r="H31" s="108">
        <f>'Гл. энерг.'!H31+Энерг.электр.!H31</f>
        <v>0</v>
      </c>
      <c r="I31" s="109">
        <f t="shared" si="2"/>
        <v>0</v>
      </c>
      <c r="J31" s="109">
        <f t="shared" si="3"/>
        <v>0</v>
      </c>
      <c r="K31" s="108">
        <f>'Гл. энерг.'!K31+Энерг.электр.!K31</f>
        <v>0</v>
      </c>
      <c r="L31" s="109">
        <f t="shared" si="4"/>
        <v>0</v>
      </c>
      <c r="M31" s="108">
        <f>'Гл. энерг.'!M31+Энерг.электр.!M31</f>
        <v>0</v>
      </c>
      <c r="N31" s="109">
        <f t="shared" si="5"/>
        <v>0</v>
      </c>
      <c r="O31" s="108">
        <f>'Гл. энерг.'!O31+Энерг.электр.!O31</f>
        <v>0</v>
      </c>
      <c r="P31" s="109">
        <f t="shared" si="6"/>
        <v>0</v>
      </c>
      <c r="Q31" s="108">
        <f>'Гл. энерг.'!Q31+Энерг.электр.!Q31</f>
        <v>0</v>
      </c>
      <c r="R31" s="109">
        <f t="shared" si="7"/>
        <v>0</v>
      </c>
      <c r="S31" s="108">
        <f>'Гл. энерг.'!S31+Энерг.электр.!S31</f>
        <v>0</v>
      </c>
      <c r="T31" s="109">
        <f t="shared" si="8"/>
        <v>0</v>
      </c>
      <c r="U31" s="108">
        <f>'Гл. энерг.'!U31+Энерг.электр.!U31</f>
        <v>0</v>
      </c>
      <c r="V31" s="109">
        <f t="shared" si="9"/>
        <v>0</v>
      </c>
      <c r="W31" s="108">
        <f>'Гл. энерг.'!W31+Энерг.электр.!W31</f>
        <v>0</v>
      </c>
      <c r="X31" s="109">
        <f t="shared" si="10"/>
        <v>0</v>
      </c>
      <c r="Y31" s="108">
        <f>'Гл. энерг.'!Y31+Энерг.электр.!Y31</f>
        <v>0</v>
      </c>
      <c r="Z31" s="109">
        <f t="shared" si="11"/>
        <v>0</v>
      </c>
      <c r="AA31" s="108">
        <f>'Гл. энерг.'!AA31+Энерг.электр.!AA31</f>
        <v>0</v>
      </c>
      <c r="AB31" s="109">
        <f t="shared" si="12"/>
        <v>0</v>
      </c>
      <c r="AC31" s="109">
        <f t="shared" si="13"/>
        <v>0</v>
      </c>
      <c r="AD31" s="108">
        <f>'Гл. энерг.'!AD31+Энерг.электр.!AD31</f>
        <v>0</v>
      </c>
      <c r="AE31" s="109">
        <f t="shared" si="14"/>
        <v>0</v>
      </c>
      <c r="AF31" s="108">
        <f>'Гл. энерг.'!AF31+Энерг.электр.!AF31</f>
        <v>0</v>
      </c>
      <c r="AG31" s="109">
        <f t="shared" si="15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108">
        <f>'Гл. энерг.'!C32+Энерг.электр.!C32</f>
        <v>0</v>
      </c>
      <c r="D32" s="108">
        <f>'Гл. энерг.'!D32+Энерг.электр.!D32</f>
        <v>0</v>
      </c>
      <c r="E32" s="109">
        <f t="shared" ref="E32" si="32">IF(C32=0,0,D32/C32*100)</f>
        <v>0</v>
      </c>
      <c r="F32" s="108">
        <f>'Гл. энерг.'!F32+Энерг.электр.!F32</f>
        <v>0</v>
      </c>
      <c r="G32" s="109">
        <f t="shared" ref="G32" si="33">IF(D32=0,0,F32/D32*100)</f>
        <v>0</v>
      </c>
      <c r="H32" s="108">
        <f>'Гл. энерг.'!H32+Энерг.электр.!H32</f>
        <v>0</v>
      </c>
      <c r="I32" s="109">
        <f t="shared" ref="I32" si="34">IF(D32=0,0,H32/D32*100)</f>
        <v>0</v>
      </c>
      <c r="J32" s="109">
        <f t="shared" ref="J32" si="35">IF(C32=0,0,H32/C32*100)</f>
        <v>0</v>
      </c>
      <c r="K32" s="108">
        <f>'Гл. энерг.'!K32+Энерг.электр.!K32</f>
        <v>0</v>
      </c>
      <c r="L32" s="109">
        <f t="shared" ref="L32" si="36">IF(D32=0,0,K32/D32*100)</f>
        <v>0</v>
      </c>
      <c r="M32" s="108">
        <f>'Гл. энерг.'!M32+Энерг.электр.!M32</f>
        <v>0</v>
      </c>
      <c r="N32" s="109">
        <f t="shared" ref="N32" si="37">IF(D32=0,0,M32/D32*100)</f>
        <v>0</v>
      </c>
      <c r="O32" s="108">
        <f>'Гл. энерг.'!O32+Энерг.электр.!O32</f>
        <v>0</v>
      </c>
      <c r="P32" s="109">
        <f t="shared" ref="P32" si="38">IF(D32=0,0,O32/D32*100)</f>
        <v>0</v>
      </c>
      <c r="Q32" s="108">
        <f>'Гл. энерг.'!Q32+Энерг.электр.!Q32</f>
        <v>0</v>
      </c>
      <c r="R32" s="109">
        <f t="shared" ref="R32" si="39">IF(O32=0,0,Q32/O32*100)</f>
        <v>0</v>
      </c>
      <c r="S32" s="108">
        <f>'Гл. энерг.'!S32+Энерг.электр.!S32</f>
        <v>0</v>
      </c>
      <c r="T32" s="109">
        <f t="shared" ref="T32" si="40">IF(D32=0,0,S32/D32*100)</f>
        <v>0</v>
      </c>
      <c r="U32" s="108">
        <f>'Гл. энерг.'!U32+Энерг.электр.!U32</f>
        <v>0</v>
      </c>
      <c r="V32" s="109">
        <f t="shared" ref="V32" si="41">IF(D32=0,0,U32/D32*100)</f>
        <v>0</v>
      </c>
      <c r="W32" s="108">
        <f>'Гл. энерг.'!W32+Энерг.электр.!W32</f>
        <v>0</v>
      </c>
      <c r="X32" s="109">
        <f t="shared" ref="X32" si="42">IF(D32=0,0,W32/D32*100)</f>
        <v>0</v>
      </c>
      <c r="Y32" s="108">
        <f>'Гл. энерг.'!Y32+Энерг.электр.!Y32</f>
        <v>0</v>
      </c>
      <c r="Z32" s="109">
        <f t="shared" ref="Z32" si="43">IF(D32=0,0,Y32/D32*100)</f>
        <v>0</v>
      </c>
      <c r="AA32" s="108">
        <f>'Гл. энерг.'!AA32+Энерг.электр.!AA32</f>
        <v>0</v>
      </c>
      <c r="AB32" s="109">
        <f t="shared" ref="AB32" si="44">IF(D32=0,0,AA32/D32*100)</f>
        <v>0</v>
      </c>
      <c r="AC32" s="109">
        <f t="shared" ref="AC32" si="45">IF(Y32=0,0,AA32/Y32*100)</f>
        <v>0</v>
      </c>
      <c r="AD32" s="108">
        <f>'Гл. энерг.'!AD32+Энерг.электр.!AD32</f>
        <v>0</v>
      </c>
      <c r="AE32" s="109">
        <f t="shared" ref="AE32" si="46">IF(D32=0,0,AD32/D32*100)</f>
        <v>0</v>
      </c>
      <c r="AF32" s="108">
        <f>'Гл. энерг.'!AF32+Энерг.электр.!AF32</f>
        <v>0</v>
      </c>
      <c r="AG32" s="109">
        <f t="shared" ref="AG32" si="47">IF(D32=0,0,AF32/D32*100)</f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108">
        <f>'Гл. энерг.'!C33+Энерг.электр.!C33</f>
        <v>269</v>
      </c>
      <c r="D33" s="108">
        <f>'Гл. энерг.'!D33+Энерг.электр.!D33</f>
        <v>252</v>
      </c>
      <c r="E33" s="109">
        <f t="shared" si="0"/>
        <v>93.680297397769522</v>
      </c>
      <c r="F33" s="108">
        <f>'Гл. энерг.'!F33+Энерг.электр.!F33</f>
        <v>30</v>
      </c>
      <c r="G33" s="109">
        <f t="shared" si="1"/>
        <v>11.904761904761903</v>
      </c>
      <c r="H33" s="108">
        <f>'Гл. энерг.'!H33+Энерг.электр.!H33</f>
        <v>211</v>
      </c>
      <c r="I33" s="109">
        <f t="shared" si="2"/>
        <v>83.730158730158735</v>
      </c>
      <c r="J33" s="109">
        <f t="shared" si="3"/>
        <v>78.438661710037167</v>
      </c>
      <c r="K33" s="108">
        <f>'Гл. энерг.'!K33+Энерг.электр.!K33</f>
        <v>69</v>
      </c>
      <c r="L33" s="109">
        <f t="shared" si="4"/>
        <v>27.380952380952383</v>
      </c>
      <c r="M33" s="108">
        <f>'Гл. энерг.'!M33+Энерг.электр.!M33</f>
        <v>142</v>
      </c>
      <c r="N33" s="109">
        <f t="shared" si="5"/>
        <v>56.349206349206348</v>
      </c>
      <c r="O33" s="108">
        <f>'Гл. энерг.'!O33+Энерг.электр.!O33</f>
        <v>41</v>
      </c>
      <c r="P33" s="109">
        <f t="shared" si="6"/>
        <v>16.269841269841269</v>
      </c>
      <c r="Q33" s="108">
        <f>'Гл. энерг.'!Q33+Энерг.электр.!Q33</f>
        <v>6</v>
      </c>
      <c r="R33" s="109">
        <f t="shared" si="7"/>
        <v>14.634146341463413</v>
      </c>
      <c r="S33" s="108">
        <f>'Гл. энерг.'!S33+Энерг.электр.!S33</f>
        <v>15</v>
      </c>
      <c r="T33" s="109">
        <f t="shared" si="8"/>
        <v>5.9523809523809517</v>
      </c>
      <c r="U33" s="108">
        <f>'Гл. энерг.'!U33+Энерг.электр.!U33</f>
        <v>19</v>
      </c>
      <c r="V33" s="109">
        <f t="shared" si="9"/>
        <v>7.5396825396825395</v>
      </c>
      <c r="W33" s="108">
        <f>'Гл. энерг.'!W33+Энерг.электр.!W33</f>
        <v>4</v>
      </c>
      <c r="X33" s="109">
        <f t="shared" si="10"/>
        <v>1.5873015873015872</v>
      </c>
      <c r="Y33" s="108">
        <f>'Гл. энерг.'!Y33+Энерг.электр.!Y33</f>
        <v>27</v>
      </c>
      <c r="Z33" s="109">
        <f t="shared" si="11"/>
        <v>10.714285714285714</v>
      </c>
      <c r="AA33" s="108">
        <f>'Гл. энерг.'!AA33+Энерг.электр.!AA33</f>
        <v>8</v>
      </c>
      <c r="AB33" s="109">
        <f t="shared" si="12"/>
        <v>3.1746031746031744</v>
      </c>
      <c r="AC33" s="109">
        <f t="shared" si="13"/>
        <v>29.629629629629626</v>
      </c>
      <c r="AD33" s="108">
        <f>'Гл. энерг.'!AD33+Энерг.электр.!AD33</f>
        <v>14</v>
      </c>
      <c r="AE33" s="109">
        <f t="shared" si="14"/>
        <v>5.5555555555555554</v>
      </c>
      <c r="AF33" s="108">
        <f>'Гл. энерг.'!AF33+Энерг.электр.!AF33</f>
        <v>2</v>
      </c>
      <c r="AG33" s="109">
        <f t="shared" si="15"/>
        <v>0.79365079365079361</v>
      </c>
      <c r="AH33" s="42"/>
      <c r="AI33" s="42"/>
    </row>
    <row r="34" spans="1:35" x14ac:dyDescent="0.25">
      <c r="A34" s="93">
        <v>24</v>
      </c>
      <c r="B34" s="94" t="s">
        <v>55</v>
      </c>
      <c r="C34" s="108">
        <f>'Гл. энерг.'!C34+Энерг.электр.!C34</f>
        <v>166</v>
      </c>
      <c r="D34" s="108">
        <f>'Гл. энерг.'!D34+Энерг.электр.!D34</f>
        <v>145</v>
      </c>
      <c r="E34" s="109">
        <f t="shared" si="0"/>
        <v>87.349397590361448</v>
      </c>
      <c r="F34" s="108">
        <f>'Гл. энерг.'!F34+Энерг.электр.!F34</f>
        <v>0</v>
      </c>
      <c r="G34" s="109">
        <f t="shared" si="1"/>
        <v>0</v>
      </c>
      <c r="H34" s="108">
        <f>'Гл. энерг.'!H34+Энерг.электр.!H34</f>
        <v>113</v>
      </c>
      <c r="I34" s="109">
        <f t="shared" si="2"/>
        <v>77.931034482758619</v>
      </c>
      <c r="J34" s="109">
        <f t="shared" si="3"/>
        <v>68.07228915662651</v>
      </c>
      <c r="K34" s="108">
        <f>'Гл. энерг.'!K34+Энерг.электр.!K34</f>
        <v>51</v>
      </c>
      <c r="L34" s="109">
        <f t="shared" si="4"/>
        <v>35.172413793103445</v>
      </c>
      <c r="M34" s="108">
        <f>'Гл. энерг.'!M34+Энерг.электр.!M34</f>
        <v>62</v>
      </c>
      <c r="N34" s="109">
        <f t="shared" si="5"/>
        <v>42.758620689655174</v>
      </c>
      <c r="O34" s="108">
        <f>'Гл. энерг.'!O34+Энерг.электр.!O34</f>
        <v>32</v>
      </c>
      <c r="P34" s="109">
        <f t="shared" si="6"/>
        <v>22.068965517241381</v>
      </c>
      <c r="Q34" s="108">
        <f>'Гл. энерг.'!Q34+Энерг.электр.!Q34</f>
        <v>0</v>
      </c>
      <c r="R34" s="109">
        <f t="shared" si="7"/>
        <v>0</v>
      </c>
      <c r="S34" s="108">
        <f>'Гл. энерг.'!S34+Энерг.электр.!S34</f>
        <v>23</v>
      </c>
      <c r="T34" s="109">
        <f t="shared" si="8"/>
        <v>15.862068965517242</v>
      </c>
      <c r="U34" s="108">
        <f>'Гл. энерг.'!U34+Энерг.электр.!U34</f>
        <v>18</v>
      </c>
      <c r="V34" s="109">
        <f t="shared" si="9"/>
        <v>12.413793103448276</v>
      </c>
      <c r="W34" s="108">
        <f>'Гл. энерг.'!W34+Энерг.электр.!W34</f>
        <v>9</v>
      </c>
      <c r="X34" s="109">
        <f t="shared" si="10"/>
        <v>6.2068965517241379</v>
      </c>
      <c r="Y34" s="108">
        <f>'Гл. энерг.'!Y34+Энерг.электр.!Y34</f>
        <v>33</v>
      </c>
      <c r="Z34" s="109">
        <f t="shared" si="11"/>
        <v>22.758620689655174</v>
      </c>
      <c r="AA34" s="108">
        <f>'Гл. энерг.'!AA34+Энерг.электр.!AA34</f>
        <v>0</v>
      </c>
      <c r="AB34" s="109">
        <f t="shared" si="12"/>
        <v>0</v>
      </c>
      <c r="AC34" s="109">
        <f t="shared" si="13"/>
        <v>0</v>
      </c>
      <c r="AD34" s="108">
        <f>'Гл. энерг.'!AD34+Энерг.электр.!AD34</f>
        <v>32</v>
      </c>
      <c r="AE34" s="109">
        <f t="shared" si="14"/>
        <v>22.068965517241381</v>
      </c>
      <c r="AF34" s="108">
        <f>'Гл. энерг.'!AF34+Энерг.электр.!AF34</f>
        <v>0</v>
      </c>
      <c r="AG34" s="109">
        <f t="shared" si="15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108">
        <f>'Гл. энерг.'!C35+Энерг.электр.!C35</f>
        <v>78</v>
      </c>
      <c r="D35" s="108">
        <f>'Гл. энерг.'!D35+Энерг.электр.!D35</f>
        <v>64</v>
      </c>
      <c r="E35" s="109">
        <f t="shared" si="0"/>
        <v>82.051282051282044</v>
      </c>
      <c r="F35" s="108">
        <f>'Гл. энерг.'!F35+Энерг.электр.!F35</f>
        <v>8</v>
      </c>
      <c r="G35" s="109">
        <f t="shared" si="1"/>
        <v>12.5</v>
      </c>
      <c r="H35" s="108">
        <f>'Гл. энерг.'!H35+Энерг.электр.!H35</f>
        <v>56</v>
      </c>
      <c r="I35" s="109">
        <f t="shared" si="2"/>
        <v>87.5</v>
      </c>
      <c r="J35" s="109">
        <f t="shared" si="3"/>
        <v>71.794871794871796</v>
      </c>
      <c r="K35" s="108">
        <f>'Гл. энерг.'!K35+Энерг.электр.!K35</f>
        <v>22</v>
      </c>
      <c r="L35" s="109">
        <f t="shared" si="4"/>
        <v>34.375</v>
      </c>
      <c r="M35" s="108">
        <f>'Гл. энерг.'!M35+Энерг.электр.!M35</f>
        <v>34</v>
      </c>
      <c r="N35" s="109">
        <f t="shared" si="5"/>
        <v>53.125</v>
      </c>
      <c r="O35" s="108">
        <f>'Гл. энерг.'!O35+Энерг.электр.!O35</f>
        <v>8</v>
      </c>
      <c r="P35" s="109">
        <f t="shared" si="6"/>
        <v>12.5</v>
      </c>
      <c r="Q35" s="108">
        <f>'Гл. энерг.'!Q35+Энерг.электр.!Q35</f>
        <v>1</v>
      </c>
      <c r="R35" s="109">
        <f t="shared" si="7"/>
        <v>12.5</v>
      </c>
      <c r="S35" s="108">
        <f>'Гл. энерг.'!S35+Энерг.электр.!S35</f>
        <v>0</v>
      </c>
      <c r="T35" s="109">
        <f t="shared" si="8"/>
        <v>0</v>
      </c>
      <c r="U35" s="108">
        <f>'Гл. энерг.'!U35+Энерг.электр.!U35</f>
        <v>5</v>
      </c>
      <c r="V35" s="109">
        <f t="shared" si="9"/>
        <v>7.8125</v>
      </c>
      <c r="W35" s="108">
        <f>'Гл. энерг.'!W35+Энерг.электр.!W35</f>
        <v>4</v>
      </c>
      <c r="X35" s="109">
        <f t="shared" si="10"/>
        <v>6.25</v>
      </c>
      <c r="Y35" s="108">
        <f>'Гл. энерг.'!Y35+Энерг.электр.!Y35</f>
        <v>5</v>
      </c>
      <c r="Z35" s="109">
        <f t="shared" si="11"/>
        <v>7.8125</v>
      </c>
      <c r="AA35" s="108">
        <f>'Гл. энерг.'!AA35+Энерг.электр.!AA35</f>
        <v>0</v>
      </c>
      <c r="AB35" s="109">
        <f t="shared" si="12"/>
        <v>0</v>
      </c>
      <c r="AC35" s="109">
        <f t="shared" si="13"/>
        <v>0</v>
      </c>
      <c r="AD35" s="108">
        <f>'Гл. энерг.'!AD35+Энерг.электр.!AD35</f>
        <v>3</v>
      </c>
      <c r="AE35" s="109">
        <f t="shared" si="14"/>
        <v>4.6875</v>
      </c>
      <c r="AF35" s="108">
        <f>'Гл. энерг.'!AF35+Энерг.электр.!AF35</f>
        <v>0</v>
      </c>
      <c r="AG35" s="109">
        <f t="shared" si="15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108">
        <f>'Гл. энерг.'!C36+Энерг.электр.!C36</f>
        <v>218</v>
      </c>
      <c r="D36" s="108">
        <f>'Гл. энерг.'!D36+Энерг.электр.!D36</f>
        <v>214</v>
      </c>
      <c r="E36" s="109">
        <f t="shared" si="0"/>
        <v>98.165137614678898</v>
      </c>
      <c r="F36" s="108">
        <f>'Гл. энерг.'!F36+Энерг.электр.!F36</f>
        <v>3</v>
      </c>
      <c r="G36" s="109">
        <f t="shared" si="1"/>
        <v>1.4018691588785046</v>
      </c>
      <c r="H36" s="108">
        <f>'Гл. энерг.'!H36+Энерг.электр.!H36</f>
        <v>197</v>
      </c>
      <c r="I36" s="109">
        <f t="shared" si="2"/>
        <v>92.056074766355138</v>
      </c>
      <c r="J36" s="109">
        <f t="shared" si="3"/>
        <v>90.366972477064223</v>
      </c>
      <c r="K36" s="108">
        <f>'Гл. энерг.'!K36+Энерг.электр.!K36</f>
        <v>79</v>
      </c>
      <c r="L36" s="109">
        <f t="shared" si="4"/>
        <v>36.915887850467286</v>
      </c>
      <c r="M36" s="108">
        <f>'Гл. энерг.'!M36+Энерг.электр.!M36</f>
        <v>118</v>
      </c>
      <c r="N36" s="109">
        <f t="shared" si="5"/>
        <v>55.140186915887845</v>
      </c>
      <c r="O36" s="108">
        <f>'Гл. энерг.'!O36+Энерг.электр.!O36</f>
        <v>17</v>
      </c>
      <c r="P36" s="109">
        <f t="shared" si="6"/>
        <v>7.9439252336448591</v>
      </c>
      <c r="Q36" s="108">
        <f>'Гл. энерг.'!Q36+Энерг.электр.!Q36</f>
        <v>1</v>
      </c>
      <c r="R36" s="109">
        <f t="shared" si="7"/>
        <v>5.8823529411764701</v>
      </c>
      <c r="S36" s="108">
        <f>'Гл. энерг.'!S36+Энерг.электр.!S36</f>
        <v>3</v>
      </c>
      <c r="T36" s="109">
        <f t="shared" si="8"/>
        <v>1.4018691588785046</v>
      </c>
      <c r="U36" s="108">
        <f>'Гл. энерг.'!U36+Энерг.электр.!U36</f>
        <v>16</v>
      </c>
      <c r="V36" s="109">
        <f t="shared" si="9"/>
        <v>7.4766355140186906</v>
      </c>
      <c r="W36" s="108">
        <f>'Гл. энерг.'!W36+Энерг.электр.!W36</f>
        <v>18</v>
      </c>
      <c r="X36" s="109">
        <f t="shared" si="10"/>
        <v>8.4112149532710276</v>
      </c>
      <c r="Y36" s="108">
        <f>'Гл. энерг.'!Y36+Энерг.электр.!Y36</f>
        <v>55</v>
      </c>
      <c r="Z36" s="109">
        <f t="shared" si="11"/>
        <v>25.700934579439249</v>
      </c>
      <c r="AA36" s="108">
        <f>'Гл. энерг.'!AA36+Энерг.электр.!AA36</f>
        <v>10</v>
      </c>
      <c r="AB36" s="109">
        <f t="shared" si="12"/>
        <v>4.6728971962616823</v>
      </c>
      <c r="AC36" s="109">
        <f t="shared" si="13"/>
        <v>18.181818181818183</v>
      </c>
      <c r="AD36" s="108">
        <f>'Гл. энерг.'!AD36+Энерг.электр.!AD36</f>
        <v>55</v>
      </c>
      <c r="AE36" s="109">
        <f t="shared" si="14"/>
        <v>25.700934579439249</v>
      </c>
      <c r="AF36" s="108">
        <f>'Гл. энерг.'!AF36+Энерг.электр.!AF36</f>
        <v>0</v>
      </c>
      <c r="AG36" s="109">
        <f t="shared" si="15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108">
        <f>'Гл. энерг.'!C37+Энерг.электр.!C37</f>
        <v>126</v>
      </c>
      <c r="D37" s="108">
        <f>'Гл. энерг.'!D37+Энерг.электр.!D37</f>
        <v>111</v>
      </c>
      <c r="E37" s="109">
        <f t="shared" si="0"/>
        <v>88.095238095238088</v>
      </c>
      <c r="F37" s="108">
        <f>'Гл. энерг.'!F37+Энерг.электр.!F37</f>
        <v>0</v>
      </c>
      <c r="G37" s="109">
        <f t="shared" si="1"/>
        <v>0</v>
      </c>
      <c r="H37" s="108">
        <f>'Гл. энерг.'!H37+Энерг.электр.!H37</f>
        <v>109</v>
      </c>
      <c r="I37" s="109">
        <f t="shared" si="2"/>
        <v>98.198198198198199</v>
      </c>
      <c r="J37" s="109">
        <f t="shared" si="3"/>
        <v>86.507936507936506</v>
      </c>
      <c r="K37" s="108">
        <f>'Гл. энерг.'!K37+Энерг.электр.!K37</f>
        <v>45</v>
      </c>
      <c r="L37" s="109">
        <f t="shared" si="4"/>
        <v>40.54054054054054</v>
      </c>
      <c r="M37" s="108">
        <f>'Гл. энерг.'!M37+Энерг.электр.!M37</f>
        <v>64</v>
      </c>
      <c r="N37" s="109">
        <f t="shared" si="5"/>
        <v>57.657657657657658</v>
      </c>
      <c r="O37" s="108">
        <f>'Гл. энерг.'!O37+Энерг.электр.!O37</f>
        <v>2</v>
      </c>
      <c r="P37" s="109">
        <f t="shared" si="6"/>
        <v>1.8018018018018018</v>
      </c>
      <c r="Q37" s="108">
        <f>'Гл. энерг.'!Q37+Энерг.электр.!Q37</f>
        <v>0</v>
      </c>
      <c r="R37" s="109">
        <f t="shared" si="7"/>
        <v>0</v>
      </c>
      <c r="S37" s="108">
        <f>'Гл. энерг.'!S37+Энерг.электр.!S37</f>
        <v>9</v>
      </c>
      <c r="T37" s="109">
        <f t="shared" si="8"/>
        <v>8.1081081081081088</v>
      </c>
      <c r="U37" s="108">
        <f>'Гл. энерг.'!U37+Энерг.электр.!U37</f>
        <v>19</v>
      </c>
      <c r="V37" s="109">
        <f t="shared" si="9"/>
        <v>17.117117117117118</v>
      </c>
      <c r="W37" s="108">
        <f>'Гл. энерг.'!W37+Энерг.электр.!W37</f>
        <v>1</v>
      </c>
      <c r="X37" s="109">
        <f t="shared" si="10"/>
        <v>0.90090090090090091</v>
      </c>
      <c r="Y37" s="108">
        <f>'Гл. энерг.'!Y37+Энерг.электр.!Y37</f>
        <v>17</v>
      </c>
      <c r="Z37" s="109">
        <f t="shared" si="11"/>
        <v>15.315315315315313</v>
      </c>
      <c r="AA37" s="108">
        <f>'Гл. энерг.'!AA37+Энерг.электр.!AA37</f>
        <v>0</v>
      </c>
      <c r="AB37" s="109">
        <f t="shared" si="12"/>
        <v>0</v>
      </c>
      <c r="AC37" s="109">
        <f t="shared" si="13"/>
        <v>0</v>
      </c>
      <c r="AD37" s="108">
        <f>'Гл. энерг.'!AD37+Энерг.электр.!AD37</f>
        <v>16</v>
      </c>
      <c r="AE37" s="109">
        <f t="shared" si="14"/>
        <v>14.414414414414415</v>
      </c>
      <c r="AF37" s="108">
        <f>'Гл. энерг.'!AF37+Энерг.электр.!AF37</f>
        <v>0</v>
      </c>
      <c r="AG37" s="109">
        <f t="shared" si="15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108">
        <f>'Гл. энерг.'!C38+Энерг.электр.!C38</f>
        <v>134</v>
      </c>
      <c r="D38" s="108">
        <f>'Гл. энерг.'!D38+Энерг.электр.!D38</f>
        <v>120</v>
      </c>
      <c r="E38" s="109">
        <f t="shared" si="0"/>
        <v>89.552238805970148</v>
      </c>
      <c r="F38" s="108">
        <f>'Гл. энерг.'!F38+Энерг.электр.!F38</f>
        <v>6</v>
      </c>
      <c r="G38" s="109">
        <f t="shared" si="1"/>
        <v>5</v>
      </c>
      <c r="H38" s="108">
        <f>'Гл. энерг.'!H38+Энерг.электр.!H38</f>
        <v>108</v>
      </c>
      <c r="I38" s="109">
        <f t="shared" si="2"/>
        <v>90</v>
      </c>
      <c r="J38" s="109">
        <f t="shared" si="3"/>
        <v>80.597014925373131</v>
      </c>
      <c r="K38" s="108">
        <f>'Гл. энерг.'!K38+Энерг.электр.!K38</f>
        <v>32</v>
      </c>
      <c r="L38" s="109">
        <f t="shared" si="4"/>
        <v>26.666666666666668</v>
      </c>
      <c r="M38" s="108">
        <f>'Гл. энерг.'!M38+Энерг.электр.!M38</f>
        <v>76</v>
      </c>
      <c r="N38" s="109">
        <f t="shared" si="5"/>
        <v>63.333333333333329</v>
      </c>
      <c r="O38" s="108">
        <f>'Гл. энерг.'!O38+Энерг.электр.!O38</f>
        <v>12</v>
      </c>
      <c r="P38" s="109">
        <f t="shared" si="6"/>
        <v>10</v>
      </c>
      <c r="Q38" s="108">
        <f>'Гл. энерг.'!Q38+Энерг.электр.!Q38</f>
        <v>1</v>
      </c>
      <c r="R38" s="109">
        <f t="shared" si="7"/>
        <v>8.3333333333333321</v>
      </c>
      <c r="S38" s="108">
        <f>'Гл. энерг.'!S38+Энерг.электр.!S38</f>
        <v>2</v>
      </c>
      <c r="T38" s="109">
        <f t="shared" si="8"/>
        <v>1.6666666666666667</v>
      </c>
      <c r="U38" s="108">
        <f>'Гл. энерг.'!U38+Энерг.электр.!U38</f>
        <v>23</v>
      </c>
      <c r="V38" s="109">
        <f t="shared" si="9"/>
        <v>19.166666666666668</v>
      </c>
      <c r="W38" s="108">
        <f>'Гл. энерг.'!W38+Энерг.электр.!W38</f>
        <v>9</v>
      </c>
      <c r="X38" s="109">
        <f t="shared" si="10"/>
        <v>7.5</v>
      </c>
      <c r="Y38" s="108">
        <f>'Гл. энерг.'!Y38+Энерг.электр.!Y38</f>
        <v>28</v>
      </c>
      <c r="Z38" s="109">
        <f t="shared" si="11"/>
        <v>23.333333333333332</v>
      </c>
      <c r="AA38" s="108">
        <f>'Гл. энерг.'!AA38+Энерг.электр.!AA38</f>
        <v>0</v>
      </c>
      <c r="AB38" s="109">
        <f t="shared" si="12"/>
        <v>0</v>
      </c>
      <c r="AC38" s="109">
        <f t="shared" si="13"/>
        <v>0</v>
      </c>
      <c r="AD38" s="108">
        <f>'Гл. энерг.'!AD38+Энерг.электр.!AD38</f>
        <v>17</v>
      </c>
      <c r="AE38" s="109">
        <f t="shared" si="14"/>
        <v>14.166666666666666</v>
      </c>
      <c r="AF38" s="108">
        <f>'Гл. энерг.'!AF38+Энерг.электр.!AF38</f>
        <v>0</v>
      </c>
      <c r="AG38" s="109">
        <f t="shared" si="15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108">
        <f>'Гл. энерг.'!C39+Энерг.электр.!C39</f>
        <v>97</v>
      </c>
      <c r="D39" s="108">
        <f>'Гл. энерг.'!D39+Энерг.электр.!D39</f>
        <v>81</v>
      </c>
      <c r="E39" s="109">
        <f t="shared" si="0"/>
        <v>83.505154639175259</v>
      </c>
      <c r="F39" s="108">
        <f>'Гл. энерг.'!F39+Энерг.электр.!F39</f>
        <v>0</v>
      </c>
      <c r="G39" s="109">
        <f t="shared" si="1"/>
        <v>0</v>
      </c>
      <c r="H39" s="108">
        <f>'Гл. энерг.'!H39+Энерг.электр.!H39</f>
        <v>64</v>
      </c>
      <c r="I39" s="109">
        <f t="shared" si="2"/>
        <v>79.012345679012341</v>
      </c>
      <c r="J39" s="109">
        <f t="shared" si="3"/>
        <v>65.979381443298962</v>
      </c>
      <c r="K39" s="108">
        <f>'Гл. энерг.'!K39+Энерг.электр.!K39</f>
        <v>26</v>
      </c>
      <c r="L39" s="109">
        <f t="shared" si="4"/>
        <v>32.098765432098766</v>
      </c>
      <c r="M39" s="108">
        <f>'Гл. энерг.'!M39+Энерг.электр.!M39</f>
        <v>38</v>
      </c>
      <c r="N39" s="109">
        <f t="shared" si="5"/>
        <v>46.913580246913575</v>
      </c>
      <c r="O39" s="108">
        <f>'Гл. энерг.'!O39+Энерг.электр.!O39</f>
        <v>17</v>
      </c>
      <c r="P39" s="109">
        <f t="shared" si="6"/>
        <v>20.987654320987652</v>
      </c>
      <c r="Q39" s="108">
        <f>'Гл. энерг.'!Q39+Энерг.электр.!Q39</f>
        <v>0</v>
      </c>
      <c r="R39" s="109">
        <f t="shared" si="7"/>
        <v>0</v>
      </c>
      <c r="S39" s="108">
        <f>'Гл. энерг.'!S39+Энерг.электр.!S39</f>
        <v>1</v>
      </c>
      <c r="T39" s="109">
        <f t="shared" si="8"/>
        <v>1.2345679012345678</v>
      </c>
      <c r="U39" s="108">
        <f>'Гл. энерг.'!U39+Энерг.электр.!U39</f>
        <v>10</v>
      </c>
      <c r="V39" s="109">
        <f t="shared" si="9"/>
        <v>12.345679012345679</v>
      </c>
      <c r="W39" s="108">
        <f>'Гл. энерг.'!W39+Энерг.электр.!W39</f>
        <v>2</v>
      </c>
      <c r="X39" s="109">
        <f t="shared" si="10"/>
        <v>2.4691358024691357</v>
      </c>
      <c r="Y39" s="108">
        <f>'Гл. энерг.'!Y39+Энерг.электр.!Y39</f>
        <v>4</v>
      </c>
      <c r="Z39" s="109">
        <f t="shared" si="11"/>
        <v>4.9382716049382713</v>
      </c>
      <c r="AA39" s="108">
        <f>'Гл. энерг.'!AA39+Энерг.электр.!AA39</f>
        <v>0</v>
      </c>
      <c r="AB39" s="109">
        <f t="shared" si="12"/>
        <v>0</v>
      </c>
      <c r="AC39" s="109">
        <f t="shared" si="13"/>
        <v>0</v>
      </c>
      <c r="AD39" s="108">
        <f>'Гл. энерг.'!AD39+Энерг.электр.!AD39</f>
        <v>9</v>
      </c>
      <c r="AE39" s="109">
        <f t="shared" si="14"/>
        <v>11.111111111111111</v>
      </c>
      <c r="AF39" s="108">
        <f>'Гл. энерг.'!AF39+Энерг.электр.!AF39</f>
        <v>0</v>
      </c>
      <c r="AG39" s="109">
        <f t="shared" si="15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61">
        <f>SUM(C41:C54)</f>
        <v>2535.6999999999998</v>
      </c>
      <c r="D40" s="61">
        <f>SUM(D41:D54)</f>
        <v>2385</v>
      </c>
      <c r="E40" s="62">
        <f>IF(C40=0,0,D40/C40*100)</f>
        <v>94.056867926016494</v>
      </c>
      <c r="F40" s="61">
        <f>SUM(F41:F54)</f>
        <v>32</v>
      </c>
      <c r="G40" s="62">
        <f>IF(D40=0,0,F40/D40*100)</f>
        <v>1.341719077568134</v>
      </c>
      <c r="H40" s="61">
        <f>SUM(H41:H54)</f>
        <v>2001</v>
      </c>
      <c r="I40" s="62">
        <f>IF(D40=0,0,H40/D40*100)</f>
        <v>83.899371069182394</v>
      </c>
      <c r="J40" s="62">
        <f>IF(C40=0,0,H40/C40*100)</f>
        <v>78.913120637299372</v>
      </c>
      <c r="K40" s="61">
        <f>SUM(K41:K54)</f>
        <v>648</v>
      </c>
      <c r="L40" s="62">
        <f>IF(D40=0,0,K40/D40*100)</f>
        <v>27.169811320754718</v>
      </c>
      <c r="M40" s="61">
        <f>SUM(M41:M54)</f>
        <v>1353</v>
      </c>
      <c r="N40" s="62">
        <f>IF(D40=0,0,M40/D40*100)</f>
        <v>56.729559748427668</v>
      </c>
      <c r="O40" s="61">
        <f>SUM(O41:O54)</f>
        <v>384</v>
      </c>
      <c r="P40" s="62">
        <f>IF(D40=0,0,O40/D40*100)</f>
        <v>16.10062893081761</v>
      </c>
      <c r="Q40" s="61">
        <f>SUM(Q41:Q54)</f>
        <v>9</v>
      </c>
      <c r="R40" s="62">
        <f t="shared" si="7"/>
        <v>2.34375</v>
      </c>
      <c r="S40" s="61">
        <f>SUM(S41:S54)</f>
        <v>166</v>
      </c>
      <c r="T40" s="62">
        <f>IF(D40=0,0,S40/D40*100)</f>
        <v>6.9601677148846965</v>
      </c>
      <c r="U40" s="61">
        <f>SUM(U41:U54)</f>
        <v>252</v>
      </c>
      <c r="V40" s="62">
        <f t="shared" si="9"/>
        <v>10.566037735849058</v>
      </c>
      <c r="W40" s="61">
        <f>SUM(W41:W54)</f>
        <v>157</v>
      </c>
      <c r="X40" s="62">
        <f>IF(D40=0,0,W40/D40*100)</f>
        <v>6.5828092243186589</v>
      </c>
      <c r="Y40" s="61">
        <f>SUM(Y41:Y54)</f>
        <v>238</v>
      </c>
      <c r="Z40" s="62">
        <f>IF(D40=0,0,Y40/D40*100)</f>
        <v>9.9790356394129969</v>
      </c>
      <c r="AA40" s="61">
        <f>SUM(AA41:AA54)</f>
        <v>61</v>
      </c>
      <c r="AB40" s="62">
        <f>IF(D40=0,0,AA40/D40*100)</f>
        <v>2.5576519916142555</v>
      </c>
      <c r="AC40" s="62">
        <f>IF(Y40=0,0,AA40/Y40*100)</f>
        <v>25.630252100840334</v>
      </c>
      <c r="AD40" s="61">
        <f>SUM(AD41:AD54)</f>
        <v>196</v>
      </c>
      <c r="AE40" s="62">
        <f t="shared" si="14"/>
        <v>8.2180293501048212</v>
      </c>
      <c r="AF40" s="61">
        <f>SUM(AF41:AF54)</f>
        <v>1</v>
      </c>
      <c r="AG40" s="62">
        <f>IF(D40=0,0,AF40/D40*100)</f>
        <v>4.1928721174004188E-2</v>
      </c>
      <c r="AH40" s="46"/>
      <c r="AI40" s="46"/>
    </row>
    <row r="41" spans="1:35" x14ac:dyDescent="0.25">
      <c r="A41" s="93">
        <v>30</v>
      </c>
      <c r="B41" s="96" t="s">
        <v>63</v>
      </c>
      <c r="C41" s="108">
        <f>'Гл. энерг.'!C41+Энерг.электр.!C41</f>
        <v>383.5</v>
      </c>
      <c r="D41" s="108">
        <f>'Гл. энерг.'!D41+Энерг.электр.!D41</f>
        <v>362</v>
      </c>
      <c r="E41" s="109">
        <f t="shared" si="0"/>
        <v>94.393741851368972</v>
      </c>
      <c r="F41" s="108">
        <f>'Гл. энерг.'!F41+Энерг.электр.!F41</f>
        <v>1</v>
      </c>
      <c r="G41" s="109">
        <f t="shared" si="1"/>
        <v>0.27624309392265189</v>
      </c>
      <c r="H41" s="108">
        <f>'Гл. энерг.'!H41+Энерг.электр.!H41</f>
        <v>254</v>
      </c>
      <c r="I41" s="109">
        <f t="shared" si="2"/>
        <v>70.165745856353595</v>
      </c>
      <c r="J41" s="109">
        <f t="shared" si="3"/>
        <v>66.23207301173403</v>
      </c>
      <c r="K41" s="108">
        <f>'Гл. энерг.'!K41+Энерг.электр.!K41</f>
        <v>59</v>
      </c>
      <c r="L41" s="109">
        <f t="shared" si="4"/>
        <v>16.298342541436465</v>
      </c>
      <c r="M41" s="108">
        <f>'Гл. энерг.'!M41+Энерг.электр.!M41</f>
        <v>195</v>
      </c>
      <c r="N41" s="109">
        <f t="shared" si="5"/>
        <v>53.867403314917127</v>
      </c>
      <c r="O41" s="108">
        <f>'Гл. энерг.'!O41+Энерг.электр.!O41</f>
        <v>108</v>
      </c>
      <c r="P41" s="109">
        <f t="shared" si="6"/>
        <v>29.834254143646412</v>
      </c>
      <c r="Q41" s="108">
        <f>'Гл. энерг.'!Q41+Энерг.электр.!Q41</f>
        <v>0</v>
      </c>
      <c r="R41" s="109">
        <f t="shared" si="7"/>
        <v>0</v>
      </c>
      <c r="S41" s="108">
        <f>'Гл. энерг.'!S41+Энерг.электр.!S41</f>
        <v>30</v>
      </c>
      <c r="T41" s="109">
        <f t="shared" si="8"/>
        <v>8.2872928176795568</v>
      </c>
      <c r="U41" s="108">
        <f>'Гл. энерг.'!U41+Энерг.электр.!U41</f>
        <v>43</v>
      </c>
      <c r="V41" s="109">
        <f t="shared" si="9"/>
        <v>11.878453038674033</v>
      </c>
      <c r="W41" s="108">
        <f>'Гл. энерг.'!W41+Энерг.электр.!W41</f>
        <v>24</v>
      </c>
      <c r="X41" s="109">
        <f t="shared" si="10"/>
        <v>6.6298342541436464</v>
      </c>
      <c r="Y41" s="108">
        <f>'Гл. энерг.'!Y41+Энерг.электр.!Y41</f>
        <v>31</v>
      </c>
      <c r="Z41" s="109">
        <f t="shared" si="11"/>
        <v>8.5635359116022105</v>
      </c>
      <c r="AA41" s="108">
        <f>'Гл. энерг.'!AA41+Энерг.электр.!AA41</f>
        <v>1</v>
      </c>
      <c r="AB41" s="109">
        <f t="shared" si="12"/>
        <v>0.27624309392265189</v>
      </c>
      <c r="AC41" s="109">
        <f t="shared" si="13"/>
        <v>3.225806451612903</v>
      </c>
      <c r="AD41" s="108">
        <f>'Гл. энерг.'!AD41+Энерг.электр.!AD41</f>
        <v>24</v>
      </c>
      <c r="AE41" s="109">
        <f t="shared" si="14"/>
        <v>6.6298342541436464</v>
      </c>
      <c r="AF41" s="108">
        <f>'Гл. энерг.'!AF41+Энерг.электр.!AF41</f>
        <v>0</v>
      </c>
      <c r="AG41" s="109">
        <f t="shared" si="15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108">
        <f>'Гл. энерг.'!C42+Энерг.электр.!C42</f>
        <v>104</v>
      </c>
      <c r="D42" s="108">
        <f>'Гл. энерг.'!D42+Энерг.электр.!D42</f>
        <v>91</v>
      </c>
      <c r="E42" s="109">
        <f t="shared" si="0"/>
        <v>87.5</v>
      </c>
      <c r="F42" s="108">
        <f>'Гл. энерг.'!F42+Энерг.электр.!F42</f>
        <v>1</v>
      </c>
      <c r="G42" s="109">
        <f t="shared" si="1"/>
        <v>1.098901098901099</v>
      </c>
      <c r="H42" s="108">
        <f>'Гл. энерг.'!H42+Энерг.электр.!H42</f>
        <v>77</v>
      </c>
      <c r="I42" s="109">
        <f t="shared" si="2"/>
        <v>84.615384615384613</v>
      </c>
      <c r="J42" s="109">
        <f t="shared" si="3"/>
        <v>74.038461538461547</v>
      </c>
      <c r="K42" s="108">
        <f>'Гл. энерг.'!K42+Энерг.электр.!K42</f>
        <v>34</v>
      </c>
      <c r="L42" s="109">
        <f t="shared" si="4"/>
        <v>37.362637362637365</v>
      </c>
      <c r="M42" s="108">
        <f>'Гл. энерг.'!M42+Энерг.электр.!M42</f>
        <v>43</v>
      </c>
      <c r="N42" s="109">
        <f t="shared" si="5"/>
        <v>47.252747252747248</v>
      </c>
      <c r="O42" s="108">
        <f>'Гл. энерг.'!O42+Энерг.электр.!O42</f>
        <v>14</v>
      </c>
      <c r="P42" s="109">
        <f t="shared" si="6"/>
        <v>15.384615384615385</v>
      </c>
      <c r="Q42" s="108">
        <f>'Гл. энерг.'!Q42+Энерг.электр.!Q42</f>
        <v>0</v>
      </c>
      <c r="R42" s="109">
        <f t="shared" si="7"/>
        <v>0</v>
      </c>
      <c r="S42" s="108">
        <f>'Гл. энерг.'!S42+Энерг.электр.!S42</f>
        <v>14</v>
      </c>
      <c r="T42" s="109">
        <f t="shared" si="8"/>
        <v>15.384615384615385</v>
      </c>
      <c r="U42" s="108">
        <f>'Гл. энерг.'!U42+Энерг.электр.!U42</f>
        <v>4</v>
      </c>
      <c r="V42" s="109">
        <f t="shared" si="9"/>
        <v>4.395604395604396</v>
      </c>
      <c r="W42" s="108">
        <f>'Гл. энерг.'!W42+Энерг.электр.!W42</f>
        <v>12</v>
      </c>
      <c r="X42" s="109">
        <f t="shared" si="10"/>
        <v>13.186813186813188</v>
      </c>
      <c r="Y42" s="108">
        <f>'Гл. энерг.'!Y42+Энерг.электр.!Y42</f>
        <v>20</v>
      </c>
      <c r="Z42" s="109">
        <f t="shared" si="11"/>
        <v>21.978021978021978</v>
      </c>
      <c r="AA42" s="108">
        <f>'Гл. энерг.'!AA42+Энерг.электр.!AA42</f>
        <v>0</v>
      </c>
      <c r="AB42" s="109">
        <f t="shared" si="12"/>
        <v>0</v>
      </c>
      <c r="AC42" s="109">
        <f t="shared" si="13"/>
        <v>0</v>
      </c>
      <c r="AD42" s="108">
        <f>'Гл. энерг.'!AD42+Энерг.электр.!AD42</f>
        <v>13</v>
      </c>
      <c r="AE42" s="109">
        <f t="shared" si="14"/>
        <v>14.285714285714285</v>
      </c>
      <c r="AF42" s="108">
        <f>'Гл. энерг.'!AF42+Энерг.электр.!AF42</f>
        <v>0</v>
      </c>
      <c r="AG42" s="109">
        <f t="shared" si="15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108">
        <f>'Гл. энерг.'!C43+Энерг.электр.!C43</f>
        <v>215</v>
      </c>
      <c r="D43" s="108">
        <f>'Гл. энерг.'!D43+Энерг.электр.!D43</f>
        <v>209</v>
      </c>
      <c r="E43" s="109">
        <f t="shared" si="0"/>
        <v>97.20930232558139</v>
      </c>
      <c r="F43" s="108">
        <f>'Гл. энерг.'!F43+Энерг.электр.!F43</f>
        <v>1</v>
      </c>
      <c r="G43" s="109">
        <f t="shared" si="1"/>
        <v>0.4784688995215311</v>
      </c>
      <c r="H43" s="108">
        <f>'Гл. энерг.'!H43+Энерг.электр.!H43</f>
        <v>192</v>
      </c>
      <c r="I43" s="109">
        <f t="shared" si="2"/>
        <v>91.866028708133967</v>
      </c>
      <c r="J43" s="109">
        <f t="shared" si="3"/>
        <v>89.302325581395351</v>
      </c>
      <c r="K43" s="108">
        <f>'Гл. энерг.'!K43+Энерг.электр.!K43</f>
        <v>72</v>
      </c>
      <c r="L43" s="109">
        <f t="shared" si="4"/>
        <v>34.449760765550238</v>
      </c>
      <c r="M43" s="108">
        <f>'Гл. энерг.'!M43+Энерг.электр.!M43</f>
        <v>120</v>
      </c>
      <c r="N43" s="109">
        <f t="shared" si="5"/>
        <v>57.41626794258373</v>
      </c>
      <c r="O43" s="108">
        <f>'Гл. энерг.'!O43+Энерг.электр.!O43</f>
        <v>17</v>
      </c>
      <c r="P43" s="109">
        <f t="shared" si="6"/>
        <v>8.133971291866029</v>
      </c>
      <c r="Q43" s="108">
        <f>'Гл. энерг.'!Q43+Энерг.электр.!Q43</f>
        <v>1</v>
      </c>
      <c r="R43" s="109">
        <f t="shared" si="7"/>
        <v>5.8823529411764701</v>
      </c>
      <c r="S43" s="108">
        <f>'Гл. энерг.'!S43+Энерг.электр.!S43</f>
        <v>16</v>
      </c>
      <c r="T43" s="109">
        <f t="shared" si="8"/>
        <v>7.6555023923444976</v>
      </c>
      <c r="U43" s="108">
        <f>'Гл. энерг.'!U43+Энерг.электр.!U43</f>
        <v>20</v>
      </c>
      <c r="V43" s="109">
        <f t="shared" si="9"/>
        <v>9.5693779904306222</v>
      </c>
      <c r="W43" s="108">
        <f>'Гл. энерг.'!W43+Энерг.электр.!W43</f>
        <v>0</v>
      </c>
      <c r="X43" s="109">
        <f t="shared" si="10"/>
        <v>0</v>
      </c>
      <c r="Y43" s="108">
        <f>'Гл. энерг.'!Y43+Энерг.электр.!Y43</f>
        <v>49</v>
      </c>
      <c r="Z43" s="109">
        <f t="shared" si="11"/>
        <v>23.444976076555022</v>
      </c>
      <c r="AA43" s="108">
        <f>'Гл. энерг.'!AA43+Энерг.электр.!AA43</f>
        <v>2</v>
      </c>
      <c r="AB43" s="109">
        <f t="shared" si="12"/>
        <v>0.9569377990430622</v>
      </c>
      <c r="AC43" s="109">
        <f t="shared" si="13"/>
        <v>4.0816326530612246</v>
      </c>
      <c r="AD43" s="108">
        <f>'Гл. энерг.'!AD43+Энерг.электр.!AD43</f>
        <v>29</v>
      </c>
      <c r="AE43" s="109">
        <f t="shared" si="14"/>
        <v>13.875598086124402</v>
      </c>
      <c r="AF43" s="108">
        <f>'Гл. энерг.'!AF43+Энерг.электр.!AF43</f>
        <v>0</v>
      </c>
      <c r="AG43" s="109">
        <f t="shared" si="15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108">
        <f>'Гл. энерг.'!C44+Энерг.электр.!C44</f>
        <v>0</v>
      </c>
      <c r="D44" s="108">
        <f>'Гл. энерг.'!D44+Энерг.электр.!D44</f>
        <v>0</v>
      </c>
      <c r="E44" s="109">
        <f t="shared" si="0"/>
        <v>0</v>
      </c>
      <c r="F44" s="108">
        <f>'Гл. энерг.'!F44+Энерг.электр.!F44</f>
        <v>0</v>
      </c>
      <c r="G44" s="109">
        <f t="shared" si="1"/>
        <v>0</v>
      </c>
      <c r="H44" s="108">
        <f>'Гл. энерг.'!H44+Энерг.электр.!H44</f>
        <v>0</v>
      </c>
      <c r="I44" s="109">
        <f t="shared" si="2"/>
        <v>0</v>
      </c>
      <c r="J44" s="109">
        <f t="shared" si="3"/>
        <v>0</v>
      </c>
      <c r="K44" s="108">
        <f>'Гл. энерг.'!K44+Энерг.электр.!K44</f>
        <v>0</v>
      </c>
      <c r="L44" s="109">
        <f t="shared" si="4"/>
        <v>0</v>
      </c>
      <c r="M44" s="108">
        <f>'Гл. энерг.'!M44+Энерг.электр.!M44</f>
        <v>0</v>
      </c>
      <c r="N44" s="109">
        <f t="shared" si="5"/>
        <v>0</v>
      </c>
      <c r="O44" s="108">
        <f>'Гл. энерг.'!O44+Энерг.электр.!O44</f>
        <v>0</v>
      </c>
      <c r="P44" s="109">
        <f t="shared" si="6"/>
        <v>0</v>
      </c>
      <c r="Q44" s="108">
        <f>'Гл. энерг.'!Q44+Энерг.электр.!Q44</f>
        <v>0</v>
      </c>
      <c r="R44" s="109">
        <f t="shared" si="7"/>
        <v>0</v>
      </c>
      <c r="S44" s="108">
        <f>'Гл. энерг.'!S44+Энерг.электр.!S44</f>
        <v>0</v>
      </c>
      <c r="T44" s="109">
        <f t="shared" si="8"/>
        <v>0</v>
      </c>
      <c r="U44" s="108">
        <f>'Гл. энерг.'!U44+Энерг.электр.!U44</f>
        <v>0</v>
      </c>
      <c r="V44" s="109">
        <f t="shared" si="9"/>
        <v>0</v>
      </c>
      <c r="W44" s="108">
        <f>'Гл. энерг.'!W44+Энерг.электр.!W44</f>
        <v>0</v>
      </c>
      <c r="X44" s="109">
        <f t="shared" si="10"/>
        <v>0</v>
      </c>
      <c r="Y44" s="108">
        <f>'Гл. энерг.'!Y44+Энерг.электр.!Y44</f>
        <v>0</v>
      </c>
      <c r="Z44" s="109">
        <f t="shared" si="11"/>
        <v>0</v>
      </c>
      <c r="AA44" s="108">
        <f>'Гл. энерг.'!AA44+Энерг.электр.!AA44</f>
        <v>0</v>
      </c>
      <c r="AB44" s="109">
        <f t="shared" si="12"/>
        <v>0</v>
      </c>
      <c r="AC44" s="109">
        <f t="shared" si="13"/>
        <v>0</v>
      </c>
      <c r="AD44" s="108">
        <f>'Гл. энерг.'!AD44+Энерг.электр.!AD44</f>
        <v>0</v>
      </c>
      <c r="AE44" s="109">
        <f t="shared" si="14"/>
        <v>0</v>
      </c>
      <c r="AF44" s="108">
        <f>'Гл. энерг.'!AF44+Энерг.электр.!AF44</f>
        <v>0</v>
      </c>
      <c r="AG44" s="109">
        <f t="shared" si="15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108">
        <f>'Гл. энерг.'!C45+Энерг.электр.!C45</f>
        <v>277</v>
      </c>
      <c r="D45" s="108">
        <f>'Гл. энерг.'!D45+Энерг.электр.!D45</f>
        <v>254</v>
      </c>
      <c r="E45" s="109">
        <f t="shared" si="0"/>
        <v>91.696750902527086</v>
      </c>
      <c r="F45" s="108">
        <f>'Гл. энерг.'!F45+Энерг.электр.!F45</f>
        <v>0</v>
      </c>
      <c r="G45" s="109">
        <f t="shared" si="1"/>
        <v>0</v>
      </c>
      <c r="H45" s="108">
        <f>'Гл. энерг.'!H45+Энерг.электр.!H45</f>
        <v>198</v>
      </c>
      <c r="I45" s="109">
        <f t="shared" si="2"/>
        <v>77.952755905511808</v>
      </c>
      <c r="J45" s="109">
        <f t="shared" si="3"/>
        <v>71.480144404332137</v>
      </c>
      <c r="K45" s="108">
        <f>'Гл. энерг.'!K45+Энерг.электр.!K45</f>
        <v>70</v>
      </c>
      <c r="L45" s="109">
        <f t="shared" si="4"/>
        <v>27.559055118110237</v>
      </c>
      <c r="M45" s="108">
        <f>'Гл. энерг.'!M45+Энерг.электр.!M45</f>
        <v>128</v>
      </c>
      <c r="N45" s="109">
        <f t="shared" si="5"/>
        <v>50.393700787401571</v>
      </c>
      <c r="O45" s="108">
        <f>'Гл. энерг.'!O45+Энерг.электр.!O45</f>
        <v>56</v>
      </c>
      <c r="P45" s="109">
        <f t="shared" si="6"/>
        <v>22.047244094488189</v>
      </c>
      <c r="Q45" s="108">
        <f>'Гл. энерг.'!Q45+Энерг.электр.!Q45</f>
        <v>4</v>
      </c>
      <c r="R45" s="109">
        <f t="shared" si="7"/>
        <v>7.1428571428571423</v>
      </c>
      <c r="S45" s="108">
        <f>'Гл. энерг.'!S45+Энерг.электр.!S45</f>
        <v>30</v>
      </c>
      <c r="T45" s="109">
        <f t="shared" si="8"/>
        <v>11.811023622047244</v>
      </c>
      <c r="U45" s="108">
        <f>'Гл. энерг.'!U45+Энерг.электр.!U45</f>
        <v>20</v>
      </c>
      <c r="V45" s="109">
        <f t="shared" si="9"/>
        <v>7.8740157480314963</v>
      </c>
      <c r="W45" s="108">
        <f>'Гл. энерг.'!W45+Энерг.электр.!W45</f>
        <v>50</v>
      </c>
      <c r="X45" s="109">
        <f t="shared" si="10"/>
        <v>19.685039370078741</v>
      </c>
      <c r="Y45" s="108">
        <f>'Гл. энерг.'!Y45+Энерг.электр.!Y45</f>
        <v>22</v>
      </c>
      <c r="Z45" s="109">
        <f t="shared" si="11"/>
        <v>8.6614173228346463</v>
      </c>
      <c r="AA45" s="108">
        <f>'Гл. энерг.'!AA45+Энерг.электр.!AA45</f>
        <v>3</v>
      </c>
      <c r="AB45" s="109">
        <f t="shared" si="12"/>
        <v>1.1811023622047243</v>
      </c>
      <c r="AC45" s="109">
        <f t="shared" si="13"/>
        <v>13.636363636363635</v>
      </c>
      <c r="AD45" s="108">
        <f>'Гл. энерг.'!AD45+Энерг.электр.!AD45</f>
        <v>17</v>
      </c>
      <c r="AE45" s="109">
        <f t="shared" si="14"/>
        <v>6.6929133858267722</v>
      </c>
      <c r="AF45" s="108">
        <f>'Гл. энерг.'!AF45+Энерг.электр.!AF45</f>
        <v>0</v>
      </c>
      <c r="AG45" s="109">
        <f t="shared" si="15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108">
        <f>'Гл. энерг.'!C46+Энерг.электр.!C46</f>
        <v>102</v>
      </c>
      <c r="D46" s="108">
        <f>'Гл. энерг.'!D46+Энерг.электр.!D46</f>
        <v>95</v>
      </c>
      <c r="E46" s="109">
        <f t="shared" si="0"/>
        <v>93.137254901960787</v>
      </c>
      <c r="F46" s="108">
        <f>'Гл. энерг.'!F46+Энерг.электр.!F46</f>
        <v>5</v>
      </c>
      <c r="G46" s="109">
        <f t="shared" si="1"/>
        <v>5.2631578947368416</v>
      </c>
      <c r="H46" s="108">
        <f>'Гл. энерг.'!H46+Энерг.электр.!H46</f>
        <v>86</v>
      </c>
      <c r="I46" s="109">
        <f t="shared" si="2"/>
        <v>90.526315789473685</v>
      </c>
      <c r="J46" s="109">
        <f t="shared" si="3"/>
        <v>84.313725490196077</v>
      </c>
      <c r="K46" s="108">
        <f>'Гл. энерг.'!K46+Энерг.электр.!K46</f>
        <v>27</v>
      </c>
      <c r="L46" s="109">
        <f t="shared" si="4"/>
        <v>28.421052631578945</v>
      </c>
      <c r="M46" s="108">
        <f>'Гл. энерг.'!M46+Энерг.электр.!M46</f>
        <v>59</v>
      </c>
      <c r="N46" s="109">
        <f t="shared" si="5"/>
        <v>62.10526315789474</v>
      </c>
      <c r="O46" s="108">
        <f>'Гл. энерг.'!O46+Энерг.электр.!O46</f>
        <v>9</v>
      </c>
      <c r="P46" s="109">
        <f t="shared" si="6"/>
        <v>9.4736842105263168</v>
      </c>
      <c r="Q46" s="108">
        <f>'Гл. энерг.'!Q46+Энерг.электр.!Q46</f>
        <v>2</v>
      </c>
      <c r="R46" s="109">
        <f t="shared" si="7"/>
        <v>22.222222222222221</v>
      </c>
      <c r="S46" s="108">
        <f>'Гл. энерг.'!S46+Энерг.электр.!S46</f>
        <v>1</v>
      </c>
      <c r="T46" s="109">
        <f t="shared" si="8"/>
        <v>1.0526315789473684</v>
      </c>
      <c r="U46" s="108">
        <f>'Гл. энерг.'!U46+Энерг.электр.!U46</f>
        <v>10</v>
      </c>
      <c r="V46" s="109">
        <f t="shared" si="9"/>
        <v>10.526315789473683</v>
      </c>
      <c r="W46" s="108">
        <f>'Гл. энерг.'!W46+Энерг.электр.!W46</f>
        <v>2</v>
      </c>
      <c r="X46" s="109">
        <f t="shared" si="10"/>
        <v>2.1052631578947367</v>
      </c>
      <c r="Y46" s="108">
        <f>'Гл. энерг.'!Y46+Энерг.электр.!Y46</f>
        <v>12</v>
      </c>
      <c r="Z46" s="109">
        <f t="shared" si="11"/>
        <v>12.631578947368421</v>
      </c>
      <c r="AA46" s="108">
        <f>'Гл. энерг.'!AA46+Энерг.электр.!AA46</f>
        <v>0</v>
      </c>
      <c r="AB46" s="109">
        <f t="shared" si="12"/>
        <v>0</v>
      </c>
      <c r="AC46" s="109">
        <f t="shared" si="13"/>
        <v>0</v>
      </c>
      <c r="AD46" s="108">
        <f>'Гл. энерг.'!AD46+Энерг.электр.!AD46</f>
        <v>8</v>
      </c>
      <c r="AE46" s="109">
        <f t="shared" si="14"/>
        <v>8.4210526315789469</v>
      </c>
      <c r="AF46" s="108">
        <f>'Гл. энерг.'!AF46+Энерг.электр.!AF46</f>
        <v>0</v>
      </c>
      <c r="AG46" s="109">
        <f t="shared" si="15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108">
        <f>'Гл. энерг.'!C47+Энерг.электр.!C47</f>
        <v>227</v>
      </c>
      <c r="D47" s="108">
        <f>'Гл. энерг.'!D47+Энерг.электр.!D47</f>
        <v>208</v>
      </c>
      <c r="E47" s="109">
        <f t="shared" si="0"/>
        <v>91.629955947136565</v>
      </c>
      <c r="F47" s="108">
        <f>'Гл. энерг.'!F47+Энерг.электр.!F47</f>
        <v>1</v>
      </c>
      <c r="G47" s="109">
        <f t="shared" si="1"/>
        <v>0.48076923076923078</v>
      </c>
      <c r="H47" s="108">
        <f>'Гл. энерг.'!H47+Энерг.электр.!H47</f>
        <v>144</v>
      </c>
      <c r="I47" s="109">
        <f t="shared" si="2"/>
        <v>69.230769230769226</v>
      </c>
      <c r="J47" s="109">
        <f t="shared" si="3"/>
        <v>63.436123348017624</v>
      </c>
      <c r="K47" s="108">
        <f>'Гл. энерг.'!K47+Энерг.электр.!K47</f>
        <v>41</v>
      </c>
      <c r="L47" s="109">
        <f t="shared" si="4"/>
        <v>19.71153846153846</v>
      </c>
      <c r="M47" s="108">
        <f>'Гл. энерг.'!M47+Энерг.электр.!M47</f>
        <v>103</v>
      </c>
      <c r="N47" s="109">
        <f t="shared" si="5"/>
        <v>49.519230769230774</v>
      </c>
      <c r="O47" s="108">
        <f>'Гл. энерг.'!O47+Энерг.электр.!O47</f>
        <v>64</v>
      </c>
      <c r="P47" s="109">
        <f t="shared" si="6"/>
        <v>30.76923076923077</v>
      </c>
      <c r="Q47" s="108">
        <f>'Гл. энерг.'!Q47+Энерг.электр.!Q47</f>
        <v>1</v>
      </c>
      <c r="R47" s="109">
        <f t="shared" si="7"/>
        <v>1.5625</v>
      </c>
      <c r="S47" s="108">
        <f>'Гл. энерг.'!S47+Энерг.электр.!S47</f>
        <v>12</v>
      </c>
      <c r="T47" s="109">
        <f t="shared" si="8"/>
        <v>5.7692307692307692</v>
      </c>
      <c r="U47" s="108">
        <f>'Гл. энерг.'!U47+Энерг.электр.!U47</f>
        <v>20</v>
      </c>
      <c r="V47" s="109">
        <f t="shared" si="9"/>
        <v>9.6153846153846168</v>
      </c>
      <c r="W47" s="108">
        <f>'Гл. энерг.'!W47+Энерг.электр.!W47</f>
        <v>11</v>
      </c>
      <c r="X47" s="109">
        <f t="shared" si="10"/>
        <v>5.2884615384615383</v>
      </c>
      <c r="Y47" s="108">
        <f>'Гл. энерг.'!Y47+Энерг.электр.!Y47</f>
        <v>23</v>
      </c>
      <c r="Z47" s="109">
        <f t="shared" si="11"/>
        <v>11.057692307692307</v>
      </c>
      <c r="AA47" s="108">
        <f>'Гл. энерг.'!AA47+Энерг.электр.!AA47</f>
        <v>0</v>
      </c>
      <c r="AB47" s="109">
        <f t="shared" si="12"/>
        <v>0</v>
      </c>
      <c r="AC47" s="109">
        <f t="shared" si="13"/>
        <v>0</v>
      </c>
      <c r="AD47" s="108">
        <f>'Гл. энерг.'!AD47+Энерг.электр.!AD47</f>
        <v>18</v>
      </c>
      <c r="AE47" s="109">
        <f t="shared" si="14"/>
        <v>8.6538461538461533</v>
      </c>
      <c r="AF47" s="108">
        <f>'Гл. энерг.'!AF47+Энерг.электр.!AF47</f>
        <v>0</v>
      </c>
      <c r="AG47" s="109">
        <f t="shared" si="15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108">
        <f>'Гл. энерг.'!C48+Энерг.электр.!C48</f>
        <v>290</v>
      </c>
      <c r="D48" s="108">
        <f>'Гл. энерг.'!D48+Энерг.электр.!D48</f>
        <v>278</v>
      </c>
      <c r="E48" s="109">
        <f t="shared" si="0"/>
        <v>95.862068965517238</v>
      </c>
      <c r="F48" s="108">
        <f>'Гл. энерг.'!F48+Энерг.электр.!F48</f>
        <v>4</v>
      </c>
      <c r="G48" s="109">
        <f t="shared" si="1"/>
        <v>1.4388489208633095</v>
      </c>
      <c r="H48" s="108">
        <f>'Гл. энерг.'!H48+Энерг.электр.!H48</f>
        <v>259</v>
      </c>
      <c r="I48" s="109">
        <f t="shared" si="2"/>
        <v>93.165467625899282</v>
      </c>
      <c r="J48" s="109">
        <f t="shared" si="3"/>
        <v>89.310344827586206</v>
      </c>
      <c r="K48" s="108">
        <f>'Гл. энерг.'!K48+Энерг.электр.!K48</f>
        <v>77</v>
      </c>
      <c r="L48" s="109">
        <f t="shared" si="4"/>
        <v>27.697841726618705</v>
      </c>
      <c r="M48" s="108">
        <f>'Гл. энерг.'!M48+Энерг.электр.!M48</f>
        <v>182</v>
      </c>
      <c r="N48" s="109">
        <f t="shared" si="5"/>
        <v>65.467625899280577</v>
      </c>
      <c r="O48" s="108">
        <f>'Гл. энерг.'!O48+Энерг.электр.!O48</f>
        <v>19</v>
      </c>
      <c r="P48" s="109">
        <f t="shared" si="6"/>
        <v>6.8345323741007196</v>
      </c>
      <c r="Q48" s="108">
        <f>'Гл. энерг.'!Q48+Энерг.электр.!Q48</f>
        <v>0</v>
      </c>
      <c r="R48" s="109">
        <f t="shared" si="7"/>
        <v>0</v>
      </c>
      <c r="S48" s="108">
        <f>'Гл. энерг.'!S48+Энерг.электр.!S48</f>
        <v>16</v>
      </c>
      <c r="T48" s="109">
        <f t="shared" si="8"/>
        <v>5.755395683453238</v>
      </c>
      <c r="U48" s="108">
        <f>'Гл. энерг.'!U48+Энерг.электр.!U48</f>
        <v>26</v>
      </c>
      <c r="V48" s="109">
        <f t="shared" si="9"/>
        <v>9.3525179856115113</v>
      </c>
      <c r="W48" s="108">
        <f>'Гл. энерг.'!W48+Энерг.электр.!W48</f>
        <v>12</v>
      </c>
      <c r="X48" s="109">
        <f t="shared" si="10"/>
        <v>4.3165467625899279</v>
      </c>
      <c r="Y48" s="108">
        <f>'Гл. энерг.'!Y48+Энерг.электр.!Y48</f>
        <v>1</v>
      </c>
      <c r="Z48" s="109">
        <f t="shared" si="11"/>
        <v>0.35971223021582738</v>
      </c>
      <c r="AA48" s="108">
        <f>'Гл. энерг.'!AA48+Энерг.электр.!AA48</f>
        <v>51</v>
      </c>
      <c r="AB48" s="109">
        <f t="shared" si="12"/>
        <v>18.345323741007196</v>
      </c>
      <c r="AC48" s="109">
        <f t="shared" si="13"/>
        <v>5100</v>
      </c>
      <c r="AD48" s="108">
        <f>'Гл. энерг.'!AD48+Энерг.электр.!AD48</f>
        <v>27</v>
      </c>
      <c r="AE48" s="109">
        <f t="shared" si="14"/>
        <v>9.7122302158273381</v>
      </c>
      <c r="AF48" s="108">
        <f>'Гл. энерг.'!AF48+Энерг.электр.!AF48</f>
        <v>0</v>
      </c>
      <c r="AG48" s="109">
        <f t="shared" si="15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108">
        <f>'Гл. энерг.'!C49+Энерг.электр.!C49</f>
        <v>244</v>
      </c>
      <c r="D49" s="108">
        <f>'Гл. энерг.'!D49+Энерг.электр.!D49</f>
        <v>239</v>
      </c>
      <c r="E49" s="109">
        <f t="shared" si="0"/>
        <v>97.950819672131146</v>
      </c>
      <c r="F49" s="108">
        <f>'Гл. энерг.'!F49+Энерг.электр.!F49</f>
        <v>2</v>
      </c>
      <c r="G49" s="109">
        <f t="shared" si="1"/>
        <v>0.83682008368200833</v>
      </c>
      <c r="H49" s="108">
        <f>'Гл. энерг.'!H49+Энерг.электр.!H49</f>
        <v>193</v>
      </c>
      <c r="I49" s="109">
        <f t="shared" si="2"/>
        <v>80.753138075313814</v>
      </c>
      <c r="J49" s="109">
        <f t="shared" si="3"/>
        <v>79.098360655737707</v>
      </c>
      <c r="K49" s="108">
        <f>'Гл. энерг.'!K49+Энерг.электр.!K49</f>
        <v>59</v>
      </c>
      <c r="L49" s="109">
        <f t="shared" si="4"/>
        <v>24.686192468619247</v>
      </c>
      <c r="M49" s="108">
        <f>'Гл. энерг.'!M49+Энерг.электр.!M49</f>
        <v>134</v>
      </c>
      <c r="N49" s="109">
        <f t="shared" si="5"/>
        <v>56.06694560669456</v>
      </c>
      <c r="O49" s="108">
        <f>'Гл. энерг.'!O49+Энерг.электр.!O49</f>
        <v>46</v>
      </c>
      <c r="P49" s="109">
        <f t="shared" si="6"/>
        <v>19.246861924686193</v>
      </c>
      <c r="Q49" s="108">
        <f>'Гл. энерг.'!Q49+Энерг.электр.!Q49</f>
        <v>0</v>
      </c>
      <c r="R49" s="109">
        <f t="shared" si="7"/>
        <v>0</v>
      </c>
      <c r="S49" s="108">
        <f>'Гл. энерг.'!S49+Энерг.электр.!S49</f>
        <v>11</v>
      </c>
      <c r="T49" s="109">
        <f t="shared" si="8"/>
        <v>4.6025104602510458</v>
      </c>
      <c r="U49" s="108">
        <f>'Гл. энерг.'!U49+Энерг.электр.!U49</f>
        <v>22</v>
      </c>
      <c r="V49" s="109">
        <f t="shared" si="9"/>
        <v>9.2050209205020916</v>
      </c>
      <c r="W49" s="108">
        <f>'Гл. энерг.'!W49+Энерг.электр.!W49</f>
        <v>6</v>
      </c>
      <c r="X49" s="109">
        <f t="shared" si="10"/>
        <v>2.510460251046025</v>
      </c>
      <c r="Y49" s="108">
        <f>'Гл. энерг.'!Y49+Энерг.электр.!Y49</f>
        <v>10</v>
      </c>
      <c r="Z49" s="109">
        <f t="shared" si="11"/>
        <v>4.1841004184100417</v>
      </c>
      <c r="AA49" s="108">
        <f>'Гл. энерг.'!AA49+Энерг.электр.!AA49</f>
        <v>3</v>
      </c>
      <c r="AB49" s="109">
        <f t="shared" si="12"/>
        <v>1.2552301255230125</v>
      </c>
      <c r="AC49" s="109">
        <f t="shared" si="13"/>
        <v>30</v>
      </c>
      <c r="AD49" s="108">
        <f>'Гл. энерг.'!AD49+Энерг.электр.!AD49</f>
        <v>13</v>
      </c>
      <c r="AE49" s="109">
        <f t="shared" si="14"/>
        <v>5.439330543933055</v>
      </c>
      <c r="AF49" s="108">
        <f>'Гл. энерг.'!AF49+Энерг.электр.!AF49</f>
        <v>0</v>
      </c>
      <c r="AG49" s="109">
        <f t="shared" si="15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108">
        <f>'Гл. энерг.'!C50+Энерг.электр.!C50</f>
        <v>126.2</v>
      </c>
      <c r="D50" s="108">
        <f>'Гл. энерг.'!D50+Энерг.электр.!D50</f>
        <v>123</v>
      </c>
      <c r="E50" s="109">
        <f t="shared" si="0"/>
        <v>97.46434231378764</v>
      </c>
      <c r="F50" s="108">
        <f>'Гл. энерг.'!F50+Энерг.электр.!F50</f>
        <v>1</v>
      </c>
      <c r="G50" s="109">
        <f t="shared" si="1"/>
        <v>0.81300813008130091</v>
      </c>
      <c r="H50" s="108">
        <f>'Гл. энерг.'!H50+Энерг.электр.!H50</f>
        <v>118</v>
      </c>
      <c r="I50" s="109">
        <f t="shared" si="2"/>
        <v>95.934959349593498</v>
      </c>
      <c r="J50" s="109">
        <f t="shared" si="3"/>
        <v>93.502377179080824</v>
      </c>
      <c r="K50" s="108">
        <f>'Гл. энерг.'!K50+Энерг.электр.!K50</f>
        <v>49</v>
      </c>
      <c r="L50" s="109">
        <f t="shared" si="4"/>
        <v>39.837398373983739</v>
      </c>
      <c r="M50" s="108">
        <f>'Гл. энерг.'!M50+Энерг.электр.!M50</f>
        <v>69</v>
      </c>
      <c r="N50" s="109">
        <f t="shared" si="5"/>
        <v>56.09756097560976</v>
      </c>
      <c r="O50" s="108">
        <f>'Гл. энерг.'!O50+Энерг.электр.!O50</f>
        <v>5</v>
      </c>
      <c r="P50" s="109">
        <f t="shared" si="6"/>
        <v>4.0650406504065035</v>
      </c>
      <c r="Q50" s="108">
        <f>'Гл. энерг.'!Q50+Энерг.электр.!Q50</f>
        <v>0</v>
      </c>
      <c r="R50" s="109">
        <f t="shared" si="7"/>
        <v>0</v>
      </c>
      <c r="S50" s="108">
        <f>'Гл. энерг.'!S50+Энерг.электр.!S50</f>
        <v>5</v>
      </c>
      <c r="T50" s="109">
        <f t="shared" si="8"/>
        <v>4.0650406504065035</v>
      </c>
      <c r="U50" s="108">
        <f>'Гл. энерг.'!U50+Энерг.электр.!U50</f>
        <v>14</v>
      </c>
      <c r="V50" s="109">
        <f t="shared" si="9"/>
        <v>11.38211382113821</v>
      </c>
      <c r="W50" s="108">
        <f>'Гл. энерг.'!W50+Энерг.электр.!W50</f>
        <v>11</v>
      </c>
      <c r="X50" s="109">
        <f t="shared" si="10"/>
        <v>8.9430894308943092</v>
      </c>
      <c r="Y50" s="108">
        <f>'Гл. энерг.'!Y50+Энерг.электр.!Y50</f>
        <v>18</v>
      </c>
      <c r="Z50" s="109">
        <f t="shared" si="11"/>
        <v>14.634146341463413</v>
      </c>
      <c r="AA50" s="108">
        <f>'Гл. энерг.'!AA50+Энерг.электр.!AA50</f>
        <v>0</v>
      </c>
      <c r="AB50" s="109">
        <f t="shared" si="12"/>
        <v>0</v>
      </c>
      <c r="AC50" s="109">
        <f t="shared" si="13"/>
        <v>0</v>
      </c>
      <c r="AD50" s="108">
        <f>'Гл. энерг.'!AD50+Энерг.электр.!AD50</f>
        <v>7</v>
      </c>
      <c r="AE50" s="109">
        <f t="shared" si="14"/>
        <v>5.6910569105691051</v>
      </c>
      <c r="AF50" s="108">
        <f>'Гл. энерг.'!AF50+Энерг.электр.!AF50</f>
        <v>0</v>
      </c>
      <c r="AG50" s="109">
        <f t="shared" si="15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108">
        <f>'Гл. энерг.'!C51+Энерг.электр.!C51</f>
        <v>162</v>
      </c>
      <c r="D51" s="108">
        <f>'Гл. энерг.'!D51+Энерг.электр.!D51</f>
        <v>144</v>
      </c>
      <c r="E51" s="109">
        <f t="shared" si="0"/>
        <v>88.888888888888886</v>
      </c>
      <c r="F51" s="108">
        <f>'Гл. энерг.'!F51+Энерг.электр.!F51</f>
        <v>2</v>
      </c>
      <c r="G51" s="109">
        <f t="shared" si="1"/>
        <v>1.3888888888888888</v>
      </c>
      <c r="H51" s="108">
        <f>'Гл. энерг.'!H51+Энерг.электр.!H51</f>
        <v>127</v>
      </c>
      <c r="I51" s="109">
        <f t="shared" si="2"/>
        <v>88.194444444444443</v>
      </c>
      <c r="J51" s="109">
        <f t="shared" si="3"/>
        <v>78.395061728395063</v>
      </c>
      <c r="K51" s="108">
        <f>'Гл. энерг.'!K51+Энерг.электр.!K51</f>
        <v>33</v>
      </c>
      <c r="L51" s="109">
        <f t="shared" si="4"/>
        <v>22.916666666666664</v>
      </c>
      <c r="M51" s="108">
        <f>'Гл. энерг.'!M51+Энерг.электр.!M51</f>
        <v>94</v>
      </c>
      <c r="N51" s="109">
        <f t="shared" si="5"/>
        <v>65.277777777777786</v>
      </c>
      <c r="O51" s="108">
        <f>'Гл. энерг.'!O51+Энерг.электр.!O51</f>
        <v>17</v>
      </c>
      <c r="P51" s="109">
        <f t="shared" si="6"/>
        <v>11.805555555555555</v>
      </c>
      <c r="Q51" s="108">
        <f>'Гл. энерг.'!Q51+Энерг.электр.!Q51</f>
        <v>0</v>
      </c>
      <c r="R51" s="109">
        <f t="shared" si="7"/>
        <v>0</v>
      </c>
      <c r="S51" s="108">
        <f>'Гл. энерг.'!S51+Энерг.электр.!S51</f>
        <v>8</v>
      </c>
      <c r="T51" s="109">
        <f t="shared" si="8"/>
        <v>5.5555555555555554</v>
      </c>
      <c r="U51" s="108">
        <f>'Гл. энерг.'!U51+Энерг.электр.!U51</f>
        <v>19</v>
      </c>
      <c r="V51" s="109">
        <f t="shared" si="9"/>
        <v>13.194444444444445</v>
      </c>
      <c r="W51" s="108">
        <f>'Гл. энерг.'!W51+Энерг.электр.!W51</f>
        <v>7</v>
      </c>
      <c r="X51" s="109">
        <f t="shared" si="10"/>
        <v>4.8611111111111116</v>
      </c>
      <c r="Y51" s="108">
        <f>'Гл. энерг.'!Y51+Энерг.электр.!Y51</f>
        <v>5</v>
      </c>
      <c r="Z51" s="109">
        <f t="shared" si="11"/>
        <v>3.4722222222222223</v>
      </c>
      <c r="AA51" s="108">
        <f>'Гл. энерг.'!AA51+Энерг.электр.!AA51</f>
        <v>0</v>
      </c>
      <c r="AB51" s="109">
        <f t="shared" si="12"/>
        <v>0</v>
      </c>
      <c r="AC51" s="109">
        <f t="shared" si="13"/>
        <v>0</v>
      </c>
      <c r="AD51" s="108">
        <f>'Гл. энерг.'!AD51+Энерг.электр.!AD51</f>
        <v>8</v>
      </c>
      <c r="AE51" s="109">
        <f t="shared" si="14"/>
        <v>5.5555555555555554</v>
      </c>
      <c r="AF51" s="108">
        <f>'Гл. энерг.'!AF51+Энерг.электр.!AF51</f>
        <v>1</v>
      </c>
      <c r="AG51" s="109">
        <f t="shared" si="15"/>
        <v>0.69444444444444442</v>
      </c>
      <c r="AH51" s="42"/>
      <c r="AI51" s="42"/>
    </row>
    <row r="52" spans="1:35" x14ac:dyDescent="0.25">
      <c r="A52" s="93">
        <v>41</v>
      </c>
      <c r="B52" s="94" t="s">
        <v>74</v>
      </c>
      <c r="C52" s="108">
        <f>'Гл. энерг.'!C52+Энерг.электр.!C52</f>
        <v>143</v>
      </c>
      <c r="D52" s="108">
        <f>'Гл. энерг.'!D52+Энерг.электр.!D52</f>
        <v>135</v>
      </c>
      <c r="E52" s="109">
        <f t="shared" si="0"/>
        <v>94.4055944055944</v>
      </c>
      <c r="F52" s="108">
        <f>'Гл. энерг.'!F52+Энерг.электр.!F52</f>
        <v>2</v>
      </c>
      <c r="G52" s="109">
        <f t="shared" si="1"/>
        <v>1.4814814814814816</v>
      </c>
      <c r="H52" s="108">
        <f>'Гл. энерг.'!H52+Энерг.электр.!H52</f>
        <v>127</v>
      </c>
      <c r="I52" s="109">
        <f t="shared" si="2"/>
        <v>94.074074074074076</v>
      </c>
      <c r="J52" s="109">
        <f t="shared" si="3"/>
        <v>88.811188811188813</v>
      </c>
      <c r="K52" s="108">
        <f>'Гл. энерг.'!K52+Энерг.электр.!K52</f>
        <v>41</v>
      </c>
      <c r="L52" s="109">
        <f t="shared" si="4"/>
        <v>30.37037037037037</v>
      </c>
      <c r="M52" s="108">
        <f>'Гл. энерг.'!M52+Энерг.электр.!M52</f>
        <v>86</v>
      </c>
      <c r="N52" s="109">
        <f t="shared" si="5"/>
        <v>63.703703703703709</v>
      </c>
      <c r="O52" s="108">
        <f>'Гл. энерг.'!O52+Энерг.электр.!O52</f>
        <v>8</v>
      </c>
      <c r="P52" s="109">
        <f t="shared" si="6"/>
        <v>5.9259259259259265</v>
      </c>
      <c r="Q52" s="108">
        <f>'Гл. энерг.'!Q52+Энерг.электр.!Q52</f>
        <v>0</v>
      </c>
      <c r="R52" s="109">
        <f t="shared" si="7"/>
        <v>0</v>
      </c>
      <c r="S52" s="108">
        <f>'Гл. энерг.'!S52+Энерг.электр.!S52</f>
        <v>10</v>
      </c>
      <c r="T52" s="109">
        <f t="shared" si="8"/>
        <v>7.4074074074074066</v>
      </c>
      <c r="U52" s="108">
        <f>'Гл. энерг.'!U52+Энерг.электр.!U52</f>
        <v>21</v>
      </c>
      <c r="V52" s="109">
        <f t="shared" si="9"/>
        <v>15.555555555555555</v>
      </c>
      <c r="W52" s="108">
        <f>'Гл. энерг.'!W52+Энерг.электр.!W52</f>
        <v>7</v>
      </c>
      <c r="X52" s="109">
        <f t="shared" si="10"/>
        <v>5.1851851851851851</v>
      </c>
      <c r="Y52" s="108">
        <f>'Гл. энерг.'!Y52+Энерг.электр.!Y52</f>
        <v>27</v>
      </c>
      <c r="Z52" s="109">
        <f t="shared" si="11"/>
        <v>20</v>
      </c>
      <c r="AA52" s="108">
        <f>'Гл. энерг.'!AA52+Энерг.электр.!AA52</f>
        <v>1</v>
      </c>
      <c r="AB52" s="109">
        <f t="shared" si="12"/>
        <v>0.74074074074074081</v>
      </c>
      <c r="AC52" s="109">
        <f t="shared" si="13"/>
        <v>3.7037037037037033</v>
      </c>
      <c r="AD52" s="108">
        <f>'Гл. энерг.'!AD52+Энерг.электр.!AD52</f>
        <v>18</v>
      </c>
      <c r="AE52" s="109">
        <f t="shared" si="14"/>
        <v>13.333333333333334</v>
      </c>
      <c r="AF52" s="108">
        <f>'Гл. энерг.'!AF52+Энерг.электр.!AF52</f>
        <v>0</v>
      </c>
      <c r="AG52" s="109">
        <f t="shared" si="15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108">
        <f>'Гл. энерг.'!C53+Энерг.электр.!C53</f>
        <v>214</v>
      </c>
      <c r="D53" s="108">
        <f>'Гл. энерг.'!D53+Энерг.электр.!D53</f>
        <v>199</v>
      </c>
      <c r="E53" s="109">
        <f t="shared" si="0"/>
        <v>92.990654205607484</v>
      </c>
      <c r="F53" s="108">
        <f>'Гл. энерг.'!F53+Энерг.электр.!F53</f>
        <v>10</v>
      </c>
      <c r="G53" s="109">
        <f t="shared" si="1"/>
        <v>5.025125628140704</v>
      </c>
      <c r="H53" s="108">
        <f>'Гл. энерг.'!H53+Энерг.электр.!H53</f>
        <v>183</v>
      </c>
      <c r="I53" s="109">
        <f t="shared" si="2"/>
        <v>91.959798994974875</v>
      </c>
      <c r="J53" s="109">
        <f t="shared" si="3"/>
        <v>85.514018691588788</v>
      </c>
      <c r="K53" s="108">
        <f>'Гл. энерг.'!K53+Энерг.электр.!K53</f>
        <v>79</v>
      </c>
      <c r="L53" s="109">
        <f t="shared" si="4"/>
        <v>39.698492462311556</v>
      </c>
      <c r="M53" s="108">
        <f>'Гл. энерг.'!M53+Энерг.электр.!M53</f>
        <v>104</v>
      </c>
      <c r="N53" s="109">
        <f t="shared" si="5"/>
        <v>52.261306532663319</v>
      </c>
      <c r="O53" s="108">
        <f>'Гл. энерг.'!O53+Энерг.электр.!O53</f>
        <v>16</v>
      </c>
      <c r="P53" s="109">
        <f t="shared" si="6"/>
        <v>8.0402010050251249</v>
      </c>
      <c r="Q53" s="108">
        <f>'Гл. энерг.'!Q53+Энерг.электр.!Q53</f>
        <v>1</v>
      </c>
      <c r="R53" s="109">
        <f t="shared" si="7"/>
        <v>6.25</v>
      </c>
      <c r="S53" s="108">
        <f>'Гл. энерг.'!S53+Энерг.электр.!S53</f>
        <v>11</v>
      </c>
      <c r="T53" s="109">
        <f t="shared" si="8"/>
        <v>5.5276381909547743</v>
      </c>
      <c r="U53" s="108">
        <f>'Гл. энерг.'!U53+Энерг.электр.!U53</f>
        <v>22</v>
      </c>
      <c r="V53" s="109">
        <f t="shared" si="9"/>
        <v>11.055276381909549</v>
      </c>
      <c r="W53" s="108">
        <f>'Гл. энерг.'!W53+Энерг.электр.!W53</f>
        <v>13</v>
      </c>
      <c r="X53" s="109">
        <f t="shared" si="10"/>
        <v>6.5326633165829149</v>
      </c>
      <c r="Y53" s="108">
        <f>'Гл. энерг.'!Y53+Энерг.электр.!Y53</f>
        <v>16</v>
      </c>
      <c r="Z53" s="109">
        <f t="shared" si="11"/>
        <v>8.0402010050251249</v>
      </c>
      <c r="AA53" s="108">
        <f>'Гл. энерг.'!AA53+Энерг.электр.!AA53</f>
        <v>0</v>
      </c>
      <c r="AB53" s="109">
        <f t="shared" si="12"/>
        <v>0</v>
      </c>
      <c r="AC53" s="109">
        <f t="shared" si="13"/>
        <v>0</v>
      </c>
      <c r="AD53" s="108">
        <f>'Гл. энерг.'!AD53+Энерг.электр.!AD53</f>
        <v>13</v>
      </c>
      <c r="AE53" s="109">
        <f t="shared" si="14"/>
        <v>6.5326633165829149</v>
      </c>
      <c r="AF53" s="108">
        <f>'Гл. энерг.'!AF53+Энерг.электр.!AF53</f>
        <v>0</v>
      </c>
      <c r="AG53" s="109">
        <f t="shared" si="15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108">
        <f>'Гл. энерг.'!C54+Энерг.электр.!C54</f>
        <v>48</v>
      </c>
      <c r="D54" s="108">
        <f>'Гл. энерг.'!D54+Энерг.электр.!D54</f>
        <v>48</v>
      </c>
      <c r="E54" s="109">
        <f t="shared" si="0"/>
        <v>100</v>
      </c>
      <c r="F54" s="108">
        <f>'Гл. энерг.'!F54+Энерг.электр.!F54</f>
        <v>2</v>
      </c>
      <c r="G54" s="109">
        <f t="shared" si="1"/>
        <v>4.1666666666666661</v>
      </c>
      <c r="H54" s="108">
        <f>'Гл. энерг.'!H54+Энерг.электр.!H54</f>
        <v>43</v>
      </c>
      <c r="I54" s="109">
        <f t="shared" si="2"/>
        <v>89.583333333333343</v>
      </c>
      <c r="J54" s="109">
        <f t="shared" si="3"/>
        <v>89.583333333333343</v>
      </c>
      <c r="K54" s="108">
        <f>'Гл. энерг.'!K54+Энерг.электр.!K54</f>
        <v>7</v>
      </c>
      <c r="L54" s="109">
        <f t="shared" si="4"/>
        <v>14.583333333333334</v>
      </c>
      <c r="M54" s="108">
        <f>'Гл. энерг.'!M54+Энерг.электр.!M54</f>
        <v>36</v>
      </c>
      <c r="N54" s="109">
        <f t="shared" si="5"/>
        <v>75</v>
      </c>
      <c r="O54" s="108">
        <f>'Гл. энерг.'!O54+Энерг.электр.!O54</f>
        <v>5</v>
      </c>
      <c r="P54" s="109">
        <f t="shared" si="6"/>
        <v>10.416666666666668</v>
      </c>
      <c r="Q54" s="108">
        <f>'Гл. энерг.'!Q54+Энерг.электр.!Q54</f>
        <v>0</v>
      </c>
      <c r="R54" s="109">
        <f t="shared" si="7"/>
        <v>0</v>
      </c>
      <c r="S54" s="108">
        <f>'Гл. энерг.'!S54+Энерг.электр.!S54</f>
        <v>2</v>
      </c>
      <c r="T54" s="109">
        <f t="shared" si="8"/>
        <v>4.1666666666666661</v>
      </c>
      <c r="U54" s="108">
        <f>'Гл. энерг.'!U54+Энерг.электр.!U54</f>
        <v>11</v>
      </c>
      <c r="V54" s="109">
        <f t="shared" si="9"/>
        <v>22.916666666666664</v>
      </c>
      <c r="W54" s="108">
        <f>'Гл. энерг.'!W54+Энерг.электр.!W54</f>
        <v>2</v>
      </c>
      <c r="X54" s="109">
        <f t="shared" si="10"/>
        <v>4.1666666666666661</v>
      </c>
      <c r="Y54" s="108">
        <f>'Гл. энерг.'!Y54+Энерг.электр.!Y54</f>
        <v>4</v>
      </c>
      <c r="Z54" s="109">
        <f t="shared" si="11"/>
        <v>8.3333333333333321</v>
      </c>
      <c r="AA54" s="108">
        <f>'Гл. энерг.'!AA54+Энерг.электр.!AA54</f>
        <v>0</v>
      </c>
      <c r="AB54" s="109">
        <f t="shared" si="12"/>
        <v>0</v>
      </c>
      <c r="AC54" s="109">
        <f t="shared" si="13"/>
        <v>0</v>
      </c>
      <c r="AD54" s="108">
        <f>'Гл. энерг.'!AD54+Энерг.электр.!AD54</f>
        <v>1</v>
      </c>
      <c r="AE54" s="109">
        <f t="shared" si="14"/>
        <v>2.083333333333333</v>
      </c>
      <c r="AF54" s="108">
        <f>'Гл. энерг.'!AF54+Энерг.электр.!AF54</f>
        <v>0</v>
      </c>
      <c r="AG54" s="109">
        <f t="shared" si="15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61">
        <f>SUM(C56:C63)</f>
        <v>2085.6999999999998</v>
      </c>
      <c r="D55" s="61">
        <f>SUM(D56:D63)</f>
        <v>1985</v>
      </c>
      <c r="E55" s="62">
        <f>IF(C55=0,0,D55/C55*100)</f>
        <v>95.171884738936569</v>
      </c>
      <c r="F55" s="61">
        <f>SUM(F56:F63)</f>
        <v>37</v>
      </c>
      <c r="G55" s="62">
        <f>IF(D55=0,0,F55/D55*100)</f>
        <v>1.8639798488664987</v>
      </c>
      <c r="H55" s="61">
        <f>SUM(H56:H63)</f>
        <v>1859</v>
      </c>
      <c r="I55" s="62">
        <f>IF(D55=0,0,H55/D55*100)</f>
        <v>93.65239294710328</v>
      </c>
      <c r="J55" s="62">
        <f>IF(C55=0,0,H55/C55*100)</f>
        <v>89.130747470873089</v>
      </c>
      <c r="K55" s="61">
        <f>SUM(K56:K63)</f>
        <v>873</v>
      </c>
      <c r="L55" s="62">
        <f>IF(D55=0,0,K55/D55*100)</f>
        <v>43.979848866498742</v>
      </c>
      <c r="M55" s="61">
        <f>SUM(M56:M63)</f>
        <v>986</v>
      </c>
      <c r="N55" s="62">
        <f>IF(D55=0,0,M55/D55*100)</f>
        <v>49.672544080604538</v>
      </c>
      <c r="O55" s="61">
        <f>SUM(O56:O63)</f>
        <v>126</v>
      </c>
      <c r="P55" s="62">
        <f>IF(D55=0,0,O55/D55*100)</f>
        <v>6.3476070528967252</v>
      </c>
      <c r="Q55" s="61">
        <f>SUM(Q56:Q63)</f>
        <v>15</v>
      </c>
      <c r="R55" s="62">
        <f t="shared" si="7"/>
        <v>11.904761904761903</v>
      </c>
      <c r="S55" s="61">
        <f>SUM(S56:S63)</f>
        <v>122</v>
      </c>
      <c r="T55" s="62">
        <f>IF(D55=0,0,S55/D55*100)</f>
        <v>6.1460957178841307</v>
      </c>
      <c r="U55" s="61">
        <f>SUM(U56:U63)</f>
        <v>245</v>
      </c>
      <c r="V55" s="62">
        <f t="shared" si="9"/>
        <v>12.342569269521411</v>
      </c>
      <c r="W55" s="61">
        <f>SUM(W56:W63)</f>
        <v>104</v>
      </c>
      <c r="X55" s="62">
        <f>IF(D55=0,0,W55/D55*100)</f>
        <v>5.2392947103274556</v>
      </c>
      <c r="Y55" s="61">
        <f>SUM(Y56:Y63)</f>
        <v>141</v>
      </c>
      <c r="Z55" s="62">
        <f>IF(D55=0,0,Y55/D55*100)</f>
        <v>7.103274559193955</v>
      </c>
      <c r="AA55" s="61">
        <f>SUM(AA56:AA63)</f>
        <v>7</v>
      </c>
      <c r="AB55" s="62">
        <f>IF(D55=0,0,AA55/D55*100)</f>
        <v>0.3526448362720403</v>
      </c>
      <c r="AC55" s="62">
        <f>IF(Y55=0,0,AA55/Y55*100)</f>
        <v>4.9645390070921991</v>
      </c>
      <c r="AD55" s="61">
        <f>SUM(AD56:AD63)</f>
        <v>143</v>
      </c>
      <c r="AE55" s="62">
        <f t="shared" si="14"/>
        <v>7.2040302267002518</v>
      </c>
      <c r="AF55" s="61">
        <f>SUM(AF56:AF63)</f>
        <v>0</v>
      </c>
      <c r="AG55" s="62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108">
        <f>'Гл. энерг.'!C56+Энерг.электр.!C56</f>
        <v>51</v>
      </c>
      <c r="D56" s="108">
        <f>'Гл. энерг.'!D56+Энерг.электр.!D56</f>
        <v>50</v>
      </c>
      <c r="E56" s="109">
        <f t="shared" si="0"/>
        <v>98.039215686274503</v>
      </c>
      <c r="F56" s="108">
        <f>'Гл. энерг.'!F56+Энерг.электр.!F56</f>
        <v>2</v>
      </c>
      <c r="G56" s="109">
        <f t="shared" si="1"/>
        <v>4</v>
      </c>
      <c r="H56" s="108">
        <f>'Гл. энерг.'!H56+Энерг.электр.!H56</f>
        <v>48</v>
      </c>
      <c r="I56" s="109">
        <f t="shared" si="2"/>
        <v>96</v>
      </c>
      <c r="J56" s="109">
        <f t="shared" si="3"/>
        <v>94.117647058823522</v>
      </c>
      <c r="K56" s="108">
        <f>'Гл. энерг.'!K56+Энерг.электр.!K56</f>
        <v>17</v>
      </c>
      <c r="L56" s="109">
        <f t="shared" si="4"/>
        <v>34</v>
      </c>
      <c r="M56" s="108">
        <f>'Гл. энерг.'!M56+Энерг.электр.!M56</f>
        <v>31</v>
      </c>
      <c r="N56" s="109">
        <f t="shared" si="5"/>
        <v>62</v>
      </c>
      <c r="O56" s="108">
        <f>'Гл. энерг.'!O56+Энерг.электр.!O56</f>
        <v>2</v>
      </c>
      <c r="P56" s="109">
        <f t="shared" si="6"/>
        <v>4</v>
      </c>
      <c r="Q56" s="108">
        <f>'Гл. энерг.'!Q56+Энерг.электр.!Q56</f>
        <v>0</v>
      </c>
      <c r="R56" s="109">
        <f t="shared" si="7"/>
        <v>0</v>
      </c>
      <c r="S56" s="108">
        <f>'Гл. энерг.'!S56+Энерг.электр.!S56</f>
        <v>3</v>
      </c>
      <c r="T56" s="109">
        <f t="shared" si="8"/>
        <v>6</v>
      </c>
      <c r="U56" s="108">
        <f>'Гл. энерг.'!U56+Энерг.электр.!U56</f>
        <v>10</v>
      </c>
      <c r="V56" s="109">
        <f t="shared" si="9"/>
        <v>20</v>
      </c>
      <c r="W56" s="108">
        <f>'Гл. энерг.'!W56+Энерг.электр.!W56</f>
        <v>6</v>
      </c>
      <c r="X56" s="109">
        <f t="shared" si="10"/>
        <v>12</v>
      </c>
      <c r="Y56" s="108">
        <f>'Гл. энерг.'!Y56+Энерг.электр.!Y56</f>
        <v>4</v>
      </c>
      <c r="Z56" s="109">
        <f t="shared" si="11"/>
        <v>8</v>
      </c>
      <c r="AA56" s="108">
        <f>'Гл. энерг.'!AA56+Энерг.электр.!AA56</f>
        <v>0</v>
      </c>
      <c r="AB56" s="109">
        <f t="shared" si="12"/>
        <v>0</v>
      </c>
      <c r="AC56" s="109">
        <f t="shared" si="13"/>
        <v>0</v>
      </c>
      <c r="AD56" s="108">
        <f>'Гл. энерг.'!AD56+Энерг.электр.!AD56</f>
        <v>2</v>
      </c>
      <c r="AE56" s="109">
        <f t="shared" si="14"/>
        <v>4</v>
      </c>
      <c r="AF56" s="108">
        <f>'Гл. энерг.'!AF56+Энерг.электр.!AF56</f>
        <v>0</v>
      </c>
      <c r="AG56" s="109">
        <f t="shared" si="15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108">
        <f>'Гл. энерг.'!C57+Энерг.электр.!C57</f>
        <v>14</v>
      </c>
      <c r="D57" s="108">
        <f>'Гл. энерг.'!D57+Энерг.электр.!D57</f>
        <v>14</v>
      </c>
      <c r="E57" s="109">
        <f t="shared" si="0"/>
        <v>100</v>
      </c>
      <c r="F57" s="108">
        <f>'Гл. энерг.'!F57+Энерг.электр.!F57</f>
        <v>0</v>
      </c>
      <c r="G57" s="109">
        <f t="shared" si="1"/>
        <v>0</v>
      </c>
      <c r="H57" s="108">
        <f>'Гл. энерг.'!H57+Энерг.электр.!H57</f>
        <v>14</v>
      </c>
      <c r="I57" s="109">
        <f t="shared" si="2"/>
        <v>100</v>
      </c>
      <c r="J57" s="109">
        <f t="shared" si="3"/>
        <v>100</v>
      </c>
      <c r="K57" s="108">
        <f>'Гл. энерг.'!K57+Энерг.электр.!K57</f>
        <v>2</v>
      </c>
      <c r="L57" s="109">
        <f t="shared" si="4"/>
        <v>14.285714285714285</v>
      </c>
      <c r="M57" s="108">
        <f>'Гл. энерг.'!M57+Энерг.электр.!M57</f>
        <v>12</v>
      </c>
      <c r="N57" s="109">
        <f t="shared" si="5"/>
        <v>85.714285714285708</v>
      </c>
      <c r="O57" s="108">
        <f>'Гл. энерг.'!O57+Энерг.электр.!O57</f>
        <v>0</v>
      </c>
      <c r="P57" s="109">
        <f t="shared" si="6"/>
        <v>0</v>
      </c>
      <c r="Q57" s="108">
        <f>'Гл. энерг.'!Q57+Энерг.электр.!Q57</f>
        <v>0</v>
      </c>
      <c r="R57" s="109">
        <f t="shared" si="7"/>
        <v>0</v>
      </c>
      <c r="S57" s="108">
        <f>'Гл. энерг.'!S57+Энерг.электр.!S57</f>
        <v>0</v>
      </c>
      <c r="T57" s="109">
        <f t="shared" si="8"/>
        <v>0</v>
      </c>
      <c r="U57" s="108">
        <f>'Гл. энерг.'!U57+Энерг.электр.!U57</f>
        <v>5</v>
      </c>
      <c r="V57" s="109">
        <f t="shared" si="9"/>
        <v>35.714285714285715</v>
      </c>
      <c r="W57" s="108">
        <f>'Гл. энерг.'!W57+Энерг.электр.!W57</f>
        <v>0</v>
      </c>
      <c r="X57" s="109">
        <f t="shared" si="10"/>
        <v>0</v>
      </c>
      <c r="Y57" s="108">
        <f>'Гл. энерг.'!Y57+Энерг.электр.!Y57</f>
        <v>0</v>
      </c>
      <c r="Z57" s="109">
        <f t="shared" si="11"/>
        <v>0</v>
      </c>
      <c r="AA57" s="108">
        <f>'Гл. энерг.'!AA57+Энерг.электр.!AA57</f>
        <v>0</v>
      </c>
      <c r="AB57" s="109">
        <f t="shared" si="12"/>
        <v>0</v>
      </c>
      <c r="AC57" s="109">
        <f t="shared" si="13"/>
        <v>0</v>
      </c>
      <c r="AD57" s="108">
        <f>'Гл. энерг.'!AD57+Энерг.электр.!AD57</f>
        <v>0</v>
      </c>
      <c r="AE57" s="109">
        <f t="shared" si="14"/>
        <v>0</v>
      </c>
      <c r="AF57" s="108">
        <f>'Гл. энерг.'!AF57+Энерг.электр.!AF57</f>
        <v>0</v>
      </c>
      <c r="AG57" s="109">
        <f t="shared" si="15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108">
        <f>'Гл. энерг.'!C58+Энерг.электр.!C58</f>
        <v>175</v>
      </c>
      <c r="D58" s="108">
        <f>'Гл. энерг.'!D58+Энерг.электр.!D58</f>
        <v>174</v>
      </c>
      <c r="E58" s="109">
        <f t="shared" ref="E58:E59" si="48">IF(C58=0,0,D58/C58*100)</f>
        <v>99.428571428571431</v>
      </c>
      <c r="F58" s="108">
        <f>'Гл. энерг.'!F58+Энерг.электр.!F58</f>
        <v>1</v>
      </c>
      <c r="G58" s="109">
        <f t="shared" ref="G58:G59" si="49">IF(D58=0,0,F58/D58*100)</f>
        <v>0.57471264367816088</v>
      </c>
      <c r="H58" s="108">
        <f>'Гл. энерг.'!H58+Энерг.электр.!H58</f>
        <v>169</v>
      </c>
      <c r="I58" s="109">
        <f t="shared" ref="I58:I59" si="50">IF(D58=0,0,H58/D58*100)</f>
        <v>97.126436781609186</v>
      </c>
      <c r="J58" s="109">
        <f t="shared" ref="J58:J59" si="51">IF(C58=0,0,H58/C58*100)</f>
        <v>96.571428571428569</v>
      </c>
      <c r="K58" s="108">
        <f>'Гл. энерг.'!K58+Энерг.электр.!K58</f>
        <v>73</v>
      </c>
      <c r="L58" s="109">
        <f t="shared" ref="L58:L59" si="52">IF(D58=0,0,K58/D58*100)</f>
        <v>41.954022988505749</v>
      </c>
      <c r="M58" s="108">
        <f>'Гл. энерг.'!M58+Энерг.электр.!M58</f>
        <v>96</v>
      </c>
      <c r="N58" s="109">
        <f t="shared" ref="N58:N59" si="53">IF(D58=0,0,M58/D58*100)</f>
        <v>55.172413793103445</v>
      </c>
      <c r="O58" s="108">
        <f>'Гл. энерг.'!O58+Энерг.электр.!O58</f>
        <v>5</v>
      </c>
      <c r="P58" s="109">
        <f t="shared" ref="P58:P59" si="54">IF(D58=0,0,O58/D58*100)</f>
        <v>2.8735632183908044</v>
      </c>
      <c r="Q58" s="108">
        <f>'Гл. энерг.'!Q58+Энерг.электр.!Q58</f>
        <v>0</v>
      </c>
      <c r="R58" s="109">
        <f t="shared" ref="R58:R59" si="55">IF(O58=0,0,Q58/O58*100)</f>
        <v>0</v>
      </c>
      <c r="S58" s="108">
        <f>'Гл. энерг.'!S58+Энерг.электр.!S58</f>
        <v>4</v>
      </c>
      <c r="T58" s="109">
        <f t="shared" ref="T58:T59" si="56">IF(D58=0,0,S58/D58*100)</f>
        <v>2.2988505747126435</v>
      </c>
      <c r="U58" s="108">
        <f>'Гл. энерг.'!U58+Энерг.электр.!U58</f>
        <v>21</v>
      </c>
      <c r="V58" s="109">
        <f t="shared" ref="V58:V59" si="57">IF(D58=0,0,U58/D58*100)</f>
        <v>12.068965517241379</v>
      </c>
      <c r="W58" s="108">
        <f>'Гл. энерг.'!W58+Энерг.электр.!W58</f>
        <v>1</v>
      </c>
      <c r="X58" s="109">
        <f t="shared" ref="X58:X59" si="58">IF(D58=0,0,W58/D58*100)</f>
        <v>0.57471264367816088</v>
      </c>
      <c r="Y58" s="108">
        <f>'Гл. энерг.'!Y58+Энерг.электр.!Y58</f>
        <v>18</v>
      </c>
      <c r="Z58" s="109">
        <f t="shared" ref="Z58:Z59" si="59">IF(D58=0,0,Y58/D58*100)</f>
        <v>10.344827586206897</v>
      </c>
      <c r="AA58" s="108">
        <f>'Гл. энерг.'!AA58+Энерг.электр.!AA58</f>
        <v>1</v>
      </c>
      <c r="AB58" s="109">
        <f t="shared" ref="AB58:AB59" si="60">IF(D58=0,0,AA58/D58*100)</f>
        <v>0.57471264367816088</v>
      </c>
      <c r="AC58" s="109">
        <f t="shared" ref="AC58:AC59" si="61">IF(Y58=0,0,AA58/Y58*100)</f>
        <v>5.5555555555555554</v>
      </c>
      <c r="AD58" s="108">
        <f>'Гл. энерг.'!AD58+Энерг.электр.!AD58</f>
        <v>4</v>
      </c>
      <c r="AE58" s="109">
        <f t="shared" ref="AE58:AE59" si="62">IF(D58=0,0,AD58/D58*100)</f>
        <v>2.2988505747126435</v>
      </c>
      <c r="AF58" s="108">
        <f>'Гл. энерг.'!AF58+Энерг.электр.!AF58</f>
        <v>0</v>
      </c>
      <c r="AG58" s="109">
        <f t="shared" ref="AG58:AG59" si="63">IF(D58=0,0,AF58/D58*100)</f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108">
        <f>'Гл. энерг.'!C59+Энерг.электр.!C59</f>
        <v>10</v>
      </c>
      <c r="D59" s="108">
        <f>'Гл. энерг.'!D59+Энерг.электр.!D59</f>
        <v>9</v>
      </c>
      <c r="E59" s="109">
        <f t="shared" si="48"/>
        <v>90</v>
      </c>
      <c r="F59" s="108">
        <f>'Гл. энерг.'!F59+Энерг.электр.!F59</f>
        <v>0</v>
      </c>
      <c r="G59" s="109">
        <f t="shared" si="49"/>
        <v>0</v>
      </c>
      <c r="H59" s="108">
        <f>'Гл. энерг.'!H59+Энерг.электр.!H59</f>
        <v>9</v>
      </c>
      <c r="I59" s="109">
        <f t="shared" si="50"/>
        <v>100</v>
      </c>
      <c r="J59" s="109">
        <f t="shared" si="51"/>
        <v>90</v>
      </c>
      <c r="K59" s="108">
        <f>'Гл. энерг.'!K59+Энерг.электр.!K59</f>
        <v>7</v>
      </c>
      <c r="L59" s="109">
        <f t="shared" si="52"/>
        <v>77.777777777777786</v>
      </c>
      <c r="M59" s="108">
        <f>'Гл. энерг.'!M59+Энерг.электр.!M59</f>
        <v>2</v>
      </c>
      <c r="N59" s="109">
        <f t="shared" si="53"/>
        <v>22.222222222222221</v>
      </c>
      <c r="O59" s="108">
        <f>'Гл. энерг.'!O59+Энерг.электр.!O59</f>
        <v>0</v>
      </c>
      <c r="P59" s="109">
        <f t="shared" si="54"/>
        <v>0</v>
      </c>
      <c r="Q59" s="108">
        <f>'Гл. энерг.'!Q59+Энерг.электр.!Q59</f>
        <v>0</v>
      </c>
      <c r="R59" s="109">
        <f t="shared" si="55"/>
        <v>0</v>
      </c>
      <c r="S59" s="108">
        <f>'Гл. энерг.'!S59+Энерг.электр.!S59</f>
        <v>1</v>
      </c>
      <c r="T59" s="109">
        <f t="shared" si="56"/>
        <v>11.111111111111111</v>
      </c>
      <c r="U59" s="108">
        <f>'Гл. энерг.'!U59+Энерг.электр.!U59</f>
        <v>0</v>
      </c>
      <c r="V59" s="109">
        <f t="shared" si="57"/>
        <v>0</v>
      </c>
      <c r="W59" s="108">
        <f>'Гл. энерг.'!W59+Энерг.электр.!W59</f>
        <v>1</v>
      </c>
      <c r="X59" s="109">
        <f t="shared" si="58"/>
        <v>11.111111111111111</v>
      </c>
      <c r="Y59" s="108">
        <f>'Гл. энерг.'!Y59+Энерг.электр.!Y59</f>
        <v>1</v>
      </c>
      <c r="Z59" s="109">
        <f t="shared" si="59"/>
        <v>11.111111111111111</v>
      </c>
      <c r="AA59" s="108">
        <f>'Гл. энерг.'!AA59+Энерг.электр.!AA59</f>
        <v>0</v>
      </c>
      <c r="AB59" s="109">
        <f t="shared" si="60"/>
        <v>0</v>
      </c>
      <c r="AC59" s="109">
        <f t="shared" si="61"/>
        <v>0</v>
      </c>
      <c r="AD59" s="108">
        <f>'Гл. энерг.'!AD59+Энерг.электр.!AD59</f>
        <v>2</v>
      </c>
      <c r="AE59" s="109">
        <f t="shared" si="62"/>
        <v>22.222222222222221</v>
      </c>
      <c r="AF59" s="108">
        <f>'Гл. энерг.'!AF59+Энерг.электр.!AF59</f>
        <v>0</v>
      </c>
      <c r="AG59" s="109">
        <f t="shared" si="63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108">
        <f>'Гл. энерг.'!C60+Энерг.электр.!C60</f>
        <v>909.5</v>
      </c>
      <c r="D60" s="108">
        <f>'Гл. энерг.'!D60+Энерг.электр.!D60</f>
        <v>889</v>
      </c>
      <c r="E60" s="109">
        <f t="shared" si="0"/>
        <v>97.746014293567896</v>
      </c>
      <c r="F60" s="108">
        <f>'Гл. энерг.'!F60+Энерг.электр.!F60</f>
        <v>25</v>
      </c>
      <c r="G60" s="109">
        <f t="shared" si="1"/>
        <v>2.8121484814398201</v>
      </c>
      <c r="H60" s="108">
        <f>'Гл. энерг.'!H60+Энерг.электр.!H60</f>
        <v>844</v>
      </c>
      <c r="I60" s="109">
        <f t="shared" si="2"/>
        <v>94.938132733408324</v>
      </c>
      <c r="J60" s="109">
        <f t="shared" si="3"/>
        <v>92.798240791643764</v>
      </c>
      <c r="K60" s="108">
        <f>'Гл. энерг.'!K60+Энерг.электр.!K60</f>
        <v>437</v>
      </c>
      <c r="L60" s="109">
        <f t="shared" si="4"/>
        <v>49.156355455568054</v>
      </c>
      <c r="M60" s="108">
        <f>'Гл. энерг.'!M60+Энерг.электр.!M60</f>
        <v>407</v>
      </c>
      <c r="N60" s="109">
        <f t="shared" si="5"/>
        <v>45.78177727784027</v>
      </c>
      <c r="O60" s="108">
        <f>'Гл. энерг.'!O60+Энерг.электр.!O60</f>
        <v>45</v>
      </c>
      <c r="P60" s="109">
        <f t="shared" si="6"/>
        <v>5.0618672665916762</v>
      </c>
      <c r="Q60" s="108">
        <f>'Гл. энерг.'!Q60+Энерг.электр.!Q60</f>
        <v>5</v>
      </c>
      <c r="R60" s="109">
        <f t="shared" si="7"/>
        <v>11.111111111111111</v>
      </c>
      <c r="S60" s="108">
        <f>'Гл. энерг.'!S60+Энерг.электр.!S60</f>
        <v>65</v>
      </c>
      <c r="T60" s="109">
        <f t="shared" si="8"/>
        <v>7.3115860517435323</v>
      </c>
      <c r="U60" s="108">
        <f>'Гл. энерг.'!U60+Энерг.электр.!U60</f>
        <v>91</v>
      </c>
      <c r="V60" s="109">
        <f t="shared" si="9"/>
        <v>10.236220472440944</v>
      </c>
      <c r="W60" s="108">
        <f>'Гл. энерг.'!W60+Энерг.электр.!W60</f>
        <v>35</v>
      </c>
      <c r="X60" s="109">
        <f t="shared" si="10"/>
        <v>3.9370078740157481</v>
      </c>
      <c r="Y60" s="108">
        <f>'Гл. энерг.'!Y60+Энерг.электр.!Y60</f>
        <v>50</v>
      </c>
      <c r="Z60" s="109">
        <f t="shared" si="11"/>
        <v>5.6242969628796402</v>
      </c>
      <c r="AA60" s="108">
        <f>'Гл. энерг.'!AA60+Энерг.электр.!AA60</f>
        <v>3</v>
      </c>
      <c r="AB60" s="109">
        <f t="shared" si="12"/>
        <v>0.33745781777277839</v>
      </c>
      <c r="AC60" s="109">
        <f t="shared" si="13"/>
        <v>6</v>
      </c>
      <c r="AD60" s="108">
        <f>'Гл. энерг.'!AD60+Энерг.электр.!AD60</f>
        <v>60</v>
      </c>
      <c r="AE60" s="109">
        <f t="shared" si="14"/>
        <v>6.7491563554555682</v>
      </c>
      <c r="AF60" s="108">
        <f>'Гл. энерг.'!AF60+Энерг.электр.!AF60</f>
        <v>0</v>
      </c>
      <c r="AG60" s="109">
        <f t="shared" si="15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108">
        <f>'Гл. энерг.'!C61+Энерг.электр.!C61</f>
        <v>38</v>
      </c>
      <c r="D61" s="108">
        <f>'Гл. энерг.'!D61+Энерг.электр.!D61</f>
        <v>38</v>
      </c>
      <c r="E61" s="109">
        <f t="shared" si="0"/>
        <v>100</v>
      </c>
      <c r="F61" s="108">
        <f>'Гл. энерг.'!F61+Энерг.электр.!F61</f>
        <v>0</v>
      </c>
      <c r="G61" s="109">
        <f t="shared" si="1"/>
        <v>0</v>
      </c>
      <c r="H61" s="108">
        <f>'Гл. энерг.'!H61+Энерг.электр.!H61</f>
        <v>37</v>
      </c>
      <c r="I61" s="109">
        <f t="shared" si="2"/>
        <v>97.368421052631575</v>
      </c>
      <c r="J61" s="109">
        <f t="shared" si="3"/>
        <v>97.368421052631575</v>
      </c>
      <c r="K61" s="108">
        <f>'Гл. энерг.'!K61+Энерг.электр.!K61</f>
        <v>18</v>
      </c>
      <c r="L61" s="109">
        <f t="shared" si="4"/>
        <v>47.368421052631575</v>
      </c>
      <c r="M61" s="108">
        <f>'Гл. энерг.'!M61+Энерг.электр.!M61</f>
        <v>19</v>
      </c>
      <c r="N61" s="109">
        <f t="shared" si="5"/>
        <v>50</v>
      </c>
      <c r="O61" s="108">
        <f>'Гл. энерг.'!O61+Энерг.электр.!O61</f>
        <v>1</v>
      </c>
      <c r="P61" s="109">
        <f t="shared" si="6"/>
        <v>2.6315789473684208</v>
      </c>
      <c r="Q61" s="108">
        <f>'Гл. энерг.'!Q61+Энерг.электр.!Q61</f>
        <v>0</v>
      </c>
      <c r="R61" s="109">
        <f t="shared" si="7"/>
        <v>0</v>
      </c>
      <c r="S61" s="108">
        <f>'Гл. энерг.'!S61+Энерг.электр.!S61</f>
        <v>0</v>
      </c>
      <c r="T61" s="109">
        <f t="shared" si="8"/>
        <v>0</v>
      </c>
      <c r="U61" s="108">
        <f>'Гл. энерг.'!U61+Энерг.электр.!U61</f>
        <v>9</v>
      </c>
      <c r="V61" s="109">
        <f t="shared" si="9"/>
        <v>23.684210526315788</v>
      </c>
      <c r="W61" s="108">
        <f>'Гл. энерг.'!W61+Энерг.электр.!W61</f>
        <v>7</v>
      </c>
      <c r="X61" s="109">
        <f t="shared" si="10"/>
        <v>18.421052631578945</v>
      </c>
      <c r="Y61" s="108">
        <f>'Гл. энерг.'!Y61+Энерг.электр.!Y61</f>
        <v>4</v>
      </c>
      <c r="Z61" s="109">
        <f t="shared" si="11"/>
        <v>10.526315789473683</v>
      </c>
      <c r="AA61" s="108">
        <f>'Гл. энерг.'!AA61+Энерг.электр.!AA61</f>
        <v>0</v>
      </c>
      <c r="AB61" s="109">
        <f t="shared" si="12"/>
        <v>0</v>
      </c>
      <c r="AC61" s="109">
        <f t="shared" si="13"/>
        <v>0</v>
      </c>
      <c r="AD61" s="108">
        <f>'Гл. энерг.'!AD61+Энерг.электр.!AD61</f>
        <v>3</v>
      </c>
      <c r="AE61" s="109">
        <f t="shared" si="14"/>
        <v>7.8947368421052628</v>
      </c>
      <c r="AF61" s="108">
        <f>'Гл. энерг.'!AF61+Энерг.электр.!AF61</f>
        <v>0</v>
      </c>
      <c r="AG61" s="109">
        <f t="shared" si="15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108">
        <f>'Гл. энерг.'!C62+Энерг.электр.!C62</f>
        <v>337.2</v>
      </c>
      <c r="D62" s="108">
        <f>'Гл. энерг.'!D62+Энерг.электр.!D62</f>
        <v>301</v>
      </c>
      <c r="E62" s="109">
        <f t="shared" si="0"/>
        <v>89.264531435349951</v>
      </c>
      <c r="F62" s="108">
        <f>'Гл. энерг.'!F62+Энерг.электр.!F62</f>
        <v>3</v>
      </c>
      <c r="G62" s="109">
        <f t="shared" si="1"/>
        <v>0.99667774086378735</v>
      </c>
      <c r="H62" s="108">
        <f>'Гл. энерг.'!H62+Энерг.электр.!H62</f>
        <v>274</v>
      </c>
      <c r="I62" s="109">
        <f t="shared" si="2"/>
        <v>91.029900332225907</v>
      </c>
      <c r="J62" s="109">
        <f t="shared" si="3"/>
        <v>81.257413997627523</v>
      </c>
      <c r="K62" s="108">
        <f>'Гл. энерг.'!K62+Энерг.электр.!K62</f>
        <v>128</v>
      </c>
      <c r="L62" s="109">
        <f t="shared" si="4"/>
        <v>42.524916943521596</v>
      </c>
      <c r="M62" s="108">
        <f>'Гл. энерг.'!M62+Энерг.электр.!M62</f>
        <v>146</v>
      </c>
      <c r="N62" s="109">
        <f t="shared" si="5"/>
        <v>48.504983388704318</v>
      </c>
      <c r="O62" s="108">
        <f>'Гл. энерг.'!O62+Энерг.электр.!O62</f>
        <v>27</v>
      </c>
      <c r="P62" s="109">
        <f t="shared" si="6"/>
        <v>8.9700996677740861</v>
      </c>
      <c r="Q62" s="108">
        <f>'Гл. энерг.'!Q62+Энерг.электр.!Q62</f>
        <v>3</v>
      </c>
      <c r="R62" s="109">
        <f t="shared" si="7"/>
        <v>11.111111111111111</v>
      </c>
      <c r="S62" s="108">
        <f>'Гл. энерг.'!S62+Энерг.электр.!S62</f>
        <v>27</v>
      </c>
      <c r="T62" s="109">
        <f t="shared" si="8"/>
        <v>8.9700996677740861</v>
      </c>
      <c r="U62" s="108">
        <f>'Гл. энерг.'!U62+Энерг.электр.!U62</f>
        <v>30</v>
      </c>
      <c r="V62" s="109">
        <f t="shared" si="9"/>
        <v>9.9667774086378742</v>
      </c>
      <c r="W62" s="108">
        <f>'Гл. энерг.'!W62+Энерг.электр.!W62</f>
        <v>8</v>
      </c>
      <c r="X62" s="109">
        <f t="shared" si="10"/>
        <v>2.6578073089700998</v>
      </c>
      <c r="Y62" s="108">
        <f>'Гл. энерг.'!Y62+Энерг.электр.!Y62</f>
        <v>26</v>
      </c>
      <c r="Z62" s="109">
        <f t="shared" si="11"/>
        <v>8.6378737541528228</v>
      </c>
      <c r="AA62" s="108">
        <f>'Гл. энерг.'!AA62+Энерг.электр.!AA62</f>
        <v>1</v>
      </c>
      <c r="AB62" s="109">
        <f t="shared" si="12"/>
        <v>0.33222591362126247</v>
      </c>
      <c r="AC62" s="109">
        <f t="shared" si="13"/>
        <v>3.8461538461538463</v>
      </c>
      <c r="AD62" s="108">
        <f>'Гл. энерг.'!AD62+Энерг.электр.!AD62</f>
        <v>32</v>
      </c>
      <c r="AE62" s="109">
        <f t="shared" si="14"/>
        <v>10.631229235880399</v>
      </c>
      <c r="AF62" s="108">
        <f>'Гл. энерг.'!AF62+Энерг.электр.!AF62</f>
        <v>0</v>
      </c>
      <c r="AG62" s="109">
        <f t="shared" si="15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108">
        <f>'Гл. энерг.'!C63+Энерг.электр.!C63</f>
        <v>551</v>
      </c>
      <c r="D63" s="108">
        <f>'Гл. энерг.'!D63+Энерг.электр.!D63</f>
        <v>510</v>
      </c>
      <c r="E63" s="109">
        <f t="shared" si="0"/>
        <v>92.558983666061707</v>
      </c>
      <c r="F63" s="108">
        <f>'Гл. энерг.'!F63+Энерг.электр.!F63</f>
        <v>6</v>
      </c>
      <c r="G63" s="109">
        <f t="shared" si="1"/>
        <v>1.1764705882352942</v>
      </c>
      <c r="H63" s="108">
        <f>'Гл. энерг.'!H63+Энерг.электр.!H63</f>
        <v>464</v>
      </c>
      <c r="I63" s="109">
        <f t="shared" si="2"/>
        <v>90.980392156862749</v>
      </c>
      <c r="J63" s="109">
        <f t="shared" si="3"/>
        <v>84.210526315789465</v>
      </c>
      <c r="K63" s="108">
        <f>'Гл. энерг.'!K63+Энерг.электр.!K63</f>
        <v>191</v>
      </c>
      <c r="L63" s="109">
        <f t="shared" si="4"/>
        <v>37.450980392156865</v>
      </c>
      <c r="M63" s="108">
        <f>'Гл. энерг.'!M63+Энерг.электр.!M63</f>
        <v>273</v>
      </c>
      <c r="N63" s="109">
        <f t="shared" si="5"/>
        <v>53.529411764705884</v>
      </c>
      <c r="O63" s="108">
        <f>'Гл. энерг.'!O63+Энерг.электр.!O63</f>
        <v>46</v>
      </c>
      <c r="P63" s="109">
        <f t="shared" si="6"/>
        <v>9.0196078431372548</v>
      </c>
      <c r="Q63" s="108">
        <f>'Гл. энерг.'!Q63+Энерг.электр.!Q63</f>
        <v>7</v>
      </c>
      <c r="R63" s="109">
        <f t="shared" si="7"/>
        <v>15.217391304347828</v>
      </c>
      <c r="S63" s="108">
        <f>'Гл. энерг.'!S63+Энерг.электр.!S63</f>
        <v>22</v>
      </c>
      <c r="T63" s="109">
        <f t="shared" si="8"/>
        <v>4.3137254901960782</v>
      </c>
      <c r="U63" s="108">
        <f>'Гл. энерг.'!U63+Энерг.электр.!U63</f>
        <v>79</v>
      </c>
      <c r="V63" s="109">
        <f t="shared" si="9"/>
        <v>15.490196078431373</v>
      </c>
      <c r="W63" s="108">
        <f>'Гл. энерг.'!W63+Энерг.электр.!W63</f>
        <v>46</v>
      </c>
      <c r="X63" s="109">
        <f t="shared" si="10"/>
        <v>9.0196078431372548</v>
      </c>
      <c r="Y63" s="108">
        <f>'Гл. энерг.'!Y63+Энерг.электр.!Y63</f>
        <v>38</v>
      </c>
      <c r="Z63" s="109">
        <f t="shared" si="11"/>
        <v>7.4509803921568629</v>
      </c>
      <c r="AA63" s="108">
        <f>'Гл. энерг.'!AA63+Энерг.электр.!AA63</f>
        <v>2</v>
      </c>
      <c r="AB63" s="109">
        <f t="shared" si="12"/>
        <v>0.39215686274509803</v>
      </c>
      <c r="AC63" s="109">
        <f t="shared" si="13"/>
        <v>5.2631578947368416</v>
      </c>
      <c r="AD63" s="108">
        <f>'Гл. энерг.'!AD63+Энерг.электр.!AD63</f>
        <v>40</v>
      </c>
      <c r="AE63" s="109">
        <f t="shared" si="14"/>
        <v>7.8431372549019605</v>
      </c>
      <c r="AF63" s="108">
        <f>'Гл. энерг.'!AF63+Энерг.электр.!AF63</f>
        <v>0</v>
      </c>
      <c r="AG63" s="109">
        <f t="shared" si="15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61">
        <f>SUM(C65:C71)</f>
        <v>95</v>
      </c>
      <c r="D64" s="61">
        <f>SUM(D65:D71)</f>
        <v>93</v>
      </c>
      <c r="E64" s="62">
        <f>IF(C64=0,0,D64/C64*100)</f>
        <v>97.894736842105274</v>
      </c>
      <c r="F64" s="61">
        <f>SUM(F65:F71)</f>
        <v>1</v>
      </c>
      <c r="G64" s="62">
        <f>IF(D64=0,0,F64/D64*100)</f>
        <v>1.0752688172043012</v>
      </c>
      <c r="H64" s="61">
        <f>SUM(H65:H71)</f>
        <v>85</v>
      </c>
      <c r="I64" s="62">
        <f>IF(D64=0,0,H64/D64*100)</f>
        <v>91.397849462365585</v>
      </c>
      <c r="J64" s="62">
        <f>IF(C64=0,0,H64/C64*100)</f>
        <v>89.473684210526315</v>
      </c>
      <c r="K64" s="61">
        <f>SUM(K65:K71)</f>
        <v>28</v>
      </c>
      <c r="L64" s="62">
        <f>IF(D64=0,0,K64/D64*100)</f>
        <v>30.107526881720432</v>
      </c>
      <c r="M64" s="61">
        <f>SUM(M65:M71)</f>
        <v>57</v>
      </c>
      <c r="N64" s="62">
        <f>IF(D64=0,0,M64/D64*100)</f>
        <v>61.29032258064516</v>
      </c>
      <c r="O64" s="61">
        <f>SUM(O65:O71)</f>
        <v>8</v>
      </c>
      <c r="P64" s="62">
        <f>IF(D64=0,0,O64/D64*100)</f>
        <v>8.6021505376344098</v>
      </c>
      <c r="Q64" s="61">
        <f>SUM(Q65:Q71)</f>
        <v>4</v>
      </c>
      <c r="R64" s="62">
        <f t="shared" si="7"/>
        <v>50</v>
      </c>
      <c r="S64" s="61">
        <f>SUM(S65:S71)</f>
        <v>10</v>
      </c>
      <c r="T64" s="62">
        <f>IF(D64=0,0,S64/D64*100)</f>
        <v>10.75268817204301</v>
      </c>
      <c r="U64" s="61">
        <f>SUM(U65:U71)</f>
        <v>51</v>
      </c>
      <c r="V64" s="62">
        <f t="shared" si="9"/>
        <v>54.838709677419352</v>
      </c>
      <c r="W64" s="61">
        <f>SUM(W65:W71)</f>
        <v>0</v>
      </c>
      <c r="X64" s="62">
        <f>IF(D64=0,0,W64/D64*100)</f>
        <v>0</v>
      </c>
      <c r="Y64" s="61">
        <f>SUM(Y65:Y71)</f>
        <v>3</v>
      </c>
      <c r="Z64" s="62">
        <f>IF(D64=0,0,Y64/D64*100)</f>
        <v>3.225806451612903</v>
      </c>
      <c r="AA64" s="61">
        <f>SUM(AA65:AA71)</f>
        <v>0</v>
      </c>
      <c r="AB64" s="62">
        <f>IF(D64=0,0,AA64/D64*100)</f>
        <v>0</v>
      </c>
      <c r="AC64" s="62">
        <f>IF(Y64=0,0,AA64/Y64*100)</f>
        <v>0</v>
      </c>
      <c r="AD64" s="61">
        <f>SUM(AD65:AD71)</f>
        <v>7</v>
      </c>
      <c r="AE64" s="62">
        <f t="shared" si="14"/>
        <v>7.5268817204301079</v>
      </c>
      <c r="AF64" s="61">
        <f>SUM(AF65:AF71)</f>
        <v>0</v>
      </c>
      <c r="AG64" s="62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108">
        <f>'Гл. энерг.'!C65+Энерг.электр.!C65</f>
        <v>2</v>
      </c>
      <c r="D65" s="108">
        <f>'Гл. энерг.'!D65+Энерг.электр.!D65</f>
        <v>2</v>
      </c>
      <c r="E65" s="109">
        <f t="shared" si="0"/>
        <v>100</v>
      </c>
      <c r="F65" s="108">
        <f>'Гл. энерг.'!F65+Энерг.электр.!F65</f>
        <v>0</v>
      </c>
      <c r="G65" s="109">
        <f t="shared" si="1"/>
        <v>0</v>
      </c>
      <c r="H65" s="108">
        <f>'Гл. энерг.'!H65+Энерг.электр.!H65</f>
        <v>2</v>
      </c>
      <c r="I65" s="109">
        <f t="shared" si="2"/>
        <v>100</v>
      </c>
      <c r="J65" s="109">
        <f t="shared" si="3"/>
        <v>100</v>
      </c>
      <c r="K65" s="108">
        <f>'Гл. энерг.'!K65+Энерг.электр.!K65</f>
        <v>0</v>
      </c>
      <c r="L65" s="109">
        <f t="shared" si="4"/>
        <v>0</v>
      </c>
      <c r="M65" s="108">
        <f>'Гл. энерг.'!M65+Энерг.электр.!M65</f>
        <v>2</v>
      </c>
      <c r="N65" s="109">
        <f t="shared" si="5"/>
        <v>100</v>
      </c>
      <c r="O65" s="108">
        <f>'Гл. энерг.'!O65+Энерг.электр.!O65</f>
        <v>0</v>
      </c>
      <c r="P65" s="109">
        <f t="shared" si="6"/>
        <v>0</v>
      </c>
      <c r="Q65" s="108">
        <f>'Гл. энерг.'!Q65+Энерг.электр.!Q65</f>
        <v>0</v>
      </c>
      <c r="R65" s="109">
        <f t="shared" si="7"/>
        <v>0</v>
      </c>
      <c r="S65" s="108">
        <f>'Гл. энерг.'!S65+Энерг.электр.!S65</f>
        <v>0</v>
      </c>
      <c r="T65" s="109">
        <f t="shared" si="8"/>
        <v>0</v>
      </c>
      <c r="U65" s="108">
        <f>'Гл. энерг.'!U65+Энерг.электр.!U65</f>
        <v>2</v>
      </c>
      <c r="V65" s="109">
        <f t="shared" si="9"/>
        <v>100</v>
      </c>
      <c r="W65" s="108">
        <f>'Гл. энерг.'!W65+Энерг.электр.!W65</f>
        <v>0</v>
      </c>
      <c r="X65" s="109">
        <f t="shared" si="10"/>
        <v>0</v>
      </c>
      <c r="Y65" s="108">
        <f>'Гл. энерг.'!Y65+Энерг.электр.!Y65</f>
        <v>0</v>
      </c>
      <c r="Z65" s="109">
        <f t="shared" si="11"/>
        <v>0</v>
      </c>
      <c r="AA65" s="108">
        <f>'Гл. энерг.'!AA65+Энерг.электр.!AA65</f>
        <v>0</v>
      </c>
      <c r="AB65" s="109">
        <f t="shared" si="12"/>
        <v>0</v>
      </c>
      <c r="AC65" s="109">
        <f t="shared" si="13"/>
        <v>0</v>
      </c>
      <c r="AD65" s="108">
        <f>'Гл. энерг.'!AD65+Энерг.электр.!AD65</f>
        <v>0</v>
      </c>
      <c r="AE65" s="109">
        <f t="shared" si="14"/>
        <v>0</v>
      </c>
      <c r="AF65" s="108">
        <f>'Гл. энерг.'!AF65+Энерг.электр.!AF65</f>
        <v>0</v>
      </c>
      <c r="AG65" s="109">
        <f t="shared" si="15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108">
        <f>'Гл. энерг.'!C66+Энерг.электр.!C66</f>
        <v>0</v>
      </c>
      <c r="D66" s="108">
        <f>'Гл. энерг.'!D66+Энерг.электр.!D66</f>
        <v>0</v>
      </c>
      <c r="E66" s="109">
        <f t="shared" si="0"/>
        <v>0</v>
      </c>
      <c r="F66" s="108">
        <f>'Гл. энерг.'!F66+Энерг.электр.!F66</f>
        <v>0</v>
      </c>
      <c r="G66" s="109">
        <f t="shared" si="1"/>
        <v>0</v>
      </c>
      <c r="H66" s="108">
        <f>'Гл. энерг.'!H66+Энерг.электр.!H66</f>
        <v>0</v>
      </c>
      <c r="I66" s="109">
        <f t="shared" si="2"/>
        <v>0</v>
      </c>
      <c r="J66" s="109">
        <f t="shared" si="3"/>
        <v>0</v>
      </c>
      <c r="K66" s="108">
        <f>'Гл. энерг.'!K66+Энерг.электр.!K66</f>
        <v>0</v>
      </c>
      <c r="L66" s="109">
        <f t="shared" si="4"/>
        <v>0</v>
      </c>
      <c r="M66" s="108">
        <f>'Гл. энерг.'!M66+Энерг.электр.!M66</f>
        <v>0</v>
      </c>
      <c r="N66" s="109">
        <f t="shared" si="5"/>
        <v>0</v>
      </c>
      <c r="O66" s="108">
        <f>'Гл. энерг.'!O66+Энерг.электр.!O66</f>
        <v>0</v>
      </c>
      <c r="P66" s="109">
        <f t="shared" si="6"/>
        <v>0</v>
      </c>
      <c r="Q66" s="108">
        <f>'Гл. энерг.'!Q66+Энерг.электр.!Q66</f>
        <v>0</v>
      </c>
      <c r="R66" s="109">
        <f t="shared" si="7"/>
        <v>0</v>
      </c>
      <c r="S66" s="108">
        <f>'Гл. энерг.'!S66+Энерг.электр.!S66</f>
        <v>0</v>
      </c>
      <c r="T66" s="109">
        <f t="shared" si="8"/>
        <v>0</v>
      </c>
      <c r="U66" s="108">
        <f>'Гл. энерг.'!U66+Энерг.электр.!U66</f>
        <v>0</v>
      </c>
      <c r="V66" s="109">
        <f t="shared" si="9"/>
        <v>0</v>
      </c>
      <c r="W66" s="108">
        <f>'Гл. энерг.'!W66+Энерг.электр.!W66</f>
        <v>0</v>
      </c>
      <c r="X66" s="109">
        <f t="shared" si="10"/>
        <v>0</v>
      </c>
      <c r="Y66" s="108">
        <f>'Гл. энерг.'!Y66+Энерг.электр.!Y66</f>
        <v>0</v>
      </c>
      <c r="Z66" s="109">
        <f t="shared" si="11"/>
        <v>0</v>
      </c>
      <c r="AA66" s="108">
        <f>'Гл. энерг.'!AA66+Энерг.электр.!AA66</f>
        <v>0</v>
      </c>
      <c r="AB66" s="109">
        <f t="shared" si="12"/>
        <v>0</v>
      </c>
      <c r="AC66" s="109">
        <f t="shared" si="13"/>
        <v>0</v>
      </c>
      <c r="AD66" s="108">
        <f>'Гл. энерг.'!AD66+Энерг.электр.!AD66</f>
        <v>0</v>
      </c>
      <c r="AE66" s="109">
        <f t="shared" si="14"/>
        <v>0</v>
      </c>
      <c r="AF66" s="108">
        <f>'Гл. энерг.'!AF66+Энерг.электр.!AF66</f>
        <v>0</v>
      </c>
      <c r="AG66" s="109">
        <f t="shared" si="15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108">
        <f>'Гл. энерг.'!C67+Энерг.электр.!C67</f>
        <v>32</v>
      </c>
      <c r="D67" s="108">
        <f>'Гл. энерг.'!D67+Энерг.электр.!D67</f>
        <v>26</v>
      </c>
      <c r="E67" s="109">
        <f t="shared" si="0"/>
        <v>81.25</v>
      </c>
      <c r="F67" s="108">
        <f>'Гл. энерг.'!F67+Энерг.электр.!F67</f>
        <v>0</v>
      </c>
      <c r="G67" s="109">
        <f t="shared" si="1"/>
        <v>0</v>
      </c>
      <c r="H67" s="108">
        <f>'Гл. энерг.'!H67+Энерг.электр.!H67</f>
        <v>26</v>
      </c>
      <c r="I67" s="109">
        <f t="shared" si="2"/>
        <v>100</v>
      </c>
      <c r="J67" s="109">
        <f t="shared" si="3"/>
        <v>81.25</v>
      </c>
      <c r="K67" s="108">
        <f>'Гл. энерг.'!K67+Энерг.электр.!K67</f>
        <v>15</v>
      </c>
      <c r="L67" s="109">
        <f t="shared" si="4"/>
        <v>57.692307692307686</v>
      </c>
      <c r="M67" s="108">
        <f>'Гл. энерг.'!M67+Энерг.электр.!M67</f>
        <v>11</v>
      </c>
      <c r="N67" s="109">
        <f t="shared" si="5"/>
        <v>42.307692307692307</v>
      </c>
      <c r="O67" s="108">
        <f>'Гл. энерг.'!O67+Энерг.электр.!O67</f>
        <v>0</v>
      </c>
      <c r="P67" s="109">
        <f t="shared" si="6"/>
        <v>0</v>
      </c>
      <c r="Q67" s="108">
        <f>'Гл. энерг.'!Q67+Энерг.электр.!Q67</f>
        <v>0</v>
      </c>
      <c r="R67" s="109">
        <f t="shared" si="7"/>
        <v>0</v>
      </c>
      <c r="S67" s="108">
        <f>'Гл. энерг.'!S67+Энерг.электр.!S67</f>
        <v>0</v>
      </c>
      <c r="T67" s="109">
        <f t="shared" si="8"/>
        <v>0</v>
      </c>
      <c r="U67" s="108">
        <f>'Гл. энерг.'!U67+Энерг.электр.!U67</f>
        <v>14</v>
      </c>
      <c r="V67" s="109">
        <f t="shared" si="9"/>
        <v>53.846153846153847</v>
      </c>
      <c r="W67" s="108">
        <f>'Гл. энерг.'!W67+Энерг.электр.!W67</f>
        <v>0</v>
      </c>
      <c r="X67" s="109">
        <f t="shared" si="10"/>
        <v>0</v>
      </c>
      <c r="Y67" s="108">
        <f>'Гл. энерг.'!Y67+Энерг.электр.!Y67</f>
        <v>0</v>
      </c>
      <c r="Z67" s="109">
        <f t="shared" si="11"/>
        <v>0</v>
      </c>
      <c r="AA67" s="108">
        <f>'Гл. энерг.'!AA67+Энерг.электр.!AA67</f>
        <v>0</v>
      </c>
      <c r="AB67" s="109">
        <f t="shared" si="12"/>
        <v>0</v>
      </c>
      <c r="AC67" s="109">
        <f t="shared" si="13"/>
        <v>0</v>
      </c>
      <c r="AD67" s="108">
        <f>'Гл. энерг.'!AD67+Энерг.электр.!AD67</f>
        <v>3</v>
      </c>
      <c r="AE67" s="109">
        <f t="shared" si="14"/>
        <v>11.538461538461538</v>
      </c>
      <c r="AF67" s="108">
        <f>'Гл. энерг.'!AF67+Энерг.электр.!AF67</f>
        <v>0</v>
      </c>
      <c r="AG67" s="109">
        <f t="shared" si="15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108">
        <f>'Гл. энерг.'!C68+Энерг.электр.!C68</f>
        <v>51</v>
      </c>
      <c r="D68" s="108">
        <f>'Гл. энерг.'!D68+Энерг.электр.!D68</f>
        <v>51</v>
      </c>
      <c r="E68" s="109">
        <f t="shared" si="0"/>
        <v>100</v>
      </c>
      <c r="F68" s="108">
        <f>'Гл. энерг.'!F68+Энерг.электр.!F68</f>
        <v>1</v>
      </c>
      <c r="G68" s="109">
        <f t="shared" si="1"/>
        <v>1.9607843137254901</v>
      </c>
      <c r="H68" s="108">
        <f>'Гл. энерг.'!H68+Энерг.электр.!H68</f>
        <v>47</v>
      </c>
      <c r="I68" s="109">
        <f t="shared" si="2"/>
        <v>92.156862745098039</v>
      </c>
      <c r="J68" s="109">
        <f t="shared" si="3"/>
        <v>92.156862745098039</v>
      </c>
      <c r="K68" s="108">
        <f>'Гл. энерг.'!K68+Энерг.электр.!K68</f>
        <v>12</v>
      </c>
      <c r="L68" s="109">
        <f t="shared" si="4"/>
        <v>23.52941176470588</v>
      </c>
      <c r="M68" s="108">
        <f>'Гл. энерг.'!M68+Энерг.электр.!M68</f>
        <v>35</v>
      </c>
      <c r="N68" s="109">
        <f t="shared" si="5"/>
        <v>68.627450980392155</v>
      </c>
      <c r="O68" s="108">
        <f>'Гл. энерг.'!O68+Энерг.электр.!O68</f>
        <v>4</v>
      </c>
      <c r="P68" s="109">
        <f t="shared" si="6"/>
        <v>7.8431372549019605</v>
      </c>
      <c r="Q68" s="108">
        <f>'Гл. энерг.'!Q68+Энерг.электр.!Q68</f>
        <v>0</v>
      </c>
      <c r="R68" s="109">
        <f t="shared" si="7"/>
        <v>0</v>
      </c>
      <c r="S68" s="108">
        <f>'Гл. энерг.'!S68+Энерг.электр.!S68</f>
        <v>6</v>
      </c>
      <c r="T68" s="109">
        <f t="shared" si="8"/>
        <v>11.76470588235294</v>
      </c>
      <c r="U68" s="108">
        <f>'Гл. энерг.'!U68+Энерг.электр.!U68</f>
        <v>30</v>
      </c>
      <c r="V68" s="109">
        <f t="shared" si="9"/>
        <v>58.82352941176471</v>
      </c>
      <c r="W68" s="108">
        <f>'Гл. энерг.'!W68+Энерг.электр.!W68</f>
        <v>0</v>
      </c>
      <c r="X68" s="109">
        <f t="shared" si="10"/>
        <v>0</v>
      </c>
      <c r="Y68" s="108">
        <f>'Гл. энерг.'!Y68+Энерг.электр.!Y68</f>
        <v>3</v>
      </c>
      <c r="Z68" s="109">
        <f t="shared" si="11"/>
        <v>5.8823529411764701</v>
      </c>
      <c r="AA68" s="108">
        <f>'Гл. энерг.'!AA68+Энерг.электр.!AA68</f>
        <v>0</v>
      </c>
      <c r="AB68" s="109">
        <f t="shared" si="12"/>
        <v>0</v>
      </c>
      <c r="AC68" s="109">
        <f t="shared" si="13"/>
        <v>0</v>
      </c>
      <c r="AD68" s="108">
        <f>'Гл. энерг.'!AD68+Энерг.электр.!AD68</f>
        <v>4</v>
      </c>
      <c r="AE68" s="109">
        <f t="shared" si="14"/>
        <v>7.8431372549019605</v>
      </c>
      <c r="AF68" s="108">
        <f>'Гл. энерг.'!AF68+Энерг.электр.!AF68</f>
        <v>0</v>
      </c>
      <c r="AG68" s="109">
        <f t="shared" si="15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108">
        <f>'Гл. энерг.'!C69+Энерг.электр.!C69</f>
        <v>10</v>
      </c>
      <c r="D69" s="108">
        <f>'Гл. энерг.'!D69+Энерг.электр.!D69</f>
        <v>14</v>
      </c>
      <c r="E69" s="109">
        <f t="shared" si="0"/>
        <v>140</v>
      </c>
      <c r="F69" s="108">
        <f>'Гл. энерг.'!F69+Энерг.электр.!F69</f>
        <v>0</v>
      </c>
      <c r="G69" s="109">
        <f t="shared" si="1"/>
        <v>0</v>
      </c>
      <c r="H69" s="108">
        <f>'Гл. энерг.'!H69+Энерг.электр.!H69</f>
        <v>10</v>
      </c>
      <c r="I69" s="109">
        <f t="shared" si="2"/>
        <v>71.428571428571431</v>
      </c>
      <c r="J69" s="109">
        <f t="shared" si="3"/>
        <v>100</v>
      </c>
      <c r="K69" s="108">
        <f>'Гл. энерг.'!K69+Энерг.электр.!K69</f>
        <v>1</v>
      </c>
      <c r="L69" s="109">
        <f t="shared" si="4"/>
        <v>7.1428571428571423</v>
      </c>
      <c r="M69" s="108">
        <f>'Гл. энерг.'!M69+Энерг.электр.!M69</f>
        <v>9</v>
      </c>
      <c r="N69" s="109">
        <f t="shared" si="5"/>
        <v>64.285714285714292</v>
      </c>
      <c r="O69" s="108">
        <f>'Гл. энерг.'!O69+Энерг.электр.!O69</f>
        <v>4</v>
      </c>
      <c r="P69" s="109">
        <f t="shared" si="6"/>
        <v>28.571428571428569</v>
      </c>
      <c r="Q69" s="108">
        <f>'Гл. энерг.'!Q69+Энерг.электр.!Q69</f>
        <v>4</v>
      </c>
      <c r="R69" s="109">
        <f t="shared" si="7"/>
        <v>100</v>
      </c>
      <c r="S69" s="108">
        <f>'Гл. энерг.'!S69+Энерг.электр.!S69</f>
        <v>4</v>
      </c>
      <c r="T69" s="109">
        <f t="shared" si="8"/>
        <v>28.571428571428569</v>
      </c>
      <c r="U69" s="108">
        <f>'Гл. энерг.'!U69+Энерг.электр.!U69</f>
        <v>5</v>
      </c>
      <c r="V69" s="109">
        <f t="shared" si="9"/>
        <v>35.714285714285715</v>
      </c>
      <c r="W69" s="108">
        <f>'Гл. энерг.'!W69+Энерг.электр.!W69</f>
        <v>0</v>
      </c>
      <c r="X69" s="109">
        <f t="shared" si="10"/>
        <v>0</v>
      </c>
      <c r="Y69" s="108">
        <f>'Гл. энерг.'!Y69+Энерг.электр.!Y69</f>
        <v>0</v>
      </c>
      <c r="Z69" s="109">
        <f t="shared" si="11"/>
        <v>0</v>
      </c>
      <c r="AA69" s="108">
        <f>'Гл. энерг.'!AA69+Энерг.электр.!AA69</f>
        <v>0</v>
      </c>
      <c r="AB69" s="109">
        <f t="shared" si="12"/>
        <v>0</v>
      </c>
      <c r="AC69" s="109">
        <f t="shared" si="13"/>
        <v>0</v>
      </c>
      <c r="AD69" s="108">
        <f>'Гл. энерг.'!AD69+Энерг.электр.!AD69</f>
        <v>0</v>
      </c>
      <c r="AE69" s="109">
        <f t="shared" si="14"/>
        <v>0</v>
      </c>
      <c r="AF69" s="108">
        <f>'Гл. энерг.'!AF69+Энерг.электр.!AF69</f>
        <v>0</v>
      </c>
      <c r="AG69" s="109">
        <f t="shared" si="15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108">
        <f>'Гл. энерг.'!C70+Энерг.электр.!C70</f>
        <v>0</v>
      </c>
      <c r="D70" s="108">
        <f>'Гл. энерг.'!D70+Энерг.электр.!D70</f>
        <v>0</v>
      </c>
      <c r="E70" s="109">
        <f t="shared" si="0"/>
        <v>0</v>
      </c>
      <c r="F70" s="108">
        <f>'Гл. энерг.'!F70+Энерг.электр.!F70</f>
        <v>0</v>
      </c>
      <c r="G70" s="109">
        <f t="shared" si="1"/>
        <v>0</v>
      </c>
      <c r="H70" s="108">
        <f>'Гл. энерг.'!H70+Энерг.электр.!H70</f>
        <v>0</v>
      </c>
      <c r="I70" s="109">
        <f t="shared" si="2"/>
        <v>0</v>
      </c>
      <c r="J70" s="109">
        <f t="shared" si="3"/>
        <v>0</v>
      </c>
      <c r="K70" s="108">
        <f>'Гл. энерг.'!K70+Энерг.электр.!K70</f>
        <v>0</v>
      </c>
      <c r="L70" s="109">
        <f t="shared" si="4"/>
        <v>0</v>
      </c>
      <c r="M70" s="108">
        <f>'Гл. энерг.'!M70+Энерг.электр.!M70</f>
        <v>0</v>
      </c>
      <c r="N70" s="109">
        <f t="shared" si="5"/>
        <v>0</v>
      </c>
      <c r="O70" s="108">
        <f>'Гл. энерг.'!O70+Энерг.электр.!O70</f>
        <v>0</v>
      </c>
      <c r="P70" s="109">
        <f t="shared" si="6"/>
        <v>0</v>
      </c>
      <c r="Q70" s="108">
        <f>'Гл. энерг.'!Q70+Энерг.электр.!Q70</f>
        <v>0</v>
      </c>
      <c r="R70" s="109">
        <f t="shared" si="7"/>
        <v>0</v>
      </c>
      <c r="S70" s="108">
        <f>'Гл. энерг.'!S70+Энерг.электр.!S70</f>
        <v>0</v>
      </c>
      <c r="T70" s="109">
        <f t="shared" si="8"/>
        <v>0</v>
      </c>
      <c r="U70" s="108">
        <f>'Гл. энерг.'!U70+Энерг.электр.!U70</f>
        <v>0</v>
      </c>
      <c r="V70" s="109">
        <f t="shared" si="9"/>
        <v>0</v>
      </c>
      <c r="W70" s="108">
        <f>'Гл. энерг.'!W70+Энерг.электр.!W70</f>
        <v>0</v>
      </c>
      <c r="X70" s="109">
        <f t="shared" si="10"/>
        <v>0</v>
      </c>
      <c r="Y70" s="108">
        <f>'Гл. энерг.'!Y70+Энерг.электр.!Y70</f>
        <v>0</v>
      </c>
      <c r="Z70" s="109">
        <f t="shared" si="11"/>
        <v>0</v>
      </c>
      <c r="AA70" s="108">
        <f>'Гл. энерг.'!AA70+Энерг.электр.!AA70</f>
        <v>0</v>
      </c>
      <c r="AB70" s="109">
        <f t="shared" si="12"/>
        <v>0</v>
      </c>
      <c r="AC70" s="109">
        <f t="shared" si="13"/>
        <v>0</v>
      </c>
      <c r="AD70" s="108">
        <f>'Гл. энерг.'!AD70+Энерг.электр.!AD70</f>
        <v>0</v>
      </c>
      <c r="AE70" s="109">
        <f t="shared" si="14"/>
        <v>0</v>
      </c>
      <c r="AF70" s="108">
        <f>'Гл. энерг.'!AF70+Энерг.электр.!AF70</f>
        <v>0</v>
      </c>
      <c r="AG70" s="109">
        <f t="shared" si="15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108">
        <f>'Гл. энерг.'!C71+Энерг.электр.!C71</f>
        <v>0</v>
      </c>
      <c r="D71" s="108">
        <f>'Гл. энерг.'!D71+Энерг.электр.!D71</f>
        <v>0</v>
      </c>
      <c r="E71" s="109">
        <f t="shared" si="0"/>
        <v>0</v>
      </c>
      <c r="F71" s="108">
        <f>'Гл. энерг.'!F71+Энерг.электр.!F71</f>
        <v>0</v>
      </c>
      <c r="G71" s="109">
        <f t="shared" si="1"/>
        <v>0</v>
      </c>
      <c r="H71" s="108">
        <f>'Гл. энерг.'!H71+Энерг.электр.!H71</f>
        <v>0</v>
      </c>
      <c r="I71" s="109">
        <f t="shared" si="2"/>
        <v>0</v>
      </c>
      <c r="J71" s="109">
        <f t="shared" si="3"/>
        <v>0</v>
      </c>
      <c r="K71" s="108">
        <f>'Гл. энерг.'!K71+Энерг.электр.!K71</f>
        <v>0</v>
      </c>
      <c r="L71" s="109">
        <f t="shared" si="4"/>
        <v>0</v>
      </c>
      <c r="M71" s="108">
        <f>'Гл. энерг.'!M71+Энерг.электр.!M71</f>
        <v>0</v>
      </c>
      <c r="N71" s="109">
        <f t="shared" si="5"/>
        <v>0</v>
      </c>
      <c r="O71" s="108">
        <f>'Гл. энерг.'!O71+Энерг.электр.!O71</f>
        <v>0</v>
      </c>
      <c r="P71" s="109">
        <f t="shared" si="6"/>
        <v>0</v>
      </c>
      <c r="Q71" s="108">
        <f>'Гл. энерг.'!Q71+Энерг.электр.!Q71</f>
        <v>0</v>
      </c>
      <c r="R71" s="109">
        <f t="shared" si="7"/>
        <v>0</v>
      </c>
      <c r="S71" s="108">
        <f>'Гл. энерг.'!S71+Энерг.электр.!S71</f>
        <v>0</v>
      </c>
      <c r="T71" s="109">
        <f t="shared" si="8"/>
        <v>0</v>
      </c>
      <c r="U71" s="108">
        <f>'Гл. энерг.'!U71+Энерг.электр.!U71</f>
        <v>0</v>
      </c>
      <c r="V71" s="109">
        <f t="shared" si="9"/>
        <v>0</v>
      </c>
      <c r="W71" s="108">
        <f>'Гл. энерг.'!W71+Энерг.электр.!W71</f>
        <v>0</v>
      </c>
      <c r="X71" s="109">
        <f t="shared" si="10"/>
        <v>0</v>
      </c>
      <c r="Y71" s="108">
        <f>'Гл. энерг.'!Y71+Энерг.электр.!Y71</f>
        <v>0</v>
      </c>
      <c r="Z71" s="109">
        <f t="shared" si="11"/>
        <v>0</v>
      </c>
      <c r="AA71" s="108">
        <f>'Гл. энерг.'!AA71+Энерг.электр.!AA71</f>
        <v>0</v>
      </c>
      <c r="AB71" s="109">
        <f t="shared" si="12"/>
        <v>0</v>
      </c>
      <c r="AC71" s="109">
        <f t="shared" si="13"/>
        <v>0</v>
      </c>
      <c r="AD71" s="108">
        <f>'Гл. энерг.'!AD71+Энерг.электр.!AD71</f>
        <v>0</v>
      </c>
      <c r="AE71" s="109">
        <f t="shared" si="14"/>
        <v>0</v>
      </c>
      <c r="AF71" s="108">
        <f>'Гл. энерг.'!AF71+Энерг.электр.!AF71</f>
        <v>0</v>
      </c>
      <c r="AG71" s="109">
        <f t="shared" si="15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61">
        <f>SUM(C73:C78)</f>
        <v>816</v>
      </c>
      <c r="D72" s="61">
        <f>SUM(D73:D78)</f>
        <v>723</v>
      </c>
      <c r="E72" s="62">
        <f t="shared" si="0"/>
        <v>88.60294117647058</v>
      </c>
      <c r="F72" s="61">
        <f>SUM(F73:F78)</f>
        <v>10</v>
      </c>
      <c r="G72" s="62">
        <f t="shared" si="1"/>
        <v>1.3831258644536653</v>
      </c>
      <c r="H72" s="61">
        <f>SUM(H73:H78)</f>
        <v>589</v>
      </c>
      <c r="I72" s="62">
        <f>IF(D72=0,0,H72/D72*100)</f>
        <v>81.46611341632088</v>
      </c>
      <c r="J72" s="62">
        <f>IF(C72=0,0,H72/C72*100)</f>
        <v>72.181372549019613</v>
      </c>
      <c r="K72" s="61">
        <f>SUM(K73:K78)</f>
        <v>180</v>
      </c>
      <c r="L72" s="62">
        <f t="shared" si="4"/>
        <v>24.896265560165975</v>
      </c>
      <c r="M72" s="61">
        <f>SUM(M73:M78)</f>
        <v>409</v>
      </c>
      <c r="N72" s="62">
        <f>IF(D72=0,0,M72/D72*100)</f>
        <v>56.569847856154908</v>
      </c>
      <c r="O72" s="61">
        <f>SUM(O73:O78)</f>
        <v>134</v>
      </c>
      <c r="P72" s="62">
        <f>IF(D72=0,0,O72/D72*100)</f>
        <v>18.533886583679116</v>
      </c>
      <c r="Q72" s="61">
        <f>SUM(Q73:Q78)</f>
        <v>19</v>
      </c>
      <c r="R72" s="62">
        <f t="shared" si="7"/>
        <v>14.17910447761194</v>
      </c>
      <c r="S72" s="61">
        <f>SUM(S73:S78)</f>
        <v>83</v>
      </c>
      <c r="T72" s="62">
        <f>IF(D72=0,0,S72/D72*100)</f>
        <v>11.479944674965422</v>
      </c>
      <c r="U72" s="61">
        <f>SUM(U73:U78)</f>
        <v>66</v>
      </c>
      <c r="V72" s="62">
        <f t="shared" si="9"/>
        <v>9.1286307053941904</v>
      </c>
      <c r="W72" s="61">
        <f>SUM(W73:W78)</f>
        <v>53</v>
      </c>
      <c r="X72" s="62">
        <f>IF(D72=0,0,W72/D72*100)</f>
        <v>7.3305670816044266</v>
      </c>
      <c r="Y72" s="61">
        <f>SUM(Y73:Y78)</f>
        <v>123</v>
      </c>
      <c r="Z72" s="62">
        <f>IF(D72=0,0,Y72/D72*100)</f>
        <v>17.012448132780083</v>
      </c>
      <c r="AA72" s="61">
        <f>SUM(AA73:AA78)</f>
        <v>3</v>
      </c>
      <c r="AB72" s="62">
        <f>IF(D72=0,0,AA72/D72*100)</f>
        <v>0.41493775933609961</v>
      </c>
      <c r="AC72" s="62">
        <f>IF(Y72=0,0,AA72/Y72*100)</f>
        <v>2.4390243902439024</v>
      </c>
      <c r="AD72" s="61">
        <f>SUM(AD73:AD78)</f>
        <v>108</v>
      </c>
      <c r="AE72" s="62">
        <f t="shared" si="14"/>
        <v>14.937759336099585</v>
      </c>
      <c r="AF72" s="61">
        <f>SUM(AF73:AF78)</f>
        <v>0</v>
      </c>
      <c r="AG72" s="62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108">
        <f>'Гл. энерг.'!C73+Энерг.электр.!C73</f>
        <v>112</v>
      </c>
      <c r="D73" s="108">
        <f>'Гл. энерг.'!D73+Энерг.электр.!D73</f>
        <v>105</v>
      </c>
      <c r="E73" s="109">
        <f t="shared" si="0"/>
        <v>93.75</v>
      </c>
      <c r="F73" s="108">
        <f>'Гл. энерг.'!F73+Энерг.электр.!F73</f>
        <v>0</v>
      </c>
      <c r="G73" s="109">
        <f t="shared" si="1"/>
        <v>0</v>
      </c>
      <c r="H73" s="108">
        <f>'Гл. энерг.'!H73+Энерг.электр.!H73</f>
        <v>94</v>
      </c>
      <c r="I73" s="109">
        <f t="shared" si="2"/>
        <v>89.523809523809533</v>
      </c>
      <c r="J73" s="109">
        <f t="shared" si="3"/>
        <v>83.928571428571431</v>
      </c>
      <c r="K73" s="108">
        <f>'Гл. энерг.'!K73+Энерг.электр.!K73</f>
        <v>23</v>
      </c>
      <c r="L73" s="109">
        <f t="shared" si="4"/>
        <v>21.904761904761905</v>
      </c>
      <c r="M73" s="108">
        <f>'Гл. энерг.'!M73+Энерг.электр.!M73</f>
        <v>71</v>
      </c>
      <c r="N73" s="109">
        <f t="shared" si="5"/>
        <v>67.61904761904762</v>
      </c>
      <c r="O73" s="108">
        <f>'Гл. энерг.'!O73+Энерг.электр.!O73</f>
        <v>11</v>
      </c>
      <c r="P73" s="109">
        <f t="shared" si="6"/>
        <v>10.476190476190476</v>
      </c>
      <c r="Q73" s="108">
        <f>'Гл. энерг.'!Q73+Энерг.электр.!Q73</f>
        <v>3</v>
      </c>
      <c r="R73" s="109">
        <f t="shared" si="7"/>
        <v>27.27272727272727</v>
      </c>
      <c r="S73" s="108">
        <f>'Гл. энерг.'!S73+Энерг.электр.!S73</f>
        <v>6</v>
      </c>
      <c r="T73" s="109">
        <f t="shared" si="8"/>
        <v>5.7142857142857144</v>
      </c>
      <c r="U73" s="108">
        <f>'Гл. энерг.'!U73+Энерг.электр.!U73</f>
        <v>13</v>
      </c>
      <c r="V73" s="109">
        <f t="shared" si="9"/>
        <v>12.380952380952381</v>
      </c>
      <c r="W73" s="108">
        <f>'Гл. энерг.'!W73+Энерг.электр.!W73</f>
        <v>0</v>
      </c>
      <c r="X73" s="109">
        <f t="shared" si="10"/>
        <v>0</v>
      </c>
      <c r="Y73" s="108">
        <f>'Гл. энерг.'!Y73+Энерг.электр.!Y73</f>
        <v>27</v>
      </c>
      <c r="Z73" s="109">
        <f t="shared" si="11"/>
        <v>25.714285714285712</v>
      </c>
      <c r="AA73" s="108">
        <f>'Гл. энерг.'!AA73+Энерг.электр.!AA73</f>
        <v>0</v>
      </c>
      <c r="AB73" s="109">
        <f t="shared" si="12"/>
        <v>0</v>
      </c>
      <c r="AC73" s="109">
        <f t="shared" si="13"/>
        <v>0</v>
      </c>
      <c r="AD73" s="108">
        <f>'Гл. энерг.'!AD73+Энерг.электр.!AD73</f>
        <v>10</v>
      </c>
      <c r="AE73" s="109">
        <f t="shared" si="14"/>
        <v>9.5238095238095237</v>
      </c>
      <c r="AF73" s="108">
        <f>'Гл. энерг.'!AF73+Энерг.электр.!AF73</f>
        <v>0</v>
      </c>
      <c r="AG73" s="109">
        <f t="shared" si="15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108">
        <f>'Гл. энерг.'!C74+Энерг.электр.!C74</f>
        <v>276</v>
      </c>
      <c r="D74" s="108">
        <f>'Гл. энерг.'!D74+Энерг.электр.!D74</f>
        <v>220</v>
      </c>
      <c r="E74" s="109">
        <f t="shared" si="0"/>
        <v>79.710144927536234</v>
      </c>
      <c r="F74" s="108">
        <f>'Гл. энерг.'!F74+Энерг.электр.!F74</f>
        <v>2</v>
      </c>
      <c r="G74" s="109">
        <f t="shared" si="1"/>
        <v>0.90909090909090906</v>
      </c>
      <c r="H74" s="108">
        <f>'Гл. энерг.'!H74+Энерг.электр.!H74</f>
        <v>171</v>
      </c>
      <c r="I74" s="109">
        <f t="shared" si="2"/>
        <v>77.72727272727272</v>
      </c>
      <c r="J74" s="109">
        <f t="shared" si="3"/>
        <v>61.95652173913043</v>
      </c>
      <c r="K74" s="108">
        <f>'Гл. энерг.'!K74+Энерг.электр.!K74</f>
        <v>54</v>
      </c>
      <c r="L74" s="109">
        <f t="shared" si="4"/>
        <v>24.545454545454547</v>
      </c>
      <c r="M74" s="108">
        <f>'Гл. энерг.'!M74+Энерг.электр.!M74</f>
        <v>117</v>
      </c>
      <c r="N74" s="109">
        <f t="shared" si="5"/>
        <v>53.181818181818187</v>
      </c>
      <c r="O74" s="108">
        <f>'Гл. энерг.'!O74+Энерг.электр.!O74</f>
        <v>49</v>
      </c>
      <c r="P74" s="109">
        <f t="shared" si="6"/>
        <v>22.272727272727273</v>
      </c>
      <c r="Q74" s="108">
        <f>'Гл. энерг.'!Q74+Энерг.электр.!Q74</f>
        <v>2</v>
      </c>
      <c r="R74" s="109">
        <f t="shared" si="7"/>
        <v>4.0816326530612246</v>
      </c>
      <c r="S74" s="108">
        <f>'Гл. энерг.'!S74+Энерг.электр.!S74</f>
        <v>14</v>
      </c>
      <c r="T74" s="109">
        <f t="shared" si="8"/>
        <v>6.3636363636363633</v>
      </c>
      <c r="U74" s="108">
        <f>'Гл. энерг.'!U74+Энерг.электр.!U74</f>
        <v>22</v>
      </c>
      <c r="V74" s="109">
        <f t="shared" si="9"/>
        <v>10</v>
      </c>
      <c r="W74" s="108">
        <f>'Гл. энерг.'!W74+Энерг.электр.!W74</f>
        <v>12</v>
      </c>
      <c r="X74" s="109">
        <f t="shared" si="10"/>
        <v>5.4545454545454541</v>
      </c>
      <c r="Y74" s="108">
        <f>'Гл. энерг.'!Y74+Энерг.электр.!Y74</f>
        <v>30</v>
      </c>
      <c r="Z74" s="109">
        <f t="shared" si="11"/>
        <v>13.636363636363635</v>
      </c>
      <c r="AA74" s="108">
        <f>'Гл. энерг.'!AA74+Энерг.электр.!AA74</f>
        <v>1</v>
      </c>
      <c r="AB74" s="109">
        <f t="shared" si="12"/>
        <v>0.45454545454545453</v>
      </c>
      <c r="AC74" s="109">
        <f t="shared" si="13"/>
        <v>3.3333333333333335</v>
      </c>
      <c r="AD74" s="108">
        <f>'Гл. энерг.'!AD74+Энерг.электр.!AD74</f>
        <v>34</v>
      </c>
      <c r="AE74" s="109">
        <f t="shared" si="14"/>
        <v>15.454545454545453</v>
      </c>
      <c r="AF74" s="108">
        <f>'Гл. энерг.'!AF74+Энерг.электр.!AF74</f>
        <v>0</v>
      </c>
      <c r="AG74" s="109">
        <f t="shared" si="15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108">
        <f>'Гл. энерг.'!C75+Энерг.электр.!C75</f>
        <v>216</v>
      </c>
      <c r="D75" s="108">
        <f>'Гл. энерг.'!D75+Энерг.электр.!D75</f>
        <v>196</v>
      </c>
      <c r="E75" s="109">
        <f t="shared" si="0"/>
        <v>90.740740740740748</v>
      </c>
      <c r="F75" s="108">
        <f>'Гл. энерг.'!F75+Энерг.электр.!F75</f>
        <v>0</v>
      </c>
      <c r="G75" s="109">
        <f t="shared" si="1"/>
        <v>0</v>
      </c>
      <c r="H75" s="108">
        <f>'Гл. энерг.'!H75+Энерг.электр.!H75</f>
        <v>169</v>
      </c>
      <c r="I75" s="109">
        <f t="shared" si="2"/>
        <v>86.224489795918373</v>
      </c>
      <c r="J75" s="109">
        <f t="shared" si="3"/>
        <v>78.240740740740748</v>
      </c>
      <c r="K75" s="108">
        <f>'Гл. энерг.'!K75+Энерг.электр.!K75</f>
        <v>55</v>
      </c>
      <c r="L75" s="109">
        <f t="shared" si="4"/>
        <v>28.061224489795915</v>
      </c>
      <c r="M75" s="108">
        <f>'Гл. энерг.'!M75+Энерг.электр.!M75</f>
        <v>114</v>
      </c>
      <c r="N75" s="109">
        <f t="shared" si="5"/>
        <v>58.163265306122447</v>
      </c>
      <c r="O75" s="108">
        <f>'Гл. энерг.'!O75+Энерг.электр.!O75</f>
        <v>27</v>
      </c>
      <c r="P75" s="109">
        <f t="shared" si="6"/>
        <v>13.77551020408163</v>
      </c>
      <c r="Q75" s="108">
        <f>'Гл. энерг.'!Q75+Энерг.электр.!Q75</f>
        <v>2</v>
      </c>
      <c r="R75" s="109">
        <f t="shared" si="7"/>
        <v>7.4074074074074066</v>
      </c>
      <c r="S75" s="108">
        <f>'Гл. энерг.'!S75+Энерг.электр.!S75</f>
        <v>24</v>
      </c>
      <c r="T75" s="109">
        <f t="shared" si="8"/>
        <v>12.244897959183673</v>
      </c>
      <c r="U75" s="108">
        <f>'Гл. энерг.'!U75+Энерг.электр.!U75</f>
        <v>10</v>
      </c>
      <c r="V75" s="109">
        <f t="shared" si="9"/>
        <v>5.1020408163265305</v>
      </c>
      <c r="W75" s="108">
        <f>'Гл. энерг.'!W75+Энерг.электр.!W75</f>
        <v>18</v>
      </c>
      <c r="X75" s="109">
        <f t="shared" si="10"/>
        <v>9.183673469387756</v>
      </c>
      <c r="Y75" s="108">
        <f>'Гл. энерг.'!Y75+Энерг.электр.!Y75</f>
        <v>28</v>
      </c>
      <c r="Z75" s="109">
        <f t="shared" si="11"/>
        <v>14.285714285714285</v>
      </c>
      <c r="AA75" s="108">
        <f>'Гл. энерг.'!AA75+Энерг.электр.!AA75</f>
        <v>1</v>
      </c>
      <c r="AB75" s="109">
        <f t="shared" si="12"/>
        <v>0.51020408163265307</v>
      </c>
      <c r="AC75" s="109">
        <f t="shared" si="13"/>
        <v>3.5714285714285712</v>
      </c>
      <c r="AD75" s="108">
        <f>'Гл. энерг.'!AD75+Энерг.электр.!AD75</f>
        <v>32</v>
      </c>
      <c r="AE75" s="109">
        <f t="shared" si="14"/>
        <v>16.326530612244898</v>
      </c>
      <c r="AF75" s="108">
        <f>'Гл. энерг.'!AF75+Энерг.электр.!AF75</f>
        <v>0</v>
      </c>
      <c r="AG75" s="109">
        <f t="shared" si="15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108">
        <f>'Гл. энерг.'!C76+Энерг.электр.!C76</f>
        <v>203</v>
      </c>
      <c r="D76" s="108">
        <f>'Гл. энерг.'!D76+Энерг.электр.!D76</f>
        <v>193</v>
      </c>
      <c r="E76" s="109">
        <f t="shared" si="0"/>
        <v>95.073891625615758</v>
      </c>
      <c r="F76" s="108">
        <f>'Гл. энерг.'!F76+Энерг.электр.!F76</f>
        <v>8</v>
      </c>
      <c r="G76" s="109">
        <f t="shared" si="1"/>
        <v>4.1450777202072544</v>
      </c>
      <c r="H76" s="108">
        <f>'Гл. энерг.'!H76+Энерг.электр.!H76</f>
        <v>149</v>
      </c>
      <c r="I76" s="109">
        <f t="shared" si="2"/>
        <v>77.202072538860094</v>
      </c>
      <c r="J76" s="109">
        <f t="shared" si="3"/>
        <v>73.399014778325125</v>
      </c>
      <c r="K76" s="108">
        <f>'Гл. энерг.'!K76+Энерг.электр.!K76</f>
        <v>47</v>
      </c>
      <c r="L76" s="109">
        <f t="shared" si="4"/>
        <v>24.352331606217618</v>
      </c>
      <c r="M76" s="108">
        <f>'Гл. энерг.'!M76+Энерг.электр.!M76</f>
        <v>102</v>
      </c>
      <c r="N76" s="109">
        <f t="shared" si="5"/>
        <v>52.849740932642483</v>
      </c>
      <c r="O76" s="108">
        <f>'Гл. энерг.'!O76+Энерг.электр.!O76</f>
        <v>44</v>
      </c>
      <c r="P76" s="109">
        <f t="shared" si="6"/>
        <v>22.797927461139896</v>
      </c>
      <c r="Q76" s="108">
        <f>'Гл. энерг.'!Q76+Энерг.электр.!Q76</f>
        <v>12</v>
      </c>
      <c r="R76" s="109">
        <f t="shared" si="7"/>
        <v>27.27272727272727</v>
      </c>
      <c r="S76" s="108">
        <f>'Гл. энерг.'!S76+Энерг.электр.!S76</f>
        <v>39</v>
      </c>
      <c r="T76" s="109">
        <f t="shared" si="8"/>
        <v>20.207253886010363</v>
      </c>
      <c r="U76" s="108">
        <f>'Гл. энерг.'!U76+Энерг.электр.!U76</f>
        <v>19</v>
      </c>
      <c r="V76" s="109">
        <f t="shared" si="9"/>
        <v>9.8445595854922274</v>
      </c>
      <c r="W76" s="108">
        <f>'Гл. энерг.'!W76+Энерг.электр.!W76</f>
        <v>23</v>
      </c>
      <c r="X76" s="109">
        <f t="shared" si="10"/>
        <v>11.917098445595855</v>
      </c>
      <c r="Y76" s="108">
        <f>'Гл. энерг.'!Y76+Энерг.электр.!Y76</f>
        <v>38</v>
      </c>
      <c r="Z76" s="109">
        <f t="shared" si="11"/>
        <v>19.689119170984455</v>
      </c>
      <c r="AA76" s="108">
        <f>'Гл. энерг.'!AA76+Энерг.электр.!AA76</f>
        <v>1</v>
      </c>
      <c r="AB76" s="109">
        <f t="shared" si="12"/>
        <v>0.5181347150259068</v>
      </c>
      <c r="AC76" s="109">
        <f t="shared" si="13"/>
        <v>2.6315789473684208</v>
      </c>
      <c r="AD76" s="108">
        <f>'Гл. энерг.'!AD76+Энерг.электр.!AD76</f>
        <v>32</v>
      </c>
      <c r="AE76" s="109">
        <f t="shared" si="14"/>
        <v>16.580310880829018</v>
      </c>
      <c r="AF76" s="108">
        <f>'Гл. энерг.'!AF76+Энерг.электр.!AF76</f>
        <v>0</v>
      </c>
      <c r="AG76" s="109">
        <f t="shared" si="15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108">
        <f>'Гл. энерг.'!C77+Энерг.электр.!C77</f>
        <v>0</v>
      </c>
      <c r="D77" s="108">
        <f>'Гл. энерг.'!D77+Энерг.электр.!D77</f>
        <v>0</v>
      </c>
      <c r="E77" s="109">
        <f t="shared" si="0"/>
        <v>0</v>
      </c>
      <c r="F77" s="108">
        <f>'Гл. энерг.'!F77+Энерг.электр.!F77</f>
        <v>0</v>
      </c>
      <c r="G77" s="109">
        <f t="shared" si="1"/>
        <v>0</v>
      </c>
      <c r="H77" s="108">
        <f>'Гл. энерг.'!H77+Энерг.электр.!H77</f>
        <v>0</v>
      </c>
      <c r="I77" s="109">
        <f t="shared" si="2"/>
        <v>0</v>
      </c>
      <c r="J77" s="109">
        <f t="shared" si="3"/>
        <v>0</v>
      </c>
      <c r="K77" s="108">
        <f>'Гл. энерг.'!K77+Энерг.электр.!K77</f>
        <v>0</v>
      </c>
      <c r="L77" s="109">
        <f t="shared" si="4"/>
        <v>0</v>
      </c>
      <c r="M77" s="108">
        <f>'Гл. энерг.'!M77+Энерг.электр.!M77</f>
        <v>0</v>
      </c>
      <c r="N77" s="109">
        <f t="shared" si="5"/>
        <v>0</v>
      </c>
      <c r="O77" s="108">
        <f>'Гл. энерг.'!O77+Энерг.электр.!O77</f>
        <v>0</v>
      </c>
      <c r="P77" s="109">
        <f t="shared" si="6"/>
        <v>0</v>
      </c>
      <c r="Q77" s="108">
        <f>'Гл. энерг.'!Q77+Энерг.электр.!Q77</f>
        <v>0</v>
      </c>
      <c r="R77" s="109">
        <f t="shared" si="7"/>
        <v>0</v>
      </c>
      <c r="S77" s="108">
        <f>'Гл. энерг.'!S77+Энерг.электр.!S77</f>
        <v>0</v>
      </c>
      <c r="T77" s="109">
        <f t="shared" si="8"/>
        <v>0</v>
      </c>
      <c r="U77" s="108">
        <f>'Гл. энерг.'!U77+Энерг.электр.!U77</f>
        <v>0</v>
      </c>
      <c r="V77" s="109">
        <f t="shared" si="9"/>
        <v>0</v>
      </c>
      <c r="W77" s="108">
        <f>'Гл. энерг.'!W77+Энерг.электр.!W77</f>
        <v>0</v>
      </c>
      <c r="X77" s="109">
        <f t="shared" si="10"/>
        <v>0</v>
      </c>
      <c r="Y77" s="108">
        <f>'Гл. энерг.'!Y77+Энерг.электр.!Y77</f>
        <v>0</v>
      </c>
      <c r="Z77" s="109">
        <f t="shared" si="11"/>
        <v>0</v>
      </c>
      <c r="AA77" s="108">
        <f>'Гл. энерг.'!AA77+Энерг.электр.!AA77</f>
        <v>0</v>
      </c>
      <c r="AB77" s="109">
        <f t="shared" si="12"/>
        <v>0</v>
      </c>
      <c r="AC77" s="109">
        <f t="shared" si="13"/>
        <v>0</v>
      </c>
      <c r="AD77" s="108">
        <f>'Гл. энерг.'!AD77+Энерг.электр.!AD77</f>
        <v>0</v>
      </c>
      <c r="AE77" s="109">
        <f t="shared" si="14"/>
        <v>0</v>
      </c>
      <c r="AF77" s="108">
        <f>'Гл. энерг.'!AF77+Энерг.электр.!AF77</f>
        <v>0</v>
      </c>
      <c r="AG77" s="109">
        <f t="shared" si="15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108">
        <f>'Гл. энерг.'!C78+Энерг.электр.!C78</f>
        <v>9</v>
      </c>
      <c r="D78" s="108">
        <f>'Гл. энерг.'!D78+Энерг.электр.!D78</f>
        <v>9</v>
      </c>
      <c r="E78" s="109">
        <f t="shared" si="0"/>
        <v>100</v>
      </c>
      <c r="F78" s="108">
        <f>'Гл. энерг.'!F78+Энерг.электр.!F78</f>
        <v>0</v>
      </c>
      <c r="G78" s="109">
        <f t="shared" si="1"/>
        <v>0</v>
      </c>
      <c r="H78" s="108">
        <f>'Гл. энерг.'!H78+Энерг.электр.!H78</f>
        <v>6</v>
      </c>
      <c r="I78" s="109">
        <f t="shared" si="2"/>
        <v>66.666666666666657</v>
      </c>
      <c r="J78" s="109">
        <f t="shared" si="3"/>
        <v>66.666666666666657</v>
      </c>
      <c r="K78" s="108">
        <f>'Гл. энерг.'!K78+Энерг.электр.!K78</f>
        <v>1</v>
      </c>
      <c r="L78" s="109">
        <f t="shared" si="4"/>
        <v>11.111111111111111</v>
      </c>
      <c r="M78" s="108">
        <f>'Гл. энерг.'!M78+Энерг.электр.!M78</f>
        <v>5</v>
      </c>
      <c r="N78" s="109">
        <f t="shared" si="5"/>
        <v>55.555555555555557</v>
      </c>
      <c r="O78" s="108">
        <f>'Гл. энерг.'!O78+Энерг.электр.!O78</f>
        <v>3</v>
      </c>
      <c r="P78" s="109">
        <f t="shared" si="6"/>
        <v>33.333333333333329</v>
      </c>
      <c r="Q78" s="108">
        <f>'Гл. энерг.'!Q78+Энерг.электр.!Q78</f>
        <v>0</v>
      </c>
      <c r="R78" s="109">
        <f t="shared" si="7"/>
        <v>0</v>
      </c>
      <c r="S78" s="108">
        <f>'Гл. энерг.'!S78+Энерг.электр.!S78</f>
        <v>0</v>
      </c>
      <c r="T78" s="109">
        <f t="shared" si="8"/>
        <v>0</v>
      </c>
      <c r="U78" s="108">
        <f>'Гл. энерг.'!U78+Энерг.электр.!U78</f>
        <v>2</v>
      </c>
      <c r="V78" s="109">
        <f t="shared" si="9"/>
        <v>22.222222222222221</v>
      </c>
      <c r="W78" s="108">
        <f>'Гл. энерг.'!W78+Энерг.электр.!W78</f>
        <v>0</v>
      </c>
      <c r="X78" s="109">
        <f t="shared" si="10"/>
        <v>0</v>
      </c>
      <c r="Y78" s="108">
        <f>'Гл. энерг.'!Y78+Энерг.электр.!Y78</f>
        <v>0</v>
      </c>
      <c r="Z78" s="109">
        <f t="shared" si="11"/>
        <v>0</v>
      </c>
      <c r="AA78" s="108">
        <f>'Гл. энерг.'!AA78+Энерг.электр.!AA78</f>
        <v>0</v>
      </c>
      <c r="AB78" s="109">
        <f t="shared" si="12"/>
        <v>0</v>
      </c>
      <c r="AC78" s="109">
        <f t="shared" si="13"/>
        <v>0</v>
      </c>
      <c r="AD78" s="108">
        <f>'Гл. энерг.'!AD78+Энерг.электр.!AD78</f>
        <v>0</v>
      </c>
      <c r="AE78" s="109">
        <f t="shared" si="14"/>
        <v>0</v>
      </c>
      <c r="AF78" s="108">
        <f>'Гл. энерг.'!AF78+Энерг.электр.!AF78</f>
        <v>0</v>
      </c>
      <c r="AG78" s="109">
        <f t="shared" si="15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61">
        <f>SUM(C80:C89)</f>
        <v>1703</v>
      </c>
      <c r="D79" s="61">
        <f>SUM(D80:D89)</f>
        <v>1512</v>
      </c>
      <c r="E79" s="62">
        <f>IF(C79=0,0,D79/C79*100)</f>
        <v>88.784497944803292</v>
      </c>
      <c r="F79" s="61">
        <f>SUM(F80:F89)</f>
        <v>9</v>
      </c>
      <c r="G79" s="62">
        <f>IF(D79=0,0,F79/D79*100)</f>
        <v>0.59523809523809523</v>
      </c>
      <c r="H79" s="61">
        <f>SUM(H80:H89)</f>
        <v>1157</v>
      </c>
      <c r="I79" s="62">
        <f>IF(D79=0,0,H79/D79*100)</f>
        <v>76.521164021164026</v>
      </c>
      <c r="J79" s="62">
        <f>IF(C79=0,0,H79/C79*100)</f>
        <v>67.938931297709928</v>
      </c>
      <c r="K79" s="61">
        <f>SUM(K80:K89)</f>
        <v>340</v>
      </c>
      <c r="L79" s="62">
        <f t="shared" si="4"/>
        <v>22.486772486772484</v>
      </c>
      <c r="M79" s="61">
        <f>SUM(M80:M89)</f>
        <v>817</v>
      </c>
      <c r="N79" s="62">
        <f>IF(D79=0,0,M79/D79*100)</f>
        <v>54.034391534391531</v>
      </c>
      <c r="O79" s="61">
        <f>SUM(O80:O89)</f>
        <v>355</v>
      </c>
      <c r="P79" s="62">
        <f>IF(D79=0,0,O79/D79*100)</f>
        <v>23.478835978835981</v>
      </c>
      <c r="Q79" s="61">
        <f>SUM(Q80:Q89)</f>
        <v>7</v>
      </c>
      <c r="R79" s="62">
        <f t="shared" si="7"/>
        <v>1.971830985915493</v>
      </c>
      <c r="S79" s="61">
        <f>SUM(S80:S89)</f>
        <v>130</v>
      </c>
      <c r="T79" s="62">
        <f>IF(D79=0,0,S79/D79*100)</f>
        <v>8.5978835978835981</v>
      </c>
      <c r="U79" s="61">
        <f>SUM(U80:U89)</f>
        <v>137</v>
      </c>
      <c r="V79" s="62">
        <f t="shared" si="9"/>
        <v>9.0608465608465618</v>
      </c>
      <c r="W79" s="61">
        <f>SUM(W80:W89)</f>
        <v>75</v>
      </c>
      <c r="X79" s="62">
        <f>IF(D79=0,0,W79/D79*100)</f>
        <v>4.9603174603174605</v>
      </c>
      <c r="Y79" s="61">
        <f>SUM(Y80:Y89)</f>
        <v>210</v>
      </c>
      <c r="Z79" s="62">
        <f>IF(D79=0,0,Y79/D79*100)</f>
        <v>13.888888888888889</v>
      </c>
      <c r="AA79" s="61">
        <f>SUM(AA80:AA89)</f>
        <v>6</v>
      </c>
      <c r="AB79" s="62">
        <f>IF(D79=0,0,AA79/D79*100)</f>
        <v>0.3968253968253968</v>
      </c>
      <c r="AC79" s="62">
        <f>IF(Y79=0,0,AA79/Y79*100)</f>
        <v>2.8571428571428572</v>
      </c>
      <c r="AD79" s="61">
        <f>SUM(AD80:AD89)</f>
        <v>265</v>
      </c>
      <c r="AE79" s="62">
        <f t="shared" si="14"/>
        <v>17.526455026455025</v>
      </c>
      <c r="AF79" s="61">
        <f>SUM(AF80:AF89)</f>
        <v>2</v>
      </c>
      <c r="AG79" s="62">
        <f>IF(D79=0,0,AF79/D79*100)</f>
        <v>0.13227513227513227</v>
      </c>
      <c r="AH79" s="46"/>
      <c r="AI79" s="46"/>
    </row>
    <row r="80" spans="1:35" x14ac:dyDescent="0.25">
      <c r="A80" s="93">
        <v>65</v>
      </c>
      <c r="B80" s="96" t="s">
        <v>104</v>
      </c>
      <c r="C80" s="108">
        <f>'Гл. энерг.'!C80+Энерг.электр.!C80</f>
        <v>15</v>
      </c>
      <c r="D80" s="108">
        <f>'Гл. энерг.'!D80+Энерг.электр.!D80</f>
        <v>15</v>
      </c>
      <c r="E80" s="109">
        <f t="shared" ref="E80" si="64">IF(C80=0,0,D80/C80*100)</f>
        <v>100</v>
      </c>
      <c r="F80" s="108">
        <f>'Гл. энерг.'!F80+Энерг.электр.!F80</f>
        <v>0</v>
      </c>
      <c r="G80" s="109">
        <f t="shared" ref="G80" si="65">IF(D80=0,0,F80/D80*100)</f>
        <v>0</v>
      </c>
      <c r="H80" s="108">
        <f>'Гл. энерг.'!H80+Энерг.электр.!H80</f>
        <v>10</v>
      </c>
      <c r="I80" s="109">
        <f t="shared" ref="I80" si="66">IF(D80=0,0,H80/D80*100)</f>
        <v>66.666666666666657</v>
      </c>
      <c r="J80" s="109">
        <f t="shared" ref="J80" si="67">IF(C80=0,0,H80/C80*100)</f>
        <v>66.666666666666657</v>
      </c>
      <c r="K80" s="108">
        <f>'Гл. энерг.'!K80+Энерг.электр.!K80</f>
        <v>0</v>
      </c>
      <c r="L80" s="109">
        <f t="shared" ref="L80" si="68">IF(D80=0,0,K80/D80*100)</f>
        <v>0</v>
      </c>
      <c r="M80" s="108">
        <f>'Гл. энерг.'!M80+Энерг.электр.!M80</f>
        <v>10</v>
      </c>
      <c r="N80" s="109">
        <f t="shared" ref="N80" si="69">IF(D80=0,0,M80/D80*100)</f>
        <v>66.666666666666657</v>
      </c>
      <c r="O80" s="108">
        <f>'Гл. энерг.'!O80+Энерг.электр.!O80</f>
        <v>5</v>
      </c>
      <c r="P80" s="109">
        <f t="shared" ref="P80" si="70">IF(D80=0,0,O80/D80*100)</f>
        <v>33.333333333333329</v>
      </c>
      <c r="Q80" s="108">
        <f>'Гл. энерг.'!Q80+Энерг.электр.!Q80</f>
        <v>0</v>
      </c>
      <c r="R80" s="109">
        <f t="shared" ref="R80" si="71">IF(O80=0,0,Q80/O80*100)</f>
        <v>0</v>
      </c>
      <c r="S80" s="108">
        <f>'Гл. энерг.'!S80+Энерг.электр.!S80</f>
        <v>1</v>
      </c>
      <c r="T80" s="109">
        <f t="shared" ref="T80" si="72">IF(D80=0,0,S80/D80*100)</f>
        <v>6.666666666666667</v>
      </c>
      <c r="U80" s="108">
        <f>'Гл. энерг.'!U80+Энерг.электр.!U80</f>
        <v>2</v>
      </c>
      <c r="V80" s="109">
        <f t="shared" ref="V80" si="73">IF(D80=0,0,U80/D80*100)</f>
        <v>13.333333333333334</v>
      </c>
      <c r="W80" s="108">
        <f>'Гл. энерг.'!W80+Энерг.электр.!W80</f>
        <v>0</v>
      </c>
      <c r="X80" s="109">
        <f t="shared" ref="X80" si="74">IF(D80=0,0,W80/D80*100)</f>
        <v>0</v>
      </c>
      <c r="Y80" s="108">
        <f>'Гл. энерг.'!Y80+Энерг.электр.!Y80</f>
        <v>1</v>
      </c>
      <c r="Z80" s="109">
        <f t="shared" ref="Z80" si="75">IF(D80=0,0,Y80/D80*100)</f>
        <v>6.666666666666667</v>
      </c>
      <c r="AA80" s="108">
        <f>'Гл. энерг.'!AA80+Энерг.электр.!AA80</f>
        <v>0</v>
      </c>
      <c r="AB80" s="109">
        <f t="shared" ref="AB80" si="76">IF(D80=0,0,AA80/D80*100)</f>
        <v>0</v>
      </c>
      <c r="AC80" s="109">
        <f t="shared" ref="AC80" si="77">IF(Y80=0,0,AA80/Y80*100)</f>
        <v>0</v>
      </c>
      <c r="AD80" s="108">
        <f>'Гл. энерг.'!AD80+Энерг.электр.!AD80</f>
        <v>0</v>
      </c>
      <c r="AE80" s="109">
        <f t="shared" ref="AE80" si="78">IF(D80=0,0,AD80/D80*100)</f>
        <v>0</v>
      </c>
      <c r="AF80" s="108">
        <f>'Гл. энерг.'!AF80+Энерг.электр.!AF80</f>
        <v>0</v>
      </c>
      <c r="AG80" s="109">
        <f t="shared" ref="AG80" si="79">IF(D80=0,0,AF80/D80*100)</f>
        <v>0</v>
      </c>
      <c r="AH80" s="42"/>
      <c r="AI80" s="42"/>
    </row>
    <row r="81" spans="1:41" x14ac:dyDescent="0.25">
      <c r="A81" s="93">
        <f>A80+1</f>
        <v>66</v>
      </c>
      <c r="B81" s="96" t="s">
        <v>106</v>
      </c>
      <c r="C81" s="108">
        <f>'Гл. энерг.'!C81+Энерг.электр.!C81</f>
        <v>9</v>
      </c>
      <c r="D81" s="108">
        <f>'Гл. энерг.'!D81+Энерг.электр.!D81</f>
        <v>9</v>
      </c>
      <c r="E81" s="109">
        <f t="shared" ref="E81:E89" si="80">IF(C81=0,0,D81/C81*100)</f>
        <v>100</v>
      </c>
      <c r="F81" s="108">
        <f>'Гл. энерг.'!F81+Энерг.электр.!F81</f>
        <v>0</v>
      </c>
      <c r="G81" s="109">
        <f t="shared" ref="G81:G89" si="81">IF(D81=0,0,F81/D81*100)</f>
        <v>0</v>
      </c>
      <c r="H81" s="108">
        <f>'Гл. энерг.'!H81+Энерг.электр.!H81</f>
        <v>8</v>
      </c>
      <c r="I81" s="109">
        <f t="shared" ref="I81:I89" si="82">IF(D81=0,0,H81/D81*100)</f>
        <v>88.888888888888886</v>
      </c>
      <c r="J81" s="109">
        <f t="shared" ref="J81:J89" si="83">IF(C81=0,0,H81/C81*100)</f>
        <v>88.888888888888886</v>
      </c>
      <c r="K81" s="108">
        <f>'Гл. энерг.'!K81+Энерг.электр.!K81</f>
        <v>0</v>
      </c>
      <c r="L81" s="109">
        <f t="shared" ref="L81:L89" si="84">IF(D81=0,0,K81/D81*100)</f>
        <v>0</v>
      </c>
      <c r="M81" s="108">
        <f>'Гл. энерг.'!M81+Энерг.электр.!M81</f>
        <v>8</v>
      </c>
      <c r="N81" s="109">
        <f t="shared" ref="N81:N89" si="85">IF(D81=0,0,M81/D81*100)</f>
        <v>88.888888888888886</v>
      </c>
      <c r="O81" s="108">
        <f>'Гл. энерг.'!O81+Энерг.электр.!O81</f>
        <v>1</v>
      </c>
      <c r="P81" s="109">
        <f t="shared" ref="P81:P89" si="86">IF(D81=0,0,O81/D81*100)</f>
        <v>11.111111111111111</v>
      </c>
      <c r="Q81" s="108">
        <f>'Гл. энерг.'!Q81+Энерг.электр.!Q81</f>
        <v>0</v>
      </c>
      <c r="R81" s="109">
        <f t="shared" ref="R81:R89" si="87">IF(O81=0,0,Q81/O81*100)</f>
        <v>0</v>
      </c>
      <c r="S81" s="108">
        <f>'Гл. энерг.'!S81+Энерг.электр.!S81</f>
        <v>0</v>
      </c>
      <c r="T81" s="109">
        <f t="shared" ref="T81:T89" si="88">IF(D81=0,0,S81/D81*100)</f>
        <v>0</v>
      </c>
      <c r="U81" s="108">
        <f>'Гл. энерг.'!U81+Энерг.электр.!U81</f>
        <v>0</v>
      </c>
      <c r="V81" s="109">
        <f t="shared" ref="V81:V89" si="89">IF(D81=0,0,U81/D81*100)</f>
        <v>0</v>
      </c>
      <c r="W81" s="108">
        <f>'Гл. энерг.'!W81+Энерг.электр.!W81</f>
        <v>0</v>
      </c>
      <c r="X81" s="109">
        <f t="shared" ref="X81:X89" si="90">IF(D81=0,0,W81/D81*100)</f>
        <v>0</v>
      </c>
      <c r="Y81" s="108">
        <f>'Гл. энерг.'!Y81+Энерг.электр.!Y81</f>
        <v>0</v>
      </c>
      <c r="Z81" s="109">
        <f t="shared" ref="Z81:Z89" si="91">IF(D81=0,0,Y81/D81*100)</f>
        <v>0</v>
      </c>
      <c r="AA81" s="108">
        <f>'Гл. энерг.'!AA81+Энерг.электр.!AA81</f>
        <v>0</v>
      </c>
      <c r="AB81" s="109">
        <f t="shared" ref="AB81:AB89" si="92">IF(D81=0,0,AA81/D81*100)</f>
        <v>0</v>
      </c>
      <c r="AC81" s="109">
        <f t="shared" ref="AC81:AC89" si="93">IF(Y81=0,0,AA81/Y81*100)</f>
        <v>0</v>
      </c>
      <c r="AD81" s="108">
        <f>'Гл. энерг.'!AD81+Энерг.электр.!AD81</f>
        <v>0</v>
      </c>
      <c r="AE81" s="109">
        <f t="shared" ref="AE81:AE89" si="94">IF(D81=0,0,AD81/D81*100)</f>
        <v>0</v>
      </c>
      <c r="AF81" s="108">
        <f>'Гл. энерг.'!AF81+Энерг.электр.!AF81</f>
        <v>0</v>
      </c>
      <c r="AG81" s="109">
        <f t="shared" ref="AG81:AG89" si="95">IF(D81=0,0,AF81/D81*100)</f>
        <v>0</v>
      </c>
      <c r="AH81" s="42"/>
      <c r="AI81" s="42"/>
    </row>
    <row r="82" spans="1:41" x14ac:dyDescent="0.25">
      <c r="A82" s="93">
        <f t="shared" ref="A82:A89" si="96">A81+1</f>
        <v>67</v>
      </c>
      <c r="B82" s="96" t="s">
        <v>107</v>
      </c>
      <c r="C82" s="108">
        <f>'Гл. энерг.'!C82+Энерг.электр.!C82</f>
        <v>0</v>
      </c>
      <c r="D82" s="108">
        <f>'Гл. энерг.'!D82+Энерг.электр.!D82</f>
        <v>0</v>
      </c>
      <c r="E82" s="109">
        <f t="shared" si="80"/>
        <v>0</v>
      </c>
      <c r="F82" s="108">
        <f>'Гл. энерг.'!F82+Энерг.электр.!F82</f>
        <v>0</v>
      </c>
      <c r="G82" s="109">
        <f t="shared" si="81"/>
        <v>0</v>
      </c>
      <c r="H82" s="108">
        <f>'Гл. энерг.'!H82+Энерг.электр.!H82</f>
        <v>0</v>
      </c>
      <c r="I82" s="109">
        <f t="shared" si="82"/>
        <v>0</v>
      </c>
      <c r="J82" s="109">
        <f t="shared" si="83"/>
        <v>0</v>
      </c>
      <c r="K82" s="108">
        <f>'Гл. энерг.'!K82+Энерг.электр.!K82</f>
        <v>0</v>
      </c>
      <c r="L82" s="109">
        <f t="shared" si="84"/>
        <v>0</v>
      </c>
      <c r="M82" s="108">
        <f>'Гл. энерг.'!M82+Энерг.электр.!M82</f>
        <v>0</v>
      </c>
      <c r="N82" s="109">
        <f t="shared" si="85"/>
        <v>0</v>
      </c>
      <c r="O82" s="108">
        <f>'Гл. энерг.'!O82+Энерг.электр.!O82</f>
        <v>0</v>
      </c>
      <c r="P82" s="109">
        <f t="shared" si="86"/>
        <v>0</v>
      </c>
      <c r="Q82" s="108">
        <f>'Гл. энерг.'!Q82+Энерг.электр.!Q82</f>
        <v>0</v>
      </c>
      <c r="R82" s="109">
        <f t="shared" si="87"/>
        <v>0</v>
      </c>
      <c r="S82" s="108">
        <f>'Гл. энерг.'!S82+Энерг.электр.!S82</f>
        <v>0</v>
      </c>
      <c r="T82" s="109">
        <f t="shared" si="88"/>
        <v>0</v>
      </c>
      <c r="U82" s="108">
        <f>'Гл. энерг.'!U82+Энерг.электр.!U82</f>
        <v>0</v>
      </c>
      <c r="V82" s="109">
        <f t="shared" si="89"/>
        <v>0</v>
      </c>
      <c r="W82" s="108">
        <f>'Гл. энерг.'!W82+Энерг.электр.!W82</f>
        <v>0</v>
      </c>
      <c r="X82" s="109">
        <f t="shared" si="90"/>
        <v>0</v>
      </c>
      <c r="Y82" s="108">
        <f>'Гл. энерг.'!Y82+Энерг.электр.!Y82</f>
        <v>0</v>
      </c>
      <c r="Z82" s="109">
        <f t="shared" si="91"/>
        <v>0</v>
      </c>
      <c r="AA82" s="108">
        <f>'Гл. энерг.'!AA82+Энерг.электр.!AA82</f>
        <v>0</v>
      </c>
      <c r="AB82" s="109">
        <f t="shared" si="92"/>
        <v>0</v>
      </c>
      <c r="AC82" s="109">
        <f t="shared" si="93"/>
        <v>0</v>
      </c>
      <c r="AD82" s="108">
        <f>'Гл. энерг.'!AD82+Энерг.электр.!AD82</f>
        <v>0</v>
      </c>
      <c r="AE82" s="109">
        <f t="shared" si="94"/>
        <v>0</v>
      </c>
      <c r="AF82" s="108">
        <f>'Гл. энерг.'!AF82+Энерг.электр.!AF82</f>
        <v>0</v>
      </c>
      <c r="AG82" s="109">
        <f t="shared" si="95"/>
        <v>0</v>
      </c>
      <c r="AH82" s="42"/>
      <c r="AI82" s="42"/>
    </row>
    <row r="83" spans="1:41" x14ac:dyDescent="0.25">
      <c r="A83" s="93">
        <f t="shared" si="96"/>
        <v>68</v>
      </c>
      <c r="B83" s="96" t="s">
        <v>108</v>
      </c>
      <c r="C83" s="108">
        <f>'Гл. энерг.'!C83+Энерг.электр.!C83</f>
        <v>409</v>
      </c>
      <c r="D83" s="108">
        <f>'Гл. энерг.'!D83+Энерг.электр.!D83</f>
        <v>336</v>
      </c>
      <c r="E83" s="109">
        <f t="shared" si="80"/>
        <v>82.151589242053788</v>
      </c>
      <c r="F83" s="108">
        <f>'Гл. энерг.'!F83+Энерг.электр.!F83</f>
        <v>2</v>
      </c>
      <c r="G83" s="109">
        <f t="shared" si="81"/>
        <v>0.59523809523809523</v>
      </c>
      <c r="H83" s="108">
        <f>'Гл. энерг.'!H83+Энерг.электр.!H83</f>
        <v>241</v>
      </c>
      <c r="I83" s="109">
        <f t="shared" si="82"/>
        <v>71.726190476190482</v>
      </c>
      <c r="J83" s="109">
        <f t="shared" si="83"/>
        <v>58.924205378973106</v>
      </c>
      <c r="K83" s="108">
        <f>'Гл. энерг.'!K83+Энерг.электр.!K83</f>
        <v>51</v>
      </c>
      <c r="L83" s="109">
        <f t="shared" si="84"/>
        <v>15.178571428571427</v>
      </c>
      <c r="M83" s="108">
        <f>'Гл. энерг.'!M83+Энерг.электр.!M83</f>
        <v>190</v>
      </c>
      <c r="N83" s="109">
        <f t="shared" si="85"/>
        <v>56.547619047619044</v>
      </c>
      <c r="O83" s="108">
        <f>'Гл. энерг.'!O83+Энерг.электр.!O83</f>
        <v>95</v>
      </c>
      <c r="P83" s="109">
        <f t="shared" si="86"/>
        <v>28.273809523809522</v>
      </c>
      <c r="Q83" s="108">
        <f>'Гл. энерг.'!Q83+Энерг.электр.!Q83</f>
        <v>0</v>
      </c>
      <c r="R83" s="109">
        <f t="shared" si="87"/>
        <v>0</v>
      </c>
      <c r="S83" s="108">
        <f>'Гл. энерг.'!S83+Энерг.электр.!S83</f>
        <v>27</v>
      </c>
      <c r="T83" s="109">
        <f t="shared" si="88"/>
        <v>8.0357142857142865</v>
      </c>
      <c r="U83" s="108">
        <f>'Гл. энерг.'!U83+Энерг.электр.!U83</f>
        <v>35</v>
      </c>
      <c r="V83" s="109">
        <f t="shared" si="89"/>
        <v>10.416666666666668</v>
      </c>
      <c r="W83" s="108">
        <f>'Гл. энерг.'!W83+Энерг.электр.!W83</f>
        <v>11</v>
      </c>
      <c r="X83" s="109">
        <f t="shared" si="90"/>
        <v>3.2738095238095242</v>
      </c>
      <c r="Y83" s="108">
        <f>'Гл. энерг.'!Y83+Энерг.электр.!Y83</f>
        <v>49</v>
      </c>
      <c r="Z83" s="109">
        <f t="shared" si="91"/>
        <v>14.583333333333334</v>
      </c>
      <c r="AA83" s="108">
        <f>'Гл. энерг.'!AA83+Энерг.электр.!AA83</f>
        <v>3</v>
      </c>
      <c r="AB83" s="109">
        <f t="shared" si="92"/>
        <v>0.89285714285714279</v>
      </c>
      <c r="AC83" s="109">
        <f t="shared" si="93"/>
        <v>6.1224489795918364</v>
      </c>
      <c r="AD83" s="108">
        <f>'Гл. энерг.'!AD83+Энерг.электр.!AD83</f>
        <v>79</v>
      </c>
      <c r="AE83" s="109">
        <f t="shared" si="94"/>
        <v>23.511904761904763</v>
      </c>
      <c r="AF83" s="108">
        <f>'Гл. энерг.'!AF83+Энерг.электр.!AF83</f>
        <v>0</v>
      </c>
      <c r="AG83" s="109">
        <f t="shared" si="95"/>
        <v>0</v>
      </c>
      <c r="AH83" s="42"/>
      <c r="AI83" s="42"/>
    </row>
    <row r="84" spans="1:41" x14ac:dyDescent="0.25">
      <c r="A84" s="93">
        <f t="shared" si="96"/>
        <v>69</v>
      </c>
      <c r="B84" s="96" t="s">
        <v>110</v>
      </c>
      <c r="C84" s="108">
        <f>'Гл. энерг.'!C84+Энерг.электр.!C84</f>
        <v>300</v>
      </c>
      <c r="D84" s="108">
        <f>'Гл. энерг.'!D84+Энерг.электр.!D84</f>
        <v>277</v>
      </c>
      <c r="E84" s="109">
        <f t="shared" si="80"/>
        <v>92.333333333333329</v>
      </c>
      <c r="F84" s="108">
        <f>'Гл. энерг.'!F84+Энерг.электр.!F84</f>
        <v>1</v>
      </c>
      <c r="G84" s="109">
        <f t="shared" si="81"/>
        <v>0.36101083032490977</v>
      </c>
      <c r="H84" s="108">
        <f>'Гл. энерг.'!H84+Энерг.электр.!H84</f>
        <v>192</v>
      </c>
      <c r="I84" s="109">
        <f t="shared" si="82"/>
        <v>69.314079422382662</v>
      </c>
      <c r="J84" s="109">
        <f t="shared" si="83"/>
        <v>64</v>
      </c>
      <c r="K84" s="108">
        <f>'Гл. энерг.'!K84+Энерг.электр.!K84</f>
        <v>70</v>
      </c>
      <c r="L84" s="109">
        <f t="shared" si="84"/>
        <v>25.270758122743679</v>
      </c>
      <c r="M84" s="108">
        <f>'Гл. энерг.'!M84+Энерг.электр.!M84</f>
        <v>122</v>
      </c>
      <c r="N84" s="109">
        <f t="shared" si="85"/>
        <v>44.04332129963899</v>
      </c>
      <c r="O84" s="108">
        <f>'Гл. энерг.'!O84+Энерг.электр.!O84</f>
        <v>85</v>
      </c>
      <c r="P84" s="109">
        <f t="shared" si="86"/>
        <v>30.685920577617328</v>
      </c>
      <c r="Q84" s="108">
        <f>'Гл. энерг.'!Q84+Энерг.электр.!Q84</f>
        <v>0</v>
      </c>
      <c r="R84" s="109">
        <f t="shared" si="87"/>
        <v>0</v>
      </c>
      <c r="S84" s="108">
        <f>'Гл. энерг.'!S84+Энерг.электр.!S84</f>
        <v>30</v>
      </c>
      <c r="T84" s="109">
        <f t="shared" si="88"/>
        <v>10.830324909747292</v>
      </c>
      <c r="U84" s="108">
        <f>'Гл. энерг.'!U84+Энерг.электр.!U84</f>
        <v>23</v>
      </c>
      <c r="V84" s="109">
        <f t="shared" si="89"/>
        <v>8.3032490974729249</v>
      </c>
      <c r="W84" s="108">
        <f>'Гл. энерг.'!W84+Энерг.электр.!W84</f>
        <v>5</v>
      </c>
      <c r="X84" s="109">
        <f t="shared" si="90"/>
        <v>1.8050541516245486</v>
      </c>
      <c r="Y84" s="108">
        <f>'Гл. энерг.'!Y84+Энерг.электр.!Y84</f>
        <v>37</v>
      </c>
      <c r="Z84" s="109">
        <f t="shared" si="91"/>
        <v>13.357400722021662</v>
      </c>
      <c r="AA84" s="108">
        <f>'Гл. энерг.'!AA84+Энерг.электр.!AA84</f>
        <v>0</v>
      </c>
      <c r="AB84" s="109">
        <f t="shared" si="92"/>
        <v>0</v>
      </c>
      <c r="AC84" s="109">
        <f t="shared" si="93"/>
        <v>0</v>
      </c>
      <c r="AD84" s="108">
        <f>'Гл. энерг.'!AD84+Энерг.электр.!AD84</f>
        <v>34</v>
      </c>
      <c r="AE84" s="109">
        <f t="shared" si="94"/>
        <v>12.274368231046932</v>
      </c>
      <c r="AF84" s="108">
        <f>'Гл. энерг.'!AF84+Энерг.электр.!AF84</f>
        <v>0</v>
      </c>
      <c r="AG84" s="109">
        <f t="shared" si="95"/>
        <v>0</v>
      </c>
      <c r="AH84" s="42"/>
      <c r="AI84" s="42"/>
    </row>
    <row r="85" spans="1:41" x14ac:dyDescent="0.25">
      <c r="A85" s="93">
        <f t="shared" si="96"/>
        <v>70</v>
      </c>
      <c r="B85" s="96" t="s">
        <v>111</v>
      </c>
      <c r="C85" s="108">
        <f>'Гл. энерг.'!C85+Энерг.электр.!C85</f>
        <v>58</v>
      </c>
      <c r="D85" s="108">
        <f>'Гл. энерг.'!D85+Энерг.электр.!D85</f>
        <v>52</v>
      </c>
      <c r="E85" s="109">
        <f t="shared" si="80"/>
        <v>89.65517241379311</v>
      </c>
      <c r="F85" s="108">
        <f>'Гл. энерг.'!F85+Энерг.электр.!F85</f>
        <v>0</v>
      </c>
      <c r="G85" s="109">
        <f t="shared" si="81"/>
        <v>0</v>
      </c>
      <c r="H85" s="108">
        <f>'Гл. энерг.'!H85+Энерг.электр.!H85</f>
        <v>49</v>
      </c>
      <c r="I85" s="109">
        <f t="shared" si="82"/>
        <v>94.230769230769226</v>
      </c>
      <c r="J85" s="109">
        <f t="shared" si="83"/>
        <v>84.482758620689651</v>
      </c>
      <c r="K85" s="108">
        <f>'Гл. энерг.'!K85+Энерг.электр.!K85</f>
        <v>24</v>
      </c>
      <c r="L85" s="109">
        <f t="shared" si="84"/>
        <v>46.153846153846153</v>
      </c>
      <c r="M85" s="108">
        <f>'Гл. энерг.'!M85+Энерг.электр.!M85</f>
        <v>25</v>
      </c>
      <c r="N85" s="109">
        <f t="shared" si="85"/>
        <v>48.07692307692308</v>
      </c>
      <c r="O85" s="108">
        <f>'Гл. энерг.'!O85+Энерг.электр.!O85</f>
        <v>3</v>
      </c>
      <c r="P85" s="109">
        <f t="shared" si="86"/>
        <v>5.7692307692307692</v>
      </c>
      <c r="Q85" s="108">
        <f>'Гл. энерг.'!Q85+Энерг.электр.!Q85</f>
        <v>0</v>
      </c>
      <c r="R85" s="109">
        <f t="shared" si="87"/>
        <v>0</v>
      </c>
      <c r="S85" s="108">
        <f>'Гл. энерг.'!S85+Энерг.электр.!S85</f>
        <v>8</v>
      </c>
      <c r="T85" s="109">
        <f t="shared" si="88"/>
        <v>15.384615384615385</v>
      </c>
      <c r="U85" s="108">
        <f>'Гл. энерг.'!U85+Энерг.электр.!U85</f>
        <v>11</v>
      </c>
      <c r="V85" s="109">
        <f t="shared" si="89"/>
        <v>21.153846153846153</v>
      </c>
      <c r="W85" s="108">
        <f>'Гл. энерг.'!W85+Энерг.электр.!W85</f>
        <v>3</v>
      </c>
      <c r="X85" s="109">
        <f t="shared" si="90"/>
        <v>5.7692307692307692</v>
      </c>
      <c r="Y85" s="108">
        <f>'Гл. энерг.'!Y85+Энерг.электр.!Y85</f>
        <v>2</v>
      </c>
      <c r="Z85" s="109">
        <f t="shared" si="91"/>
        <v>3.8461538461538463</v>
      </c>
      <c r="AA85" s="108">
        <f>'Гл. энерг.'!AA85+Энерг.электр.!AA85</f>
        <v>0</v>
      </c>
      <c r="AB85" s="109">
        <f t="shared" si="92"/>
        <v>0</v>
      </c>
      <c r="AC85" s="109">
        <f t="shared" si="93"/>
        <v>0</v>
      </c>
      <c r="AD85" s="108">
        <f>'Гл. энерг.'!AD85+Энерг.электр.!AD85</f>
        <v>3</v>
      </c>
      <c r="AE85" s="109">
        <f t="shared" si="94"/>
        <v>5.7692307692307692</v>
      </c>
      <c r="AF85" s="108">
        <f>'Гл. энерг.'!AF85+Энерг.электр.!AF85</f>
        <v>0</v>
      </c>
      <c r="AG85" s="109">
        <f t="shared" si="95"/>
        <v>0</v>
      </c>
      <c r="AH85" s="42"/>
      <c r="AI85" s="42"/>
    </row>
    <row r="86" spans="1:41" x14ac:dyDescent="0.25">
      <c r="A86" s="93">
        <f t="shared" si="96"/>
        <v>71</v>
      </c>
      <c r="B86" s="96" t="s">
        <v>112</v>
      </c>
      <c r="C86" s="108">
        <f>'Гл. энерг.'!C86+Энерг.электр.!C86</f>
        <v>155</v>
      </c>
      <c r="D86" s="108">
        <f>'Гл. энерг.'!D86+Энерг.электр.!D86</f>
        <v>135</v>
      </c>
      <c r="E86" s="109">
        <f t="shared" si="80"/>
        <v>87.096774193548384</v>
      </c>
      <c r="F86" s="108">
        <f>'Гл. энерг.'!F86+Энерг.электр.!F86</f>
        <v>0</v>
      </c>
      <c r="G86" s="109">
        <f t="shared" si="81"/>
        <v>0</v>
      </c>
      <c r="H86" s="108">
        <f>'Гл. энерг.'!H86+Энерг.электр.!H86</f>
        <v>119</v>
      </c>
      <c r="I86" s="109">
        <f t="shared" si="82"/>
        <v>88.148148148148152</v>
      </c>
      <c r="J86" s="109">
        <f t="shared" si="83"/>
        <v>76.774193548387089</v>
      </c>
      <c r="K86" s="108">
        <f>'Гл. энерг.'!K86+Энерг.электр.!K86</f>
        <v>50</v>
      </c>
      <c r="L86" s="109">
        <f t="shared" si="84"/>
        <v>37.037037037037038</v>
      </c>
      <c r="M86" s="108">
        <f>'Гл. энерг.'!M86+Энерг.электр.!M86</f>
        <v>69</v>
      </c>
      <c r="N86" s="109">
        <f t="shared" si="85"/>
        <v>51.111111111111107</v>
      </c>
      <c r="O86" s="108">
        <f>'Гл. энерг.'!O86+Энерг.электр.!O86</f>
        <v>16</v>
      </c>
      <c r="P86" s="109">
        <f t="shared" si="86"/>
        <v>11.851851851851853</v>
      </c>
      <c r="Q86" s="108">
        <f>'Гл. энерг.'!Q86+Энерг.электр.!Q86</f>
        <v>0</v>
      </c>
      <c r="R86" s="109">
        <f t="shared" si="87"/>
        <v>0</v>
      </c>
      <c r="S86" s="108">
        <f>'Гл. энерг.'!S86+Энерг.электр.!S86</f>
        <v>8</v>
      </c>
      <c r="T86" s="109">
        <f t="shared" si="88"/>
        <v>5.9259259259259265</v>
      </c>
      <c r="U86" s="108">
        <f>'Гл. энерг.'!U86+Энерг.электр.!U86</f>
        <v>12</v>
      </c>
      <c r="V86" s="109">
        <f t="shared" si="89"/>
        <v>8.8888888888888893</v>
      </c>
      <c r="W86" s="108">
        <f>'Гл. энерг.'!W86+Энерг.электр.!W86</f>
        <v>3</v>
      </c>
      <c r="X86" s="109">
        <f t="shared" si="90"/>
        <v>2.2222222222222223</v>
      </c>
      <c r="Y86" s="108">
        <f>'Гл. энерг.'!Y86+Энерг.электр.!Y86</f>
        <v>24</v>
      </c>
      <c r="Z86" s="109">
        <f t="shared" si="91"/>
        <v>17.777777777777779</v>
      </c>
      <c r="AA86" s="108">
        <f>'Гл. энерг.'!AA86+Энерг.электр.!AA86</f>
        <v>0</v>
      </c>
      <c r="AB86" s="109">
        <f t="shared" si="92"/>
        <v>0</v>
      </c>
      <c r="AC86" s="109">
        <f t="shared" si="93"/>
        <v>0</v>
      </c>
      <c r="AD86" s="108">
        <f>'Гл. энерг.'!AD86+Энерг.электр.!AD86</f>
        <v>18</v>
      </c>
      <c r="AE86" s="109">
        <f t="shared" si="94"/>
        <v>13.333333333333334</v>
      </c>
      <c r="AF86" s="108">
        <f>'Гл. энерг.'!AF86+Энерг.электр.!AF86</f>
        <v>0</v>
      </c>
      <c r="AG86" s="109">
        <f t="shared" si="95"/>
        <v>0</v>
      </c>
      <c r="AH86" s="42"/>
      <c r="AI86" s="42"/>
    </row>
    <row r="87" spans="1:41" x14ac:dyDescent="0.25">
      <c r="A87" s="93">
        <f t="shared" si="96"/>
        <v>72</v>
      </c>
      <c r="B87" s="96" t="s">
        <v>113</v>
      </c>
      <c r="C87" s="108">
        <f>'Гл. энерг.'!C87+Энерг.электр.!C87</f>
        <v>313</v>
      </c>
      <c r="D87" s="108">
        <f>'Гл. энерг.'!D87+Энерг.электр.!D87</f>
        <v>263</v>
      </c>
      <c r="E87" s="109">
        <f t="shared" si="80"/>
        <v>84.025559105431313</v>
      </c>
      <c r="F87" s="108">
        <f>'Гл. энерг.'!F87+Энерг.электр.!F87</f>
        <v>4</v>
      </c>
      <c r="G87" s="109">
        <f t="shared" si="81"/>
        <v>1.520912547528517</v>
      </c>
      <c r="H87" s="108">
        <f>'Гл. энерг.'!H87+Энерг.электр.!H87</f>
        <v>194</v>
      </c>
      <c r="I87" s="109">
        <f t="shared" si="82"/>
        <v>73.764258555133082</v>
      </c>
      <c r="J87" s="109">
        <f t="shared" si="83"/>
        <v>61.980830670926515</v>
      </c>
      <c r="K87" s="108">
        <f>'Гл. энерг.'!K87+Энерг.электр.!K87</f>
        <v>64</v>
      </c>
      <c r="L87" s="109">
        <f t="shared" si="84"/>
        <v>24.334600760456272</v>
      </c>
      <c r="M87" s="108">
        <f>'Гл. энерг.'!M87+Энерг.электр.!M87</f>
        <v>130</v>
      </c>
      <c r="N87" s="109">
        <f t="shared" si="85"/>
        <v>49.429657794676807</v>
      </c>
      <c r="O87" s="108">
        <f>'Гл. энерг.'!O87+Энерг.электр.!O87</f>
        <v>69</v>
      </c>
      <c r="P87" s="109">
        <f t="shared" si="86"/>
        <v>26.235741444866921</v>
      </c>
      <c r="Q87" s="108">
        <f>'Гл. энерг.'!Q87+Энерг.электр.!Q87</f>
        <v>2</v>
      </c>
      <c r="R87" s="109">
        <f t="shared" si="87"/>
        <v>2.8985507246376812</v>
      </c>
      <c r="S87" s="108">
        <f>'Гл. энерг.'!S87+Энерг.электр.!S87</f>
        <v>16</v>
      </c>
      <c r="T87" s="109">
        <f t="shared" si="88"/>
        <v>6.083650190114068</v>
      </c>
      <c r="U87" s="108">
        <f>'Гл. энерг.'!U87+Энерг.электр.!U87</f>
        <v>18</v>
      </c>
      <c r="V87" s="109">
        <f t="shared" si="89"/>
        <v>6.8441064638783269</v>
      </c>
      <c r="W87" s="108">
        <f>'Гл. энерг.'!W87+Энерг.электр.!W87</f>
        <v>3</v>
      </c>
      <c r="X87" s="109">
        <f t="shared" si="90"/>
        <v>1.1406844106463878</v>
      </c>
      <c r="Y87" s="108">
        <f>'Гл. энерг.'!Y87+Энерг.электр.!Y87</f>
        <v>54</v>
      </c>
      <c r="Z87" s="109">
        <f t="shared" si="91"/>
        <v>20.532319391634982</v>
      </c>
      <c r="AA87" s="108">
        <f>'Гл. энерг.'!AA87+Энерг.электр.!AA87</f>
        <v>1</v>
      </c>
      <c r="AB87" s="109">
        <f t="shared" si="92"/>
        <v>0.38022813688212925</v>
      </c>
      <c r="AC87" s="109">
        <f t="shared" si="93"/>
        <v>1.8518518518518516</v>
      </c>
      <c r="AD87" s="108">
        <f>'Гл. энерг.'!AD87+Энерг.электр.!AD87</f>
        <v>58</v>
      </c>
      <c r="AE87" s="109">
        <f t="shared" si="94"/>
        <v>22.053231939163499</v>
      </c>
      <c r="AF87" s="108">
        <f>'Гл. энерг.'!AF87+Энерг.электр.!AF87</f>
        <v>0</v>
      </c>
      <c r="AG87" s="109">
        <f t="shared" si="95"/>
        <v>0</v>
      </c>
      <c r="AH87" s="42"/>
      <c r="AI87" s="42"/>
    </row>
    <row r="88" spans="1:41" x14ac:dyDescent="0.25">
      <c r="A88" s="93">
        <f t="shared" si="96"/>
        <v>73</v>
      </c>
      <c r="B88" s="96" t="s">
        <v>114</v>
      </c>
      <c r="C88" s="108">
        <f>'Гл. энерг.'!C88+Энерг.электр.!C88</f>
        <v>302</v>
      </c>
      <c r="D88" s="108">
        <f>'Гл. энерг.'!D88+Энерг.электр.!D88</f>
        <v>295</v>
      </c>
      <c r="E88" s="109">
        <f t="shared" si="80"/>
        <v>97.682119205298008</v>
      </c>
      <c r="F88" s="108">
        <f>'Гл. энерг.'!F88+Энерг.электр.!F88</f>
        <v>0</v>
      </c>
      <c r="G88" s="109">
        <f t="shared" si="81"/>
        <v>0</v>
      </c>
      <c r="H88" s="108">
        <f>'Гл. энерг.'!H88+Энерг.электр.!H88</f>
        <v>251</v>
      </c>
      <c r="I88" s="109">
        <f t="shared" si="82"/>
        <v>85.084745762711862</v>
      </c>
      <c r="J88" s="109">
        <f t="shared" si="83"/>
        <v>83.11258278145695</v>
      </c>
      <c r="K88" s="108">
        <f>'Гл. энерг.'!K88+Энерг.электр.!K88</f>
        <v>53</v>
      </c>
      <c r="L88" s="109">
        <f t="shared" si="84"/>
        <v>17.966101694915253</v>
      </c>
      <c r="M88" s="108">
        <f>'Гл. энерг.'!M88+Энерг.электр.!M88</f>
        <v>198</v>
      </c>
      <c r="N88" s="109">
        <f t="shared" si="85"/>
        <v>67.118644067796609</v>
      </c>
      <c r="O88" s="108">
        <f>'Гл. энерг.'!O88+Энерг.электр.!O88</f>
        <v>44</v>
      </c>
      <c r="P88" s="109">
        <f t="shared" si="86"/>
        <v>14.915254237288137</v>
      </c>
      <c r="Q88" s="108">
        <f>'Гл. энерг.'!Q88+Энерг.электр.!Q88</f>
        <v>2</v>
      </c>
      <c r="R88" s="109">
        <f t="shared" si="87"/>
        <v>4.5454545454545459</v>
      </c>
      <c r="S88" s="108">
        <f>'Гл. энерг.'!S88+Энерг.электр.!S88</f>
        <v>25</v>
      </c>
      <c r="T88" s="109">
        <f t="shared" si="88"/>
        <v>8.4745762711864394</v>
      </c>
      <c r="U88" s="108">
        <f>'Гл. энерг.'!U88+Энерг.электр.!U88</f>
        <v>20</v>
      </c>
      <c r="V88" s="109">
        <f t="shared" si="89"/>
        <v>6.7796610169491522</v>
      </c>
      <c r="W88" s="108">
        <f>'Гл. энерг.'!W88+Энерг.электр.!W88</f>
        <v>47</v>
      </c>
      <c r="X88" s="109">
        <f t="shared" si="90"/>
        <v>15.932203389830507</v>
      </c>
      <c r="Y88" s="108">
        <f>'Гл. энерг.'!Y88+Энерг.электр.!Y88</f>
        <v>39</v>
      </c>
      <c r="Z88" s="109">
        <f t="shared" si="91"/>
        <v>13.220338983050848</v>
      </c>
      <c r="AA88" s="108">
        <f>'Гл. энерг.'!AA88+Энерг.электр.!AA88</f>
        <v>0</v>
      </c>
      <c r="AB88" s="109">
        <f t="shared" si="92"/>
        <v>0</v>
      </c>
      <c r="AC88" s="109">
        <f t="shared" si="93"/>
        <v>0</v>
      </c>
      <c r="AD88" s="108">
        <f>'Гл. энерг.'!AD88+Энерг.электр.!AD88</f>
        <v>67</v>
      </c>
      <c r="AE88" s="109">
        <f t="shared" si="94"/>
        <v>22.711864406779661</v>
      </c>
      <c r="AF88" s="108">
        <f>'Гл. энерг.'!AF88+Энерг.электр.!AF88</f>
        <v>1</v>
      </c>
      <c r="AG88" s="109">
        <f t="shared" si="95"/>
        <v>0.33898305084745761</v>
      </c>
      <c r="AH88" s="42"/>
      <c r="AI88" s="42"/>
    </row>
    <row r="89" spans="1:41" x14ac:dyDescent="0.25">
      <c r="A89" s="93">
        <f t="shared" si="96"/>
        <v>74</v>
      </c>
      <c r="B89" s="96" t="s">
        <v>115</v>
      </c>
      <c r="C89" s="108">
        <f>'Гл. энерг.'!C89+Энерг.электр.!C89</f>
        <v>142</v>
      </c>
      <c r="D89" s="108">
        <f>'Гл. энерг.'!D89+Энерг.электр.!D89</f>
        <v>130</v>
      </c>
      <c r="E89" s="109">
        <f t="shared" si="80"/>
        <v>91.549295774647888</v>
      </c>
      <c r="F89" s="108">
        <f>'Гл. энерг.'!F89+Энерг.электр.!F89</f>
        <v>2</v>
      </c>
      <c r="G89" s="109">
        <f t="shared" si="81"/>
        <v>1.5384615384615385</v>
      </c>
      <c r="H89" s="108">
        <f>'Гл. энерг.'!H89+Энерг.электр.!H89</f>
        <v>93</v>
      </c>
      <c r="I89" s="109">
        <f t="shared" si="82"/>
        <v>71.538461538461533</v>
      </c>
      <c r="J89" s="109">
        <f t="shared" si="83"/>
        <v>65.492957746478879</v>
      </c>
      <c r="K89" s="108">
        <f>'Гл. энерг.'!K89+Энерг.электр.!K89</f>
        <v>28</v>
      </c>
      <c r="L89" s="109">
        <f t="shared" si="84"/>
        <v>21.53846153846154</v>
      </c>
      <c r="M89" s="108">
        <f>'Гл. энерг.'!M89+Энерг.электр.!M89</f>
        <v>65</v>
      </c>
      <c r="N89" s="109">
        <f t="shared" si="85"/>
        <v>50</v>
      </c>
      <c r="O89" s="108">
        <f>'Гл. энерг.'!O89+Энерг.электр.!O89</f>
        <v>37</v>
      </c>
      <c r="P89" s="109">
        <f t="shared" si="86"/>
        <v>28.46153846153846</v>
      </c>
      <c r="Q89" s="108">
        <f>'Гл. энерг.'!Q89+Энерг.электр.!Q89</f>
        <v>3</v>
      </c>
      <c r="R89" s="109">
        <f t="shared" si="87"/>
        <v>8.1081081081081088</v>
      </c>
      <c r="S89" s="108">
        <f>'Гл. энерг.'!S89+Энерг.электр.!S89</f>
        <v>15</v>
      </c>
      <c r="T89" s="109">
        <f t="shared" si="88"/>
        <v>11.538461538461538</v>
      </c>
      <c r="U89" s="108">
        <f>'Гл. энерг.'!U89+Энерг.электр.!U89</f>
        <v>16</v>
      </c>
      <c r="V89" s="109">
        <f t="shared" si="89"/>
        <v>12.307692307692308</v>
      </c>
      <c r="W89" s="108">
        <f>'Гл. энерг.'!W89+Энерг.электр.!W89</f>
        <v>3</v>
      </c>
      <c r="X89" s="109">
        <f t="shared" si="90"/>
        <v>2.3076923076923079</v>
      </c>
      <c r="Y89" s="108">
        <f>'Гл. энерг.'!Y89+Энерг.электр.!Y89</f>
        <v>4</v>
      </c>
      <c r="Z89" s="109">
        <f t="shared" si="91"/>
        <v>3.0769230769230771</v>
      </c>
      <c r="AA89" s="108">
        <f>'Гл. энерг.'!AA89+Энерг.электр.!AA89</f>
        <v>2</v>
      </c>
      <c r="AB89" s="109">
        <f t="shared" si="92"/>
        <v>1.5384615384615385</v>
      </c>
      <c r="AC89" s="109">
        <f t="shared" si="93"/>
        <v>50</v>
      </c>
      <c r="AD89" s="108">
        <f>'Гл. энерг.'!AD89+Энерг.электр.!AD89</f>
        <v>6</v>
      </c>
      <c r="AE89" s="109">
        <f t="shared" si="94"/>
        <v>4.6153846153846159</v>
      </c>
      <c r="AF89" s="108">
        <f>'Гл. энерг.'!AF89+Энерг.электр.!AF89</f>
        <v>1</v>
      </c>
      <c r="AG89" s="109">
        <f t="shared" si="95"/>
        <v>0.76923076923076927</v>
      </c>
      <c r="AH89" s="42"/>
      <c r="AI89" s="42"/>
    </row>
    <row r="90" spans="1:41" s="9" customFormat="1" x14ac:dyDescent="0.25">
      <c r="A90" s="91" t="s">
        <v>116</v>
      </c>
      <c r="B90" s="98" t="s">
        <v>117</v>
      </c>
      <c r="C90" s="61">
        <f>SUM(C91:C101)</f>
        <v>489</v>
      </c>
      <c r="D90" s="61">
        <f>SUM(D91:D101)</f>
        <v>396</v>
      </c>
      <c r="E90" s="62">
        <f>IF(C90=0,0,D90/C90*100)</f>
        <v>80.981595092024534</v>
      </c>
      <c r="F90" s="61">
        <f>SUM(F91:F101)</f>
        <v>17</v>
      </c>
      <c r="G90" s="62">
        <f>IF(D90=0,0,F90/D90*100)</f>
        <v>4.2929292929292924</v>
      </c>
      <c r="H90" s="61">
        <f>SUM(H91:H101)</f>
        <v>312</v>
      </c>
      <c r="I90" s="62">
        <f>IF(D90=0,0,H90/D90*100)</f>
        <v>78.787878787878782</v>
      </c>
      <c r="J90" s="62">
        <f>IF(C90=0,0,H90/C90*100)</f>
        <v>63.803680981595093</v>
      </c>
      <c r="K90" s="61">
        <f>SUM(K91:K101)</f>
        <v>67</v>
      </c>
      <c r="L90" s="62">
        <f t="shared" ref="L90" si="97">IF(D90=0,0,K90/D90*100)</f>
        <v>16.91919191919192</v>
      </c>
      <c r="M90" s="61">
        <f>SUM(M91:M101)</f>
        <v>9709.6683893195514</v>
      </c>
      <c r="N90" s="62">
        <f>IF(D90=0,0,M90/D90*100)</f>
        <v>2451.9364619493817</v>
      </c>
      <c r="O90" s="61">
        <f>SUM(O91:O101)</f>
        <v>3397.4759235532774</v>
      </c>
      <c r="P90" s="62">
        <f>IF(D90=0,0,O90/D90*100)</f>
        <v>857.94846554375704</v>
      </c>
      <c r="Q90" s="61">
        <f>SUM(Q91:Q101)</f>
        <v>783.94902896254086</v>
      </c>
      <c r="R90" s="62">
        <f t="shared" ref="R90" si="98">IF(O90=0,0,Q90/O90*100)</f>
        <v>23.074454289072385</v>
      </c>
      <c r="S90" s="61">
        <f>SUM(S91:S101)</f>
        <v>12</v>
      </c>
      <c r="T90" s="62">
        <f>IF(D90=0,0,S90/D90*100)</f>
        <v>3.0303030303030303</v>
      </c>
      <c r="U90" s="61">
        <f>SUM(U91:U101)</f>
        <v>21</v>
      </c>
      <c r="V90" s="62">
        <f t="shared" ref="V90" si="99">IF(D90=0,0,U90/D90*100)</f>
        <v>5.3030303030303028</v>
      </c>
      <c r="W90" s="61">
        <f>SUM(W91:W101)</f>
        <v>3</v>
      </c>
      <c r="X90" s="62">
        <f>IF(D90=0,0,W90/D90*100)</f>
        <v>0.75757575757575757</v>
      </c>
      <c r="Y90" s="61">
        <f>SUM(Y91:Y101)</f>
        <v>36</v>
      </c>
      <c r="Z90" s="62">
        <f>IF(D90=0,0,Y90/D90*100)</f>
        <v>9.0909090909090917</v>
      </c>
      <c r="AA90" s="61">
        <f>SUM(AA91:AA101)</f>
        <v>0</v>
      </c>
      <c r="AB90" s="62">
        <f>IF(D90=0,0,AA90/D90*100)</f>
        <v>0</v>
      </c>
      <c r="AC90" s="62">
        <f>IF(Y90=0,0,AA90/Y90*100)</f>
        <v>0</v>
      </c>
      <c r="AD90" s="61">
        <f>SUM(AD91:AD101)</f>
        <v>0</v>
      </c>
      <c r="AE90" s="62">
        <f t="shared" ref="AE90" si="100">IF(D90=0,0,AD90/D90*100)</f>
        <v>0</v>
      </c>
      <c r="AF90" s="61">
        <f>SUM(AF91:AF101)</f>
        <v>715.55849826359611</v>
      </c>
      <c r="AG90" s="62">
        <f>IF(D90=0,0,AF90/D90*100)</f>
        <v>180.69659047060506</v>
      </c>
      <c r="AH90" s="46"/>
      <c r="AI90" s="46"/>
    </row>
    <row r="91" spans="1:41" x14ac:dyDescent="0.25">
      <c r="A91" s="93">
        <f>A89+1</f>
        <v>75</v>
      </c>
      <c r="B91" s="96" t="s">
        <v>105</v>
      </c>
      <c r="C91" s="108">
        <f>'Гл. энерг.'!C91+Энерг.электр.!C89</f>
        <v>125</v>
      </c>
      <c r="D91" s="108">
        <f>'Гл. энерг.'!D91+Энерг.электр.!D89</f>
        <v>115</v>
      </c>
      <c r="E91" s="109">
        <f t="shared" ref="E91:E100" si="101">IF(C91=0,0,D91/C91*100)</f>
        <v>92</v>
      </c>
      <c r="F91" s="108">
        <f>'Гл. энерг.'!F91+Энерг.электр.!F89</f>
        <v>2</v>
      </c>
      <c r="G91" s="109">
        <f t="shared" ref="G91:G100" si="102">IF(D91=0,0,F91/D91*100)</f>
        <v>1.7391304347826086</v>
      </c>
      <c r="H91" s="108">
        <f>'Гл. энерг.'!H91+Энерг.электр.!H89</f>
        <v>78</v>
      </c>
      <c r="I91" s="109">
        <f t="shared" ref="I91:I100" si="103">IF(D91=0,0,H91/D91*100)</f>
        <v>67.826086956521735</v>
      </c>
      <c r="J91" s="109">
        <f t="shared" ref="J91:J100" si="104">IF(C91=0,0,H91/C91*100)</f>
        <v>62.4</v>
      </c>
      <c r="K91" s="108">
        <f>'Гл. энерг.'!K91+Энерг.электр.!K91</f>
        <v>0</v>
      </c>
      <c r="L91" s="108">
        <f>'Гл. энерг.'!L91+Энерг.электр.!L91</f>
        <v>0</v>
      </c>
      <c r="M91" s="109">
        <f t="shared" ref="M91:M101" si="105">IF(K91=0,0,L91/K91*100)</f>
        <v>0</v>
      </c>
      <c r="N91" s="108">
        <f>'Гл. энерг.'!N91+Энерг.электр.!N91</f>
        <v>50</v>
      </c>
      <c r="O91" s="109">
        <f t="shared" ref="O91:O101" si="106">IF(L91=0,0,N91/L91*100)</f>
        <v>0</v>
      </c>
      <c r="P91" s="108">
        <f>'Гл. энерг.'!P91+Энерг.электр.!P91</f>
        <v>50</v>
      </c>
      <c r="Q91" s="109">
        <f t="shared" ref="Q91:Q101" si="107">IF(L91=0,0,P91/L91*100)</f>
        <v>0</v>
      </c>
      <c r="R91" s="109">
        <f t="shared" ref="R91:R101" si="108">IF(K91=0,0,P91/K91*100)</f>
        <v>0</v>
      </c>
      <c r="S91" s="108">
        <f>'Гл. энерг.'!S91+Энерг.электр.!S91</f>
        <v>0</v>
      </c>
      <c r="T91" s="109">
        <f t="shared" ref="T91:T101" si="109">IF(L91=0,0,S91/L91*100)</f>
        <v>0</v>
      </c>
      <c r="U91" s="108">
        <f>'Гл. энерг.'!U91+Энерг.электр.!U91</f>
        <v>0</v>
      </c>
      <c r="V91" s="109">
        <f t="shared" ref="V91:V101" si="110">IF(L91=0,0,U91/L91*100)</f>
        <v>0</v>
      </c>
      <c r="W91" s="108">
        <f>'Гл. энерг.'!W91+Энерг.электр.!W91</f>
        <v>0</v>
      </c>
      <c r="X91" s="109">
        <f t="shared" ref="X91:X101" si="111">IF(L91=0,0,W91/L91*100)</f>
        <v>0</v>
      </c>
      <c r="Y91" s="108">
        <f>'Гл. энерг.'!Y91+Энерг.электр.!Y91</f>
        <v>0</v>
      </c>
      <c r="Z91" s="109">
        <f t="shared" ref="Z91:Z101" si="112">IF(W91=0,0,Y91/W91*100)</f>
        <v>0</v>
      </c>
      <c r="AA91" s="108">
        <f>'Гл. энерг.'!AA91+Энерг.электр.!AA91</f>
        <v>0</v>
      </c>
      <c r="AB91" s="109">
        <f t="shared" ref="AB91:AB101" si="113">IF(L91=0,0,AA91/L91*100)</f>
        <v>0</v>
      </c>
      <c r="AC91" s="108">
        <f>'Гл. энерг.'!AC91+Энерг.электр.!AC91</f>
        <v>0</v>
      </c>
      <c r="AD91" s="109">
        <f t="shared" ref="AD91:AD101" si="114">IF(L91=0,0,AC91/L91*100)</f>
        <v>0</v>
      </c>
      <c r="AE91" s="108">
        <f>'Гл. энерг.'!AE91+Энерг.электр.!AE91</f>
        <v>0</v>
      </c>
      <c r="AF91" s="109">
        <f t="shared" ref="AF91:AF101" si="115">IF(L91=0,0,AE91/L91*100)</f>
        <v>0</v>
      </c>
      <c r="AG91" s="108">
        <f>'Гл. энерг.'!AG91+Энерг.электр.!AG91</f>
        <v>0</v>
      </c>
      <c r="AH91" s="109">
        <f t="shared" ref="AH91:AH101" si="116">IF(L91=0,0,AG91/L91*100)</f>
        <v>0</v>
      </c>
      <c r="AI91" s="108">
        <f>'Гл. энерг.'!AI91+Энерг.электр.!AI91</f>
        <v>0</v>
      </c>
      <c r="AJ91" s="109">
        <f t="shared" ref="AJ91:AJ101" si="117">IF(L91=0,0,AI91/L91*100)</f>
        <v>0</v>
      </c>
      <c r="AK91" s="109">
        <f t="shared" ref="AK91:AK101" si="118">IF(AG91=0,0,AI91/AG91*100)</f>
        <v>0</v>
      </c>
      <c r="AL91" s="108">
        <f>'Гл. энерг.'!AL91+Энерг.электр.!AL91</f>
        <v>0</v>
      </c>
      <c r="AM91" s="109">
        <f t="shared" ref="AM91:AM101" si="119">IF(L91=0,0,AL91/L91*100)</f>
        <v>0</v>
      </c>
      <c r="AN91" s="108">
        <f>'Гл. энерг.'!AN91+Энерг.электр.!AN91</f>
        <v>0</v>
      </c>
      <c r="AO91" s="109">
        <f t="shared" ref="AO91:AO101" si="120">IF(L91=0,0,AN91/L91*100)</f>
        <v>0</v>
      </c>
    </row>
    <row r="92" spans="1:41" x14ac:dyDescent="0.25">
      <c r="A92" s="93">
        <f>A91+1</f>
        <v>76</v>
      </c>
      <c r="B92" s="96" t="s">
        <v>118</v>
      </c>
      <c r="C92" s="108">
        <f>'Гл. энерг.'!C92+Энерг.электр.!C90</f>
        <v>169</v>
      </c>
      <c r="D92" s="108">
        <f>'Гл. энерг.'!D92+Энерг.электр.!D90</f>
        <v>127</v>
      </c>
      <c r="E92" s="109">
        <f t="shared" si="101"/>
        <v>75.147928994082832</v>
      </c>
      <c r="F92" s="108">
        <f>'Гл. энерг.'!F92+Энерг.электр.!F90</f>
        <v>8</v>
      </c>
      <c r="G92" s="109">
        <f t="shared" si="102"/>
        <v>6.2992125984251963</v>
      </c>
      <c r="H92" s="108">
        <f>'Гл. энерг.'!H92+Энерг.электр.!H90</f>
        <v>103</v>
      </c>
      <c r="I92" s="109">
        <f t="shared" si="103"/>
        <v>81.102362204724415</v>
      </c>
      <c r="J92" s="109">
        <f t="shared" si="104"/>
        <v>60.946745562130175</v>
      </c>
      <c r="K92" s="108">
        <f>'Гл. энерг.'!K92+Энерг.электр.!K92</f>
        <v>1</v>
      </c>
      <c r="L92" s="108">
        <f>'Гл. энерг.'!L92+Энерг.электр.!L92</f>
        <v>6.666666666666667</v>
      </c>
      <c r="M92" s="109">
        <f t="shared" si="105"/>
        <v>666.66666666666674</v>
      </c>
      <c r="N92" s="108">
        <f>'Гл. энерг.'!N92+Энерг.электр.!N92</f>
        <v>173.33333333333331</v>
      </c>
      <c r="O92" s="109">
        <f t="shared" si="106"/>
        <v>2599.9999999999995</v>
      </c>
      <c r="P92" s="108">
        <f>'Гл. энерг.'!P92+Энерг.электр.!P92</f>
        <v>20</v>
      </c>
      <c r="Q92" s="109">
        <f t="shared" si="107"/>
        <v>300</v>
      </c>
      <c r="R92" s="109">
        <f t="shared" si="108"/>
        <v>2000</v>
      </c>
      <c r="S92" s="108">
        <f>'Гл. энерг.'!S92+Энерг.электр.!S92</f>
        <v>2</v>
      </c>
      <c r="T92" s="109">
        <f t="shared" si="109"/>
        <v>30</v>
      </c>
      <c r="U92" s="108">
        <f>'Гл. энерг.'!U92+Энерг.электр.!U92</f>
        <v>1</v>
      </c>
      <c r="V92" s="109">
        <f t="shared" si="110"/>
        <v>15</v>
      </c>
      <c r="W92" s="108">
        <f>'Гл. энерг.'!W92+Энерг.электр.!W92</f>
        <v>0</v>
      </c>
      <c r="X92" s="109">
        <f t="shared" si="111"/>
        <v>0</v>
      </c>
      <c r="Y92" s="108">
        <f>'Гл. энерг.'!Y92+Энерг.электр.!Y92</f>
        <v>8</v>
      </c>
      <c r="Z92" s="109">
        <f t="shared" si="112"/>
        <v>0</v>
      </c>
      <c r="AA92" s="108">
        <f>'Гл. энерг.'!AA92+Энерг.электр.!AA92</f>
        <v>0</v>
      </c>
      <c r="AB92" s="109">
        <f t="shared" si="113"/>
        <v>0</v>
      </c>
      <c r="AC92" s="108">
        <f>'Гл. энерг.'!AC92+Энерг.электр.!AC92</f>
        <v>0</v>
      </c>
      <c r="AD92" s="109">
        <f t="shared" si="114"/>
        <v>0</v>
      </c>
      <c r="AE92" s="108">
        <f>'Гл. энерг.'!AE92+Энерг.электр.!AE92</f>
        <v>13.333333333333334</v>
      </c>
      <c r="AF92" s="109">
        <f t="shared" si="115"/>
        <v>200</v>
      </c>
      <c r="AG92" s="108">
        <f>'Гл. энерг.'!AG92+Энерг.электр.!AG92</f>
        <v>0</v>
      </c>
      <c r="AH92" s="109">
        <f t="shared" si="116"/>
        <v>0</v>
      </c>
      <c r="AI92" s="108">
        <f>'Гл. энерг.'!AI92+Энерг.электр.!AI92</f>
        <v>0</v>
      </c>
      <c r="AJ92" s="109">
        <f t="shared" si="117"/>
        <v>0</v>
      </c>
      <c r="AK92" s="109">
        <f t="shared" si="118"/>
        <v>0</v>
      </c>
      <c r="AL92" s="108">
        <f>'Гл. энерг.'!AL92+Энерг.электр.!AL92</f>
        <v>0</v>
      </c>
      <c r="AM92" s="109">
        <f t="shared" si="119"/>
        <v>0</v>
      </c>
      <c r="AN92" s="108">
        <f>'Гл. энерг.'!AN92+Энерг.электр.!AN92</f>
        <v>0</v>
      </c>
      <c r="AO92" s="109">
        <f t="shared" si="120"/>
        <v>0</v>
      </c>
    </row>
    <row r="93" spans="1:41" x14ac:dyDescent="0.25">
      <c r="A93" s="93">
        <f t="shared" ref="A93:A101" si="121">A92+1</f>
        <v>77</v>
      </c>
      <c r="B93" s="96" t="s">
        <v>109</v>
      </c>
      <c r="C93" s="108">
        <f>'Гл. энерг.'!C93+Энерг.электр.!C91</f>
        <v>0</v>
      </c>
      <c r="D93" s="108">
        <f>'Гл. энерг.'!D93+Энерг.электр.!D91</f>
        <v>0</v>
      </c>
      <c r="E93" s="109">
        <f t="shared" si="101"/>
        <v>0</v>
      </c>
      <c r="F93" s="108">
        <f>'Гл. энерг.'!F93+Энерг.электр.!F91</f>
        <v>0</v>
      </c>
      <c r="G93" s="109">
        <f t="shared" si="102"/>
        <v>0</v>
      </c>
      <c r="H93" s="108">
        <f>'Гл. энерг.'!H93+Энерг.электр.!H91</f>
        <v>0</v>
      </c>
      <c r="I93" s="109">
        <f t="shared" si="103"/>
        <v>0</v>
      </c>
      <c r="J93" s="109">
        <f t="shared" si="104"/>
        <v>0</v>
      </c>
      <c r="K93" s="108">
        <f>'Гл. энерг.'!K93+Энерг.электр.!K93</f>
        <v>1</v>
      </c>
      <c r="L93" s="108">
        <f>'Гл. энерг.'!L93+Энерг.электр.!L93</f>
        <v>25</v>
      </c>
      <c r="M93" s="109">
        <f t="shared" si="105"/>
        <v>2500</v>
      </c>
      <c r="N93" s="108">
        <f>'Гл. энерг.'!N93+Энерг.электр.!N93</f>
        <v>50</v>
      </c>
      <c r="O93" s="109">
        <f t="shared" si="106"/>
        <v>200</v>
      </c>
      <c r="P93" s="108">
        <f>'Гл. энерг.'!P93+Энерг.электр.!P93</f>
        <v>25</v>
      </c>
      <c r="Q93" s="109">
        <f t="shared" si="107"/>
        <v>100</v>
      </c>
      <c r="R93" s="109">
        <f t="shared" si="108"/>
        <v>2500</v>
      </c>
      <c r="S93" s="108">
        <f>'Гл. энерг.'!S93+Энерг.электр.!S93</f>
        <v>0</v>
      </c>
      <c r="T93" s="109">
        <f t="shared" si="109"/>
        <v>0</v>
      </c>
      <c r="U93" s="108">
        <f>'Гл. энерг.'!U93+Энерг.электр.!U93</f>
        <v>1</v>
      </c>
      <c r="V93" s="109">
        <f t="shared" si="110"/>
        <v>4</v>
      </c>
      <c r="W93" s="108">
        <f>'Гл. энерг.'!W93+Энерг.электр.!W93</f>
        <v>0</v>
      </c>
      <c r="X93" s="109">
        <f t="shared" si="111"/>
        <v>0</v>
      </c>
      <c r="Y93" s="108">
        <f>'Гл. энерг.'!Y93+Энерг.электр.!Y93</f>
        <v>0</v>
      </c>
      <c r="Z93" s="109">
        <f t="shared" si="112"/>
        <v>0</v>
      </c>
      <c r="AA93" s="108">
        <f>'Гл. энерг.'!AA93+Энерг.электр.!AA93</f>
        <v>0</v>
      </c>
      <c r="AB93" s="109">
        <f t="shared" si="113"/>
        <v>0</v>
      </c>
      <c r="AC93" s="108">
        <f>'Гл. энерг.'!AC93+Энерг.электр.!AC93</f>
        <v>0</v>
      </c>
      <c r="AD93" s="109">
        <f t="shared" si="114"/>
        <v>0</v>
      </c>
      <c r="AE93" s="108">
        <f>'Гл. энерг.'!AE93+Энерг.электр.!AE93</f>
        <v>50</v>
      </c>
      <c r="AF93" s="109">
        <f t="shared" si="115"/>
        <v>200</v>
      </c>
      <c r="AG93" s="108">
        <f>'Гл. энерг.'!AG93+Энерг.электр.!AG93</f>
        <v>0</v>
      </c>
      <c r="AH93" s="109">
        <f t="shared" si="116"/>
        <v>0</v>
      </c>
      <c r="AI93" s="108">
        <f>'Гл. энерг.'!AI93+Энерг.электр.!AI93</f>
        <v>0</v>
      </c>
      <c r="AJ93" s="109">
        <f t="shared" si="117"/>
        <v>0</v>
      </c>
      <c r="AK93" s="109">
        <f t="shared" si="118"/>
        <v>0</v>
      </c>
      <c r="AL93" s="108">
        <f>'Гл. энерг.'!AL93+Энерг.электр.!AL93</f>
        <v>0</v>
      </c>
      <c r="AM93" s="109">
        <f t="shared" si="119"/>
        <v>0</v>
      </c>
      <c r="AN93" s="108">
        <f>'Гл. энерг.'!AN93+Энерг.электр.!AN93</f>
        <v>0</v>
      </c>
      <c r="AO93" s="109">
        <f t="shared" si="120"/>
        <v>0</v>
      </c>
    </row>
    <row r="94" spans="1:41" x14ac:dyDescent="0.25">
      <c r="A94" s="93">
        <f t="shared" si="121"/>
        <v>78</v>
      </c>
      <c r="B94" s="96" t="s">
        <v>119</v>
      </c>
      <c r="C94" s="108">
        <f>'Гл. энерг.'!C94+Энерг.электр.!C94</f>
        <v>11</v>
      </c>
      <c r="D94" s="108">
        <f>'Гл. энерг.'!D94+Энерг.электр.!D94</f>
        <v>7</v>
      </c>
      <c r="E94" s="109">
        <f t="shared" si="101"/>
        <v>63.636363636363633</v>
      </c>
      <c r="F94" s="108">
        <f>'Гл. энерг.'!F94+Энерг.электр.!F94</f>
        <v>0</v>
      </c>
      <c r="G94" s="109">
        <f t="shared" si="102"/>
        <v>0</v>
      </c>
      <c r="H94" s="108">
        <f>'Гл. энерг.'!H94+Энерг.электр.!H94</f>
        <v>5</v>
      </c>
      <c r="I94" s="109">
        <f t="shared" si="103"/>
        <v>71.428571428571431</v>
      </c>
      <c r="J94" s="109">
        <f t="shared" si="104"/>
        <v>45.454545454545453</v>
      </c>
      <c r="K94" s="108">
        <f>'Гл. энерг.'!K94+Энерг.электр.!K94</f>
        <v>2</v>
      </c>
      <c r="L94" s="108">
        <f>'Гл. энерг.'!L94+Энерг.электр.!L94</f>
        <v>50</v>
      </c>
      <c r="M94" s="109">
        <f t="shared" si="105"/>
        <v>2500</v>
      </c>
      <c r="N94" s="108">
        <f>'Гл. энерг.'!N94+Энерг.электр.!N94</f>
        <v>91.666666666666657</v>
      </c>
      <c r="O94" s="109">
        <f t="shared" si="106"/>
        <v>183.33333333333331</v>
      </c>
      <c r="P94" s="108">
        <f>'Гл. энерг.'!P94+Энерг.электр.!P94</f>
        <v>58.333333333333329</v>
      </c>
      <c r="Q94" s="109">
        <f t="shared" si="107"/>
        <v>116.66666666666666</v>
      </c>
      <c r="R94" s="109">
        <f t="shared" si="108"/>
        <v>2916.6666666666665</v>
      </c>
      <c r="S94" s="108">
        <f>'Гл. энерг.'!S94+Энерг.электр.!S94</f>
        <v>1</v>
      </c>
      <c r="T94" s="109">
        <f t="shared" si="109"/>
        <v>2</v>
      </c>
      <c r="U94" s="108">
        <f>'Гл. энерг.'!U94+Энерг.электр.!U94</f>
        <v>0</v>
      </c>
      <c r="V94" s="109">
        <f t="shared" si="110"/>
        <v>0</v>
      </c>
      <c r="W94" s="108">
        <f>'Гл. энерг.'!W94+Энерг.электр.!W94</f>
        <v>1</v>
      </c>
      <c r="X94" s="109">
        <f t="shared" si="111"/>
        <v>2</v>
      </c>
      <c r="Y94" s="108">
        <f>'Гл. энерг.'!Y94+Энерг.электр.!Y94</f>
        <v>1</v>
      </c>
      <c r="Z94" s="109">
        <f t="shared" si="112"/>
        <v>100</v>
      </c>
      <c r="AA94" s="108">
        <f>'Гл. энерг.'!AA94+Энерг.электр.!AA94</f>
        <v>0</v>
      </c>
      <c r="AB94" s="109">
        <f t="shared" si="113"/>
        <v>0</v>
      </c>
      <c r="AC94" s="108">
        <f>'Гл. энерг.'!AC94+Энерг.электр.!AC94</f>
        <v>0</v>
      </c>
      <c r="AD94" s="109">
        <f t="shared" si="114"/>
        <v>0</v>
      </c>
      <c r="AE94" s="108">
        <f>'Гл. энерг.'!AE94+Энерг.электр.!AE94</f>
        <v>66.666666666666657</v>
      </c>
      <c r="AF94" s="109">
        <f t="shared" si="115"/>
        <v>133.33333333333331</v>
      </c>
      <c r="AG94" s="108">
        <f>'Гл. энерг.'!AG94+Энерг.электр.!AG94</f>
        <v>0</v>
      </c>
      <c r="AH94" s="109">
        <f t="shared" si="116"/>
        <v>0</v>
      </c>
      <c r="AI94" s="108">
        <f>'Гл. энерг.'!AI94+Энерг.электр.!AI94</f>
        <v>0</v>
      </c>
      <c r="AJ94" s="109">
        <f t="shared" si="117"/>
        <v>0</v>
      </c>
      <c r="AK94" s="109">
        <f t="shared" si="118"/>
        <v>0</v>
      </c>
      <c r="AL94" s="108">
        <f>'Гл. энерг.'!AL94+Энерг.электр.!AL94</f>
        <v>0</v>
      </c>
      <c r="AM94" s="109">
        <f t="shared" si="119"/>
        <v>0</v>
      </c>
      <c r="AN94" s="108">
        <f>'Гл. энерг.'!AN94+Энерг.электр.!AN94</f>
        <v>0</v>
      </c>
      <c r="AO94" s="109">
        <f t="shared" si="120"/>
        <v>0</v>
      </c>
    </row>
    <row r="95" spans="1:41" x14ac:dyDescent="0.25">
      <c r="A95" s="93">
        <f t="shared" si="121"/>
        <v>79</v>
      </c>
      <c r="B95" s="96" t="s">
        <v>120</v>
      </c>
      <c r="C95" s="108">
        <f>'Гл. энерг.'!C95+Энерг.электр.!C95</f>
        <v>67</v>
      </c>
      <c r="D95" s="108">
        <f>'Гл. энерг.'!D95+Энерг.электр.!D95</f>
        <v>59</v>
      </c>
      <c r="E95" s="109">
        <f t="shared" si="101"/>
        <v>88.059701492537314</v>
      </c>
      <c r="F95" s="108">
        <f>'Гл. энерг.'!F95+Энерг.электр.!F95</f>
        <v>4</v>
      </c>
      <c r="G95" s="109">
        <f t="shared" si="102"/>
        <v>6.7796610169491522</v>
      </c>
      <c r="H95" s="108">
        <f>'Гл. энерг.'!H95+Энерг.электр.!H95</f>
        <v>55</v>
      </c>
      <c r="I95" s="109">
        <f t="shared" si="103"/>
        <v>93.220338983050837</v>
      </c>
      <c r="J95" s="109">
        <f t="shared" si="104"/>
        <v>82.089552238805979</v>
      </c>
      <c r="K95" s="108">
        <f>'Гл. энерг.'!K95+Энерг.электр.!K95</f>
        <v>21</v>
      </c>
      <c r="L95" s="108">
        <f>'Гл. энерг.'!L95+Энерг.электр.!L95</f>
        <v>76.308139534883722</v>
      </c>
      <c r="M95" s="109">
        <f t="shared" si="105"/>
        <v>363.37209302325584</v>
      </c>
      <c r="N95" s="108">
        <f>'Гл. энерг.'!N95+Энерг.электр.!N95</f>
        <v>106.5406976744186</v>
      </c>
      <c r="O95" s="109">
        <f t="shared" si="106"/>
        <v>139.61904761904759</v>
      </c>
      <c r="P95" s="108">
        <f>'Гл. энерг.'!P95+Энерг.электр.!P95</f>
        <v>17.151162790697676</v>
      </c>
      <c r="Q95" s="109">
        <f t="shared" si="107"/>
        <v>22.476190476190478</v>
      </c>
      <c r="R95" s="109">
        <f t="shared" si="108"/>
        <v>81.672203765227025</v>
      </c>
      <c r="S95" s="108">
        <f>'Гл. энерг.'!S95+Энерг.электр.!S95</f>
        <v>2</v>
      </c>
      <c r="T95" s="109">
        <f t="shared" si="109"/>
        <v>2.6209523809523807</v>
      </c>
      <c r="U95" s="108">
        <f>'Гл. энерг.'!U95+Энерг.электр.!U95</f>
        <v>9</v>
      </c>
      <c r="V95" s="109">
        <f t="shared" si="110"/>
        <v>11.794285714285714</v>
      </c>
      <c r="W95" s="108">
        <f>'Гл. энерг.'!W95+Энерг.электр.!W95</f>
        <v>1</v>
      </c>
      <c r="X95" s="109">
        <f t="shared" si="111"/>
        <v>1.3104761904761904</v>
      </c>
      <c r="Y95" s="108">
        <f>'Гл. энерг.'!Y95+Энерг.электр.!Y95</f>
        <v>7</v>
      </c>
      <c r="Z95" s="109">
        <f t="shared" si="112"/>
        <v>700</v>
      </c>
      <c r="AA95" s="108">
        <f>'Гл. энерг.'!AA95+Энерг.электр.!AA95</f>
        <v>0</v>
      </c>
      <c r="AB95" s="109">
        <f t="shared" si="113"/>
        <v>0</v>
      </c>
      <c r="AC95" s="108">
        <f>'Гл. энерг.'!AC95+Энерг.электр.!AC95</f>
        <v>0</v>
      </c>
      <c r="AD95" s="109">
        <f t="shared" si="114"/>
        <v>0</v>
      </c>
      <c r="AE95" s="108">
        <f>'Гл. энерг.'!AE95+Энерг.электр.!AE95</f>
        <v>4.6511627906976747</v>
      </c>
      <c r="AF95" s="109">
        <f t="shared" si="115"/>
        <v>6.0952380952380949</v>
      </c>
      <c r="AG95" s="108">
        <f>'Гл. энерг.'!AG95+Энерг.электр.!AG95</f>
        <v>0</v>
      </c>
      <c r="AH95" s="109">
        <f t="shared" si="116"/>
        <v>0</v>
      </c>
      <c r="AI95" s="108">
        <f>'Гл. энерг.'!AI95+Энерг.электр.!AI95</f>
        <v>0</v>
      </c>
      <c r="AJ95" s="109">
        <f t="shared" si="117"/>
        <v>0</v>
      </c>
      <c r="AK95" s="109">
        <f t="shared" si="118"/>
        <v>0</v>
      </c>
      <c r="AL95" s="108">
        <f>'Гл. энерг.'!AL95+Энерг.электр.!AL95</f>
        <v>0</v>
      </c>
      <c r="AM95" s="109">
        <f t="shared" si="119"/>
        <v>0</v>
      </c>
      <c r="AN95" s="108">
        <f>'Гл. энерг.'!AN95+Энерг.электр.!AN95</f>
        <v>0</v>
      </c>
      <c r="AO95" s="109">
        <f t="shared" si="120"/>
        <v>0</v>
      </c>
    </row>
    <row r="96" spans="1:41" x14ac:dyDescent="0.25">
      <c r="A96" s="93">
        <f t="shared" si="121"/>
        <v>80</v>
      </c>
      <c r="B96" s="96" t="s">
        <v>121</v>
      </c>
      <c r="C96" s="108">
        <f>'Гл. энерг.'!C96+Энерг.электр.!C96</f>
        <v>36</v>
      </c>
      <c r="D96" s="108">
        <f>'Гл. энерг.'!D96+Энерг.электр.!D96</f>
        <v>13</v>
      </c>
      <c r="E96" s="109">
        <f t="shared" si="101"/>
        <v>36.111111111111107</v>
      </c>
      <c r="F96" s="108">
        <f>'Гл. энерг.'!F96+Энерг.электр.!F96</f>
        <v>2</v>
      </c>
      <c r="G96" s="109">
        <f t="shared" si="102"/>
        <v>15.384615384615385</v>
      </c>
      <c r="H96" s="108">
        <f>'Гл. энерг.'!H96+Энерг.электр.!H96</f>
        <v>6</v>
      </c>
      <c r="I96" s="109">
        <f t="shared" si="103"/>
        <v>46.153846153846153</v>
      </c>
      <c r="J96" s="109">
        <f t="shared" si="104"/>
        <v>16.666666666666664</v>
      </c>
      <c r="K96" s="108">
        <f>'Гл. энерг.'!K96+Энерг.электр.!K96</f>
        <v>2</v>
      </c>
      <c r="L96" s="108">
        <f>'Гл. энерг.'!L96+Энерг.электр.!L96</f>
        <v>40</v>
      </c>
      <c r="M96" s="109">
        <f t="shared" si="105"/>
        <v>2000</v>
      </c>
      <c r="N96" s="108">
        <f>'Гл. энерг.'!N96+Энерг.электр.!N96</f>
        <v>72.5</v>
      </c>
      <c r="O96" s="109">
        <f t="shared" si="106"/>
        <v>181.25</v>
      </c>
      <c r="P96" s="108">
        <f>'Гл. энерг.'!P96+Энерг.электр.!P96</f>
        <v>87.5</v>
      </c>
      <c r="Q96" s="109">
        <f t="shared" si="107"/>
        <v>218.75</v>
      </c>
      <c r="R96" s="109">
        <f t="shared" si="108"/>
        <v>4375</v>
      </c>
      <c r="S96" s="108">
        <f>'Гл. энерг.'!S96+Энерг.электр.!S96</f>
        <v>0</v>
      </c>
      <c r="T96" s="109">
        <f t="shared" si="109"/>
        <v>0</v>
      </c>
      <c r="U96" s="108">
        <f>'Гл. энерг.'!U96+Энерг.электр.!U96</f>
        <v>2</v>
      </c>
      <c r="V96" s="109">
        <f t="shared" si="110"/>
        <v>5</v>
      </c>
      <c r="W96" s="108">
        <f>'Гл. энерг.'!W96+Энерг.электр.!W96</f>
        <v>1</v>
      </c>
      <c r="X96" s="109">
        <f t="shared" si="111"/>
        <v>2.5</v>
      </c>
      <c r="Y96" s="108">
        <f>'Гл. энерг.'!Y96+Энерг.электр.!Y96</f>
        <v>9</v>
      </c>
      <c r="Z96" s="109">
        <f t="shared" si="112"/>
        <v>900</v>
      </c>
      <c r="AA96" s="108">
        <f>'Гл. энерг.'!AA96+Энерг.электр.!AA96</f>
        <v>0</v>
      </c>
      <c r="AB96" s="109">
        <f t="shared" si="113"/>
        <v>0</v>
      </c>
      <c r="AC96" s="108">
        <f>'Гл. энерг.'!AC96+Энерг.электр.!AC96</f>
        <v>0</v>
      </c>
      <c r="AD96" s="109">
        <f t="shared" si="114"/>
        <v>0</v>
      </c>
      <c r="AE96" s="108">
        <f>'Гл. энерг.'!AE96+Энерг.электр.!AE96</f>
        <v>45</v>
      </c>
      <c r="AF96" s="109">
        <f t="shared" si="115"/>
        <v>112.5</v>
      </c>
      <c r="AG96" s="108">
        <f>'Гл. энерг.'!AG96+Энерг.электр.!AG96</f>
        <v>0</v>
      </c>
      <c r="AH96" s="109">
        <f t="shared" si="116"/>
        <v>0</v>
      </c>
      <c r="AI96" s="108">
        <f>'Гл. энерг.'!AI96+Энерг.электр.!AI96</f>
        <v>0</v>
      </c>
      <c r="AJ96" s="109">
        <f t="shared" si="117"/>
        <v>0</v>
      </c>
      <c r="AK96" s="109">
        <f t="shared" si="118"/>
        <v>0</v>
      </c>
      <c r="AL96" s="108">
        <f>'Гл. энерг.'!AL96+Энерг.электр.!AL96</f>
        <v>0</v>
      </c>
      <c r="AM96" s="109">
        <f t="shared" si="119"/>
        <v>0</v>
      </c>
      <c r="AN96" s="108">
        <f>'Гл. энерг.'!AN96+Энерг.электр.!AN96</f>
        <v>0</v>
      </c>
      <c r="AO96" s="109">
        <f t="shared" si="120"/>
        <v>0</v>
      </c>
    </row>
    <row r="97" spans="1:41" x14ac:dyDescent="0.25">
      <c r="A97" s="93">
        <f t="shared" si="121"/>
        <v>81</v>
      </c>
      <c r="B97" s="96" t="s">
        <v>122</v>
      </c>
      <c r="C97" s="108">
        <f>'Гл. энерг.'!C97+Энерг.электр.!C97</f>
        <v>62</v>
      </c>
      <c r="D97" s="108">
        <f>'Гл. энерг.'!D97+Энерг.электр.!D97</f>
        <v>58</v>
      </c>
      <c r="E97" s="109">
        <f t="shared" si="101"/>
        <v>93.548387096774192</v>
      </c>
      <c r="F97" s="108">
        <f>'Гл. энерг.'!F97+Энерг.электр.!F97</f>
        <v>1</v>
      </c>
      <c r="G97" s="109">
        <f t="shared" si="102"/>
        <v>1.7241379310344827</v>
      </c>
      <c r="H97" s="108">
        <f>'Гл. энерг.'!H97+Энерг.электр.!H97</f>
        <v>49</v>
      </c>
      <c r="I97" s="109">
        <f t="shared" si="103"/>
        <v>84.482758620689651</v>
      </c>
      <c r="J97" s="109">
        <f t="shared" si="104"/>
        <v>79.032258064516128</v>
      </c>
      <c r="K97" s="108">
        <f>'Гл. энерг.'!K97+Энерг.электр.!K97</f>
        <v>30</v>
      </c>
      <c r="L97" s="108">
        <f>'Гл. энерг.'!L97+Энерг.электр.!L97</f>
        <v>123.88888888888889</v>
      </c>
      <c r="M97" s="109">
        <f t="shared" si="105"/>
        <v>412.96296296296299</v>
      </c>
      <c r="N97" s="108">
        <f>'Гл. энерг.'!N97+Энерг.электр.!N97</f>
        <v>53.611111111111114</v>
      </c>
      <c r="O97" s="109">
        <f t="shared" si="106"/>
        <v>43.27354260089686</v>
      </c>
      <c r="P97" s="108">
        <f>'Гл. энерг.'!P97+Энерг.электр.!P97</f>
        <v>22.5</v>
      </c>
      <c r="Q97" s="109">
        <f t="shared" si="107"/>
        <v>18.161434977578477</v>
      </c>
      <c r="R97" s="109">
        <f t="shared" si="108"/>
        <v>75</v>
      </c>
      <c r="S97" s="108">
        <f>'Гл. энерг.'!S97+Энерг.электр.!S97</f>
        <v>4</v>
      </c>
      <c r="T97" s="109">
        <f t="shared" si="109"/>
        <v>3.2286995515695067</v>
      </c>
      <c r="U97" s="108">
        <f>'Гл. энерг.'!U97+Энерг.электр.!U97</f>
        <v>8</v>
      </c>
      <c r="V97" s="109">
        <f t="shared" si="110"/>
        <v>6.4573991031390134</v>
      </c>
      <c r="W97" s="108">
        <f>'Гл. энерг.'!W97+Энерг.электр.!W97</f>
        <v>0</v>
      </c>
      <c r="X97" s="109">
        <f t="shared" si="111"/>
        <v>0</v>
      </c>
      <c r="Y97" s="108">
        <f>'Гл. энерг.'!Y97+Энерг.электр.!Y97</f>
        <v>5</v>
      </c>
      <c r="Z97" s="109">
        <f t="shared" si="112"/>
        <v>0</v>
      </c>
      <c r="AA97" s="108">
        <f>'Гл. энерг.'!AA97+Энерг.электр.!AA97</f>
        <v>0</v>
      </c>
      <c r="AB97" s="109">
        <f t="shared" si="113"/>
        <v>0</v>
      </c>
      <c r="AC97" s="108">
        <f>'Гл. энерг.'!AC97+Энерг.электр.!AC97</f>
        <v>0</v>
      </c>
      <c r="AD97" s="109">
        <f t="shared" si="114"/>
        <v>0</v>
      </c>
      <c r="AE97" s="108">
        <f>'Гл. энерг.'!AE97+Энерг.электр.!AE97</f>
        <v>26.666666666666664</v>
      </c>
      <c r="AF97" s="109">
        <f t="shared" si="115"/>
        <v>21.524663677130043</v>
      </c>
      <c r="AG97" s="108">
        <f>'Гл. энерг.'!AG97+Энерг.электр.!AG97</f>
        <v>0</v>
      </c>
      <c r="AH97" s="109">
        <f t="shared" si="116"/>
        <v>0</v>
      </c>
      <c r="AI97" s="108">
        <f>'Гл. энерг.'!AI97+Энерг.электр.!AI97</f>
        <v>0</v>
      </c>
      <c r="AJ97" s="109">
        <f t="shared" si="117"/>
        <v>0</v>
      </c>
      <c r="AK97" s="109">
        <f t="shared" si="118"/>
        <v>0</v>
      </c>
      <c r="AL97" s="108">
        <f>'Гл. энерг.'!AL97+Энерг.электр.!AL97</f>
        <v>0</v>
      </c>
      <c r="AM97" s="109">
        <f t="shared" si="119"/>
        <v>0</v>
      </c>
      <c r="AN97" s="108">
        <f>'Гл. энерг.'!AN97+Энерг.электр.!AN97</f>
        <v>0</v>
      </c>
      <c r="AO97" s="109">
        <f t="shared" si="120"/>
        <v>0</v>
      </c>
    </row>
    <row r="98" spans="1:41" x14ac:dyDescent="0.25">
      <c r="A98" s="93">
        <f t="shared" si="121"/>
        <v>82</v>
      </c>
      <c r="B98" s="96" t="s">
        <v>123</v>
      </c>
      <c r="C98" s="108">
        <f>'Гл. энерг.'!C98+Энерг.электр.!C98</f>
        <v>3</v>
      </c>
      <c r="D98" s="108">
        <f>'Гл. энерг.'!D98+Энерг.электр.!D98</f>
        <v>1</v>
      </c>
      <c r="E98" s="109">
        <f t="shared" si="101"/>
        <v>33.333333333333329</v>
      </c>
      <c r="F98" s="108">
        <f>'Гл. энерг.'!F98+Энерг.электр.!F98</f>
        <v>0</v>
      </c>
      <c r="G98" s="109">
        <f t="shared" si="102"/>
        <v>0</v>
      </c>
      <c r="H98" s="108">
        <f>'Гл. энерг.'!H98+Энерг.электр.!H98</f>
        <v>1</v>
      </c>
      <c r="I98" s="109">
        <f t="shared" si="103"/>
        <v>100</v>
      </c>
      <c r="J98" s="109">
        <f t="shared" si="104"/>
        <v>33.333333333333329</v>
      </c>
      <c r="K98" s="108">
        <f>'Гл. энерг.'!K98+Энерг.электр.!K98</f>
        <v>0</v>
      </c>
      <c r="L98" s="108">
        <f>'Гл. энерг.'!L98+Энерг.электр.!L98</f>
        <v>0</v>
      </c>
      <c r="M98" s="109">
        <f t="shared" si="105"/>
        <v>0</v>
      </c>
      <c r="N98" s="108">
        <f>'Гл. энерг.'!N98+Энерг.электр.!N98</f>
        <v>100</v>
      </c>
      <c r="O98" s="109">
        <f t="shared" si="106"/>
        <v>0</v>
      </c>
      <c r="P98" s="108">
        <f>'Гл. энерг.'!P98+Энерг.электр.!P98</f>
        <v>0</v>
      </c>
      <c r="Q98" s="109">
        <f t="shared" si="107"/>
        <v>0</v>
      </c>
      <c r="R98" s="109">
        <f t="shared" si="108"/>
        <v>0</v>
      </c>
      <c r="S98" s="108">
        <f>'Гл. энерг.'!S98+Энерг.электр.!S98</f>
        <v>0</v>
      </c>
      <c r="T98" s="109">
        <f t="shared" si="109"/>
        <v>0</v>
      </c>
      <c r="U98" s="108">
        <f>'Гл. энерг.'!U98+Энерг.электр.!U98</f>
        <v>0</v>
      </c>
      <c r="V98" s="109">
        <f t="shared" si="110"/>
        <v>0</v>
      </c>
      <c r="W98" s="108">
        <f>'Гл. энерг.'!W98+Энерг.электр.!W98</f>
        <v>0</v>
      </c>
      <c r="X98" s="109">
        <f t="shared" si="111"/>
        <v>0</v>
      </c>
      <c r="Y98" s="108">
        <f>'Гл. энерг.'!Y98+Энерг.электр.!Y98</f>
        <v>0</v>
      </c>
      <c r="Z98" s="109">
        <f t="shared" si="112"/>
        <v>0</v>
      </c>
      <c r="AA98" s="108">
        <f>'Гл. энерг.'!AA98+Энерг.электр.!AA98</f>
        <v>0</v>
      </c>
      <c r="AB98" s="109">
        <f t="shared" si="113"/>
        <v>0</v>
      </c>
      <c r="AC98" s="108">
        <f>'Гл. энерг.'!AC98+Энерг.электр.!AC98</f>
        <v>0</v>
      </c>
      <c r="AD98" s="109">
        <f t="shared" si="114"/>
        <v>0</v>
      </c>
      <c r="AE98" s="108">
        <f>'Гл. энерг.'!AE98+Энерг.электр.!AE98</f>
        <v>0</v>
      </c>
      <c r="AF98" s="109">
        <f t="shared" si="115"/>
        <v>0</v>
      </c>
      <c r="AG98" s="108">
        <f>'Гл. энерг.'!AG98+Энерг.электр.!AG98</f>
        <v>0</v>
      </c>
      <c r="AH98" s="109">
        <f t="shared" si="116"/>
        <v>0</v>
      </c>
      <c r="AI98" s="108">
        <f>'Гл. энерг.'!AI98+Энерг.электр.!AI98</f>
        <v>0</v>
      </c>
      <c r="AJ98" s="109">
        <f t="shared" si="117"/>
        <v>0</v>
      </c>
      <c r="AK98" s="109">
        <f t="shared" si="118"/>
        <v>0</v>
      </c>
      <c r="AL98" s="108">
        <f>'Гл. энерг.'!AL98+Энерг.электр.!AL98</f>
        <v>0</v>
      </c>
      <c r="AM98" s="109">
        <f t="shared" si="119"/>
        <v>0</v>
      </c>
      <c r="AN98" s="108">
        <f>'Гл. энерг.'!AN98+Энерг.электр.!AN98</f>
        <v>0</v>
      </c>
      <c r="AO98" s="109">
        <f t="shared" si="120"/>
        <v>0</v>
      </c>
    </row>
    <row r="99" spans="1:41" x14ac:dyDescent="0.25">
      <c r="A99" s="93">
        <f t="shared" si="121"/>
        <v>83</v>
      </c>
      <c r="B99" s="96" t="s">
        <v>124</v>
      </c>
      <c r="C99" s="108">
        <f>'Гл. энерг.'!C99+Энерг.электр.!C99</f>
        <v>16</v>
      </c>
      <c r="D99" s="108">
        <f>'Гл. энерг.'!D99+Энерг.электр.!D99</f>
        <v>16</v>
      </c>
      <c r="E99" s="109">
        <f t="shared" si="101"/>
        <v>100</v>
      </c>
      <c r="F99" s="108">
        <f>'Гл. энерг.'!F99+Энерг.электр.!F99</f>
        <v>0</v>
      </c>
      <c r="G99" s="109">
        <f t="shared" si="102"/>
        <v>0</v>
      </c>
      <c r="H99" s="108">
        <f>'Гл. энерг.'!H99+Энерг.электр.!H99</f>
        <v>15</v>
      </c>
      <c r="I99" s="109">
        <f t="shared" si="103"/>
        <v>93.75</v>
      </c>
      <c r="J99" s="109">
        <f t="shared" si="104"/>
        <v>93.75</v>
      </c>
      <c r="K99" s="108">
        <f>'Гл. энерг.'!K99+Энерг.электр.!K99</f>
        <v>10</v>
      </c>
      <c r="L99" s="108">
        <f>'Гл. энерг.'!L99+Энерг.электр.!L99</f>
        <v>126.66666666666666</v>
      </c>
      <c r="M99" s="109">
        <f t="shared" si="105"/>
        <v>1266.6666666666665</v>
      </c>
      <c r="N99" s="108">
        <f>'Гл. энерг.'!N99+Энерг.электр.!N99</f>
        <v>63.333333333333329</v>
      </c>
      <c r="O99" s="109">
        <f t="shared" si="106"/>
        <v>50</v>
      </c>
      <c r="P99" s="108">
        <f>'Гл. энерг.'!P99+Энерг.электр.!P99</f>
        <v>10</v>
      </c>
      <c r="Q99" s="109">
        <f t="shared" si="107"/>
        <v>7.8947368421052637</v>
      </c>
      <c r="R99" s="109">
        <f t="shared" si="108"/>
        <v>100</v>
      </c>
      <c r="S99" s="108">
        <f>'Гл. энерг.'!S99+Энерг.электр.!S99</f>
        <v>3</v>
      </c>
      <c r="T99" s="109">
        <f t="shared" si="109"/>
        <v>2.3684210526315792</v>
      </c>
      <c r="U99" s="108">
        <f>'Гл. энерг.'!U99+Энерг.электр.!U99</f>
        <v>0</v>
      </c>
      <c r="V99" s="109">
        <f t="shared" si="110"/>
        <v>0</v>
      </c>
      <c r="W99" s="108">
        <f>'Гл. энерг.'!W99+Энерг.электр.!W99</f>
        <v>0</v>
      </c>
      <c r="X99" s="109">
        <f t="shared" si="111"/>
        <v>0</v>
      </c>
      <c r="Y99" s="108">
        <f>'Гл. энерг.'!Y99+Энерг.электр.!Y99</f>
        <v>6</v>
      </c>
      <c r="Z99" s="109">
        <f t="shared" si="112"/>
        <v>0</v>
      </c>
      <c r="AA99" s="108">
        <f>'Гл. энерг.'!AA99+Энерг.электр.!AA99</f>
        <v>0</v>
      </c>
      <c r="AB99" s="109">
        <f t="shared" si="113"/>
        <v>0</v>
      </c>
      <c r="AC99" s="108">
        <f>'Гл. энерг.'!AC99+Энерг.электр.!AC99</f>
        <v>0</v>
      </c>
      <c r="AD99" s="109">
        <f t="shared" si="114"/>
        <v>0</v>
      </c>
      <c r="AE99" s="108">
        <f>'Гл. энерг.'!AE99+Энерг.электр.!AE99</f>
        <v>53.333333333333329</v>
      </c>
      <c r="AF99" s="109">
        <f t="shared" si="115"/>
        <v>42.105263157894733</v>
      </c>
      <c r="AG99" s="108">
        <f>'Гл. энерг.'!AG99+Энерг.электр.!AG99</f>
        <v>0</v>
      </c>
      <c r="AH99" s="109">
        <f t="shared" si="116"/>
        <v>0</v>
      </c>
      <c r="AI99" s="108">
        <f>'Гл. энерг.'!AI99+Энерг.электр.!AI99</f>
        <v>0</v>
      </c>
      <c r="AJ99" s="109">
        <f t="shared" si="117"/>
        <v>0</v>
      </c>
      <c r="AK99" s="109">
        <f t="shared" si="118"/>
        <v>0</v>
      </c>
      <c r="AL99" s="108">
        <f>'Гл. энерг.'!AL99+Энерг.электр.!AL99</f>
        <v>0</v>
      </c>
      <c r="AM99" s="109">
        <f t="shared" si="119"/>
        <v>0</v>
      </c>
      <c r="AN99" s="108">
        <f>'Гл. энерг.'!AN99+Энерг.электр.!AN99</f>
        <v>0</v>
      </c>
      <c r="AO99" s="109">
        <f t="shared" si="120"/>
        <v>0</v>
      </c>
    </row>
    <row r="100" spans="1:41" x14ac:dyDescent="0.25">
      <c r="A100" s="93">
        <f t="shared" si="121"/>
        <v>84</v>
      </c>
      <c r="B100" s="96" t="s">
        <v>125</v>
      </c>
      <c r="C100" s="108">
        <f>'Гл. энерг.'!C100+Энерг.электр.!C100</f>
        <v>0</v>
      </c>
      <c r="D100" s="108">
        <f>'Гл. энерг.'!D100+Энерг.электр.!D100</f>
        <v>0</v>
      </c>
      <c r="E100" s="109">
        <f t="shared" si="101"/>
        <v>0</v>
      </c>
      <c r="F100" s="108">
        <f>'Гл. энерг.'!F100+Энерг.электр.!F100</f>
        <v>0</v>
      </c>
      <c r="G100" s="109">
        <f t="shared" si="102"/>
        <v>0</v>
      </c>
      <c r="H100" s="108">
        <f>'Гл. энерг.'!H100+Энерг.электр.!H100</f>
        <v>0</v>
      </c>
      <c r="I100" s="109">
        <f t="shared" si="103"/>
        <v>0</v>
      </c>
      <c r="J100" s="109">
        <f t="shared" si="104"/>
        <v>0</v>
      </c>
      <c r="K100" s="108">
        <f>'Гл. энерг.'!K100+Энерг.электр.!K100</f>
        <v>0</v>
      </c>
      <c r="L100" s="108">
        <f>'Гл. энерг.'!L100+Энерг.электр.!L100</f>
        <v>0</v>
      </c>
      <c r="M100" s="109">
        <f t="shared" si="105"/>
        <v>0</v>
      </c>
      <c r="N100" s="108">
        <f>'Гл. энерг.'!N100+Энерг.электр.!N100</f>
        <v>0</v>
      </c>
      <c r="O100" s="109">
        <f t="shared" si="106"/>
        <v>0</v>
      </c>
      <c r="P100" s="108">
        <f>'Гл. энерг.'!P100+Энерг.электр.!P100</f>
        <v>0</v>
      </c>
      <c r="Q100" s="109">
        <f t="shared" si="107"/>
        <v>0</v>
      </c>
      <c r="R100" s="109">
        <f t="shared" si="108"/>
        <v>0</v>
      </c>
      <c r="S100" s="108">
        <f>'Гл. энерг.'!S100+Энерг.электр.!S100</f>
        <v>0</v>
      </c>
      <c r="T100" s="109">
        <f t="shared" si="109"/>
        <v>0</v>
      </c>
      <c r="U100" s="108">
        <f>'Гл. энерг.'!U100+Энерг.электр.!U100</f>
        <v>0</v>
      </c>
      <c r="V100" s="109">
        <f t="shared" si="110"/>
        <v>0</v>
      </c>
      <c r="W100" s="108">
        <f>'Гл. энерг.'!W100+Энерг.электр.!W100</f>
        <v>0</v>
      </c>
      <c r="X100" s="109">
        <f t="shared" si="111"/>
        <v>0</v>
      </c>
      <c r="Y100" s="108">
        <f>'Гл. энерг.'!Y100+Энерг.электр.!Y100</f>
        <v>0</v>
      </c>
      <c r="Z100" s="109">
        <f t="shared" si="112"/>
        <v>0</v>
      </c>
      <c r="AA100" s="108">
        <f>'Гл. энерг.'!AA100+Энерг.электр.!AA100</f>
        <v>0</v>
      </c>
      <c r="AB100" s="109">
        <f t="shared" si="113"/>
        <v>0</v>
      </c>
      <c r="AC100" s="108">
        <f>'Гл. энерг.'!AC100+Энерг.электр.!AC100</f>
        <v>0</v>
      </c>
      <c r="AD100" s="109">
        <f t="shared" si="114"/>
        <v>0</v>
      </c>
      <c r="AE100" s="108">
        <f>'Гл. энерг.'!AE100+Энерг.электр.!AE100</f>
        <v>0</v>
      </c>
      <c r="AF100" s="109">
        <f t="shared" si="115"/>
        <v>0</v>
      </c>
      <c r="AG100" s="108">
        <f>'Гл. энерг.'!AG100+Энерг.электр.!AG100</f>
        <v>0</v>
      </c>
      <c r="AH100" s="109">
        <f t="shared" si="116"/>
        <v>0</v>
      </c>
      <c r="AI100" s="108">
        <f>'Гл. энерг.'!AI100+Энерг.электр.!AI100</f>
        <v>0</v>
      </c>
      <c r="AJ100" s="109">
        <f t="shared" si="117"/>
        <v>0</v>
      </c>
      <c r="AK100" s="109">
        <f t="shared" si="118"/>
        <v>0</v>
      </c>
      <c r="AL100" s="108">
        <f>'Гл. энерг.'!AL100+Энерг.электр.!AL100</f>
        <v>0</v>
      </c>
      <c r="AM100" s="109">
        <f t="shared" si="119"/>
        <v>0</v>
      </c>
      <c r="AN100" s="108">
        <f>'Гл. энерг.'!AN100+Энерг.электр.!AN100</f>
        <v>0</v>
      </c>
      <c r="AO100" s="109">
        <f t="shared" si="120"/>
        <v>0</v>
      </c>
    </row>
    <row r="101" spans="1:41" x14ac:dyDescent="0.25">
      <c r="A101" s="93">
        <f t="shared" si="121"/>
        <v>85</v>
      </c>
      <c r="B101" s="96" t="s">
        <v>126</v>
      </c>
      <c r="C101" s="108">
        <f>'Гл. энерг.'!C101+Энерг.электр.!C101</f>
        <v>0</v>
      </c>
      <c r="D101" s="108">
        <f>'Гл. энерг.'!D101+Энерг.электр.!D101</f>
        <v>0</v>
      </c>
      <c r="E101" s="109">
        <f t="shared" ref="E101" si="122">IF(C101=0,0,D101/C101*100)</f>
        <v>0</v>
      </c>
      <c r="F101" s="108">
        <f>'Гл. энерг.'!F101+Энерг.электр.!F101</f>
        <v>0</v>
      </c>
      <c r="G101" s="109">
        <f t="shared" ref="G101" si="123">IF(D101=0,0,F101/D101*100)</f>
        <v>0</v>
      </c>
      <c r="H101" s="108">
        <f>'Гл. энерг.'!H101+Энерг.электр.!H101</f>
        <v>0</v>
      </c>
      <c r="I101" s="109">
        <f t="shared" ref="I101" si="124">IF(D101=0,0,H101/D101*100)</f>
        <v>0</v>
      </c>
      <c r="J101" s="109">
        <f t="shared" ref="J101" si="125">IF(C101=0,0,H101/C101*100)</f>
        <v>0</v>
      </c>
      <c r="K101" s="108">
        <f>'Гл. энерг.'!K101+Энерг.электр.!K101</f>
        <v>0</v>
      </c>
      <c r="L101" s="108">
        <f>'Гл. энерг.'!L101+Энерг.электр.!L101</f>
        <v>0</v>
      </c>
      <c r="M101" s="109">
        <f t="shared" si="105"/>
        <v>0</v>
      </c>
      <c r="N101" s="108">
        <f>'Гл. энерг.'!N101+Энерг.электр.!N101</f>
        <v>0</v>
      </c>
      <c r="O101" s="109">
        <f t="shared" si="106"/>
        <v>0</v>
      </c>
      <c r="P101" s="108">
        <f>'Гл. энерг.'!P101+Энерг.электр.!P101</f>
        <v>0</v>
      </c>
      <c r="Q101" s="109">
        <f t="shared" si="107"/>
        <v>0</v>
      </c>
      <c r="R101" s="109">
        <f t="shared" si="108"/>
        <v>0</v>
      </c>
      <c r="S101" s="108">
        <f>'Гл. энерг.'!S101+Энерг.электр.!S101</f>
        <v>0</v>
      </c>
      <c r="T101" s="109">
        <f t="shared" si="109"/>
        <v>0</v>
      </c>
      <c r="U101" s="108">
        <f>'Гл. энерг.'!U101+Энерг.электр.!U101</f>
        <v>0</v>
      </c>
      <c r="V101" s="109">
        <f t="shared" si="110"/>
        <v>0</v>
      </c>
      <c r="W101" s="108">
        <f>'Гл. энерг.'!W101+Энерг.электр.!W101</f>
        <v>0</v>
      </c>
      <c r="X101" s="109">
        <f t="shared" si="111"/>
        <v>0</v>
      </c>
      <c r="Y101" s="108">
        <f>'Гл. энерг.'!Y101+Энерг.электр.!Y101</f>
        <v>0</v>
      </c>
      <c r="Z101" s="109">
        <f t="shared" si="112"/>
        <v>0</v>
      </c>
      <c r="AA101" s="108">
        <f>'Гл. энерг.'!AA101+Энерг.электр.!AA101</f>
        <v>0</v>
      </c>
      <c r="AB101" s="109">
        <f t="shared" si="113"/>
        <v>0</v>
      </c>
      <c r="AC101" s="108">
        <f>'Гл. энерг.'!AC101+Энерг.электр.!AC101</f>
        <v>0</v>
      </c>
      <c r="AD101" s="109">
        <f t="shared" si="114"/>
        <v>0</v>
      </c>
      <c r="AE101" s="108">
        <f>'Гл. энерг.'!AE101+Энерг.электр.!AE101</f>
        <v>0</v>
      </c>
      <c r="AF101" s="109">
        <f t="shared" si="115"/>
        <v>0</v>
      </c>
      <c r="AG101" s="108">
        <f>'Гл. энерг.'!AG101+Энерг.электр.!AG101</f>
        <v>0</v>
      </c>
      <c r="AH101" s="109">
        <f t="shared" si="116"/>
        <v>0</v>
      </c>
      <c r="AI101" s="108">
        <f>'Гл. энерг.'!AI101+Энерг.электр.!AI101</f>
        <v>0</v>
      </c>
      <c r="AJ101" s="109">
        <f t="shared" si="117"/>
        <v>0</v>
      </c>
      <c r="AK101" s="109">
        <f t="shared" si="118"/>
        <v>0</v>
      </c>
      <c r="AL101" s="108">
        <f>'Гл. энерг.'!AL101+Энерг.электр.!AL101</f>
        <v>0</v>
      </c>
      <c r="AM101" s="109">
        <f t="shared" si="119"/>
        <v>0</v>
      </c>
      <c r="AN101" s="108">
        <f>'Гл. энерг.'!AN101+Энерг.электр.!AN101</f>
        <v>0</v>
      </c>
      <c r="AO101" s="109">
        <f t="shared" si="120"/>
        <v>0</v>
      </c>
    </row>
    <row r="102" spans="1:41" s="69" customFormat="1" ht="14.45" x14ac:dyDescent="0.35">
      <c r="A102" s="4"/>
      <c r="B102" s="64"/>
      <c r="C102" s="70"/>
      <c r="D102" s="70"/>
      <c r="E102" s="43"/>
      <c r="F102" s="70"/>
      <c r="G102" s="43"/>
      <c r="H102" s="70"/>
      <c r="I102" s="43"/>
      <c r="J102" s="43"/>
      <c r="K102" s="70"/>
      <c r="L102" s="43"/>
      <c r="M102" s="70"/>
      <c r="N102" s="43"/>
      <c r="O102" s="70"/>
      <c r="P102" s="43"/>
      <c r="Q102" s="70"/>
      <c r="R102" s="43"/>
      <c r="S102" s="70"/>
      <c r="T102" s="43"/>
      <c r="U102" s="70"/>
      <c r="V102" s="43"/>
      <c r="W102" s="70"/>
      <c r="X102" s="43"/>
      <c r="Y102" s="70"/>
      <c r="Z102" s="43"/>
      <c r="AA102" s="70"/>
      <c r="AB102" s="43"/>
      <c r="AC102" s="43"/>
      <c r="AD102" s="70"/>
      <c r="AE102" s="43"/>
      <c r="AF102" s="70"/>
      <c r="AG102" s="43"/>
      <c r="AH102" s="68"/>
      <c r="AI102" s="68"/>
    </row>
    <row r="103" spans="1:41" ht="14.45" x14ac:dyDescent="0.35">
      <c r="A103" s="7"/>
      <c r="B103" s="59"/>
      <c r="C103" s="34"/>
      <c r="D103" s="34"/>
      <c r="E103" s="32"/>
      <c r="F103" s="34"/>
      <c r="G103" s="32"/>
      <c r="H103" s="34"/>
      <c r="I103" s="32"/>
      <c r="J103" s="32"/>
      <c r="K103" s="34"/>
      <c r="L103" s="32"/>
      <c r="M103" s="34"/>
      <c r="N103" s="32"/>
      <c r="O103" s="34"/>
      <c r="P103" s="32"/>
      <c r="Q103" s="34"/>
      <c r="R103" s="32"/>
      <c r="S103" s="34"/>
      <c r="T103" s="32"/>
      <c r="U103" s="34"/>
      <c r="V103" s="32"/>
      <c r="W103" s="34"/>
      <c r="X103" s="32"/>
      <c r="Y103" s="34"/>
      <c r="Z103" s="32"/>
      <c r="AA103" s="34"/>
      <c r="AB103" s="32"/>
      <c r="AC103" s="32"/>
      <c r="AD103" s="34"/>
      <c r="AE103" s="32"/>
      <c r="AF103" s="34"/>
      <c r="AG103" s="32"/>
      <c r="AH103" s="42"/>
      <c r="AI103" s="42"/>
    </row>
    <row r="104" spans="1:41" ht="14.45" x14ac:dyDescent="0.35">
      <c r="A104" s="8"/>
      <c r="B104" s="59"/>
      <c r="C104" s="34"/>
      <c r="D104" s="34"/>
      <c r="E104" s="32"/>
      <c r="F104" s="34"/>
      <c r="G104" s="32"/>
      <c r="H104" s="34"/>
      <c r="I104" s="32"/>
      <c r="J104" s="32"/>
      <c r="K104" s="34"/>
      <c r="L104" s="32"/>
      <c r="M104" s="34"/>
      <c r="N104" s="32"/>
      <c r="O104" s="34"/>
      <c r="P104" s="32"/>
      <c r="Q104" s="34"/>
      <c r="R104" s="32"/>
      <c r="S104" s="34"/>
      <c r="T104" s="32"/>
      <c r="U104" s="34"/>
      <c r="V104" s="32"/>
      <c r="W104" s="34"/>
      <c r="X104" s="32"/>
      <c r="Y104" s="34"/>
      <c r="Z104" s="32"/>
      <c r="AA104" s="34"/>
      <c r="AB104" s="32"/>
      <c r="AC104" s="32"/>
      <c r="AD104" s="34"/>
      <c r="AE104" s="32"/>
      <c r="AF104" s="34"/>
      <c r="AG104" s="32"/>
      <c r="AH104" s="42"/>
      <c r="AI104" s="42"/>
    </row>
    <row r="105" spans="1:41" ht="14.45" x14ac:dyDescent="0.3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41" ht="14.45" x14ac:dyDescent="0.3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41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41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41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41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41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41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43" firstPageNumber="68" fitToHeight="2" orientation="landscape" r:id="rId1"/>
  <headerFooter scaleWithDoc="0">
    <oddHeader>&amp;R&amp;P</oddHeader>
    <oddFooter>&amp;R&amp;P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80" activePane="bottomRight" state="frozen"/>
      <selection activeCell="D2" sqref="D2:D6"/>
      <selection pane="topRight" activeCell="D2" sqref="D2:D6"/>
      <selection pane="bottomLeft" activeCell="D2" sqref="D2:D6"/>
      <selection pane="bottomRight" activeCell="C91" sqref="C91:AG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54.95" customHeight="1" thickBot="1" x14ac:dyDescent="0.3">
      <c r="A1" s="202" t="s">
        <v>246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789.5</v>
      </c>
      <c r="D8" s="65">
        <f>D9+D21+D40+D55+D72+D79+D90+D64+D102</f>
        <v>736</v>
      </c>
      <c r="E8" s="62">
        <f>IF(C8=0,0,D8/C8*100)</f>
        <v>93.223559214692841</v>
      </c>
      <c r="F8" s="65">
        <f>F9+F21+F40+F55+F72+F79+F90+F64+F102</f>
        <v>96</v>
      </c>
      <c r="G8" s="62">
        <f>IF(D8=0,0,F8/D8*100)</f>
        <v>13.043478260869565</v>
      </c>
      <c r="H8" s="65">
        <f>H9+H21+H40+H55+H72+H79+H90+H64+H102</f>
        <v>670</v>
      </c>
      <c r="I8" s="62">
        <f>IF(D8=0,0,H8/D8*100)</f>
        <v>91.032608695652172</v>
      </c>
      <c r="J8" s="62">
        <f>IF(C8=0,0,H8/C8*100)</f>
        <v>84.863837872070931</v>
      </c>
      <c r="K8" s="65">
        <f>K9+K21+K40+K55+K72+K79+K90+K64+K102</f>
        <v>416</v>
      </c>
      <c r="L8" s="62">
        <f>IF(D8=0,0,K8/D8*100)</f>
        <v>56.521739130434781</v>
      </c>
      <c r="M8" s="65">
        <f>M9+M21+M40+M55+M72+M79+M90+M64+M102</f>
        <v>254</v>
      </c>
      <c r="N8" s="62">
        <f>IF(D8=0,0,M8/D8*100)</f>
        <v>34.510869565217391</v>
      </c>
      <c r="O8" s="65">
        <f>O9+O21+O40+O55+O72+O79+O90+O64+O102</f>
        <v>66</v>
      </c>
      <c r="P8" s="62">
        <f>IF(D8=0,0,O8/D8*100)</f>
        <v>8.9673913043478262</v>
      </c>
      <c r="Q8" s="65">
        <f>Q9+Q21+Q40+Q55+Q72+Q79+Q90+Q64+Q102</f>
        <v>5</v>
      </c>
      <c r="R8" s="62">
        <f>IF(O8=0,0,Q8/O8*100)</f>
        <v>7.5757575757575761</v>
      </c>
      <c r="S8" s="65">
        <f>S9+S21+S40+S55+S72+S79+S90+S64+S102</f>
        <v>73</v>
      </c>
      <c r="T8" s="62">
        <f>IF(D8=0,0,S8/D8*100)</f>
        <v>9.9184782608695645</v>
      </c>
      <c r="U8" s="65">
        <f>U9+U21+U40+U55+U72+U79+U90+U64+U102</f>
        <v>92</v>
      </c>
      <c r="V8" s="62">
        <f>IF(D8=0,0,U8/D8*100)</f>
        <v>12.5</v>
      </c>
      <c r="W8" s="65">
        <f>W9+W21+W40+W55+W72+W79+W90+W64+W102</f>
        <v>20</v>
      </c>
      <c r="X8" s="62">
        <f>IF(D8=0,0,W8/D8*100)</f>
        <v>2.7173913043478262</v>
      </c>
      <c r="Y8" s="65">
        <f>Y9+Y21+Y40+Y55+Y72+Y79+Y90+Y64+Y102</f>
        <v>90</v>
      </c>
      <c r="Z8" s="62">
        <f>IF(D8=0,0,Y8/D8*100)</f>
        <v>12.228260869565217</v>
      </c>
      <c r="AA8" s="65">
        <f>AA9+AA21+AA40+AA55+AA72+AA79+AA90+AA64+AA102</f>
        <v>8</v>
      </c>
      <c r="AB8" s="62">
        <f>IF(D8=0,0,AA8/D8*100)</f>
        <v>1.0869565217391304</v>
      </c>
      <c r="AC8" s="62">
        <f>IF(Y8=0,0,AA8/Y8*100)</f>
        <v>8.8888888888888893</v>
      </c>
      <c r="AD8" s="65">
        <f>AD9+AD21+AD40+AD55+AD72+AD79+AD90+AD64+AD102</f>
        <v>58</v>
      </c>
      <c r="AE8" s="62">
        <f>IF(D8=0,0,AD8/D8*100)</f>
        <v>7.8804347826086962</v>
      </c>
      <c r="AF8" s="65">
        <f>AF9+AF21+AF40+AF55+AF72+AF79+AF90+AF64+AF102</f>
        <v>1</v>
      </c>
      <c r="AG8" s="60">
        <f>IF(D8=0,0,AF8/D8*100)</f>
        <v>0.1358695652173913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61">
        <f>SUM(C10:C20)</f>
        <v>23</v>
      </c>
      <c r="D9" s="61">
        <f>SUM(D10:D20)</f>
        <v>23</v>
      </c>
      <c r="E9" s="62">
        <f>IF(C9=0,0,D9/C9*100)</f>
        <v>100</v>
      </c>
      <c r="F9" s="61">
        <f>SUM(F10:F20)</f>
        <v>2</v>
      </c>
      <c r="G9" s="62">
        <f>IF(D9=0,0,F9/D9*100)</f>
        <v>8.695652173913043</v>
      </c>
      <c r="H9" s="61">
        <f>SUM(H10:H20)</f>
        <v>22</v>
      </c>
      <c r="I9" s="62">
        <f>IF(D9=0,0,H9/D9*100)</f>
        <v>95.652173913043484</v>
      </c>
      <c r="J9" s="62">
        <f>IF(C9=0,0,H9/C9*100)</f>
        <v>95.652173913043484</v>
      </c>
      <c r="K9" s="61">
        <f>SUM(K10:K20)</f>
        <v>13</v>
      </c>
      <c r="L9" s="62">
        <f>IF(D9=0,0,K9/D9*100)</f>
        <v>56.521739130434781</v>
      </c>
      <c r="M9" s="61">
        <f>SUM(M10:M20)</f>
        <v>9</v>
      </c>
      <c r="N9" s="62">
        <f>IF(D9=0,0,M9/D9*100)</f>
        <v>39.130434782608695</v>
      </c>
      <c r="O9" s="61">
        <f>SUM(O10:O20)</f>
        <v>1</v>
      </c>
      <c r="P9" s="62">
        <f>IF(D9=0,0,O9/D9*100)</f>
        <v>4.3478260869565215</v>
      </c>
      <c r="Q9" s="61">
        <f>SUM(Q10:Q20)</f>
        <v>0</v>
      </c>
      <c r="R9" s="62">
        <f>IF(O9=0,0,Q9/O9*100)</f>
        <v>0</v>
      </c>
      <c r="S9" s="61">
        <f>SUM(S10:S20)</f>
        <v>1</v>
      </c>
      <c r="T9" s="62">
        <f>IF(D9=0,0,S9/D9*100)</f>
        <v>4.3478260869565215</v>
      </c>
      <c r="U9" s="61">
        <f>SUM(U10:U20)</f>
        <v>9</v>
      </c>
      <c r="V9" s="62">
        <f>IF(D9=0,0,U9/D9*100)</f>
        <v>39.130434782608695</v>
      </c>
      <c r="W9" s="61">
        <f>SUM(W10:W20)</f>
        <v>0</v>
      </c>
      <c r="X9" s="62">
        <f>IF(D9=0,0,W9/D9*100)</f>
        <v>0</v>
      </c>
      <c r="Y9" s="61">
        <f>SUM(Y10:Y20)</f>
        <v>8</v>
      </c>
      <c r="Z9" s="62">
        <f>IF(D9=0,0,Y9/D9*100)</f>
        <v>34.782608695652172</v>
      </c>
      <c r="AA9" s="61">
        <f>SUM(AA10:AA20)</f>
        <v>0</v>
      </c>
      <c r="AB9" s="62">
        <f>IF(D9=0,0,AA9/D9*100)</f>
        <v>0</v>
      </c>
      <c r="AC9" s="62">
        <f>IF(Y9=0,0,AA9/Y9*100)</f>
        <v>0</v>
      </c>
      <c r="AD9" s="61">
        <f>SUM(AD10:AD20)</f>
        <v>0</v>
      </c>
      <c r="AE9" s="62">
        <f>IF(D9=0,0,AD9/D9*100)</f>
        <v>0</v>
      </c>
      <c r="AF9" s="61">
        <f>SUM(AF10:AF20)</f>
        <v>0</v>
      </c>
      <c r="AG9" s="62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108">
        <f>Гл.мелиор!C10+Мелиораторы!C10</f>
        <v>0</v>
      </c>
      <c r="D10" s="108">
        <f>Гл.мелиор!D10+Мелиораторы!D10</f>
        <v>0</v>
      </c>
      <c r="E10" s="109">
        <f>IF(C10=0,0,D10/C10*100)</f>
        <v>0</v>
      </c>
      <c r="F10" s="108">
        <f>Гл.мелиор!F10+Мелиораторы!F10</f>
        <v>0</v>
      </c>
      <c r="G10" s="109">
        <f>IF(D10=0,0,F10/D10*100)</f>
        <v>0</v>
      </c>
      <c r="H10" s="108">
        <f>Гл.мелиор!H10+Мелиораторы!H10</f>
        <v>0</v>
      </c>
      <c r="I10" s="109">
        <f>IF(D10=0,0,H10/D10*100)</f>
        <v>0</v>
      </c>
      <c r="J10" s="109">
        <f>IF(C10=0,0,H10/C10*100)</f>
        <v>0</v>
      </c>
      <c r="K10" s="108">
        <f>Гл.мелиор!K10+Мелиораторы!K10</f>
        <v>0</v>
      </c>
      <c r="L10" s="109">
        <f>IF(D10=0,0,K10/D10*100)</f>
        <v>0</v>
      </c>
      <c r="M10" s="108">
        <f>Гл.мелиор!M10+Мелиораторы!M10</f>
        <v>0</v>
      </c>
      <c r="N10" s="109">
        <f>IF(D10=0,0,M10/D10*100)</f>
        <v>0</v>
      </c>
      <c r="O10" s="108">
        <f>Гл.мелиор!O10+Мелиораторы!O10</f>
        <v>0</v>
      </c>
      <c r="P10" s="109">
        <f>IF(D10=0,0,O10/D10*100)</f>
        <v>0</v>
      </c>
      <c r="Q10" s="108">
        <f>Гл.мелиор!Q10+Мелиораторы!Q10</f>
        <v>0</v>
      </c>
      <c r="R10" s="109">
        <f>IF(O10=0,0,Q10/O10*100)</f>
        <v>0</v>
      </c>
      <c r="S10" s="108">
        <f>Гл.мелиор!S10+Мелиораторы!S10</f>
        <v>0</v>
      </c>
      <c r="T10" s="109">
        <f>IF(D10=0,0,S10/D10*100)</f>
        <v>0</v>
      </c>
      <c r="U10" s="108">
        <f>Гл.мелиор!U10+Мелиораторы!U10</f>
        <v>0</v>
      </c>
      <c r="V10" s="109">
        <f>IF(D10=0,0,U10/D10*100)</f>
        <v>0</v>
      </c>
      <c r="W10" s="108">
        <f>Гл.мелиор!W10+Мелиораторы!W10</f>
        <v>0</v>
      </c>
      <c r="X10" s="109">
        <f>IF(D10=0,0,W10/D10*100)</f>
        <v>0</v>
      </c>
      <c r="Y10" s="108">
        <f>Гл.мелиор!Y10+Мелиораторы!Y10</f>
        <v>0</v>
      </c>
      <c r="Z10" s="109">
        <f>IF(D10=0,0,Y10/D10*100)</f>
        <v>0</v>
      </c>
      <c r="AA10" s="108">
        <f>Гл.мелиор!AA10+Мелиораторы!AA10</f>
        <v>0</v>
      </c>
      <c r="AB10" s="109">
        <f>IF(D10=0,0,AA10/D10*100)</f>
        <v>0</v>
      </c>
      <c r="AC10" s="109">
        <f>IF(Y10=0,0,AA10/Y10*100)</f>
        <v>0</v>
      </c>
      <c r="AD10" s="108">
        <f>Гл.мелиор!AD10+Мелиораторы!AD10</f>
        <v>0</v>
      </c>
      <c r="AE10" s="109">
        <f>IF(D10=0,0,AD10/D10*100)</f>
        <v>0</v>
      </c>
      <c r="AF10" s="108">
        <f>Гл.мелиор!AF10+Мелиораторы!AF10</f>
        <v>0</v>
      </c>
      <c r="AG10" s="109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108">
        <f>Гл.мелиор!C11+Мелиораторы!C11</f>
        <v>0</v>
      </c>
      <c r="D11" s="108">
        <f>Гл.мелиор!D11+Мелиораторы!D11</f>
        <v>0</v>
      </c>
      <c r="E11" s="109">
        <f>IF(C11=0,0,D11/C11*100)</f>
        <v>0</v>
      </c>
      <c r="F11" s="108">
        <f>Гл.мелиор!F11+Мелиораторы!F11</f>
        <v>0</v>
      </c>
      <c r="G11" s="109">
        <f>IF(D11=0,0,F11/D11*100)</f>
        <v>0</v>
      </c>
      <c r="H11" s="108">
        <f>Гл.мелиор!H11+Мелиораторы!H11</f>
        <v>0</v>
      </c>
      <c r="I11" s="109">
        <f>IF(D11=0,0,H11/D11*100)</f>
        <v>0</v>
      </c>
      <c r="J11" s="109">
        <f>IF(C11=0,0,H11/C11*100)</f>
        <v>0</v>
      </c>
      <c r="K11" s="108">
        <f>Гл.мелиор!K11+Мелиораторы!K11</f>
        <v>0</v>
      </c>
      <c r="L11" s="109">
        <f>IF(D11=0,0,K11/D11*100)</f>
        <v>0</v>
      </c>
      <c r="M11" s="108">
        <f>Гл.мелиор!M11+Мелиораторы!M11</f>
        <v>0</v>
      </c>
      <c r="N11" s="109">
        <f>IF(D11=0,0,M11/D11*100)</f>
        <v>0</v>
      </c>
      <c r="O11" s="108">
        <f>Гл.мелиор!O11+Мелиораторы!O11</f>
        <v>0</v>
      </c>
      <c r="P11" s="109">
        <f>IF(D11=0,0,O11/D11*100)</f>
        <v>0</v>
      </c>
      <c r="Q11" s="108">
        <f>Гл.мелиор!Q11+Мелиораторы!Q11</f>
        <v>0</v>
      </c>
      <c r="R11" s="109">
        <f>IF(O11=0,0,Q11/O11*100)</f>
        <v>0</v>
      </c>
      <c r="S11" s="108">
        <f>Гл.мелиор!S11+Мелиораторы!S11</f>
        <v>0</v>
      </c>
      <c r="T11" s="109">
        <f>IF(D11=0,0,S11/D11*100)</f>
        <v>0</v>
      </c>
      <c r="U11" s="108">
        <f>Гл.мелиор!U11+Мелиораторы!U11</f>
        <v>0</v>
      </c>
      <c r="V11" s="109">
        <f>IF(D11=0,0,U11/D11*100)</f>
        <v>0</v>
      </c>
      <c r="W11" s="108">
        <f>Гл.мелиор!W11+Мелиораторы!W11</f>
        <v>0</v>
      </c>
      <c r="X11" s="109">
        <f>IF(D11=0,0,W11/D11*100)</f>
        <v>0</v>
      </c>
      <c r="Y11" s="108">
        <f>Гл.мелиор!Y11+Мелиораторы!Y11</f>
        <v>0</v>
      </c>
      <c r="Z11" s="109">
        <f>IF(D11=0,0,Y11/D11*100)</f>
        <v>0</v>
      </c>
      <c r="AA11" s="108">
        <f>Гл.мелиор!AA11+Мелиораторы!AA11</f>
        <v>0</v>
      </c>
      <c r="AB11" s="109">
        <f>IF(D11=0,0,AA11/D11*100)</f>
        <v>0</v>
      </c>
      <c r="AC11" s="109">
        <f>IF(Y11=0,0,AA11/Y11*100)</f>
        <v>0</v>
      </c>
      <c r="AD11" s="108">
        <f>Гл.мелиор!AD11+Мелиораторы!AD11</f>
        <v>0</v>
      </c>
      <c r="AE11" s="109">
        <f>IF(D11=0,0,AD11/D11*100)</f>
        <v>0</v>
      </c>
      <c r="AF11" s="108">
        <f>Гл.мелиор!AF11+Мелиораторы!AF11</f>
        <v>0</v>
      </c>
      <c r="AG11" s="109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108">
        <f>Гл.мелиор!C12+Мелиораторы!C12</f>
        <v>0</v>
      </c>
      <c r="D12" s="108">
        <f>Гл.мелиор!D12+Мелиораторы!D12</f>
        <v>0</v>
      </c>
      <c r="E12" s="109">
        <f t="shared" ref="E12:E78" si="0">IF(C12=0,0,D12/C12*100)</f>
        <v>0</v>
      </c>
      <c r="F12" s="108">
        <f>Гл.мелиор!F12+Мелиораторы!F12</f>
        <v>0</v>
      </c>
      <c r="G12" s="109">
        <f t="shared" ref="G12:G78" si="1">IF(D12=0,0,F12/D12*100)</f>
        <v>0</v>
      </c>
      <c r="H12" s="108">
        <f>Гл.мелиор!H12+Мелиораторы!H12</f>
        <v>0</v>
      </c>
      <c r="I12" s="109">
        <f t="shared" ref="I12:I78" si="2">IF(D12=0,0,H12/D12*100)</f>
        <v>0</v>
      </c>
      <c r="J12" s="109">
        <f t="shared" ref="J12:J78" si="3">IF(C12=0,0,H12/C12*100)</f>
        <v>0</v>
      </c>
      <c r="K12" s="108">
        <f>Гл.мелиор!K12+Мелиораторы!K12</f>
        <v>0</v>
      </c>
      <c r="L12" s="109">
        <f t="shared" ref="L12:L79" si="4">IF(D12=0,0,K12/D12*100)</f>
        <v>0</v>
      </c>
      <c r="M12" s="108">
        <f>Гл.мелиор!M12+Мелиораторы!M12</f>
        <v>0</v>
      </c>
      <c r="N12" s="109">
        <f t="shared" ref="N12:N78" si="5">IF(D12=0,0,M12/D12*100)</f>
        <v>0</v>
      </c>
      <c r="O12" s="108">
        <f>Гл.мелиор!O12+Мелиораторы!O12</f>
        <v>0</v>
      </c>
      <c r="P12" s="109">
        <f t="shared" ref="P12:P78" si="6">IF(D12=0,0,O12/D12*100)</f>
        <v>0</v>
      </c>
      <c r="Q12" s="108">
        <f>Гл.мелиор!Q12+Мелиораторы!Q12</f>
        <v>0</v>
      </c>
      <c r="R12" s="109">
        <f t="shared" ref="R12:R79" si="7">IF(O12=0,0,Q12/O12*100)</f>
        <v>0</v>
      </c>
      <c r="S12" s="108">
        <f>Гл.мелиор!S12+Мелиораторы!S12</f>
        <v>0</v>
      </c>
      <c r="T12" s="109">
        <f t="shared" ref="T12:T78" si="8">IF(D12=0,0,S12/D12*100)</f>
        <v>0</v>
      </c>
      <c r="U12" s="108">
        <f>Гл.мелиор!U12+Мелиораторы!U12</f>
        <v>0</v>
      </c>
      <c r="V12" s="109">
        <f t="shared" ref="V12:V79" si="9">IF(D12=0,0,U12/D12*100)</f>
        <v>0</v>
      </c>
      <c r="W12" s="108">
        <f>Гл.мелиор!W12+Мелиораторы!W12</f>
        <v>0</v>
      </c>
      <c r="X12" s="109">
        <f t="shared" ref="X12:X78" si="10">IF(D12=0,0,W12/D12*100)</f>
        <v>0</v>
      </c>
      <c r="Y12" s="108">
        <f>Гл.мелиор!Y12+Мелиораторы!Y12</f>
        <v>0</v>
      </c>
      <c r="Z12" s="109">
        <f t="shared" ref="Z12:Z78" si="11">IF(D12=0,0,Y12/D12*100)</f>
        <v>0</v>
      </c>
      <c r="AA12" s="108">
        <f>Гл.мелиор!AA12+Мелиораторы!AA12</f>
        <v>0</v>
      </c>
      <c r="AB12" s="109">
        <f t="shared" ref="AB12:AB78" si="12">IF(D12=0,0,AA12/D12*100)</f>
        <v>0</v>
      </c>
      <c r="AC12" s="109">
        <f t="shared" ref="AC12:AC78" si="13">IF(Y12=0,0,AA12/Y12*100)</f>
        <v>0</v>
      </c>
      <c r="AD12" s="108">
        <f>Гл.мелиор!AD12+Мелиораторы!AD12</f>
        <v>0</v>
      </c>
      <c r="AE12" s="109">
        <f t="shared" ref="AE12:AE79" si="14">IF(D12=0,0,AD12/D12*100)</f>
        <v>0</v>
      </c>
      <c r="AF12" s="108">
        <f>Гл.мелиор!AF12+Мелиораторы!AF12</f>
        <v>0</v>
      </c>
      <c r="AG12" s="109">
        <f t="shared" ref="AG12:AG78" si="15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108">
        <f>Гл.мелиор!C13+Мелиораторы!C13</f>
        <v>2</v>
      </c>
      <c r="D13" s="108">
        <f>Гл.мелиор!D13+Мелиораторы!D13</f>
        <v>2</v>
      </c>
      <c r="E13" s="109">
        <f t="shared" si="0"/>
        <v>100</v>
      </c>
      <c r="F13" s="108">
        <f>Гл.мелиор!F13+Мелиораторы!F13</f>
        <v>0</v>
      </c>
      <c r="G13" s="109">
        <f t="shared" si="1"/>
        <v>0</v>
      </c>
      <c r="H13" s="108">
        <f>Гл.мелиор!H13+Мелиораторы!H13</f>
        <v>2</v>
      </c>
      <c r="I13" s="109">
        <f t="shared" si="2"/>
        <v>100</v>
      </c>
      <c r="J13" s="109">
        <f t="shared" si="3"/>
        <v>100</v>
      </c>
      <c r="K13" s="108">
        <f>Гл.мелиор!K13+Мелиораторы!K13</f>
        <v>2</v>
      </c>
      <c r="L13" s="109">
        <f t="shared" si="4"/>
        <v>100</v>
      </c>
      <c r="M13" s="108">
        <f>Гл.мелиор!M13+Мелиораторы!M13</f>
        <v>0</v>
      </c>
      <c r="N13" s="109">
        <f t="shared" si="5"/>
        <v>0</v>
      </c>
      <c r="O13" s="108">
        <f>Гл.мелиор!O13+Мелиораторы!O13</f>
        <v>0</v>
      </c>
      <c r="P13" s="109">
        <f t="shared" si="6"/>
        <v>0</v>
      </c>
      <c r="Q13" s="108">
        <f>Гл.мелиор!Q13+Мелиораторы!Q13</f>
        <v>0</v>
      </c>
      <c r="R13" s="109">
        <f t="shared" si="7"/>
        <v>0</v>
      </c>
      <c r="S13" s="108">
        <f>Гл.мелиор!S13+Мелиораторы!S13</f>
        <v>0</v>
      </c>
      <c r="T13" s="109">
        <f t="shared" si="8"/>
        <v>0</v>
      </c>
      <c r="U13" s="108">
        <f>Гл.мелиор!U13+Мелиораторы!U13</f>
        <v>1</v>
      </c>
      <c r="V13" s="109">
        <f t="shared" si="9"/>
        <v>50</v>
      </c>
      <c r="W13" s="108">
        <f>Гл.мелиор!W13+Мелиораторы!W13</f>
        <v>0</v>
      </c>
      <c r="X13" s="109">
        <f t="shared" si="10"/>
        <v>0</v>
      </c>
      <c r="Y13" s="108">
        <f>Гл.мелиор!Y13+Мелиораторы!Y13</f>
        <v>0</v>
      </c>
      <c r="Z13" s="109">
        <f t="shared" si="11"/>
        <v>0</v>
      </c>
      <c r="AA13" s="108">
        <f>Гл.мелиор!AA13+Мелиораторы!AA13</f>
        <v>0</v>
      </c>
      <c r="AB13" s="109">
        <f t="shared" si="12"/>
        <v>0</v>
      </c>
      <c r="AC13" s="109">
        <f t="shared" si="13"/>
        <v>0</v>
      </c>
      <c r="AD13" s="108">
        <f>Гл.мелиор!AD13+Мелиораторы!AD13</f>
        <v>0</v>
      </c>
      <c r="AE13" s="109">
        <f t="shared" si="14"/>
        <v>0</v>
      </c>
      <c r="AF13" s="108">
        <f>Гл.мелиор!AF13+Мелиораторы!AF13</f>
        <v>0</v>
      </c>
      <c r="AG13" s="109">
        <f t="shared" si="15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108">
        <f>Гл.мелиор!C14+Мелиораторы!C14</f>
        <v>8</v>
      </c>
      <c r="D14" s="108">
        <f>Гл.мелиор!D14+Мелиораторы!D14</f>
        <v>8</v>
      </c>
      <c r="E14" s="109">
        <f t="shared" si="0"/>
        <v>100</v>
      </c>
      <c r="F14" s="108">
        <f>Гл.мелиор!F14+Мелиораторы!F14</f>
        <v>0</v>
      </c>
      <c r="G14" s="109">
        <f t="shared" si="1"/>
        <v>0</v>
      </c>
      <c r="H14" s="108">
        <f>Гл.мелиор!H14+Мелиораторы!H14</f>
        <v>7</v>
      </c>
      <c r="I14" s="109">
        <f t="shared" si="2"/>
        <v>87.5</v>
      </c>
      <c r="J14" s="109">
        <f t="shared" si="3"/>
        <v>87.5</v>
      </c>
      <c r="K14" s="108">
        <f>Гл.мелиор!K14+Мелиораторы!K14</f>
        <v>0</v>
      </c>
      <c r="L14" s="109">
        <f t="shared" si="4"/>
        <v>0</v>
      </c>
      <c r="M14" s="108">
        <f>Гл.мелиор!M14+Мелиораторы!M14</f>
        <v>7</v>
      </c>
      <c r="N14" s="109">
        <f t="shared" si="5"/>
        <v>87.5</v>
      </c>
      <c r="O14" s="108">
        <f>Гл.мелиор!O14+Мелиораторы!O14</f>
        <v>1</v>
      </c>
      <c r="P14" s="109">
        <f t="shared" si="6"/>
        <v>12.5</v>
      </c>
      <c r="Q14" s="108">
        <f>Гл.мелиор!Q14+Мелиораторы!Q14</f>
        <v>0</v>
      </c>
      <c r="R14" s="109">
        <f t="shared" si="7"/>
        <v>0</v>
      </c>
      <c r="S14" s="108">
        <f>Гл.мелиор!S14+Мелиораторы!S14</f>
        <v>1</v>
      </c>
      <c r="T14" s="109">
        <f t="shared" si="8"/>
        <v>12.5</v>
      </c>
      <c r="U14" s="108">
        <f>Гл.мелиор!U14+Мелиораторы!U14</f>
        <v>1</v>
      </c>
      <c r="V14" s="109">
        <f t="shared" si="9"/>
        <v>12.5</v>
      </c>
      <c r="W14" s="108">
        <f>Гл.мелиор!W14+Мелиораторы!W14</f>
        <v>0</v>
      </c>
      <c r="X14" s="109">
        <f t="shared" si="10"/>
        <v>0</v>
      </c>
      <c r="Y14" s="108">
        <f>Гл.мелиор!Y14+Мелиораторы!Y14</f>
        <v>7</v>
      </c>
      <c r="Z14" s="109">
        <f t="shared" si="11"/>
        <v>87.5</v>
      </c>
      <c r="AA14" s="108">
        <f>Гл.мелиор!AA14+Мелиораторы!AA14</f>
        <v>0</v>
      </c>
      <c r="AB14" s="109">
        <f t="shared" si="12"/>
        <v>0</v>
      </c>
      <c r="AC14" s="109">
        <f t="shared" si="13"/>
        <v>0</v>
      </c>
      <c r="AD14" s="108">
        <f>Гл.мелиор!AD14+Мелиораторы!AD14</f>
        <v>0</v>
      </c>
      <c r="AE14" s="109">
        <f t="shared" si="14"/>
        <v>0</v>
      </c>
      <c r="AF14" s="108">
        <f>Гл.мелиор!AF14+Мелиораторы!AF14</f>
        <v>0</v>
      </c>
      <c r="AG14" s="109">
        <f t="shared" si="15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108">
        <f>Гл.мелиор!C15+Мелиораторы!C15</f>
        <v>10</v>
      </c>
      <c r="D15" s="108">
        <f>Гл.мелиор!D15+Мелиораторы!D15</f>
        <v>10</v>
      </c>
      <c r="E15" s="109">
        <f t="shared" si="0"/>
        <v>100</v>
      </c>
      <c r="F15" s="108">
        <f>Гл.мелиор!F15+Мелиораторы!F15</f>
        <v>2</v>
      </c>
      <c r="G15" s="109">
        <f t="shared" si="1"/>
        <v>20</v>
      </c>
      <c r="H15" s="108">
        <f>Гл.мелиор!H15+Мелиораторы!H15</f>
        <v>10</v>
      </c>
      <c r="I15" s="109">
        <f t="shared" si="2"/>
        <v>100</v>
      </c>
      <c r="J15" s="109">
        <f t="shared" si="3"/>
        <v>100</v>
      </c>
      <c r="K15" s="108">
        <f>Гл.мелиор!K15+Мелиораторы!K15</f>
        <v>9</v>
      </c>
      <c r="L15" s="109">
        <f t="shared" si="4"/>
        <v>90</v>
      </c>
      <c r="M15" s="108">
        <f>Гл.мелиор!M15+Мелиораторы!M15</f>
        <v>1</v>
      </c>
      <c r="N15" s="109">
        <f t="shared" si="5"/>
        <v>10</v>
      </c>
      <c r="O15" s="108">
        <f>Гл.мелиор!O15+Мелиораторы!O15</f>
        <v>0</v>
      </c>
      <c r="P15" s="109">
        <f t="shared" si="6"/>
        <v>0</v>
      </c>
      <c r="Q15" s="108">
        <f>Гл.мелиор!Q15+Мелиораторы!Q15</f>
        <v>0</v>
      </c>
      <c r="R15" s="109">
        <f t="shared" si="7"/>
        <v>0</v>
      </c>
      <c r="S15" s="108">
        <f>Гл.мелиор!S15+Мелиораторы!S15</f>
        <v>0</v>
      </c>
      <c r="T15" s="109">
        <f t="shared" si="8"/>
        <v>0</v>
      </c>
      <c r="U15" s="108">
        <f>Гл.мелиор!U15+Мелиораторы!U15</f>
        <v>6</v>
      </c>
      <c r="V15" s="109">
        <f t="shared" si="9"/>
        <v>60</v>
      </c>
      <c r="W15" s="108">
        <f>Гл.мелиор!W15+Мелиораторы!W15</f>
        <v>0</v>
      </c>
      <c r="X15" s="109">
        <f t="shared" si="10"/>
        <v>0</v>
      </c>
      <c r="Y15" s="108">
        <f>Гл.мелиор!Y15+Мелиораторы!Y15</f>
        <v>1</v>
      </c>
      <c r="Z15" s="109">
        <f t="shared" si="11"/>
        <v>10</v>
      </c>
      <c r="AA15" s="108">
        <f>Гл.мелиор!AA15+Мелиораторы!AA15</f>
        <v>0</v>
      </c>
      <c r="AB15" s="109">
        <f t="shared" si="12"/>
        <v>0</v>
      </c>
      <c r="AC15" s="109">
        <f t="shared" si="13"/>
        <v>0</v>
      </c>
      <c r="AD15" s="108">
        <f>Гл.мелиор!AD15+Мелиораторы!AD15</f>
        <v>0</v>
      </c>
      <c r="AE15" s="109">
        <f t="shared" si="14"/>
        <v>0</v>
      </c>
      <c r="AF15" s="108">
        <f>Гл.мелиор!AF15+Мелиораторы!AF15</f>
        <v>0</v>
      </c>
      <c r="AG15" s="109">
        <f t="shared" si="15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108">
        <f>Гл.мелиор!C16+Мелиораторы!C16</f>
        <v>0</v>
      </c>
      <c r="D16" s="108">
        <f>Гл.мелиор!D16+Мелиораторы!D16</f>
        <v>0</v>
      </c>
      <c r="E16" s="109">
        <f t="shared" si="0"/>
        <v>0</v>
      </c>
      <c r="F16" s="108">
        <f>Гл.мелиор!F16+Мелиораторы!F16</f>
        <v>0</v>
      </c>
      <c r="G16" s="109">
        <f t="shared" si="1"/>
        <v>0</v>
      </c>
      <c r="H16" s="108">
        <f>Гл.мелиор!H16+Мелиораторы!H16</f>
        <v>0</v>
      </c>
      <c r="I16" s="109">
        <f t="shared" si="2"/>
        <v>0</v>
      </c>
      <c r="J16" s="109">
        <f t="shared" si="3"/>
        <v>0</v>
      </c>
      <c r="K16" s="108">
        <f>Гл.мелиор!K16+Мелиораторы!K16</f>
        <v>0</v>
      </c>
      <c r="L16" s="109">
        <f t="shared" si="4"/>
        <v>0</v>
      </c>
      <c r="M16" s="108">
        <f>Гл.мелиор!M16+Мелиораторы!M16</f>
        <v>0</v>
      </c>
      <c r="N16" s="109">
        <f t="shared" si="5"/>
        <v>0</v>
      </c>
      <c r="O16" s="108">
        <f>Гл.мелиор!O16+Мелиораторы!O16</f>
        <v>0</v>
      </c>
      <c r="P16" s="109">
        <f t="shared" si="6"/>
        <v>0</v>
      </c>
      <c r="Q16" s="108">
        <f>Гл.мелиор!Q16+Мелиораторы!Q16</f>
        <v>0</v>
      </c>
      <c r="R16" s="109">
        <f t="shared" si="7"/>
        <v>0</v>
      </c>
      <c r="S16" s="108">
        <f>Гл.мелиор!S16+Мелиораторы!S16</f>
        <v>0</v>
      </c>
      <c r="T16" s="109">
        <f t="shared" si="8"/>
        <v>0</v>
      </c>
      <c r="U16" s="108">
        <f>Гл.мелиор!U16+Мелиораторы!U16</f>
        <v>0</v>
      </c>
      <c r="V16" s="109">
        <f t="shared" si="9"/>
        <v>0</v>
      </c>
      <c r="W16" s="108">
        <f>Гл.мелиор!W16+Мелиораторы!W16</f>
        <v>0</v>
      </c>
      <c r="X16" s="109">
        <f t="shared" si="10"/>
        <v>0</v>
      </c>
      <c r="Y16" s="108">
        <f>Гл.мелиор!Y16+Мелиораторы!Y16</f>
        <v>0</v>
      </c>
      <c r="Z16" s="109">
        <f t="shared" si="11"/>
        <v>0</v>
      </c>
      <c r="AA16" s="108">
        <f>Гл.мелиор!AA16+Мелиораторы!AA16</f>
        <v>0</v>
      </c>
      <c r="AB16" s="109">
        <f t="shared" si="12"/>
        <v>0</v>
      </c>
      <c r="AC16" s="109">
        <f t="shared" si="13"/>
        <v>0</v>
      </c>
      <c r="AD16" s="108">
        <f>Гл.мелиор!AD16+Мелиораторы!AD16</f>
        <v>0</v>
      </c>
      <c r="AE16" s="109">
        <f t="shared" si="14"/>
        <v>0</v>
      </c>
      <c r="AF16" s="108">
        <f>Гл.мелиор!AF16+Мелиораторы!AF16</f>
        <v>0</v>
      </c>
      <c r="AG16" s="109">
        <f t="shared" si="15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108">
        <f>Гл.мелиор!C17+Мелиораторы!C17</f>
        <v>0</v>
      </c>
      <c r="D17" s="108">
        <f>Гл.мелиор!D17+Мелиораторы!D17</f>
        <v>0</v>
      </c>
      <c r="E17" s="109">
        <f t="shared" si="0"/>
        <v>0</v>
      </c>
      <c r="F17" s="108">
        <f>Гл.мелиор!F17+Мелиораторы!F17</f>
        <v>0</v>
      </c>
      <c r="G17" s="109">
        <f t="shared" si="1"/>
        <v>0</v>
      </c>
      <c r="H17" s="108">
        <f>Гл.мелиор!H17+Мелиораторы!H17</f>
        <v>0</v>
      </c>
      <c r="I17" s="109">
        <f t="shared" si="2"/>
        <v>0</v>
      </c>
      <c r="J17" s="109">
        <f t="shared" si="3"/>
        <v>0</v>
      </c>
      <c r="K17" s="108">
        <f>Гл.мелиор!K17+Мелиораторы!K17</f>
        <v>0</v>
      </c>
      <c r="L17" s="109">
        <f t="shared" si="4"/>
        <v>0</v>
      </c>
      <c r="M17" s="108">
        <f>Гл.мелиор!M17+Мелиораторы!M17</f>
        <v>0</v>
      </c>
      <c r="N17" s="109">
        <f t="shared" si="5"/>
        <v>0</v>
      </c>
      <c r="O17" s="108">
        <f>Гл.мелиор!O17+Мелиораторы!O17</f>
        <v>0</v>
      </c>
      <c r="P17" s="109">
        <f t="shared" si="6"/>
        <v>0</v>
      </c>
      <c r="Q17" s="108">
        <f>Гл.мелиор!Q17+Мелиораторы!Q17</f>
        <v>0</v>
      </c>
      <c r="R17" s="109">
        <f t="shared" si="7"/>
        <v>0</v>
      </c>
      <c r="S17" s="108">
        <f>Гл.мелиор!S17+Мелиораторы!S17</f>
        <v>0</v>
      </c>
      <c r="T17" s="109">
        <f t="shared" si="8"/>
        <v>0</v>
      </c>
      <c r="U17" s="108">
        <f>Гл.мелиор!U17+Мелиораторы!U17</f>
        <v>0</v>
      </c>
      <c r="V17" s="109">
        <f t="shared" si="9"/>
        <v>0</v>
      </c>
      <c r="W17" s="108">
        <f>Гл.мелиор!W17+Мелиораторы!W17</f>
        <v>0</v>
      </c>
      <c r="X17" s="109">
        <f t="shared" si="10"/>
        <v>0</v>
      </c>
      <c r="Y17" s="108">
        <f>Гл.мелиор!Y17+Мелиораторы!Y17</f>
        <v>0</v>
      </c>
      <c r="Z17" s="109">
        <f t="shared" si="11"/>
        <v>0</v>
      </c>
      <c r="AA17" s="108">
        <f>Гл.мелиор!AA17+Мелиораторы!AA17</f>
        <v>0</v>
      </c>
      <c r="AB17" s="109">
        <f t="shared" si="12"/>
        <v>0</v>
      </c>
      <c r="AC17" s="109">
        <f t="shared" si="13"/>
        <v>0</v>
      </c>
      <c r="AD17" s="108">
        <f>Гл.мелиор!AD17+Мелиораторы!AD17</f>
        <v>0</v>
      </c>
      <c r="AE17" s="109">
        <f t="shared" si="14"/>
        <v>0</v>
      </c>
      <c r="AF17" s="108">
        <f>Гл.мелиор!AF17+Мелиораторы!AF17</f>
        <v>0</v>
      </c>
      <c r="AG17" s="109">
        <f t="shared" si="15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108">
        <f>Гл.мелиор!C18+Мелиораторы!C18</f>
        <v>1</v>
      </c>
      <c r="D18" s="108">
        <f>Гл.мелиор!D18+Мелиораторы!D18</f>
        <v>1</v>
      </c>
      <c r="E18" s="109">
        <f t="shared" si="0"/>
        <v>100</v>
      </c>
      <c r="F18" s="108">
        <f>Гл.мелиор!F18+Мелиораторы!F18</f>
        <v>0</v>
      </c>
      <c r="G18" s="109">
        <f t="shared" si="1"/>
        <v>0</v>
      </c>
      <c r="H18" s="108">
        <f>Гл.мелиор!H18+Мелиораторы!H18</f>
        <v>1</v>
      </c>
      <c r="I18" s="109">
        <f t="shared" si="2"/>
        <v>100</v>
      </c>
      <c r="J18" s="109">
        <f t="shared" si="3"/>
        <v>100</v>
      </c>
      <c r="K18" s="108">
        <f>Гл.мелиор!K18+Мелиораторы!K18</f>
        <v>1</v>
      </c>
      <c r="L18" s="109">
        <f t="shared" si="4"/>
        <v>100</v>
      </c>
      <c r="M18" s="108">
        <f>Гл.мелиор!M18+Мелиораторы!M18</f>
        <v>0</v>
      </c>
      <c r="N18" s="109">
        <f t="shared" si="5"/>
        <v>0</v>
      </c>
      <c r="O18" s="108">
        <f>Гл.мелиор!O18+Мелиораторы!O18</f>
        <v>0</v>
      </c>
      <c r="P18" s="109">
        <f t="shared" si="6"/>
        <v>0</v>
      </c>
      <c r="Q18" s="108">
        <f>Гл.мелиор!Q18+Мелиораторы!Q18</f>
        <v>0</v>
      </c>
      <c r="R18" s="109">
        <f t="shared" si="7"/>
        <v>0</v>
      </c>
      <c r="S18" s="108">
        <f>Гл.мелиор!S18+Мелиораторы!S18</f>
        <v>0</v>
      </c>
      <c r="T18" s="109">
        <f t="shared" si="8"/>
        <v>0</v>
      </c>
      <c r="U18" s="108">
        <f>Гл.мелиор!U18+Мелиораторы!U18</f>
        <v>0</v>
      </c>
      <c r="V18" s="109">
        <f t="shared" si="9"/>
        <v>0</v>
      </c>
      <c r="W18" s="108">
        <f>Гл.мелиор!W18+Мелиораторы!W18</f>
        <v>0</v>
      </c>
      <c r="X18" s="109">
        <f t="shared" si="10"/>
        <v>0</v>
      </c>
      <c r="Y18" s="108">
        <f>Гл.мелиор!Y18+Мелиораторы!Y18</f>
        <v>0</v>
      </c>
      <c r="Z18" s="109">
        <f t="shared" si="11"/>
        <v>0</v>
      </c>
      <c r="AA18" s="108">
        <f>Гл.мелиор!AA18+Мелиораторы!AA18</f>
        <v>0</v>
      </c>
      <c r="AB18" s="109">
        <f t="shared" si="12"/>
        <v>0</v>
      </c>
      <c r="AC18" s="109">
        <f t="shared" si="13"/>
        <v>0</v>
      </c>
      <c r="AD18" s="108">
        <f>Гл.мелиор!AD18+Мелиораторы!AD18</f>
        <v>0</v>
      </c>
      <c r="AE18" s="109">
        <f t="shared" si="14"/>
        <v>0</v>
      </c>
      <c r="AF18" s="108">
        <f>Гл.мелиор!AF18+Мелиораторы!AF18</f>
        <v>0</v>
      </c>
      <c r="AG18" s="109">
        <f t="shared" si="15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108">
        <f>Гл.мелиор!C19+Мелиораторы!C19</f>
        <v>2</v>
      </c>
      <c r="D19" s="108">
        <f>Гл.мелиор!D19+Мелиораторы!D19</f>
        <v>2</v>
      </c>
      <c r="E19" s="109">
        <f t="shared" ref="E19" si="16">IF(C19=0,0,D19/C19*100)</f>
        <v>100</v>
      </c>
      <c r="F19" s="108">
        <f>Гл.мелиор!F19+Мелиораторы!F19</f>
        <v>0</v>
      </c>
      <c r="G19" s="109">
        <f t="shared" ref="G19" si="17">IF(D19=0,0,F19/D19*100)</f>
        <v>0</v>
      </c>
      <c r="H19" s="108">
        <f>Гл.мелиор!H19+Мелиораторы!H19</f>
        <v>2</v>
      </c>
      <c r="I19" s="109">
        <f t="shared" ref="I19" si="18">IF(D19=0,0,H19/D19*100)</f>
        <v>100</v>
      </c>
      <c r="J19" s="109">
        <f t="shared" ref="J19" si="19">IF(C19=0,0,H19/C19*100)</f>
        <v>100</v>
      </c>
      <c r="K19" s="108">
        <f>Гл.мелиор!K19+Мелиораторы!K19</f>
        <v>1</v>
      </c>
      <c r="L19" s="109">
        <f t="shared" ref="L19" si="20">IF(D19=0,0,K19/D19*100)</f>
        <v>50</v>
      </c>
      <c r="M19" s="108">
        <f>Гл.мелиор!M19+Мелиораторы!M19</f>
        <v>1</v>
      </c>
      <c r="N19" s="109">
        <f t="shared" ref="N19" si="21">IF(D19=0,0,M19/D19*100)</f>
        <v>50</v>
      </c>
      <c r="O19" s="108">
        <f>Гл.мелиор!O19+Мелиораторы!O19</f>
        <v>0</v>
      </c>
      <c r="P19" s="109">
        <f t="shared" ref="P19" si="22">IF(D19=0,0,O19/D19*100)</f>
        <v>0</v>
      </c>
      <c r="Q19" s="108">
        <f>Гл.мелиор!Q19+Мелиораторы!Q19</f>
        <v>0</v>
      </c>
      <c r="R19" s="109">
        <f t="shared" ref="R19" si="23">IF(O19=0,0,Q19/O19*100)</f>
        <v>0</v>
      </c>
      <c r="S19" s="108">
        <f>Гл.мелиор!S19+Мелиораторы!S19</f>
        <v>0</v>
      </c>
      <c r="T19" s="109">
        <f t="shared" ref="T19" si="24">IF(D19=0,0,S19/D19*100)</f>
        <v>0</v>
      </c>
      <c r="U19" s="108">
        <f>Гл.мелиор!U19+Мелиораторы!U19</f>
        <v>1</v>
      </c>
      <c r="V19" s="109">
        <f t="shared" ref="V19" si="25">IF(D19=0,0,U19/D19*100)</f>
        <v>50</v>
      </c>
      <c r="W19" s="108">
        <f>Гл.мелиор!W19+Мелиораторы!W19</f>
        <v>0</v>
      </c>
      <c r="X19" s="109">
        <f t="shared" ref="X19" si="26">IF(D19=0,0,W19/D19*100)</f>
        <v>0</v>
      </c>
      <c r="Y19" s="108">
        <f>Гл.мелиор!Y19+Мелиораторы!Y19</f>
        <v>0</v>
      </c>
      <c r="Z19" s="109">
        <f t="shared" ref="Z19" si="27">IF(D19=0,0,Y19/D19*100)</f>
        <v>0</v>
      </c>
      <c r="AA19" s="108">
        <f>Гл.мелиор!AA19+Мелиораторы!AA19</f>
        <v>0</v>
      </c>
      <c r="AB19" s="109">
        <f t="shared" ref="AB19" si="28">IF(D19=0,0,AA19/D19*100)</f>
        <v>0</v>
      </c>
      <c r="AC19" s="109">
        <f t="shared" ref="AC19" si="29">IF(Y19=0,0,AA19/Y19*100)</f>
        <v>0</v>
      </c>
      <c r="AD19" s="108">
        <f>Гл.мелиор!AD19+Мелиораторы!AD19</f>
        <v>0</v>
      </c>
      <c r="AE19" s="109">
        <f t="shared" ref="AE19" si="30">IF(D19=0,0,AD19/D19*100)</f>
        <v>0</v>
      </c>
      <c r="AF19" s="108">
        <f>Гл.мелиор!AF19+Мелиораторы!AF19</f>
        <v>0</v>
      </c>
      <c r="AG19" s="109">
        <f t="shared" ref="AG19" si="31">IF(D19=0,0,AF19/D19*100)</f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108">
        <f>Гл.мелиор!C20+Мелиораторы!C20</f>
        <v>0</v>
      </c>
      <c r="D20" s="108">
        <f>Гл.мелиор!D20+Мелиораторы!D20</f>
        <v>0</v>
      </c>
      <c r="E20" s="109">
        <f t="shared" si="0"/>
        <v>0</v>
      </c>
      <c r="F20" s="108">
        <f>Гл.мелиор!F20+Мелиораторы!F20</f>
        <v>0</v>
      </c>
      <c r="G20" s="109">
        <f t="shared" si="1"/>
        <v>0</v>
      </c>
      <c r="H20" s="108">
        <f>Гл.мелиор!H20+Мелиораторы!H20</f>
        <v>0</v>
      </c>
      <c r="I20" s="109">
        <f t="shared" si="2"/>
        <v>0</v>
      </c>
      <c r="J20" s="109">
        <f t="shared" si="3"/>
        <v>0</v>
      </c>
      <c r="K20" s="108">
        <f>Гл.мелиор!K20+Мелиораторы!K20</f>
        <v>0</v>
      </c>
      <c r="L20" s="109">
        <f t="shared" si="4"/>
        <v>0</v>
      </c>
      <c r="M20" s="108">
        <f>Гл.мелиор!M20+Мелиораторы!M20</f>
        <v>0</v>
      </c>
      <c r="N20" s="109">
        <f t="shared" si="5"/>
        <v>0</v>
      </c>
      <c r="O20" s="108">
        <f>Гл.мелиор!O20+Мелиораторы!O20</f>
        <v>0</v>
      </c>
      <c r="P20" s="109">
        <f t="shared" si="6"/>
        <v>0</v>
      </c>
      <c r="Q20" s="108">
        <f>Гл.мелиор!Q20+Мелиораторы!Q20</f>
        <v>0</v>
      </c>
      <c r="R20" s="109">
        <f t="shared" si="7"/>
        <v>0</v>
      </c>
      <c r="S20" s="108">
        <f>Гл.мелиор!S20+Мелиораторы!S20</f>
        <v>0</v>
      </c>
      <c r="T20" s="109">
        <f t="shared" si="8"/>
        <v>0</v>
      </c>
      <c r="U20" s="108">
        <f>Гл.мелиор!U20+Мелиораторы!U20</f>
        <v>0</v>
      </c>
      <c r="V20" s="109">
        <f t="shared" si="9"/>
        <v>0</v>
      </c>
      <c r="W20" s="108">
        <f>Гл.мелиор!W20+Мелиораторы!W20</f>
        <v>0</v>
      </c>
      <c r="X20" s="109">
        <f t="shared" si="10"/>
        <v>0</v>
      </c>
      <c r="Y20" s="108">
        <f>Гл.мелиор!Y20+Мелиораторы!Y20</f>
        <v>0</v>
      </c>
      <c r="Z20" s="109">
        <f t="shared" si="11"/>
        <v>0</v>
      </c>
      <c r="AA20" s="108">
        <f>Гл.мелиор!AA20+Мелиораторы!AA20</f>
        <v>0</v>
      </c>
      <c r="AB20" s="109">
        <f t="shared" si="12"/>
        <v>0</v>
      </c>
      <c r="AC20" s="109">
        <f t="shared" si="13"/>
        <v>0</v>
      </c>
      <c r="AD20" s="108">
        <f>Гл.мелиор!AD20+Мелиораторы!AD20</f>
        <v>0</v>
      </c>
      <c r="AE20" s="109">
        <f t="shared" si="14"/>
        <v>0</v>
      </c>
      <c r="AF20" s="108">
        <f>Гл.мелиор!AF20+Мелиораторы!AF20</f>
        <v>0</v>
      </c>
      <c r="AG20" s="109">
        <f t="shared" si="15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61">
        <f>SUM(C22:C39)</f>
        <v>86</v>
      </c>
      <c r="D21" s="61">
        <f>SUM(D22:D39)</f>
        <v>79</v>
      </c>
      <c r="E21" s="62">
        <f>IF(C21=0,0,D21/C21*100)</f>
        <v>91.860465116279073</v>
      </c>
      <c r="F21" s="61">
        <f>SUM(F22:F39)</f>
        <v>15</v>
      </c>
      <c r="G21" s="62">
        <f>IF(D21=0,0,F21/D21*100)</f>
        <v>18.9873417721519</v>
      </c>
      <c r="H21" s="61">
        <f>SUM(H22:H39)</f>
        <v>78</v>
      </c>
      <c r="I21" s="62">
        <f>IF(D21=0,0,H21/D21*100)</f>
        <v>98.734177215189874</v>
      </c>
      <c r="J21" s="62">
        <f>IF(C21=0,0,H21/C21*100)</f>
        <v>90.697674418604649</v>
      </c>
      <c r="K21" s="61">
        <f>SUM(K22:K39)</f>
        <v>40</v>
      </c>
      <c r="L21" s="62">
        <f>IF(D21=0,0,K21/D21*100)</f>
        <v>50.632911392405063</v>
      </c>
      <c r="M21" s="61">
        <f>SUM(M22:M39)</f>
        <v>38</v>
      </c>
      <c r="N21" s="62">
        <f>IF(D21=0,0,M21/D21*100)</f>
        <v>48.101265822784811</v>
      </c>
      <c r="O21" s="61">
        <f>SUM(O22:O39)</f>
        <v>1</v>
      </c>
      <c r="P21" s="62">
        <f>IF(D21=0,0,O21/D21*100)</f>
        <v>1.2658227848101267</v>
      </c>
      <c r="Q21" s="61">
        <f>SUM(Q22:Q39)</f>
        <v>1</v>
      </c>
      <c r="R21" s="62">
        <f t="shared" si="7"/>
        <v>100</v>
      </c>
      <c r="S21" s="61">
        <f>SUM(S22:S39)</f>
        <v>6</v>
      </c>
      <c r="T21" s="62">
        <f>IF(D21=0,0,S21/D21*100)</f>
        <v>7.59493670886076</v>
      </c>
      <c r="U21" s="61">
        <f>SUM(U22:U39)</f>
        <v>11</v>
      </c>
      <c r="V21" s="62">
        <f t="shared" si="9"/>
        <v>13.924050632911392</v>
      </c>
      <c r="W21" s="61">
        <f>SUM(W22:W39)</f>
        <v>4</v>
      </c>
      <c r="X21" s="62">
        <f>IF(D21=0,0,W21/D21*100)</f>
        <v>5.0632911392405067</v>
      </c>
      <c r="Y21" s="61">
        <f>SUM(Y22:Y39)</f>
        <v>12</v>
      </c>
      <c r="Z21" s="62">
        <f>IF(D21=0,0,Y21/D21*100)</f>
        <v>15.18987341772152</v>
      </c>
      <c r="AA21" s="61">
        <f>SUM(AA22:AA39)</f>
        <v>2</v>
      </c>
      <c r="AB21" s="62">
        <f>IF(D21=0,0,AA21/D21*100)</f>
        <v>2.5316455696202533</v>
      </c>
      <c r="AC21" s="62">
        <f>IF(Y21=0,0,AA21/Y21*100)</f>
        <v>16.666666666666664</v>
      </c>
      <c r="AD21" s="61">
        <f>SUM(AD22:AD39)</f>
        <v>5</v>
      </c>
      <c r="AE21" s="62">
        <f t="shared" si="14"/>
        <v>6.3291139240506329</v>
      </c>
      <c r="AF21" s="61">
        <f>SUM(AF22:AF39)</f>
        <v>1</v>
      </c>
      <c r="AG21" s="62">
        <f>IF(D21=0,0,AF21/D21*100)</f>
        <v>1.2658227848101267</v>
      </c>
      <c r="AH21" s="46"/>
      <c r="AI21" s="46"/>
    </row>
    <row r="22" spans="1:35" x14ac:dyDescent="0.25">
      <c r="A22" s="93">
        <v>12</v>
      </c>
      <c r="B22" s="94" t="s">
        <v>44</v>
      </c>
      <c r="C22" s="108">
        <f>Гл.мелиор!C22+Мелиораторы!C22</f>
        <v>7</v>
      </c>
      <c r="D22" s="108">
        <f>Гл.мелиор!D22+Мелиораторы!D22</f>
        <v>7</v>
      </c>
      <c r="E22" s="109">
        <f t="shared" si="0"/>
        <v>100</v>
      </c>
      <c r="F22" s="108">
        <f>Гл.мелиор!F22+Мелиораторы!F22</f>
        <v>0</v>
      </c>
      <c r="G22" s="109">
        <f t="shared" si="1"/>
        <v>0</v>
      </c>
      <c r="H22" s="108">
        <f>Гл.мелиор!H22+Мелиораторы!H22</f>
        <v>7</v>
      </c>
      <c r="I22" s="109">
        <f t="shared" si="2"/>
        <v>100</v>
      </c>
      <c r="J22" s="109">
        <f t="shared" si="3"/>
        <v>100</v>
      </c>
      <c r="K22" s="108">
        <f>Гл.мелиор!K22+Мелиораторы!K22</f>
        <v>4</v>
      </c>
      <c r="L22" s="109">
        <f t="shared" si="4"/>
        <v>57.142857142857139</v>
      </c>
      <c r="M22" s="108">
        <f>Гл.мелиор!M22+Мелиораторы!M22</f>
        <v>3</v>
      </c>
      <c r="N22" s="109">
        <f t="shared" si="5"/>
        <v>42.857142857142854</v>
      </c>
      <c r="O22" s="108">
        <f>Гл.мелиор!O22+Мелиораторы!O22</f>
        <v>0</v>
      </c>
      <c r="P22" s="109">
        <f t="shared" si="6"/>
        <v>0</v>
      </c>
      <c r="Q22" s="108">
        <f>Гл.мелиор!Q22+Мелиораторы!Q22</f>
        <v>0</v>
      </c>
      <c r="R22" s="109">
        <f t="shared" si="7"/>
        <v>0</v>
      </c>
      <c r="S22" s="108">
        <f>Гл.мелиор!S22+Мелиораторы!S22</f>
        <v>1</v>
      </c>
      <c r="T22" s="109">
        <f t="shared" si="8"/>
        <v>14.285714285714285</v>
      </c>
      <c r="U22" s="108">
        <f>Гл.мелиор!U22+Мелиораторы!U22</f>
        <v>0</v>
      </c>
      <c r="V22" s="109">
        <f t="shared" si="9"/>
        <v>0</v>
      </c>
      <c r="W22" s="108">
        <f>Гл.мелиор!W22+Мелиораторы!W22</f>
        <v>0</v>
      </c>
      <c r="X22" s="109">
        <f t="shared" si="10"/>
        <v>0</v>
      </c>
      <c r="Y22" s="108">
        <f>Гл.мелиор!Y22+Мелиораторы!Y22</f>
        <v>0</v>
      </c>
      <c r="Z22" s="109">
        <f t="shared" si="11"/>
        <v>0</v>
      </c>
      <c r="AA22" s="108">
        <f>Гл.мелиор!AA22+Мелиораторы!AA22</f>
        <v>0</v>
      </c>
      <c r="AB22" s="109">
        <f t="shared" si="12"/>
        <v>0</v>
      </c>
      <c r="AC22" s="109">
        <f t="shared" si="13"/>
        <v>0</v>
      </c>
      <c r="AD22" s="108">
        <f>Гл.мелиор!AD22+Мелиораторы!AD22</f>
        <v>0</v>
      </c>
      <c r="AE22" s="109">
        <f t="shared" si="14"/>
        <v>0</v>
      </c>
      <c r="AF22" s="108">
        <f>Гл.мелиор!AF22+Мелиораторы!AF22</f>
        <v>0</v>
      </c>
      <c r="AG22" s="109">
        <f t="shared" si="15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108">
        <f>Гл.мелиор!C23+Мелиораторы!C23</f>
        <v>1</v>
      </c>
      <c r="D23" s="108">
        <f>Гл.мелиор!D23+Мелиораторы!D23</f>
        <v>1</v>
      </c>
      <c r="E23" s="109">
        <f t="shared" si="0"/>
        <v>100</v>
      </c>
      <c r="F23" s="108">
        <f>Гл.мелиор!F23+Мелиораторы!F23</f>
        <v>0</v>
      </c>
      <c r="G23" s="109">
        <f t="shared" si="1"/>
        <v>0</v>
      </c>
      <c r="H23" s="108">
        <f>Гл.мелиор!H23+Мелиораторы!H23</f>
        <v>1</v>
      </c>
      <c r="I23" s="109">
        <f t="shared" si="2"/>
        <v>100</v>
      </c>
      <c r="J23" s="109">
        <f t="shared" si="3"/>
        <v>100</v>
      </c>
      <c r="K23" s="108">
        <f>Гл.мелиор!K23+Мелиораторы!K23</f>
        <v>0</v>
      </c>
      <c r="L23" s="109">
        <f t="shared" si="4"/>
        <v>0</v>
      </c>
      <c r="M23" s="108">
        <f>Гл.мелиор!M23+Мелиораторы!M23</f>
        <v>1</v>
      </c>
      <c r="N23" s="109">
        <f t="shared" si="5"/>
        <v>100</v>
      </c>
      <c r="O23" s="108">
        <f>Гл.мелиор!O23+Мелиораторы!O23</f>
        <v>0</v>
      </c>
      <c r="P23" s="109">
        <f t="shared" si="6"/>
        <v>0</v>
      </c>
      <c r="Q23" s="108">
        <f>Гл.мелиор!Q23+Мелиораторы!Q23</f>
        <v>0</v>
      </c>
      <c r="R23" s="109">
        <f t="shared" si="7"/>
        <v>0</v>
      </c>
      <c r="S23" s="108">
        <f>Гл.мелиор!S23+Мелиораторы!S23</f>
        <v>0</v>
      </c>
      <c r="T23" s="109">
        <f t="shared" si="8"/>
        <v>0</v>
      </c>
      <c r="U23" s="108">
        <f>Гл.мелиор!U23+Мелиораторы!U23</f>
        <v>0</v>
      </c>
      <c r="V23" s="109">
        <f t="shared" si="9"/>
        <v>0</v>
      </c>
      <c r="W23" s="108">
        <f>Гл.мелиор!W23+Мелиораторы!W23</f>
        <v>0</v>
      </c>
      <c r="X23" s="109">
        <f t="shared" si="10"/>
        <v>0</v>
      </c>
      <c r="Y23" s="108">
        <f>Гл.мелиор!Y23+Мелиораторы!Y23</f>
        <v>0</v>
      </c>
      <c r="Z23" s="109">
        <f t="shared" si="11"/>
        <v>0</v>
      </c>
      <c r="AA23" s="108">
        <f>Гл.мелиор!AA23+Мелиораторы!AA23</f>
        <v>0</v>
      </c>
      <c r="AB23" s="109">
        <f t="shared" si="12"/>
        <v>0</v>
      </c>
      <c r="AC23" s="109">
        <f t="shared" si="13"/>
        <v>0</v>
      </c>
      <c r="AD23" s="108">
        <f>Гл.мелиор!AD23+Мелиораторы!AD23</f>
        <v>0</v>
      </c>
      <c r="AE23" s="109">
        <f t="shared" si="14"/>
        <v>0</v>
      </c>
      <c r="AF23" s="108">
        <f>Гл.мелиор!AF23+Мелиораторы!AF23</f>
        <v>0</v>
      </c>
      <c r="AG23" s="109">
        <f t="shared" si="15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108">
        <f>Гл.мелиор!C24+Мелиораторы!C24</f>
        <v>1</v>
      </c>
      <c r="D24" s="108">
        <f>Гл.мелиор!D24+Мелиораторы!D24</f>
        <v>1</v>
      </c>
      <c r="E24" s="109">
        <f t="shared" si="0"/>
        <v>100</v>
      </c>
      <c r="F24" s="108">
        <f>Гл.мелиор!F24+Мелиораторы!F24</f>
        <v>0</v>
      </c>
      <c r="G24" s="109">
        <f t="shared" si="1"/>
        <v>0</v>
      </c>
      <c r="H24" s="108">
        <f>Гл.мелиор!H24+Мелиораторы!H24</f>
        <v>1</v>
      </c>
      <c r="I24" s="109">
        <f t="shared" si="2"/>
        <v>100</v>
      </c>
      <c r="J24" s="109">
        <f t="shared" si="3"/>
        <v>100</v>
      </c>
      <c r="K24" s="108">
        <f>Гл.мелиор!K24+Мелиораторы!K24</f>
        <v>1</v>
      </c>
      <c r="L24" s="109">
        <f t="shared" si="4"/>
        <v>100</v>
      </c>
      <c r="M24" s="108">
        <f>Гл.мелиор!M24+Мелиораторы!M24</f>
        <v>0</v>
      </c>
      <c r="N24" s="109">
        <f t="shared" si="5"/>
        <v>0</v>
      </c>
      <c r="O24" s="108">
        <f>Гл.мелиор!O24+Мелиораторы!O24</f>
        <v>0</v>
      </c>
      <c r="P24" s="109">
        <f t="shared" si="6"/>
        <v>0</v>
      </c>
      <c r="Q24" s="108">
        <f>Гл.мелиор!Q24+Мелиораторы!Q24</f>
        <v>0</v>
      </c>
      <c r="R24" s="109">
        <f t="shared" si="7"/>
        <v>0</v>
      </c>
      <c r="S24" s="108">
        <f>Гл.мелиор!S24+Мелиораторы!S24</f>
        <v>0</v>
      </c>
      <c r="T24" s="109">
        <f t="shared" si="8"/>
        <v>0</v>
      </c>
      <c r="U24" s="108">
        <f>Гл.мелиор!U24+Мелиораторы!U24</f>
        <v>1</v>
      </c>
      <c r="V24" s="109">
        <f t="shared" si="9"/>
        <v>100</v>
      </c>
      <c r="W24" s="108">
        <f>Гл.мелиор!W24+Мелиораторы!W24</f>
        <v>0</v>
      </c>
      <c r="X24" s="109">
        <f t="shared" si="10"/>
        <v>0</v>
      </c>
      <c r="Y24" s="108">
        <f>Гл.мелиор!Y24+Мелиораторы!Y24</f>
        <v>1</v>
      </c>
      <c r="Z24" s="109">
        <f t="shared" si="11"/>
        <v>100</v>
      </c>
      <c r="AA24" s="108">
        <f>Гл.мелиор!AA24+Мелиораторы!AA24</f>
        <v>0</v>
      </c>
      <c r="AB24" s="109">
        <f t="shared" si="12"/>
        <v>0</v>
      </c>
      <c r="AC24" s="109">
        <f t="shared" si="13"/>
        <v>0</v>
      </c>
      <c r="AD24" s="108">
        <f>Гл.мелиор!AD24+Мелиораторы!AD24</f>
        <v>0</v>
      </c>
      <c r="AE24" s="109">
        <f t="shared" si="14"/>
        <v>0</v>
      </c>
      <c r="AF24" s="108">
        <f>Гл.мелиор!AF24+Мелиораторы!AF24</f>
        <v>0</v>
      </c>
      <c r="AG24" s="109">
        <f t="shared" si="15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108">
        <f>Гл.мелиор!C25+Мелиораторы!C25</f>
        <v>18</v>
      </c>
      <c r="D25" s="108">
        <f>Гл.мелиор!D25+Мелиораторы!D25</f>
        <v>18</v>
      </c>
      <c r="E25" s="109">
        <f t="shared" si="0"/>
        <v>100</v>
      </c>
      <c r="F25" s="108">
        <f>Гл.мелиор!F25+Мелиораторы!F25</f>
        <v>7</v>
      </c>
      <c r="G25" s="109">
        <f t="shared" si="1"/>
        <v>38.888888888888893</v>
      </c>
      <c r="H25" s="108">
        <f>Гл.мелиор!H25+Мелиораторы!H25</f>
        <v>18</v>
      </c>
      <c r="I25" s="109">
        <f t="shared" si="2"/>
        <v>100</v>
      </c>
      <c r="J25" s="109">
        <f t="shared" si="3"/>
        <v>100</v>
      </c>
      <c r="K25" s="108">
        <f>Гл.мелиор!K25+Мелиораторы!K25</f>
        <v>5</v>
      </c>
      <c r="L25" s="109">
        <f t="shared" si="4"/>
        <v>27.777777777777779</v>
      </c>
      <c r="M25" s="108">
        <f>Гл.мелиор!M25+Мелиораторы!M25</f>
        <v>13</v>
      </c>
      <c r="N25" s="109">
        <f t="shared" si="5"/>
        <v>72.222222222222214</v>
      </c>
      <c r="O25" s="108">
        <f>Гл.мелиор!O25+Мелиораторы!O25</f>
        <v>0</v>
      </c>
      <c r="P25" s="109">
        <f t="shared" si="6"/>
        <v>0</v>
      </c>
      <c r="Q25" s="108">
        <f>Гл.мелиор!Q25+Мелиораторы!Q25</f>
        <v>0</v>
      </c>
      <c r="R25" s="109">
        <f t="shared" si="7"/>
        <v>0</v>
      </c>
      <c r="S25" s="108">
        <f>Гл.мелиор!S25+Мелиораторы!S25</f>
        <v>0</v>
      </c>
      <c r="T25" s="109">
        <f t="shared" si="8"/>
        <v>0</v>
      </c>
      <c r="U25" s="108">
        <f>Гл.мелиор!U25+Мелиораторы!U25</f>
        <v>7</v>
      </c>
      <c r="V25" s="109">
        <f t="shared" si="9"/>
        <v>38.888888888888893</v>
      </c>
      <c r="W25" s="108">
        <f>Гл.мелиор!W25+Мелиораторы!W25</f>
        <v>0</v>
      </c>
      <c r="X25" s="109">
        <f t="shared" si="10"/>
        <v>0</v>
      </c>
      <c r="Y25" s="108">
        <f>Гл.мелиор!Y25+Мелиораторы!Y25</f>
        <v>3</v>
      </c>
      <c r="Z25" s="109">
        <f t="shared" si="11"/>
        <v>16.666666666666664</v>
      </c>
      <c r="AA25" s="108">
        <f>Гл.мелиор!AA25+Мелиораторы!AA25</f>
        <v>1</v>
      </c>
      <c r="AB25" s="109">
        <f t="shared" si="12"/>
        <v>5.5555555555555554</v>
      </c>
      <c r="AC25" s="109">
        <f t="shared" si="13"/>
        <v>33.333333333333329</v>
      </c>
      <c r="AD25" s="108">
        <f>Гл.мелиор!AD25+Мелиораторы!AD25</f>
        <v>2</v>
      </c>
      <c r="AE25" s="109">
        <f t="shared" si="14"/>
        <v>11.111111111111111</v>
      </c>
      <c r="AF25" s="108">
        <f>Гл.мелиор!AF25+Мелиораторы!AF25</f>
        <v>0</v>
      </c>
      <c r="AG25" s="109">
        <f t="shared" si="15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108">
        <f>Гл.мелиор!C26+Мелиораторы!C26</f>
        <v>0</v>
      </c>
      <c r="D26" s="108">
        <f>Гл.мелиор!D26+Мелиораторы!D26</f>
        <v>0</v>
      </c>
      <c r="E26" s="109">
        <f t="shared" si="0"/>
        <v>0</v>
      </c>
      <c r="F26" s="108">
        <f>Гл.мелиор!F26+Мелиораторы!F26</f>
        <v>0</v>
      </c>
      <c r="G26" s="109">
        <f t="shared" si="1"/>
        <v>0</v>
      </c>
      <c r="H26" s="108">
        <f>Гл.мелиор!H26+Мелиораторы!H26</f>
        <v>0</v>
      </c>
      <c r="I26" s="109">
        <f t="shared" si="2"/>
        <v>0</v>
      </c>
      <c r="J26" s="109">
        <f t="shared" si="3"/>
        <v>0</v>
      </c>
      <c r="K26" s="108">
        <f>Гл.мелиор!K26+Мелиораторы!K26</f>
        <v>0</v>
      </c>
      <c r="L26" s="109">
        <f t="shared" si="4"/>
        <v>0</v>
      </c>
      <c r="M26" s="108">
        <f>Гл.мелиор!M26+Мелиораторы!M26</f>
        <v>0</v>
      </c>
      <c r="N26" s="109">
        <f t="shared" si="5"/>
        <v>0</v>
      </c>
      <c r="O26" s="108">
        <f>Гл.мелиор!O26+Мелиораторы!O26</f>
        <v>0</v>
      </c>
      <c r="P26" s="109">
        <f t="shared" si="6"/>
        <v>0</v>
      </c>
      <c r="Q26" s="108">
        <f>Гл.мелиор!Q26+Мелиораторы!Q26</f>
        <v>0</v>
      </c>
      <c r="R26" s="109">
        <f t="shared" si="7"/>
        <v>0</v>
      </c>
      <c r="S26" s="108">
        <f>Гл.мелиор!S26+Мелиораторы!S26</f>
        <v>0</v>
      </c>
      <c r="T26" s="109">
        <f t="shared" si="8"/>
        <v>0</v>
      </c>
      <c r="U26" s="108">
        <f>Гл.мелиор!U26+Мелиораторы!U26</f>
        <v>0</v>
      </c>
      <c r="V26" s="109">
        <f t="shared" si="9"/>
        <v>0</v>
      </c>
      <c r="W26" s="108">
        <f>Гл.мелиор!W26+Мелиораторы!W26</f>
        <v>0</v>
      </c>
      <c r="X26" s="109">
        <f t="shared" si="10"/>
        <v>0</v>
      </c>
      <c r="Y26" s="108">
        <f>Гл.мелиор!Y26+Мелиораторы!Y26</f>
        <v>0</v>
      </c>
      <c r="Z26" s="109">
        <f t="shared" si="11"/>
        <v>0</v>
      </c>
      <c r="AA26" s="108">
        <f>Гл.мелиор!AA26+Мелиораторы!AA26</f>
        <v>0</v>
      </c>
      <c r="AB26" s="109">
        <f t="shared" si="12"/>
        <v>0</v>
      </c>
      <c r="AC26" s="109">
        <f t="shared" si="13"/>
        <v>0</v>
      </c>
      <c r="AD26" s="108">
        <f>Гл.мелиор!AD26+Мелиораторы!AD26</f>
        <v>0</v>
      </c>
      <c r="AE26" s="109">
        <f t="shared" si="14"/>
        <v>0</v>
      </c>
      <c r="AF26" s="108">
        <f>Гл.мелиор!AF26+Мелиораторы!AF26</f>
        <v>0</v>
      </c>
      <c r="AG26" s="109">
        <f t="shared" si="15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108">
        <f>Гл.мелиор!C27+Мелиораторы!C27</f>
        <v>0</v>
      </c>
      <c r="D27" s="108">
        <f>Гл.мелиор!D27+Мелиораторы!D27</f>
        <v>0</v>
      </c>
      <c r="E27" s="109">
        <f t="shared" si="0"/>
        <v>0</v>
      </c>
      <c r="F27" s="108">
        <f>Гл.мелиор!F27+Мелиораторы!F27</f>
        <v>0</v>
      </c>
      <c r="G27" s="109">
        <f t="shared" si="1"/>
        <v>0</v>
      </c>
      <c r="H27" s="108">
        <f>Гл.мелиор!H27+Мелиораторы!H27</f>
        <v>0</v>
      </c>
      <c r="I27" s="109">
        <f t="shared" si="2"/>
        <v>0</v>
      </c>
      <c r="J27" s="109">
        <f t="shared" si="3"/>
        <v>0</v>
      </c>
      <c r="K27" s="108">
        <f>Гл.мелиор!K27+Мелиораторы!K27</f>
        <v>0</v>
      </c>
      <c r="L27" s="109">
        <f t="shared" si="4"/>
        <v>0</v>
      </c>
      <c r="M27" s="108">
        <f>Гл.мелиор!M27+Мелиораторы!M27</f>
        <v>0</v>
      </c>
      <c r="N27" s="109">
        <f t="shared" si="5"/>
        <v>0</v>
      </c>
      <c r="O27" s="108">
        <f>Гл.мелиор!O27+Мелиораторы!O27</f>
        <v>0</v>
      </c>
      <c r="P27" s="109">
        <f t="shared" si="6"/>
        <v>0</v>
      </c>
      <c r="Q27" s="108">
        <f>Гл.мелиор!Q27+Мелиораторы!Q27</f>
        <v>0</v>
      </c>
      <c r="R27" s="109">
        <f t="shared" si="7"/>
        <v>0</v>
      </c>
      <c r="S27" s="108">
        <f>Гл.мелиор!S27+Мелиораторы!S27</f>
        <v>0</v>
      </c>
      <c r="T27" s="109">
        <f t="shared" si="8"/>
        <v>0</v>
      </c>
      <c r="U27" s="108">
        <f>Гл.мелиор!U27+Мелиораторы!U27</f>
        <v>0</v>
      </c>
      <c r="V27" s="109">
        <f t="shared" si="9"/>
        <v>0</v>
      </c>
      <c r="W27" s="108">
        <f>Гл.мелиор!W27+Мелиораторы!W27</f>
        <v>0</v>
      </c>
      <c r="X27" s="109">
        <f t="shared" si="10"/>
        <v>0</v>
      </c>
      <c r="Y27" s="108">
        <f>Гл.мелиор!Y27+Мелиораторы!Y27</f>
        <v>0</v>
      </c>
      <c r="Z27" s="109">
        <f t="shared" si="11"/>
        <v>0</v>
      </c>
      <c r="AA27" s="108">
        <f>Гл.мелиор!AA27+Мелиораторы!AA27</f>
        <v>0</v>
      </c>
      <c r="AB27" s="109">
        <f t="shared" si="12"/>
        <v>0</v>
      </c>
      <c r="AC27" s="109">
        <f t="shared" si="13"/>
        <v>0</v>
      </c>
      <c r="AD27" s="108">
        <f>Гл.мелиор!AD27+Мелиораторы!AD27</f>
        <v>0</v>
      </c>
      <c r="AE27" s="109">
        <f t="shared" si="14"/>
        <v>0</v>
      </c>
      <c r="AF27" s="108">
        <f>Гл.мелиор!AF27+Мелиораторы!AF27</f>
        <v>0</v>
      </c>
      <c r="AG27" s="109">
        <f t="shared" si="15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108">
        <f>Гл.мелиор!C28+Мелиораторы!C28</f>
        <v>0</v>
      </c>
      <c r="D28" s="108">
        <f>Гл.мелиор!D28+Мелиораторы!D28</f>
        <v>0</v>
      </c>
      <c r="E28" s="109">
        <f t="shared" si="0"/>
        <v>0</v>
      </c>
      <c r="F28" s="108">
        <f>Гл.мелиор!F28+Мелиораторы!F28</f>
        <v>0</v>
      </c>
      <c r="G28" s="109">
        <f t="shared" si="1"/>
        <v>0</v>
      </c>
      <c r="H28" s="108">
        <f>Гл.мелиор!H28+Мелиораторы!H28</f>
        <v>0</v>
      </c>
      <c r="I28" s="109">
        <f t="shared" si="2"/>
        <v>0</v>
      </c>
      <c r="J28" s="109">
        <f t="shared" si="3"/>
        <v>0</v>
      </c>
      <c r="K28" s="108">
        <f>Гл.мелиор!K28+Мелиораторы!K28</f>
        <v>0</v>
      </c>
      <c r="L28" s="109">
        <f t="shared" si="4"/>
        <v>0</v>
      </c>
      <c r="M28" s="108">
        <f>Гл.мелиор!M28+Мелиораторы!M28</f>
        <v>0</v>
      </c>
      <c r="N28" s="109">
        <f t="shared" si="5"/>
        <v>0</v>
      </c>
      <c r="O28" s="108">
        <f>Гл.мелиор!O28+Мелиораторы!O28</f>
        <v>0</v>
      </c>
      <c r="P28" s="109">
        <f t="shared" si="6"/>
        <v>0</v>
      </c>
      <c r="Q28" s="108">
        <f>Гл.мелиор!Q28+Мелиораторы!Q28</f>
        <v>0</v>
      </c>
      <c r="R28" s="109">
        <f t="shared" si="7"/>
        <v>0</v>
      </c>
      <c r="S28" s="108">
        <f>Гл.мелиор!S28+Мелиораторы!S28</f>
        <v>0</v>
      </c>
      <c r="T28" s="109">
        <f t="shared" si="8"/>
        <v>0</v>
      </c>
      <c r="U28" s="108">
        <f>Гл.мелиор!U28+Мелиораторы!U28</f>
        <v>0</v>
      </c>
      <c r="V28" s="109">
        <f t="shared" si="9"/>
        <v>0</v>
      </c>
      <c r="W28" s="108">
        <f>Гл.мелиор!W28+Мелиораторы!W28</f>
        <v>0</v>
      </c>
      <c r="X28" s="109">
        <f t="shared" si="10"/>
        <v>0</v>
      </c>
      <c r="Y28" s="108">
        <f>Гл.мелиор!Y28+Мелиораторы!Y28</f>
        <v>0</v>
      </c>
      <c r="Z28" s="109">
        <f t="shared" si="11"/>
        <v>0</v>
      </c>
      <c r="AA28" s="108">
        <f>Гл.мелиор!AA28+Мелиораторы!AA28</f>
        <v>0</v>
      </c>
      <c r="AB28" s="109">
        <f t="shared" si="12"/>
        <v>0</v>
      </c>
      <c r="AC28" s="109">
        <f t="shared" si="13"/>
        <v>0</v>
      </c>
      <c r="AD28" s="108">
        <f>Гл.мелиор!AD28+Мелиораторы!AD28</f>
        <v>1</v>
      </c>
      <c r="AE28" s="109">
        <f t="shared" si="14"/>
        <v>0</v>
      </c>
      <c r="AF28" s="108">
        <f>Гл.мелиор!AF28+Мелиораторы!AF28</f>
        <v>0</v>
      </c>
      <c r="AG28" s="109">
        <f t="shared" si="15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108">
        <f>Гл.мелиор!C29+Мелиораторы!C29</f>
        <v>6</v>
      </c>
      <c r="D29" s="108">
        <f>Гл.мелиор!D29+Мелиораторы!D29</f>
        <v>6</v>
      </c>
      <c r="E29" s="109">
        <f t="shared" si="0"/>
        <v>100</v>
      </c>
      <c r="F29" s="108">
        <f>Гл.мелиор!F29+Мелиораторы!F29</f>
        <v>0</v>
      </c>
      <c r="G29" s="109">
        <f t="shared" si="1"/>
        <v>0</v>
      </c>
      <c r="H29" s="108">
        <f>Гл.мелиор!H29+Мелиораторы!H29</f>
        <v>6</v>
      </c>
      <c r="I29" s="109">
        <f t="shared" si="2"/>
        <v>100</v>
      </c>
      <c r="J29" s="109">
        <f t="shared" si="3"/>
        <v>100</v>
      </c>
      <c r="K29" s="108">
        <f>Гл.мелиор!K29+Мелиораторы!K29</f>
        <v>5</v>
      </c>
      <c r="L29" s="109">
        <f t="shared" si="4"/>
        <v>83.333333333333343</v>
      </c>
      <c r="M29" s="108">
        <f>Гл.мелиор!M29+Мелиораторы!M29</f>
        <v>1</v>
      </c>
      <c r="N29" s="109">
        <f t="shared" si="5"/>
        <v>16.666666666666664</v>
      </c>
      <c r="O29" s="108">
        <f>Гл.мелиор!O29+Мелиораторы!O29</f>
        <v>0</v>
      </c>
      <c r="P29" s="109">
        <f t="shared" si="6"/>
        <v>0</v>
      </c>
      <c r="Q29" s="108">
        <f>Гл.мелиор!Q29+Мелиораторы!Q29</f>
        <v>0</v>
      </c>
      <c r="R29" s="109">
        <f t="shared" si="7"/>
        <v>0</v>
      </c>
      <c r="S29" s="108">
        <f>Гл.мелиор!S29+Мелиораторы!S29</f>
        <v>1</v>
      </c>
      <c r="T29" s="109">
        <f t="shared" si="8"/>
        <v>16.666666666666664</v>
      </c>
      <c r="U29" s="108">
        <f>Гл.мелиор!U29+Мелиораторы!U29</f>
        <v>0</v>
      </c>
      <c r="V29" s="109">
        <f t="shared" si="9"/>
        <v>0</v>
      </c>
      <c r="W29" s="108">
        <f>Гл.мелиор!W29+Мелиораторы!W29</f>
        <v>0</v>
      </c>
      <c r="X29" s="109">
        <f t="shared" si="10"/>
        <v>0</v>
      </c>
      <c r="Y29" s="108">
        <f>Гл.мелиор!Y29+Мелиораторы!Y29</f>
        <v>5</v>
      </c>
      <c r="Z29" s="109">
        <f t="shared" si="11"/>
        <v>83.333333333333343</v>
      </c>
      <c r="AA29" s="108">
        <f>Гл.мелиор!AA29+Мелиораторы!AA29</f>
        <v>0</v>
      </c>
      <c r="AB29" s="109">
        <f t="shared" si="12"/>
        <v>0</v>
      </c>
      <c r="AC29" s="109">
        <f t="shared" si="13"/>
        <v>0</v>
      </c>
      <c r="AD29" s="108">
        <f>Гл.мелиор!AD29+Мелиораторы!AD29</f>
        <v>0</v>
      </c>
      <c r="AE29" s="109">
        <f t="shared" si="14"/>
        <v>0</v>
      </c>
      <c r="AF29" s="108">
        <f>Гл.мелиор!AF29+Мелиораторы!AF29</f>
        <v>0</v>
      </c>
      <c r="AG29" s="109">
        <f t="shared" si="15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108">
        <f>Гл.мелиор!C30+Мелиораторы!C30</f>
        <v>10</v>
      </c>
      <c r="D30" s="108">
        <f>Гл.мелиор!D30+Мелиораторы!D30</f>
        <v>8</v>
      </c>
      <c r="E30" s="109">
        <f t="shared" si="0"/>
        <v>80</v>
      </c>
      <c r="F30" s="108">
        <f>Гл.мелиор!F30+Мелиораторы!F30</f>
        <v>0</v>
      </c>
      <c r="G30" s="109">
        <f t="shared" si="1"/>
        <v>0</v>
      </c>
      <c r="H30" s="108">
        <f>Гл.мелиор!H30+Мелиораторы!H30</f>
        <v>8</v>
      </c>
      <c r="I30" s="109">
        <f t="shared" si="2"/>
        <v>100</v>
      </c>
      <c r="J30" s="109">
        <f t="shared" si="3"/>
        <v>80</v>
      </c>
      <c r="K30" s="108">
        <f>Гл.мелиор!K30+Мелиораторы!K30</f>
        <v>4</v>
      </c>
      <c r="L30" s="109">
        <f t="shared" si="4"/>
        <v>50</v>
      </c>
      <c r="M30" s="108">
        <f>Гл.мелиор!M30+Мелиораторы!M30</f>
        <v>4</v>
      </c>
      <c r="N30" s="109">
        <f t="shared" si="5"/>
        <v>50</v>
      </c>
      <c r="O30" s="108">
        <f>Гл.мелиор!O30+Мелиораторы!O30</f>
        <v>0</v>
      </c>
      <c r="P30" s="109">
        <f t="shared" si="6"/>
        <v>0</v>
      </c>
      <c r="Q30" s="108">
        <f>Гл.мелиор!Q30+Мелиораторы!Q30</f>
        <v>0</v>
      </c>
      <c r="R30" s="109">
        <f t="shared" si="7"/>
        <v>0</v>
      </c>
      <c r="S30" s="108">
        <f>Гл.мелиор!S30+Мелиораторы!S30</f>
        <v>2</v>
      </c>
      <c r="T30" s="109">
        <f t="shared" si="8"/>
        <v>25</v>
      </c>
      <c r="U30" s="108">
        <f>Гл.мелиор!U30+Мелиораторы!U30</f>
        <v>0</v>
      </c>
      <c r="V30" s="109">
        <f t="shared" si="9"/>
        <v>0</v>
      </c>
      <c r="W30" s="108">
        <f>Гл.мелиор!W30+Мелиораторы!W30</f>
        <v>3</v>
      </c>
      <c r="X30" s="109">
        <f t="shared" si="10"/>
        <v>37.5</v>
      </c>
      <c r="Y30" s="108">
        <f>Гл.мелиор!Y30+Мелиораторы!Y30</f>
        <v>1</v>
      </c>
      <c r="Z30" s="109">
        <f t="shared" si="11"/>
        <v>12.5</v>
      </c>
      <c r="AA30" s="108">
        <f>Гл.мелиор!AA30+Мелиораторы!AA30</f>
        <v>0</v>
      </c>
      <c r="AB30" s="109">
        <f t="shared" si="12"/>
        <v>0</v>
      </c>
      <c r="AC30" s="109">
        <f t="shared" si="13"/>
        <v>0</v>
      </c>
      <c r="AD30" s="108">
        <f>Гл.мелиор!AD30+Мелиораторы!AD30</f>
        <v>0</v>
      </c>
      <c r="AE30" s="109">
        <f t="shared" si="14"/>
        <v>0</v>
      </c>
      <c r="AF30" s="108">
        <f>Гл.мелиор!AF30+Мелиораторы!AF30</f>
        <v>0</v>
      </c>
      <c r="AG30" s="109">
        <f t="shared" si="15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108">
        <f>Гл.мелиор!C31+Мелиораторы!C31</f>
        <v>12</v>
      </c>
      <c r="D31" s="108">
        <f>Гл.мелиор!D31+Мелиораторы!D31</f>
        <v>9</v>
      </c>
      <c r="E31" s="109">
        <f t="shared" si="0"/>
        <v>75</v>
      </c>
      <c r="F31" s="108">
        <f>Гл.мелиор!F31+Мелиораторы!F31</f>
        <v>3</v>
      </c>
      <c r="G31" s="109">
        <f t="shared" si="1"/>
        <v>33.333333333333329</v>
      </c>
      <c r="H31" s="108">
        <f>Гл.мелиор!H31+Мелиораторы!H31</f>
        <v>9</v>
      </c>
      <c r="I31" s="109">
        <f t="shared" si="2"/>
        <v>100</v>
      </c>
      <c r="J31" s="109">
        <f t="shared" si="3"/>
        <v>75</v>
      </c>
      <c r="K31" s="108">
        <f>Гл.мелиор!K31+Мелиораторы!K31</f>
        <v>4</v>
      </c>
      <c r="L31" s="109">
        <f t="shared" si="4"/>
        <v>44.444444444444443</v>
      </c>
      <c r="M31" s="108">
        <f>Гл.мелиор!M31+Мелиораторы!M31</f>
        <v>5</v>
      </c>
      <c r="N31" s="109">
        <f t="shared" si="5"/>
        <v>55.555555555555557</v>
      </c>
      <c r="O31" s="108">
        <f>Гл.мелиор!O31+Мелиораторы!O31</f>
        <v>0</v>
      </c>
      <c r="P31" s="109">
        <f t="shared" si="6"/>
        <v>0</v>
      </c>
      <c r="Q31" s="108">
        <f>Гл.мелиор!Q31+Мелиораторы!Q31</f>
        <v>0</v>
      </c>
      <c r="R31" s="109">
        <f t="shared" si="7"/>
        <v>0</v>
      </c>
      <c r="S31" s="108">
        <f>Гл.мелиор!S31+Мелиораторы!S31</f>
        <v>1</v>
      </c>
      <c r="T31" s="109">
        <f t="shared" si="8"/>
        <v>11.111111111111111</v>
      </c>
      <c r="U31" s="108">
        <f>Гл.мелиор!U31+Мелиораторы!U31</f>
        <v>3</v>
      </c>
      <c r="V31" s="109">
        <f t="shared" si="9"/>
        <v>33.333333333333329</v>
      </c>
      <c r="W31" s="108">
        <f>Гл.мелиор!W31+Мелиораторы!W31</f>
        <v>0</v>
      </c>
      <c r="X31" s="109">
        <f t="shared" si="10"/>
        <v>0</v>
      </c>
      <c r="Y31" s="108">
        <f>Гл.мелиор!Y31+Мелиораторы!Y31</f>
        <v>0</v>
      </c>
      <c r="Z31" s="109">
        <f t="shared" si="11"/>
        <v>0</v>
      </c>
      <c r="AA31" s="108">
        <f>Гл.мелиор!AA31+Мелиораторы!AA31</f>
        <v>0</v>
      </c>
      <c r="AB31" s="109">
        <f t="shared" si="12"/>
        <v>0</v>
      </c>
      <c r="AC31" s="109">
        <f t="shared" si="13"/>
        <v>0</v>
      </c>
      <c r="AD31" s="108">
        <f>Гл.мелиор!AD31+Мелиораторы!AD31</f>
        <v>1</v>
      </c>
      <c r="AE31" s="109">
        <f t="shared" si="14"/>
        <v>11.111111111111111</v>
      </c>
      <c r="AF31" s="108">
        <f>Гл.мелиор!AF31+Мелиораторы!AF31</f>
        <v>0</v>
      </c>
      <c r="AG31" s="109">
        <f t="shared" si="15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108">
        <f>Гл.мелиор!C32+Мелиораторы!C32</f>
        <v>0</v>
      </c>
      <c r="D32" s="108">
        <f>Гл.мелиор!D32+Мелиораторы!D32</f>
        <v>0</v>
      </c>
      <c r="E32" s="109">
        <f t="shared" ref="E32" si="32">IF(C32=0,0,D32/C32*100)</f>
        <v>0</v>
      </c>
      <c r="F32" s="108">
        <f>Гл.мелиор!F32+Мелиораторы!F32</f>
        <v>0</v>
      </c>
      <c r="G32" s="109">
        <f t="shared" ref="G32" si="33">IF(D32=0,0,F32/D32*100)</f>
        <v>0</v>
      </c>
      <c r="H32" s="108">
        <f>Гл.мелиор!H32+Мелиораторы!H32</f>
        <v>0</v>
      </c>
      <c r="I32" s="109">
        <f t="shared" ref="I32" si="34">IF(D32=0,0,H32/D32*100)</f>
        <v>0</v>
      </c>
      <c r="J32" s="109">
        <f t="shared" ref="J32" si="35">IF(C32=0,0,H32/C32*100)</f>
        <v>0</v>
      </c>
      <c r="K32" s="108">
        <f>Гл.мелиор!K32+Мелиораторы!K32</f>
        <v>0</v>
      </c>
      <c r="L32" s="109">
        <f t="shared" ref="L32" si="36">IF(D32=0,0,K32/D32*100)</f>
        <v>0</v>
      </c>
      <c r="M32" s="108">
        <f>Гл.мелиор!M32+Мелиораторы!M32</f>
        <v>0</v>
      </c>
      <c r="N32" s="109">
        <f t="shared" ref="N32" si="37">IF(D32=0,0,M32/D32*100)</f>
        <v>0</v>
      </c>
      <c r="O32" s="108">
        <f>Гл.мелиор!O32+Мелиораторы!O32</f>
        <v>0</v>
      </c>
      <c r="P32" s="109">
        <f t="shared" ref="P32" si="38">IF(D32=0,0,O32/D32*100)</f>
        <v>0</v>
      </c>
      <c r="Q32" s="108">
        <f>Гл.мелиор!Q32+Мелиораторы!Q32</f>
        <v>0</v>
      </c>
      <c r="R32" s="109">
        <f t="shared" ref="R32" si="39">IF(O32=0,0,Q32/O32*100)</f>
        <v>0</v>
      </c>
      <c r="S32" s="108">
        <f>Гл.мелиор!S32+Мелиораторы!S32</f>
        <v>0</v>
      </c>
      <c r="T32" s="109">
        <f t="shared" ref="T32" si="40">IF(D32=0,0,S32/D32*100)</f>
        <v>0</v>
      </c>
      <c r="U32" s="108">
        <f>Гл.мелиор!U32+Мелиораторы!U32</f>
        <v>0</v>
      </c>
      <c r="V32" s="109">
        <f t="shared" ref="V32" si="41">IF(D32=0,0,U32/D32*100)</f>
        <v>0</v>
      </c>
      <c r="W32" s="108">
        <f>Гл.мелиор!W32+Мелиораторы!W32</f>
        <v>0</v>
      </c>
      <c r="X32" s="109">
        <f t="shared" ref="X32" si="42">IF(D32=0,0,W32/D32*100)</f>
        <v>0</v>
      </c>
      <c r="Y32" s="108">
        <f>Гл.мелиор!Y32+Мелиораторы!Y32</f>
        <v>0</v>
      </c>
      <c r="Z32" s="109">
        <f t="shared" ref="Z32" si="43">IF(D32=0,0,Y32/D32*100)</f>
        <v>0</v>
      </c>
      <c r="AA32" s="108">
        <f>Гл.мелиор!AA32+Мелиораторы!AA32</f>
        <v>0</v>
      </c>
      <c r="AB32" s="109">
        <f t="shared" ref="AB32" si="44">IF(D32=0,0,AA32/D32*100)</f>
        <v>0</v>
      </c>
      <c r="AC32" s="109">
        <f t="shared" ref="AC32" si="45">IF(Y32=0,0,AA32/Y32*100)</f>
        <v>0</v>
      </c>
      <c r="AD32" s="108">
        <f>Гл.мелиор!AD32+Мелиораторы!AD32</f>
        <v>0</v>
      </c>
      <c r="AE32" s="109">
        <f t="shared" ref="AE32" si="46">IF(D32=0,0,AD32/D32*100)</f>
        <v>0</v>
      </c>
      <c r="AF32" s="108">
        <f>Гл.мелиор!AF32+Мелиораторы!AF32</f>
        <v>0</v>
      </c>
      <c r="AG32" s="109">
        <f t="shared" ref="AG32" si="47">IF(D32=0,0,AF32/D32*100)</f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108">
        <f>Гл.мелиор!C33+Мелиораторы!C33</f>
        <v>16</v>
      </c>
      <c r="D33" s="108">
        <f>Гл.мелиор!D33+Мелиораторы!D33</f>
        <v>16</v>
      </c>
      <c r="E33" s="109">
        <f t="shared" si="0"/>
        <v>100</v>
      </c>
      <c r="F33" s="108">
        <f>Гл.мелиор!F33+Мелиораторы!F33</f>
        <v>1</v>
      </c>
      <c r="G33" s="109">
        <f t="shared" si="1"/>
        <v>6.25</v>
      </c>
      <c r="H33" s="108">
        <f>Гл.мелиор!H33+Мелиораторы!H33</f>
        <v>15</v>
      </c>
      <c r="I33" s="109">
        <f t="shared" si="2"/>
        <v>93.75</v>
      </c>
      <c r="J33" s="109">
        <f t="shared" si="3"/>
        <v>93.75</v>
      </c>
      <c r="K33" s="108">
        <f>Гл.мелиор!K33+Мелиораторы!K33</f>
        <v>11</v>
      </c>
      <c r="L33" s="109">
        <f t="shared" si="4"/>
        <v>68.75</v>
      </c>
      <c r="M33" s="108">
        <f>Гл.мелиор!M33+Мелиораторы!M33</f>
        <v>4</v>
      </c>
      <c r="N33" s="109">
        <f t="shared" si="5"/>
        <v>25</v>
      </c>
      <c r="O33" s="108">
        <f>Гл.мелиор!O33+Мелиораторы!O33</f>
        <v>1</v>
      </c>
      <c r="P33" s="109">
        <f t="shared" si="6"/>
        <v>6.25</v>
      </c>
      <c r="Q33" s="108">
        <f>Гл.мелиор!Q33+Мелиораторы!Q33</f>
        <v>1</v>
      </c>
      <c r="R33" s="109">
        <f t="shared" si="7"/>
        <v>100</v>
      </c>
      <c r="S33" s="108">
        <f>Гл.мелиор!S33+Мелиораторы!S33</f>
        <v>0</v>
      </c>
      <c r="T33" s="109">
        <f t="shared" si="8"/>
        <v>0</v>
      </c>
      <c r="U33" s="108">
        <f>Гл.мелиор!U33+Мелиораторы!U33</f>
        <v>0</v>
      </c>
      <c r="V33" s="109">
        <f t="shared" si="9"/>
        <v>0</v>
      </c>
      <c r="W33" s="108">
        <f>Гл.мелиор!W33+Мелиораторы!W33</f>
        <v>1</v>
      </c>
      <c r="X33" s="109">
        <f t="shared" si="10"/>
        <v>6.25</v>
      </c>
      <c r="Y33" s="108">
        <f>Гл.мелиор!Y33+Мелиораторы!Y33</f>
        <v>1</v>
      </c>
      <c r="Z33" s="109">
        <f t="shared" si="11"/>
        <v>6.25</v>
      </c>
      <c r="AA33" s="108">
        <f>Гл.мелиор!AA33+Мелиораторы!AA33</f>
        <v>1</v>
      </c>
      <c r="AB33" s="109">
        <f t="shared" si="12"/>
        <v>6.25</v>
      </c>
      <c r="AC33" s="109">
        <f t="shared" si="13"/>
        <v>100</v>
      </c>
      <c r="AD33" s="108">
        <f>Гл.мелиор!AD33+Мелиораторы!AD33</f>
        <v>0</v>
      </c>
      <c r="AE33" s="109">
        <f t="shared" si="14"/>
        <v>0</v>
      </c>
      <c r="AF33" s="108">
        <f>Гл.мелиор!AF33+Мелиораторы!AF33</f>
        <v>1</v>
      </c>
      <c r="AG33" s="109">
        <f t="shared" si="15"/>
        <v>6.25</v>
      </c>
      <c r="AH33" s="42"/>
      <c r="AI33" s="42"/>
    </row>
    <row r="34" spans="1:35" x14ac:dyDescent="0.25">
      <c r="A34" s="93">
        <v>24</v>
      </c>
      <c r="B34" s="94" t="s">
        <v>55</v>
      </c>
      <c r="C34" s="108">
        <f>Гл.мелиор!C34+Мелиораторы!C34</f>
        <v>2</v>
      </c>
      <c r="D34" s="108">
        <f>Гл.мелиор!D34+Мелиораторы!D34</f>
        <v>1</v>
      </c>
      <c r="E34" s="109">
        <f t="shared" si="0"/>
        <v>50</v>
      </c>
      <c r="F34" s="108">
        <f>Гл.мелиор!F34+Мелиораторы!F34</f>
        <v>0</v>
      </c>
      <c r="G34" s="109">
        <f t="shared" si="1"/>
        <v>0</v>
      </c>
      <c r="H34" s="108">
        <f>Гл.мелиор!H34+Мелиораторы!H34</f>
        <v>1</v>
      </c>
      <c r="I34" s="109">
        <f t="shared" si="2"/>
        <v>100</v>
      </c>
      <c r="J34" s="109">
        <f t="shared" si="3"/>
        <v>50</v>
      </c>
      <c r="K34" s="108">
        <f>Гл.мелиор!K34+Мелиораторы!K34</f>
        <v>1</v>
      </c>
      <c r="L34" s="109">
        <f t="shared" si="4"/>
        <v>100</v>
      </c>
      <c r="M34" s="108">
        <f>Гл.мелиор!M34+Мелиораторы!M34</f>
        <v>0</v>
      </c>
      <c r="N34" s="109">
        <f t="shared" si="5"/>
        <v>0</v>
      </c>
      <c r="O34" s="108">
        <f>Гл.мелиор!O34+Мелиораторы!O34</f>
        <v>0</v>
      </c>
      <c r="P34" s="109">
        <f t="shared" si="6"/>
        <v>0</v>
      </c>
      <c r="Q34" s="108">
        <f>Гл.мелиор!Q34+Мелиораторы!Q34</f>
        <v>0</v>
      </c>
      <c r="R34" s="109">
        <f t="shared" si="7"/>
        <v>0</v>
      </c>
      <c r="S34" s="108">
        <f>Гл.мелиор!S34+Мелиораторы!S34</f>
        <v>0</v>
      </c>
      <c r="T34" s="109">
        <f t="shared" si="8"/>
        <v>0</v>
      </c>
      <c r="U34" s="108">
        <f>Гл.мелиор!U34+Мелиораторы!U34</f>
        <v>0</v>
      </c>
      <c r="V34" s="109">
        <f t="shared" si="9"/>
        <v>0</v>
      </c>
      <c r="W34" s="108">
        <f>Гл.мелиор!W34+Мелиораторы!W34</f>
        <v>0</v>
      </c>
      <c r="X34" s="109">
        <f t="shared" si="10"/>
        <v>0</v>
      </c>
      <c r="Y34" s="108">
        <f>Гл.мелиор!Y34+Мелиораторы!Y34</f>
        <v>0</v>
      </c>
      <c r="Z34" s="109">
        <f t="shared" si="11"/>
        <v>0</v>
      </c>
      <c r="AA34" s="108">
        <f>Гл.мелиор!AA34+Мелиораторы!AA34</f>
        <v>0</v>
      </c>
      <c r="AB34" s="109">
        <f t="shared" si="12"/>
        <v>0</v>
      </c>
      <c r="AC34" s="109">
        <f t="shared" si="13"/>
        <v>0</v>
      </c>
      <c r="AD34" s="108">
        <f>Гл.мелиор!AD34+Мелиораторы!AD34</f>
        <v>0</v>
      </c>
      <c r="AE34" s="109">
        <f t="shared" si="14"/>
        <v>0</v>
      </c>
      <c r="AF34" s="108">
        <f>Гл.мелиор!AF34+Мелиораторы!AF34</f>
        <v>0</v>
      </c>
      <c r="AG34" s="109">
        <f t="shared" si="15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108">
        <f>Гл.мелиор!C35+Мелиораторы!C35</f>
        <v>0</v>
      </c>
      <c r="D35" s="108">
        <f>Гл.мелиор!D35+Мелиораторы!D35</f>
        <v>0</v>
      </c>
      <c r="E35" s="109">
        <f t="shared" si="0"/>
        <v>0</v>
      </c>
      <c r="F35" s="108">
        <f>Гл.мелиор!F35+Мелиораторы!F35</f>
        <v>0</v>
      </c>
      <c r="G35" s="109">
        <f t="shared" si="1"/>
        <v>0</v>
      </c>
      <c r="H35" s="108">
        <f>Гл.мелиор!H35+Мелиораторы!H35</f>
        <v>0</v>
      </c>
      <c r="I35" s="109">
        <f t="shared" si="2"/>
        <v>0</v>
      </c>
      <c r="J35" s="109">
        <f t="shared" si="3"/>
        <v>0</v>
      </c>
      <c r="K35" s="108">
        <f>Гл.мелиор!K35+Мелиораторы!K35</f>
        <v>0</v>
      </c>
      <c r="L35" s="109">
        <f t="shared" si="4"/>
        <v>0</v>
      </c>
      <c r="M35" s="108">
        <f>Гл.мелиор!M35+Мелиораторы!M35</f>
        <v>0</v>
      </c>
      <c r="N35" s="109">
        <f t="shared" si="5"/>
        <v>0</v>
      </c>
      <c r="O35" s="108">
        <f>Гл.мелиор!O35+Мелиораторы!O35</f>
        <v>0</v>
      </c>
      <c r="P35" s="109">
        <f t="shared" si="6"/>
        <v>0</v>
      </c>
      <c r="Q35" s="108">
        <f>Гл.мелиор!Q35+Мелиораторы!Q35</f>
        <v>0</v>
      </c>
      <c r="R35" s="109">
        <f t="shared" si="7"/>
        <v>0</v>
      </c>
      <c r="S35" s="108">
        <f>Гл.мелиор!S35+Мелиораторы!S35</f>
        <v>0</v>
      </c>
      <c r="T35" s="109">
        <f t="shared" si="8"/>
        <v>0</v>
      </c>
      <c r="U35" s="108">
        <f>Гл.мелиор!U35+Мелиораторы!U35</f>
        <v>0</v>
      </c>
      <c r="V35" s="109">
        <f t="shared" si="9"/>
        <v>0</v>
      </c>
      <c r="W35" s="108">
        <f>Гл.мелиор!W35+Мелиораторы!W35</f>
        <v>0</v>
      </c>
      <c r="X35" s="109">
        <f t="shared" si="10"/>
        <v>0</v>
      </c>
      <c r="Y35" s="108">
        <f>Гл.мелиор!Y35+Мелиораторы!Y35</f>
        <v>0</v>
      </c>
      <c r="Z35" s="109">
        <f t="shared" si="11"/>
        <v>0</v>
      </c>
      <c r="AA35" s="108">
        <f>Гл.мелиор!AA35+Мелиораторы!AA35</f>
        <v>0</v>
      </c>
      <c r="AB35" s="109">
        <f t="shared" si="12"/>
        <v>0</v>
      </c>
      <c r="AC35" s="109">
        <f t="shared" si="13"/>
        <v>0</v>
      </c>
      <c r="AD35" s="108">
        <f>Гл.мелиор!AD35+Мелиораторы!AD35</f>
        <v>0</v>
      </c>
      <c r="AE35" s="109">
        <f t="shared" si="14"/>
        <v>0</v>
      </c>
      <c r="AF35" s="108">
        <f>Гл.мелиор!AF35+Мелиораторы!AF35</f>
        <v>0</v>
      </c>
      <c r="AG35" s="109">
        <f t="shared" si="15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108">
        <f>Гл.мелиор!C36+Мелиораторы!C36</f>
        <v>8</v>
      </c>
      <c r="D36" s="108">
        <f>Гл.мелиор!D36+Мелиораторы!D36</f>
        <v>7</v>
      </c>
      <c r="E36" s="109">
        <f t="shared" si="0"/>
        <v>87.5</v>
      </c>
      <c r="F36" s="108">
        <f>Гл.мелиор!F36+Мелиораторы!F36</f>
        <v>3</v>
      </c>
      <c r="G36" s="109">
        <f t="shared" si="1"/>
        <v>42.857142857142854</v>
      </c>
      <c r="H36" s="108">
        <f>Гл.мелиор!H36+Мелиораторы!H36</f>
        <v>7</v>
      </c>
      <c r="I36" s="109">
        <f t="shared" si="2"/>
        <v>100</v>
      </c>
      <c r="J36" s="109">
        <f t="shared" si="3"/>
        <v>87.5</v>
      </c>
      <c r="K36" s="108">
        <f>Гл.мелиор!K36+Мелиораторы!K36</f>
        <v>3</v>
      </c>
      <c r="L36" s="109">
        <f t="shared" si="4"/>
        <v>42.857142857142854</v>
      </c>
      <c r="M36" s="108">
        <f>Гл.мелиор!M36+Мелиораторы!M36</f>
        <v>4</v>
      </c>
      <c r="N36" s="109">
        <f t="shared" si="5"/>
        <v>57.142857142857139</v>
      </c>
      <c r="O36" s="108">
        <f>Гл.мелиор!O36+Мелиораторы!O36</f>
        <v>0</v>
      </c>
      <c r="P36" s="109">
        <f t="shared" si="6"/>
        <v>0</v>
      </c>
      <c r="Q36" s="108">
        <f>Гл.мелиор!Q36+Мелиораторы!Q36</f>
        <v>0</v>
      </c>
      <c r="R36" s="109">
        <f t="shared" si="7"/>
        <v>0</v>
      </c>
      <c r="S36" s="108">
        <f>Гл.мелиор!S36+Мелиораторы!S36</f>
        <v>0</v>
      </c>
      <c r="T36" s="109">
        <f t="shared" si="8"/>
        <v>0</v>
      </c>
      <c r="U36" s="108">
        <f>Гл.мелиор!U36+Мелиораторы!U36</f>
        <v>0</v>
      </c>
      <c r="V36" s="109">
        <f t="shared" si="9"/>
        <v>0</v>
      </c>
      <c r="W36" s="108">
        <f>Гл.мелиор!W36+Мелиораторы!W36</f>
        <v>0</v>
      </c>
      <c r="X36" s="109">
        <f t="shared" si="10"/>
        <v>0</v>
      </c>
      <c r="Y36" s="108">
        <f>Гл.мелиор!Y36+Мелиораторы!Y36</f>
        <v>0</v>
      </c>
      <c r="Z36" s="109">
        <f t="shared" si="11"/>
        <v>0</v>
      </c>
      <c r="AA36" s="108">
        <f>Гл.мелиор!AA36+Мелиораторы!AA36</f>
        <v>0</v>
      </c>
      <c r="AB36" s="109">
        <f t="shared" si="12"/>
        <v>0</v>
      </c>
      <c r="AC36" s="109">
        <f t="shared" si="13"/>
        <v>0</v>
      </c>
      <c r="AD36" s="108">
        <f>Гл.мелиор!AD36+Мелиораторы!AD36</f>
        <v>0</v>
      </c>
      <c r="AE36" s="109">
        <f t="shared" si="14"/>
        <v>0</v>
      </c>
      <c r="AF36" s="108">
        <f>Гл.мелиор!AF36+Мелиораторы!AF36</f>
        <v>0</v>
      </c>
      <c r="AG36" s="109">
        <f t="shared" si="15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108">
        <f>Гл.мелиор!C37+Мелиораторы!C37</f>
        <v>1</v>
      </c>
      <c r="D37" s="108">
        <f>Гл.мелиор!D37+Мелиораторы!D37</f>
        <v>1</v>
      </c>
      <c r="E37" s="109">
        <f t="shared" si="0"/>
        <v>100</v>
      </c>
      <c r="F37" s="108">
        <f>Гл.мелиор!F37+Мелиораторы!F37</f>
        <v>0</v>
      </c>
      <c r="G37" s="109">
        <f t="shared" si="1"/>
        <v>0</v>
      </c>
      <c r="H37" s="108">
        <f>Гл.мелиор!H37+Мелиораторы!H37</f>
        <v>1</v>
      </c>
      <c r="I37" s="109">
        <f t="shared" si="2"/>
        <v>100</v>
      </c>
      <c r="J37" s="109">
        <f t="shared" si="3"/>
        <v>100</v>
      </c>
      <c r="K37" s="108">
        <f>Гл.мелиор!K37+Мелиораторы!K37</f>
        <v>0</v>
      </c>
      <c r="L37" s="109">
        <f t="shared" si="4"/>
        <v>0</v>
      </c>
      <c r="M37" s="108">
        <f>Гл.мелиор!M37+Мелиораторы!M37</f>
        <v>1</v>
      </c>
      <c r="N37" s="109">
        <f t="shared" si="5"/>
        <v>100</v>
      </c>
      <c r="O37" s="108">
        <f>Гл.мелиор!O37+Мелиораторы!O37</f>
        <v>0</v>
      </c>
      <c r="P37" s="109">
        <f t="shared" si="6"/>
        <v>0</v>
      </c>
      <c r="Q37" s="108">
        <f>Гл.мелиор!Q37+Мелиораторы!Q37</f>
        <v>0</v>
      </c>
      <c r="R37" s="109">
        <f t="shared" si="7"/>
        <v>0</v>
      </c>
      <c r="S37" s="108">
        <f>Гл.мелиор!S37+Мелиораторы!S37</f>
        <v>0</v>
      </c>
      <c r="T37" s="109">
        <f t="shared" si="8"/>
        <v>0</v>
      </c>
      <c r="U37" s="108">
        <f>Гл.мелиор!U37+Мелиораторы!U37</f>
        <v>0</v>
      </c>
      <c r="V37" s="109">
        <f t="shared" si="9"/>
        <v>0</v>
      </c>
      <c r="W37" s="108">
        <f>Гл.мелиор!W37+Мелиораторы!W37</f>
        <v>0</v>
      </c>
      <c r="X37" s="109">
        <f t="shared" si="10"/>
        <v>0</v>
      </c>
      <c r="Y37" s="108">
        <f>Гл.мелиор!Y37+Мелиораторы!Y37</f>
        <v>0</v>
      </c>
      <c r="Z37" s="109">
        <f t="shared" si="11"/>
        <v>0</v>
      </c>
      <c r="AA37" s="108">
        <f>Гл.мелиор!AA37+Мелиораторы!AA37</f>
        <v>0</v>
      </c>
      <c r="AB37" s="109">
        <f t="shared" si="12"/>
        <v>0</v>
      </c>
      <c r="AC37" s="109">
        <f t="shared" si="13"/>
        <v>0</v>
      </c>
      <c r="AD37" s="108">
        <f>Гл.мелиор!AD37+Мелиораторы!AD37</f>
        <v>0</v>
      </c>
      <c r="AE37" s="109">
        <f t="shared" si="14"/>
        <v>0</v>
      </c>
      <c r="AF37" s="108">
        <f>Гл.мелиор!AF37+Мелиораторы!AF37</f>
        <v>0</v>
      </c>
      <c r="AG37" s="109">
        <f t="shared" si="15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108">
        <f>Гл.мелиор!C38+Мелиораторы!C38</f>
        <v>3</v>
      </c>
      <c r="D38" s="108">
        <f>Гл.мелиор!D38+Мелиораторы!D38</f>
        <v>3</v>
      </c>
      <c r="E38" s="109">
        <f t="shared" si="0"/>
        <v>100</v>
      </c>
      <c r="F38" s="108">
        <f>Гл.мелиор!F38+Мелиораторы!F38</f>
        <v>0</v>
      </c>
      <c r="G38" s="109">
        <f t="shared" si="1"/>
        <v>0</v>
      </c>
      <c r="H38" s="108">
        <f>Гл.мелиор!H38+Мелиораторы!H38</f>
        <v>3</v>
      </c>
      <c r="I38" s="109">
        <f t="shared" si="2"/>
        <v>100</v>
      </c>
      <c r="J38" s="109">
        <f t="shared" si="3"/>
        <v>100</v>
      </c>
      <c r="K38" s="108">
        <f>Гл.мелиор!K38+Мелиораторы!K38</f>
        <v>2</v>
      </c>
      <c r="L38" s="109">
        <f t="shared" si="4"/>
        <v>66.666666666666657</v>
      </c>
      <c r="M38" s="108">
        <f>Гл.мелиор!M38+Мелиораторы!M38</f>
        <v>1</v>
      </c>
      <c r="N38" s="109">
        <f t="shared" si="5"/>
        <v>33.333333333333329</v>
      </c>
      <c r="O38" s="108">
        <f>Гл.мелиор!O38+Мелиораторы!O38</f>
        <v>0</v>
      </c>
      <c r="P38" s="109">
        <f t="shared" si="6"/>
        <v>0</v>
      </c>
      <c r="Q38" s="108">
        <f>Гл.мелиор!Q38+Мелиораторы!Q38</f>
        <v>0</v>
      </c>
      <c r="R38" s="109">
        <f t="shared" si="7"/>
        <v>0</v>
      </c>
      <c r="S38" s="108">
        <f>Гл.мелиор!S38+Мелиораторы!S38</f>
        <v>1</v>
      </c>
      <c r="T38" s="109">
        <f t="shared" si="8"/>
        <v>33.333333333333329</v>
      </c>
      <c r="U38" s="108">
        <f>Гл.мелиор!U38+Мелиораторы!U38</f>
        <v>0</v>
      </c>
      <c r="V38" s="109">
        <f t="shared" si="9"/>
        <v>0</v>
      </c>
      <c r="W38" s="108">
        <f>Гл.мелиор!W38+Мелиораторы!W38</f>
        <v>0</v>
      </c>
      <c r="X38" s="109">
        <f t="shared" si="10"/>
        <v>0</v>
      </c>
      <c r="Y38" s="108">
        <f>Гл.мелиор!Y38+Мелиораторы!Y38</f>
        <v>1</v>
      </c>
      <c r="Z38" s="109">
        <f t="shared" si="11"/>
        <v>33.333333333333329</v>
      </c>
      <c r="AA38" s="108">
        <f>Гл.мелиор!AA38+Мелиораторы!AA38</f>
        <v>0</v>
      </c>
      <c r="AB38" s="109">
        <f t="shared" si="12"/>
        <v>0</v>
      </c>
      <c r="AC38" s="109">
        <f t="shared" si="13"/>
        <v>0</v>
      </c>
      <c r="AD38" s="108">
        <f>Гл.мелиор!AD38+Мелиораторы!AD38</f>
        <v>1</v>
      </c>
      <c r="AE38" s="109">
        <f t="shared" si="14"/>
        <v>33.333333333333329</v>
      </c>
      <c r="AF38" s="108">
        <f>Гл.мелиор!AF38+Мелиораторы!AF38</f>
        <v>0</v>
      </c>
      <c r="AG38" s="109">
        <f t="shared" si="15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108">
        <f>Гл.мелиор!C39+Мелиораторы!C39</f>
        <v>1</v>
      </c>
      <c r="D39" s="108">
        <f>Гл.мелиор!D39+Мелиораторы!D39</f>
        <v>1</v>
      </c>
      <c r="E39" s="109">
        <f t="shared" si="0"/>
        <v>100</v>
      </c>
      <c r="F39" s="108">
        <f>Гл.мелиор!F39+Мелиораторы!F39</f>
        <v>1</v>
      </c>
      <c r="G39" s="109">
        <f t="shared" si="1"/>
        <v>100</v>
      </c>
      <c r="H39" s="108">
        <f>Гл.мелиор!H39+Мелиораторы!H39</f>
        <v>1</v>
      </c>
      <c r="I39" s="109">
        <f t="shared" si="2"/>
        <v>100</v>
      </c>
      <c r="J39" s="109">
        <f t="shared" si="3"/>
        <v>100</v>
      </c>
      <c r="K39" s="108">
        <f>Гл.мелиор!K39+Мелиораторы!K39</f>
        <v>0</v>
      </c>
      <c r="L39" s="109">
        <f t="shared" si="4"/>
        <v>0</v>
      </c>
      <c r="M39" s="108">
        <f>Гл.мелиор!M39+Мелиораторы!M39</f>
        <v>1</v>
      </c>
      <c r="N39" s="109">
        <f t="shared" si="5"/>
        <v>100</v>
      </c>
      <c r="O39" s="108">
        <f>Гл.мелиор!O39+Мелиораторы!O39</f>
        <v>0</v>
      </c>
      <c r="P39" s="109">
        <f t="shared" si="6"/>
        <v>0</v>
      </c>
      <c r="Q39" s="108">
        <f>Гл.мелиор!Q39+Мелиораторы!Q39</f>
        <v>0</v>
      </c>
      <c r="R39" s="109">
        <f t="shared" si="7"/>
        <v>0</v>
      </c>
      <c r="S39" s="108">
        <f>Гл.мелиор!S39+Мелиораторы!S39</f>
        <v>0</v>
      </c>
      <c r="T39" s="109">
        <f t="shared" si="8"/>
        <v>0</v>
      </c>
      <c r="U39" s="108">
        <f>Гл.мелиор!U39+Мелиораторы!U39</f>
        <v>0</v>
      </c>
      <c r="V39" s="109">
        <f t="shared" si="9"/>
        <v>0</v>
      </c>
      <c r="W39" s="108">
        <f>Гл.мелиор!W39+Мелиораторы!W39</f>
        <v>0</v>
      </c>
      <c r="X39" s="109">
        <f t="shared" si="10"/>
        <v>0</v>
      </c>
      <c r="Y39" s="108">
        <f>Гл.мелиор!Y39+Мелиораторы!Y39</f>
        <v>0</v>
      </c>
      <c r="Z39" s="109">
        <f t="shared" si="11"/>
        <v>0</v>
      </c>
      <c r="AA39" s="108">
        <f>Гл.мелиор!AA39+Мелиораторы!AA39</f>
        <v>0</v>
      </c>
      <c r="AB39" s="109">
        <f t="shared" si="12"/>
        <v>0</v>
      </c>
      <c r="AC39" s="109">
        <f t="shared" si="13"/>
        <v>0</v>
      </c>
      <c r="AD39" s="108">
        <f>Гл.мелиор!AD39+Мелиораторы!AD39</f>
        <v>0</v>
      </c>
      <c r="AE39" s="109">
        <f t="shared" si="14"/>
        <v>0</v>
      </c>
      <c r="AF39" s="108">
        <f>Гл.мелиор!AF39+Мелиораторы!AF39</f>
        <v>0</v>
      </c>
      <c r="AG39" s="109">
        <f t="shared" si="15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61">
        <f>SUM(C41:C54)</f>
        <v>138</v>
      </c>
      <c r="D40" s="61">
        <f>SUM(D41:D54)</f>
        <v>120</v>
      </c>
      <c r="E40" s="62">
        <f>IF(C40=0,0,D40/C40*100)</f>
        <v>86.956521739130437</v>
      </c>
      <c r="F40" s="61">
        <f>SUM(F41:F54)</f>
        <v>33</v>
      </c>
      <c r="G40" s="62">
        <f>IF(D40=0,0,F40/D40*100)</f>
        <v>27.500000000000004</v>
      </c>
      <c r="H40" s="61">
        <f>SUM(H41:H54)</f>
        <v>113</v>
      </c>
      <c r="I40" s="62">
        <f>IF(D40=0,0,H40/D40*100)</f>
        <v>94.166666666666671</v>
      </c>
      <c r="J40" s="62">
        <f>IF(C40=0,0,H40/C40*100)</f>
        <v>81.884057971014485</v>
      </c>
      <c r="K40" s="61">
        <f>SUM(K41:K54)</f>
        <v>67</v>
      </c>
      <c r="L40" s="62">
        <f>IF(D40=0,0,K40/D40*100)</f>
        <v>55.833333333333336</v>
      </c>
      <c r="M40" s="61">
        <f>SUM(M41:M54)</f>
        <v>46</v>
      </c>
      <c r="N40" s="62">
        <f>IF(D40=0,0,M40/D40*100)</f>
        <v>38.333333333333336</v>
      </c>
      <c r="O40" s="61">
        <f>SUM(O41:O54)</f>
        <v>7</v>
      </c>
      <c r="P40" s="62">
        <f>IF(D40=0,0,O40/D40*100)</f>
        <v>5.833333333333333</v>
      </c>
      <c r="Q40" s="61">
        <f>SUM(Q41:Q54)</f>
        <v>2</v>
      </c>
      <c r="R40" s="62">
        <f t="shared" si="7"/>
        <v>28.571428571428569</v>
      </c>
      <c r="S40" s="61">
        <f>SUM(S41:S54)</f>
        <v>8</v>
      </c>
      <c r="T40" s="62">
        <f>IF(D40=0,0,S40/D40*100)</f>
        <v>6.666666666666667</v>
      </c>
      <c r="U40" s="61">
        <f>SUM(U41:U54)</f>
        <v>9</v>
      </c>
      <c r="V40" s="62">
        <f t="shared" si="9"/>
        <v>7.5</v>
      </c>
      <c r="W40" s="61">
        <f>SUM(W41:W54)</f>
        <v>4</v>
      </c>
      <c r="X40" s="62">
        <f>IF(D40=0,0,W40/D40*100)</f>
        <v>3.3333333333333335</v>
      </c>
      <c r="Y40" s="61">
        <f>SUM(Y41:Y54)</f>
        <v>19</v>
      </c>
      <c r="Z40" s="62">
        <f>IF(D40=0,0,Y40/D40*100)</f>
        <v>15.833333333333332</v>
      </c>
      <c r="AA40" s="61">
        <f>SUM(AA41:AA54)</f>
        <v>5</v>
      </c>
      <c r="AB40" s="62">
        <f>IF(D40=0,0,AA40/D40*100)</f>
        <v>4.1666666666666661</v>
      </c>
      <c r="AC40" s="62">
        <f>IF(Y40=0,0,AA40/Y40*100)</f>
        <v>26.315789473684209</v>
      </c>
      <c r="AD40" s="61">
        <f>SUM(AD41:AD54)</f>
        <v>10</v>
      </c>
      <c r="AE40" s="62">
        <f t="shared" si="14"/>
        <v>8.3333333333333321</v>
      </c>
      <c r="AF40" s="61">
        <f>SUM(AF41:AF54)</f>
        <v>0</v>
      </c>
      <c r="AG40" s="62">
        <f>IF(D40=0,0,AF40/D40*100)</f>
        <v>0</v>
      </c>
      <c r="AH40" s="46"/>
      <c r="AI40" s="46"/>
    </row>
    <row r="41" spans="1:35" x14ac:dyDescent="0.25">
      <c r="A41" s="93">
        <v>30</v>
      </c>
      <c r="B41" s="96" t="s">
        <v>63</v>
      </c>
      <c r="C41" s="108">
        <f>Гл.мелиор!C41+Мелиораторы!C41</f>
        <v>9</v>
      </c>
      <c r="D41" s="108">
        <f>Гл.мелиор!D41+Мелиораторы!D41</f>
        <v>8</v>
      </c>
      <c r="E41" s="109">
        <f t="shared" si="0"/>
        <v>88.888888888888886</v>
      </c>
      <c r="F41" s="108">
        <f>Гл.мелиор!F41+Мелиораторы!F41</f>
        <v>4</v>
      </c>
      <c r="G41" s="109">
        <f t="shared" si="1"/>
        <v>50</v>
      </c>
      <c r="H41" s="108">
        <f>Гл.мелиор!H41+Мелиораторы!H41</f>
        <v>8</v>
      </c>
      <c r="I41" s="109">
        <f t="shared" si="2"/>
        <v>100</v>
      </c>
      <c r="J41" s="109">
        <f t="shared" si="3"/>
        <v>88.888888888888886</v>
      </c>
      <c r="K41" s="108">
        <f>Гл.мелиор!K41+Мелиораторы!K41</f>
        <v>5</v>
      </c>
      <c r="L41" s="109">
        <f t="shared" si="4"/>
        <v>62.5</v>
      </c>
      <c r="M41" s="108">
        <f>Гл.мелиор!M41+Мелиораторы!M41</f>
        <v>3</v>
      </c>
      <c r="N41" s="109">
        <f t="shared" si="5"/>
        <v>37.5</v>
      </c>
      <c r="O41" s="108">
        <f>Гл.мелиор!O41+Мелиораторы!O41</f>
        <v>0</v>
      </c>
      <c r="P41" s="109">
        <f t="shared" si="6"/>
        <v>0</v>
      </c>
      <c r="Q41" s="108">
        <f>Гл.мелиор!Q41+Мелиораторы!Q41</f>
        <v>0</v>
      </c>
      <c r="R41" s="109">
        <f t="shared" si="7"/>
        <v>0</v>
      </c>
      <c r="S41" s="108">
        <f>Гл.мелиор!S41+Мелиораторы!S41</f>
        <v>2</v>
      </c>
      <c r="T41" s="109">
        <f t="shared" si="8"/>
        <v>25</v>
      </c>
      <c r="U41" s="108">
        <f>Гл.мелиор!U41+Мелиораторы!U41</f>
        <v>3</v>
      </c>
      <c r="V41" s="109">
        <f t="shared" si="9"/>
        <v>37.5</v>
      </c>
      <c r="W41" s="108">
        <f>Гл.мелиор!W41+Мелиораторы!W41</f>
        <v>0</v>
      </c>
      <c r="X41" s="109">
        <f t="shared" si="10"/>
        <v>0</v>
      </c>
      <c r="Y41" s="108">
        <f>Гл.мелиор!Y41+Мелиораторы!Y41</f>
        <v>0</v>
      </c>
      <c r="Z41" s="109">
        <f t="shared" si="11"/>
        <v>0</v>
      </c>
      <c r="AA41" s="108">
        <f>Гл.мелиор!AA41+Мелиораторы!AA41</f>
        <v>0</v>
      </c>
      <c r="AB41" s="109">
        <f t="shared" si="12"/>
        <v>0</v>
      </c>
      <c r="AC41" s="109">
        <f t="shared" si="13"/>
        <v>0</v>
      </c>
      <c r="AD41" s="108">
        <f>Гл.мелиор!AD41+Мелиораторы!AD41</f>
        <v>1</v>
      </c>
      <c r="AE41" s="109">
        <f t="shared" si="14"/>
        <v>12.5</v>
      </c>
      <c r="AF41" s="108">
        <f>Гл.мелиор!AF41+Мелиораторы!AF41</f>
        <v>0</v>
      </c>
      <c r="AG41" s="109">
        <f t="shared" si="15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108">
        <f>Гл.мелиор!C42+Мелиораторы!C42</f>
        <v>1</v>
      </c>
      <c r="D42" s="108">
        <f>Гл.мелиор!D42+Мелиораторы!D42</f>
        <v>1</v>
      </c>
      <c r="E42" s="109">
        <f t="shared" si="0"/>
        <v>100</v>
      </c>
      <c r="F42" s="108">
        <f>Гл.мелиор!F42+Мелиораторы!F42</f>
        <v>0</v>
      </c>
      <c r="G42" s="109">
        <f t="shared" si="1"/>
        <v>0</v>
      </c>
      <c r="H42" s="108">
        <f>Гл.мелиор!H42+Мелиораторы!H42</f>
        <v>1</v>
      </c>
      <c r="I42" s="109">
        <f t="shared" si="2"/>
        <v>100</v>
      </c>
      <c r="J42" s="109">
        <f t="shared" si="3"/>
        <v>100</v>
      </c>
      <c r="K42" s="108">
        <f>Гл.мелиор!K42+Мелиораторы!K42</f>
        <v>1</v>
      </c>
      <c r="L42" s="109">
        <f t="shared" si="4"/>
        <v>100</v>
      </c>
      <c r="M42" s="108">
        <f>Гл.мелиор!M42+Мелиораторы!M42</f>
        <v>0</v>
      </c>
      <c r="N42" s="109">
        <f t="shared" si="5"/>
        <v>0</v>
      </c>
      <c r="O42" s="108">
        <f>Гл.мелиор!O42+Мелиораторы!O42</f>
        <v>0</v>
      </c>
      <c r="P42" s="109">
        <f t="shared" si="6"/>
        <v>0</v>
      </c>
      <c r="Q42" s="108">
        <f>Гл.мелиор!Q42+Мелиораторы!Q42</f>
        <v>0</v>
      </c>
      <c r="R42" s="109">
        <f t="shared" si="7"/>
        <v>0</v>
      </c>
      <c r="S42" s="108">
        <f>Гл.мелиор!S42+Мелиораторы!S42</f>
        <v>0</v>
      </c>
      <c r="T42" s="109">
        <f t="shared" si="8"/>
        <v>0</v>
      </c>
      <c r="U42" s="108">
        <f>Гл.мелиор!U42+Мелиораторы!U42</f>
        <v>0</v>
      </c>
      <c r="V42" s="109">
        <f t="shared" si="9"/>
        <v>0</v>
      </c>
      <c r="W42" s="108">
        <f>Гл.мелиор!W42+Мелиораторы!W42</f>
        <v>0</v>
      </c>
      <c r="X42" s="109">
        <f t="shared" si="10"/>
        <v>0</v>
      </c>
      <c r="Y42" s="108">
        <f>Гл.мелиор!Y42+Мелиораторы!Y42</f>
        <v>0</v>
      </c>
      <c r="Z42" s="109">
        <f t="shared" si="11"/>
        <v>0</v>
      </c>
      <c r="AA42" s="108">
        <f>Гл.мелиор!AA42+Мелиораторы!AA42</f>
        <v>0</v>
      </c>
      <c r="AB42" s="109">
        <f t="shared" si="12"/>
        <v>0</v>
      </c>
      <c r="AC42" s="109">
        <f t="shared" si="13"/>
        <v>0</v>
      </c>
      <c r="AD42" s="108">
        <f>Гл.мелиор!AD42+Мелиораторы!AD42</f>
        <v>0</v>
      </c>
      <c r="AE42" s="109">
        <f t="shared" si="14"/>
        <v>0</v>
      </c>
      <c r="AF42" s="108">
        <f>Гл.мелиор!AF42+Мелиораторы!AF42</f>
        <v>0</v>
      </c>
      <c r="AG42" s="109">
        <f t="shared" si="15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108">
        <f>Гл.мелиор!C43+Мелиораторы!C43</f>
        <v>1</v>
      </c>
      <c r="D43" s="108">
        <f>Гл.мелиор!D43+Мелиораторы!D43</f>
        <v>1</v>
      </c>
      <c r="E43" s="109">
        <f t="shared" si="0"/>
        <v>100</v>
      </c>
      <c r="F43" s="108">
        <f>Гл.мелиор!F43+Мелиораторы!F43</f>
        <v>0</v>
      </c>
      <c r="G43" s="109">
        <f t="shared" si="1"/>
        <v>0</v>
      </c>
      <c r="H43" s="108">
        <f>Гл.мелиор!H43+Мелиораторы!H43</f>
        <v>1</v>
      </c>
      <c r="I43" s="109">
        <f t="shared" si="2"/>
        <v>100</v>
      </c>
      <c r="J43" s="109">
        <f t="shared" si="3"/>
        <v>100</v>
      </c>
      <c r="K43" s="108">
        <f>Гл.мелиор!K43+Мелиораторы!K43</f>
        <v>1</v>
      </c>
      <c r="L43" s="109">
        <f t="shared" si="4"/>
        <v>100</v>
      </c>
      <c r="M43" s="108">
        <f>Гл.мелиор!M43+Мелиораторы!M43</f>
        <v>0</v>
      </c>
      <c r="N43" s="109">
        <f t="shared" si="5"/>
        <v>0</v>
      </c>
      <c r="O43" s="108">
        <f>Гл.мелиор!O43+Мелиораторы!O43</f>
        <v>0</v>
      </c>
      <c r="P43" s="109">
        <f t="shared" si="6"/>
        <v>0</v>
      </c>
      <c r="Q43" s="108">
        <f>Гл.мелиор!Q43+Мелиораторы!Q43</f>
        <v>0</v>
      </c>
      <c r="R43" s="109">
        <f t="shared" si="7"/>
        <v>0</v>
      </c>
      <c r="S43" s="108">
        <f>Гл.мелиор!S43+Мелиораторы!S43</f>
        <v>0</v>
      </c>
      <c r="T43" s="109">
        <f t="shared" si="8"/>
        <v>0</v>
      </c>
      <c r="U43" s="108">
        <f>Гл.мелиор!U43+Мелиораторы!U43</f>
        <v>0</v>
      </c>
      <c r="V43" s="109">
        <f t="shared" si="9"/>
        <v>0</v>
      </c>
      <c r="W43" s="108">
        <f>Гл.мелиор!W43+Мелиораторы!W43</f>
        <v>0</v>
      </c>
      <c r="X43" s="109">
        <f t="shared" si="10"/>
        <v>0</v>
      </c>
      <c r="Y43" s="108">
        <f>Гл.мелиор!Y43+Мелиораторы!Y43</f>
        <v>0</v>
      </c>
      <c r="Z43" s="109">
        <f t="shared" si="11"/>
        <v>0</v>
      </c>
      <c r="AA43" s="108">
        <f>Гл.мелиор!AA43+Мелиораторы!AA43</f>
        <v>0</v>
      </c>
      <c r="AB43" s="109">
        <f t="shared" si="12"/>
        <v>0</v>
      </c>
      <c r="AC43" s="109">
        <f t="shared" si="13"/>
        <v>0</v>
      </c>
      <c r="AD43" s="108">
        <f>Гл.мелиор!AD43+Мелиораторы!AD43</f>
        <v>0</v>
      </c>
      <c r="AE43" s="109">
        <f t="shared" si="14"/>
        <v>0</v>
      </c>
      <c r="AF43" s="108">
        <f>Гл.мелиор!AF43+Мелиораторы!AF43</f>
        <v>0</v>
      </c>
      <c r="AG43" s="109">
        <f t="shared" si="15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108">
        <f>Гл.мелиор!C44+Мелиораторы!C44</f>
        <v>3</v>
      </c>
      <c r="D44" s="108">
        <f>Гл.мелиор!D44+Мелиораторы!D44</f>
        <v>3</v>
      </c>
      <c r="E44" s="109">
        <f t="shared" si="0"/>
        <v>100</v>
      </c>
      <c r="F44" s="108">
        <f>Гл.мелиор!F44+Мелиораторы!F44</f>
        <v>0</v>
      </c>
      <c r="G44" s="109">
        <f t="shared" si="1"/>
        <v>0</v>
      </c>
      <c r="H44" s="108">
        <f>Гл.мелиор!H44+Мелиораторы!H44</f>
        <v>2</v>
      </c>
      <c r="I44" s="109">
        <f t="shared" si="2"/>
        <v>66.666666666666657</v>
      </c>
      <c r="J44" s="109">
        <f t="shared" si="3"/>
        <v>66.666666666666657</v>
      </c>
      <c r="K44" s="108">
        <f>Гл.мелиор!K44+Мелиораторы!K44</f>
        <v>1</v>
      </c>
      <c r="L44" s="109">
        <f t="shared" si="4"/>
        <v>33.333333333333329</v>
      </c>
      <c r="M44" s="108">
        <f>Гл.мелиор!M44+Мелиораторы!M44</f>
        <v>1</v>
      </c>
      <c r="N44" s="109">
        <f t="shared" si="5"/>
        <v>33.333333333333329</v>
      </c>
      <c r="O44" s="108">
        <f>Гл.мелиор!O44+Мелиораторы!O44</f>
        <v>1</v>
      </c>
      <c r="P44" s="109">
        <f t="shared" si="6"/>
        <v>33.333333333333329</v>
      </c>
      <c r="Q44" s="108">
        <f>Гл.мелиор!Q44+Мелиораторы!Q44</f>
        <v>0</v>
      </c>
      <c r="R44" s="109">
        <f t="shared" si="7"/>
        <v>0</v>
      </c>
      <c r="S44" s="108">
        <f>Гл.мелиор!S44+Мелиораторы!S44</f>
        <v>0</v>
      </c>
      <c r="T44" s="109">
        <f t="shared" si="8"/>
        <v>0</v>
      </c>
      <c r="U44" s="108">
        <f>Гл.мелиор!U44+Мелиораторы!U44</f>
        <v>1</v>
      </c>
      <c r="V44" s="109">
        <f t="shared" si="9"/>
        <v>33.333333333333329</v>
      </c>
      <c r="W44" s="108">
        <f>Гл.мелиор!W44+Мелиораторы!W44</f>
        <v>0</v>
      </c>
      <c r="X44" s="109">
        <f t="shared" si="10"/>
        <v>0</v>
      </c>
      <c r="Y44" s="108">
        <f>Гл.мелиор!Y44+Мелиораторы!Y44</f>
        <v>5</v>
      </c>
      <c r="Z44" s="109">
        <f t="shared" si="11"/>
        <v>166.66666666666669</v>
      </c>
      <c r="AA44" s="108">
        <f>Гл.мелиор!AA44+Мелиораторы!AA44</f>
        <v>2</v>
      </c>
      <c r="AB44" s="109">
        <f t="shared" si="12"/>
        <v>66.666666666666657</v>
      </c>
      <c r="AC44" s="109">
        <f t="shared" si="13"/>
        <v>40</v>
      </c>
      <c r="AD44" s="108">
        <f>Гл.мелиор!AD44+Мелиораторы!AD44</f>
        <v>3</v>
      </c>
      <c r="AE44" s="109">
        <f t="shared" si="14"/>
        <v>100</v>
      </c>
      <c r="AF44" s="108">
        <f>Гл.мелиор!AF44+Мелиораторы!AF44</f>
        <v>0</v>
      </c>
      <c r="AG44" s="109">
        <f t="shared" si="15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108">
        <f>Гл.мелиор!C45+Мелиораторы!C45</f>
        <v>12</v>
      </c>
      <c r="D45" s="108">
        <f>Гл.мелиор!D45+Мелиораторы!D45</f>
        <v>12</v>
      </c>
      <c r="E45" s="109">
        <f t="shared" si="0"/>
        <v>100</v>
      </c>
      <c r="F45" s="108">
        <f>Гл.мелиор!F45+Мелиораторы!F45</f>
        <v>8</v>
      </c>
      <c r="G45" s="109">
        <f t="shared" si="1"/>
        <v>66.666666666666657</v>
      </c>
      <c r="H45" s="108">
        <f>Гл.мелиор!H45+Мелиораторы!H45</f>
        <v>12</v>
      </c>
      <c r="I45" s="109">
        <f t="shared" si="2"/>
        <v>100</v>
      </c>
      <c r="J45" s="109">
        <f t="shared" si="3"/>
        <v>100</v>
      </c>
      <c r="K45" s="108">
        <f>Гл.мелиор!K45+Мелиораторы!K45</f>
        <v>2</v>
      </c>
      <c r="L45" s="109">
        <f t="shared" si="4"/>
        <v>16.666666666666664</v>
      </c>
      <c r="M45" s="108">
        <f>Гл.мелиор!M45+Мелиораторы!M45</f>
        <v>10</v>
      </c>
      <c r="N45" s="109">
        <f t="shared" si="5"/>
        <v>83.333333333333343</v>
      </c>
      <c r="O45" s="108">
        <f>Гл.мелиор!O45+Мелиораторы!O45</f>
        <v>0</v>
      </c>
      <c r="P45" s="109">
        <f t="shared" si="6"/>
        <v>0</v>
      </c>
      <c r="Q45" s="108">
        <f>Гл.мелиор!Q45+Мелиораторы!Q45</f>
        <v>0</v>
      </c>
      <c r="R45" s="109">
        <f t="shared" si="7"/>
        <v>0</v>
      </c>
      <c r="S45" s="108">
        <f>Гл.мелиор!S45+Мелиораторы!S45</f>
        <v>0</v>
      </c>
      <c r="T45" s="109">
        <f t="shared" si="8"/>
        <v>0</v>
      </c>
      <c r="U45" s="108">
        <f>Гл.мелиор!U45+Мелиораторы!U45</f>
        <v>0</v>
      </c>
      <c r="V45" s="109">
        <f t="shared" si="9"/>
        <v>0</v>
      </c>
      <c r="W45" s="108">
        <f>Гл.мелиор!W45+Мелиораторы!W45</f>
        <v>0</v>
      </c>
      <c r="X45" s="109">
        <f t="shared" si="10"/>
        <v>0</v>
      </c>
      <c r="Y45" s="108">
        <f>Гл.мелиор!Y45+Мелиораторы!Y45</f>
        <v>0</v>
      </c>
      <c r="Z45" s="109">
        <f t="shared" si="11"/>
        <v>0</v>
      </c>
      <c r="AA45" s="108">
        <f>Гл.мелиор!AA45+Мелиораторы!AA45</f>
        <v>0</v>
      </c>
      <c r="AB45" s="109">
        <f t="shared" si="12"/>
        <v>0</v>
      </c>
      <c r="AC45" s="109">
        <f t="shared" si="13"/>
        <v>0</v>
      </c>
      <c r="AD45" s="108">
        <f>Гл.мелиор!AD45+Мелиораторы!AD45</f>
        <v>0</v>
      </c>
      <c r="AE45" s="109">
        <f t="shared" si="14"/>
        <v>0</v>
      </c>
      <c r="AF45" s="108">
        <f>Гл.мелиор!AF45+Мелиораторы!AF45</f>
        <v>0</v>
      </c>
      <c r="AG45" s="109">
        <f t="shared" si="15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108">
        <f>Гл.мелиор!C46+Мелиораторы!C46</f>
        <v>1</v>
      </c>
      <c r="D46" s="108">
        <f>Гл.мелиор!D46+Мелиораторы!D46</f>
        <v>1</v>
      </c>
      <c r="E46" s="109">
        <f t="shared" si="0"/>
        <v>100</v>
      </c>
      <c r="F46" s="108">
        <f>Гл.мелиор!F46+Мелиораторы!F46</f>
        <v>0</v>
      </c>
      <c r="G46" s="109">
        <f t="shared" si="1"/>
        <v>0</v>
      </c>
      <c r="H46" s="108">
        <f>Гл.мелиор!H46+Мелиораторы!H46</f>
        <v>1</v>
      </c>
      <c r="I46" s="109">
        <f t="shared" si="2"/>
        <v>100</v>
      </c>
      <c r="J46" s="109">
        <f t="shared" si="3"/>
        <v>100</v>
      </c>
      <c r="K46" s="108">
        <f>Гл.мелиор!K46+Мелиораторы!K46</f>
        <v>0</v>
      </c>
      <c r="L46" s="109">
        <f t="shared" si="4"/>
        <v>0</v>
      </c>
      <c r="M46" s="108">
        <f>Гл.мелиор!M46+Мелиораторы!M46</f>
        <v>1</v>
      </c>
      <c r="N46" s="109">
        <f t="shared" si="5"/>
        <v>100</v>
      </c>
      <c r="O46" s="108">
        <f>Гл.мелиор!O46+Мелиораторы!O46</f>
        <v>0</v>
      </c>
      <c r="P46" s="109">
        <f t="shared" si="6"/>
        <v>0</v>
      </c>
      <c r="Q46" s="108">
        <f>Гл.мелиор!Q46+Мелиораторы!Q46</f>
        <v>0</v>
      </c>
      <c r="R46" s="109">
        <f t="shared" si="7"/>
        <v>0</v>
      </c>
      <c r="S46" s="108">
        <f>Гл.мелиор!S46+Мелиораторы!S46</f>
        <v>0</v>
      </c>
      <c r="T46" s="109">
        <f t="shared" si="8"/>
        <v>0</v>
      </c>
      <c r="U46" s="108">
        <f>Гл.мелиор!U46+Мелиораторы!U46</f>
        <v>0</v>
      </c>
      <c r="V46" s="109">
        <f t="shared" si="9"/>
        <v>0</v>
      </c>
      <c r="W46" s="108">
        <f>Гл.мелиор!W46+Мелиораторы!W46</f>
        <v>0</v>
      </c>
      <c r="X46" s="109">
        <f t="shared" si="10"/>
        <v>0</v>
      </c>
      <c r="Y46" s="108">
        <f>Гл.мелиор!Y46+Мелиораторы!Y46</f>
        <v>0</v>
      </c>
      <c r="Z46" s="109">
        <f t="shared" si="11"/>
        <v>0</v>
      </c>
      <c r="AA46" s="108">
        <f>Гл.мелиор!AA46+Мелиораторы!AA46</f>
        <v>0</v>
      </c>
      <c r="AB46" s="109">
        <f t="shared" si="12"/>
        <v>0</v>
      </c>
      <c r="AC46" s="109">
        <f t="shared" si="13"/>
        <v>0</v>
      </c>
      <c r="AD46" s="108">
        <f>Гл.мелиор!AD46+Мелиораторы!AD46</f>
        <v>0</v>
      </c>
      <c r="AE46" s="109">
        <f t="shared" si="14"/>
        <v>0</v>
      </c>
      <c r="AF46" s="108">
        <f>Гл.мелиор!AF46+Мелиораторы!AF46</f>
        <v>0</v>
      </c>
      <c r="AG46" s="109">
        <f t="shared" si="15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108">
        <f>Гл.мелиор!C47+Мелиораторы!C47</f>
        <v>4</v>
      </c>
      <c r="D47" s="108">
        <f>Гл.мелиор!D47+Мелиораторы!D47</f>
        <v>4</v>
      </c>
      <c r="E47" s="109">
        <f t="shared" si="0"/>
        <v>100</v>
      </c>
      <c r="F47" s="108">
        <f>Гл.мелиор!F47+Мелиораторы!F47</f>
        <v>1</v>
      </c>
      <c r="G47" s="109">
        <f t="shared" si="1"/>
        <v>25</v>
      </c>
      <c r="H47" s="108">
        <f>Гл.мелиор!H47+Мелиораторы!H47</f>
        <v>4</v>
      </c>
      <c r="I47" s="109">
        <f t="shared" si="2"/>
        <v>100</v>
      </c>
      <c r="J47" s="109">
        <f t="shared" si="3"/>
        <v>100</v>
      </c>
      <c r="K47" s="108">
        <f>Гл.мелиор!K47+Мелиораторы!K47</f>
        <v>2</v>
      </c>
      <c r="L47" s="109">
        <f t="shared" si="4"/>
        <v>50</v>
      </c>
      <c r="M47" s="108">
        <f>Гл.мелиор!M47+Мелиораторы!M47</f>
        <v>2</v>
      </c>
      <c r="N47" s="109">
        <f t="shared" si="5"/>
        <v>50</v>
      </c>
      <c r="O47" s="108">
        <f>Гл.мелиор!O47+Мелиораторы!O47</f>
        <v>0</v>
      </c>
      <c r="P47" s="109">
        <f t="shared" si="6"/>
        <v>0</v>
      </c>
      <c r="Q47" s="108">
        <f>Гл.мелиор!Q47+Мелиораторы!Q47</f>
        <v>0</v>
      </c>
      <c r="R47" s="109">
        <f t="shared" si="7"/>
        <v>0</v>
      </c>
      <c r="S47" s="108">
        <f>Гл.мелиор!S47+Мелиораторы!S47</f>
        <v>0</v>
      </c>
      <c r="T47" s="109">
        <f t="shared" si="8"/>
        <v>0</v>
      </c>
      <c r="U47" s="108">
        <f>Гл.мелиор!U47+Мелиораторы!U47</f>
        <v>1</v>
      </c>
      <c r="V47" s="109">
        <f t="shared" si="9"/>
        <v>25</v>
      </c>
      <c r="W47" s="108">
        <f>Гл.мелиор!W47+Мелиораторы!W47</f>
        <v>1</v>
      </c>
      <c r="X47" s="109">
        <f t="shared" si="10"/>
        <v>25</v>
      </c>
      <c r="Y47" s="108">
        <f>Гл.мелиор!Y47+Мелиораторы!Y47</f>
        <v>1</v>
      </c>
      <c r="Z47" s="109">
        <f t="shared" si="11"/>
        <v>25</v>
      </c>
      <c r="AA47" s="108">
        <f>Гл.мелиор!AA47+Мелиораторы!AA47</f>
        <v>0</v>
      </c>
      <c r="AB47" s="109">
        <f t="shared" si="12"/>
        <v>0</v>
      </c>
      <c r="AC47" s="109">
        <f t="shared" si="13"/>
        <v>0</v>
      </c>
      <c r="AD47" s="108">
        <f>Гл.мелиор!AD47+Мелиораторы!AD47</f>
        <v>0</v>
      </c>
      <c r="AE47" s="109">
        <f t="shared" si="14"/>
        <v>0</v>
      </c>
      <c r="AF47" s="108">
        <f>Гл.мелиор!AF47+Мелиораторы!AF47</f>
        <v>0</v>
      </c>
      <c r="AG47" s="109">
        <f t="shared" si="15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108">
        <f>Гл.мелиор!C48+Мелиораторы!C48</f>
        <v>11</v>
      </c>
      <c r="D48" s="108">
        <f>Гл.мелиор!D48+Мелиораторы!D48</f>
        <v>7</v>
      </c>
      <c r="E48" s="109">
        <f t="shared" si="0"/>
        <v>63.636363636363633</v>
      </c>
      <c r="F48" s="108">
        <f>Гл.мелиор!F48+Мелиораторы!F48</f>
        <v>0</v>
      </c>
      <c r="G48" s="109">
        <f t="shared" si="1"/>
        <v>0</v>
      </c>
      <c r="H48" s="108">
        <f>Гл.мелиор!H48+Мелиораторы!H48</f>
        <v>7</v>
      </c>
      <c r="I48" s="109">
        <f t="shared" si="2"/>
        <v>100</v>
      </c>
      <c r="J48" s="109">
        <f t="shared" si="3"/>
        <v>63.636363636363633</v>
      </c>
      <c r="K48" s="108">
        <f>Гл.мелиор!K48+Мелиораторы!K48</f>
        <v>4</v>
      </c>
      <c r="L48" s="109">
        <f t="shared" si="4"/>
        <v>57.142857142857139</v>
      </c>
      <c r="M48" s="108">
        <f>Гл.мелиор!M48+Мелиораторы!M48</f>
        <v>3</v>
      </c>
      <c r="N48" s="109">
        <f t="shared" si="5"/>
        <v>42.857142857142854</v>
      </c>
      <c r="O48" s="108">
        <f>Гл.мелиор!O48+Мелиораторы!O48</f>
        <v>0</v>
      </c>
      <c r="P48" s="109">
        <f t="shared" si="6"/>
        <v>0</v>
      </c>
      <c r="Q48" s="108">
        <f>Гл.мелиор!Q48+Мелиораторы!Q48</f>
        <v>0</v>
      </c>
      <c r="R48" s="109">
        <f t="shared" si="7"/>
        <v>0</v>
      </c>
      <c r="S48" s="108">
        <f>Гл.мелиор!S48+Мелиораторы!S48</f>
        <v>1</v>
      </c>
      <c r="T48" s="109">
        <f t="shared" si="8"/>
        <v>14.285714285714285</v>
      </c>
      <c r="U48" s="108">
        <f>Гл.мелиор!U48+Мелиораторы!U48</f>
        <v>0</v>
      </c>
      <c r="V48" s="109">
        <f t="shared" si="9"/>
        <v>0</v>
      </c>
      <c r="W48" s="108">
        <f>Гл.мелиор!W48+Мелиораторы!W48</f>
        <v>0</v>
      </c>
      <c r="X48" s="109">
        <f t="shared" si="10"/>
        <v>0</v>
      </c>
      <c r="Y48" s="108">
        <f>Гл.мелиор!Y48+Мелиораторы!Y48</f>
        <v>1</v>
      </c>
      <c r="Z48" s="109">
        <f t="shared" si="11"/>
        <v>14.285714285714285</v>
      </c>
      <c r="AA48" s="108">
        <f>Гл.мелиор!AA48+Мелиораторы!AA48</f>
        <v>1</v>
      </c>
      <c r="AB48" s="109">
        <f t="shared" si="12"/>
        <v>14.285714285714285</v>
      </c>
      <c r="AC48" s="109">
        <f t="shared" si="13"/>
        <v>100</v>
      </c>
      <c r="AD48" s="108">
        <f>Гл.мелиор!AD48+Мелиораторы!AD48</f>
        <v>0</v>
      </c>
      <c r="AE48" s="109">
        <f t="shared" si="14"/>
        <v>0</v>
      </c>
      <c r="AF48" s="108">
        <f>Гл.мелиор!AF48+Мелиораторы!AF48</f>
        <v>0</v>
      </c>
      <c r="AG48" s="109">
        <f t="shared" si="15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108">
        <f>Гл.мелиор!C49+Мелиораторы!C49</f>
        <v>1</v>
      </c>
      <c r="D49" s="108">
        <f>Гл.мелиор!D49+Мелиораторы!D49</f>
        <v>1</v>
      </c>
      <c r="E49" s="109">
        <f t="shared" si="0"/>
        <v>100</v>
      </c>
      <c r="F49" s="108">
        <f>Гл.мелиор!F49+Мелиораторы!F49</f>
        <v>0</v>
      </c>
      <c r="G49" s="109">
        <f t="shared" si="1"/>
        <v>0</v>
      </c>
      <c r="H49" s="108">
        <f>Гл.мелиор!H49+Мелиораторы!H49</f>
        <v>1</v>
      </c>
      <c r="I49" s="109">
        <f t="shared" si="2"/>
        <v>100</v>
      </c>
      <c r="J49" s="109">
        <f t="shared" si="3"/>
        <v>100</v>
      </c>
      <c r="K49" s="108">
        <f>Гл.мелиор!K49+Мелиораторы!K49</f>
        <v>1</v>
      </c>
      <c r="L49" s="109">
        <f t="shared" si="4"/>
        <v>100</v>
      </c>
      <c r="M49" s="108">
        <f>Гл.мелиор!M49+Мелиораторы!M49</f>
        <v>0</v>
      </c>
      <c r="N49" s="109">
        <f t="shared" si="5"/>
        <v>0</v>
      </c>
      <c r="O49" s="108">
        <f>Гл.мелиор!O49+Мелиораторы!O49</f>
        <v>0</v>
      </c>
      <c r="P49" s="109">
        <f t="shared" si="6"/>
        <v>0</v>
      </c>
      <c r="Q49" s="108">
        <f>Гл.мелиор!Q49+Мелиораторы!Q49</f>
        <v>0</v>
      </c>
      <c r="R49" s="109">
        <f t="shared" si="7"/>
        <v>0</v>
      </c>
      <c r="S49" s="108">
        <f>Гл.мелиор!S49+Мелиораторы!S49</f>
        <v>0</v>
      </c>
      <c r="T49" s="109">
        <f t="shared" si="8"/>
        <v>0</v>
      </c>
      <c r="U49" s="108">
        <f>Гл.мелиор!U49+Мелиораторы!U49</f>
        <v>0</v>
      </c>
      <c r="V49" s="109">
        <f t="shared" si="9"/>
        <v>0</v>
      </c>
      <c r="W49" s="108">
        <f>Гл.мелиор!W49+Мелиораторы!W49</f>
        <v>0</v>
      </c>
      <c r="X49" s="109">
        <f t="shared" si="10"/>
        <v>0</v>
      </c>
      <c r="Y49" s="108">
        <f>Гл.мелиор!Y49+Мелиораторы!Y49</f>
        <v>0</v>
      </c>
      <c r="Z49" s="109">
        <f t="shared" si="11"/>
        <v>0</v>
      </c>
      <c r="AA49" s="108">
        <f>Гл.мелиор!AA49+Мелиораторы!AA49</f>
        <v>0</v>
      </c>
      <c r="AB49" s="109">
        <f t="shared" si="12"/>
        <v>0</v>
      </c>
      <c r="AC49" s="109">
        <f t="shared" si="13"/>
        <v>0</v>
      </c>
      <c r="AD49" s="108">
        <f>Гл.мелиор!AD49+Мелиораторы!AD49</f>
        <v>4</v>
      </c>
      <c r="AE49" s="109">
        <f t="shared" si="14"/>
        <v>400</v>
      </c>
      <c r="AF49" s="108">
        <f>Гл.мелиор!AF49+Мелиораторы!AF49</f>
        <v>0</v>
      </c>
      <c r="AG49" s="109">
        <f t="shared" si="15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108">
        <f>Гл.мелиор!C50+Мелиораторы!C50</f>
        <v>9</v>
      </c>
      <c r="D50" s="108">
        <f>Гл.мелиор!D50+Мелиораторы!D50</f>
        <v>5</v>
      </c>
      <c r="E50" s="109">
        <f t="shared" si="0"/>
        <v>55.555555555555557</v>
      </c>
      <c r="F50" s="108">
        <f>Гл.мелиор!F50+Мелиораторы!F50</f>
        <v>2</v>
      </c>
      <c r="G50" s="109">
        <f t="shared" si="1"/>
        <v>40</v>
      </c>
      <c r="H50" s="108">
        <f>Гл.мелиор!H50+Мелиораторы!H50</f>
        <v>5</v>
      </c>
      <c r="I50" s="109">
        <f t="shared" si="2"/>
        <v>100</v>
      </c>
      <c r="J50" s="109">
        <f t="shared" si="3"/>
        <v>55.555555555555557</v>
      </c>
      <c r="K50" s="108">
        <f>Гл.мелиор!K50+Мелиораторы!K50</f>
        <v>2</v>
      </c>
      <c r="L50" s="109">
        <f t="shared" si="4"/>
        <v>40</v>
      </c>
      <c r="M50" s="108">
        <f>Гл.мелиор!M50+Мелиораторы!M50</f>
        <v>3</v>
      </c>
      <c r="N50" s="109">
        <f t="shared" si="5"/>
        <v>60</v>
      </c>
      <c r="O50" s="108">
        <f>Гл.мелиор!O50+Мелиораторы!O50</f>
        <v>0</v>
      </c>
      <c r="P50" s="109">
        <f t="shared" si="6"/>
        <v>0</v>
      </c>
      <c r="Q50" s="108">
        <f>Гл.мелиор!Q50+Мелиораторы!Q50</f>
        <v>0</v>
      </c>
      <c r="R50" s="109">
        <f t="shared" si="7"/>
        <v>0</v>
      </c>
      <c r="S50" s="108">
        <f>Гл.мелиор!S50+Мелиораторы!S50</f>
        <v>0</v>
      </c>
      <c r="T50" s="109">
        <f t="shared" si="8"/>
        <v>0</v>
      </c>
      <c r="U50" s="108">
        <f>Гл.мелиор!U50+Мелиораторы!U50</f>
        <v>2</v>
      </c>
      <c r="V50" s="109">
        <f t="shared" si="9"/>
        <v>40</v>
      </c>
      <c r="W50" s="108">
        <f>Гл.мелиор!W50+Мелиораторы!W50</f>
        <v>0</v>
      </c>
      <c r="X50" s="109">
        <f t="shared" si="10"/>
        <v>0</v>
      </c>
      <c r="Y50" s="108">
        <f>Гл.мелиор!Y50+Мелиораторы!Y50</f>
        <v>0</v>
      </c>
      <c r="Z50" s="109">
        <f t="shared" si="11"/>
        <v>0</v>
      </c>
      <c r="AA50" s="108">
        <f>Гл.мелиор!AA50+Мелиораторы!AA50</f>
        <v>0</v>
      </c>
      <c r="AB50" s="109">
        <f t="shared" si="12"/>
        <v>0</v>
      </c>
      <c r="AC50" s="109">
        <f t="shared" si="13"/>
        <v>0</v>
      </c>
      <c r="AD50" s="108">
        <f>Гл.мелиор!AD50+Мелиораторы!AD50</f>
        <v>0</v>
      </c>
      <c r="AE50" s="109">
        <f t="shared" si="14"/>
        <v>0</v>
      </c>
      <c r="AF50" s="108">
        <f>Гл.мелиор!AF50+Мелиораторы!AF50</f>
        <v>0</v>
      </c>
      <c r="AG50" s="109">
        <f t="shared" si="15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108">
        <f>Гл.мелиор!C51+Мелиораторы!C51</f>
        <v>3</v>
      </c>
      <c r="D51" s="108">
        <f>Гл.мелиор!D51+Мелиораторы!D51</f>
        <v>2</v>
      </c>
      <c r="E51" s="109">
        <f t="shared" si="0"/>
        <v>66.666666666666657</v>
      </c>
      <c r="F51" s="108">
        <f>Гл.мелиор!F51+Мелиораторы!F51</f>
        <v>0</v>
      </c>
      <c r="G51" s="109">
        <f t="shared" si="1"/>
        <v>0</v>
      </c>
      <c r="H51" s="108">
        <f>Гл.мелиор!H51+Мелиораторы!H51</f>
        <v>2</v>
      </c>
      <c r="I51" s="109">
        <f t="shared" si="2"/>
        <v>100</v>
      </c>
      <c r="J51" s="109">
        <f t="shared" si="3"/>
        <v>66.666666666666657</v>
      </c>
      <c r="K51" s="108">
        <f>Гл.мелиор!K51+Мелиораторы!K51</f>
        <v>2</v>
      </c>
      <c r="L51" s="109">
        <f t="shared" si="4"/>
        <v>100</v>
      </c>
      <c r="M51" s="108">
        <f>Гл.мелиор!M51+Мелиораторы!M51</f>
        <v>0</v>
      </c>
      <c r="N51" s="109">
        <f t="shared" si="5"/>
        <v>0</v>
      </c>
      <c r="O51" s="108">
        <f>Гл.мелиор!O51+Мелиораторы!O51</f>
        <v>0</v>
      </c>
      <c r="P51" s="109">
        <f t="shared" si="6"/>
        <v>0</v>
      </c>
      <c r="Q51" s="108">
        <f>Гл.мелиор!Q51+Мелиораторы!Q51</f>
        <v>0</v>
      </c>
      <c r="R51" s="109">
        <f t="shared" si="7"/>
        <v>0</v>
      </c>
      <c r="S51" s="108">
        <f>Гл.мелиор!S51+Мелиораторы!S51</f>
        <v>0</v>
      </c>
      <c r="T51" s="109">
        <f t="shared" si="8"/>
        <v>0</v>
      </c>
      <c r="U51" s="108">
        <f>Гл.мелиор!U51+Мелиораторы!U51</f>
        <v>0</v>
      </c>
      <c r="V51" s="109">
        <f t="shared" si="9"/>
        <v>0</v>
      </c>
      <c r="W51" s="108">
        <f>Гл.мелиор!W51+Мелиораторы!W51</f>
        <v>0</v>
      </c>
      <c r="X51" s="109">
        <f t="shared" si="10"/>
        <v>0</v>
      </c>
      <c r="Y51" s="108">
        <f>Гл.мелиор!Y51+Мелиораторы!Y51</f>
        <v>4</v>
      </c>
      <c r="Z51" s="109">
        <f t="shared" si="11"/>
        <v>200</v>
      </c>
      <c r="AA51" s="108">
        <f>Гл.мелиор!AA51+Мелиораторы!AA51</f>
        <v>2</v>
      </c>
      <c r="AB51" s="109">
        <f t="shared" si="12"/>
        <v>100</v>
      </c>
      <c r="AC51" s="109">
        <f t="shared" si="13"/>
        <v>50</v>
      </c>
      <c r="AD51" s="108">
        <f>Гл.мелиор!AD51+Мелиораторы!AD51</f>
        <v>0</v>
      </c>
      <c r="AE51" s="109">
        <f t="shared" si="14"/>
        <v>0</v>
      </c>
      <c r="AF51" s="108">
        <f>Гл.мелиор!AF51+Мелиораторы!AF51</f>
        <v>0</v>
      </c>
      <c r="AG51" s="109">
        <f t="shared" si="15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108">
        <f>Гл.мелиор!C52+Мелиораторы!C52</f>
        <v>35</v>
      </c>
      <c r="D52" s="108">
        <f>Гл.мелиор!D52+Мелиораторы!D52</f>
        <v>33</v>
      </c>
      <c r="E52" s="109">
        <f t="shared" si="0"/>
        <v>94.285714285714278</v>
      </c>
      <c r="F52" s="108">
        <f>Гл.мелиор!F52+Мелиораторы!F52</f>
        <v>0</v>
      </c>
      <c r="G52" s="109">
        <f t="shared" si="1"/>
        <v>0</v>
      </c>
      <c r="H52" s="108">
        <f>Гл.мелиор!H52+Мелиораторы!H52</f>
        <v>27</v>
      </c>
      <c r="I52" s="109">
        <f t="shared" si="2"/>
        <v>81.818181818181827</v>
      </c>
      <c r="J52" s="109">
        <f t="shared" si="3"/>
        <v>77.142857142857153</v>
      </c>
      <c r="K52" s="108">
        <f>Гл.мелиор!K52+Мелиораторы!K52</f>
        <v>12</v>
      </c>
      <c r="L52" s="109">
        <f t="shared" si="4"/>
        <v>36.363636363636367</v>
      </c>
      <c r="M52" s="108">
        <f>Гл.мелиор!M52+Мелиораторы!M52</f>
        <v>15</v>
      </c>
      <c r="N52" s="109">
        <f t="shared" si="5"/>
        <v>45.454545454545453</v>
      </c>
      <c r="O52" s="108">
        <f>Гл.мелиор!O52+Мелиораторы!O52</f>
        <v>6</v>
      </c>
      <c r="P52" s="109">
        <f t="shared" si="6"/>
        <v>18.181818181818183</v>
      </c>
      <c r="Q52" s="108">
        <f>Гл.мелиор!Q52+Мелиораторы!Q52</f>
        <v>1</v>
      </c>
      <c r="R52" s="109">
        <f t="shared" si="7"/>
        <v>16.666666666666664</v>
      </c>
      <c r="S52" s="108">
        <f>Гл.мелиор!S52+Мелиораторы!S52</f>
        <v>2</v>
      </c>
      <c r="T52" s="109">
        <f t="shared" si="8"/>
        <v>6.0606060606060606</v>
      </c>
      <c r="U52" s="108">
        <f>Гл.мелиор!U52+Мелиораторы!U52</f>
        <v>1</v>
      </c>
      <c r="V52" s="109">
        <f t="shared" si="9"/>
        <v>3.0303030303030303</v>
      </c>
      <c r="W52" s="108">
        <f>Гл.мелиор!W52+Мелиораторы!W52</f>
        <v>2</v>
      </c>
      <c r="X52" s="109">
        <f t="shared" si="10"/>
        <v>6.0606060606060606</v>
      </c>
      <c r="Y52" s="108">
        <f>Гл.мелиор!Y52+Мелиораторы!Y52</f>
        <v>5</v>
      </c>
      <c r="Z52" s="109">
        <f t="shared" si="11"/>
        <v>15.151515151515152</v>
      </c>
      <c r="AA52" s="108">
        <f>Гл.мелиор!AA52+Мелиораторы!AA52</f>
        <v>0</v>
      </c>
      <c r="AB52" s="109">
        <f t="shared" si="12"/>
        <v>0</v>
      </c>
      <c r="AC52" s="109">
        <f t="shared" si="13"/>
        <v>0</v>
      </c>
      <c r="AD52" s="108">
        <f>Гл.мелиор!AD52+Мелиораторы!AD52</f>
        <v>0</v>
      </c>
      <c r="AE52" s="109">
        <f t="shared" si="14"/>
        <v>0</v>
      </c>
      <c r="AF52" s="108">
        <f>Гл.мелиор!AF52+Мелиораторы!AF52</f>
        <v>0</v>
      </c>
      <c r="AG52" s="109">
        <f t="shared" si="15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108">
        <f>Гл.мелиор!C53+Мелиораторы!C53</f>
        <v>22</v>
      </c>
      <c r="D53" s="108">
        <f>Гл.мелиор!D53+Мелиораторы!D53</f>
        <v>19</v>
      </c>
      <c r="E53" s="109">
        <f t="shared" si="0"/>
        <v>86.36363636363636</v>
      </c>
      <c r="F53" s="108">
        <f>Гл.мелиор!F53+Мелиораторы!F53</f>
        <v>1</v>
      </c>
      <c r="G53" s="109">
        <f t="shared" si="1"/>
        <v>5.2631578947368416</v>
      </c>
      <c r="H53" s="108">
        <f>Гл.мелиор!H53+Мелиораторы!H53</f>
        <v>19</v>
      </c>
      <c r="I53" s="109">
        <f t="shared" si="2"/>
        <v>100</v>
      </c>
      <c r="J53" s="109">
        <f t="shared" si="3"/>
        <v>86.36363636363636</v>
      </c>
      <c r="K53" s="108">
        <f>Гл.мелиор!K53+Мелиораторы!K53</f>
        <v>15</v>
      </c>
      <c r="L53" s="109">
        <f t="shared" si="4"/>
        <v>78.94736842105263</v>
      </c>
      <c r="M53" s="108">
        <f>Гл.мелиор!M53+Мелиораторы!M53</f>
        <v>4</v>
      </c>
      <c r="N53" s="109">
        <f t="shared" si="5"/>
        <v>21.052631578947366</v>
      </c>
      <c r="O53" s="108">
        <f>Гл.мелиор!O53+Мелиораторы!O53</f>
        <v>0</v>
      </c>
      <c r="P53" s="109">
        <f t="shared" si="6"/>
        <v>0</v>
      </c>
      <c r="Q53" s="108">
        <f>Гл.мелиор!Q53+Мелиораторы!Q53</f>
        <v>0</v>
      </c>
      <c r="R53" s="109">
        <f t="shared" si="7"/>
        <v>0</v>
      </c>
      <c r="S53" s="108">
        <f>Гл.мелиор!S53+Мелиораторы!S53</f>
        <v>1</v>
      </c>
      <c r="T53" s="109">
        <f t="shared" si="8"/>
        <v>5.2631578947368416</v>
      </c>
      <c r="U53" s="108">
        <f>Гл.мелиор!U53+Мелиораторы!U53</f>
        <v>1</v>
      </c>
      <c r="V53" s="109">
        <f t="shared" si="9"/>
        <v>5.2631578947368416</v>
      </c>
      <c r="W53" s="108">
        <f>Гл.мелиор!W53+Мелиораторы!W53</f>
        <v>1</v>
      </c>
      <c r="X53" s="109">
        <f t="shared" si="10"/>
        <v>5.2631578947368416</v>
      </c>
      <c r="Y53" s="108">
        <f>Гл.мелиор!Y53+Мелиораторы!Y53</f>
        <v>3</v>
      </c>
      <c r="Z53" s="109">
        <f t="shared" si="11"/>
        <v>15.789473684210526</v>
      </c>
      <c r="AA53" s="108">
        <f>Гл.мелиор!AA53+Мелиораторы!AA53</f>
        <v>0</v>
      </c>
      <c r="AB53" s="109">
        <f t="shared" si="12"/>
        <v>0</v>
      </c>
      <c r="AC53" s="109">
        <f t="shared" si="13"/>
        <v>0</v>
      </c>
      <c r="AD53" s="108">
        <f>Гл.мелиор!AD53+Мелиораторы!AD53</f>
        <v>1</v>
      </c>
      <c r="AE53" s="109">
        <f t="shared" si="14"/>
        <v>5.2631578947368416</v>
      </c>
      <c r="AF53" s="108">
        <f>Гл.мелиор!AF53+Мелиораторы!AF53</f>
        <v>0</v>
      </c>
      <c r="AG53" s="109">
        <f t="shared" si="15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108">
        <f>Гл.мелиор!C54+Мелиораторы!C54</f>
        <v>26</v>
      </c>
      <c r="D54" s="108">
        <f>Гл.мелиор!D54+Мелиораторы!D54</f>
        <v>23</v>
      </c>
      <c r="E54" s="109">
        <f t="shared" si="0"/>
        <v>88.461538461538453</v>
      </c>
      <c r="F54" s="108">
        <f>Гл.мелиор!F54+Мелиораторы!F54</f>
        <v>17</v>
      </c>
      <c r="G54" s="109">
        <f t="shared" si="1"/>
        <v>73.91304347826086</v>
      </c>
      <c r="H54" s="108">
        <f>Гл.мелиор!H54+Мелиораторы!H54</f>
        <v>23</v>
      </c>
      <c r="I54" s="109">
        <f t="shared" si="2"/>
        <v>100</v>
      </c>
      <c r="J54" s="109">
        <f t="shared" si="3"/>
        <v>88.461538461538453</v>
      </c>
      <c r="K54" s="108">
        <f>Гл.мелиор!K54+Мелиораторы!K54</f>
        <v>19</v>
      </c>
      <c r="L54" s="109">
        <f t="shared" si="4"/>
        <v>82.608695652173907</v>
      </c>
      <c r="M54" s="108">
        <f>Гл.мелиор!M54+Мелиораторы!M54</f>
        <v>4</v>
      </c>
      <c r="N54" s="109">
        <f t="shared" si="5"/>
        <v>17.391304347826086</v>
      </c>
      <c r="O54" s="108">
        <f>Гл.мелиор!O54+Мелиораторы!O54</f>
        <v>0</v>
      </c>
      <c r="P54" s="109">
        <f t="shared" si="6"/>
        <v>0</v>
      </c>
      <c r="Q54" s="108">
        <f>Гл.мелиор!Q54+Мелиораторы!Q54</f>
        <v>1</v>
      </c>
      <c r="R54" s="109">
        <f t="shared" si="7"/>
        <v>0</v>
      </c>
      <c r="S54" s="108">
        <f>Гл.мелиор!S54+Мелиораторы!S54</f>
        <v>2</v>
      </c>
      <c r="T54" s="109">
        <f t="shared" si="8"/>
        <v>8.695652173913043</v>
      </c>
      <c r="U54" s="108">
        <f>Гл.мелиор!U54+Мелиораторы!U54</f>
        <v>0</v>
      </c>
      <c r="V54" s="109">
        <f t="shared" si="9"/>
        <v>0</v>
      </c>
      <c r="W54" s="108">
        <f>Гл.мелиор!W54+Мелиораторы!W54</f>
        <v>0</v>
      </c>
      <c r="X54" s="109">
        <f t="shared" si="10"/>
        <v>0</v>
      </c>
      <c r="Y54" s="108">
        <f>Гл.мелиор!Y54+Мелиораторы!Y54</f>
        <v>0</v>
      </c>
      <c r="Z54" s="109">
        <f t="shared" si="11"/>
        <v>0</v>
      </c>
      <c r="AA54" s="108">
        <f>Гл.мелиор!AA54+Мелиораторы!AA54</f>
        <v>0</v>
      </c>
      <c r="AB54" s="109">
        <f t="shared" si="12"/>
        <v>0</v>
      </c>
      <c r="AC54" s="109">
        <f t="shared" si="13"/>
        <v>0</v>
      </c>
      <c r="AD54" s="108">
        <f>Гл.мелиор!AD54+Мелиораторы!AD54</f>
        <v>1</v>
      </c>
      <c r="AE54" s="109">
        <f t="shared" si="14"/>
        <v>4.3478260869565215</v>
      </c>
      <c r="AF54" s="108">
        <f>Гл.мелиор!AF54+Мелиораторы!AF54</f>
        <v>0</v>
      </c>
      <c r="AG54" s="109">
        <f t="shared" si="15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61">
        <f>SUM(C56:C63)</f>
        <v>310.5</v>
      </c>
      <c r="D55" s="61">
        <f>SUM(D56:D63)</f>
        <v>288</v>
      </c>
      <c r="E55" s="62">
        <f>IF(C55=0,0,D55/C55*100)</f>
        <v>92.753623188405797</v>
      </c>
      <c r="F55" s="61">
        <f>SUM(F56:F63)</f>
        <v>29</v>
      </c>
      <c r="G55" s="62">
        <f>IF(D55=0,0,F55/D55*100)</f>
        <v>10.069444444444445</v>
      </c>
      <c r="H55" s="61">
        <f>SUM(H56:H63)</f>
        <v>258</v>
      </c>
      <c r="I55" s="62">
        <f>IF(D55=0,0,H55/D55*100)</f>
        <v>89.583333333333343</v>
      </c>
      <c r="J55" s="62">
        <f>IF(C55=0,0,H55/C55*100)</f>
        <v>83.091787439613526</v>
      </c>
      <c r="K55" s="61">
        <f>SUM(K56:K63)</f>
        <v>174</v>
      </c>
      <c r="L55" s="62">
        <f>IF(D55=0,0,K55/D55*100)</f>
        <v>60.416666666666664</v>
      </c>
      <c r="M55" s="61">
        <f>SUM(M56:M63)</f>
        <v>84</v>
      </c>
      <c r="N55" s="62">
        <f>IF(D55=0,0,M55/D55*100)</f>
        <v>29.166666666666668</v>
      </c>
      <c r="O55" s="61">
        <f>SUM(O56:O63)</f>
        <v>30</v>
      </c>
      <c r="P55" s="62">
        <f>IF(D55=0,0,O55/D55*100)</f>
        <v>10.416666666666668</v>
      </c>
      <c r="Q55" s="61">
        <f>SUM(Q56:Q63)</f>
        <v>2</v>
      </c>
      <c r="R55" s="62">
        <f t="shared" si="7"/>
        <v>6.666666666666667</v>
      </c>
      <c r="S55" s="61">
        <f>SUM(S56:S63)</f>
        <v>23</v>
      </c>
      <c r="T55" s="62">
        <f>IF(D55=0,0,S55/D55*100)</f>
        <v>7.9861111111111107</v>
      </c>
      <c r="U55" s="61">
        <f>SUM(U56:U63)</f>
        <v>30</v>
      </c>
      <c r="V55" s="62">
        <f t="shared" si="9"/>
        <v>10.416666666666668</v>
      </c>
      <c r="W55" s="61">
        <f>SUM(W56:W63)</f>
        <v>4</v>
      </c>
      <c r="X55" s="62">
        <f>IF(D55=0,0,W55/D55*100)</f>
        <v>1.3888888888888888</v>
      </c>
      <c r="Y55" s="61">
        <f>SUM(Y56:Y63)</f>
        <v>26</v>
      </c>
      <c r="Z55" s="62">
        <f>IF(D55=0,0,Y55/D55*100)</f>
        <v>9.0277777777777768</v>
      </c>
      <c r="AA55" s="61">
        <f>SUM(AA56:AA63)</f>
        <v>0</v>
      </c>
      <c r="AB55" s="62">
        <f>IF(D55=0,0,AA55/D55*100)</f>
        <v>0</v>
      </c>
      <c r="AC55" s="62">
        <f>IF(Y55=0,0,AA55/Y55*100)</f>
        <v>0</v>
      </c>
      <c r="AD55" s="61">
        <f>SUM(AD56:AD63)</f>
        <v>26</v>
      </c>
      <c r="AE55" s="62">
        <f t="shared" si="14"/>
        <v>9.0277777777777768</v>
      </c>
      <c r="AF55" s="61">
        <f>SUM(AF56:AF63)</f>
        <v>0</v>
      </c>
      <c r="AG55" s="62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108">
        <f>Гл.мелиор!C56+Мелиораторы!C56</f>
        <v>11</v>
      </c>
      <c r="D56" s="108">
        <f>Гл.мелиор!D56+Мелиораторы!D56</f>
        <v>9</v>
      </c>
      <c r="E56" s="109">
        <f t="shared" si="0"/>
        <v>81.818181818181827</v>
      </c>
      <c r="F56" s="108">
        <f>Гл.мелиор!F56+Мелиораторы!F56</f>
        <v>0</v>
      </c>
      <c r="G56" s="109">
        <f t="shared" si="1"/>
        <v>0</v>
      </c>
      <c r="H56" s="108">
        <f>Гл.мелиор!H56+Мелиораторы!H56</f>
        <v>8</v>
      </c>
      <c r="I56" s="109">
        <f t="shared" si="2"/>
        <v>88.888888888888886</v>
      </c>
      <c r="J56" s="109">
        <f t="shared" si="3"/>
        <v>72.727272727272734</v>
      </c>
      <c r="K56" s="108">
        <f>Гл.мелиор!K56+Мелиораторы!K56</f>
        <v>6</v>
      </c>
      <c r="L56" s="109">
        <f t="shared" si="4"/>
        <v>66.666666666666657</v>
      </c>
      <c r="M56" s="108">
        <f>Гл.мелиор!M56+Мелиораторы!M56</f>
        <v>2</v>
      </c>
      <c r="N56" s="109">
        <f t="shared" si="5"/>
        <v>22.222222222222221</v>
      </c>
      <c r="O56" s="108">
        <f>Гл.мелиор!O56+Мелиораторы!O56</f>
        <v>1</v>
      </c>
      <c r="P56" s="109">
        <f t="shared" si="6"/>
        <v>11.111111111111111</v>
      </c>
      <c r="Q56" s="108">
        <f>Гл.мелиор!Q56+Мелиораторы!Q56</f>
        <v>0</v>
      </c>
      <c r="R56" s="109">
        <f t="shared" si="7"/>
        <v>0</v>
      </c>
      <c r="S56" s="108">
        <f>Гл.мелиор!S56+Мелиораторы!S56</f>
        <v>0</v>
      </c>
      <c r="T56" s="109">
        <f t="shared" si="8"/>
        <v>0</v>
      </c>
      <c r="U56" s="108">
        <f>Гл.мелиор!U56+Мелиораторы!U56</f>
        <v>1</v>
      </c>
      <c r="V56" s="109">
        <f t="shared" si="9"/>
        <v>11.111111111111111</v>
      </c>
      <c r="W56" s="108">
        <f>Гл.мелиор!W56+Мелиораторы!W56</f>
        <v>0</v>
      </c>
      <c r="X56" s="109">
        <f t="shared" si="10"/>
        <v>0</v>
      </c>
      <c r="Y56" s="108">
        <f>Гл.мелиор!Y56+Мелиораторы!Y56</f>
        <v>0</v>
      </c>
      <c r="Z56" s="109">
        <f t="shared" si="11"/>
        <v>0</v>
      </c>
      <c r="AA56" s="108">
        <f>Гл.мелиор!AA56+Мелиораторы!AA56</f>
        <v>0</v>
      </c>
      <c r="AB56" s="109">
        <f t="shared" si="12"/>
        <v>0</v>
      </c>
      <c r="AC56" s="109">
        <f t="shared" si="13"/>
        <v>0</v>
      </c>
      <c r="AD56" s="108">
        <f>Гл.мелиор!AD56+Мелиораторы!AD56</f>
        <v>0</v>
      </c>
      <c r="AE56" s="109">
        <f t="shared" si="14"/>
        <v>0</v>
      </c>
      <c r="AF56" s="108">
        <f>Гл.мелиор!AF56+Мелиораторы!AF56</f>
        <v>0</v>
      </c>
      <c r="AG56" s="109">
        <f t="shared" si="15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108">
        <f>Гл.мелиор!C57+Мелиораторы!C57</f>
        <v>1</v>
      </c>
      <c r="D57" s="108">
        <f>Гл.мелиор!D57+Мелиораторы!D57</f>
        <v>1</v>
      </c>
      <c r="E57" s="109">
        <f t="shared" si="0"/>
        <v>100</v>
      </c>
      <c r="F57" s="108">
        <f>Гл.мелиор!F57+Мелиораторы!F57</f>
        <v>0</v>
      </c>
      <c r="G57" s="109">
        <f t="shared" si="1"/>
        <v>0</v>
      </c>
      <c r="H57" s="108">
        <f>Гл.мелиор!H57+Мелиораторы!H57</f>
        <v>1</v>
      </c>
      <c r="I57" s="109">
        <f t="shared" si="2"/>
        <v>100</v>
      </c>
      <c r="J57" s="109">
        <f t="shared" si="3"/>
        <v>100</v>
      </c>
      <c r="K57" s="108">
        <f>Гл.мелиор!K57+Мелиораторы!K57</f>
        <v>1</v>
      </c>
      <c r="L57" s="109">
        <f t="shared" si="4"/>
        <v>100</v>
      </c>
      <c r="M57" s="108">
        <f>Гл.мелиор!M57+Мелиораторы!M57</f>
        <v>0</v>
      </c>
      <c r="N57" s="109">
        <f t="shared" si="5"/>
        <v>0</v>
      </c>
      <c r="O57" s="108">
        <f>Гл.мелиор!O57+Мелиораторы!O57</f>
        <v>0</v>
      </c>
      <c r="P57" s="109">
        <f t="shared" si="6"/>
        <v>0</v>
      </c>
      <c r="Q57" s="108">
        <f>Гл.мелиор!Q57+Мелиораторы!Q57</f>
        <v>0</v>
      </c>
      <c r="R57" s="109">
        <f t="shared" si="7"/>
        <v>0</v>
      </c>
      <c r="S57" s="108">
        <f>Гл.мелиор!S57+Мелиораторы!S57</f>
        <v>0</v>
      </c>
      <c r="T57" s="109">
        <f t="shared" si="8"/>
        <v>0</v>
      </c>
      <c r="U57" s="108">
        <f>Гл.мелиор!U57+Мелиораторы!U57</f>
        <v>0</v>
      </c>
      <c r="V57" s="109">
        <f t="shared" si="9"/>
        <v>0</v>
      </c>
      <c r="W57" s="108">
        <f>Гл.мелиор!W57+Мелиораторы!W57</f>
        <v>0</v>
      </c>
      <c r="X57" s="109">
        <f t="shared" si="10"/>
        <v>0</v>
      </c>
      <c r="Y57" s="108">
        <f>Гл.мелиор!Y57+Мелиораторы!Y57</f>
        <v>0</v>
      </c>
      <c r="Z57" s="109">
        <f t="shared" si="11"/>
        <v>0</v>
      </c>
      <c r="AA57" s="108">
        <f>Гл.мелиор!AA57+Мелиораторы!AA57</f>
        <v>0</v>
      </c>
      <c r="AB57" s="109">
        <f t="shared" si="12"/>
        <v>0</v>
      </c>
      <c r="AC57" s="109">
        <f t="shared" si="13"/>
        <v>0</v>
      </c>
      <c r="AD57" s="108">
        <f>Гл.мелиор!AD57+Мелиораторы!AD57</f>
        <v>0</v>
      </c>
      <c r="AE57" s="109">
        <f t="shared" si="14"/>
        <v>0</v>
      </c>
      <c r="AF57" s="108">
        <f>Гл.мелиор!AF57+Мелиораторы!AF57</f>
        <v>0</v>
      </c>
      <c r="AG57" s="109">
        <f t="shared" si="15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108">
        <f>Гл.мелиор!C58+Мелиораторы!C58</f>
        <v>27</v>
      </c>
      <c r="D58" s="108">
        <f>Гл.мелиор!D58+Мелиораторы!D58</f>
        <v>27</v>
      </c>
      <c r="E58" s="109">
        <f t="shared" ref="E58:E59" si="48">IF(C58=0,0,D58/C58*100)</f>
        <v>100</v>
      </c>
      <c r="F58" s="108">
        <f>Гл.мелиор!F58+Мелиораторы!F58</f>
        <v>0</v>
      </c>
      <c r="G58" s="109">
        <f t="shared" ref="G58:G59" si="49">IF(D58=0,0,F58/D58*100)</f>
        <v>0</v>
      </c>
      <c r="H58" s="108">
        <f>Гл.мелиор!H58+Мелиораторы!H58</f>
        <v>27</v>
      </c>
      <c r="I58" s="109">
        <f t="shared" ref="I58:I59" si="50">IF(D58=0,0,H58/D58*100)</f>
        <v>100</v>
      </c>
      <c r="J58" s="109">
        <f t="shared" ref="J58:J59" si="51">IF(C58=0,0,H58/C58*100)</f>
        <v>100</v>
      </c>
      <c r="K58" s="108">
        <f>Гл.мелиор!K58+Мелиораторы!K58</f>
        <v>12</v>
      </c>
      <c r="L58" s="109">
        <f t="shared" ref="L58:L59" si="52">IF(D58=0,0,K58/D58*100)</f>
        <v>44.444444444444443</v>
      </c>
      <c r="M58" s="108">
        <f>Гл.мелиор!M58+Мелиораторы!M58</f>
        <v>15</v>
      </c>
      <c r="N58" s="109">
        <f t="shared" ref="N58:N59" si="53">IF(D58=0,0,M58/D58*100)</f>
        <v>55.555555555555557</v>
      </c>
      <c r="O58" s="108">
        <f>Гл.мелиор!O58+Мелиораторы!O58</f>
        <v>0</v>
      </c>
      <c r="P58" s="109">
        <f t="shared" ref="P58:P59" si="54">IF(D58=0,0,O58/D58*100)</f>
        <v>0</v>
      </c>
      <c r="Q58" s="108">
        <f>Гл.мелиор!Q58+Мелиораторы!Q58</f>
        <v>0</v>
      </c>
      <c r="R58" s="109">
        <f t="shared" ref="R58:R59" si="55">IF(O58=0,0,Q58/O58*100)</f>
        <v>0</v>
      </c>
      <c r="S58" s="108">
        <f>Гл.мелиор!S58+Мелиораторы!S58</f>
        <v>1</v>
      </c>
      <c r="T58" s="109">
        <f t="shared" ref="T58:T59" si="56">IF(D58=0,0,S58/D58*100)</f>
        <v>3.7037037037037033</v>
      </c>
      <c r="U58" s="108">
        <f>Гл.мелиор!U58+Мелиораторы!U58</f>
        <v>2</v>
      </c>
      <c r="V58" s="109">
        <f t="shared" ref="V58:V59" si="57">IF(D58=0,0,U58/D58*100)</f>
        <v>7.4074074074074066</v>
      </c>
      <c r="W58" s="108">
        <f>Гл.мелиор!W58+Мелиораторы!W58</f>
        <v>0</v>
      </c>
      <c r="X58" s="109">
        <f t="shared" ref="X58:X59" si="58">IF(D58=0,0,W58/D58*100)</f>
        <v>0</v>
      </c>
      <c r="Y58" s="108">
        <f>Гл.мелиор!Y58+Мелиораторы!Y58</f>
        <v>3</v>
      </c>
      <c r="Z58" s="109">
        <f t="shared" ref="Z58:Z59" si="59">IF(D58=0,0,Y58/D58*100)</f>
        <v>11.111111111111111</v>
      </c>
      <c r="AA58" s="108">
        <f>Гл.мелиор!AA58+Мелиораторы!AA58</f>
        <v>0</v>
      </c>
      <c r="AB58" s="109">
        <f t="shared" ref="AB58:AB59" si="60">IF(D58=0,0,AA58/D58*100)</f>
        <v>0</v>
      </c>
      <c r="AC58" s="109">
        <f t="shared" ref="AC58:AC59" si="61">IF(Y58=0,0,AA58/Y58*100)</f>
        <v>0</v>
      </c>
      <c r="AD58" s="108">
        <f>Гл.мелиор!AD58+Мелиораторы!AD58</f>
        <v>2</v>
      </c>
      <c r="AE58" s="109">
        <f t="shared" ref="AE58:AE59" si="62">IF(D58=0,0,AD58/D58*100)</f>
        <v>7.4074074074074066</v>
      </c>
      <c r="AF58" s="108">
        <f>Гл.мелиор!AF58+Мелиораторы!AF58</f>
        <v>0</v>
      </c>
      <c r="AG58" s="109">
        <f t="shared" ref="AG58:AG59" si="63">IF(D58=0,0,AF58/D58*100)</f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108">
        <f>Гл.мелиор!C59+Мелиораторы!C59</f>
        <v>3</v>
      </c>
      <c r="D59" s="108">
        <f>Гл.мелиор!D59+Мелиораторы!D59</f>
        <v>3</v>
      </c>
      <c r="E59" s="109">
        <f t="shared" si="48"/>
        <v>100</v>
      </c>
      <c r="F59" s="108">
        <f>Гл.мелиор!F59+Мелиораторы!F59</f>
        <v>1</v>
      </c>
      <c r="G59" s="109">
        <f t="shared" si="49"/>
        <v>33.333333333333329</v>
      </c>
      <c r="H59" s="108">
        <f>Гл.мелиор!H59+Мелиораторы!H59</f>
        <v>1</v>
      </c>
      <c r="I59" s="109">
        <f t="shared" si="50"/>
        <v>33.333333333333329</v>
      </c>
      <c r="J59" s="109">
        <f t="shared" si="51"/>
        <v>33.333333333333329</v>
      </c>
      <c r="K59" s="108">
        <f>Гл.мелиор!K59+Мелиораторы!K59</f>
        <v>0</v>
      </c>
      <c r="L59" s="109">
        <f t="shared" si="52"/>
        <v>0</v>
      </c>
      <c r="M59" s="108">
        <f>Гл.мелиор!M59+Мелиораторы!M59</f>
        <v>1</v>
      </c>
      <c r="N59" s="109">
        <f t="shared" si="53"/>
        <v>33.333333333333329</v>
      </c>
      <c r="O59" s="108">
        <f>Гл.мелиор!O59+Мелиораторы!O59</f>
        <v>2</v>
      </c>
      <c r="P59" s="109">
        <f t="shared" si="54"/>
        <v>66.666666666666657</v>
      </c>
      <c r="Q59" s="108">
        <f>Гл.мелиор!Q59+Мелиораторы!Q59</f>
        <v>0</v>
      </c>
      <c r="R59" s="109">
        <f t="shared" si="55"/>
        <v>0</v>
      </c>
      <c r="S59" s="108">
        <f>Гл.мелиор!S59+Мелиораторы!S59</f>
        <v>0</v>
      </c>
      <c r="T59" s="109">
        <f t="shared" si="56"/>
        <v>0</v>
      </c>
      <c r="U59" s="108">
        <f>Гл.мелиор!U59+Мелиораторы!U59</f>
        <v>1</v>
      </c>
      <c r="V59" s="109">
        <f t="shared" si="57"/>
        <v>33.333333333333329</v>
      </c>
      <c r="W59" s="108">
        <f>Гл.мелиор!W59+Мелиораторы!W59</f>
        <v>0</v>
      </c>
      <c r="X59" s="109">
        <f t="shared" si="58"/>
        <v>0</v>
      </c>
      <c r="Y59" s="108">
        <f>Гл.мелиор!Y59+Мелиораторы!Y59</f>
        <v>2</v>
      </c>
      <c r="Z59" s="109">
        <f t="shared" si="59"/>
        <v>66.666666666666657</v>
      </c>
      <c r="AA59" s="108">
        <f>Гл.мелиор!AA59+Мелиораторы!AA59</f>
        <v>0</v>
      </c>
      <c r="AB59" s="109">
        <f t="shared" si="60"/>
        <v>0</v>
      </c>
      <c r="AC59" s="109">
        <f t="shared" si="61"/>
        <v>0</v>
      </c>
      <c r="AD59" s="108">
        <f>Гл.мелиор!AD59+Мелиораторы!AD59</f>
        <v>1</v>
      </c>
      <c r="AE59" s="109">
        <f t="shared" si="62"/>
        <v>33.333333333333329</v>
      </c>
      <c r="AF59" s="108">
        <f>Гл.мелиор!AF59+Мелиораторы!AF59</f>
        <v>0</v>
      </c>
      <c r="AG59" s="109">
        <f t="shared" si="63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108">
        <f>Гл.мелиор!C60+Мелиораторы!C60</f>
        <v>120.5</v>
      </c>
      <c r="D60" s="108">
        <f>Гл.мелиор!D60+Мелиораторы!D60</f>
        <v>112</v>
      </c>
      <c r="E60" s="109">
        <f t="shared" si="0"/>
        <v>92.946058091286304</v>
      </c>
      <c r="F60" s="108">
        <f>Гл.мелиор!F60+Мелиораторы!F60</f>
        <v>2</v>
      </c>
      <c r="G60" s="109">
        <f t="shared" si="1"/>
        <v>1.7857142857142856</v>
      </c>
      <c r="H60" s="108">
        <f>Гл.мелиор!H60+Мелиораторы!H60</f>
        <v>107</v>
      </c>
      <c r="I60" s="109">
        <f t="shared" si="2"/>
        <v>95.535714285714292</v>
      </c>
      <c r="J60" s="109">
        <f t="shared" si="3"/>
        <v>88.796680497925308</v>
      </c>
      <c r="K60" s="108">
        <f>Гл.мелиор!K60+Мелиораторы!K60</f>
        <v>75</v>
      </c>
      <c r="L60" s="109">
        <f t="shared" si="4"/>
        <v>66.964285714285708</v>
      </c>
      <c r="M60" s="108">
        <f>Гл.мелиор!M60+Мелиораторы!M60</f>
        <v>32</v>
      </c>
      <c r="N60" s="109">
        <f t="shared" si="5"/>
        <v>28.571428571428569</v>
      </c>
      <c r="O60" s="108">
        <f>Гл.мелиор!O60+Мелиораторы!O60</f>
        <v>5</v>
      </c>
      <c r="P60" s="109">
        <f t="shared" si="6"/>
        <v>4.4642857142857144</v>
      </c>
      <c r="Q60" s="108">
        <f>Гл.мелиор!Q60+Мелиораторы!Q60</f>
        <v>2</v>
      </c>
      <c r="R60" s="109">
        <f t="shared" si="7"/>
        <v>40</v>
      </c>
      <c r="S60" s="108">
        <f>Гл.мелиор!S60+Мелиораторы!S60</f>
        <v>10</v>
      </c>
      <c r="T60" s="109">
        <f t="shared" si="8"/>
        <v>8.9285714285714288</v>
      </c>
      <c r="U60" s="108">
        <f>Гл.мелиор!U60+Мелиораторы!U60</f>
        <v>7</v>
      </c>
      <c r="V60" s="109">
        <f t="shared" si="9"/>
        <v>6.25</v>
      </c>
      <c r="W60" s="108">
        <f>Гл.мелиор!W60+Мелиораторы!W60</f>
        <v>1</v>
      </c>
      <c r="X60" s="109">
        <f t="shared" si="10"/>
        <v>0.89285714285714279</v>
      </c>
      <c r="Y60" s="108">
        <f>Гл.мелиор!Y60+Мелиораторы!Y60</f>
        <v>13</v>
      </c>
      <c r="Z60" s="109">
        <f t="shared" si="11"/>
        <v>11.607142857142858</v>
      </c>
      <c r="AA60" s="108">
        <f>Гл.мелиор!AA60+Мелиораторы!AA60</f>
        <v>0</v>
      </c>
      <c r="AB60" s="109">
        <f t="shared" si="12"/>
        <v>0</v>
      </c>
      <c r="AC60" s="109">
        <f t="shared" si="13"/>
        <v>0</v>
      </c>
      <c r="AD60" s="108">
        <f>Гл.мелиор!AD60+Мелиораторы!AD60</f>
        <v>16</v>
      </c>
      <c r="AE60" s="109">
        <f t="shared" si="14"/>
        <v>14.285714285714285</v>
      </c>
      <c r="AF60" s="108">
        <f>Гл.мелиор!AF60+Мелиораторы!AF60</f>
        <v>0</v>
      </c>
      <c r="AG60" s="109">
        <f t="shared" si="15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108">
        <f>Гл.мелиор!C61+Мелиораторы!C61</f>
        <v>17</v>
      </c>
      <c r="D61" s="108">
        <f>Гл.мелиор!D61+Мелиораторы!D61</f>
        <v>17</v>
      </c>
      <c r="E61" s="109">
        <f t="shared" si="0"/>
        <v>100</v>
      </c>
      <c r="F61" s="108">
        <f>Гл.мелиор!F61+Мелиораторы!F61</f>
        <v>15</v>
      </c>
      <c r="G61" s="109">
        <f t="shared" si="1"/>
        <v>88.235294117647058</v>
      </c>
      <c r="H61" s="108">
        <f>Гл.мелиор!H61+Мелиораторы!H61</f>
        <v>17</v>
      </c>
      <c r="I61" s="109">
        <f t="shared" si="2"/>
        <v>100</v>
      </c>
      <c r="J61" s="109">
        <f t="shared" si="3"/>
        <v>100</v>
      </c>
      <c r="K61" s="108">
        <f>Гл.мелиор!K61+Мелиораторы!K61</f>
        <v>17</v>
      </c>
      <c r="L61" s="109">
        <f t="shared" si="4"/>
        <v>100</v>
      </c>
      <c r="M61" s="108">
        <f>Гл.мелиор!M61+Мелиораторы!M61</f>
        <v>0</v>
      </c>
      <c r="N61" s="109">
        <f t="shared" si="5"/>
        <v>0</v>
      </c>
      <c r="O61" s="108">
        <f>Гл.мелиор!O61+Мелиораторы!O61</f>
        <v>0</v>
      </c>
      <c r="P61" s="109">
        <f t="shared" si="6"/>
        <v>0</v>
      </c>
      <c r="Q61" s="108">
        <f>Гл.мелиор!Q61+Мелиораторы!Q61</f>
        <v>0</v>
      </c>
      <c r="R61" s="109">
        <f t="shared" si="7"/>
        <v>0</v>
      </c>
      <c r="S61" s="108">
        <f>Гл.мелиор!S61+Мелиораторы!S61</f>
        <v>1</v>
      </c>
      <c r="T61" s="109">
        <f t="shared" si="8"/>
        <v>5.8823529411764701</v>
      </c>
      <c r="U61" s="108">
        <f>Гл.мелиор!U61+Мелиораторы!U61</f>
        <v>3</v>
      </c>
      <c r="V61" s="109">
        <f t="shared" si="9"/>
        <v>17.647058823529413</v>
      </c>
      <c r="W61" s="108">
        <f>Гл.мелиор!W61+Мелиораторы!W61</f>
        <v>0</v>
      </c>
      <c r="X61" s="109">
        <f t="shared" si="10"/>
        <v>0</v>
      </c>
      <c r="Y61" s="108">
        <f>Гл.мелиор!Y61+Мелиораторы!Y61</f>
        <v>1</v>
      </c>
      <c r="Z61" s="109">
        <f t="shared" si="11"/>
        <v>5.8823529411764701</v>
      </c>
      <c r="AA61" s="108">
        <f>Гл.мелиор!AA61+Мелиораторы!AA61</f>
        <v>0</v>
      </c>
      <c r="AB61" s="109">
        <f t="shared" si="12"/>
        <v>0</v>
      </c>
      <c r="AC61" s="109">
        <f t="shared" si="13"/>
        <v>0</v>
      </c>
      <c r="AD61" s="108">
        <f>Гл.мелиор!AD61+Мелиораторы!AD61</f>
        <v>1</v>
      </c>
      <c r="AE61" s="109">
        <f t="shared" si="14"/>
        <v>5.8823529411764701</v>
      </c>
      <c r="AF61" s="108">
        <f>Гл.мелиор!AF61+Мелиораторы!AF61</f>
        <v>0</v>
      </c>
      <c r="AG61" s="109">
        <f t="shared" si="15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108">
        <f>Гл.мелиор!C62+Мелиораторы!C62</f>
        <v>65</v>
      </c>
      <c r="D62" s="108">
        <f>Гл.мелиор!D62+Мелиораторы!D62</f>
        <v>58</v>
      </c>
      <c r="E62" s="109">
        <f t="shared" si="0"/>
        <v>89.230769230769241</v>
      </c>
      <c r="F62" s="108">
        <f>Гл.мелиор!F62+Мелиораторы!F62</f>
        <v>7</v>
      </c>
      <c r="G62" s="109">
        <f t="shared" si="1"/>
        <v>12.068965517241379</v>
      </c>
      <c r="H62" s="108">
        <f>Гл.мелиор!H62+Мелиораторы!H62</f>
        <v>37</v>
      </c>
      <c r="I62" s="109">
        <f t="shared" si="2"/>
        <v>63.793103448275865</v>
      </c>
      <c r="J62" s="109">
        <f t="shared" si="3"/>
        <v>56.92307692307692</v>
      </c>
      <c r="K62" s="108">
        <f>Гл.мелиор!K62+Мелиораторы!K62</f>
        <v>18</v>
      </c>
      <c r="L62" s="109">
        <f t="shared" si="4"/>
        <v>31.03448275862069</v>
      </c>
      <c r="M62" s="108">
        <f>Гл.мелиор!M62+Мелиораторы!M62</f>
        <v>19</v>
      </c>
      <c r="N62" s="109">
        <f t="shared" si="5"/>
        <v>32.758620689655174</v>
      </c>
      <c r="O62" s="108">
        <f>Гл.мелиор!O62+Мелиораторы!O62</f>
        <v>21</v>
      </c>
      <c r="P62" s="109">
        <f t="shared" si="6"/>
        <v>36.206896551724135</v>
      </c>
      <c r="Q62" s="108">
        <f>Гл.мелиор!Q62+Мелиораторы!Q62</f>
        <v>0</v>
      </c>
      <c r="R62" s="109">
        <f t="shared" si="7"/>
        <v>0</v>
      </c>
      <c r="S62" s="108">
        <f>Гл.мелиор!S62+Мелиораторы!S62</f>
        <v>2</v>
      </c>
      <c r="T62" s="109">
        <f t="shared" si="8"/>
        <v>3.4482758620689653</v>
      </c>
      <c r="U62" s="108">
        <f>Гл.мелиор!U62+Мелиораторы!U62</f>
        <v>7</v>
      </c>
      <c r="V62" s="109">
        <f t="shared" si="9"/>
        <v>12.068965517241379</v>
      </c>
      <c r="W62" s="108">
        <f>Гл.мелиор!W62+Мелиораторы!W62</f>
        <v>1</v>
      </c>
      <c r="X62" s="109">
        <f t="shared" si="10"/>
        <v>1.7241379310344827</v>
      </c>
      <c r="Y62" s="108">
        <f>Гл.мелиор!Y62+Мелиораторы!Y62</f>
        <v>6</v>
      </c>
      <c r="Z62" s="109">
        <f t="shared" si="11"/>
        <v>10.344827586206897</v>
      </c>
      <c r="AA62" s="108">
        <f>Гл.мелиор!AA62+Мелиораторы!AA62</f>
        <v>0</v>
      </c>
      <c r="AB62" s="109">
        <f t="shared" si="12"/>
        <v>0</v>
      </c>
      <c r="AC62" s="109">
        <f t="shared" si="13"/>
        <v>0</v>
      </c>
      <c r="AD62" s="108">
        <f>Гл.мелиор!AD62+Мелиораторы!AD62</f>
        <v>3</v>
      </c>
      <c r="AE62" s="109">
        <f t="shared" si="14"/>
        <v>5.1724137931034484</v>
      </c>
      <c r="AF62" s="108">
        <f>Гл.мелиор!AF62+Мелиораторы!AF62</f>
        <v>0</v>
      </c>
      <c r="AG62" s="109">
        <f t="shared" si="15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108">
        <f>Гл.мелиор!C63+Мелиораторы!C63</f>
        <v>66</v>
      </c>
      <c r="D63" s="108">
        <f>Гл.мелиор!D63+Мелиораторы!D63</f>
        <v>61</v>
      </c>
      <c r="E63" s="109">
        <f t="shared" si="0"/>
        <v>92.424242424242422</v>
      </c>
      <c r="F63" s="108">
        <f>Гл.мелиор!F63+Мелиораторы!F63</f>
        <v>4</v>
      </c>
      <c r="G63" s="109">
        <f t="shared" si="1"/>
        <v>6.557377049180328</v>
      </c>
      <c r="H63" s="108">
        <f>Гл.мелиор!H63+Мелиораторы!H63</f>
        <v>60</v>
      </c>
      <c r="I63" s="109">
        <f t="shared" si="2"/>
        <v>98.360655737704917</v>
      </c>
      <c r="J63" s="109">
        <f t="shared" si="3"/>
        <v>90.909090909090907</v>
      </c>
      <c r="K63" s="108">
        <f>Гл.мелиор!K63+Мелиораторы!K63</f>
        <v>45</v>
      </c>
      <c r="L63" s="109">
        <f t="shared" si="4"/>
        <v>73.770491803278688</v>
      </c>
      <c r="M63" s="108">
        <f>Гл.мелиор!M63+Мелиораторы!M63</f>
        <v>15</v>
      </c>
      <c r="N63" s="109">
        <f t="shared" si="5"/>
        <v>24.590163934426229</v>
      </c>
      <c r="O63" s="108">
        <f>Гл.мелиор!O63+Мелиораторы!O63</f>
        <v>1</v>
      </c>
      <c r="P63" s="109">
        <f t="shared" si="6"/>
        <v>1.639344262295082</v>
      </c>
      <c r="Q63" s="108">
        <f>Гл.мелиор!Q63+Мелиораторы!Q63</f>
        <v>0</v>
      </c>
      <c r="R63" s="109">
        <f t="shared" si="7"/>
        <v>0</v>
      </c>
      <c r="S63" s="108">
        <f>Гл.мелиор!S63+Мелиораторы!S63</f>
        <v>9</v>
      </c>
      <c r="T63" s="109">
        <f t="shared" si="8"/>
        <v>14.754098360655737</v>
      </c>
      <c r="U63" s="108">
        <f>Гл.мелиор!U63+Мелиораторы!U63</f>
        <v>9</v>
      </c>
      <c r="V63" s="109">
        <f t="shared" si="9"/>
        <v>14.754098360655737</v>
      </c>
      <c r="W63" s="108">
        <f>Гл.мелиор!W63+Мелиораторы!W63</f>
        <v>2</v>
      </c>
      <c r="X63" s="109">
        <f t="shared" si="10"/>
        <v>3.278688524590164</v>
      </c>
      <c r="Y63" s="108">
        <f>Гл.мелиор!Y63+Мелиораторы!Y63</f>
        <v>1</v>
      </c>
      <c r="Z63" s="109">
        <f t="shared" si="11"/>
        <v>1.639344262295082</v>
      </c>
      <c r="AA63" s="108">
        <f>Гл.мелиор!AA63+Мелиораторы!AA63</f>
        <v>0</v>
      </c>
      <c r="AB63" s="109">
        <f t="shared" si="12"/>
        <v>0</v>
      </c>
      <c r="AC63" s="109">
        <f t="shared" si="13"/>
        <v>0</v>
      </c>
      <c r="AD63" s="108">
        <f>Гл.мелиор!AD63+Мелиораторы!AD63</f>
        <v>3</v>
      </c>
      <c r="AE63" s="109">
        <f t="shared" si="14"/>
        <v>4.918032786885246</v>
      </c>
      <c r="AF63" s="108">
        <f>Гл.мелиор!AF63+Мелиораторы!AF63</f>
        <v>0</v>
      </c>
      <c r="AG63" s="109">
        <f t="shared" si="15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61">
        <f>SUM(C65:C71)</f>
        <v>170</v>
      </c>
      <c r="D64" s="61">
        <f>SUM(D65:D71)</f>
        <v>169</v>
      </c>
      <c r="E64" s="62">
        <f>IF(C64=0,0,D64/C64*100)</f>
        <v>99.411764705882348</v>
      </c>
      <c r="F64" s="61">
        <f>SUM(F65:F71)</f>
        <v>4</v>
      </c>
      <c r="G64" s="62">
        <f>IF(D64=0,0,F64/D64*100)</f>
        <v>2.3668639053254439</v>
      </c>
      <c r="H64" s="61">
        <f>SUM(H65:H71)</f>
        <v>148</v>
      </c>
      <c r="I64" s="62">
        <f>IF(D64=0,0,H64/D64*100)</f>
        <v>87.57396449704143</v>
      </c>
      <c r="J64" s="62">
        <f>IF(C64=0,0,H64/C64*100)</f>
        <v>87.058823529411768</v>
      </c>
      <c r="K64" s="61">
        <f>SUM(K65:K71)</f>
        <v>86</v>
      </c>
      <c r="L64" s="62">
        <f>IF(D64=0,0,K64/D64*100)</f>
        <v>50.887573964497044</v>
      </c>
      <c r="M64" s="61">
        <f>SUM(M65:M71)</f>
        <v>62</v>
      </c>
      <c r="N64" s="62">
        <f>IF(D64=0,0,M64/D64*100)</f>
        <v>36.68639053254438</v>
      </c>
      <c r="O64" s="61">
        <f>SUM(O65:O71)</f>
        <v>21</v>
      </c>
      <c r="P64" s="62">
        <f>IF(D64=0,0,O64/D64*100)</f>
        <v>12.42603550295858</v>
      </c>
      <c r="Q64" s="61">
        <f>SUM(Q65:Q71)</f>
        <v>0</v>
      </c>
      <c r="R64" s="62">
        <f t="shared" si="7"/>
        <v>0</v>
      </c>
      <c r="S64" s="61">
        <f>SUM(S65:S71)</f>
        <v>23</v>
      </c>
      <c r="T64" s="62">
        <f>IF(D64=0,0,S64/D64*100)</f>
        <v>13.609467455621301</v>
      </c>
      <c r="U64" s="61">
        <f>SUM(U65:U71)</f>
        <v>23</v>
      </c>
      <c r="V64" s="62">
        <f t="shared" si="9"/>
        <v>13.609467455621301</v>
      </c>
      <c r="W64" s="61">
        <f>SUM(W65:W71)</f>
        <v>8</v>
      </c>
      <c r="X64" s="62">
        <f>IF(D64=0,0,W64/D64*100)</f>
        <v>4.7337278106508878</v>
      </c>
      <c r="Y64" s="61">
        <f>SUM(Y65:Y71)</f>
        <v>16</v>
      </c>
      <c r="Z64" s="62">
        <f>IF(D64=0,0,Y64/D64*100)</f>
        <v>9.4674556213017755</v>
      </c>
      <c r="AA64" s="61">
        <f>SUM(AA65:AA71)</f>
        <v>0</v>
      </c>
      <c r="AB64" s="62">
        <f>IF(D64=0,0,AA64/D64*100)</f>
        <v>0</v>
      </c>
      <c r="AC64" s="62">
        <f>IF(Y64=0,0,AA64/Y64*100)</f>
        <v>0</v>
      </c>
      <c r="AD64" s="61">
        <f>SUM(AD65:AD71)</f>
        <v>9</v>
      </c>
      <c r="AE64" s="62">
        <f t="shared" si="14"/>
        <v>5.3254437869822491</v>
      </c>
      <c r="AF64" s="61">
        <f>SUM(AF65:AF71)</f>
        <v>0</v>
      </c>
      <c r="AG64" s="62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108">
        <f>Гл.мелиор!C65+Мелиораторы!C65</f>
        <v>12</v>
      </c>
      <c r="D65" s="108">
        <f>Гл.мелиор!D65+Мелиораторы!D65</f>
        <v>12</v>
      </c>
      <c r="E65" s="109">
        <f t="shared" si="0"/>
        <v>100</v>
      </c>
      <c r="F65" s="108">
        <f>Гл.мелиор!F65+Мелиораторы!F65</f>
        <v>0</v>
      </c>
      <c r="G65" s="109">
        <f t="shared" si="1"/>
        <v>0</v>
      </c>
      <c r="H65" s="108">
        <f>Гл.мелиор!H65+Мелиораторы!H65</f>
        <v>12</v>
      </c>
      <c r="I65" s="109">
        <f t="shared" si="2"/>
        <v>100</v>
      </c>
      <c r="J65" s="109">
        <f t="shared" si="3"/>
        <v>100</v>
      </c>
      <c r="K65" s="108">
        <f>Гл.мелиор!K65+Мелиораторы!K65</f>
        <v>4</v>
      </c>
      <c r="L65" s="109">
        <f t="shared" si="4"/>
        <v>33.333333333333329</v>
      </c>
      <c r="M65" s="108">
        <f>Гл.мелиор!M65+Мелиораторы!M65</f>
        <v>8</v>
      </c>
      <c r="N65" s="109">
        <f t="shared" si="5"/>
        <v>66.666666666666657</v>
      </c>
      <c r="O65" s="108">
        <f>Гл.мелиор!O65+Мелиораторы!O65</f>
        <v>0</v>
      </c>
      <c r="P65" s="109">
        <f t="shared" si="6"/>
        <v>0</v>
      </c>
      <c r="Q65" s="108">
        <f>Гл.мелиор!Q65+Мелиораторы!Q65</f>
        <v>0</v>
      </c>
      <c r="R65" s="109">
        <f t="shared" si="7"/>
        <v>0</v>
      </c>
      <c r="S65" s="108">
        <f>Гл.мелиор!S65+Мелиораторы!S65</f>
        <v>0</v>
      </c>
      <c r="T65" s="109">
        <f t="shared" si="8"/>
        <v>0</v>
      </c>
      <c r="U65" s="108">
        <f>Гл.мелиор!U65+Мелиораторы!U65</f>
        <v>7</v>
      </c>
      <c r="V65" s="109">
        <f t="shared" si="9"/>
        <v>58.333333333333336</v>
      </c>
      <c r="W65" s="108">
        <f>Гл.мелиор!W65+Мелиораторы!W65</f>
        <v>0</v>
      </c>
      <c r="X65" s="109">
        <f t="shared" si="10"/>
        <v>0</v>
      </c>
      <c r="Y65" s="108">
        <f>Гл.мелиор!Y65+Мелиораторы!Y65</f>
        <v>0</v>
      </c>
      <c r="Z65" s="109">
        <f t="shared" si="11"/>
        <v>0</v>
      </c>
      <c r="AA65" s="108">
        <f>Гл.мелиор!AA65+Мелиораторы!AA65</f>
        <v>0</v>
      </c>
      <c r="AB65" s="109">
        <f t="shared" si="12"/>
        <v>0</v>
      </c>
      <c r="AC65" s="109">
        <f t="shared" si="13"/>
        <v>0</v>
      </c>
      <c r="AD65" s="108">
        <f>Гл.мелиор!AD65+Мелиораторы!AD65</f>
        <v>0</v>
      </c>
      <c r="AE65" s="109">
        <f t="shared" si="14"/>
        <v>0</v>
      </c>
      <c r="AF65" s="108">
        <f>Гл.мелиор!AF65+Мелиораторы!AF65</f>
        <v>0</v>
      </c>
      <c r="AG65" s="109">
        <f t="shared" si="15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108">
        <f>Гл.мелиор!C66+Мелиораторы!C66</f>
        <v>7</v>
      </c>
      <c r="D66" s="108">
        <f>Гл.мелиор!D66+Мелиораторы!D66</f>
        <v>7</v>
      </c>
      <c r="E66" s="109">
        <f t="shared" si="0"/>
        <v>100</v>
      </c>
      <c r="F66" s="108">
        <f>Гл.мелиор!F66+Мелиораторы!F66</f>
        <v>0</v>
      </c>
      <c r="G66" s="109">
        <f t="shared" si="1"/>
        <v>0</v>
      </c>
      <c r="H66" s="108">
        <f>Гл.мелиор!H66+Мелиораторы!H66</f>
        <v>7</v>
      </c>
      <c r="I66" s="109">
        <f t="shared" si="2"/>
        <v>100</v>
      </c>
      <c r="J66" s="109">
        <f t="shared" si="3"/>
        <v>100</v>
      </c>
      <c r="K66" s="108">
        <f>Гл.мелиор!K66+Мелиораторы!K66</f>
        <v>7</v>
      </c>
      <c r="L66" s="109">
        <f t="shared" si="4"/>
        <v>100</v>
      </c>
      <c r="M66" s="108">
        <f>Гл.мелиор!M66+Мелиораторы!M66</f>
        <v>0</v>
      </c>
      <c r="N66" s="109">
        <f t="shared" si="5"/>
        <v>0</v>
      </c>
      <c r="O66" s="108">
        <f>Гл.мелиор!O66+Мелиораторы!O66</f>
        <v>0</v>
      </c>
      <c r="P66" s="109">
        <f t="shared" si="6"/>
        <v>0</v>
      </c>
      <c r="Q66" s="108">
        <f>Гл.мелиор!Q66+Мелиораторы!Q66</f>
        <v>0</v>
      </c>
      <c r="R66" s="109">
        <f t="shared" si="7"/>
        <v>0</v>
      </c>
      <c r="S66" s="108">
        <f>Гл.мелиор!S66+Мелиораторы!S66</f>
        <v>0</v>
      </c>
      <c r="T66" s="109">
        <f t="shared" si="8"/>
        <v>0</v>
      </c>
      <c r="U66" s="108">
        <f>Гл.мелиор!U66+Мелиораторы!U66</f>
        <v>0</v>
      </c>
      <c r="V66" s="109">
        <f t="shared" si="9"/>
        <v>0</v>
      </c>
      <c r="W66" s="108">
        <f>Гл.мелиор!W66+Мелиораторы!W66</f>
        <v>0</v>
      </c>
      <c r="X66" s="109">
        <f t="shared" si="10"/>
        <v>0</v>
      </c>
      <c r="Y66" s="108">
        <f>Гл.мелиор!Y66+Мелиораторы!Y66</f>
        <v>0</v>
      </c>
      <c r="Z66" s="109">
        <f t="shared" si="11"/>
        <v>0</v>
      </c>
      <c r="AA66" s="108">
        <f>Гл.мелиор!AA66+Мелиораторы!AA66</f>
        <v>0</v>
      </c>
      <c r="AB66" s="109">
        <f t="shared" si="12"/>
        <v>0</v>
      </c>
      <c r="AC66" s="109">
        <f t="shared" si="13"/>
        <v>0</v>
      </c>
      <c r="AD66" s="108">
        <f>Гл.мелиор!AD66+Мелиораторы!AD66</f>
        <v>0</v>
      </c>
      <c r="AE66" s="109">
        <f t="shared" si="14"/>
        <v>0</v>
      </c>
      <c r="AF66" s="108">
        <f>Гл.мелиор!AF66+Мелиораторы!AF66</f>
        <v>0</v>
      </c>
      <c r="AG66" s="109">
        <f t="shared" si="15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108">
        <f>Гл.мелиор!C67+Мелиораторы!C67</f>
        <v>18</v>
      </c>
      <c r="D67" s="108">
        <f>Гл.мелиор!D67+Мелиораторы!D67</f>
        <v>18</v>
      </c>
      <c r="E67" s="109">
        <f t="shared" si="0"/>
        <v>100</v>
      </c>
      <c r="F67" s="108">
        <f>Гл.мелиор!F67+Мелиораторы!F67</f>
        <v>1</v>
      </c>
      <c r="G67" s="109">
        <f t="shared" si="1"/>
        <v>5.5555555555555554</v>
      </c>
      <c r="H67" s="108">
        <f>Гл.мелиор!H67+Мелиораторы!H67</f>
        <v>11</v>
      </c>
      <c r="I67" s="109">
        <f t="shared" si="2"/>
        <v>61.111111111111114</v>
      </c>
      <c r="J67" s="109">
        <f t="shared" si="3"/>
        <v>61.111111111111114</v>
      </c>
      <c r="K67" s="108">
        <f>Гл.мелиор!K67+Мелиораторы!K67</f>
        <v>2</v>
      </c>
      <c r="L67" s="109">
        <f t="shared" si="4"/>
        <v>11.111111111111111</v>
      </c>
      <c r="M67" s="108">
        <f>Гл.мелиор!M67+Мелиораторы!M67</f>
        <v>9</v>
      </c>
      <c r="N67" s="109">
        <f t="shared" si="5"/>
        <v>50</v>
      </c>
      <c r="O67" s="108">
        <f>Гл.мелиор!O67+Мелиораторы!O67</f>
        <v>7</v>
      </c>
      <c r="P67" s="109">
        <f t="shared" si="6"/>
        <v>38.888888888888893</v>
      </c>
      <c r="Q67" s="108">
        <f>Гл.мелиор!Q67+Мелиораторы!Q67</f>
        <v>0</v>
      </c>
      <c r="R67" s="109">
        <f t="shared" si="7"/>
        <v>0</v>
      </c>
      <c r="S67" s="108">
        <f>Гл.мелиор!S67+Мелиораторы!S67</f>
        <v>0</v>
      </c>
      <c r="T67" s="109">
        <f t="shared" si="8"/>
        <v>0</v>
      </c>
      <c r="U67" s="108">
        <f>Гл.мелиор!U67+Мелиораторы!U67</f>
        <v>0</v>
      </c>
      <c r="V67" s="109">
        <f t="shared" si="9"/>
        <v>0</v>
      </c>
      <c r="W67" s="108">
        <f>Гл.мелиор!W67+Мелиораторы!W67</f>
        <v>0</v>
      </c>
      <c r="X67" s="109">
        <f t="shared" si="10"/>
        <v>0</v>
      </c>
      <c r="Y67" s="108">
        <f>Гл.мелиор!Y67+Мелиораторы!Y67</f>
        <v>1</v>
      </c>
      <c r="Z67" s="109">
        <f t="shared" si="11"/>
        <v>5.5555555555555554</v>
      </c>
      <c r="AA67" s="108">
        <f>Гл.мелиор!AA67+Мелиораторы!AA67</f>
        <v>0</v>
      </c>
      <c r="AB67" s="109">
        <f t="shared" si="12"/>
        <v>0</v>
      </c>
      <c r="AC67" s="109">
        <f t="shared" si="13"/>
        <v>0</v>
      </c>
      <c r="AD67" s="108">
        <f>Гл.мелиор!AD67+Мелиораторы!AD67</f>
        <v>0</v>
      </c>
      <c r="AE67" s="109">
        <f t="shared" si="14"/>
        <v>0</v>
      </c>
      <c r="AF67" s="108">
        <f>Гл.мелиор!AF67+Мелиораторы!AF67</f>
        <v>0</v>
      </c>
      <c r="AG67" s="109">
        <f t="shared" si="15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108">
        <f>Гл.мелиор!C68+Мелиораторы!C68</f>
        <v>5</v>
      </c>
      <c r="D68" s="108">
        <f>Гл.мелиор!D68+Мелиораторы!D68</f>
        <v>5</v>
      </c>
      <c r="E68" s="109">
        <f t="shared" si="0"/>
        <v>100</v>
      </c>
      <c r="F68" s="108">
        <f>Гл.мелиор!F68+Мелиораторы!F68</f>
        <v>0</v>
      </c>
      <c r="G68" s="109">
        <f t="shared" si="1"/>
        <v>0</v>
      </c>
      <c r="H68" s="108">
        <f>Гл.мелиор!H68+Мелиораторы!H68</f>
        <v>5</v>
      </c>
      <c r="I68" s="109">
        <f t="shared" si="2"/>
        <v>100</v>
      </c>
      <c r="J68" s="109">
        <f t="shared" si="3"/>
        <v>100</v>
      </c>
      <c r="K68" s="108">
        <f>Гл.мелиор!K68+Мелиораторы!K68</f>
        <v>1</v>
      </c>
      <c r="L68" s="109">
        <f t="shared" si="4"/>
        <v>20</v>
      </c>
      <c r="M68" s="108">
        <f>Гл.мелиор!M68+Мелиораторы!M68</f>
        <v>4</v>
      </c>
      <c r="N68" s="109">
        <f t="shared" si="5"/>
        <v>80</v>
      </c>
      <c r="O68" s="108">
        <f>Гл.мелиор!O68+Мелиораторы!O68</f>
        <v>0</v>
      </c>
      <c r="P68" s="109">
        <f t="shared" si="6"/>
        <v>0</v>
      </c>
      <c r="Q68" s="108">
        <f>Гл.мелиор!Q68+Мелиораторы!Q68</f>
        <v>0</v>
      </c>
      <c r="R68" s="109">
        <f t="shared" si="7"/>
        <v>0</v>
      </c>
      <c r="S68" s="108">
        <f>Гл.мелиор!S68+Мелиораторы!S68</f>
        <v>0</v>
      </c>
      <c r="T68" s="109">
        <f t="shared" si="8"/>
        <v>0</v>
      </c>
      <c r="U68" s="108">
        <f>Гл.мелиор!U68+Мелиораторы!U68</f>
        <v>5</v>
      </c>
      <c r="V68" s="109">
        <f t="shared" si="9"/>
        <v>100</v>
      </c>
      <c r="W68" s="108">
        <f>Гл.мелиор!W68+Мелиораторы!W68</f>
        <v>0</v>
      </c>
      <c r="X68" s="109">
        <f t="shared" si="10"/>
        <v>0</v>
      </c>
      <c r="Y68" s="108">
        <f>Гл.мелиор!Y68+Мелиораторы!Y68</f>
        <v>0</v>
      </c>
      <c r="Z68" s="109">
        <f t="shared" si="11"/>
        <v>0</v>
      </c>
      <c r="AA68" s="108">
        <f>Гл.мелиор!AA68+Мелиораторы!AA68</f>
        <v>0</v>
      </c>
      <c r="AB68" s="109">
        <f t="shared" si="12"/>
        <v>0</v>
      </c>
      <c r="AC68" s="109">
        <f t="shared" si="13"/>
        <v>0</v>
      </c>
      <c r="AD68" s="108">
        <f>Гл.мелиор!AD68+Мелиораторы!AD68</f>
        <v>0</v>
      </c>
      <c r="AE68" s="109">
        <f t="shared" si="14"/>
        <v>0</v>
      </c>
      <c r="AF68" s="108">
        <f>Гл.мелиор!AF68+Мелиораторы!AF68</f>
        <v>0</v>
      </c>
      <c r="AG68" s="109">
        <f t="shared" si="15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108">
        <f>Гл.мелиор!C69+Мелиораторы!C69</f>
        <v>0</v>
      </c>
      <c r="D69" s="108">
        <f>Гл.мелиор!D69+Мелиораторы!D69</f>
        <v>0</v>
      </c>
      <c r="E69" s="109">
        <f t="shared" si="0"/>
        <v>0</v>
      </c>
      <c r="F69" s="108">
        <f>Гл.мелиор!F69+Мелиораторы!F69</f>
        <v>0</v>
      </c>
      <c r="G69" s="109">
        <f t="shared" si="1"/>
        <v>0</v>
      </c>
      <c r="H69" s="108">
        <f>Гл.мелиор!H69+Мелиораторы!H69</f>
        <v>0</v>
      </c>
      <c r="I69" s="109">
        <f t="shared" si="2"/>
        <v>0</v>
      </c>
      <c r="J69" s="109">
        <f t="shared" si="3"/>
        <v>0</v>
      </c>
      <c r="K69" s="108">
        <f>Гл.мелиор!K69+Мелиораторы!K69</f>
        <v>0</v>
      </c>
      <c r="L69" s="109">
        <f t="shared" si="4"/>
        <v>0</v>
      </c>
      <c r="M69" s="108">
        <f>Гл.мелиор!M69+Мелиораторы!M69</f>
        <v>0</v>
      </c>
      <c r="N69" s="109">
        <f t="shared" si="5"/>
        <v>0</v>
      </c>
      <c r="O69" s="108">
        <f>Гл.мелиор!O69+Мелиораторы!O69</f>
        <v>0</v>
      </c>
      <c r="P69" s="109">
        <f t="shared" si="6"/>
        <v>0</v>
      </c>
      <c r="Q69" s="108">
        <f>Гл.мелиор!Q69+Мелиораторы!Q69</f>
        <v>0</v>
      </c>
      <c r="R69" s="109">
        <f t="shared" si="7"/>
        <v>0</v>
      </c>
      <c r="S69" s="108">
        <f>Гл.мелиор!S69+Мелиораторы!S69</f>
        <v>0</v>
      </c>
      <c r="T69" s="109">
        <f t="shared" si="8"/>
        <v>0</v>
      </c>
      <c r="U69" s="108">
        <f>Гл.мелиор!U69+Мелиораторы!U69</f>
        <v>0</v>
      </c>
      <c r="V69" s="109">
        <f t="shared" si="9"/>
        <v>0</v>
      </c>
      <c r="W69" s="108">
        <f>Гл.мелиор!W69+Мелиораторы!W69</f>
        <v>0</v>
      </c>
      <c r="X69" s="109">
        <f t="shared" si="10"/>
        <v>0</v>
      </c>
      <c r="Y69" s="108">
        <f>Гл.мелиор!Y69+Мелиораторы!Y69</f>
        <v>0</v>
      </c>
      <c r="Z69" s="109">
        <f t="shared" si="11"/>
        <v>0</v>
      </c>
      <c r="AA69" s="108">
        <f>Гл.мелиор!AA69+Мелиораторы!AA69</f>
        <v>0</v>
      </c>
      <c r="AB69" s="109">
        <f t="shared" si="12"/>
        <v>0</v>
      </c>
      <c r="AC69" s="109">
        <f t="shared" si="13"/>
        <v>0</v>
      </c>
      <c r="AD69" s="108">
        <f>Гл.мелиор!AD69+Мелиораторы!AD69</f>
        <v>0</v>
      </c>
      <c r="AE69" s="109">
        <f t="shared" si="14"/>
        <v>0</v>
      </c>
      <c r="AF69" s="108">
        <f>Гл.мелиор!AF69+Мелиораторы!AF69</f>
        <v>0</v>
      </c>
      <c r="AG69" s="109">
        <f t="shared" si="15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108">
        <f>Гл.мелиор!C70+Мелиораторы!C70</f>
        <v>0</v>
      </c>
      <c r="D70" s="108">
        <f>Гл.мелиор!D70+Мелиораторы!D70</f>
        <v>0</v>
      </c>
      <c r="E70" s="109">
        <f t="shared" si="0"/>
        <v>0</v>
      </c>
      <c r="F70" s="108">
        <f>Гл.мелиор!F70+Мелиораторы!F70</f>
        <v>0</v>
      </c>
      <c r="G70" s="109">
        <f t="shared" si="1"/>
        <v>0</v>
      </c>
      <c r="H70" s="108">
        <f>Гл.мелиор!H70+Мелиораторы!H70</f>
        <v>0</v>
      </c>
      <c r="I70" s="109">
        <f t="shared" si="2"/>
        <v>0</v>
      </c>
      <c r="J70" s="109">
        <f t="shared" si="3"/>
        <v>0</v>
      </c>
      <c r="K70" s="108">
        <f>Гл.мелиор!K70+Мелиораторы!K70</f>
        <v>0</v>
      </c>
      <c r="L70" s="109">
        <f t="shared" si="4"/>
        <v>0</v>
      </c>
      <c r="M70" s="108">
        <f>Гл.мелиор!M70+Мелиораторы!M70</f>
        <v>0</v>
      </c>
      <c r="N70" s="109">
        <f t="shared" si="5"/>
        <v>0</v>
      </c>
      <c r="O70" s="108">
        <f>Гл.мелиор!O70+Мелиораторы!O70</f>
        <v>0</v>
      </c>
      <c r="P70" s="109">
        <f t="shared" si="6"/>
        <v>0</v>
      </c>
      <c r="Q70" s="108">
        <f>Гл.мелиор!Q70+Мелиораторы!Q70</f>
        <v>0</v>
      </c>
      <c r="R70" s="109">
        <f t="shared" si="7"/>
        <v>0</v>
      </c>
      <c r="S70" s="108">
        <f>Гл.мелиор!S70+Мелиораторы!S70</f>
        <v>0</v>
      </c>
      <c r="T70" s="109">
        <f t="shared" si="8"/>
        <v>0</v>
      </c>
      <c r="U70" s="108">
        <f>Гл.мелиор!U70+Мелиораторы!U70</f>
        <v>0</v>
      </c>
      <c r="V70" s="109">
        <f t="shared" si="9"/>
        <v>0</v>
      </c>
      <c r="W70" s="108">
        <f>Гл.мелиор!W70+Мелиораторы!W70</f>
        <v>0</v>
      </c>
      <c r="X70" s="109">
        <f t="shared" si="10"/>
        <v>0</v>
      </c>
      <c r="Y70" s="108">
        <f>Гл.мелиор!Y70+Мелиораторы!Y70</f>
        <v>1</v>
      </c>
      <c r="Z70" s="109">
        <f t="shared" si="11"/>
        <v>0</v>
      </c>
      <c r="AA70" s="108">
        <f>Гл.мелиор!AA70+Мелиораторы!AA70</f>
        <v>0</v>
      </c>
      <c r="AB70" s="109">
        <f t="shared" si="12"/>
        <v>0</v>
      </c>
      <c r="AC70" s="109">
        <f t="shared" si="13"/>
        <v>0</v>
      </c>
      <c r="AD70" s="108">
        <f>Гл.мелиор!AD70+Мелиораторы!AD70</f>
        <v>0</v>
      </c>
      <c r="AE70" s="109">
        <f t="shared" si="14"/>
        <v>0</v>
      </c>
      <c r="AF70" s="108">
        <f>Гл.мелиор!AF70+Мелиораторы!AF70</f>
        <v>0</v>
      </c>
      <c r="AG70" s="109">
        <f t="shared" si="15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108">
        <f>Гл.мелиор!C71+Мелиораторы!C71</f>
        <v>128</v>
      </c>
      <c r="D71" s="108">
        <f>Гл.мелиор!D71+Мелиораторы!D71</f>
        <v>127</v>
      </c>
      <c r="E71" s="109">
        <f t="shared" si="0"/>
        <v>99.21875</v>
      </c>
      <c r="F71" s="108">
        <f>Гл.мелиор!F71+Мелиораторы!F71</f>
        <v>3</v>
      </c>
      <c r="G71" s="109">
        <f t="shared" si="1"/>
        <v>2.3622047244094486</v>
      </c>
      <c r="H71" s="108">
        <f>Гл.мелиор!H71+Мелиораторы!H71</f>
        <v>113</v>
      </c>
      <c r="I71" s="109">
        <f t="shared" si="2"/>
        <v>88.976377952755897</v>
      </c>
      <c r="J71" s="109">
        <f t="shared" si="3"/>
        <v>88.28125</v>
      </c>
      <c r="K71" s="108">
        <f>Гл.мелиор!K71+Мелиораторы!K71</f>
        <v>72</v>
      </c>
      <c r="L71" s="109">
        <f t="shared" si="4"/>
        <v>56.69291338582677</v>
      </c>
      <c r="M71" s="108">
        <f>Гл.мелиор!M71+Мелиораторы!M71</f>
        <v>41</v>
      </c>
      <c r="N71" s="109">
        <f t="shared" si="5"/>
        <v>32.283464566929133</v>
      </c>
      <c r="O71" s="108">
        <f>Гл.мелиор!O71+Мелиораторы!O71</f>
        <v>14</v>
      </c>
      <c r="P71" s="109">
        <f t="shared" si="6"/>
        <v>11.023622047244094</v>
      </c>
      <c r="Q71" s="108">
        <f>Гл.мелиор!Q71+Мелиораторы!Q71</f>
        <v>0</v>
      </c>
      <c r="R71" s="109">
        <f t="shared" si="7"/>
        <v>0</v>
      </c>
      <c r="S71" s="108">
        <f>Гл.мелиор!S71+Мелиораторы!S71</f>
        <v>23</v>
      </c>
      <c r="T71" s="109">
        <f t="shared" si="8"/>
        <v>18.110236220472441</v>
      </c>
      <c r="U71" s="108">
        <f>Гл.мелиор!U71+Мелиораторы!U71</f>
        <v>11</v>
      </c>
      <c r="V71" s="109">
        <f t="shared" si="9"/>
        <v>8.6614173228346463</v>
      </c>
      <c r="W71" s="108">
        <f>Гл.мелиор!W71+Мелиораторы!W71</f>
        <v>8</v>
      </c>
      <c r="X71" s="109">
        <f t="shared" si="10"/>
        <v>6.2992125984251963</v>
      </c>
      <c r="Y71" s="108">
        <f>Гл.мелиор!Y71+Мелиораторы!Y71</f>
        <v>14</v>
      </c>
      <c r="Z71" s="109">
        <f t="shared" si="11"/>
        <v>11.023622047244094</v>
      </c>
      <c r="AA71" s="108">
        <f>Гл.мелиор!AA71+Мелиораторы!AA71</f>
        <v>0</v>
      </c>
      <c r="AB71" s="109">
        <f t="shared" si="12"/>
        <v>0</v>
      </c>
      <c r="AC71" s="109">
        <f t="shared" si="13"/>
        <v>0</v>
      </c>
      <c r="AD71" s="108">
        <f>Гл.мелиор!AD71+Мелиораторы!AD71</f>
        <v>9</v>
      </c>
      <c r="AE71" s="109">
        <f t="shared" si="14"/>
        <v>7.0866141732283463</v>
      </c>
      <c r="AF71" s="108">
        <f>Гл.мелиор!AF71+Мелиораторы!AF71</f>
        <v>0</v>
      </c>
      <c r="AG71" s="109">
        <f t="shared" si="15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61">
        <f>SUM(C73:C78)</f>
        <v>7</v>
      </c>
      <c r="D72" s="61">
        <f>SUM(D73:D78)</f>
        <v>8</v>
      </c>
      <c r="E72" s="62">
        <f t="shared" si="0"/>
        <v>114.28571428571428</v>
      </c>
      <c r="F72" s="61">
        <f>SUM(F73:F78)</f>
        <v>3</v>
      </c>
      <c r="G72" s="62">
        <f t="shared" si="1"/>
        <v>37.5</v>
      </c>
      <c r="H72" s="61">
        <f>SUM(H73:H78)</f>
        <v>6</v>
      </c>
      <c r="I72" s="62">
        <f>IF(D72=0,0,H72/D72*100)</f>
        <v>75</v>
      </c>
      <c r="J72" s="62">
        <f>IF(C72=0,0,H72/C72*100)</f>
        <v>85.714285714285708</v>
      </c>
      <c r="K72" s="61">
        <f>SUM(K73:K78)</f>
        <v>4</v>
      </c>
      <c r="L72" s="62">
        <f t="shared" si="4"/>
        <v>50</v>
      </c>
      <c r="M72" s="61">
        <f>SUM(M73:M78)</f>
        <v>2</v>
      </c>
      <c r="N72" s="62">
        <f>IF(D72=0,0,M72/D72*100)</f>
        <v>25</v>
      </c>
      <c r="O72" s="61">
        <f>SUM(O73:O78)</f>
        <v>2</v>
      </c>
      <c r="P72" s="62">
        <f>IF(D72=0,0,O72/D72*100)</f>
        <v>25</v>
      </c>
      <c r="Q72" s="61">
        <f>SUM(Q73:Q78)</f>
        <v>0</v>
      </c>
      <c r="R72" s="62">
        <f t="shared" si="7"/>
        <v>0</v>
      </c>
      <c r="S72" s="61">
        <f>SUM(S73:S78)</f>
        <v>1</v>
      </c>
      <c r="T72" s="62">
        <f>IF(D72=0,0,S72/D72*100)</f>
        <v>12.5</v>
      </c>
      <c r="U72" s="61">
        <f>SUM(U73:U78)</f>
        <v>0</v>
      </c>
      <c r="V72" s="62">
        <f t="shared" si="9"/>
        <v>0</v>
      </c>
      <c r="W72" s="61">
        <f>SUM(W73:W78)</f>
        <v>0</v>
      </c>
      <c r="X72" s="62">
        <f>IF(D72=0,0,W72/D72*100)</f>
        <v>0</v>
      </c>
      <c r="Y72" s="61">
        <f>SUM(Y73:Y78)</f>
        <v>1</v>
      </c>
      <c r="Z72" s="62">
        <f>IF(D72=0,0,Y72/D72*100)</f>
        <v>12.5</v>
      </c>
      <c r="AA72" s="61">
        <f>SUM(AA73:AA78)</f>
        <v>0</v>
      </c>
      <c r="AB72" s="62">
        <f>IF(D72=0,0,AA72/D72*100)</f>
        <v>0</v>
      </c>
      <c r="AC72" s="62">
        <f>IF(Y72=0,0,AA72/Y72*100)</f>
        <v>0</v>
      </c>
      <c r="AD72" s="61">
        <f>SUM(AD73:AD78)</f>
        <v>1</v>
      </c>
      <c r="AE72" s="62">
        <f t="shared" si="14"/>
        <v>12.5</v>
      </c>
      <c r="AF72" s="61">
        <f>SUM(AF73:AF78)</f>
        <v>0</v>
      </c>
      <c r="AG72" s="62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108">
        <f>Гл.мелиор!C73+Мелиораторы!C73</f>
        <v>0</v>
      </c>
      <c r="D73" s="108">
        <f>Гл.мелиор!D73+Мелиораторы!D73</f>
        <v>0</v>
      </c>
      <c r="E73" s="109">
        <f t="shared" si="0"/>
        <v>0</v>
      </c>
      <c r="F73" s="108">
        <f>Гл.мелиор!F73+Мелиораторы!F73</f>
        <v>0</v>
      </c>
      <c r="G73" s="109">
        <f t="shared" si="1"/>
        <v>0</v>
      </c>
      <c r="H73" s="108">
        <f>Гл.мелиор!H73+Мелиораторы!H73</f>
        <v>0</v>
      </c>
      <c r="I73" s="109">
        <f t="shared" si="2"/>
        <v>0</v>
      </c>
      <c r="J73" s="109">
        <f t="shared" si="3"/>
        <v>0</v>
      </c>
      <c r="K73" s="108">
        <f>Гл.мелиор!K73+Мелиораторы!K73</f>
        <v>0</v>
      </c>
      <c r="L73" s="109">
        <f t="shared" si="4"/>
        <v>0</v>
      </c>
      <c r="M73" s="108">
        <f>Гл.мелиор!M73+Мелиораторы!M73</f>
        <v>0</v>
      </c>
      <c r="N73" s="109">
        <f t="shared" si="5"/>
        <v>0</v>
      </c>
      <c r="O73" s="108">
        <f>Гл.мелиор!O73+Мелиораторы!O73</f>
        <v>0</v>
      </c>
      <c r="P73" s="109">
        <f t="shared" si="6"/>
        <v>0</v>
      </c>
      <c r="Q73" s="108">
        <f>Гл.мелиор!Q73+Мелиораторы!Q73</f>
        <v>0</v>
      </c>
      <c r="R73" s="109">
        <f t="shared" si="7"/>
        <v>0</v>
      </c>
      <c r="S73" s="108">
        <f>Гл.мелиор!S73+Мелиораторы!S73</f>
        <v>0</v>
      </c>
      <c r="T73" s="109">
        <f t="shared" si="8"/>
        <v>0</v>
      </c>
      <c r="U73" s="108">
        <f>Гл.мелиор!U73+Мелиораторы!U73</f>
        <v>0</v>
      </c>
      <c r="V73" s="109">
        <f t="shared" si="9"/>
        <v>0</v>
      </c>
      <c r="W73" s="108">
        <f>Гл.мелиор!W73+Мелиораторы!W73</f>
        <v>0</v>
      </c>
      <c r="X73" s="109">
        <f t="shared" si="10"/>
        <v>0</v>
      </c>
      <c r="Y73" s="108">
        <f>Гл.мелиор!Y73+Мелиораторы!Y73</f>
        <v>0</v>
      </c>
      <c r="Z73" s="109">
        <f t="shared" si="11"/>
        <v>0</v>
      </c>
      <c r="AA73" s="108">
        <f>Гл.мелиор!AA73+Мелиораторы!AA73</f>
        <v>0</v>
      </c>
      <c r="AB73" s="109">
        <f t="shared" si="12"/>
        <v>0</v>
      </c>
      <c r="AC73" s="109">
        <f t="shared" si="13"/>
        <v>0</v>
      </c>
      <c r="AD73" s="108">
        <f>Гл.мелиор!AD73+Мелиораторы!AD73</f>
        <v>0</v>
      </c>
      <c r="AE73" s="109">
        <f t="shared" si="14"/>
        <v>0</v>
      </c>
      <c r="AF73" s="108">
        <f>Гл.мелиор!AF73+Мелиораторы!AF73</f>
        <v>0</v>
      </c>
      <c r="AG73" s="109">
        <f t="shared" si="15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108">
        <f>Гл.мелиор!C74+Мелиораторы!C74</f>
        <v>4</v>
      </c>
      <c r="D74" s="108">
        <f>Гл.мелиор!D74+Мелиораторы!D74</f>
        <v>4</v>
      </c>
      <c r="E74" s="109">
        <f t="shared" si="0"/>
        <v>100</v>
      </c>
      <c r="F74" s="108">
        <f>Гл.мелиор!F74+Мелиораторы!F74</f>
        <v>2</v>
      </c>
      <c r="G74" s="109">
        <f t="shared" si="1"/>
        <v>50</v>
      </c>
      <c r="H74" s="108">
        <f>Гл.мелиор!H74+Мелиораторы!H74</f>
        <v>3</v>
      </c>
      <c r="I74" s="109">
        <f t="shared" si="2"/>
        <v>75</v>
      </c>
      <c r="J74" s="109">
        <f t="shared" si="3"/>
        <v>75</v>
      </c>
      <c r="K74" s="108">
        <f>Гл.мелиор!K74+Мелиораторы!K74</f>
        <v>1</v>
      </c>
      <c r="L74" s="109">
        <f t="shared" si="4"/>
        <v>25</v>
      </c>
      <c r="M74" s="108">
        <f>Гл.мелиор!M74+Мелиораторы!M74</f>
        <v>2</v>
      </c>
      <c r="N74" s="109">
        <f t="shared" si="5"/>
        <v>50</v>
      </c>
      <c r="O74" s="108">
        <f>Гл.мелиор!O74+Мелиораторы!O74</f>
        <v>1</v>
      </c>
      <c r="P74" s="109">
        <f t="shared" si="6"/>
        <v>25</v>
      </c>
      <c r="Q74" s="108">
        <f>Гл.мелиор!Q74+Мелиораторы!Q74</f>
        <v>0</v>
      </c>
      <c r="R74" s="109">
        <f t="shared" si="7"/>
        <v>0</v>
      </c>
      <c r="S74" s="108">
        <f>Гл.мелиор!S74+Мелиораторы!S74</f>
        <v>1</v>
      </c>
      <c r="T74" s="109">
        <f t="shared" si="8"/>
        <v>25</v>
      </c>
      <c r="U74" s="108">
        <f>Гл.мелиор!U74+Мелиораторы!U74</f>
        <v>0</v>
      </c>
      <c r="V74" s="109">
        <f t="shared" si="9"/>
        <v>0</v>
      </c>
      <c r="W74" s="108">
        <f>Гл.мелиор!W74+Мелиораторы!W74</f>
        <v>0</v>
      </c>
      <c r="X74" s="109">
        <f t="shared" si="10"/>
        <v>0</v>
      </c>
      <c r="Y74" s="108">
        <f>Гл.мелиор!Y74+Мелиораторы!Y74</f>
        <v>1</v>
      </c>
      <c r="Z74" s="109">
        <f t="shared" si="11"/>
        <v>25</v>
      </c>
      <c r="AA74" s="108">
        <f>Гл.мелиор!AA74+Мелиораторы!AA74</f>
        <v>0</v>
      </c>
      <c r="AB74" s="109">
        <f t="shared" si="12"/>
        <v>0</v>
      </c>
      <c r="AC74" s="109">
        <f t="shared" si="13"/>
        <v>0</v>
      </c>
      <c r="AD74" s="108">
        <f>Гл.мелиор!AD74+Мелиораторы!AD74</f>
        <v>1</v>
      </c>
      <c r="AE74" s="109">
        <f t="shared" si="14"/>
        <v>25</v>
      </c>
      <c r="AF74" s="108">
        <f>Гл.мелиор!AF74+Мелиораторы!AF74</f>
        <v>0</v>
      </c>
      <c r="AG74" s="109">
        <f t="shared" si="15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108">
        <f>Гл.мелиор!C75+Мелиораторы!C75</f>
        <v>1</v>
      </c>
      <c r="D75" s="108">
        <f>Гл.мелиор!D75+Мелиораторы!D75</f>
        <v>1</v>
      </c>
      <c r="E75" s="109">
        <f t="shared" si="0"/>
        <v>100</v>
      </c>
      <c r="F75" s="108">
        <f>Гл.мелиор!F75+Мелиораторы!F75</f>
        <v>0</v>
      </c>
      <c r="G75" s="109">
        <f t="shared" si="1"/>
        <v>0</v>
      </c>
      <c r="H75" s="108">
        <f>Гл.мелиор!H75+Мелиораторы!H75</f>
        <v>1</v>
      </c>
      <c r="I75" s="109">
        <f t="shared" si="2"/>
        <v>100</v>
      </c>
      <c r="J75" s="109">
        <f t="shared" si="3"/>
        <v>100</v>
      </c>
      <c r="K75" s="108">
        <f>Гл.мелиор!K75+Мелиораторы!K75</f>
        <v>1</v>
      </c>
      <c r="L75" s="109">
        <f t="shared" si="4"/>
        <v>100</v>
      </c>
      <c r="M75" s="108">
        <f>Гл.мелиор!M75+Мелиораторы!M75</f>
        <v>0</v>
      </c>
      <c r="N75" s="109">
        <f t="shared" si="5"/>
        <v>0</v>
      </c>
      <c r="O75" s="108">
        <f>Гл.мелиор!O75+Мелиораторы!O75</f>
        <v>0</v>
      </c>
      <c r="P75" s="109">
        <f t="shared" si="6"/>
        <v>0</v>
      </c>
      <c r="Q75" s="108">
        <f>Гл.мелиор!Q75+Мелиораторы!Q75</f>
        <v>0</v>
      </c>
      <c r="R75" s="109">
        <f t="shared" si="7"/>
        <v>0</v>
      </c>
      <c r="S75" s="108">
        <f>Гл.мелиор!S75+Мелиораторы!S75</f>
        <v>0</v>
      </c>
      <c r="T75" s="109">
        <f t="shared" si="8"/>
        <v>0</v>
      </c>
      <c r="U75" s="108">
        <f>Гл.мелиор!U75+Мелиораторы!U75</f>
        <v>0</v>
      </c>
      <c r="V75" s="109">
        <f t="shared" si="9"/>
        <v>0</v>
      </c>
      <c r="W75" s="108">
        <f>Гл.мелиор!W75+Мелиораторы!W75</f>
        <v>0</v>
      </c>
      <c r="X75" s="109">
        <f t="shared" si="10"/>
        <v>0</v>
      </c>
      <c r="Y75" s="108">
        <f>Гл.мелиор!Y75+Мелиораторы!Y75</f>
        <v>0</v>
      </c>
      <c r="Z75" s="109">
        <f t="shared" si="11"/>
        <v>0</v>
      </c>
      <c r="AA75" s="108">
        <f>Гл.мелиор!AA75+Мелиораторы!AA75</f>
        <v>0</v>
      </c>
      <c r="AB75" s="109">
        <f t="shared" si="12"/>
        <v>0</v>
      </c>
      <c r="AC75" s="109">
        <f t="shared" si="13"/>
        <v>0</v>
      </c>
      <c r="AD75" s="108">
        <f>Гл.мелиор!AD75+Мелиораторы!AD75</f>
        <v>0</v>
      </c>
      <c r="AE75" s="109">
        <f t="shared" si="14"/>
        <v>0</v>
      </c>
      <c r="AF75" s="108">
        <f>Гл.мелиор!AF75+Мелиораторы!AF75</f>
        <v>0</v>
      </c>
      <c r="AG75" s="109">
        <f t="shared" si="15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108">
        <f>Гл.мелиор!C76+Мелиораторы!C76</f>
        <v>1</v>
      </c>
      <c r="D76" s="108">
        <f>Гл.мелиор!D76+Мелиораторы!D76</f>
        <v>1</v>
      </c>
      <c r="E76" s="109">
        <f t="shared" si="0"/>
        <v>100</v>
      </c>
      <c r="F76" s="108">
        <f>Гл.мелиор!F76+Мелиораторы!F76</f>
        <v>0</v>
      </c>
      <c r="G76" s="109">
        <f t="shared" si="1"/>
        <v>0</v>
      </c>
      <c r="H76" s="108">
        <f>Гл.мелиор!H76+Мелиораторы!H76</f>
        <v>0</v>
      </c>
      <c r="I76" s="109">
        <f t="shared" si="2"/>
        <v>0</v>
      </c>
      <c r="J76" s="109">
        <f t="shared" si="3"/>
        <v>0</v>
      </c>
      <c r="K76" s="108">
        <f>Гл.мелиор!K76+Мелиораторы!K76</f>
        <v>0</v>
      </c>
      <c r="L76" s="109">
        <f t="shared" si="4"/>
        <v>0</v>
      </c>
      <c r="M76" s="108">
        <f>Гл.мелиор!M76+Мелиораторы!M76</f>
        <v>0</v>
      </c>
      <c r="N76" s="109">
        <f t="shared" si="5"/>
        <v>0</v>
      </c>
      <c r="O76" s="108">
        <f>Гл.мелиор!O76+Мелиораторы!O76</f>
        <v>1</v>
      </c>
      <c r="P76" s="109">
        <f t="shared" si="6"/>
        <v>100</v>
      </c>
      <c r="Q76" s="108">
        <f>Гл.мелиор!Q76+Мелиораторы!Q76</f>
        <v>0</v>
      </c>
      <c r="R76" s="109">
        <f t="shared" si="7"/>
        <v>0</v>
      </c>
      <c r="S76" s="108">
        <f>Гл.мелиор!S76+Мелиораторы!S76</f>
        <v>0</v>
      </c>
      <c r="T76" s="109">
        <f t="shared" si="8"/>
        <v>0</v>
      </c>
      <c r="U76" s="108">
        <f>Гл.мелиор!U76+Мелиораторы!U76</f>
        <v>0</v>
      </c>
      <c r="V76" s="109">
        <f t="shared" si="9"/>
        <v>0</v>
      </c>
      <c r="W76" s="108">
        <f>Гл.мелиор!W76+Мелиораторы!W76</f>
        <v>0</v>
      </c>
      <c r="X76" s="109">
        <f t="shared" si="10"/>
        <v>0</v>
      </c>
      <c r="Y76" s="108">
        <f>Гл.мелиор!Y76+Мелиораторы!Y76</f>
        <v>0</v>
      </c>
      <c r="Z76" s="109">
        <f t="shared" si="11"/>
        <v>0</v>
      </c>
      <c r="AA76" s="108">
        <f>Гл.мелиор!AA76+Мелиораторы!AA76</f>
        <v>0</v>
      </c>
      <c r="AB76" s="109">
        <f t="shared" si="12"/>
        <v>0</v>
      </c>
      <c r="AC76" s="109">
        <f t="shared" si="13"/>
        <v>0</v>
      </c>
      <c r="AD76" s="108">
        <f>Гл.мелиор!AD76+Мелиораторы!AD76</f>
        <v>0</v>
      </c>
      <c r="AE76" s="109">
        <f t="shared" si="14"/>
        <v>0</v>
      </c>
      <c r="AF76" s="108">
        <f>Гл.мелиор!AF76+Мелиораторы!AF76</f>
        <v>0</v>
      </c>
      <c r="AG76" s="109">
        <f t="shared" si="15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108">
        <f>Гл.мелиор!C77+Мелиораторы!C77</f>
        <v>0</v>
      </c>
      <c r="D77" s="108">
        <f>Гл.мелиор!D77+Мелиораторы!D77</f>
        <v>0</v>
      </c>
      <c r="E77" s="109">
        <f t="shared" si="0"/>
        <v>0</v>
      </c>
      <c r="F77" s="108">
        <f>Гл.мелиор!F77+Мелиораторы!F77</f>
        <v>0</v>
      </c>
      <c r="G77" s="109">
        <f t="shared" si="1"/>
        <v>0</v>
      </c>
      <c r="H77" s="108">
        <f>Гл.мелиор!H77+Мелиораторы!H77</f>
        <v>0</v>
      </c>
      <c r="I77" s="109">
        <f t="shared" si="2"/>
        <v>0</v>
      </c>
      <c r="J77" s="109">
        <f t="shared" si="3"/>
        <v>0</v>
      </c>
      <c r="K77" s="108">
        <f>Гл.мелиор!K77+Мелиораторы!K77</f>
        <v>0</v>
      </c>
      <c r="L77" s="109">
        <f t="shared" si="4"/>
        <v>0</v>
      </c>
      <c r="M77" s="108">
        <f>Гл.мелиор!M77+Мелиораторы!M77</f>
        <v>0</v>
      </c>
      <c r="N77" s="109">
        <f t="shared" si="5"/>
        <v>0</v>
      </c>
      <c r="O77" s="108">
        <f>Гл.мелиор!O77+Мелиораторы!O77</f>
        <v>0</v>
      </c>
      <c r="P77" s="109">
        <f t="shared" si="6"/>
        <v>0</v>
      </c>
      <c r="Q77" s="108">
        <f>Гл.мелиор!Q77+Мелиораторы!Q77</f>
        <v>0</v>
      </c>
      <c r="R77" s="109">
        <f t="shared" si="7"/>
        <v>0</v>
      </c>
      <c r="S77" s="108">
        <f>Гл.мелиор!S77+Мелиораторы!S77</f>
        <v>0</v>
      </c>
      <c r="T77" s="109">
        <f t="shared" si="8"/>
        <v>0</v>
      </c>
      <c r="U77" s="108">
        <f>Гл.мелиор!U77+Мелиораторы!U77</f>
        <v>0</v>
      </c>
      <c r="V77" s="109">
        <f t="shared" si="9"/>
        <v>0</v>
      </c>
      <c r="W77" s="108">
        <f>Гл.мелиор!W77+Мелиораторы!W77</f>
        <v>0</v>
      </c>
      <c r="X77" s="109">
        <f t="shared" si="10"/>
        <v>0</v>
      </c>
      <c r="Y77" s="108">
        <f>Гл.мелиор!Y77+Мелиораторы!Y77</f>
        <v>0</v>
      </c>
      <c r="Z77" s="109">
        <f t="shared" si="11"/>
        <v>0</v>
      </c>
      <c r="AA77" s="108">
        <f>Гл.мелиор!AA77+Мелиораторы!AA77</f>
        <v>0</v>
      </c>
      <c r="AB77" s="109">
        <f t="shared" si="12"/>
        <v>0</v>
      </c>
      <c r="AC77" s="109">
        <f t="shared" si="13"/>
        <v>0</v>
      </c>
      <c r="AD77" s="108">
        <f>Гл.мелиор!AD77+Мелиораторы!AD77</f>
        <v>0</v>
      </c>
      <c r="AE77" s="109">
        <f t="shared" si="14"/>
        <v>0</v>
      </c>
      <c r="AF77" s="108">
        <f>Гл.мелиор!AF77+Мелиораторы!AF77</f>
        <v>0</v>
      </c>
      <c r="AG77" s="109">
        <f t="shared" si="15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108">
        <f>Гл.мелиор!C78+Мелиораторы!C78</f>
        <v>1</v>
      </c>
      <c r="D78" s="108">
        <f>Гл.мелиор!D78+Мелиораторы!D78</f>
        <v>2</v>
      </c>
      <c r="E78" s="109">
        <f t="shared" si="0"/>
        <v>200</v>
      </c>
      <c r="F78" s="108">
        <f>Гл.мелиор!F78+Мелиораторы!F78</f>
        <v>1</v>
      </c>
      <c r="G78" s="109">
        <f t="shared" si="1"/>
        <v>50</v>
      </c>
      <c r="H78" s="108">
        <f>Гл.мелиор!H78+Мелиораторы!H78</f>
        <v>2</v>
      </c>
      <c r="I78" s="109">
        <f t="shared" si="2"/>
        <v>100</v>
      </c>
      <c r="J78" s="109">
        <f t="shared" si="3"/>
        <v>200</v>
      </c>
      <c r="K78" s="108">
        <f>Гл.мелиор!K78+Мелиораторы!K78</f>
        <v>2</v>
      </c>
      <c r="L78" s="109">
        <f t="shared" si="4"/>
        <v>100</v>
      </c>
      <c r="M78" s="108">
        <f>Гл.мелиор!M78+Мелиораторы!M78</f>
        <v>0</v>
      </c>
      <c r="N78" s="109">
        <f t="shared" si="5"/>
        <v>0</v>
      </c>
      <c r="O78" s="108">
        <f>Гл.мелиор!O78+Мелиораторы!O78</f>
        <v>0</v>
      </c>
      <c r="P78" s="109">
        <f t="shared" si="6"/>
        <v>0</v>
      </c>
      <c r="Q78" s="108">
        <f>Гл.мелиор!Q78+Мелиораторы!Q78</f>
        <v>0</v>
      </c>
      <c r="R78" s="109">
        <f t="shared" si="7"/>
        <v>0</v>
      </c>
      <c r="S78" s="108">
        <f>Гл.мелиор!S78+Мелиораторы!S78</f>
        <v>0</v>
      </c>
      <c r="T78" s="109">
        <f t="shared" si="8"/>
        <v>0</v>
      </c>
      <c r="U78" s="108">
        <f>Гл.мелиор!U78+Мелиораторы!U78</f>
        <v>0</v>
      </c>
      <c r="V78" s="109">
        <f t="shared" si="9"/>
        <v>0</v>
      </c>
      <c r="W78" s="108">
        <f>Гл.мелиор!W78+Мелиораторы!W78</f>
        <v>0</v>
      </c>
      <c r="X78" s="109">
        <f t="shared" si="10"/>
        <v>0</v>
      </c>
      <c r="Y78" s="108">
        <f>Гл.мелиор!Y78+Мелиораторы!Y78</f>
        <v>0</v>
      </c>
      <c r="Z78" s="109">
        <f t="shared" si="11"/>
        <v>0</v>
      </c>
      <c r="AA78" s="108">
        <f>Гл.мелиор!AA78+Мелиораторы!AA78</f>
        <v>0</v>
      </c>
      <c r="AB78" s="109">
        <f t="shared" si="12"/>
        <v>0</v>
      </c>
      <c r="AC78" s="109">
        <f t="shared" si="13"/>
        <v>0</v>
      </c>
      <c r="AD78" s="108">
        <f>Гл.мелиор!AD78+Мелиораторы!AD78</f>
        <v>0</v>
      </c>
      <c r="AE78" s="109">
        <f t="shared" si="14"/>
        <v>0</v>
      </c>
      <c r="AF78" s="108">
        <f>Гл.мелиор!AF78+Мелиораторы!AF78</f>
        <v>0</v>
      </c>
      <c r="AG78" s="109">
        <f t="shared" si="15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61">
        <f>SUM(C80:C89)</f>
        <v>26</v>
      </c>
      <c r="D79" s="61">
        <f>SUM(D80:D89)</f>
        <v>22</v>
      </c>
      <c r="E79" s="62">
        <f>IF(C79=0,0,D79/C79*100)</f>
        <v>84.615384615384613</v>
      </c>
      <c r="F79" s="61">
        <f>SUM(F80:F89)</f>
        <v>5</v>
      </c>
      <c r="G79" s="62">
        <f>IF(D79=0,0,F79/D79*100)</f>
        <v>22.727272727272727</v>
      </c>
      <c r="H79" s="61">
        <f>SUM(H80:H89)</f>
        <v>18</v>
      </c>
      <c r="I79" s="62">
        <f>IF(D79=0,0,H79/D79*100)</f>
        <v>81.818181818181827</v>
      </c>
      <c r="J79" s="62">
        <f>IF(C79=0,0,H79/C79*100)</f>
        <v>69.230769230769226</v>
      </c>
      <c r="K79" s="61">
        <f>SUM(K80:K89)</f>
        <v>8</v>
      </c>
      <c r="L79" s="62">
        <f t="shared" si="4"/>
        <v>36.363636363636367</v>
      </c>
      <c r="M79" s="61">
        <f>SUM(M80:M89)</f>
        <v>10</v>
      </c>
      <c r="N79" s="62">
        <f>IF(D79=0,0,M79/D79*100)</f>
        <v>45.454545454545453</v>
      </c>
      <c r="O79" s="61">
        <f>SUM(O80:O89)</f>
        <v>4</v>
      </c>
      <c r="P79" s="62">
        <f>IF(D79=0,0,O79/D79*100)</f>
        <v>18.181818181818183</v>
      </c>
      <c r="Q79" s="61">
        <f>SUM(Q80:Q89)</f>
        <v>0</v>
      </c>
      <c r="R79" s="62">
        <f t="shared" si="7"/>
        <v>0</v>
      </c>
      <c r="S79" s="61">
        <f>SUM(S80:S89)</f>
        <v>2</v>
      </c>
      <c r="T79" s="62">
        <f>IF(D79=0,0,S79/D79*100)</f>
        <v>9.0909090909090917</v>
      </c>
      <c r="U79" s="61">
        <f>SUM(U80:U89)</f>
        <v>1</v>
      </c>
      <c r="V79" s="62">
        <f t="shared" si="9"/>
        <v>4.5454545454545459</v>
      </c>
      <c r="W79" s="61">
        <f>SUM(W80:W89)</f>
        <v>0</v>
      </c>
      <c r="X79" s="62">
        <f>IF(D79=0,0,W79/D79*100)</f>
        <v>0</v>
      </c>
      <c r="Y79" s="61">
        <f>SUM(Y80:Y89)</f>
        <v>3</v>
      </c>
      <c r="Z79" s="62">
        <f>IF(D79=0,0,Y79/D79*100)</f>
        <v>13.636363636363635</v>
      </c>
      <c r="AA79" s="61">
        <f>SUM(AA80:AA89)</f>
        <v>0</v>
      </c>
      <c r="AB79" s="62">
        <f>IF(D79=0,0,AA79/D79*100)</f>
        <v>0</v>
      </c>
      <c r="AC79" s="62">
        <f>IF(Y79=0,0,AA79/Y79*100)</f>
        <v>0</v>
      </c>
      <c r="AD79" s="61">
        <f>SUM(AD80:AD89)</f>
        <v>2</v>
      </c>
      <c r="AE79" s="62">
        <f t="shared" si="14"/>
        <v>9.0909090909090917</v>
      </c>
      <c r="AF79" s="61">
        <f>SUM(AF80:AF89)</f>
        <v>0</v>
      </c>
      <c r="AG79" s="62">
        <f>IF(D79=0,0,AF79/D79*100)</f>
        <v>0</v>
      </c>
      <c r="AH79" s="46"/>
      <c r="AI79" s="46"/>
    </row>
    <row r="80" spans="1:35" x14ac:dyDescent="0.25">
      <c r="A80" s="93">
        <v>65</v>
      </c>
      <c r="B80" s="96" t="s">
        <v>104</v>
      </c>
      <c r="C80" s="108">
        <f>Гл.мелиор!C80+Мелиораторы!C80</f>
        <v>0</v>
      </c>
      <c r="D80" s="108">
        <f>Гл.мелиор!D80+Мелиораторы!D80</f>
        <v>0</v>
      </c>
      <c r="E80" s="109">
        <f t="shared" ref="E80" si="64">IF(C80=0,0,D80/C80*100)</f>
        <v>0</v>
      </c>
      <c r="F80" s="108">
        <f>Гл.мелиор!F80+Мелиораторы!F80</f>
        <v>0</v>
      </c>
      <c r="G80" s="109">
        <f t="shared" ref="G80" si="65">IF(D80=0,0,F80/D80*100)</f>
        <v>0</v>
      </c>
      <c r="H80" s="108">
        <f>Гл.мелиор!H80+Мелиораторы!H80</f>
        <v>0</v>
      </c>
      <c r="I80" s="109">
        <f t="shared" ref="I80" si="66">IF(D80=0,0,H80/D80*100)</f>
        <v>0</v>
      </c>
      <c r="J80" s="109">
        <f t="shared" ref="J80" si="67">IF(C80=0,0,H80/C80*100)</f>
        <v>0</v>
      </c>
      <c r="K80" s="108">
        <f>Гл.мелиор!K80+Мелиораторы!K80</f>
        <v>0</v>
      </c>
      <c r="L80" s="109">
        <f t="shared" ref="L80" si="68">IF(D80=0,0,K80/D80*100)</f>
        <v>0</v>
      </c>
      <c r="M80" s="108">
        <f>Гл.мелиор!M80+Мелиораторы!M80</f>
        <v>0</v>
      </c>
      <c r="N80" s="109">
        <f t="shared" ref="N80" si="69">IF(D80=0,0,M80/D80*100)</f>
        <v>0</v>
      </c>
      <c r="O80" s="108">
        <f>Гл.мелиор!O80+Мелиораторы!O80</f>
        <v>0</v>
      </c>
      <c r="P80" s="109">
        <f t="shared" ref="P80" si="70">IF(D80=0,0,O80/D80*100)</f>
        <v>0</v>
      </c>
      <c r="Q80" s="108">
        <f>Гл.мелиор!Q80+Мелиораторы!Q80</f>
        <v>0</v>
      </c>
      <c r="R80" s="109">
        <f t="shared" ref="R80" si="71">IF(O80=0,0,Q80/O80*100)</f>
        <v>0</v>
      </c>
      <c r="S80" s="108">
        <f>Гл.мелиор!S80+Мелиораторы!S80</f>
        <v>0</v>
      </c>
      <c r="T80" s="109">
        <f t="shared" ref="T80" si="72">IF(D80=0,0,S80/D80*100)</f>
        <v>0</v>
      </c>
      <c r="U80" s="108">
        <f>Гл.мелиор!U80+Мелиораторы!U80</f>
        <v>0</v>
      </c>
      <c r="V80" s="109">
        <f t="shared" ref="V80" si="73">IF(D80=0,0,U80/D80*100)</f>
        <v>0</v>
      </c>
      <c r="W80" s="108">
        <f>Гл.мелиор!W80+Мелиораторы!W80</f>
        <v>0</v>
      </c>
      <c r="X80" s="109">
        <f t="shared" ref="X80" si="74">IF(D80=0,0,W80/D80*100)</f>
        <v>0</v>
      </c>
      <c r="Y80" s="108">
        <f>Гл.мелиор!Y80+Мелиораторы!Y80</f>
        <v>0</v>
      </c>
      <c r="Z80" s="109">
        <f t="shared" ref="Z80" si="75">IF(D80=0,0,Y80/D80*100)</f>
        <v>0</v>
      </c>
      <c r="AA80" s="108">
        <f>Гл.мелиор!AA80+Мелиораторы!AA80</f>
        <v>0</v>
      </c>
      <c r="AB80" s="109">
        <f t="shared" ref="AB80" si="76">IF(D80=0,0,AA80/D80*100)</f>
        <v>0</v>
      </c>
      <c r="AC80" s="109">
        <f t="shared" ref="AC80" si="77">IF(Y80=0,0,AA80/Y80*100)</f>
        <v>0</v>
      </c>
      <c r="AD80" s="108">
        <f>Гл.мелиор!AD80+Мелиораторы!AD80</f>
        <v>0</v>
      </c>
      <c r="AE80" s="109">
        <f t="shared" ref="AE80" si="78">IF(D80=0,0,AD80/D80*100)</f>
        <v>0</v>
      </c>
      <c r="AF80" s="108">
        <f>Гл.мелиор!AF80+Мелиораторы!AF80</f>
        <v>0</v>
      </c>
      <c r="AG80" s="109">
        <f t="shared" ref="AG80" si="7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108">
        <f>Гл.мелиор!C81+Мелиораторы!C81</f>
        <v>1</v>
      </c>
      <c r="D81" s="108">
        <f>Гл.мелиор!D81+Мелиораторы!D81</f>
        <v>1</v>
      </c>
      <c r="E81" s="109">
        <f t="shared" ref="E81:E89" si="80">IF(C81=0,0,D81/C81*100)</f>
        <v>100</v>
      </c>
      <c r="F81" s="108">
        <f>Гл.мелиор!F81+Мелиораторы!F81</f>
        <v>0</v>
      </c>
      <c r="G81" s="109">
        <f t="shared" ref="G81:G89" si="81">IF(D81=0,0,F81/D81*100)</f>
        <v>0</v>
      </c>
      <c r="H81" s="108">
        <f>Гл.мелиор!H81+Мелиораторы!H81</f>
        <v>0</v>
      </c>
      <c r="I81" s="109">
        <f t="shared" ref="I81:I89" si="82">IF(D81=0,0,H81/D81*100)</f>
        <v>0</v>
      </c>
      <c r="J81" s="109">
        <f t="shared" ref="J81:J89" si="83">IF(C81=0,0,H81/C81*100)</f>
        <v>0</v>
      </c>
      <c r="K81" s="108">
        <f>Гл.мелиор!K81+Мелиораторы!K81</f>
        <v>0</v>
      </c>
      <c r="L81" s="109">
        <f t="shared" ref="L81:L89" si="84">IF(D81=0,0,K81/D81*100)</f>
        <v>0</v>
      </c>
      <c r="M81" s="108">
        <f>Гл.мелиор!M81+Мелиораторы!M81</f>
        <v>0</v>
      </c>
      <c r="N81" s="109">
        <f t="shared" ref="N81:N89" si="85">IF(D81=0,0,M81/D81*100)</f>
        <v>0</v>
      </c>
      <c r="O81" s="108">
        <f>Гл.мелиор!O81+Мелиораторы!O81</f>
        <v>1</v>
      </c>
      <c r="P81" s="109">
        <f t="shared" ref="P81:P89" si="86">IF(D81=0,0,O81/D81*100)</f>
        <v>100</v>
      </c>
      <c r="Q81" s="108">
        <f>Гл.мелиор!Q81+Мелиораторы!Q81</f>
        <v>0</v>
      </c>
      <c r="R81" s="109">
        <f t="shared" ref="R81:R89" si="87">IF(O81=0,0,Q81/O81*100)</f>
        <v>0</v>
      </c>
      <c r="S81" s="108">
        <f>Гл.мелиор!S81+Мелиораторы!S81</f>
        <v>0</v>
      </c>
      <c r="T81" s="109">
        <f t="shared" ref="T81:T89" si="88">IF(D81=0,0,S81/D81*100)</f>
        <v>0</v>
      </c>
      <c r="U81" s="108">
        <f>Гл.мелиор!U81+Мелиораторы!U81</f>
        <v>1</v>
      </c>
      <c r="V81" s="109">
        <f t="shared" ref="V81:V89" si="89">IF(D81=0,0,U81/D81*100)</f>
        <v>100</v>
      </c>
      <c r="W81" s="108">
        <f>Гл.мелиор!W81+Мелиораторы!W81</f>
        <v>0</v>
      </c>
      <c r="X81" s="109">
        <f t="shared" ref="X81:X89" si="90">IF(D81=0,0,W81/D81*100)</f>
        <v>0</v>
      </c>
      <c r="Y81" s="108">
        <f>Гл.мелиор!Y81+Мелиораторы!Y81</f>
        <v>1</v>
      </c>
      <c r="Z81" s="109">
        <f t="shared" ref="Z81:Z89" si="91">IF(D81=0,0,Y81/D81*100)</f>
        <v>100</v>
      </c>
      <c r="AA81" s="108">
        <f>Гл.мелиор!AA81+Мелиораторы!AA81</f>
        <v>0</v>
      </c>
      <c r="AB81" s="109">
        <f t="shared" ref="AB81:AB89" si="92">IF(D81=0,0,AA81/D81*100)</f>
        <v>0</v>
      </c>
      <c r="AC81" s="109">
        <f t="shared" ref="AC81:AC89" si="93">IF(Y81=0,0,AA81/Y81*100)</f>
        <v>0</v>
      </c>
      <c r="AD81" s="108">
        <f>Гл.мелиор!AD81+Мелиораторы!AD81</f>
        <v>0</v>
      </c>
      <c r="AE81" s="109">
        <f t="shared" ref="AE81:AE89" si="94">IF(D81=0,0,AD81/D81*100)</f>
        <v>0</v>
      </c>
      <c r="AF81" s="108">
        <f>Гл.мелиор!AF81+Мелиораторы!AF81</f>
        <v>0</v>
      </c>
      <c r="AG81" s="109">
        <f t="shared" ref="AG81:AG89" si="95">IF(D81=0,0,AF81/D81*100)</f>
        <v>0</v>
      </c>
      <c r="AH81" s="42"/>
      <c r="AI81" s="42"/>
    </row>
    <row r="82" spans="1:35" x14ac:dyDescent="0.25">
      <c r="A82" s="93">
        <f t="shared" ref="A82:A89" si="96">A81+1</f>
        <v>67</v>
      </c>
      <c r="B82" s="96" t="s">
        <v>107</v>
      </c>
      <c r="C82" s="108">
        <f>Гл.мелиор!C82+Мелиораторы!C82</f>
        <v>0</v>
      </c>
      <c r="D82" s="108">
        <f>Гл.мелиор!D82+Мелиораторы!D82</f>
        <v>0</v>
      </c>
      <c r="E82" s="109">
        <f t="shared" si="80"/>
        <v>0</v>
      </c>
      <c r="F82" s="108">
        <f>Гл.мелиор!F82+Мелиораторы!F82</f>
        <v>0</v>
      </c>
      <c r="G82" s="109">
        <f t="shared" si="81"/>
        <v>0</v>
      </c>
      <c r="H82" s="108">
        <f>Гл.мелиор!H82+Мелиораторы!H82</f>
        <v>0</v>
      </c>
      <c r="I82" s="109">
        <f t="shared" si="82"/>
        <v>0</v>
      </c>
      <c r="J82" s="109">
        <f t="shared" si="83"/>
        <v>0</v>
      </c>
      <c r="K82" s="108">
        <f>Гл.мелиор!K82+Мелиораторы!K82</f>
        <v>0</v>
      </c>
      <c r="L82" s="109">
        <f t="shared" si="84"/>
        <v>0</v>
      </c>
      <c r="M82" s="108">
        <f>Гл.мелиор!M82+Мелиораторы!M82</f>
        <v>0</v>
      </c>
      <c r="N82" s="109">
        <f t="shared" si="85"/>
        <v>0</v>
      </c>
      <c r="O82" s="108">
        <f>Гл.мелиор!O82+Мелиораторы!O82</f>
        <v>0</v>
      </c>
      <c r="P82" s="109">
        <f t="shared" si="86"/>
        <v>0</v>
      </c>
      <c r="Q82" s="108">
        <f>Гл.мелиор!Q82+Мелиораторы!Q82</f>
        <v>0</v>
      </c>
      <c r="R82" s="109">
        <f t="shared" si="87"/>
        <v>0</v>
      </c>
      <c r="S82" s="108">
        <f>Гл.мелиор!S82+Мелиораторы!S82</f>
        <v>0</v>
      </c>
      <c r="T82" s="109">
        <f t="shared" si="88"/>
        <v>0</v>
      </c>
      <c r="U82" s="108">
        <f>Гл.мелиор!U82+Мелиораторы!U82</f>
        <v>0</v>
      </c>
      <c r="V82" s="109">
        <f t="shared" si="89"/>
        <v>0</v>
      </c>
      <c r="W82" s="108">
        <f>Гл.мелиор!W82+Мелиораторы!W82</f>
        <v>0</v>
      </c>
      <c r="X82" s="109">
        <f t="shared" si="90"/>
        <v>0</v>
      </c>
      <c r="Y82" s="108">
        <f>Гл.мелиор!Y82+Мелиораторы!Y82</f>
        <v>0</v>
      </c>
      <c r="Z82" s="109">
        <f t="shared" si="91"/>
        <v>0</v>
      </c>
      <c r="AA82" s="108">
        <f>Гл.мелиор!AA82+Мелиораторы!AA82</f>
        <v>0</v>
      </c>
      <c r="AB82" s="109">
        <f t="shared" si="92"/>
        <v>0</v>
      </c>
      <c r="AC82" s="109">
        <f t="shared" si="93"/>
        <v>0</v>
      </c>
      <c r="AD82" s="108">
        <f>Гл.мелиор!AD82+Мелиораторы!AD82</f>
        <v>0</v>
      </c>
      <c r="AE82" s="109">
        <f t="shared" si="94"/>
        <v>0</v>
      </c>
      <c r="AF82" s="108">
        <f>Гл.мелиор!AF82+Мелиораторы!AF82</f>
        <v>0</v>
      </c>
      <c r="AG82" s="109">
        <f t="shared" si="95"/>
        <v>0</v>
      </c>
      <c r="AH82" s="42"/>
      <c r="AI82" s="42"/>
    </row>
    <row r="83" spans="1:35" x14ac:dyDescent="0.25">
      <c r="A83" s="93">
        <f t="shared" si="96"/>
        <v>68</v>
      </c>
      <c r="B83" s="96" t="s">
        <v>108</v>
      </c>
      <c r="C83" s="108">
        <f>Гл.мелиор!C83+Мелиораторы!C83</f>
        <v>6</v>
      </c>
      <c r="D83" s="108">
        <f>Гл.мелиор!D83+Мелиораторы!D83</f>
        <v>6</v>
      </c>
      <c r="E83" s="109">
        <f t="shared" si="80"/>
        <v>100</v>
      </c>
      <c r="F83" s="108">
        <f>Гл.мелиор!F83+Мелиораторы!F83</f>
        <v>0</v>
      </c>
      <c r="G83" s="109">
        <f t="shared" si="81"/>
        <v>0</v>
      </c>
      <c r="H83" s="108">
        <f>Гл.мелиор!H83+Мелиораторы!H83</f>
        <v>4</v>
      </c>
      <c r="I83" s="109">
        <f t="shared" si="82"/>
        <v>66.666666666666657</v>
      </c>
      <c r="J83" s="109">
        <f t="shared" si="83"/>
        <v>66.666666666666657</v>
      </c>
      <c r="K83" s="108">
        <f>Гл.мелиор!K83+Мелиораторы!K83</f>
        <v>1</v>
      </c>
      <c r="L83" s="109">
        <f t="shared" si="84"/>
        <v>16.666666666666664</v>
      </c>
      <c r="M83" s="108">
        <f>Гл.мелиор!M83+Мелиораторы!M83</f>
        <v>3</v>
      </c>
      <c r="N83" s="109">
        <f t="shared" si="85"/>
        <v>50</v>
      </c>
      <c r="O83" s="108">
        <f>Гл.мелиор!O83+Мелиораторы!O83</f>
        <v>2</v>
      </c>
      <c r="P83" s="109">
        <f t="shared" si="86"/>
        <v>33.333333333333329</v>
      </c>
      <c r="Q83" s="108">
        <f>Гл.мелиор!Q83+Мелиораторы!Q83</f>
        <v>0</v>
      </c>
      <c r="R83" s="109">
        <f t="shared" si="87"/>
        <v>0</v>
      </c>
      <c r="S83" s="108">
        <f>Гл.мелиор!S83+Мелиораторы!S83</f>
        <v>0</v>
      </c>
      <c r="T83" s="109">
        <f t="shared" si="88"/>
        <v>0</v>
      </c>
      <c r="U83" s="108">
        <f>Гл.мелиор!U83+Мелиораторы!U83</f>
        <v>0</v>
      </c>
      <c r="V83" s="109">
        <f t="shared" si="89"/>
        <v>0</v>
      </c>
      <c r="W83" s="108">
        <f>Гл.мелиор!W83+Мелиораторы!W83</f>
        <v>0</v>
      </c>
      <c r="X83" s="109">
        <f t="shared" si="90"/>
        <v>0</v>
      </c>
      <c r="Y83" s="108">
        <f>Гл.мелиор!Y83+Мелиораторы!Y83</f>
        <v>1</v>
      </c>
      <c r="Z83" s="109">
        <f t="shared" si="91"/>
        <v>16.666666666666664</v>
      </c>
      <c r="AA83" s="108">
        <f>Гл.мелиор!AA83+Мелиораторы!AA83</f>
        <v>0</v>
      </c>
      <c r="AB83" s="109">
        <f t="shared" si="92"/>
        <v>0</v>
      </c>
      <c r="AC83" s="109">
        <f t="shared" si="93"/>
        <v>0</v>
      </c>
      <c r="AD83" s="108">
        <f>Гл.мелиор!AD83+Мелиораторы!AD83</f>
        <v>2</v>
      </c>
      <c r="AE83" s="109">
        <f t="shared" si="94"/>
        <v>33.333333333333329</v>
      </c>
      <c r="AF83" s="108">
        <f>Гл.мелиор!AF83+Мелиораторы!AF83</f>
        <v>0</v>
      </c>
      <c r="AG83" s="109">
        <f t="shared" si="95"/>
        <v>0</v>
      </c>
      <c r="AH83" s="42"/>
      <c r="AI83" s="42"/>
    </row>
    <row r="84" spans="1:35" x14ac:dyDescent="0.25">
      <c r="A84" s="93">
        <f t="shared" si="96"/>
        <v>69</v>
      </c>
      <c r="B84" s="96" t="s">
        <v>110</v>
      </c>
      <c r="C84" s="108">
        <f>Гл.мелиор!C84+Мелиораторы!C84</f>
        <v>4</v>
      </c>
      <c r="D84" s="108">
        <f>Гл.мелиор!D84+Мелиораторы!D84</f>
        <v>4</v>
      </c>
      <c r="E84" s="109">
        <f t="shared" si="80"/>
        <v>100</v>
      </c>
      <c r="F84" s="108">
        <f>Гл.мелиор!F84+Мелиораторы!F84</f>
        <v>2</v>
      </c>
      <c r="G84" s="109">
        <f t="shared" si="81"/>
        <v>50</v>
      </c>
      <c r="H84" s="108">
        <f>Гл.мелиор!H84+Мелиораторы!H84</f>
        <v>4</v>
      </c>
      <c r="I84" s="109">
        <f t="shared" si="82"/>
        <v>100</v>
      </c>
      <c r="J84" s="109">
        <f t="shared" si="83"/>
        <v>100</v>
      </c>
      <c r="K84" s="108">
        <f>Гл.мелиор!K84+Мелиораторы!K84</f>
        <v>3</v>
      </c>
      <c r="L84" s="109">
        <f t="shared" si="84"/>
        <v>75</v>
      </c>
      <c r="M84" s="108">
        <f>Гл.мелиор!M84+Мелиораторы!M84</f>
        <v>1</v>
      </c>
      <c r="N84" s="109">
        <f t="shared" si="85"/>
        <v>25</v>
      </c>
      <c r="O84" s="108">
        <f>Гл.мелиор!O84+Мелиораторы!O84</f>
        <v>0</v>
      </c>
      <c r="P84" s="109">
        <f t="shared" si="86"/>
        <v>0</v>
      </c>
      <c r="Q84" s="108">
        <f>Гл.мелиор!Q84+Мелиораторы!Q84</f>
        <v>0</v>
      </c>
      <c r="R84" s="109">
        <f t="shared" si="87"/>
        <v>0</v>
      </c>
      <c r="S84" s="108">
        <f>Гл.мелиор!S84+Мелиораторы!S84</f>
        <v>2</v>
      </c>
      <c r="T84" s="109">
        <f t="shared" si="88"/>
        <v>50</v>
      </c>
      <c r="U84" s="108">
        <f>Гл.мелиор!U84+Мелиораторы!U84</f>
        <v>0</v>
      </c>
      <c r="V84" s="109">
        <f t="shared" si="89"/>
        <v>0</v>
      </c>
      <c r="W84" s="108">
        <f>Гл.мелиор!W84+Мелиораторы!W84</f>
        <v>0</v>
      </c>
      <c r="X84" s="109">
        <f t="shared" si="90"/>
        <v>0</v>
      </c>
      <c r="Y84" s="108">
        <f>Гл.мелиор!Y84+Мелиораторы!Y84</f>
        <v>1</v>
      </c>
      <c r="Z84" s="109">
        <f t="shared" si="91"/>
        <v>25</v>
      </c>
      <c r="AA84" s="108">
        <f>Гл.мелиор!AA84+Мелиораторы!AA84</f>
        <v>0</v>
      </c>
      <c r="AB84" s="109">
        <f t="shared" si="92"/>
        <v>0</v>
      </c>
      <c r="AC84" s="109">
        <f t="shared" si="93"/>
        <v>0</v>
      </c>
      <c r="AD84" s="108">
        <f>Гл.мелиор!AD84+Мелиораторы!AD84</f>
        <v>0</v>
      </c>
      <c r="AE84" s="109">
        <f t="shared" si="94"/>
        <v>0</v>
      </c>
      <c r="AF84" s="108">
        <f>Гл.мелиор!AF84+Мелиораторы!AF84</f>
        <v>0</v>
      </c>
      <c r="AG84" s="109">
        <f t="shared" si="95"/>
        <v>0</v>
      </c>
      <c r="AH84" s="42"/>
      <c r="AI84" s="42"/>
    </row>
    <row r="85" spans="1:35" x14ac:dyDescent="0.25">
      <c r="A85" s="93">
        <f t="shared" si="96"/>
        <v>70</v>
      </c>
      <c r="B85" s="96" t="s">
        <v>111</v>
      </c>
      <c r="C85" s="108">
        <f>Гл.мелиор!C85+Мелиораторы!C85</f>
        <v>0</v>
      </c>
      <c r="D85" s="108">
        <f>Гл.мелиор!D85+Мелиораторы!D85</f>
        <v>0</v>
      </c>
      <c r="E85" s="109">
        <f t="shared" si="80"/>
        <v>0</v>
      </c>
      <c r="F85" s="108">
        <f>Гл.мелиор!F85+Мелиораторы!F85</f>
        <v>0</v>
      </c>
      <c r="G85" s="109">
        <f t="shared" si="81"/>
        <v>0</v>
      </c>
      <c r="H85" s="108">
        <f>Гл.мелиор!H85+Мелиораторы!H85</f>
        <v>0</v>
      </c>
      <c r="I85" s="109">
        <f t="shared" si="82"/>
        <v>0</v>
      </c>
      <c r="J85" s="109">
        <f t="shared" si="83"/>
        <v>0</v>
      </c>
      <c r="K85" s="108">
        <f>Гл.мелиор!K85+Мелиораторы!K85</f>
        <v>0</v>
      </c>
      <c r="L85" s="109">
        <f t="shared" si="84"/>
        <v>0</v>
      </c>
      <c r="M85" s="108">
        <f>Гл.мелиор!M85+Мелиораторы!M85</f>
        <v>0</v>
      </c>
      <c r="N85" s="109">
        <f t="shared" si="85"/>
        <v>0</v>
      </c>
      <c r="O85" s="108">
        <f>Гл.мелиор!O85+Мелиораторы!O85</f>
        <v>0</v>
      </c>
      <c r="P85" s="109">
        <f t="shared" si="86"/>
        <v>0</v>
      </c>
      <c r="Q85" s="108">
        <f>Гл.мелиор!Q85+Мелиораторы!Q85</f>
        <v>0</v>
      </c>
      <c r="R85" s="109">
        <f t="shared" si="87"/>
        <v>0</v>
      </c>
      <c r="S85" s="108">
        <f>Гл.мелиор!S85+Мелиораторы!S85</f>
        <v>0</v>
      </c>
      <c r="T85" s="109">
        <f t="shared" si="88"/>
        <v>0</v>
      </c>
      <c r="U85" s="108">
        <f>Гл.мелиор!U85+Мелиораторы!U85</f>
        <v>0</v>
      </c>
      <c r="V85" s="109">
        <f t="shared" si="89"/>
        <v>0</v>
      </c>
      <c r="W85" s="108">
        <f>Гл.мелиор!W85+Мелиораторы!W85</f>
        <v>0</v>
      </c>
      <c r="X85" s="109">
        <f t="shared" si="90"/>
        <v>0</v>
      </c>
      <c r="Y85" s="108">
        <f>Гл.мелиор!Y85+Мелиораторы!Y85</f>
        <v>0</v>
      </c>
      <c r="Z85" s="109">
        <f t="shared" si="91"/>
        <v>0</v>
      </c>
      <c r="AA85" s="108">
        <f>Гл.мелиор!AA85+Мелиораторы!AA85</f>
        <v>0</v>
      </c>
      <c r="AB85" s="109">
        <f t="shared" si="92"/>
        <v>0</v>
      </c>
      <c r="AC85" s="109">
        <f t="shared" si="93"/>
        <v>0</v>
      </c>
      <c r="AD85" s="108">
        <f>Гл.мелиор!AD85+Мелиораторы!AD85</f>
        <v>0</v>
      </c>
      <c r="AE85" s="109">
        <f t="shared" si="94"/>
        <v>0</v>
      </c>
      <c r="AF85" s="108">
        <f>Гл.мелиор!AF85+Мелиораторы!AF85</f>
        <v>0</v>
      </c>
      <c r="AG85" s="109">
        <f t="shared" si="95"/>
        <v>0</v>
      </c>
      <c r="AH85" s="42"/>
      <c r="AI85" s="42"/>
    </row>
    <row r="86" spans="1:35" x14ac:dyDescent="0.25">
      <c r="A86" s="93">
        <f t="shared" si="96"/>
        <v>71</v>
      </c>
      <c r="B86" s="96" t="s">
        <v>112</v>
      </c>
      <c r="C86" s="108">
        <f>Гл.мелиор!C86+Мелиораторы!C86</f>
        <v>4</v>
      </c>
      <c r="D86" s="108">
        <f>Гл.мелиор!D86+Мелиораторы!D86</f>
        <v>4</v>
      </c>
      <c r="E86" s="109">
        <f t="shared" si="80"/>
        <v>100</v>
      </c>
      <c r="F86" s="108">
        <f>Гл.мелиор!F86+Мелиораторы!F86</f>
        <v>0</v>
      </c>
      <c r="G86" s="109">
        <f t="shared" si="81"/>
        <v>0</v>
      </c>
      <c r="H86" s="108">
        <f>Гл.мелиор!H86+Мелиораторы!H86</f>
        <v>4</v>
      </c>
      <c r="I86" s="109">
        <f t="shared" si="82"/>
        <v>100</v>
      </c>
      <c r="J86" s="109">
        <f t="shared" si="83"/>
        <v>100</v>
      </c>
      <c r="K86" s="108">
        <f>Гл.мелиор!K86+Мелиораторы!K86</f>
        <v>0</v>
      </c>
      <c r="L86" s="109">
        <f t="shared" si="84"/>
        <v>0</v>
      </c>
      <c r="M86" s="108">
        <f>Гл.мелиор!M86+Мелиораторы!M86</f>
        <v>4</v>
      </c>
      <c r="N86" s="109">
        <f t="shared" si="85"/>
        <v>100</v>
      </c>
      <c r="O86" s="108">
        <f>Гл.мелиор!O86+Мелиораторы!O86</f>
        <v>0</v>
      </c>
      <c r="P86" s="109">
        <f t="shared" si="86"/>
        <v>0</v>
      </c>
      <c r="Q86" s="108">
        <f>Гл.мелиор!Q86+Мелиораторы!Q86</f>
        <v>0</v>
      </c>
      <c r="R86" s="109">
        <f t="shared" si="87"/>
        <v>0</v>
      </c>
      <c r="S86" s="108">
        <f>Гл.мелиор!S86+Мелиораторы!S86</f>
        <v>0</v>
      </c>
      <c r="T86" s="109">
        <f t="shared" si="88"/>
        <v>0</v>
      </c>
      <c r="U86" s="108">
        <f>Гл.мелиор!U86+Мелиораторы!U86</f>
        <v>0</v>
      </c>
      <c r="V86" s="109">
        <f t="shared" si="89"/>
        <v>0</v>
      </c>
      <c r="W86" s="108">
        <f>Гл.мелиор!W86+Мелиораторы!W86</f>
        <v>0</v>
      </c>
      <c r="X86" s="109">
        <f t="shared" si="90"/>
        <v>0</v>
      </c>
      <c r="Y86" s="108">
        <f>Гл.мелиор!Y86+Мелиораторы!Y86</f>
        <v>0</v>
      </c>
      <c r="Z86" s="109">
        <f t="shared" si="91"/>
        <v>0</v>
      </c>
      <c r="AA86" s="108">
        <f>Гл.мелиор!AA86+Мелиораторы!AA86</f>
        <v>0</v>
      </c>
      <c r="AB86" s="109">
        <f t="shared" si="92"/>
        <v>0</v>
      </c>
      <c r="AC86" s="109">
        <f t="shared" si="93"/>
        <v>0</v>
      </c>
      <c r="AD86" s="108">
        <f>Гл.мелиор!AD86+Мелиораторы!AD86</f>
        <v>0</v>
      </c>
      <c r="AE86" s="109">
        <f t="shared" si="94"/>
        <v>0</v>
      </c>
      <c r="AF86" s="108">
        <f>Гл.мелиор!AF86+Мелиораторы!AF86</f>
        <v>0</v>
      </c>
      <c r="AG86" s="109">
        <f t="shared" si="95"/>
        <v>0</v>
      </c>
      <c r="AH86" s="42"/>
      <c r="AI86" s="42"/>
    </row>
    <row r="87" spans="1:35" x14ac:dyDescent="0.25">
      <c r="A87" s="93">
        <f t="shared" si="96"/>
        <v>72</v>
      </c>
      <c r="B87" s="96" t="s">
        <v>113</v>
      </c>
      <c r="C87" s="108">
        <f>Гл.мелиор!C87+Мелиораторы!C87</f>
        <v>4</v>
      </c>
      <c r="D87" s="108">
        <f>Гл.мелиор!D87+Мелиораторы!D87</f>
        <v>2</v>
      </c>
      <c r="E87" s="109">
        <f t="shared" si="80"/>
        <v>50</v>
      </c>
      <c r="F87" s="108">
        <f>Гл.мелиор!F87+Мелиораторы!F87</f>
        <v>0</v>
      </c>
      <c r="G87" s="109">
        <f t="shared" si="81"/>
        <v>0</v>
      </c>
      <c r="H87" s="108">
        <f>Гл.мелиор!H87+Мелиораторы!H87</f>
        <v>2</v>
      </c>
      <c r="I87" s="109">
        <f t="shared" si="82"/>
        <v>100</v>
      </c>
      <c r="J87" s="109">
        <f t="shared" si="83"/>
        <v>50</v>
      </c>
      <c r="K87" s="108">
        <f>Гл.мелиор!K87+Мелиораторы!K87</f>
        <v>2</v>
      </c>
      <c r="L87" s="109">
        <f t="shared" si="84"/>
        <v>100</v>
      </c>
      <c r="M87" s="108">
        <f>Гл.мелиор!M87+Мелиораторы!M87</f>
        <v>0</v>
      </c>
      <c r="N87" s="109">
        <f t="shared" si="85"/>
        <v>0</v>
      </c>
      <c r="O87" s="108">
        <f>Гл.мелиор!O87+Мелиораторы!O87</f>
        <v>0</v>
      </c>
      <c r="P87" s="109">
        <f t="shared" si="86"/>
        <v>0</v>
      </c>
      <c r="Q87" s="108">
        <f>Гл.мелиор!Q87+Мелиораторы!Q87</f>
        <v>0</v>
      </c>
      <c r="R87" s="109">
        <f t="shared" si="87"/>
        <v>0</v>
      </c>
      <c r="S87" s="108">
        <f>Гл.мелиор!S87+Мелиораторы!S87</f>
        <v>0</v>
      </c>
      <c r="T87" s="109">
        <f t="shared" si="88"/>
        <v>0</v>
      </c>
      <c r="U87" s="108">
        <f>Гл.мелиор!U87+Мелиораторы!U87</f>
        <v>0</v>
      </c>
      <c r="V87" s="109">
        <f t="shared" si="89"/>
        <v>0</v>
      </c>
      <c r="W87" s="108">
        <f>Гл.мелиор!W87+Мелиораторы!W87</f>
        <v>0</v>
      </c>
      <c r="X87" s="109">
        <f t="shared" si="90"/>
        <v>0</v>
      </c>
      <c r="Y87" s="108">
        <f>Гл.мелиор!Y87+Мелиораторы!Y87</f>
        <v>0</v>
      </c>
      <c r="Z87" s="109">
        <f t="shared" si="91"/>
        <v>0</v>
      </c>
      <c r="AA87" s="108">
        <f>Гл.мелиор!AA87+Мелиораторы!AA87</f>
        <v>0</v>
      </c>
      <c r="AB87" s="109">
        <f t="shared" si="92"/>
        <v>0</v>
      </c>
      <c r="AC87" s="109">
        <f t="shared" si="93"/>
        <v>0</v>
      </c>
      <c r="AD87" s="108">
        <f>Гл.мелиор!AD87+Мелиораторы!AD87</f>
        <v>0</v>
      </c>
      <c r="AE87" s="109">
        <f t="shared" si="94"/>
        <v>0</v>
      </c>
      <c r="AF87" s="108">
        <f>Гл.мелиор!AF87+Мелиораторы!AF87</f>
        <v>0</v>
      </c>
      <c r="AG87" s="109">
        <f t="shared" si="95"/>
        <v>0</v>
      </c>
      <c r="AH87" s="42"/>
      <c r="AI87" s="42"/>
    </row>
    <row r="88" spans="1:35" x14ac:dyDescent="0.25">
      <c r="A88" s="93">
        <f t="shared" si="96"/>
        <v>73</v>
      </c>
      <c r="B88" s="96" t="s">
        <v>114</v>
      </c>
      <c r="C88" s="108">
        <f>Гл.мелиор!C88+Мелиораторы!C88</f>
        <v>7</v>
      </c>
      <c r="D88" s="108">
        <f>Гл.мелиор!D88+Мелиораторы!D88</f>
        <v>5</v>
      </c>
      <c r="E88" s="109">
        <f t="shared" si="80"/>
        <v>71.428571428571431</v>
      </c>
      <c r="F88" s="108">
        <f>Гл.мелиор!F88+Мелиораторы!F88</f>
        <v>3</v>
      </c>
      <c r="G88" s="109">
        <f t="shared" si="81"/>
        <v>60</v>
      </c>
      <c r="H88" s="108">
        <f>Гл.мелиор!H88+Мелиораторы!H88</f>
        <v>4</v>
      </c>
      <c r="I88" s="109">
        <f t="shared" si="82"/>
        <v>80</v>
      </c>
      <c r="J88" s="109">
        <f t="shared" si="83"/>
        <v>57.142857142857139</v>
      </c>
      <c r="K88" s="108">
        <f>Гл.мелиор!K88+Мелиораторы!K88</f>
        <v>2</v>
      </c>
      <c r="L88" s="109">
        <f t="shared" si="84"/>
        <v>40</v>
      </c>
      <c r="M88" s="108">
        <f>Гл.мелиор!M88+Мелиораторы!M88</f>
        <v>2</v>
      </c>
      <c r="N88" s="109">
        <f t="shared" si="85"/>
        <v>40</v>
      </c>
      <c r="O88" s="108">
        <f>Гл.мелиор!O88+Мелиораторы!O88</f>
        <v>1</v>
      </c>
      <c r="P88" s="109">
        <f t="shared" si="86"/>
        <v>20</v>
      </c>
      <c r="Q88" s="108">
        <f>Гл.мелиор!Q88+Мелиораторы!Q88</f>
        <v>0</v>
      </c>
      <c r="R88" s="109">
        <f t="shared" si="87"/>
        <v>0</v>
      </c>
      <c r="S88" s="108">
        <f>Гл.мелиор!S88+Мелиораторы!S88</f>
        <v>0</v>
      </c>
      <c r="T88" s="109">
        <f t="shared" si="88"/>
        <v>0</v>
      </c>
      <c r="U88" s="108">
        <f>Гл.мелиор!U88+Мелиораторы!U88</f>
        <v>0</v>
      </c>
      <c r="V88" s="109">
        <f t="shared" si="89"/>
        <v>0</v>
      </c>
      <c r="W88" s="108">
        <f>Гл.мелиор!W88+Мелиораторы!W88</f>
        <v>0</v>
      </c>
      <c r="X88" s="109">
        <f t="shared" si="90"/>
        <v>0</v>
      </c>
      <c r="Y88" s="108">
        <f>Гл.мелиор!Y88+Мелиораторы!Y88</f>
        <v>0</v>
      </c>
      <c r="Z88" s="109">
        <f t="shared" si="91"/>
        <v>0</v>
      </c>
      <c r="AA88" s="108">
        <f>Гл.мелиор!AA88+Мелиораторы!AA88</f>
        <v>0</v>
      </c>
      <c r="AB88" s="109">
        <f t="shared" si="92"/>
        <v>0</v>
      </c>
      <c r="AC88" s="109">
        <f t="shared" si="93"/>
        <v>0</v>
      </c>
      <c r="AD88" s="108">
        <f>Гл.мелиор!AD88+Мелиораторы!AD88</f>
        <v>0</v>
      </c>
      <c r="AE88" s="109">
        <f t="shared" si="94"/>
        <v>0</v>
      </c>
      <c r="AF88" s="108">
        <f>Гл.мелиор!AF88+Мелиораторы!AF88</f>
        <v>0</v>
      </c>
      <c r="AG88" s="109">
        <f t="shared" si="95"/>
        <v>0</v>
      </c>
      <c r="AH88" s="42"/>
      <c r="AI88" s="42"/>
    </row>
    <row r="89" spans="1:35" x14ac:dyDescent="0.25">
      <c r="A89" s="93">
        <f t="shared" si="96"/>
        <v>74</v>
      </c>
      <c r="B89" s="96" t="s">
        <v>115</v>
      </c>
      <c r="C89" s="108">
        <f>Гл.мелиор!C89+Мелиораторы!C89</f>
        <v>0</v>
      </c>
      <c r="D89" s="108">
        <f>Гл.мелиор!D89+Мелиораторы!D89</f>
        <v>0</v>
      </c>
      <c r="E89" s="109">
        <f t="shared" si="80"/>
        <v>0</v>
      </c>
      <c r="F89" s="108">
        <f>Гл.мелиор!F89+Мелиораторы!F89</f>
        <v>0</v>
      </c>
      <c r="G89" s="109">
        <f t="shared" si="81"/>
        <v>0</v>
      </c>
      <c r="H89" s="108">
        <f>Гл.мелиор!H89+Мелиораторы!H89</f>
        <v>0</v>
      </c>
      <c r="I89" s="109">
        <f t="shared" si="82"/>
        <v>0</v>
      </c>
      <c r="J89" s="109">
        <f t="shared" si="83"/>
        <v>0</v>
      </c>
      <c r="K89" s="108">
        <f>Гл.мелиор!K89+Мелиораторы!K89</f>
        <v>0</v>
      </c>
      <c r="L89" s="109">
        <f t="shared" si="84"/>
        <v>0</v>
      </c>
      <c r="M89" s="108">
        <f>Гл.мелиор!M89+Мелиораторы!M89</f>
        <v>0</v>
      </c>
      <c r="N89" s="109">
        <f t="shared" si="85"/>
        <v>0</v>
      </c>
      <c r="O89" s="108">
        <f>Гл.мелиор!O89+Мелиораторы!O89</f>
        <v>0</v>
      </c>
      <c r="P89" s="109">
        <f t="shared" si="86"/>
        <v>0</v>
      </c>
      <c r="Q89" s="108">
        <f>Гл.мелиор!Q89+Мелиораторы!Q89</f>
        <v>0</v>
      </c>
      <c r="R89" s="109">
        <f t="shared" si="87"/>
        <v>0</v>
      </c>
      <c r="S89" s="108">
        <f>Гл.мелиор!S89+Мелиораторы!S89</f>
        <v>0</v>
      </c>
      <c r="T89" s="109">
        <f t="shared" si="88"/>
        <v>0</v>
      </c>
      <c r="U89" s="108">
        <f>Гл.мелиор!U89+Мелиораторы!U89</f>
        <v>0</v>
      </c>
      <c r="V89" s="109">
        <f t="shared" si="89"/>
        <v>0</v>
      </c>
      <c r="W89" s="108">
        <f>Гл.мелиор!W89+Мелиораторы!W89</f>
        <v>0</v>
      </c>
      <c r="X89" s="109">
        <f t="shared" si="90"/>
        <v>0</v>
      </c>
      <c r="Y89" s="108">
        <f>Гл.мелиор!Y89+Мелиораторы!Y89</f>
        <v>0</v>
      </c>
      <c r="Z89" s="109">
        <f t="shared" si="91"/>
        <v>0</v>
      </c>
      <c r="AA89" s="108">
        <f>Гл.мелиор!AA89+Мелиораторы!AA89</f>
        <v>0</v>
      </c>
      <c r="AB89" s="109">
        <f t="shared" si="92"/>
        <v>0</v>
      </c>
      <c r="AC89" s="109">
        <f t="shared" si="93"/>
        <v>0</v>
      </c>
      <c r="AD89" s="108">
        <f>Гл.мелиор!AD89+Мелиораторы!AD89</f>
        <v>0</v>
      </c>
      <c r="AE89" s="109">
        <f t="shared" si="94"/>
        <v>0</v>
      </c>
      <c r="AF89" s="108">
        <f>Гл.мелиор!AF89+Мелиораторы!AF89</f>
        <v>0</v>
      </c>
      <c r="AG89" s="109">
        <f t="shared" si="95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61">
        <f>SUM(C91:C101)</f>
        <v>29</v>
      </c>
      <c r="D90" s="61">
        <f>SUM(D91:D101)</f>
        <v>27</v>
      </c>
      <c r="E90" s="62">
        <f>IF(C90=0,0,D90/C90*100)</f>
        <v>93.103448275862064</v>
      </c>
      <c r="F90" s="61">
        <f>SUM(F91:F101)</f>
        <v>5</v>
      </c>
      <c r="G90" s="62">
        <f>IF(D90=0,0,F90/D90*100)</f>
        <v>18.518518518518519</v>
      </c>
      <c r="H90" s="61">
        <f>SUM(H91:H101)</f>
        <v>27</v>
      </c>
      <c r="I90" s="62">
        <f>IF(D90=0,0,H90/D90*100)</f>
        <v>100</v>
      </c>
      <c r="J90" s="62">
        <f>IF(C90=0,0,H90/C90*100)</f>
        <v>93.103448275862064</v>
      </c>
      <c r="K90" s="61">
        <f>SUM(K91:K101)</f>
        <v>24</v>
      </c>
      <c r="L90" s="62">
        <f t="shared" ref="L90:L101" si="97">IF(D90=0,0,K90/D90*100)</f>
        <v>88.888888888888886</v>
      </c>
      <c r="M90" s="61">
        <f>SUM(M91:M101)</f>
        <v>3</v>
      </c>
      <c r="N90" s="62">
        <f>IF(D90=0,0,M90/D90*100)</f>
        <v>11.111111111111111</v>
      </c>
      <c r="O90" s="61">
        <f>SUM(O91:O101)</f>
        <v>0</v>
      </c>
      <c r="P90" s="62">
        <f>IF(D90=0,0,O90/D90*100)</f>
        <v>0</v>
      </c>
      <c r="Q90" s="61">
        <f>SUM(Q91:Q101)</f>
        <v>0</v>
      </c>
      <c r="R90" s="62">
        <f t="shared" ref="R90:R101" si="98">IF(O90=0,0,Q90/O90*100)</f>
        <v>0</v>
      </c>
      <c r="S90" s="61">
        <f>SUM(S91:S101)</f>
        <v>9</v>
      </c>
      <c r="T90" s="62">
        <f>IF(D90=0,0,S90/D90*100)</f>
        <v>33.333333333333329</v>
      </c>
      <c r="U90" s="61">
        <f>SUM(U91:U101)</f>
        <v>9</v>
      </c>
      <c r="V90" s="62">
        <f t="shared" ref="V90:V101" si="99">IF(D90=0,0,U90/D90*100)</f>
        <v>33.333333333333329</v>
      </c>
      <c r="W90" s="61">
        <f>SUM(W91:W101)</f>
        <v>0</v>
      </c>
      <c r="X90" s="62">
        <f>IF(D90=0,0,W90/D90*100)</f>
        <v>0</v>
      </c>
      <c r="Y90" s="61">
        <f>SUM(Y91:Y101)</f>
        <v>5</v>
      </c>
      <c r="Z90" s="62">
        <f>IF(D90=0,0,Y90/D90*100)</f>
        <v>18.518518518518519</v>
      </c>
      <c r="AA90" s="61">
        <f>SUM(AA91:AA101)</f>
        <v>1</v>
      </c>
      <c r="AB90" s="62">
        <f>IF(D90=0,0,AA90/D90*100)</f>
        <v>3.7037037037037033</v>
      </c>
      <c r="AC90" s="62">
        <f>IF(Y90=0,0,AA90/Y90*100)</f>
        <v>20</v>
      </c>
      <c r="AD90" s="61">
        <f>SUM(AD91:AD101)</f>
        <v>5</v>
      </c>
      <c r="AE90" s="62">
        <f t="shared" ref="AE90:AE101" si="100">IF(D90=0,0,AD90/D90*100)</f>
        <v>18.518518518518519</v>
      </c>
      <c r="AF90" s="61">
        <f>SUM(AF91:AF101)</f>
        <v>0</v>
      </c>
      <c r="AG90" s="62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118</v>
      </c>
      <c r="C91" s="108">
        <f>Гл.мелиор!C91+Мелиораторы!C91</f>
        <v>0</v>
      </c>
      <c r="D91" s="108">
        <f>Гл.мелиор!D91+Мелиораторы!D91</f>
        <v>0</v>
      </c>
      <c r="E91" s="109">
        <f t="shared" ref="E91:E101" si="101">IF(C91=0,0,D91/C91*100)</f>
        <v>0</v>
      </c>
      <c r="F91" s="108">
        <f>Гл.мелиор!F91+Мелиораторы!F91</f>
        <v>0</v>
      </c>
      <c r="G91" s="109">
        <f t="shared" ref="G91:G101" si="102">IF(D91=0,0,F91/D91*100)</f>
        <v>0</v>
      </c>
      <c r="H91" s="108">
        <f>Гл.мелиор!H91+Мелиораторы!H91</f>
        <v>0</v>
      </c>
      <c r="I91" s="109">
        <f t="shared" ref="I91:I101" si="103">IF(D91=0,0,H91/D91*100)</f>
        <v>0</v>
      </c>
      <c r="J91" s="109">
        <f t="shared" ref="J91:J101" si="104">IF(C91=0,0,H91/C91*100)</f>
        <v>0</v>
      </c>
      <c r="K91" s="108">
        <f>Гл.мелиор!K91+Мелиораторы!K91</f>
        <v>0</v>
      </c>
      <c r="L91" s="109">
        <f t="shared" si="97"/>
        <v>0</v>
      </c>
      <c r="M91" s="108">
        <f>Гл.мелиор!M91+Мелиораторы!M91</f>
        <v>0</v>
      </c>
      <c r="N91" s="109">
        <f t="shared" ref="N91:N101" si="105">IF(D91=0,0,M91/D91*100)</f>
        <v>0</v>
      </c>
      <c r="O91" s="108">
        <f>Гл.мелиор!O91+Мелиораторы!O91</f>
        <v>0</v>
      </c>
      <c r="P91" s="109">
        <f t="shared" ref="P91:P101" si="106">IF(D91=0,0,O91/D91*100)</f>
        <v>0</v>
      </c>
      <c r="Q91" s="108">
        <f>Гл.мелиор!Q91+Мелиораторы!Q91</f>
        <v>0</v>
      </c>
      <c r="R91" s="109">
        <f t="shared" si="98"/>
        <v>0</v>
      </c>
      <c r="S91" s="108">
        <f>Гл.мелиор!S91+Мелиораторы!S91</f>
        <v>0</v>
      </c>
      <c r="T91" s="109">
        <f t="shared" ref="T91:T101" si="107">IF(D91=0,0,S91/D91*100)</f>
        <v>0</v>
      </c>
      <c r="U91" s="108">
        <f>Гл.мелиор!U91+Мелиораторы!U91</f>
        <v>0</v>
      </c>
      <c r="V91" s="109">
        <f t="shared" si="99"/>
        <v>0</v>
      </c>
      <c r="W91" s="108">
        <f>Гл.мелиор!W91+Мелиораторы!W91</f>
        <v>0</v>
      </c>
      <c r="X91" s="109">
        <f t="shared" ref="X91:X101" si="108">IF(D91=0,0,W91/D91*100)</f>
        <v>0</v>
      </c>
      <c r="Y91" s="108">
        <f>Гл.мелиор!Y91+Мелиораторы!Y91</f>
        <v>0</v>
      </c>
      <c r="Z91" s="109">
        <f t="shared" ref="Z91:Z101" si="109">IF(D91=0,0,Y91/D91*100)</f>
        <v>0</v>
      </c>
      <c r="AA91" s="108">
        <f>Гл.мелиор!AA91+Мелиораторы!AA91</f>
        <v>0</v>
      </c>
      <c r="AB91" s="109">
        <f t="shared" ref="AB91:AB101" si="110">IF(D91=0,0,AA91/D91*100)</f>
        <v>0</v>
      </c>
      <c r="AC91" s="109">
        <f t="shared" ref="AC91:AC101" si="111">IF(Y91=0,0,AA91/Y91*100)</f>
        <v>0</v>
      </c>
      <c r="AD91" s="108">
        <f>Гл.мелиор!AD91+Мелиораторы!AD91</f>
        <v>0</v>
      </c>
      <c r="AE91" s="109">
        <f t="shared" si="100"/>
        <v>0</v>
      </c>
      <c r="AF91" s="108">
        <f>Гл.мелиор!AF91+Мелиораторы!AF91</f>
        <v>0</v>
      </c>
      <c r="AG91" s="109">
        <f t="shared" ref="AG91:AG101" si="112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105</v>
      </c>
      <c r="C92" s="108">
        <f>Гл.мелиор!C92+Мелиораторы!C92</f>
        <v>22</v>
      </c>
      <c r="D92" s="108">
        <f>Гл.мелиор!D92+Мелиораторы!D92</f>
        <v>22</v>
      </c>
      <c r="E92" s="109">
        <f t="shared" si="101"/>
        <v>100</v>
      </c>
      <c r="F92" s="108">
        <f>Гл.мелиор!F92+Мелиораторы!F92</f>
        <v>3</v>
      </c>
      <c r="G92" s="109">
        <f t="shared" si="102"/>
        <v>13.636363636363635</v>
      </c>
      <c r="H92" s="108">
        <f>Гл.мелиор!H92+Мелиораторы!H92</f>
        <v>22</v>
      </c>
      <c r="I92" s="109">
        <f t="shared" si="103"/>
        <v>100</v>
      </c>
      <c r="J92" s="109">
        <f t="shared" si="104"/>
        <v>100</v>
      </c>
      <c r="K92" s="108">
        <f>Гл.мелиор!K92+Мелиораторы!K92</f>
        <v>20</v>
      </c>
      <c r="L92" s="109">
        <f t="shared" si="97"/>
        <v>90.909090909090907</v>
      </c>
      <c r="M92" s="108">
        <f>Гл.мелиор!M92+Мелиораторы!M92</f>
        <v>2</v>
      </c>
      <c r="N92" s="109">
        <f t="shared" si="105"/>
        <v>9.0909090909090917</v>
      </c>
      <c r="O92" s="108">
        <f>Гл.мелиор!O92+Мелиораторы!O92</f>
        <v>0</v>
      </c>
      <c r="P92" s="109">
        <f t="shared" si="106"/>
        <v>0</v>
      </c>
      <c r="Q92" s="108">
        <f>Гл.мелиор!Q92+Мелиораторы!Q92</f>
        <v>0</v>
      </c>
      <c r="R92" s="109">
        <f t="shared" si="98"/>
        <v>0</v>
      </c>
      <c r="S92" s="108">
        <f>Гл.мелиор!S92+Мелиораторы!S92</f>
        <v>9</v>
      </c>
      <c r="T92" s="109">
        <f t="shared" si="107"/>
        <v>40.909090909090914</v>
      </c>
      <c r="U92" s="108">
        <f>Гл.мелиор!U92+Мелиораторы!U92</f>
        <v>7</v>
      </c>
      <c r="V92" s="109">
        <f t="shared" si="99"/>
        <v>31.818181818181817</v>
      </c>
      <c r="W92" s="108">
        <f>Гл.мелиор!W92+Мелиораторы!W92</f>
        <v>0</v>
      </c>
      <c r="X92" s="109">
        <f t="shared" si="108"/>
        <v>0</v>
      </c>
      <c r="Y92" s="108">
        <f>Гл.мелиор!Y92+Мелиораторы!Y92</f>
        <v>5</v>
      </c>
      <c r="Z92" s="109">
        <f t="shared" si="109"/>
        <v>22.727272727272727</v>
      </c>
      <c r="AA92" s="108">
        <f>Гл.мелиор!AA92+Мелиораторы!AA92</f>
        <v>1</v>
      </c>
      <c r="AB92" s="109">
        <f t="shared" si="110"/>
        <v>4.5454545454545459</v>
      </c>
      <c r="AC92" s="109">
        <f t="shared" si="111"/>
        <v>20</v>
      </c>
      <c r="AD92" s="108">
        <f>Гл.мелиор!AD92+Мелиораторы!AD92</f>
        <v>5</v>
      </c>
      <c r="AE92" s="109">
        <f t="shared" si="100"/>
        <v>22.727272727272727</v>
      </c>
      <c r="AF92" s="108">
        <f>Гл.мелиор!AF92+Мелиораторы!AF92</f>
        <v>0</v>
      </c>
      <c r="AG92" s="109">
        <f t="shared" si="112"/>
        <v>0</v>
      </c>
      <c r="AH92" s="42"/>
      <c r="AI92" s="42"/>
    </row>
    <row r="93" spans="1:35" x14ac:dyDescent="0.25">
      <c r="A93" s="93">
        <f t="shared" ref="A93:A101" si="113">A92+1</f>
        <v>77</v>
      </c>
      <c r="B93" s="96" t="s">
        <v>109</v>
      </c>
      <c r="C93" s="108">
        <f>Гл.мелиор!C93+Мелиораторы!C93</f>
        <v>2</v>
      </c>
      <c r="D93" s="108">
        <f>Гл.мелиор!D93+Мелиораторы!D93</f>
        <v>2</v>
      </c>
      <c r="E93" s="109">
        <f t="shared" si="101"/>
        <v>100</v>
      </c>
      <c r="F93" s="108">
        <f>Гл.мелиор!F93+Мелиораторы!F93</f>
        <v>1</v>
      </c>
      <c r="G93" s="109">
        <f t="shared" si="102"/>
        <v>50</v>
      </c>
      <c r="H93" s="108">
        <f>Гл.мелиор!H93+Мелиораторы!H93</f>
        <v>2</v>
      </c>
      <c r="I93" s="109">
        <f t="shared" si="103"/>
        <v>100</v>
      </c>
      <c r="J93" s="109">
        <f t="shared" si="104"/>
        <v>100</v>
      </c>
      <c r="K93" s="108">
        <f>Гл.мелиор!K93+Мелиораторы!K93</f>
        <v>2</v>
      </c>
      <c r="L93" s="109">
        <f t="shared" si="97"/>
        <v>100</v>
      </c>
      <c r="M93" s="108">
        <f>Гл.мелиор!M93+Мелиораторы!M93</f>
        <v>0</v>
      </c>
      <c r="N93" s="109">
        <f t="shared" si="105"/>
        <v>0</v>
      </c>
      <c r="O93" s="108">
        <f>Гл.мелиор!O93+Мелиораторы!O93</f>
        <v>0</v>
      </c>
      <c r="P93" s="109">
        <f t="shared" si="106"/>
        <v>0</v>
      </c>
      <c r="Q93" s="108">
        <f>Гл.мелиор!Q93+Мелиораторы!Q93</f>
        <v>0</v>
      </c>
      <c r="R93" s="109">
        <f t="shared" si="98"/>
        <v>0</v>
      </c>
      <c r="S93" s="108">
        <f>Гл.мелиор!S93+Мелиораторы!S93</f>
        <v>0</v>
      </c>
      <c r="T93" s="109">
        <f t="shared" si="107"/>
        <v>0</v>
      </c>
      <c r="U93" s="108">
        <f>Гл.мелиор!U93+Мелиораторы!U93</f>
        <v>0</v>
      </c>
      <c r="V93" s="109">
        <f t="shared" si="99"/>
        <v>0</v>
      </c>
      <c r="W93" s="108">
        <f>Гл.мелиор!W93+Мелиораторы!W93</f>
        <v>0</v>
      </c>
      <c r="X93" s="109">
        <f t="shared" si="108"/>
        <v>0</v>
      </c>
      <c r="Y93" s="108">
        <f>Гл.мелиор!Y93+Мелиораторы!Y93</f>
        <v>0</v>
      </c>
      <c r="Z93" s="109">
        <f t="shared" si="109"/>
        <v>0</v>
      </c>
      <c r="AA93" s="108">
        <f>Гл.мелиор!AA93+Мелиораторы!AA93</f>
        <v>0</v>
      </c>
      <c r="AB93" s="109">
        <f t="shared" si="110"/>
        <v>0</v>
      </c>
      <c r="AC93" s="109">
        <f t="shared" si="111"/>
        <v>0</v>
      </c>
      <c r="AD93" s="108">
        <f>Гл.мелиор!AD93+Мелиораторы!AD93</f>
        <v>0</v>
      </c>
      <c r="AE93" s="109">
        <f t="shared" si="100"/>
        <v>0</v>
      </c>
      <c r="AF93" s="108">
        <f>Гл.мелиор!AF93+Мелиораторы!AF93</f>
        <v>0</v>
      </c>
      <c r="AG93" s="109">
        <f t="shared" si="112"/>
        <v>0</v>
      </c>
      <c r="AH93" s="42"/>
      <c r="AI93" s="42"/>
    </row>
    <row r="94" spans="1:35" x14ac:dyDescent="0.25">
      <c r="A94" s="93">
        <f t="shared" si="113"/>
        <v>78</v>
      </c>
      <c r="B94" s="96" t="s">
        <v>119</v>
      </c>
      <c r="C94" s="108">
        <f>Гл.мелиор!C94+Мелиораторы!C94</f>
        <v>1</v>
      </c>
      <c r="D94" s="108">
        <f>Гл.мелиор!D94+Мелиораторы!D94</f>
        <v>1</v>
      </c>
      <c r="E94" s="109">
        <f t="shared" si="101"/>
        <v>100</v>
      </c>
      <c r="F94" s="108">
        <f>Гл.мелиор!F94+Мелиораторы!F94</f>
        <v>1</v>
      </c>
      <c r="G94" s="109">
        <f t="shared" si="102"/>
        <v>100</v>
      </c>
      <c r="H94" s="108">
        <f>Гл.мелиор!H94+Мелиораторы!H94</f>
        <v>1</v>
      </c>
      <c r="I94" s="109">
        <f t="shared" si="103"/>
        <v>100</v>
      </c>
      <c r="J94" s="109">
        <f t="shared" si="104"/>
        <v>100</v>
      </c>
      <c r="K94" s="108">
        <f>Гл.мелиор!K94+Мелиораторы!K94</f>
        <v>1</v>
      </c>
      <c r="L94" s="109">
        <f t="shared" si="97"/>
        <v>100</v>
      </c>
      <c r="M94" s="108">
        <f>Гл.мелиор!M94+Мелиораторы!M94</f>
        <v>0</v>
      </c>
      <c r="N94" s="109">
        <f t="shared" si="105"/>
        <v>0</v>
      </c>
      <c r="O94" s="108">
        <f>Гл.мелиор!O94+Мелиораторы!O94</f>
        <v>0</v>
      </c>
      <c r="P94" s="109">
        <f t="shared" si="106"/>
        <v>0</v>
      </c>
      <c r="Q94" s="108">
        <f>Гл.мелиор!Q94+Мелиораторы!Q94</f>
        <v>0</v>
      </c>
      <c r="R94" s="109">
        <f t="shared" si="98"/>
        <v>0</v>
      </c>
      <c r="S94" s="108">
        <f>Гл.мелиор!S94+Мелиораторы!S94</f>
        <v>0</v>
      </c>
      <c r="T94" s="109">
        <f t="shared" si="107"/>
        <v>0</v>
      </c>
      <c r="U94" s="108">
        <f>Гл.мелиор!U94+Мелиораторы!U94</f>
        <v>1</v>
      </c>
      <c r="V94" s="109">
        <f t="shared" si="99"/>
        <v>100</v>
      </c>
      <c r="W94" s="108">
        <f>Гл.мелиор!W94+Мелиораторы!W94</f>
        <v>0</v>
      </c>
      <c r="X94" s="109">
        <f t="shared" si="108"/>
        <v>0</v>
      </c>
      <c r="Y94" s="108">
        <f>Гл.мелиор!Y94+Мелиораторы!Y94</f>
        <v>0</v>
      </c>
      <c r="Z94" s="109">
        <f t="shared" si="109"/>
        <v>0</v>
      </c>
      <c r="AA94" s="108">
        <f>Гл.мелиор!AA94+Мелиораторы!AA94</f>
        <v>0</v>
      </c>
      <c r="AB94" s="109">
        <f t="shared" si="110"/>
        <v>0</v>
      </c>
      <c r="AC94" s="109">
        <f t="shared" si="111"/>
        <v>0</v>
      </c>
      <c r="AD94" s="108">
        <f>Гл.мелиор!AD94+Мелиораторы!AD94</f>
        <v>0</v>
      </c>
      <c r="AE94" s="109">
        <f t="shared" si="100"/>
        <v>0</v>
      </c>
      <c r="AF94" s="108">
        <f>Гл.мелиор!AF94+Мелиораторы!AF94</f>
        <v>0</v>
      </c>
      <c r="AG94" s="109">
        <f t="shared" si="112"/>
        <v>0</v>
      </c>
      <c r="AH94" s="42"/>
      <c r="AI94" s="42"/>
    </row>
    <row r="95" spans="1:35" x14ac:dyDescent="0.25">
      <c r="A95" s="93">
        <f t="shared" si="113"/>
        <v>79</v>
      </c>
      <c r="B95" s="96" t="s">
        <v>120</v>
      </c>
      <c r="C95" s="108">
        <f>Гл.мелиор!C95+Мелиораторы!C95</f>
        <v>2</v>
      </c>
      <c r="D95" s="108">
        <f>Гл.мелиор!D95+Мелиораторы!D95</f>
        <v>2</v>
      </c>
      <c r="E95" s="109">
        <f t="shared" si="101"/>
        <v>100</v>
      </c>
      <c r="F95" s="108">
        <f>Гл.мелиор!F95+Мелиораторы!F95</f>
        <v>0</v>
      </c>
      <c r="G95" s="109">
        <f t="shared" si="102"/>
        <v>0</v>
      </c>
      <c r="H95" s="108">
        <f>Гл.мелиор!H95+Мелиораторы!H95</f>
        <v>2</v>
      </c>
      <c r="I95" s="109">
        <f t="shared" si="103"/>
        <v>100</v>
      </c>
      <c r="J95" s="109">
        <f t="shared" si="104"/>
        <v>100</v>
      </c>
      <c r="K95" s="108">
        <f>Гл.мелиор!K95+Мелиораторы!K95</f>
        <v>1</v>
      </c>
      <c r="L95" s="109">
        <f t="shared" si="97"/>
        <v>50</v>
      </c>
      <c r="M95" s="108">
        <f>Гл.мелиор!M95+Мелиораторы!M95</f>
        <v>1</v>
      </c>
      <c r="N95" s="109">
        <f t="shared" si="105"/>
        <v>50</v>
      </c>
      <c r="O95" s="108">
        <f>Гл.мелиор!O95+Мелиораторы!O95</f>
        <v>0</v>
      </c>
      <c r="P95" s="109">
        <f t="shared" si="106"/>
        <v>0</v>
      </c>
      <c r="Q95" s="108">
        <f>Гл.мелиор!Q95+Мелиораторы!Q95</f>
        <v>0</v>
      </c>
      <c r="R95" s="109">
        <f t="shared" si="98"/>
        <v>0</v>
      </c>
      <c r="S95" s="108">
        <f>Гл.мелиор!S95+Мелиораторы!S95</f>
        <v>0</v>
      </c>
      <c r="T95" s="109">
        <f t="shared" si="107"/>
        <v>0</v>
      </c>
      <c r="U95" s="108">
        <f>Гл.мелиор!U95+Мелиораторы!U95</f>
        <v>1</v>
      </c>
      <c r="V95" s="109">
        <f t="shared" si="99"/>
        <v>50</v>
      </c>
      <c r="W95" s="108">
        <f>Гл.мелиор!W95+Мелиораторы!W95</f>
        <v>0</v>
      </c>
      <c r="X95" s="109">
        <f t="shared" si="108"/>
        <v>0</v>
      </c>
      <c r="Y95" s="108">
        <f>Гл.мелиор!Y95+Мелиораторы!Y95</f>
        <v>0</v>
      </c>
      <c r="Z95" s="109">
        <f t="shared" si="109"/>
        <v>0</v>
      </c>
      <c r="AA95" s="108">
        <f>Гл.мелиор!AA95+Мелиораторы!AA95</f>
        <v>0</v>
      </c>
      <c r="AB95" s="109">
        <f t="shared" si="110"/>
        <v>0</v>
      </c>
      <c r="AC95" s="109">
        <f t="shared" si="111"/>
        <v>0</v>
      </c>
      <c r="AD95" s="108">
        <f>Гл.мелиор!AD95+Мелиораторы!AD95</f>
        <v>0</v>
      </c>
      <c r="AE95" s="109">
        <f t="shared" si="100"/>
        <v>0</v>
      </c>
      <c r="AF95" s="108">
        <f>Гл.мелиор!AF95+Мелиораторы!AF95</f>
        <v>0</v>
      </c>
      <c r="AG95" s="109">
        <f t="shared" si="112"/>
        <v>0</v>
      </c>
      <c r="AH95" s="42"/>
      <c r="AI95" s="42"/>
    </row>
    <row r="96" spans="1:35" x14ac:dyDescent="0.25">
      <c r="A96" s="93">
        <f t="shared" si="113"/>
        <v>80</v>
      </c>
      <c r="B96" s="96" t="s">
        <v>121</v>
      </c>
      <c r="C96" s="108">
        <f>Гл.мелиор!C96+Мелиораторы!C96</f>
        <v>0</v>
      </c>
      <c r="D96" s="108">
        <f>Гл.мелиор!D96+Мелиораторы!D96</f>
        <v>0</v>
      </c>
      <c r="E96" s="109">
        <f t="shared" si="101"/>
        <v>0</v>
      </c>
      <c r="F96" s="108">
        <f>Гл.мелиор!F96+Мелиораторы!F96</f>
        <v>0</v>
      </c>
      <c r="G96" s="109">
        <f t="shared" si="102"/>
        <v>0</v>
      </c>
      <c r="H96" s="108">
        <f>Гл.мелиор!H96+Мелиораторы!H96</f>
        <v>0</v>
      </c>
      <c r="I96" s="109">
        <f t="shared" si="103"/>
        <v>0</v>
      </c>
      <c r="J96" s="109">
        <f t="shared" si="104"/>
        <v>0</v>
      </c>
      <c r="K96" s="108">
        <f>Гл.мелиор!K96+Мелиораторы!K96</f>
        <v>0</v>
      </c>
      <c r="L96" s="109">
        <f t="shared" si="97"/>
        <v>0</v>
      </c>
      <c r="M96" s="108">
        <f>Гл.мелиор!M96+Мелиораторы!M96</f>
        <v>0</v>
      </c>
      <c r="N96" s="109">
        <f t="shared" si="105"/>
        <v>0</v>
      </c>
      <c r="O96" s="108">
        <f>Гл.мелиор!O96+Мелиораторы!O96</f>
        <v>0</v>
      </c>
      <c r="P96" s="109">
        <f t="shared" si="106"/>
        <v>0</v>
      </c>
      <c r="Q96" s="108">
        <f>Гл.мелиор!Q96+Мелиораторы!Q96</f>
        <v>0</v>
      </c>
      <c r="R96" s="109">
        <f t="shared" si="98"/>
        <v>0</v>
      </c>
      <c r="S96" s="108">
        <f>Гл.мелиор!S96+Мелиораторы!S96</f>
        <v>0</v>
      </c>
      <c r="T96" s="109">
        <f t="shared" si="107"/>
        <v>0</v>
      </c>
      <c r="U96" s="108">
        <f>Гл.мелиор!U96+Мелиораторы!U96</f>
        <v>0</v>
      </c>
      <c r="V96" s="109">
        <f t="shared" si="99"/>
        <v>0</v>
      </c>
      <c r="W96" s="108">
        <f>Гл.мелиор!W96+Мелиораторы!W96</f>
        <v>0</v>
      </c>
      <c r="X96" s="109">
        <f t="shared" si="108"/>
        <v>0</v>
      </c>
      <c r="Y96" s="108">
        <f>Гл.мелиор!Y96+Мелиораторы!Y96</f>
        <v>0</v>
      </c>
      <c r="Z96" s="109">
        <f t="shared" si="109"/>
        <v>0</v>
      </c>
      <c r="AA96" s="108">
        <f>Гл.мелиор!AA96+Мелиораторы!AA96</f>
        <v>0</v>
      </c>
      <c r="AB96" s="109">
        <f t="shared" si="110"/>
        <v>0</v>
      </c>
      <c r="AC96" s="109">
        <f t="shared" si="111"/>
        <v>0</v>
      </c>
      <c r="AD96" s="108">
        <f>Гл.мелиор!AD96+Мелиораторы!AD96</f>
        <v>0</v>
      </c>
      <c r="AE96" s="109">
        <f t="shared" si="100"/>
        <v>0</v>
      </c>
      <c r="AF96" s="108">
        <f>Гл.мелиор!AF96+Мелиораторы!AF96</f>
        <v>0</v>
      </c>
      <c r="AG96" s="109">
        <f t="shared" si="112"/>
        <v>0</v>
      </c>
      <c r="AH96" s="42"/>
      <c r="AI96" s="42"/>
    </row>
    <row r="97" spans="1:35" x14ac:dyDescent="0.25">
      <c r="A97" s="93">
        <f t="shared" si="113"/>
        <v>81</v>
      </c>
      <c r="B97" s="96" t="s">
        <v>122</v>
      </c>
      <c r="C97" s="108">
        <f>Гл.мелиор!C97+Мелиораторы!C97</f>
        <v>0</v>
      </c>
      <c r="D97" s="108">
        <f>Гл.мелиор!D97+Мелиораторы!D97</f>
        <v>0</v>
      </c>
      <c r="E97" s="109">
        <f t="shared" si="101"/>
        <v>0</v>
      </c>
      <c r="F97" s="108">
        <f>Гл.мелиор!F97+Мелиораторы!F97</f>
        <v>0</v>
      </c>
      <c r="G97" s="109">
        <f t="shared" si="102"/>
        <v>0</v>
      </c>
      <c r="H97" s="108">
        <f>Гл.мелиор!H97+Мелиораторы!H97</f>
        <v>0</v>
      </c>
      <c r="I97" s="109">
        <f t="shared" si="103"/>
        <v>0</v>
      </c>
      <c r="J97" s="109">
        <f t="shared" si="104"/>
        <v>0</v>
      </c>
      <c r="K97" s="108">
        <f>Гл.мелиор!K97+Мелиораторы!K97</f>
        <v>0</v>
      </c>
      <c r="L97" s="109">
        <f t="shared" si="97"/>
        <v>0</v>
      </c>
      <c r="M97" s="108">
        <f>Гл.мелиор!M97+Мелиораторы!M97</f>
        <v>0</v>
      </c>
      <c r="N97" s="109">
        <f t="shared" si="105"/>
        <v>0</v>
      </c>
      <c r="O97" s="108">
        <f>Гл.мелиор!O97+Мелиораторы!O97</f>
        <v>0</v>
      </c>
      <c r="P97" s="109">
        <f t="shared" si="106"/>
        <v>0</v>
      </c>
      <c r="Q97" s="108">
        <f>Гл.мелиор!Q97+Мелиораторы!Q97</f>
        <v>0</v>
      </c>
      <c r="R97" s="109">
        <f t="shared" si="98"/>
        <v>0</v>
      </c>
      <c r="S97" s="108">
        <f>Гл.мелиор!S97+Мелиораторы!S97</f>
        <v>0</v>
      </c>
      <c r="T97" s="109">
        <f t="shared" si="107"/>
        <v>0</v>
      </c>
      <c r="U97" s="108">
        <f>Гл.мелиор!U97+Мелиораторы!U97</f>
        <v>0</v>
      </c>
      <c r="V97" s="109">
        <f t="shared" si="99"/>
        <v>0</v>
      </c>
      <c r="W97" s="108">
        <f>Гл.мелиор!W97+Мелиораторы!W97</f>
        <v>0</v>
      </c>
      <c r="X97" s="109">
        <f t="shared" si="108"/>
        <v>0</v>
      </c>
      <c r="Y97" s="108">
        <f>Гл.мелиор!Y97+Мелиораторы!Y97</f>
        <v>0</v>
      </c>
      <c r="Z97" s="109">
        <f t="shared" si="109"/>
        <v>0</v>
      </c>
      <c r="AA97" s="108">
        <f>Гл.мелиор!AA97+Мелиораторы!AA97</f>
        <v>0</v>
      </c>
      <c r="AB97" s="109">
        <f t="shared" si="110"/>
        <v>0</v>
      </c>
      <c r="AC97" s="109">
        <f t="shared" si="111"/>
        <v>0</v>
      </c>
      <c r="AD97" s="108">
        <f>Гл.мелиор!AD97+Мелиораторы!AD97</f>
        <v>0</v>
      </c>
      <c r="AE97" s="109">
        <f t="shared" si="100"/>
        <v>0</v>
      </c>
      <c r="AF97" s="108">
        <f>Гл.мелиор!AF97+Мелиораторы!AF97</f>
        <v>0</v>
      </c>
      <c r="AG97" s="109">
        <f t="shared" si="112"/>
        <v>0</v>
      </c>
      <c r="AH97" s="42"/>
      <c r="AI97" s="42"/>
    </row>
    <row r="98" spans="1:35" x14ac:dyDescent="0.25">
      <c r="A98" s="93">
        <f t="shared" si="113"/>
        <v>82</v>
      </c>
      <c r="B98" s="96" t="s">
        <v>123</v>
      </c>
      <c r="C98" s="108">
        <f>Гл.мелиор!C98+Мелиораторы!C98</f>
        <v>2</v>
      </c>
      <c r="D98" s="108">
        <f>Гл.мелиор!D98+Мелиораторы!D98</f>
        <v>0</v>
      </c>
      <c r="E98" s="109">
        <f t="shared" si="101"/>
        <v>0</v>
      </c>
      <c r="F98" s="108">
        <f>Гл.мелиор!F98+Мелиораторы!F98</f>
        <v>0</v>
      </c>
      <c r="G98" s="109">
        <f t="shared" si="102"/>
        <v>0</v>
      </c>
      <c r="H98" s="108">
        <f>Гл.мелиор!H98+Мелиораторы!H98</f>
        <v>0</v>
      </c>
      <c r="I98" s="109">
        <f t="shared" si="103"/>
        <v>0</v>
      </c>
      <c r="J98" s="109">
        <f t="shared" si="104"/>
        <v>0</v>
      </c>
      <c r="K98" s="108">
        <f>Гл.мелиор!K98+Мелиораторы!K98</f>
        <v>0</v>
      </c>
      <c r="L98" s="109">
        <f t="shared" si="97"/>
        <v>0</v>
      </c>
      <c r="M98" s="108">
        <f>Гл.мелиор!M98+Мелиораторы!M98</f>
        <v>0</v>
      </c>
      <c r="N98" s="109">
        <f t="shared" si="105"/>
        <v>0</v>
      </c>
      <c r="O98" s="108">
        <f>Гл.мелиор!O98+Мелиораторы!O98</f>
        <v>0</v>
      </c>
      <c r="P98" s="109">
        <f t="shared" si="106"/>
        <v>0</v>
      </c>
      <c r="Q98" s="108">
        <f>Гл.мелиор!Q98+Мелиораторы!Q98</f>
        <v>0</v>
      </c>
      <c r="R98" s="109">
        <f t="shared" si="98"/>
        <v>0</v>
      </c>
      <c r="S98" s="108">
        <f>Гл.мелиор!S98+Мелиораторы!S98</f>
        <v>0</v>
      </c>
      <c r="T98" s="109">
        <f t="shared" si="107"/>
        <v>0</v>
      </c>
      <c r="U98" s="108">
        <f>Гл.мелиор!U98+Мелиораторы!U98</f>
        <v>0</v>
      </c>
      <c r="V98" s="109">
        <f t="shared" si="99"/>
        <v>0</v>
      </c>
      <c r="W98" s="108">
        <f>Гл.мелиор!W98+Мелиораторы!W98</f>
        <v>0</v>
      </c>
      <c r="X98" s="109">
        <f t="shared" si="108"/>
        <v>0</v>
      </c>
      <c r="Y98" s="108">
        <f>Гл.мелиор!Y98+Мелиораторы!Y98</f>
        <v>0</v>
      </c>
      <c r="Z98" s="109">
        <f t="shared" si="109"/>
        <v>0</v>
      </c>
      <c r="AA98" s="108">
        <f>Гл.мелиор!AA98+Мелиораторы!AA98</f>
        <v>0</v>
      </c>
      <c r="AB98" s="109">
        <f t="shared" si="110"/>
        <v>0</v>
      </c>
      <c r="AC98" s="109">
        <f t="shared" si="111"/>
        <v>0</v>
      </c>
      <c r="AD98" s="108">
        <f>Гл.мелиор!AD98+Мелиораторы!AD98</f>
        <v>0</v>
      </c>
      <c r="AE98" s="109">
        <f t="shared" si="100"/>
        <v>0</v>
      </c>
      <c r="AF98" s="108">
        <f>Гл.мелиор!AF98+Мелиораторы!AF98</f>
        <v>0</v>
      </c>
      <c r="AG98" s="109">
        <f t="shared" si="112"/>
        <v>0</v>
      </c>
      <c r="AH98" s="42"/>
      <c r="AI98" s="42"/>
    </row>
    <row r="99" spans="1:35" x14ac:dyDescent="0.25">
      <c r="A99" s="93">
        <f t="shared" si="113"/>
        <v>83</v>
      </c>
      <c r="B99" s="96" t="s">
        <v>124</v>
      </c>
      <c r="C99" s="108">
        <f>Гл.мелиор!C99+Мелиораторы!C99</f>
        <v>0</v>
      </c>
      <c r="D99" s="108">
        <f>Гл.мелиор!D99+Мелиораторы!D99</f>
        <v>0</v>
      </c>
      <c r="E99" s="109">
        <f t="shared" si="101"/>
        <v>0</v>
      </c>
      <c r="F99" s="108">
        <f>Гл.мелиор!F99+Мелиораторы!F99</f>
        <v>0</v>
      </c>
      <c r="G99" s="109">
        <f t="shared" si="102"/>
        <v>0</v>
      </c>
      <c r="H99" s="108">
        <f>Гл.мелиор!H99+Мелиораторы!H99</f>
        <v>0</v>
      </c>
      <c r="I99" s="109">
        <f t="shared" si="103"/>
        <v>0</v>
      </c>
      <c r="J99" s="109">
        <f t="shared" si="104"/>
        <v>0</v>
      </c>
      <c r="K99" s="108">
        <f>Гл.мелиор!K99+Мелиораторы!K99</f>
        <v>0</v>
      </c>
      <c r="L99" s="109">
        <f t="shared" si="97"/>
        <v>0</v>
      </c>
      <c r="M99" s="108">
        <f>Гл.мелиор!M99+Мелиораторы!M99</f>
        <v>0</v>
      </c>
      <c r="N99" s="109">
        <f t="shared" si="105"/>
        <v>0</v>
      </c>
      <c r="O99" s="108">
        <f>Гл.мелиор!O99+Мелиораторы!O99</f>
        <v>0</v>
      </c>
      <c r="P99" s="109">
        <f t="shared" si="106"/>
        <v>0</v>
      </c>
      <c r="Q99" s="108">
        <f>Гл.мелиор!Q99+Мелиораторы!Q99</f>
        <v>0</v>
      </c>
      <c r="R99" s="109">
        <f t="shared" si="98"/>
        <v>0</v>
      </c>
      <c r="S99" s="108">
        <f>Гл.мелиор!S99+Мелиораторы!S99</f>
        <v>0</v>
      </c>
      <c r="T99" s="109">
        <f t="shared" si="107"/>
        <v>0</v>
      </c>
      <c r="U99" s="108">
        <f>Гл.мелиор!U99+Мелиораторы!U99</f>
        <v>0</v>
      </c>
      <c r="V99" s="109">
        <f t="shared" si="99"/>
        <v>0</v>
      </c>
      <c r="W99" s="108">
        <f>Гл.мелиор!W99+Мелиораторы!W99</f>
        <v>0</v>
      </c>
      <c r="X99" s="109">
        <f t="shared" si="108"/>
        <v>0</v>
      </c>
      <c r="Y99" s="108">
        <f>Гл.мелиор!Y99+Мелиораторы!Y99</f>
        <v>0</v>
      </c>
      <c r="Z99" s="109">
        <f t="shared" si="109"/>
        <v>0</v>
      </c>
      <c r="AA99" s="108">
        <f>Гл.мелиор!AA99+Мелиораторы!AA99</f>
        <v>0</v>
      </c>
      <c r="AB99" s="109">
        <f t="shared" si="110"/>
        <v>0</v>
      </c>
      <c r="AC99" s="109">
        <f t="shared" si="111"/>
        <v>0</v>
      </c>
      <c r="AD99" s="108">
        <f>Гл.мелиор!AD99+Мелиораторы!AD99</f>
        <v>0</v>
      </c>
      <c r="AE99" s="109">
        <f t="shared" si="100"/>
        <v>0</v>
      </c>
      <c r="AF99" s="108">
        <f>Гл.мелиор!AF99+Мелиораторы!AF99</f>
        <v>0</v>
      </c>
      <c r="AG99" s="109">
        <f t="shared" si="112"/>
        <v>0</v>
      </c>
      <c r="AH99" s="42"/>
      <c r="AI99" s="42"/>
    </row>
    <row r="100" spans="1:35" x14ac:dyDescent="0.25">
      <c r="A100" s="93">
        <f t="shared" si="113"/>
        <v>84</v>
      </c>
      <c r="B100" s="96" t="s">
        <v>125</v>
      </c>
      <c r="C100" s="108">
        <f>Гл.мелиор!C100+Мелиораторы!C100</f>
        <v>0</v>
      </c>
      <c r="D100" s="108">
        <f>Гл.мелиор!D100+Мелиораторы!D100</f>
        <v>0</v>
      </c>
      <c r="E100" s="109">
        <f t="shared" si="101"/>
        <v>0</v>
      </c>
      <c r="F100" s="108">
        <f>Гл.мелиор!F100+Мелиораторы!F100</f>
        <v>0</v>
      </c>
      <c r="G100" s="109">
        <f t="shared" si="102"/>
        <v>0</v>
      </c>
      <c r="H100" s="108">
        <f>Гл.мелиор!H100+Мелиораторы!H100</f>
        <v>0</v>
      </c>
      <c r="I100" s="109">
        <f t="shared" si="103"/>
        <v>0</v>
      </c>
      <c r="J100" s="109">
        <f t="shared" si="104"/>
        <v>0</v>
      </c>
      <c r="K100" s="108">
        <f>Гл.мелиор!K100+Мелиораторы!K100</f>
        <v>0</v>
      </c>
      <c r="L100" s="109">
        <f t="shared" si="97"/>
        <v>0</v>
      </c>
      <c r="M100" s="108">
        <f>Гл.мелиор!M100+Мелиораторы!M100</f>
        <v>0</v>
      </c>
      <c r="N100" s="109">
        <f t="shared" si="105"/>
        <v>0</v>
      </c>
      <c r="O100" s="108">
        <f>Гл.мелиор!O100+Мелиораторы!O100</f>
        <v>0</v>
      </c>
      <c r="P100" s="109">
        <f t="shared" si="106"/>
        <v>0</v>
      </c>
      <c r="Q100" s="108">
        <f>Гл.мелиор!Q100+Мелиораторы!Q100</f>
        <v>0</v>
      </c>
      <c r="R100" s="109">
        <f t="shared" si="98"/>
        <v>0</v>
      </c>
      <c r="S100" s="108">
        <f>Гл.мелиор!S100+Мелиораторы!S100</f>
        <v>0</v>
      </c>
      <c r="T100" s="109">
        <f t="shared" si="107"/>
        <v>0</v>
      </c>
      <c r="U100" s="108">
        <f>Гл.мелиор!U100+Мелиораторы!U100</f>
        <v>0</v>
      </c>
      <c r="V100" s="109">
        <f t="shared" si="99"/>
        <v>0</v>
      </c>
      <c r="W100" s="108">
        <f>Гл.мелиор!W100+Мелиораторы!W100</f>
        <v>0</v>
      </c>
      <c r="X100" s="109">
        <f t="shared" si="108"/>
        <v>0</v>
      </c>
      <c r="Y100" s="108">
        <f>Гл.мелиор!Y100+Мелиораторы!Y100</f>
        <v>0</v>
      </c>
      <c r="Z100" s="109">
        <f t="shared" si="109"/>
        <v>0</v>
      </c>
      <c r="AA100" s="108">
        <f>Гл.мелиор!AA100+Мелиораторы!AA100</f>
        <v>0</v>
      </c>
      <c r="AB100" s="109">
        <f t="shared" si="110"/>
        <v>0</v>
      </c>
      <c r="AC100" s="109">
        <f t="shared" si="111"/>
        <v>0</v>
      </c>
      <c r="AD100" s="108">
        <f>Гл.мелиор!AD100+Мелиораторы!AD100</f>
        <v>0</v>
      </c>
      <c r="AE100" s="109">
        <f t="shared" si="100"/>
        <v>0</v>
      </c>
      <c r="AF100" s="108">
        <f>Гл.мелиор!AF100+Мелиораторы!AF100</f>
        <v>0</v>
      </c>
      <c r="AG100" s="109">
        <f t="shared" si="112"/>
        <v>0</v>
      </c>
      <c r="AH100" s="42"/>
      <c r="AI100" s="42"/>
    </row>
    <row r="101" spans="1:35" x14ac:dyDescent="0.25">
      <c r="A101" s="93">
        <f t="shared" si="113"/>
        <v>85</v>
      </c>
      <c r="B101" s="96" t="s">
        <v>126</v>
      </c>
      <c r="C101" s="108">
        <f>Гл.мелиор!C101+Мелиораторы!C101</f>
        <v>0</v>
      </c>
      <c r="D101" s="108">
        <f>Гл.мелиор!D101+Мелиораторы!D101</f>
        <v>0</v>
      </c>
      <c r="E101" s="109">
        <f t="shared" si="101"/>
        <v>0</v>
      </c>
      <c r="F101" s="108">
        <f>Гл.мелиор!F101+Мелиораторы!F101</f>
        <v>0</v>
      </c>
      <c r="G101" s="109">
        <f t="shared" si="102"/>
        <v>0</v>
      </c>
      <c r="H101" s="108">
        <f>Гл.мелиор!H101+Мелиораторы!H101</f>
        <v>0</v>
      </c>
      <c r="I101" s="109">
        <f t="shared" si="103"/>
        <v>0</v>
      </c>
      <c r="J101" s="109">
        <f t="shared" si="104"/>
        <v>0</v>
      </c>
      <c r="K101" s="108">
        <f>Гл.мелиор!K101+Мелиораторы!K101</f>
        <v>0</v>
      </c>
      <c r="L101" s="109">
        <f t="shared" si="97"/>
        <v>0</v>
      </c>
      <c r="M101" s="108">
        <f>Гл.мелиор!M101+Мелиораторы!M101</f>
        <v>0</v>
      </c>
      <c r="N101" s="109">
        <f t="shared" si="105"/>
        <v>0</v>
      </c>
      <c r="O101" s="108">
        <f>Гл.мелиор!O101+Мелиораторы!O101</f>
        <v>0</v>
      </c>
      <c r="P101" s="109">
        <f t="shared" si="106"/>
        <v>0</v>
      </c>
      <c r="Q101" s="108">
        <f>Гл.мелиор!Q101+Мелиораторы!Q101</f>
        <v>0</v>
      </c>
      <c r="R101" s="109">
        <f t="shared" si="98"/>
        <v>0</v>
      </c>
      <c r="S101" s="108">
        <f>Гл.мелиор!S101+Мелиораторы!S101</f>
        <v>0</v>
      </c>
      <c r="T101" s="109">
        <f t="shared" si="107"/>
        <v>0</v>
      </c>
      <c r="U101" s="108">
        <f>Гл.мелиор!U101+Мелиораторы!U101</f>
        <v>0</v>
      </c>
      <c r="V101" s="109">
        <f t="shared" si="99"/>
        <v>0</v>
      </c>
      <c r="W101" s="108">
        <f>Гл.мелиор!W101+Мелиораторы!W101</f>
        <v>0</v>
      </c>
      <c r="X101" s="109">
        <f t="shared" si="108"/>
        <v>0</v>
      </c>
      <c r="Y101" s="108">
        <f>Гл.мелиор!Y101+Мелиораторы!Y101</f>
        <v>0</v>
      </c>
      <c r="Z101" s="109">
        <f t="shared" si="109"/>
        <v>0</v>
      </c>
      <c r="AA101" s="108">
        <f>Гл.мелиор!AA101+Мелиораторы!AA101</f>
        <v>0</v>
      </c>
      <c r="AB101" s="109">
        <f t="shared" si="110"/>
        <v>0</v>
      </c>
      <c r="AC101" s="109">
        <f t="shared" si="111"/>
        <v>0</v>
      </c>
      <c r="AD101" s="108">
        <f>Гл.мелиор!AD101+Мелиораторы!AD101</f>
        <v>0</v>
      </c>
      <c r="AE101" s="109">
        <f t="shared" si="100"/>
        <v>0</v>
      </c>
      <c r="AF101" s="108">
        <f>Гл.мелиор!AF101+Мелиораторы!AF101</f>
        <v>0</v>
      </c>
      <c r="AG101" s="109">
        <f t="shared" si="112"/>
        <v>0</v>
      </c>
      <c r="AH101" s="42"/>
      <c r="AI101" s="42"/>
    </row>
    <row r="102" spans="1:35" s="69" customFormat="1" ht="14.45" x14ac:dyDescent="0.35">
      <c r="A102" s="4"/>
      <c r="B102" s="64"/>
      <c r="C102" s="70"/>
      <c r="D102" s="70"/>
      <c r="E102" s="43"/>
      <c r="F102" s="70"/>
      <c r="G102" s="43"/>
      <c r="H102" s="70"/>
      <c r="I102" s="43"/>
      <c r="J102" s="43"/>
      <c r="K102" s="70"/>
      <c r="L102" s="43"/>
      <c r="M102" s="70"/>
      <c r="N102" s="43"/>
      <c r="O102" s="70"/>
      <c r="P102" s="43"/>
      <c r="Q102" s="70"/>
      <c r="R102" s="43"/>
      <c r="S102" s="70"/>
      <c r="T102" s="43"/>
      <c r="U102" s="70"/>
      <c r="V102" s="43"/>
      <c r="W102" s="70"/>
      <c r="X102" s="43"/>
      <c r="Y102" s="70"/>
      <c r="Z102" s="43"/>
      <c r="AA102" s="70"/>
      <c r="AB102" s="43"/>
      <c r="AC102" s="43"/>
      <c r="AD102" s="70"/>
      <c r="AE102" s="43"/>
      <c r="AF102" s="70"/>
      <c r="AG102" s="43"/>
      <c r="AH102" s="68"/>
      <c r="AI102" s="68"/>
    </row>
    <row r="103" spans="1:35" ht="14.45" x14ac:dyDescent="0.35">
      <c r="A103" s="7"/>
      <c r="B103" s="59"/>
      <c r="C103" s="34"/>
      <c r="D103" s="34"/>
      <c r="E103" s="32"/>
      <c r="F103" s="34"/>
      <c r="G103" s="32"/>
      <c r="H103" s="34"/>
      <c r="I103" s="32"/>
      <c r="J103" s="32"/>
      <c r="K103" s="34"/>
      <c r="L103" s="32"/>
      <c r="M103" s="34"/>
      <c r="N103" s="32"/>
      <c r="O103" s="34"/>
      <c r="P103" s="32"/>
      <c r="Q103" s="34"/>
      <c r="R103" s="32"/>
      <c r="S103" s="34"/>
      <c r="T103" s="32"/>
      <c r="U103" s="34"/>
      <c r="V103" s="32"/>
      <c r="W103" s="34"/>
      <c r="X103" s="32"/>
      <c r="Y103" s="34"/>
      <c r="Z103" s="32"/>
      <c r="AA103" s="34"/>
      <c r="AB103" s="32"/>
      <c r="AC103" s="32"/>
      <c r="AD103" s="34"/>
      <c r="AE103" s="32"/>
      <c r="AF103" s="34"/>
      <c r="AG103" s="32"/>
      <c r="AH103" s="42"/>
      <c r="AI103" s="42"/>
    </row>
    <row r="104" spans="1:35" ht="14.45" x14ac:dyDescent="0.35">
      <c r="A104" s="8"/>
      <c r="B104" s="59"/>
      <c r="C104" s="34"/>
      <c r="D104" s="34"/>
      <c r="E104" s="32"/>
      <c r="F104" s="34"/>
      <c r="G104" s="32"/>
      <c r="H104" s="34"/>
      <c r="I104" s="32"/>
      <c r="J104" s="32"/>
      <c r="K104" s="34"/>
      <c r="L104" s="32"/>
      <c r="M104" s="34"/>
      <c r="N104" s="32"/>
      <c r="O104" s="34"/>
      <c r="P104" s="32"/>
      <c r="Q104" s="34"/>
      <c r="R104" s="32"/>
      <c r="S104" s="34"/>
      <c r="T104" s="32"/>
      <c r="U104" s="34"/>
      <c r="V104" s="32"/>
      <c r="W104" s="34"/>
      <c r="X104" s="32"/>
      <c r="Y104" s="34"/>
      <c r="Z104" s="32"/>
      <c r="AA104" s="34"/>
      <c r="AB104" s="32"/>
      <c r="AC104" s="32"/>
      <c r="AD104" s="34"/>
      <c r="AE104" s="32"/>
      <c r="AF104" s="34"/>
      <c r="AG104" s="32"/>
      <c r="AH104" s="42"/>
      <c r="AI104" s="42"/>
    </row>
    <row r="105" spans="1:35" ht="14.45" x14ac:dyDescent="0.3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8:B18 B20:B57 B60:B61 B94:B101 B64:B91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2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70" fitToHeight="2" orientation="landscape" r:id="rId1"/>
  <headerFooter scaleWithDoc="0">
    <oddHeader>&amp;R&amp;P</oddHead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0"/>
  <sheetViews>
    <sheetView workbookViewId="0">
      <selection activeCell="AK9" sqref="AK9"/>
    </sheetView>
  </sheetViews>
  <sheetFormatPr defaultRowHeight="15" x14ac:dyDescent="0.25"/>
  <cols>
    <col min="1" max="1" width="6" customWidth="1"/>
    <col min="2" max="2" width="37.140625" customWidth="1"/>
    <col min="3" max="35" width="8.28515625" customWidth="1"/>
  </cols>
  <sheetData>
    <row r="1" spans="1:35" ht="46.9" customHeight="1" thickBot="1" x14ac:dyDescent="0.3">
      <c r="A1" s="182" t="s">
        <v>254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2">
        <v>1</v>
      </c>
      <c r="B8" s="13" t="s">
        <v>141</v>
      </c>
      <c r="C8" s="66">
        <f>'Рук. и спец.'!C21</f>
        <v>81493.899999999994</v>
      </c>
      <c r="D8" s="66">
        <f>'Рук. и спец.'!D21</f>
        <v>76864</v>
      </c>
      <c r="E8" s="86">
        <f>'Рук. и спец.'!E21</f>
        <v>94.318715879348034</v>
      </c>
      <c r="F8" s="66">
        <f>'Рук. и спец.'!F21</f>
        <v>38699</v>
      </c>
      <c r="G8" s="86">
        <f>'Рук. и спец.'!G21</f>
        <v>50.347366777685266</v>
      </c>
      <c r="H8" s="66">
        <f>'Рук. и спец.'!H21</f>
        <v>70621</v>
      </c>
      <c r="I8" s="86">
        <f>'Рук. и спец.'!I21</f>
        <v>91.877862198168188</v>
      </c>
      <c r="J8" s="86">
        <f>'Рук. и спец.'!J21</f>
        <v>86.658019802709163</v>
      </c>
      <c r="K8" s="66">
        <f>'Рук. и спец.'!K21</f>
        <v>43944</v>
      </c>
      <c r="L8" s="86">
        <f>'Рук. и спец.'!L21</f>
        <v>57.17110741049126</v>
      </c>
      <c r="M8" s="66">
        <f>'Рук. и спец.'!M21</f>
        <v>26677</v>
      </c>
      <c r="N8" s="86">
        <f>'Рук. и спец.'!N21</f>
        <v>34.706754787676935</v>
      </c>
      <c r="O8" s="66">
        <f>'Рук. и спец.'!O21</f>
        <v>6243</v>
      </c>
      <c r="P8" s="86">
        <f>'Рук. и спец.'!P21</f>
        <v>8.1221378018318067</v>
      </c>
      <c r="Q8" s="66">
        <f>'Рук. и спец.'!Q21</f>
        <v>564</v>
      </c>
      <c r="R8" s="86">
        <f>'Рук. и спец.'!R21</f>
        <v>9.0341182123978854</v>
      </c>
      <c r="S8" s="66">
        <f>'Рук. и спец.'!S21</f>
        <v>8653</v>
      </c>
      <c r="T8" s="86">
        <f>'Рук. и спец.'!T21</f>
        <v>11.257545795170691</v>
      </c>
      <c r="U8" s="66">
        <f>'Рук. и спец.'!U21</f>
        <v>9362</v>
      </c>
      <c r="V8" s="86">
        <f>'Рук. и спец.'!V21</f>
        <v>12.179954204829309</v>
      </c>
      <c r="W8" s="66">
        <f>'Рук. и спец.'!W21</f>
        <v>2273</v>
      </c>
      <c r="X8" s="86">
        <f>'Рук. и спец.'!X21</f>
        <v>2.9571711074104914</v>
      </c>
      <c r="Y8" s="66">
        <f>'Рук. и спец.'!Y21</f>
        <v>11974</v>
      </c>
      <c r="Z8" s="86">
        <f>'Рук. и спец.'!Z21</f>
        <v>15.578164029975019</v>
      </c>
      <c r="AA8" s="66">
        <f>'Рук. и спец.'!AA21</f>
        <v>669</v>
      </c>
      <c r="AB8" s="86">
        <f>'Рук. и спец.'!AB21</f>
        <v>0.87036844296419658</v>
      </c>
      <c r="AC8" s="86">
        <f>'Рук. и спец.'!AC21</f>
        <v>5.5871053950225482</v>
      </c>
      <c r="AD8" s="66">
        <f>'Рук. и спец.'!AD21</f>
        <v>9427</v>
      </c>
      <c r="AE8" s="86">
        <f>'Рук. и спец.'!AE21</f>
        <v>12.264519150707743</v>
      </c>
      <c r="AF8" s="66">
        <f>'Рук. и спец.'!AF21</f>
        <v>109</v>
      </c>
      <c r="AG8" s="86">
        <f>'Рук. и спец.'!AG21</f>
        <v>0.14180890924229808</v>
      </c>
    </row>
    <row r="9" spans="1:35" ht="42.75" x14ac:dyDescent="0.25">
      <c r="A9" s="12">
        <v>2</v>
      </c>
      <c r="B9" s="13" t="s">
        <v>135</v>
      </c>
      <c r="C9" s="11">
        <f>Руководители!C21</f>
        <v>5192.75</v>
      </c>
      <c r="D9" s="11">
        <f>Руководители!D21</f>
        <v>5093</v>
      </c>
      <c r="E9" s="87">
        <f>Руководители!E21</f>
        <v>98.079052525155262</v>
      </c>
      <c r="F9" s="11">
        <f>Руководители!F21</f>
        <v>779</v>
      </c>
      <c r="G9" s="87">
        <f>Руководители!G21</f>
        <v>15.295503632436677</v>
      </c>
      <c r="H9" s="11">
        <f>Руководители!H21</f>
        <v>4873</v>
      </c>
      <c r="I9" s="87">
        <f>Руководители!I21</f>
        <v>95.680345572354213</v>
      </c>
      <c r="J9" s="87">
        <f>Руководители!J21</f>
        <v>93.842376390159359</v>
      </c>
      <c r="K9" s="11">
        <f>Руководители!K21</f>
        <v>3756</v>
      </c>
      <c r="L9" s="87">
        <f>Руководители!L21</f>
        <v>73.748281955625373</v>
      </c>
      <c r="M9" s="11">
        <f>Руководители!M21</f>
        <v>1117</v>
      </c>
      <c r="N9" s="87">
        <f>Руководители!N21</f>
        <v>21.932063616728843</v>
      </c>
      <c r="O9" s="11">
        <f>Руководители!O21</f>
        <v>220</v>
      </c>
      <c r="P9" s="87">
        <f>Руководители!P21</f>
        <v>4.319654427645788</v>
      </c>
      <c r="Q9" s="11">
        <f>Руководители!Q21</f>
        <v>8</v>
      </c>
      <c r="R9" s="87">
        <f>Руководители!R21</f>
        <v>3.6363636363636362</v>
      </c>
      <c r="S9" s="11">
        <f>Руководители!S21</f>
        <v>114</v>
      </c>
      <c r="T9" s="87">
        <f>Руководители!T21</f>
        <v>2.2383663852346358</v>
      </c>
      <c r="U9" s="11">
        <f>Руководители!U21</f>
        <v>927</v>
      </c>
      <c r="V9" s="87">
        <f>Руководители!V21</f>
        <v>18.201452974671117</v>
      </c>
      <c r="W9" s="11">
        <f>Руководители!W21</f>
        <v>158</v>
      </c>
      <c r="X9" s="87">
        <f>Руководители!X21</f>
        <v>3.1022972707637932</v>
      </c>
      <c r="Y9" s="11">
        <f>Руководители!Y21</f>
        <v>377</v>
      </c>
      <c r="Z9" s="87">
        <f>Руководители!Z21</f>
        <v>7.4023169055566465</v>
      </c>
      <c r="AA9" s="11">
        <f>Руководители!AA21</f>
        <v>5</v>
      </c>
      <c r="AB9" s="87">
        <f>Руководители!AB21</f>
        <v>9.8173964264677019E-2</v>
      </c>
      <c r="AC9" s="87">
        <f>Руководители!AC21</f>
        <v>1.3262599469496021</v>
      </c>
      <c r="AD9" s="11">
        <f>Руководители!AD21</f>
        <v>342</v>
      </c>
      <c r="AE9" s="87">
        <f>Руководители!AE21</f>
        <v>6.715099155703907</v>
      </c>
      <c r="AF9" s="11">
        <f>Руководители!AF21</f>
        <v>5</v>
      </c>
      <c r="AG9" s="87">
        <f>Руководители!AG21</f>
        <v>9.8173964264677019E-2</v>
      </c>
    </row>
    <row r="10" spans="1:35" ht="28.5" x14ac:dyDescent="0.25">
      <c r="A10" s="12">
        <v>3</v>
      </c>
      <c r="B10" s="14" t="s">
        <v>136</v>
      </c>
      <c r="C10" s="11">
        <f>'Зам. рук.'!C21</f>
        <v>1542.6</v>
      </c>
      <c r="D10" s="11">
        <f>'Зам. рук.'!D21</f>
        <v>1476</v>
      </c>
      <c r="E10" s="87">
        <f>'Зам. рук.'!E21</f>
        <v>95.682613768961502</v>
      </c>
      <c r="F10" s="11">
        <f>'Зам. рук.'!F21</f>
        <v>315</v>
      </c>
      <c r="G10" s="87">
        <f>'Зам. рук.'!G21</f>
        <v>21.341463414634145</v>
      </c>
      <c r="H10" s="11">
        <f>'Зам. рук.'!H21</f>
        <v>1438</v>
      </c>
      <c r="I10" s="87">
        <f>'Зам. рук.'!I21</f>
        <v>97.425474254742554</v>
      </c>
      <c r="J10" s="87">
        <f>'Зам. рук.'!J21</f>
        <v>93.219240243744323</v>
      </c>
      <c r="K10" s="11">
        <f>'Зам. рук.'!K21</f>
        <v>1249</v>
      </c>
      <c r="L10" s="87">
        <f>'Зам. рук.'!L21</f>
        <v>84.620596205962059</v>
      </c>
      <c r="M10" s="11">
        <f>'Зам. рук.'!M21</f>
        <v>189</v>
      </c>
      <c r="N10" s="87">
        <f>'Зам. рук.'!N21</f>
        <v>12.804878048780488</v>
      </c>
      <c r="O10" s="11">
        <f>'Зам. рук.'!O21</f>
        <v>38</v>
      </c>
      <c r="P10" s="87">
        <f>'Зам. рук.'!P21</f>
        <v>2.5745257452574526</v>
      </c>
      <c r="Q10" s="11">
        <f>'Зам. рук.'!Q21</f>
        <v>1</v>
      </c>
      <c r="R10" s="87">
        <f>'Зам. рук.'!R21</f>
        <v>2.6315789473684208</v>
      </c>
      <c r="S10" s="11">
        <f>'Зам. рук.'!S21</f>
        <v>41</v>
      </c>
      <c r="T10" s="87">
        <f>'Зам. рук.'!T21</f>
        <v>2.7777777777777777</v>
      </c>
      <c r="U10" s="11">
        <f>'Зам. рук.'!U21</f>
        <v>243</v>
      </c>
      <c r="V10" s="87">
        <f>'Зам. рук.'!V21</f>
        <v>16.463414634146343</v>
      </c>
      <c r="W10" s="11">
        <f>'Зам. рук.'!W21</f>
        <v>46</v>
      </c>
      <c r="X10" s="87">
        <f>'Зам. рук.'!X21</f>
        <v>3.116531165311653</v>
      </c>
      <c r="Y10" s="11">
        <f>'Зам. рук.'!Y21</f>
        <v>192</v>
      </c>
      <c r="Z10" s="87">
        <f>'Зам. рук.'!Z21</f>
        <v>13.008130081300814</v>
      </c>
      <c r="AA10" s="11">
        <f>'Зам. рук.'!AA21</f>
        <v>1</v>
      </c>
      <c r="AB10" s="87">
        <f>'Зам. рук.'!AB21</f>
        <v>6.7750677506775062E-2</v>
      </c>
      <c r="AC10" s="87">
        <f>'Зам. рук.'!AC21</f>
        <v>0.52083333333333326</v>
      </c>
      <c r="AD10" s="11">
        <f>'Зам. рук.'!AD21</f>
        <v>153</v>
      </c>
      <c r="AE10" s="87">
        <f>'Зам. рук.'!AE21</f>
        <v>10.365853658536585</v>
      </c>
      <c r="AF10" s="11">
        <f>'Зам. рук.'!AF21</f>
        <v>1</v>
      </c>
      <c r="AG10" s="87">
        <f>'Зам. рук.'!AG21</f>
        <v>6.7750677506775062E-2</v>
      </c>
    </row>
    <row r="11" spans="1:35" x14ac:dyDescent="0.25">
      <c r="A11" s="12">
        <v>4</v>
      </c>
      <c r="B11" s="13" t="s">
        <v>142</v>
      </c>
      <c r="C11" s="67">
        <f>Гл.спец!C21</f>
        <v>12425.75</v>
      </c>
      <c r="D11" s="67">
        <f>Гл.спец!D21</f>
        <v>11435</v>
      </c>
      <c r="E11" s="87">
        <f>Гл.спец!E21</f>
        <v>92.02663823109269</v>
      </c>
      <c r="F11" s="67">
        <f>Гл.спец!F21</f>
        <v>5103</v>
      </c>
      <c r="G11" s="87">
        <f>Гл.спец!G21</f>
        <v>44.626147791867076</v>
      </c>
      <c r="H11" s="67">
        <f>Гл.спец!H21</f>
        <v>11199</v>
      </c>
      <c r="I11" s="87">
        <f>Гл.спец!I21</f>
        <v>97.936160909488407</v>
      </c>
      <c r="J11" s="87">
        <f>Гл.спец!J21</f>
        <v>90.127356497595727</v>
      </c>
      <c r="K11" s="67">
        <f>Гл.спец!K21</f>
        <v>8393</v>
      </c>
      <c r="L11" s="87">
        <f>Гл.спец!L21</f>
        <v>73.39746392654132</v>
      </c>
      <c r="M11" s="67">
        <f>Гл.спец!M21</f>
        <v>2806</v>
      </c>
      <c r="N11" s="87">
        <f>Гл.спец!N21</f>
        <v>24.538696982947091</v>
      </c>
      <c r="O11" s="67">
        <f>Гл.спец!O21</f>
        <v>236</v>
      </c>
      <c r="P11" s="87">
        <f>Гл.спец!P21</f>
        <v>2.0638390905115869</v>
      </c>
      <c r="Q11" s="67">
        <f>Гл.спец!Q21</f>
        <v>42</v>
      </c>
      <c r="R11" s="87">
        <f>Гл.спец!R21</f>
        <v>17.796610169491526</v>
      </c>
      <c r="S11" s="67">
        <f>Гл.спец!S21</f>
        <v>623</v>
      </c>
      <c r="T11" s="87">
        <f>Гл.спец!T21</f>
        <v>5.4481853957149102</v>
      </c>
      <c r="U11" s="67">
        <f>Гл.спец!U21</f>
        <v>1974</v>
      </c>
      <c r="V11" s="87">
        <f>Гл.спец!V21</f>
        <v>17.262789680804545</v>
      </c>
      <c r="W11" s="67">
        <f>Гл.спец!W21</f>
        <v>430</v>
      </c>
      <c r="X11" s="87">
        <f>Гл.спец!X21</f>
        <v>3.7603847835592479</v>
      </c>
      <c r="Y11" s="67">
        <f>Гл.спец!Y21</f>
        <v>1386</v>
      </c>
      <c r="Z11" s="87">
        <f>Гл.спец!Z21</f>
        <v>12.120682116309576</v>
      </c>
      <c r="AA11" s="67">
        <f>Гл.спец!AA21</f>
        <v>59</v>
      </c>
      <c r="AB11" s="87">
        <f>Гл.спец!AB21</f>
        <v>0.51595977262789672</v>
      </c>
      <c r="AC11" s="87">
        <f>Гл.спец!AC21</f>
        <v>4.2568542568542567</v>
      </c>
      <c r="AD11" s="67">
        <f>Гл.спец!AD21</f>
        <v>1271</v>
      </c>
      <c r="AE11" s="87">
        <f>Гл.спец!AE21</f>
        <v>11.114997813729776</v>
      </c>
      <c r="AF11" s="67">
        <f>Гл.спец!AF21</f>
        <v>23</v>
      </c>
      <c r="AG11" s="87">
        <f>Гл.спец!AG21</f>
        <v>0.20113686051595978</v>
      </c>
    </row>
    <row r="12" spans="1:35" x14ac:dyDescent="0.25">
      <c r="A12" s="15">
        <v>5</v>
      </c>
      <c r="B12" s="16" t="s">
        <v>137</v>
      </c>
      <c r="C12" s="11">
        <f>Гл.агрон.!C21</f>
        <v>1605</v>
      </c>
      <c r="D12" s="11">
        <f>Гл.агрон.!D21</f>
        <v>1400</v>
      </c>
      <c r="E12" s="87">
        <f>Гл.агрон.!E21</f>
        <v>87.227414330218068</v>
      </c>
      <c r="F12" s="11">
        <f>Гл.агрон.!F21</f>
        <v>246</v>
      </c>
      <c r="G12" s="87">
        <f>Гл.агрон.!G21</f>
        <v>17.571428571428569</v>
      </c>
      <c r="H12" s="11">
        <f>Гл.агрон.!H21</f>
        <v>1384</v>
      </c>
      <c r="I12" s="87">
        <f>Гл.агрон.!I21</f>
        <v>98.857142857142861</v>
      </c>
      <c r="J12" s="87">
        <f>Гл.агрон.!J21</f>
        <v>86.230529595015582</v>
      </c>
      <c r="K12" s="11">
        <f>Гл.агрон.!K21</f>
        <v>1134</v>
      </c>
      <c r="L12" s="87">
        <f>Гл.агрон.!L21</f>
        <v>81</v>
      </c>
      <c r="M12" s="11">
        <f>Гл.агрон.!M21</f>
        <v>250</v>
      </c>
      <c r="N12" s="87">
        <f>Гл.агрон.!N21</f>
        <v>17.857142857142858</v>
      </c>
      <c r="O12" s="11">
        <f>Гл.агрон.!O21</f>
        <v>16</v>
      </c>
      <c r="P12" s="87">
        <f>Гл.агрон.!P21</f>
        <v>1.1428571428571428</v>
      </c>
      <c r="Q12" s="11">
        <f>Гл.агрон.!Q21</f>
        <v>2</v>
      </c>
      <c r="R12" s="87">
        <f>Гл.агрон.!R21</f>
        <v>12.5</v>
      </c>
      <c r="S12" s="11">
        <f>Гл.агрон.!S21</f>
        <v>89</v>
      </c>
      <c r="T12" s="87">
        <f>Гл.агрон.!T21</f>
        <v>6.3571428571428568</v>
      </c>
      <c r="U12" s="11">
        <f>Гл.агрон.!U21</f>
        <v>231</v>
      </c>
      <c r="V12" s="87">
        <f>Гл.агрон.!V21</f>
        <v>16.5</v>
      </c>
      <c r="W12" s="11">
        <f>Гл.агрон.!W21</f>
        <v>51</v>
      </c>
      <c r="X12" s="87">
        <f>Гл.агрон.!X21</f>
        <v>3.6428571428571428</v>
      </c>
      <c r="Y12" s="11">
        <f>Гл.агрон.!Y21</f>
        <v>203</v>
      </c>
      <c r="Z12" s="87">
        <f>Гл.агрон.!Z21</f>
        <v>14.499999999999998</v>
      </c>
      <c r="AA12" s="11">
        <f>Гл.агрон.!AA21</f>
        <v>2</v>
      </c>
      <c r="AB12" s="87">
        <f>Гл.агрон.!AB21</f>
        <v>0.14285714285714285</v>
      </c>
      <c r="AC12" s="87">
        <f>Гл.агрон.!AC21</f>
        <v>0.98522167487684731</v>
      </c>
      <c r="AD12" s="11">
        <f>Гл.агрон.!AD21</f>
        <v>181</v>
      </c>
      <c r="AE12" s="87">
        <f>Гл.агрон.!AE21</f>
        <v>12.928571428571429</v>
      </c>
      <c r="AF12" s="11">
        <f>Гл.агрон.!AF21</f>
        <v>5</v>
      </c>
      <c r="AG12" s="87">
        <f>Гл.агрон.!AG21</f>
        <v>0.35714285714285715</v>
      </c>
    </row>
    <row r="13" spans="1:35" ht="30" x14ac:dyDescent="0.25">
      <c r="A13" s="15">
        <v>6</v>
      </c>
      <c r="B13" s="16" t="s">
        <v>143</v>
      </c>
      <c r="C13" s="11">
        <f>'Гл. зоот.'!C21</f>
        <v>1060</v>
      </c>
      <c r="D13" s="11">
        <f>'Гл. зоот.'!D21</f>
        <v>900</v>
      </c>
      <c r="E13" s="87">
        <f>'Гл. зоот.'!E21</f>
        <v>84.905660377358487</v>
      </c>
      <c r="F13" s="11">
        <f>'Гл. зоот.'!F21</f>
        <v>497</v>
      </c>
      <c r="G13" s="87">
        <f>'Гл. зоот.'!G21</f>
        <v>55.222222222222214</v>
      </c>
      <c r="H13" s="11">
        <f>'Гл. зоот.'!H21</f>
        <v>883</v>
      </c>
      <c r="I13" s="87">
        <f>'Гл. зоот.'!I21</f>
        <v>98.111111111111114</v>
      </c>
      <c r="J13" s="87">
        <f>'Гл. зоот.'!J21</f>
        <v>83.301886792452834</v>
      </c>
      <c r="K13" s="11">
        <f>'Гл. зоот.'!K21</f>
        <v>669</v>
      </c>
      <c r="L13" s="87">
        <f>'Гл. зоот.'!L21</f>
        <v>74.333333333333329</v>
      </c>
      <c r="M13" s="11">
        <f>'Гл. зоот.'!M21</f>
        <v>214</v>
      </c>
      <c r="N13" s="87">
        <f>'Гл. зоот.'!N21</f>
        <v>23.777777777777779</v>
      </c>
      <c r="O13" s="11">
        <f>'Гл. зоот.'!O21</f>
        <v>17</v>
      </c>
      <c r="P13" s="87">
        <f>'Гл. зоот.'!P21</f>
        <v>1.8888888888888888</v>
      </c>
      <c r="Q13" s="11">
        <f>'Гл. зоот.'!Q21</f>
        <v>4</v>
      </c>
      <c r="R13" s="87">
        <f>'Гл. зоот.'!R21</f>
        <v>23.52941176470588</v>
      </c>
      <c r="S13" s="11">
        <f>'Гл. зоот.'!S21</f>
        <v>56</v>
      </c>
      <c r="T13" s="87">
        <f>'Гл. зоот.'!T21</f>
        <v>6.2222222222222223</v>
      </c>
      <c r="U13" s="11">
        <f>'Гл. зоот.'!U21</f>
        <v>183</v>
      </c>
      <c r="V13" s="87">
        <f>'Гл. зоот.'!V21</f>
        <v>20.333333333333332</v>
      </c>
      <c r="W13" s="11">
        <f>'Гл. зоот.'!W21</f>
        <v>33</v>
      </c>
      <c r="X13" s="87">
        <f>'Гл. зоот.'!X21</f>
        <v>3.6666666666666665</v>
      </c>
      <c r="Y13" s="11">
        <f>'Гл. зоот.'!Y21</f>
        <v>128</v>
      </c>
      <c r="Z13" s="87">
        <f>'Гл. зоот.'!Z21</f>
        <v>14.222222222222221</v>
      </c>
      <c r="AA13" s="11">
        <f>'Гл. зоот.'!AA21</f>
        <v>4</v>
      </c>
      <c r="AB13" s="87">
        <f>'Гл. зоот.'!AB21</f>
        <v>0.44444444444444442</v>
      </c>
      <c r="AC13" s="87">
        <f>'Гл. зоот.'!AC21</f>
        <v>3.125</v>
      </c>
      <c r="AD13" s="11">
        <f>'Гл. зоот.'!AD21</f>
        <v>148</v>
      </c>
      <c r="AE13" s="87">
        <f>'Гл. зоот.'!AE21</f>
        <v>16.444444444444446</v>
      </c>
      <c r="AF13" s="11">
        <f>'Гл. зоот.'!AF21</f>
        <v>2</v>
      </c>
      <c r="AG13" s="87">
        <f>'Гл. зоот.'!AG21</f>
        <v>0.22222222222222221</v>
      </c>
    </row>
    <row r="14" spans="1:35" x14ac:dyDescent="0.25">
      <c r="A14" s="15">
        <v>7</v>
      </c>
      <c r="B14" s="16" t="s">
        <v>138</v>
      </c>
      <c r="C14" s="11">
        <f>Гл.ветвр.!C21</f>
        <v>1101</v>
      </c>
      <c r="D14" s="11">
        <f>Гл.ветвр.!D21</f>
        <v>946</v>
      </c>
      <c r="E14" s="87">
        <f>Гл.ветвр.!E21</f>
        <v>85.92188919164397</v>
      </c>
      <c r="F14" s="11">
        <f>Гл.ветвр.!F21</f>
        <v>344</v>
      </c>
      <c r="G14" s="87">
        <f>Гл.ветвр.!G21</f>
        <v>36.363636363636367</v>
      </c>
      <c r="H14" s="11">
        <f>Гл.ветвр.!H21</f>
        <v>933</v>
      </c>
      <c r="I14" s="87">
        <f>Гл.ветвр.!I21</f>
        <v>98.625792811839318</v>
      </c>
      <c r="J14" s="87">
        <f>Гл.ветвр.!J21</f>
        <v>84.741144414168929</v>
      </c>
      <c r="K14" s="11">
        <f>Гл.ветвр.!K21</f>
        <v>718</v>
      </c>
      <c r="L14" s="87">
        <f>Гл.ветвр.!L21</f>
        <v>75.898520084566599</v>
      </c>
      <c r="M14" s="11">
        <f>Гл.ветвр.!M21</f>
        <v>215</v>
      </c>
      <c r="N14" s="87">
        <f>Гл.ветвр.!N21</f>
        <v>22.727272727272727</v>
      </c>
      <c r="O14" s="11">
        <f>Гл.ветвр.!O21</f>
        <v>13</v>
      </c>
      <c r="P14" s="87">
        <f>Гл.ветвр.!P21</f>
        <v>1.3742071881606766</v>
      </c>
      <c r="Q14" s="11">
        <f>Гл.ветвр.!Q21</f>
        <v>9</v>
      </c>
      <c r="R14" s="87">
        <f>Гл.ветвр.!R21</f>
        <v>69.230769230769226</v>
      </c>
      <c r="S14" s="11">
        <f>Гл.ветвр.!S21</f>
        <v>76</v>
      </c>
      <c r="T14" s="87">
        <f>Гл.ветвр.!T21</f>
        <v>8.0338266384777999</v>
      </c>
      <c r="U14" s="11">
        <f>Гл.ветвр.!U21</f>
        <v>100</v>
      </c>
      <c r="V14" s="87">
        <f>Гл.ветвр.!V21</f>
        <v>10.570824524312897</v>
      </c>
      <c r="W14" s="11">
        <f>Гл.ветвр.!W21</f>
        <v>25</v>
      </c>
      <c r="X14" s="87">
        <f>Гл.ветвр.!X21</f>
        <v>2.6427061310782243</v>
      </c>
      <c r="Y14" s="11">
        <f>Гл.ветвр.!Y21</f>
        <v>154</v>
      </c>
      <c r="Z14" s="87">
        <f>Гл.ветвр.!Z21</f>
        <v>16.279069767441861</v>
      </c>
      <c r="AA14" s="11">
        <f>Гл.ветвр.!AA21</f>
        <v>9</v>
      </c>
      <c r="AB14" s="87">
        <f>Гл.ветвр.!AB21</f>
        <v>0.95137420718816068</v>
      </c>
      <c r="AC14" s="87">
        <f>Гл.ветвр.!AC21</f>
        <v>5.8441558441558437</v>
      </c>
      <c r="AD14" s="11">
        <f>Гл.ветвр.!AD21</f>
        <v>174</v>
      </c>
      <c r="AE14" s="87">
        <f>Гл.ветвр.!AE21</f>
        <v>18.393234672304441</v>
      </c>
      <c r="AF14" s="11">
        <f>Гл.ветвр.!AF21</f>
        <v>4</v>
      </c>
      <c r="AG14" s="87">
        <f>Гл.ветвр.!AG21</f>
        <v>0.42283298097251587</v>
      </c>
    </row>
    <row r="15" spans="1:35" ht="75" x14ac:dyDescent="0.25">
      <c r="A15" s="15">
        <v>8</v>
      </c>
      <c r="B15" s="16" t="s">
        <v>144</v>
      </c>
      <c r="C15" s="11">
        <f>'Гл. инж.'!C21</f>
        <v>2660</v>
      </c>
      <c r="D15" s="11">
        <f>'Гл. инж.'!D21</f>
        <v>2448</v>
      </c>
      <c r="E15" s="87">
        <f>'Гл. инж.'!E21</f>
        <v>92.030075187969928</v>
      </c>
      <c r="F15" s="11">
        <f>'Гл. инж.'!F21</f>
        <v>127</v>
      </c>
      <c r="G15" s="87">
        <f>'Гл. инж.'!G21</f>
        <v>5.1879084967320264</v>
      </c>
      <c r="H15" s="11">
        <f>'Гл. инж.'!H21</f>
        <v>2356</v>
      </c>
      <c r="I15" s="87">
        <f>'Гл. инж.'!I21</f>
        <v>96.24183006535948</v>
      </c>
      <c r="J15" s="87">
        <f>'Гл. инж.'!J21</f>
        <v>88.571428571428569</v>
      </c>
      <c r="K15" s="11">
        <f>'Гл. инж.'!K21</f>
        <v>1700</v>
      </c>
      <c r="L15" s="87">
        <f>'Гл. инж.'!L21</f>
        <v>69.444444444444443</v>
      </c>
      <c r="M15" s="11">
        <f>'Гл. инж.'!M21</f>
        <v>656</v>
      </c>
      <c r="N15" s="87">
        <f>'Гл. инж.'!N21</f>
        <v>26.797385620915033</v>
      </c>
      <c r="O15" s="11">
        <f>'Гл. инж.'!O21</f>
        <v>92</v>
      </c>
      <c r="P15" s="87">
        <f>'Гл. инж.'!P21</f>
        <v>3.7581699346405228</v>
      </c>
      <c r="Q15" s="11">
        <f>'Гл. инж.'!Q21</f>
        <v>9</v>
      </c>
      <c r="R15" s="87">
        <f>'Гл. инж.'!R21</f>
        <v>9.7826086956521738</v>
      </c>
      <c r="S15" s="11">
        <f>'Гл. инж.'!S21</f>
        <v>156</v>
      </c>
      <c r="T15" s="87">
        <f>'Гл. инж.'!T21</f>
        <v>6.3725490196078427</v>
      </c>
      <c r="U15" s="11">
        <f>'Гл. инж.'!U21</f>
        <v>255</v>
      </c>
      <c r="V15" s="87">
        <f>'Гл. инж.'!V21</f>
        <v>10.416666666666668</v>
      </c>
      <c r="W15" s="11">
        <f>'Гл. инж.'!W21</f>
        <v>130</v>
      </c>
      <c r="X15" s="87">
        <f>'Гл. инж.'!X21</f>
        <v>5.3104575163398691</v>
      </c>
      <c r="Y15" s="11">
        <f>'Гл. инж.'!Y21</f>
        <v>314</v>
      </c>
      <c r="Z15" s="87">
        <f>'Гл. инж.'!Z21</f>
        <v>12.826797385620914</v>
      </c>
      <c r="AA15" s="11">
        <f>'Гл. инж.'!AA21</f>
        <v>30</v>
      </c>
      <c r="AB15" s="87">
        <f>'Гл. инж.'!AB21</f>
        <v>1.2254901960784315</v>
      </c>
      <c r="AC15" s="87">
        <f>'Гл. инж.'!AC21</f>
        <v>9.5541401273885356</v>
      </c>
      <c r="AD15" s="11">
        <f>'Гл. инж.'!AD21</f>
        <v>268</v>
      </c>
      <c r="AE15" s="87">
        <f>'Гл. инж.'!AE21</f>
        <v>10.947712418300654</v>
      </c>
      <c r="AF15" s="11">
        <f>'Гл. инж.'!AF21</f>
        <v>5</v>
      </c>
      <c r="AG15" s="87">
        <f>'Гл. инж.'!AG21</f>
        <v>0.20424836601307192</v>
      </c>
    </row>
    <row r="16" spans="1:35" x14ac:dyDescent="0.25">
      <c r="A16" s="15">
        <v>9</v>
      </c>
      <c r="B16" s="16" t="s">
        <v>145</v>
      </c>
      <c r="C16" s="11">
        <f>'Гл. энерг.'!C21</f>
        <v>813</v>
      </c>
      <c r="D16" s="11">
        <f>'Гл. энерг.'!D21</f>
        <v>756</v>
      </c>
      <c r="E16" s="87">
        <f>'Гл. энерг.'!E21</f>
        <v>92.988929889298888</v>
      </c>
      <c r="F16" s="11">
        <f>'Гл. энерг.'!F21</f>
        <v>21</v>
      </c>
      <c r="G16" s="87">
        <f>'Гл. энерг.'!G21</f>
        <v>2.7777777777777777</v>
      </c>
      <c r="H16" s="11">
        <f>'Гл. энерг.'!H21</f>
        <v>723</v>
      </c>
      <c r="I16" s="87">
        <f>'Гл. энерг.'!I21</f>
        <v>95.634920634920633</v>
      </c>
      <c r="J16" s="87">
        <f>'Гл. энерг.'!J21</f>
        <v>88.929889298892988</v>
      </c>
      <c r="K16" s="11">
        <f>'Гл. энерг.'!K21</f>
        <v>418</v>
      </c>
      <c r="L16" s="87">
        <f>'Гл. энерг.'!L21</f>
        <v>55.291005291005291</v>
      </c>
      <c r="M16" s="11">
        <f>'Гл. энерг.'!M21</f>
        <v>305</v>
      </c>
      <c r="N16" s="87">
        <f>'Гл. энерг.'!N21</f>
        <v>40.343915343915342</v>
      </c>
      <c r="O16" s="11">
        <f>'Гл. энерг.'!O21</f>
        <v>33</v>
      </c>
      <c r="P16" s="87">
        <f>'Гл. энерг.'!P21</f>
        <v>4.3650793650793647</v>
      </c>
      <c r="Q16" s="11">
        <f>'Гл. энерг.'!Q21</f>
        <v>5</v>
      </c>
      <c r="R16" s="87">
        <f>'Гл. энерг.'!R21</f>
        <v>15.151515151515152</v>
      </c>
      <c r="S16" s="11">
        <f>'Гл. энерг.'!S21</f>
        <v>26</v>
      </c>
      <c r="T16" s="87">
        <f>'Гл. энерг.'!T21</f>
        <v>3.4391534391534391</v>
      </c>
      <c r="U16" s="11">
        <f>'Гл. энерг.'!U21</f>
        <v>86</v>
      </c>
      <c r="V16" s="87">
        <f>'Гл. энерг.'!V21</f>
        <v>11.375661375661375</v>
      </c>
      <c r="W16" s="11">
        <f>'Гл. энерг.'!W21</f>
        <v>56</v>
      </c>
      <c r="X16" s="87">
        <f>'Гл. энерг.'!X21</f>
        <v>7.4074074074074066</v>
      </c>
      <c r="Y16" s="11">
        <f>'Гл. энерг.'!Y21</f>
        <v>95</v>
      </c>
      <c r="Z16" s="87">
        <f>'Гл. энерг.'!Z21</f>
        <v>12.566137566137566</v>
      </c>
      <c r="AA16" s="11">
        <f>'Гл. энерг.'!AA21</f>
        <v>3</v>
      </c>
      <c r="AB16" s="87">
        <f>'Гл. энерг.'!AB21</f>
        <v>0.3968253968253968</v>
      </c>
      <c r="AC16" s="87">
        <f>'Гл. энерг.'!AC21</f>
        <v>3.1578947368421053</v>
      </c>
      <c r="AD16" s="11">
        <f>'Гл. энерг.'!AD21</f>
        <v>71</v>
      </c>
      <c r="AE16" s="87">
        <f>'Гл. энерг.'!AE21</f>
        <v>9.3915343915343907</v>
      </c>
      <c r="AF16" s="11">
        <f>'Гл. энерг.'!AF21</f>
        <v>1</v>
      </c>
      <c r="AG16" s="87">
        <f>'Гл. энерг.'!AG21</f>
        <v>0.13227513227513227</v>
      </c>
    </row>
    <row r="17" spans="1:33" x14ac:dyDescent="0.25">
      <c r="A17" s="15">
        <v>10</v>
      </c>
      <c r="B17" s="16" t="s">
        <v>146</v>
      </c>
      <c r="C17" s="11">
        <f>Гл.мелиор!C21</f>
        <v>23</v>
      </c>
      <c r="D17" s="11">
        <f>Гл.мелиор!D21</f>
        <v>22</v>
      </c>
      <c r="E17" s="87">
        <f>Гл.мелиор!E21</f>
        <v>95.652173913043484</v>
      </c>
      <c r="F17" s="11">
        <f>Гл.мелиор!F21</f>
        <v>6</v>
      </c>
      <c r="G17" s="87">
        <f>Гл.мелиор!G21</f>
        <v>27.27272727272727</v>
      </c>
      <c r="H17" s="11">
        <f>Гл.мелиор!H21</f>
        <v>22</v>
      </c>
      <c r="I17" s="87">
        <f>Гл.мелиор!I21</f>
        <v>100</v>
      </c>
      <c r="J17" s="87">
        <f>Гл.мелиор!J21</f>
        <v>95.652173913043484</v>
      </c>
      <c r="K17" s="11">
        <f>Гл.мелиор!K21</f>
        <v>13</v>
      </c>
      <c r="L17" s="87">
        <f>Гл.мелиор!L21</f>
        <v>59.090909090909093</v>
      </c>
      <c r="M17" s="11">
        <f>Гл.мелиор!M21</f>
        <v>9</v>
      </c>
      <c r="N17" s="87">
        <f>Гл.мелиор!N21</f>
        <v>40.909090909090914</v>
      </c>
      <c r="O17" s="11">
        <f>Гл.мелиор!O21</f>
        <v>0</v>
      </c>
      <c r="P17" s="87">
        <f>Гл.мелиор!P21</f>
        <v>0</v>
      </c>
      <c r="Q17" s="11">
        <f>Гл.мелиор!Q21</f>
        <v>0</v>
      </c>
      <c r="R17" s="87">
        <f>Гл.мелиор!R21</f>
        <v>0</v>
      </c>
      <c r="S17" s="11">
        <f>Гл.мелиор!S21</f>
        <v>0</v>
      </c>
      <c r="T17" s="87">
        <f>Гл.мелиор!T21</f>
        <v>0</v>
      </c>
      <c r="U17" s="11">
        <f>Гл.мелиор!U21</f>
        <v>1</v>
      </c>
      <c r="V17" s="87">
        <f>Гл.мелиор!V21</f>
        <v>4.5454545454545459</v>
      </c>
      <c r="W17" s="11">
        <f>Гл.мелиор!W21</f>
        <v>0</v>
      </c>
      <c r="X17" s="87">
        <f>Гл.мелиор!X21</f>
        <v>0</v>
      </c>
      <c r="Y17" s="11">
        <f>Гл.мелиор!Y21</f>
        <v>2</v>
      </c>
      <c r="Z17" s="87">
        <f>Гл.мелиор!Z21</f>
        <v>9.0909090909090917</v>
      </c>
      <c r="AA17" s="11">
        <f>Гл.мелиор!AA21</f>
        <v>0</v>
      </c>
      <c r="AB17" s="87">
        <f>Гл.мелиор!AB21</f>
        <v>0</v>
      </c>
      <c r="AC17" s="87">
        <f>Гл.мелиор!AC21</f>
        <v>0</v>
      </c>
      <c r="AD17" s="11">
        <f>Гл.мелиор!AD21</f>
        <v>0</v>
      </c>
      <c r="AE17" s="87">
        <f>Гл.мелиор!AE21</f>
        <v>0</v>
      </c>
      <c r="AF17" s="11">
        <f>Гл.мелиор!AF21</f>
        <v>0</v>
      </c>
      <c r="AG17" s="87">
        <f>Гл.мелиор!AG21</f>
        <v>0</v>
      </c>
    </row>
    <row r="18" spans="1:33" ht="30" x14ac:dyDescent="0.25">
      <c r="A18" s="15">
        <v>11</v>
      </c>
      <c r="B18" s="16" t="s">
        <v>147</v>
      </c>
      <c r="C18" s="11">
        <f>'Гл. экон.'!C21</f>
        <v>973</v>
      </c>
      <c r="D18" s="11">
        <f>'Гл. экон.'!D21</f>
        <v>892</v>
      </c>
      <c r="E18" s="87">
        <f>'Гл. экон.'!E21</f>
        <v>91.675231243576576</v>
      </c>
      <c r="F18" s="11">
        <f>'Гл. экон.'!F21</f>
        <v>744</v>
      </c>
      <c r="G18" s="87">
        <f>'Гл. экон.'!G21</f>
        <v>83.408071748878925</v>
      </c>
      <c r="H18" s="11">
        <f>'Гл. экон.'!H21</f>
        <v>890</v>
      </c>
      <c r="I18" s="87">
        <f>'Гл. экон.'!I21</f>
        <v>99.775784753363226</v>
      </c>
      <c r="J18" s="87">
        <f>'Гл. экон.'!J21</f>
        <v>91.469681397738952</v>
      </c>
      <c r="K18" s="11">
        <f>'Гл. экон.'!K21</f>
        <v>790</v>
      </c>
      <c r="L18" s="87">
        <f>'Гл. экон.'!L21</f>
        <v>88.56502242152466</v>
      </c>
      <c r="M18" s="11">
        <f>'Гл. экон.'!M21</f>
        <v>100</v>
      </c>
      <c r="N18" s="87">
        <f>'Гл. экон.'!N21</f>
        <v>11.210762331838566</v>
      </c>
      <c r="O18" s="11">
        <f>'Гл. экон.'!O21</f>
        <v>2</v>
      </c>
      <c r="P18" s="87">
        <f>'Гл. экон.'!P21</f>
        <v>0.22421524663677131</v>
      </c>
      <c r="Q18" s="11">
        <f>'Гл. экон.'!Q21</f>
        <v>2</v>
      </c>
      <c r="R18" s="87">
        <f>'Гл. экон.'!R21</f>
        <v>100</v>
      </c>
      <c r="S18" s="11">
        <f>'Гл. экон.'!S21</f>
        <v>56</v>
      </c>
      <c r="T18" s="87">
        <f>'Гл. экон.'!T21</f>
        <v>6.2780269058295968</v>
      </c>
      <c r="U18" s="11">
        <f>'Гл. экон.'!U21</f>
        <v>199</v>
      </c>
      <c r="V18" s="87">
        <f>'Гл. экон.'!V21</f>
        <v>22.309417040358746</v>
      </c>
      <c r="W18" s="11">
        <f>'Гл. экон.'!W21</f>
        <v>30</v>
      </c>
      <c r="X18" s="87">
        <f>'Гл. экон.'!X21</f>
        <v>3.3632286995515694</v>
      </c>
      <c r="Y18" s="11">
        <f>'Гл. экон.'!Y21</f>
        <v>88</v>
      </c>
      <c r="Z18" s="87">
        <f>'Гл. экон.'!Z21</f>
        <v>9.8654708520179373</v>
      </c>
      <c r="AA18" s="11">
        <f>'Гл. экон.'!AA21</f>
        <v>3</v>
      </c>
      <c r="AB18" s="87">
        <f>'Гл. экон.'!AB21</f>
        <v>0.33632286995515698</v>
      </c>
      <c r="AC18" s="87">
        <f>'Гл. экон.'!AC21</f>
        <v>3.4090909090909087</v>
      </c>
      <c r="AD18" s="11">
        <f>'Гл. экон.'!AD21</f>
        <v>99</v>
      </c>
      <c r="AE18" s="87">
        <f>'Гл. экон.'!AE21</f>
        <v>11.098654708520179</v>
      </c>
      <c r="AF18" s="11">
        <f>'Гл. экон.'!AF21</f>
        <v>1</v>
      </c>
      <c r="AG18" s="87">
        <f>'Гл. экон.'!AG21</f>
        <v>0.11210762331838565</v>
      </c>
    </row>
    <row r="19" spans="1:33" ht="45" x14ac:dyDescent="0.25">
      <c r="A19" s="15">
        <v>12</v>
      </c>
      <c r="B19" s="16" t="s">
        <v>148</v>
      </c>
      <c r="C19" s="11">
        <f>Гл.бухг.!C21</f>
        <v>2853.75</v>
      </c>
      <c r="D19" s="11">
        <f>Гл.бухг.!D21</f>
        <v>2785</v>
      </c>
      <c r="E19" s="87">
        <f>Гл.бухг.!E21</f>
        <v>97.590889180902323</v>
      </c>
      <c r="F19" s="11">
        <f>Гл.бухг.!F21</f>
        <v>2612</v>
      </c>
      <c r="G19" s="87">
        <f>Гл.бухг.!G21</f>
        <v>93.788150807899456</v>
      </c>
      <c r="H19" s="11">
        <f>Гл.бухг.!H21</f>
        <v>2764</v>
      </c>
      <c r="I19" s="87">
        <f>Гл.бухг.!I21</f>
        <v>99.245960502692995</v>
      </c>
      <c r="J19" s="87">
        <f>Гл.бухг.!J21</f>
        <v>96.855015330705214</v>
      </c>
      <c r="K19" s="11">
        <f>Гл.бухг.!K21</f>
        <v>1982</v>
      </c>
      <c r="L19" s="87">
        <f>Гл.бухг.!L21</f>
        <v>71.166965888689404</v>
      </c>
      <c r="M19" s="11">
        <f>Гл.бухг.!M21</f>
        <v>782</v>
      </c>
      <c r="N19" s="87">
        <f>Гл.бухг.!N21</f>
        <v>28.078994614003587</v>
      </c>
      <c r="O19" s="11">
        <f>Гл.бухг.!O21</f>
        <v>21</v>
      </c>
      <c r="P19" s="87">
        <f>Гл.бухг.!P21</f>
        <v>0.7540394973070017</v>
      </c>
      <c r="Q19" s="11">
        <f>Гл.бухг.!Q21</f>
        <v>4</v>
      </c>
      <c r="R19" s="87">
        <f>Гл.бухг.!R21</f>
        <v>19.047619047619047</v>
      </c>
      <c r="S19" s="11">
        <f>Гл.бухг.!S21</f>
        <v>68</v>
      </c>
      <c r="T19" s="87">
        <f>Гл.бухг.!T21</f>
        <v>2.4416517055655294</v>
      </c>
      <c r="U19" s="11">
        <f>Гл.бухг.!U21</f>
        <v>736</v>
      </c>
      <c r="V19" s="87">
        <f>Гл.бухг.!V21</f>
        <v>26.427289048473966</v>
      </c>
      <c r="W19" s="11">
        <f>Гл.бухг.!W21</f>
        <v>77</v>
      </c>
      <c r="X19" s="87">
        <f>Гл.бухг.!X21</f>
        <v>2.7648114901256733</v>
      </c>
      <c r="Y19" s="11">
        <f>Гл.бухг.!Y21</f>
        <v>211</v>
      </c>
      <c r="Z19" s="87">
        <f>Гл.бухг.!Z21</f>
        <v>7.576301615798922</v>
      </c>
      <c r="AA19" s="11">
        <f>Гл.бухг.!AA21</f>
        <v>6</v>
      </c>
      <c r="AB19" s="87">
        <f>Гл.бухг.!AB21</f>
        <v>0.21543985637342908</v>
      </c>
      <c r="AC19" s="87">
        <f>Гл.бухг.!AC21</f>
        <v>2.8436018957345972</v>
      </c>
      <c r="AD19" s="11">
        <f>Гл.бухг.!AD21</f>
        <v>197</v>
      </c>
      <c r="AE19" s="87">
        <f>Гл.бухг.!AE21</f>
        <v>7.0736086175942559</v>
      </c>
      <c r="AF19" s="11">
        <f>Гл.бухг.!AF21</f>
        <v>2</v>
      </c>
      <c r="AG19" s="87">
        <f>Гл.бухг.!AG21</f>
        <v>7.1813285457809697E-2</v>
      </c>
    </row>
    <row r="20" spans="1:33" ht="30" x14ac:dyDescent="0.25">
      <c r="A20" s="15">
        <v>13</v>
      </c>
      <c r="B20" s="16" t="s">
        <v>139</v>
      </c>
      <c r="C20" s="11">
        <f>'Др. гл.спец.'!C21</f>
        <v>1337</v>
      </c>
      <c r="D20" s="11">
        <f>'Др. гл.спец.'!D21</f>
        <v>1286</v>
      </c>
      <c r="E20" s="87">
        <f>'Др. гл.спец.'!E21</f>
        <v>96.185489902767387</v>
      </c>
      <c r="F20" s="11">
        <f>'Др. гл.спец.'!F21</f>
        <v>506</v>
      </c>
      <c r="G20" s="87">
        <f>'Др. гл.спец.'!G21</f>
        <v>39.346811819595644</v>
      </c>
      <c r="H20" s="11">
        <f>'Др. гл.спец.'!H21</f>
        <v>1244</v>
      </c>
      <c r="I20" s="87">
        <f>'Др. гл.спец.'!I21</f>
        <v>96.734059097978232</v>
      </c>
      <c r="J20" s="87">
        <f>'Др. гл.спец.'!J21</f>
        <v>93.044128646222887</v>
      </c>
      <c r="K20" s="11">
        <f>'Др. гл.спец.'!K21</f>
        <v>969</v>
      </c>
      <c r="L20" s="87">
        <f>'Др. гл.спец.'!L21</f>
        <v>75.349922239502334</v>
      </c>
      <c r="M20" s="11">
        <f>'Др. гл.спец.'!M21</f>
        <v>275</v>
      </c>
      <c r="N20" s="87">
        <f>'Др. гл.спец.'!N21</f>
        <v>21.384136858475895</v>
      </c>
      <c r="O20" s="11">
        <f>'Др. гл.спец.'!O21</f>
        <v>42</v>
      </c>
      <c r="P20" s="87">
        <f>'Др. гл.спец.'!P21</f>
        <v>3.2659409020217729</v>
      </c>
      <c r="Q20" s="11">
        <f>'Др. гл.спец.'!Q21</f>
        <v>7</v>
      </c>
      <c r="R20" s="87">
        <f>'Др. гл.спец.'!R21</f>
        <v>16.666666666666664</v>
      </c>
      <c r="S20" s="11">
        <f>'Др. гл.спец.'!S21</f>
        <v>96</v>
      </c>
      <c r="T20" s="87">
        <f>'Др. гл.спец.'!T21</f>
        <v>7.4650077760497675</v>
      </c>
      <c r="U20" s="11">
        <f>'Др. гл.спец.'!U21</f>
        <v>183</v>
      </c>
      <c r="V20" s="87">
        <f>'Др. гл.спец.'!V21</f>
        <v>14.230171073094869</v>
      </c>
      <c r="W20" s="11">
        <f>'Др. гл.спец.'!W21</f>
        <v>28</v>
      </c>
      <c r="X20" s="87">
        <f>'Др. гл.спец.'!X21</f>
        <v>2.1772939346811819</v>
      </c>
      <c r="Y20" s="11">
        <f>'Др. гл.спец.'!Y21</f>
        <v>191</v>
      </c>
      <c r="Z20" s="87">
        <f>'Др. гл.спец.'!Z21</f>
        <v>14.852255054432348</v>
      </c>
      <c r="AA20" s="11">
        <f>'Др. гл.спец.'!AA21</f>
        <v>2</v>
      </c>
      <c r="AB20" s="87">
        <f>'Др. гл.спец.'!AB21</f>
        <v>0.15552099533437014</v>
      </c>
      <c r="AC20" s="87">
        <f>'Др. гл.спец.'!AC21</f>
        <v>1.0471204188481675</v>
      </c>
      <c r="AD20" s="11">
        <f>'Др. гл.спец.'!AD21</f>
        <v>133</v>
      </c>
      <c r="AE20" s="87">
        <f>'Др. гл.спец.'!AE21</f>
        <v>10.342146189735614</v>
      </c>
      <c r="AF20" s="11">
        <f>'Др. гл.спец.'!AF21</f>
        <v>3</v>
      </c>
      <c r="AG20" s="87">
        <f>'Др. гл.спец.'!AG21</f>
        <v>0.23328149300155523</v>
      </c>
    </row>
    <row r="21" spans="1:33" ht="99.75" x14ac:dyDescent="0.25">
      <c r="A21" s="12">
        <v>14</v>
      </c>
      <c r="B21" s="14" t="s">
        <v>149</v>
      </c>
      <c r="C21" s="11">
        <f>Рук.ср.зв.!C21</f>
        <v>14034.35</v>
      </c>
      <c r="D21" s="11">
        <f>Рук.ср.зв.!D21</f>
        <v>13361</v>
      </c>
      <c r="E21" s="87">
        <f>Рук.ср.зв.!E21</f>
        <v>95.202129061908806</v>
      </c>
      <c r="F21" s="11">
        <f>Рук.ср.зв.!F21</f>
        <v>6643</v>
      </c>
      <c r="G21" s="87">
        <f>Рук.ср.зв.!G21</f>
        <v>49.719332385300504</v>
      </c>
      <c r="H21" s="11">
        <f>Рук.ср.зв.!H21</f>
        <v>11546</v>
      </c>
      <c r="I21" s="87">
        <f>Рук.ср.зв.!I21</f>
        <v>86.415687448544276</v>
      </c>
      <c r="J21" s="87">
        <f>Рук.ср.зв.!J21</f>
        <v>82.269574294498852</v>
      </c>
      <c r="K21" s="11">
        <f>Рук.ср.зв.!K21</f>
        <v>5799</v>
      </c>
      <c r="L21" s="87">
        <f>Рук.ср.зв.!L21</f>
        <v>43.402439937130453</v>
      </c>
      <c r="M21" s="11">
        <f>Рук.ср.зв.!M21</f>
        <v>5747</v>
      </c>
      <c r="N21" s="87">
        <f>Рук.ср.зв.!N21</f>
        <v>43.013247511413816</v>
      </c>
      <c r="O21" s="11">
        <f>Рук.ср.зв.!O21</f>
        <v>1815</v>
      </c>
      <c r="P21" s="87">
        <f>Рук.ср.зв.!P21</f>
        <v>13.58431255145573</v>
      </c>
      <c r="Q21" s="11">
        <f>Рук.ср.зв.!Q21</f>
        <v>147</v>
      </c>
      <c r="R21" s="87">
        <f>Рук.ср.зв.!R21</f>
        <v>8.0991735537190088</v>
      </c>
      <c r="S21" s="11">
        <f>Рук.ср.зв.!S21</f>
        <v>1060</v>
      </c>
      <c r="T21" s="87">
        <f>Рук.ср.зв.!T21</f>
        <v>7.933537908839158</v>
      </c>
      <c r="U21" s="11">
        <f>Рук.ср.зв.!U21</f>
        <v>1666</v>
      </c>
      <c r="V21" s="87">
        <f>Рук.ср.зв.!V21</f>
        <v>12.469126562383055</v>
      </c>
      <c r="W21" s="11">
        <f>Рук.ср.зв.!W21</f>
        <v>498</v>
      </c>
      <c r="X21" s="87">
        <f>Рук.ср.зв.!X21</f>
        <v>3.7272659232093406</v>
      </c>
      <c r="Y21" s="11">
        <f>Рук.ср.зв.!Y21</f>
        <v>1730</v>
      </c>
      <c r="Z21" s="87">
        <f>Рук.ср.зв.!Z21</f>
        <v>12.948132624803533</v>
      </c>
      <c r="AA21" s="11">
        <f>Рук.ср.зв.!AA21</f>
        <v>45</v>
      </c>
      <c r="AB21" s="87">
        <f>Рук.ср.зв.!AB21</f>
        <v>0.33680113763939823</v>
      </c>
      <c r="AC21" s="87">
        <f>Рук.ср.зв.!AC21</f>
        <v>2.601156069364162</v>
      </c>
      <c r="AD21" s="11">
        <f>Рук.ср.зв.!AD21</f>
        <v>1433</v>
      </c>
      <c r="AE21" s="87">
        <f>Рук.ср.зв.!AE21</f>
        <v>10.725245116383505</v>
      </c>
      <c r="AF21" s="11">
        <f>Рук.ср.зв.!AF21</f>
        <v>25</v>
      </c>
      <c r="AG21" s="87">
        <f>Рук.ср.зв.!AG21</f>
        <v>0.18711174313299903</v>
      </c>
    </row>
    <row r="22" spans="1:33" ht="85.5" x14ac:dyDescent="0.25">
      <c r="A22" s="12">
        <v>15</v>
      </c>
      <c r="B22" s="13" t="s">
        <v>150</v>
      </c>
      <c r="C22" s="11">
        <f>'Кадр. служба'!C21</f>
        <v>2126</v>
      </c>
      <c r="D22" s="11">
        <f>'Кадр. служба'!D21</f>
        <v>2037.5</v>
      </c>
      <c r="E22" s="87">
        <f>'Кадр. служба'!E21</f>
        <v>95.837253057384757</v>
      </c>
      <c r="F22" s="11">
        <f>'Кадр. служба'!F21</f>
        <v>1885.5</v>
      </c>
      <c r="G22" s="87">
        <f>'Кадр. служба'!G21</f>
        <v>92.539877300613497</v>
      </c>
      <c r="H22" s="11">
        <f>'Кадр. служба'!H21</f>
        <v>1960.5</v>
      </c>
      <c r="I22" s="87">
        <f>'Кадр. служба'!I21</f>
        <v>96.220858895705518</v>
      </c>
      <c r="J22" s="87">
        <f>'Кадр. служба'!J21</f>
        <v>92.215428033866417</v>
      </c>
      <c r="K22" s="11">
        <f>'Кадр. служба'!K21</f>
        <v>1332.5</v>
      </c>
      <c r="L22" s="87">
        <f>'Кадр. служба'!L21</f>
        <v>65.398773006134974</v>
      </c>
      <c r="M22" s="11">
        <f>'Кадр. служба'!M21</f>
        <v>628</v>
      </c>
      <c r="N22" s="87">
        <f>'Кадр. служба'!N21</f>
        <v>30.822085889570548</v>
      </c>
      <c r="O22" s="11">
        <f>'Кадр. служба'!O21</f>
        <v>77</v>
      </c>
      <c r="P22" s="87">
        <f>'Кадр. служба'!P21</f>
        <v>3.7791411042944785</v>
      </c>
      <c r="Q22" s="11">
        <f>'Кадр. служба'!Q21</f>
        <v>4</v>
      </c>
      <c r="R22" s="87">
        <f>'Кадр. служба'!R21</f>
        <v>5.1948051948051948</v>
      </c>
      <c r="S22" s="11">
        <f>'Кадр. служба'!S21</f>
        <v>271.5</v>
      </c>
      <c r="T22" s="87">
        <f>'Кадр. служба'!T21</f>
        <v>13.325153374233128</v>
      </c>
      <c r="U22" s="11">
        <f>'Кадр. служба'!U21</f>
        <v>267</v>
      </c>
      <c r="V22" s="87">
        <f>'Кадр. служба'!V21</f>
        <v>13.104294478527606</v>
      </c>
      <c r="W22" s="11">
        <f>'Кадр. служба'!W21</f>
        <v>70</v>
      </c>
      <c r="X22" s="87">
        <f>'Кадр. служба'!X21</f>
        <v>3.4355828220858897</v>
      </c>
      <c r="Y22" s="11">
        <f>'Кадр. служба'!Y21</f>
        <v>379.5</v>
      </c>
      <c r="Z22" s="87">
        <f>'Кадр. служба'!Z21</f>
        <v>18.625766871165645</v>
      </c>
      <c r="AA22" s="11">
        <f>'Кадр. служба'!AA21</f>
        <v>10</v>
      </c>
      <c r="AB22" s="87">
        <f>'Кадр. служба'!AB21</f>
        <v>0.49079754601226999</v>
      </c>
      <c r="AC22" s="87">
        <f>'Кадр. служба'!AC21</f>
        <v>2.6350461133069829</v>
      </c>
      <c r="AD22" s="11">
        <f>'Кадр. служба'!AD21</f>
        <v>279</v>
      </c>
      <c r="AE22" s="87">
        <f>'Кадр. служба'!AE21</f>
        <v>13.693251533742332</v>
      </c>
      <c r="AF22" s="11">
        <f>'Кадр. служба'!AF21</f>
        <v>4</v>
      </c>
      <c r="AG22" s="87">
        <f>'Кадр. служба'!AG21</f>
        <v>0.19631901840490798</v>
      </c>
    </row>
    <row r="23" spans="1:33" ht="28.5" x14ac:dyDescent="0.25">
      <c r="A23" s="12">
        <v>16</v>
      </c>
      <c r="B23" s="13" t="s">
        <v>151</v>
      </c>
      <c r="C23" s="11">
        <f>'Др. рук.'!C21</f>
        <v>2067.25</v>
      </c>
      <c r="D23" s="11">
        <f>'Др. рук.'!D21</f>
        <v>1968</v>
      </c>
      <c r="E23" s="87">
        <f>'Др. рук.'!E21</f>
        <v>95.198935784254445</v>
      </c>
      <c r="F23" s="11">
        <f>'Др. рук.'!F21</f>
        <v>832</v>
      </c>
      <c r="G23" s="87">
        <f>'Др. рук.'!G21</f>
        <v>42.276422764227647</v>
      </c>
      <c r="H23" s="11">
        <f>'Др. рук.'!H21</f>
        <v>1767</v>
      </c>
      <c r="I23" s="87">
        <f>'Др. рук.'!I21</f>
        <v>89.786585365853654</v>
      </c>
      <c r="J23" s="87">
        <f>'Др. рук.'!J21</f>
        <v>85.47587374531382</v>
      </c>
      <c r="K23" s="11">
        <f>'Др. рук.'!K21</f>
        <v>1128</v>
      </c>
      <c r="L23" s="87">
        <f>'Др. рук.'!L21</f>
        <v>57.317073170731703</v>
      </c>
      <c r="M23" s="11">
        <f>'Др. рук.'!M21</f>
        <v>639</v>
      </c>
      <c r="N23" s="87">
        <f>'Др. рук.'!N21</f>
        <v>32.469512195121951</v>
      </c>
      <c r="O23" s="11">
        <f>'Др. рук.'!O21</f>
        <v>201</v>
      </c>
      <c r="P23" s="87">
        <f>'Др. рук.'!P21</f>
        <v>10.213414634146341</v>
      </c>
      <c r="Q23" s="11">
        <f>'Др. рук.'!Q21</f>
        <v>7</v>
      </c>
      <c r="R23" s="87">
        <f>'Др. рук.'!R21</f>
        <v>3.4825870646766171</v>
      </c>
      <c r="S23" s="11">
        <f>'Др. рук.'!S21</f>
        <v>109</v>
      </c>
      <c r="T23" s="87">
        <f>'Др. рук.'!T21</f>
        <v>5.5386178861788622</v>
      </c>
      <c r="U23" s="11">
        <f>'Др. рук.'!U21</f>
        <v>252</v>
      </c>
      <c r="V23" s="87">
        <f>'Др. рук.'!V21</f>
        <v>12.804878048780488</v>
      </c>
      <c r="W23" s="11">
        <f>'Др. рук.'!W21</f>
        <v>63</v>
      </c>
      <c r="X23" s="87">
        <f>'Др. рук.'!X21</f>
        <v>3.2012195121951219</v>
      </c>
      <c r="Y23" s="11">
        <f>'Др. рук.'!Y21</f>
        <v>329</v>
      </c>
      <c r="Z23" s="87">
        <f>'Др. рук.'!Z21</f>
        <v>16.717479674796749</v>
      </c>
      <c r="AA23" s="11">
        <f>'Др. рук.'!AA21</f>
        <v>5</v>
      </c>
      <c r="AB23" s="87">
        <f>'Др. рук.'!AB21</f>
        <v>0.25406504065040647</v>
      </c>
      <c r="AC23" s="87">
        <f>'Др. рук.'!AC21</f>
        <v>1.5197568389057752</v>
      </c>
      <c r="AD23" s="11">
        <f>'Др. рук.'!AD21</f>
        <v>263</v>
      </c>
      <c r="AE23" s="87">
        <f>'Др. рук.'!AE21</f>
        <v>13.363821138211382</v>
      </c>
      <c r="AF23" s="11">
        <f>'Др. рук.'!AF21</f>
        <v>2</v>
      </c>
      <c r="AG23" s="87">
        <f>'Др. рук.'!AG21</f>
        <v>0.10162601626016261</v>
      </c>
    </row>
    <row r="24" spans="1:33" ht="42.75" x14ac:dyDescent="0.25">
      <c r="A24" s="12">
        <v>17</v>
      </c>
      <c r="B24" s="13" t="s">
        <v>152</v>
      </c>
      <c r="C24" s="11">
        <f>ОТиТБ!C21</f>
        <v>1065.95</v>
      </c>
      <c r="D24" s="11">
        <f>ОТиТБ!D21</f>
        <v>986</v>
      </c>
      <c r="E24" s="87">
        <f>ОТиТБ!E21</f>
        <v>92.49964820113513</v>
      </c>
      <c r="F24" s="11">
        <f>ОТиТБ!F21</f>
        <v>460</v>
      </c>
      <c r="G24" s="87">
        <f>ОТиТБ!G21</f>
        <v>46.653144016227181</v>
      </c>
      <c r="H24" s="11">
        <f>ОТиТБ!H21</f>
        <v>972</v>
      </c>
      <c r="I24" s="87">
        <f>ОТиТБ!I21</f>
        <v>98.580121703853948</v>
      </c>
      <c r="J24" s="87">
        <f>ОТиТБ!J21</f>
        <v>91.186265772315764</v>
      </c>
      <c r="K24" s="11">
        <f>ОТиТБ!K21</f>
        <v>711</v>
      </c>
      <c r="L24" s="87">
        <f>ОТиТБ!L21</f>
        <v>72.109533468559846</v>
      </c>
      <c r="M24" s="11">
        <f>ОТиТБ!M21</f>
        <v>261</v>
      </c>
      <c r="N24" s="87">
        <f>ОТиТБ!N21</f>
        <v>26.47058823529412</v>
      </c>
      <c r="O24" s="11">
        <f>ОТиТБ!O21</f>
        <v>14</v>
      </c>
      <c r="P24" s="87">
        <f>ОТиТБ!P21</f>
        <v>1.4198782961460445</v>
      </c>
      <c r="Q24" s="11">
        <f>ОТиТБ!Q21</f>
        <v>5</v>
      </c>
      <c r="R24" s="87">
        <f>ОТиТБ!R21</f>
        <v>35.714285714285715</v>
      </c>
      <c r="S24" s="11">
        <f>ОТиТБ!S21</f>
        <v>78</v>
      </c>
      <c r="T24" s="87">
        <f>ОТиТБ!T21</f>
        <v>7.9107505070993911</v>
      </c>
      <c r="U24" s="11">
        <f>ОТиТБ!U21</f>
        <v>136</v>
      </c>
      <c r="V24" s="87">
        <f>ОТиТБ!V21</f>
        <v>13.793103448275861</v>
      </c>
      <c r="W24" s="11">
        <f>ОТиТБ!W21</f>
        <v>55</v>
      </c>
      <c r="X24" s="87">
        <f>ОТиТБ!X21</f>
        <v>5.5780933062880322</v>
      </c>
      <c r="Y24" s="11">
        <f>ОТиТБ!Y21</f>
        <v>177</v>
      </c>
      <c r="Z24" s="87">
        <f>ОТиТБ!Z21</f>
        <v>17.951318458417852</v>
      </c>
      <c r="AA24" s="11">
        <f>ОТиТБ!AA21</f>
        <v>4</v>
      </c>
      <c r="AB24" s="87">
        <f>ОТиТБ!AB21</f>
        <v>0.40567951318458417</v>
      </c>
      <c r="AC24" s="87">
        <f>ОТиТБ!AC21</f>
        <v>2.2598870056497176</v>
      </c>
      <c r="AD24" s="11">
        <f>ОТиТБ!AD21</f>
        <v>117</v>
      </c>
      <c r="AE24" s="87">
        <f>ОТиТБ!AE21</f>
        <v>11.866125760649087</v>
      </c>
      <c r="AF24" s="11">
        <f>ОТиТБ!AF21</f>
        <v>2</v>
      </c>
      <c r="AG24" s="87">
        <f>ОТиТБ!AG21</f>
        <v>0.20283975659229209</v>
      </c>
    </row>
    <row r="25" spans="1:33" ht="71.25" x14ac:dyDescent="0.25">
      <c r="A25" s="12">
        <v>18</v>
      </c>
      <c r="B25" s="13" t="s">
        <v>153</v>
      </c>
      <c r="C25" s="11">
        <f>Юридич.служба!C21</f>
        <v>971</v>
      </c>
      <c r="D25" s="11">
        <f>Юридич.служба!D21</f>
        <v>920</v>
      </c>
      <c r="E25" s="87">
        <f>Юридич.служба!E21</f>
        <v>94.74768280123584</v>
      </c>
      <c r="F25" s="11">
        <f>Юридич.служба!F21</f>
        <v>542</v>
      </c>
      <c r="G25" s="87">
        <f>Юридич.служба!G21</f>
        <v>58.913043478260875</v>
      </c>
      <c r="H25" s="11">
        <f>Юридич.служба!H21</f>
        <v>914</v>
      </c>
      <c r="I25" s="87">
        <f>Юридич.служба!I21</f>
        <v>99.34782608695653</v>
      </c>
      <c r="J25" s="87">
        <f>Юридич.служба!J21</f>
        <v>94.129763130792995</v>
      </c>
      <c r="K25" s="11">
        <f>Юридич.служба!K21</f>
        <v>869</v>
      </c>
      <c r="L25" s="87">
        <f>Юридич.служба!L21</f>
        <v>94.456521739130437</v>
      </c>
      <c r="M25" s="11">
        <f>Юридич.служба!M21</f>
        <v>45</v>
      </c>
      <c r="N25" s="87">
        <f>Юридич.служба!N21</f>
        <v>4.8913043478260869</v>
      </c>
      <c r="O25" s="11">
        <f>Юридич.служба!O21</f>
        <v>6</v>
      </c>
      <c r="P25" s="87">
        <f>Юридич.служба!P21</f>
        <v>0.65217391304347827</v>
      </c>
      <c r="Q25" s="11">
        <f>Юридич.служба!Q21</f>
        <v>0</v>
      </c>
      <c r="R25" s="87">
        <f>Юридич.служба!R21</f>
        <v>0</v>
      </c>
      <c r="S25" s="11">
        <f>Юридич.служба!S21</f>
        <v>124</v>
      </c>
      <c r="T25" s="87">
        <f>Юридич.служба!T21</f>
        <v>13.478260869565217</v>
      </c>
      <c r="U25" s="11">
        <f>Юридич.служба!U21</f>
        <v>48</v>
      </c>
      <c r="V25" s="87">
        <f>Юридич.служба!V21</f>
        <v>5.2173913043478262</v>
      </c>
      <c r="W25" s="11">
        <f>Юридич.служба!W21</f>
        <v>8</v>
      </c>
      <c r="X25" s="87">
        <f>Юридич.служба!X21</f>
        <v>0.86956521739130432</v>
      </c>
      <c r="Y25" s="11">
        <f>Юридич.служба!Y21</f>
        <v>173</v>
      </c>
      <c r="Z25" s="87">
        <f>Юридич.служба!Z21</f>
        <v>18.804347826086957</v>
      </c>
      <c r="AA25" s="11">
        <f>Юридич.служба!AA21</f>
        <v>10</v>
      </c>
      <c r="AB25" s="87">
        <f>Юридич.служба!AB21</f>
        <v>1.0869565217391304</v>
      </c>
      <c r="AC25" s="87">
        <f>Юридич.служба!AC21</f>
        <v>5.7803468208092488</v>
      </c>
      <c r="AD25" s="11">
        <f>Юридич.служба!AD21</f>
        <v>109</v>
      </c>
      <c r="AE25" s="87">
        <f>Юридич.служба!AE21</f>
        <v>11.847826086956522</v>
      </c>
      <c r="AF25" s="11">
        <f>Юридич.служба!AF21</f>
        <v>1</v>
      </c>
      <c r="AG25" s="87">
        <f>Юридич.служба!AG21</f>
        <v>0.10869565217391304</v>
      </c>
    </row>
    <row r="26" spans="1:33" ht="85.5" x14ac:dyDescent="0.25">
      <c r="A26" s="12">
        <v>19</v>
      </c>
      <c r="B26" s="13" t="s">
        <v>154</v>
      </c>
      <c r="C26" s="11">
        <f>'МарКомСнаб служба'!C21</f>
        <v>1830</v>
      </c>
      <c r="D26" s="11">
        <f>'МарКомСнаб служба'!D21</f>
        <v>1692</v>
      </c>
      <c r="E26" s="87">
        <f>'МарКомСнаб служба'!E21</f>
        <v>92.459016393442624</v>
      </c>
      <c r="F26" s="11">
        <f>'МарКомСнаб служба'!F21</f>
        <v>939</v>
      </c>
      <c r="G26" s="87">
        <f>'МарКомСнаб служба'!G21</f>
        <v>55.49645390070922</v>
      </c>
      <c r="H26" s="11">
        <f>'МарКомСнаб служба'!H21</f>
        <v>1590</v>
      </c>
      <c r="I26" s="87">
        <f>'МарКомСнаб служба'!I21</f>
        <v>93.971631205673759</v>
      </c>
      <c r="J26" s="87">
        <f>'МарКомСнаб служба'!J21</f>
        <v>86.885245901639337</v>
      </c>
      <c r="K26" s="11">
        <f>'МарКомСнаб служба'!K21</f>
        <v>1167</v>
      </c>
      <c r="L26" s="87">
        <f>'МарКомСнаб служба'!L21</f>
        <v>68.971631205673759</v>
      </c>
      <c r="M26" s="11">
        <f>'МарКомСнаб служба'!M21</f>
        <v>423</v>
      </c>
      <c r="N26" s="87">
        <f>'МарКомСнаб служба'!N21</f>
        <v>25</v>
      </c>
      <c r="O26" s="11">
        <f>'МарКомСнаб служба'!O21</f>
        <v>102</v>
      </c>
      <c r="P26" s="87">
        <f>'МарКомСнаб служба'!P21</f>
        <v>6.0283687943262407</v>
      </c>
      <c r="Q26" s="11">
        <f>'МарКомСнаб служба'!Q21</f>
        <v>6</v>
      </c>
      <c r="R26" s="87">
        <f>'МарКомСнаб служба'!R21</f>
        <v>5.8823529411764701</v>
      </c>
      <c r="S26" s="11">
        <f>'МарКомСнаб служба'!S21</f>
        <v>263</v>
      </c>
      <c r="T26" s="87">
        <f>'МарКомСнаб служба'!T21</f>
        <v>15.543735224586289</v>
      </c>
      <c r="U26" s="11">
        <f>'МарКомСнаб служба'!U21</f>
        <v>83</v>
      </c>
      <c r="V26" s="87">
        <f>'МарКомСнаб служба'!V21</f>
        <v>4.9054373522458627</v>
      </c>
      <c r="W26" s="11">
        <f>'МарКомСнаб служба'!W21</f>
        <v>34</v>
      </c>
      <c r="X26" s="87">
        <f>'МарКомСнаб служба'!X21</f>
        <v>2.0094562647754137</v>
      </c>
      <c r="Y26" s="11">
        <f>'МарКомСнаб служба'!Y21</f>
        <v>338</v>
      </c>
      <c r="Z26" s="87">
        <f>'МарКомСнаб служба'!Z21</f>
        <v>19.976359338061467</v>
      </c>
      <c r="AA26" s="11">
        <f>'МарКомСнаб служба'!AA21</f>
        <v>10</v>
      </c>
      <c r="AB26" s="87">
        <f>'МарКомСнаб служба'!AB21</f>
        <v>0.59101654846335694</v>
      </c>
      <c r="AC26" s="87">
        <f>'МарКомСнаб служба'!AC21</f>
        <v>2.9585798816568047</v>
      </c>
      <c r="AD26" s="11">
        <f>'МарКомСнаб служба'!AD21</f>
        <v>319</v>
      </c>
      <c r="AE26" s="87">
        <f>'МарКомСнаб служба'!AE21</f>
        <v>18.853427895981088</v>
      </c>
      <c r="AF26" s="11">
        <f>'МарКомСнаб служба'!AF21</f>
        <v>3</v>
      </c>
      <c r="AG26" s="87">
        <f>'МарКомСнаб служба'!AG21</f>
        <v>0.1773049645390071</v>
      </c>
    </row>
    <row r="27" spans="1:33" ht="71.25" x14ac:dyDescent="0.25">
      <c r="A27" s="12">
        <v>20</v>
      </c>
      <c r="B27" s="13" t="s">
        <v>155</v>
      </c>
      <c r="C27" s="11">
        <f>'Строй служба'!C21</f>
        <v>872</v>
      </c>
      <c r="D27" s="11">
        <f>'Строй служба'!D21</f>
        <v>835</v>
      </c>
      <c r="E27" s="87">
        <f>'Строй служба'!E21</f>
        <v>95.756880733944953</v>
      </c>
      <c r="F27" s="11">
        <f>'Строй служба'!F21</f>
        <v>115</v>
      </c>
      <c r="G27" s="87">
        <f>'Строй служба'!G21</f>
        <v>13.77245508982036</v>
      </c>
      <c r="H27" s="11">
        <f>'Строй служба'!H21</f>
        <v>767</v>
      </c>
      <c r="I27" s="87">
        <f>'Строй служба'!I21</f>
        <v>91.856287425149702</v>
      </c>
      <c r="J27" s="87">
        <f>'Строй служба'!J21</f>
        <v>87.958715596330279</v>
      </c>
      <c r="K27" s="11">
        <f>'Строй служба'!K21</f>
        <v>491</v>
      </c>
      <c r="L27" s="87">
        <f>'Строй служба'!L21</f>
        <v>58.802395209580837</v>
      </c>
      <c r="M27" s="11">
        <f>'Строй служба'!M21</f>
        <v>276</v>
      </c>
      <c r="N27" s="87">
        <f>'Строй служба'!N21</f>
        <v>33.053892215568865</v>
      </c>
      <c r="O27" s="11">
        <f>'Строй служба'!O21</f>
        <v>68</v>
      </c>
      <c r="P27" s="87">
        <f>'Строй служба'!P21</f>
        <v>8.1437125748502996</v>
      </c>
      <c r="Q27" s="11">
        <f>'Строй служба'!Q21</f>
        <v>3</v>
      </c>
      <c r="R27" s="87">
        <f>'Строй служба'!R21</f>
        <v>4.4117647058823533</v>
      </c>
      <c r="S27" s="11">
        <f>'Строй служба'!S21</f>
        <v>51</v>
      </c>
      <c r="T27" s="87">
        <f>'Строй служба'!T21</f>
        <v>6.1077844311377243</v>
      </c>
      <c r="U27" s="11">
        <f>'Строй служба'!U21</f>
        <v>105</v>
      </c>
      <c r="V27" s="87">
        <f>'Строй служба'!V21</f>
        <v>12.574850299401197</v>
      </c>
      <c r="W27" s="11">
        <f>'Строй служба'!W21</f>
        <v>11</v>
      </c>
      <c r="X27" s="87">
        <f>'Строй служба'!X21</f>
        <v>1.3173652694610778</v>
      </c>
      <c r="Y27" s="11">
        <f>'Строй служба'!Y21</f>
        <v>152</v>
      </c>
      <c r="Z27" s="87">
        <f>'Строй служба'!Z21</f>
        <v>18.203592814371259</v>
      </c>
      <c r="AA27" s="11">
        <f>'Строй служба'!AA21</f>
        <v>10</v>
      </c>
      <c r="AB27" s="87">
        <f>'Строй служба'!AB21</f>
        <v>1.1976047904191618</v>
      </c>
      <c r="AC27" s="87">
        <f>'Строй служба'!AC21</f>
        <v>6.5789473684210522</v>
      </c>
      <c r="AD27" s="11">
        <f>'Строй служба'!AD21</f>
        <v>94</v>
      </c>
      <c r="AE27" s="87">
        <f>'Строй служба'!AE21</f>
        <v>11.257485029940121</v>
      </c>
      <c r="AF27" s="11">
        <f>'Строй служба'!AF21</f>
        <v>1</v>
      </c>
      <c r="AG27" s="87">
        <f>'Строй служба'!AG21</f>
        <v>0.11976047904191617</v>
      </c>
    </row>
    <row r="28" spans="1:33" ht="28.5" x14ac:dyDescent="0.25">
      <c r="A28" s="12">
        <v>21</v>
      </c>
      <c r="B28" s="13" t="s">
        <v>156</v>
      </c>
      <c r="C28" s="11">
        <f>'Землеустр. служба'!C21</f>
        <v>142</v>
      </c>
      <c r="D28" s="11">
        <f>'Землеустр. служба'!D21</f>
        <v>138</v>
      </c>
      <c r="E28" s="87">
        <f>'Землеустр. служба'!E21</f>
        <v>97.183098591549296</v>
      </c>
      <c r="F28" s="11">
        <f>'Землеустр. служба'!F21</f>
        <v>106</v>
      </c>
      <c r="G28" s="87">
        <f>'Землеустр. служба'!G21</f>
        <v>76.811594202898547</v>
      </c>
      <c r="H28" s="11">
        <f>'Землеустр. служба'!H21</f>
        <v>137</v>
      </c>
      <c r="I28" s="87">
        <f>'Землеустр. служба'!I21</f>
        <v>99.275362318840578</v>
      </c>
      <c r="J28" s="87">
        <f>'Землеустр. служба'!J21</f>
        <v>96.478873239436624</v>
      </c>
      <c r="K28" s="11">
        <f>'Землеустр. служба'!K21</f>
        <v>92</v>
      </c>
      <c r="L28" s="87">
        <f>'Землеустр. служба'!L21</f>
        <v>66.666666666666657</v>
      </c>
      <c r="M28" s="11">
        <f>'Землеустр. служба'!M21</f>
        <v>45</v>
      </c>
      <c r="N28" s="87">
        <f>'Землеустр. служба'!N21</f>
        <v>32.608695652173914</v>
      </c>
      <c r="O28" s="11">
        <f>'Землеустр. служба'!O21</f>
        <v>1</v>
      </c>
      <c r="P28" s="87">
        <f>'Землеустр. служба'!P21</f>
        <v>0.72463768115942029</v>
      </c>
      <c r="Q28" s="11">
        <f>'Землеустр. служба'!Q21</f>
        <v>0</v>
      </c>
      <c r="R28" s="87">
        <f>'Землеустр. служба'!R21</f>
        <v>0</v>
      </c>
      <c r="S28" s="11">
        <f>'Землеустр. служба'!S21</f>
        <v>13</v>
      </c>
      <c r="T28" s="87">
        <f>'Землеустр. служба'!T21</f>
        <v>9.4202898550724647</v>
      </c>
      <c r="U28" s="11">
        <f>'Землеустр. служба'!U21</f>
        <v>44</v>
      </c>
      <c r="V28" s="87">
        <f>'Землеустр. служба'!V21</f>
        <v>31.884057971014489</v>
      </c>
      <c r="W28" s="11">
        <f>'Землеустр. служба'!W21</f>
        <v>4</v>
      </c>
      <c r="X28" s="87">
        <f>'Землеустр. служба'!X21</f>
        <v>2.8985507246376812</v>
      </c>
      <c r="Y28" s="11">
        <f>'Землеустр. служба'!Y21</f>
        <v>22</v>
      </c>
      <c r="Z28" s="87">
        <f>'Землеустр. служба'!Z21</f>
        <v>15.942028985507244</v>
      </c>
      <c r="AA28" s="11">
        <f>'Землеустр. служба'!AA21</f>
        <v>3</v>
      </c>
      <c r="AB28" s="87">
        <f>'Землеустр. служба'!AB21</f>
        <v>2.1739130434782608</v>
      </c>
      <c r="AC28" s="87">
        <f>'Землеустр. служба'!AC21</f>
        <v>13.636363636363635</v>
      </c>
      <c r="AD28" s="11">
        <f>'Землеустр. служба'!AD21</f>
        <v>10</v>
      </c>
      <c r="AE28" s="87">
        <f>'Землеустр. служба'!AE21</f>
        <v>7.2463768115942031</v>
      </c>
      <c r="AF28" s="11">
        <f>'Землеустр. служба'!AF21</f>
        <v>0</v>
      </c>
      <c r="AG28" s="87">
        <f>'Землеустр. служба'!AG21</f>
        <v>0</v>
      </c>
    </row>
    <row r="29" spans="1:33" ht="85.5" x14ac:dyDescent="0.25">
      <c r="A29" s="12">
        <v>22</v>
      </c>
      <c r="B29" s="13" t="s">
        <v>157</v>
      </c>
      <c r="C29" s="11">
        <f>'ИТ служба'!C21</f>
        <v>893.5</v>
      </c>
      <c r="D29" s="11">
        <f>'ИТ служба'!D21</f>
        <v>845</v>
      </c>
      <c r="E29" s="87">
        <f>'ИТ служба'!E21</f>
        <v>94.571908226077227</v>
      </c>
      <c r="F29" s="11">
        <f>'ИТ служба'!F21</f>
        <v>124</v>
      </c>
      <c r="G29" s="87">
        <f>'ИТ служба'!G21</f>
        <v>14.67455621301775</v>
      </c>
      <c r="H29" s="11">
        <f>'ИТ служба'!H21</f>
        <v>797</v>
      </c>
      <c r="I29" s="87">
        <f>'ИТ служба'!I21</f>
        <v>94.319526627218934</v>
      </c>
      <c r="J29" s="87">
        <f>'ИТ служба'!J21</f>
        <v>89.199776161163953</v>
      </c>
      <c r="K29" s="11">
        <f>'ИТ служба'!K21</f>
        <v>637</v>
      </c>
      <c r="L29" s="87">
        <f>'ИТ служба'!L21</f>
        <v>75.384615384615387</v>
      </c>
      <c r="M29" s="11">
        <f>'ИТ служба'!M21</f>
        <v>160</v>
      </c>
      <c r="N29" s="87">
        <f>'ИТ служба'!N21</f>
        <v>18.934911242603551</v>
      </c>
      <c r="O29" s="11">
        <f>'ИТ служба'!O21</f>
        <v>48</v>
      </c>
      <c r="P29" s="87">
        <f>'ИТ служба'!P21</f>
        <v>5.6804733727810648</v>
      </c>
      <c r="Q29" s="11">
        <f>'ИТ служба'!Q21</f>
        <v>6</v>
      </c>
      <c r="R29" s="87">
        <f>'ИТ служба'!R21</f>
        <v>12.5</v>
      </c>
      <c r="S29" s="11">
        <f>'ИТ служба'!S21</f>
        <v>205</v>
      </c>
      <c r="T29" s="87">
        <f>'ИТ служба'!T21</f>
        <v>24.260355029585799</v>
      </c>
      <c r="U29" s="11">
        <f>'ИТ служба'!U21</f>
        <v>17</v>
      </c>
      <c r="V29" s="87">
        <f>'ИТ служба'!V21</f>
        <v>2.0118343195266273</v>
      </c>
      <c r="W29" s="11">
        <f>'ИТ служба'!W21</f>
        <v>9</v>
      </c>
      <c r="X29" s="87">
        <f>'ИТ служба'!X21</f>
        <v>1.0650887573964496</v>
      </c>
      <c r="Y29" s="11">
        <f>'ИТ служба'!Y21</f>
        <v>172</v>
      </c>
      <c r="Z29" s="87">
        <f>'ИТ служба'!Z21</f>
        <v>20.355029585798817</v>
      </c>
      <c r="AA29" s="11">
        <f>'ИТ служба'!AA21</f>
        <v>5</v>
      </c>
      <c r="AB29" s="87">
        <f>'ИТ служба'!AB21</f>
        <v>0.59171597633136097</v>
      </c>
      <c r="AC29" s="87">
        <f>'ИТ служба'!AC21</f>
        <v>2.9069767441860463</v>
      </c>
      <c r="AD29" s="11">
        <f>'ИТ служба'!AD21</f>
        <v>89</v>
      </c>
      <c r="AE29" s="87">
        <f>'ИТ служба'!AE21</f>
        <v>10.532544378698224</v>
      </c>
      <c r="AF29" s="11">
        <f>'ИТ служба'!AF21</f>
        <v>2</v>
      </c>
      <c r="AG29" s="87">
        <f>'ИТ служба'!AG21</f>
        <v>0.23668639053254439</v>
      </c>
    </row>
    <row r="30" spans="1:33" ht="28.5" x14ac:dyDescent="0.25">
      <c r="A30" s="12">
        <v>23</v>
      </c>
      <c r="B30" s="13" t="s">
        <v>158</v>
      </c>
      <c r="C30" s="11">
        <f>Спец.!C21</f>
        <v>38330.75</v>
      </c>
      <c r="D30" s="11">
        <f>Спец.!D21</f>
        <v>36077.5</v>
      </c>
      <c r="E30" s="87">
        <f>Спец.!E21</f>
        <v>94.121560366024667</v>
      </c>
      <c r="F30" s="11">
        <f>Спец.!F21</f>
        <v>20855.5</v>
      </c>
      <c r="G30" s="87">
        <f>Спец.!G21</f>
        <v>57.80749774790381</v>
      </c>
      <c r="H30" s="11">
        <f>Спец.!H21</f>
        <v>32660.5</v>
      </c>
      <c r="I30" s="87">
        <f>Спец.!I21</f>
        <v>90.528722888226724</v>
      </c>
      <c r="J30" s="87">
        <f>Спец.!J21</f>
        <v>85.207046561833508</v>
      </c>
      <c r="K30" s="11">
        <f>Спец.!K21</f>
        <v>18319.5</v>
      </c>
      <c r="L30" s="87">
        <f>Спец.!L21</f>
        <v>50.778185849906457</v>
      </c>
      <c r="M30" s="11">
        <f>Спец.!M21</f>
        <v>14341</v>
      </c>
      <c r="N30" s="87">
        <f>Спец.!N21</f>
        <v>39.750537038320282</v>
      </c>
      <c r="O30" s="11">
        <f>Спец.!O21</f>
        <v>3417</v>
      </c>
      <c r="P30" s="87">
        <f>Спец.!P21</f>
        <v>9.471277111773265</v>
      </c>
      <c r="Q30" s="11">
        <f>Спец.!Q21</f>
        <v>335</v>
      </c>
      <c r="R30" s="87">
        <f>Спец.!R21</f>
        <v>9.8039215686274517</v>
      </c>
      <c r="S30" s="11">
        <f>Спец.!S21</f>
        <v>5700.5</v>
      </c>
      <c r="T30" s="87">
        <f>Спец.!T21</f>
        <v>15.80070681172476</v>
      </c>
      <c r="U30" s="11">
        <f>Спец.!U21</f>
        <v>3600</v>
      </c>
      <c r="V30" s="87">
        <f>Спец.!V21</f>
        <v>9.9785184671886906</v>
      </c>
      <c r="W30" s="11">
        <f>Спец.!W21</f>
        <v>887</v>
      </c>
      <c r="X30" s="87">
        <f>Спец.!X21</f>
        <v>2.4585960778878801</v>
      </c>
      <c r="Y30" s="11">
        <f>Спец.!Y21</f>
        <v>6546.5</v>
      </c>
      <c r="Z30" s="87">
        <f>Спец.!Z21</f>
        <v>18.145658651514101</v>
      </c>
      <c r="AA30" s="11">
        <f>Спец.!AA21</f>
        <v>502</v>
      </c>
      <c r="AB30" s="87">
        <f>Спец.!AB21</f>
        <v>1.3914489640357564</v>
      </c>
      <c r="AC30" s="87">
        <f>Спец.!AC21</f>
        <v>7.6682196593599636</v>
      </c>
      <c r="AD30" s="11">
        <f>Спец.!AD21</f>
        <v>4948</v>
      </c>
      <c r="AE30" s="87">
        <f>Спец.!AE21</f>
        <v>13.714919271013789</v>
      </c>
      <c r="AF30" s="11">
        <f>Спец.!AF21</f>
        <v>40</v>
      </c>
      <c r="AG30" s="87">
        <f>Спец.!AG21</f>
        <v>0.11087242741320769</v>
      </c>
    </row>
    <row r="31" spans="1:33" ht="30" x14ac:dyDescent="0.25">
      <c r="A31" s="15">
        <v>24</v>
      </c>
      <c r="B31" s="16" t="s">
        <v>159</v>
      </c>
      <c r="C31" s="11">
        <f>Агрономы!C21</f>
        <v>2645</v>
      </c>
      <c r="D31" s="11">
        <f>Агрономы!D21</f>
        <v>2359</v>
      </c>
      <c r="E31" s="87">
        <f>Агрономы!E21</f>
        <v>89.187145557655953</v>
      </c>
      <c r="F31" s="11">
        <f>Агрономы!F21</f>
        <v>602</v>
      </c>
      <c r="G31" s="87">
        <f>Агрономы!G21</f>
        <v>25.519287833827892</v>
      </c>
      <c r="H31" s="11">
        <f>Агрономы!H21</f>
        <v>2307</v>
      </c>
      <c r="I31" s="87">
        <f>Агрономы!I21</f>
        <v>97.79567613395507</v>
      </c>
      <c r="J31" s="87">
        <f>Агрономы!J21</f>
        <v>87.221172022684314</v>
      </c>
      <c r="K31" s="11">
        <f>Агрономы!K21</f>
        <v>1737</v>
      </c>
      <c r="L31" s="87">
        <f>Агрономы!L21</f>
        <v>73.632895294616361</v>
      </c>
      <c r="M31" s="11">
        <f>Агрономы!M21</f>
        <v>570</v>
      </c>
      <c r="N31" s="87">
        <f>Агрономы!N21</f>
        <v>24.162780839338701</v>
      </c>
      <c r="O31" s="11">
        <f>Агрономы!O21</f>
        <v>52</v>
      </c>
      <c r="P31" s="87">
        <f>Агрономы!P21</f>
        <v>2.2043238660449345</v>
      </c>
      <c r="Q31" s="11">
        <f>Агрономы!Q21</f>
        <v>42</v>
      </c>
      <c r="R31" s="87">
        <f>Агрономы!R21</f>
        <v>80.769230769230774</v>
      </c>
      <c r="S31" s="11">
        <f>Агрономы!S21</f>
        <v>489</v>
      </c>
      <c r="T31" s="87">
        <f>Агрономы!T21</f>
        <v>20.729122509537941</v>
      </c>
      <c r="U31" s="11">
        <f>Агрономы!U21</f>
        <v>204</v>
      </c>
      <c r="V31" s="87">
        <f>Агрономы!V21</f>
        <v>8.6477320898685885</v>
      </c>
      <c r="W31" s="11">
        <f>Агрономы!W21</f>
        <v>144</v>
      </c>
      <c r="X31" s="87">
        <f>Агрономы!X21</f>
        <v>6.1042814752013559</v>
      </c>
      <c r="Y31" s="11">
        <f>Агрономы!Y21</f>
        <v>553</v>
      </c>
      <c r="Z31" s="87">
        <f>Агрономы!Z21</f>
        <v>23.442136498516319</v>
      </c>
      <c r="AA31" s="11">
        <f>Агрономы!AA21</f>
        <v>49</v>
      </c>
      <c r="AB31" s="87">
        <f>Агрономы!AB21</f>
        <v>2.0771513353115725</v>
      </c>
      <c r="AC31" s="87">
        <f>Агрономы!AC21</f>
        <v>8.8607594936708853</v>
      </c>
      <c r="AD31" s="11">
        <f>Агрономы!AD21</f>
        <v>312</v>
      </c>
      <c r="AE31" s="87">
        <f>Агрономы!AE21</f>
        <v>13.225943196269604</v>
      </c>
      <c r="AF31" s="11">
        <f>Агрономы!AF21</f>
        <v>5</v>
      </c>
      <c r="AG31" s="87">
        <f>Агрономы!AG21</f>
        <v>0.21195421788893598</v>
      </c>
    </row>
    <row r="32" spans="1:33" ht="60" x14ac:dyDescent="0.25">
      <c r="A32" s="15">
        <v>25</v>
      </c>
      <c r="B32" s="16" t="s">
        <v>160</v>
      </c>
      <c r="C32" s="11">
        <f>Зоотехники!C21</f>
        <v>1934</v>
      </c>
      <c r="D32" s="11">
        <f>Зоотехники!D21</f>
        <v>1754</v>
      </c>
      <c r="E32" s="87">
        <f>Зоотехники!E21</f>
        <v>90.692864529472601</v>
      </c>
      <c r="F32" s="11">
        <f>Зоотехники!F21</f>
        <v>1220</v>
      </c>
      <c r="G32" s="87">
        <f>Зоотехники!G21</f>
        <v>69.555302166476622</v>
      </c>
      <c r="H32" s="11">
        <f>Зоотехники!H21</f>
        <v>1638</v>
      </c>
      <c r="I32" s="87">
        <f>Зоотехники!I21</f>
        <v>93.386545039908782</v>
      </c>
      <c r="J32" s="87">
        <f>Зоотехники!J21</f>
        <v>84.69493278179938</v>
      </c>
      <c r="K32" s="11">
        <f>Зоотехники!K21</f>
        <v>1110</v>
      </c>
      <c r="L32" s="87">
        <f>Зоотехники!L21</f>
        <v>63.283922462941845</v>
      </c>
      <c r="M32" s="11">
        <f>Зоотехники!M21</f>
        <v>528</v>
      </c>
      <c r="N32" s="87">
        <f>Зоотехники!N21</f>
        <v>30.10262257696693</v>
      </c>
      <c r="O32" s="11">
        <f>Зоотехники!O21</f>
        <v>116</v>
      </c>
      <c r="P32" s="87">
        <f>Зоотехники!P21</f>
        <v>6.6134549600912198</v>
      </c>
      <c r="Q32" s="11">
        <f>Зоотехники!Q21</f>
        <v>33</v>
      </c>
      <c r="R32" s="87">
        <f>Зоотехники!R21</f>
        <v>28.448275862068968</v>
      </c>
      <c r="S32" s="11">
        <f>Зоотехники!S21</f>
        <v>331</v>
      </c>
      <c r="T32" s="87">
        <f>Зоотехники!T21</f>
        <v>18.871151653363739</v>
      </c>
      <c r="U32" s="11">
        <f>Зоотехники!U21</f>
        <v>162</v>
      </c>
      <c r="V32" s="87">
        <f>Зоотехники!V21</f>
        <v>9.2360319270239444</v>
      </c>
      <c r="W32" s="11">
        <f>Зоотехники!W21</f>
        <v>70</v>
      </c>
      <c r="X32" s="87">
        <f>Зоотехники!X21</f>
        <v>3.9908779931584948</v>
      </c>
      <c r="Y32" s="11">
        <f>Зоотехники!Y21</f>
        <v>319</v>
      </c>
      <c r="Z32" s="87">
        <f>Зоотехники!Z21</f>
        <v>18.187001140250857</v>
      </c>
      <c r="AA32" s="11">
        <f>Зоотехники!AA21</f>
        <v>50</v>
      </c>
      <c r="AB32" s="87">
        <f>Зоотехники!AB21</f>
        <v>2.8506271379703536</v>
      </c>
      <c r="AC32" s="87">
        <f>Зоотехники!AC21</f>
        <v>15.673981191222571</v>
      </c>
      <c r="AD32" s="11">
        <f>Зоотехники!AD21</f>
        <v>252</v>
      </c>
      <c r="AE32" s="87">
        <f>Зоотехники!AE21</f>
        <v>14.367160775370582</v>
      </c>
      <c r="AF32" s="11">
        <f>Зоотехники!AF21</f>
        <v>5</v>
      </c>
      <c r="AG32" s="87">
        <f>Зоотехники!AG21</f>
        <v>0.28506271379703535</v>
      </c>
    </row>
    <row r="33" spans="1:33" ht="30" x14ac:dyDescent="0.25">
      <c r="A33" s="15">
        <v>26</v>
      </c>
      <c r="B33" s="16" t="s">
        <v>161</v>
      </c>
      <c r="C33" s="11">
        <f>Ветеринары!C21</f>
        <v>5169.7000000000007</v>
      </c>
      <c r="D33" s="11">
        <f>Ветеринары!D21</f>
        <v>4642</v>
      </c>
      <c r="E33" s="87">
        <f>Ветеринары!E21</f>
        <v>89.792444435847329</v>
      </c>
      <c r="F33" s="11">
        <f>Ветеринары!F21</f>
        <v>2541</v>
      </c>
      <c r="G33" s="87">
        <f>Ветеринары!G21</f>
        <v>54.739336492890999</v>
      </c>
      <c r="H33" s="11">
        <f>Ветеринары!H21</f>
        <v>4297</v>
      </c>
      <c r="I33" s="87">
        <f>Ветеринары!I21</f>
        <v>92.567858681602758</v>
      </c>
      <c r="J33" s="87">
        <f>Ветеринары!J21</f>
        <v>83.118943072131827</v>
      </c>
      <c r="K33" s="11">
        <f>Ветеринары!K21</f>
        <v>2524</v>
      </c>
      <c r="L33" s="87">
        <f>Ветеринары!L21</f>
        <v>54.373115036622146</v>
      </c>
      <c r="M33" s="11">
        <f>Ветеринары!M21</f>
        <v>1773</v>
      </c>
      <c r="N33" s="87">
        <f>Ветеринары!N21</f>
        <v>38.194743644980612</v>
      </c>
      <c r="O33" s="11">
        <f>Ветеринары!O21</f>
        <v>345</v>
      </c>
      <c r="P33" s="87">
        <f>Ветеринары!P21</f>
        <v>7.4321413183972425</v>
      </c>
      <c r="Q33" s="11">
        <f>Ветеринары!Q21</f>
        <v>65</v>
      </c>
      <c r="R33" s="87">
        <f>Ветеринары!R21</f>
        <v>18.840579710144929</v>
      </c>
      <c r="S33" s="11">
        <f>Ветеринары!S21</f>
        <v>1361</v>
      </c>
      <c r="T33" s="87">
        <f>Ветеринары!T21</f>
        <v>29.319258940112018</v>
      </c>
      <c r="U33" s="11">
        <f>Ветеринары!U21</f>
        <v>240</v>
      </c>
      <c r="V33" s="87">
        <f>Ветеринары!V21</f>
        <v>5.1701852649719955</v>
      </c>
      <c r="W33" s="11">
        <f>Ветеринары!W21</f>
        <v>161</v>
      </c>
      <c r="X33" s="87">
        <f>Ветеринары!X21</f>
        <v>3.4683326152520464</v>
      </c>
      <c r="Y33" s="11">
        <f>Ветеринары!Y21</f>
        <v>1164</v>
      </c>
      <c r="Z33" s="87">
        <f>Ветеринары!Z21</f>
        <v>25.075398535114175</v>
      </c>
      <c r="AA33" s="11">
        <f>Ветеринары!AA21</f>
        <v>172</v>
      </c>
      <c r="AB33" s="87">
        <f>Ветеринары!AB21</f>
        <v>3.7052994398965962</v>
      </c>
      <c r="AC33" s="87">
        <f>Ветеринары!AC21</f>
        <v>14.776632302405499</v>
      </c>
      <c r="AD33" s="11">
        <f>Ветеринары!AD21</f>
        <v>911</v>
      </c>
      <c r="AE33" s="87">
        <f>Ветеринары!AE21</f>
        <v>19.625161568289531</v>
      </c>
      <c r="AF33" s="11">
        <f>Ветеринары!AF21</f>
        <v>3</v>
      </c>
      <c r="AG33" s="87">
        <f>Ветеринары!AG21</f>
        <v>6.4627315812149935E-2</v>
      </c>
    </row>
    <row r="34" spans="1:33" ht="30" x14ac:dyDescent="0.25">
      <c r="A34" s="15">
        <v>27</v>
      </c>
      <c r="B34" s="16" t="s">
        <v>162</v>
      </c>
      <c r="C34" s="11">
        <f>Воспр.стада!C21</f>
        <v>1175</v>
      </c>
      <c r="D34" s="11">
        <f>Воспр.стада!D21</f>
        <v>1054</v>
      </c>
      <c r="E34" s="87">
        <f>Воспр.стада!E21</f>
        <v>89.702127659574472</v>
      </c>
      <c r="F34" s="11">
        <f>Воспр.стада!F21</f>
        <v>783</v>
      </c>
      <c r="G34" s="87">
        <f>Воспр.стада!G21</f>
        <v>74.288425047438338</v>
      </c>
      <c r="H34" s="11">
        <f>Воспр.стада!H21</f>
        <v>812</v>
      </c>
      <c r="I34" s="87">
        <f>Воспр.стада!I21</f>
        <v>77.039848197343446</v>
      </c>
      <c r="J34" s="87">
        <f>Воспр.стада!J21</f>
        <v>69.106382978723403</v>
      </c>
      <c r="K34" s="11">
        <f>Воспр.стада!K21</f>
        <v>235</v>
      </c>
      <c r="L34" s="87">
        <f>Воспр.стада!L21</f>
        <v>22.296015180265655</v>
      </c>
      <c r="M34" s="11">
        <f>Воспр.стада!M21</f>
        <v>577</v>
      </c>
      <c r="N34" s="87">
        <f>Воспр.стада!N21</f>
        <v>54.743833017077804</v>
      </c>
      <c r="O34" s="11">
        <f>Воспр.стада!O21</f>
        <v>242</v>
      </c>
      <c r="P34" s="87">
        <f>Воспр.стада!P21</f>
        <v>22.960151802656547</v>
      </c>
      <c r="Q34" s="11">
        <f>Воспр.стада!Q21</f>
        <v>16</v>
      </c>
      <c r="R34" s="87">
        <f>Воспр.стада!R21</f>
        <v>6.6115702479338845</v>
      </c>
      <c r="S34" s="11">
        <f>Воспр.стада!S21</f>
        <v>134</v>
      </c>
      <c r="T34" s="87">
        <f>Воспр.стада!T21</f>
        <v>12.7134724857685</v>
      </c>
      <c r="U34" s="11">
        <f>Воспр.стада!U21</f>
        <v>81</v>
      </c>
      <c r="V34" s="87">
        <f>Воспр.стада!V21</f>
        <v>7.6850094876660338</v>
      </c>
      <c r="W34" s="11">
        <f>Воспр.стада!W21</f>
        <v>26</v>
      </c>
      <c r="X34" s="87">
        <f>Воспр.стада!X21</f>
        <v>2.4667931688804554</v>
      </c>
      <c r="Y34" s="11">
        <f>Воспр.стада!Y21</f>
        <v>190</v>
      </c>
      <c r="Z34" s="87">
        <f>Воспр.стада!Z21</f>
        <v>18.026565464895636</v>
      </c>
      <c r="AA34" s="11">
        <f>Воспр.стада!AA21</f>
        <v>5</v>
      </c>
      <c r="AB34" s="87">
        <f>Воспр.стада!AB21</f>
        <v>0.47438330170777987</v>
      </c>
      <c r="AC34" s="87">
        <f>Воспр.стада!AC21</f>
        <v>2.6315789473684208</v>
      </c>
      <c r="AD34" s="11">
        <f>Воспр.стада!AD21</f>
        <v>138</v>
      </c>
      <c r="AE34" s="87">
        <f>Воспр.стада!AE21</f>
        <v>13.092979127134724</v>
      </c>
      <c r="AF34" s="11">
        <f>Воспр.стада!AF21</f>
        <v>1</v>
      </c>
      <c r="AG34" s="87">
        <f>Воспр.стада!AG21</f>
        <v>9.4876660341555979E-2</v>
      </c>
    </row>
    <row r="35" spans="1:33" ht="60" x14ac:dyDescent="0.25">
      <c r="A35" s="15">
        <v>28</v>
      </c>
      <c r="B35" s="16" t="s">
        <v>163</v>
      </c>
      <c r="C35" s="11">
        <f>'Инж-техн.'!C21</f>
        <v>5185.5</v>
      </c>
      <c r="D35" s="11">
        <f>'Инж-техн.'!D21</f>
        <v>4904</v>
      </c>
      <c r="E35" s="87">
        <f>'Инж-техн.'!E21</f>
        <v>94.571401022080806</v>
      </c>
      <c r="F35" s="11">
        <f>'Инж-техн.'!F21</f>
        <v>694</v>
      </c>
      <c r="G35" s="87">
        <f>'Инж-техн.'!G21</f>
        <v>14.151712887438824</v>
      </c>
      <c r="H35" s="11">
        <f>'Инж-техн.'!H21</f>
        <v>4571</v>
      </c>
      <c r="I35" s="87">
        <f>'Инж-техн.'!I21</f>
        <v>93.209624796084839</v>
      </c>
      <c r="J35" s="87">
        <f>'Инж-техн.'!J21</f>
        <v>88.14964805708226</v>
      </c>
      <c r="K35" s="11">
        <f>'Инж-техн.'!K21</f>
        <v>2706</v>
      </c>
      <c r="L35" s="87">
        <f>'Инж-техн.'!L21</f>
        <v>55.179445350734092</v>
      </c>
      <c r="M35" s="11">
        <f>'Инж-техн.'!M21</f>
        <v>1865</v>
      </c>
      <c r="N35" s="87">
        <f>'Инж-техн.'!N21</f>
        <v>38.030179445350733</v>
      </c>
      <c r="O35" s="11">
        <f>'Инж-техн.'!O21</f>
        <v>333</v>
      </c>
      <c r="P35" s="87">
        <f>'Инж-техн.'!P21</f>
        <v>6.790375203915171</v>
      </c>
      <c r="Q35" s="11">
        <f>'Инж-техн.'!Q21</f>
        <v>23</v>
      </c>
      <c r="R35" s="87">
        <f>'Инж-техн.'!R21</f>
        <v>6.9069069069069062</v>
      </c>
      <c r="S35" s="11">
        <f>'Инж-техн.'!S21</f>
        <v>682</v>
      </c>
      <c r="T35" s="87">
        <f>'Инж-техн.'!T21</f>
        <v>13.907014681892333</v>
      </c>
      <c r="U35" s="11">
        <f>'Инж-техн.'!U21</f>
        <v>423</v>
      </c>
      <c r="V35" s="87">
        <f>'Инж-техн.'!V21</f>
        <v>8.625611745513865</v>
      </c>
      <c r="W35" s="11">
        <f>'Инж-техн.'!W21</f>
        <v>146</v>
      </c>
      <c r="X35" s="87">
        <f>'Инж-техн.'!X21</f>
        <v>2.9771615008156607</v>
      </c>
      <c r="Y35" s="11">
        <f>'Инж-техн.'!Y21</f>
        <v>853</v>
      </c>
      <c r="Z35" s="87">
        <f>'Инж-техн.'!Z21</f>
        <v>17.393964110929851</v>
      </c>
      <c r="AA35" s="11">
        <f>'Инж-техн.'!AA21</f>
        <v>57</v>
      </c>
      <c r="AB35" s="87">
        <f>'Инж-техн.'!AB21</f>
        <v>1.16231647634584</v>
      </c>
      <c r="AC35" s="87">
        <f>'Инж-техн.'!AC21</f>
        <v>6.6822977725674093</v>
      </c>
      <c r="AD35" s="11">
        <f>'Инж-техн.'!AD21</f>
        <v>553</v>
      </c>
      <c r="AE35" s="87">
        <f>'Инж-техн.'!AE21</f>
        <v>11.276508972267536</v>
      </c>
      <c r="AF35" s="11">
        <f>'Инж-техн.'!AF21</f>
        <v>3</v>
      </c>
      <c r="AG35" s="87">
        <f>'Инж-техн.'!AG21</f>
        <v>6.1174551386623158E-2</v>
      </c>
    </row>
    <row r="36" spans="1:33" x14ac:dyDescent="0.25">
      <c r="A36" s="15">
        <v>29</v>
      </c>
      <c r="B36" s="16" t="s">
        <v>164</v>
      </c>
      <c r="C36" s="11">
        <f>Энерг.электр.!C21</f>
        <v>2299.6999999999998</v>
      </c>
      <c r="D36" s="11">
        <f>Энерг.электр.!D21</f>
        <v>2133</v>
      </c>
      <c r="E36" s="87">
        <f>Энерг.электр.!E21</f>
        <v>92.751228421098403</v>
      </c>
      <c r="F36" s="11">
        <f>Энерг.электр.!F21</f>
        <v>36</v>
      </c>
      <c r="G36" s="87">
        <f>Энерг.электр.!G21</f>
        <v>1.6877637130801686</v>
      </c>
      <c r="H36" s="11">
        <f>Энерг.электр.!H21</f>
        <v>1846</v>
      </c>
      <c r="I36" s="87">
        <f>Энерг.электр.!I21</f>
        <v>86.544772620721986</v>
      </c>
      <c r="J36" s="87">
        <f>Энерг.электр.!J21</f>
        <v>80.271339739966081</v>
      </c>
      <c r="K36" s="11">
        <f>Энерг.электр.!K21</f>
        <v>612</v>
      </c>
      <c r="L36" s="87">
        <f>Энерг.электр.!L21</f>
        <v>28.691983122362867</v>
      </c>
      <c r="M36" s="11">
        <f>Энерг.электр.!M21</f>
        <v>1234</v>
      </c>
      <c r="N36" s="87">
        <f>Энерг.электр.!N21</f>
        <v>57.852789498359115</v>
      </c>
      <c r="O36" s="11">
        <f>Энерг.электр.!O21</f>
        <v>287</v>
      </c>
      <c r="P36" s="87">
        <f>Энерг.электр.!P21</f>
        <v>13.455227379278012</v>
      </c>
      <c r="Q36" s="11">
        <f>Энерг.электр.!Q21</f>
        <v>25</v>
      </c>
      <c r="R36" s="87">
        <f>Энерг.электр.!R21</f>
        <v>8.7108013937282234</v>
      </c>
      <c r="S36" s="11">
        <f>Энерг.электр.!S21</f>
        <v>177</v>
      </c>
      <c r="T36" s="87">
        <f>Энерг.электр.!T21</f>
        <v>8.2981715893108294</v>
      </c>
      <c r="U36" s="11">
        <f>Энерг.электр.!U21</f>
        <v>233</v>
      </c>
      <c r="V36" s="87">
        <f>Энерг.электр.!V21</f>
        <v>10.92358180965776</v>
      </c>
      <c r="W36" s="11">
        <f>Энерг.электр.!W21</f>
        <v>84</v>
      </c>
      <c r="X36" s="87">
        <f>Энерг.электр.!X21</f>
        <v>3.938115330520394</v>
      </c>
      <c r="Y36" s="11">
        <f>Энерг.электр.!Y21</f>
        <v>331</v>
      </c>
      <c r="Z36" s="87">
        <f>Энерг.электр.!Z21</f>
        <v>15.518049695264885</v>
      </c>
      <c r="AA36" s="11">
        <f>Энерг.электр.!AA21</f>
        <v>19</v>
      </c>
      <c r="AB36" s="87">
        <f>Энерг.электр.!AB21</f>
        <v>0.89076418190342233</v>
      </c>
      <c r="AC36" s="87">
        <f>Энерг.электр.!AC21</f>
        <v>5.7401812688821749</v>
      </c>
      <c r="AD36" s="11">
        <f>Энерг.электр.!AD21</f>
        <v>311</v>
      </c>
      <c r="AE36" s="87">
        <f>Энерг.электр.!AE21</f>
        <v>14.580403187998126</v>
      </c>
      <c r="AF36" s="11">
        <f>Энерг.электр.!AF21</f>
        <v>3</v>
      </c>
      <c r="AG36" s="87">
        <f>Энерг.электр.!AG21</f>
        <v>0.14064697609001406</v>
      </c>
    </row>
    <row r="37" spans="1:33" ht="30" x14ac:dyDescent="0.25">
      <c r="A37" s="15">
        <v>30</v>
      </c>
      <c r="B37" s="16" t="s">
        <v>140</v>
      </c>
      <c r="C37" s="11">
        <f>Мелиораторы!C21</f>
        <v>63</v>
      </c>
      <c r="D37" s="11">
        <f>Мелиораторы!D21</f>
        <v>57</v>
      </c>
      <c r="E37" s="87">
        <f>Мелиораторы!E21</f>
        <v>90.476190476190482</v>
      </c>
      <c r="F37" s="11">
        <f>Мелиораторы!F21</f>
        <v>9</v>
      </c>
      <c r="G37" s="87">
        <f>Мелиораторы!G21</f>
        <v>15.789473684210526</v>
      </c>
      <c r="H37" s="11">
        <f>Мелиораторы!H21</f>
        <v>56</v>
      </c>
      <c r="I37" s="87">
        <f>Мелиораторы!I21</f>
        <v>98.245614035087712</v>
      </c>
      <c r="J37" s="87">
        <f>Мелиораторы!J21</f>
        <v>88.888888888888886</v>
      </c>
      <c r="K37" s="11">
        <f>Мелиораторы!K21</f>
        <v>27</v>
      </c>
      <c r="L37" s="87">
        <f>Мелиораторы!L21</f>
        <v>47.368421052631575</v>
      </c>
      <c r="M37" s="11">
        <f>Мелиораторы!M21</f>
        <v>29</v>
      </c>
      <c r="N37" s="87">
        <f>Мелиораторы!N21</f>
        <v>50.877192982456144</v>
      </c>
      <c r="O37" s="11">
        <f>Мелиораторы!O21</f>
        <v>1</v>
      </c>
      <c r="P37" s="87">
        <f>Мелиораторы!P21</f>
        <v>1.7543859649122806</v>
      </c>
      <c r="Q37" s="11">
        <f>Мелиораторы!Q21</f>
        <v>1</v>
      </c>
      <c r="R37" s="87">
        <f>Мелиораторы!R21</f>
        <v>100</v>
      </c>
      <c r="S37" s="11">
        <f>Мелиораторы!S21</f>
        <v>6</v>
      </c>
      <c r="T37" s="87">
        <f>Мелиораторы!T21</f>
        <v>10.526315789473683</v>
      </c>
      <c r="U37" s="11">
        <f>Мелиораторы!U21</f>
        <v>10</v>
      </c>
      <c r="V37" s="87">
        <f>Мелиораторы!V21</f>
        <v>17.543859649122805</v>
      </c>
      <c r="W37" s="11">
        <f>Мелиораторы!W21</f>
        <v>4</v>
      </c>
      <c r="X37" s="87">
        <f>Мелиораторы!X21</f>
        <v>7.0175438596491224</v>
      </c>
      <c r="Y37" s="11">
        <f>Мелиораторы!Y21</f>
        <v>10</v>
      </c>
      <c r="Z37" s="87">
        <f>Мелиораторы!Z21</f>
        <v>17.543859649122805</v>
      </c>
      <c r="AA37" s="11">
        <f>Мелиораторы!AA21</f>
        <v>2</v>
      </c>
      <c r="AB37" s="87">
        <f>Мелиораторы!AB21</f>
        <v>3.5087719298245612</v>
      </c>
      <c r="AC37" s="87">
        <f>Мелиораторы!AC21</f>
        <v>20</v>
      </c>
      <c r="AD37" s="11">
        <f>Мелиораторы!AD21</f>
        <v>5</v>
      </c>
      <c r="AE37" s="87">
        <f>Мелиораторы!AE21</f>
        <v>8.7719298245614024</v>
      </c>
      <c r="AF37" s="11">
        <f>Мелиораторы!AF21</f>
        <v>1</v>
      </c>
      <c r="AG37" s="87">
        <f>Мелиораторы!AG21</f>
        <v>1.7543859649122806</v>
      </c>
    </row>
    <row r="38" spans="1:33" ht="45" x14ac:dyDescent="0.25">
      <c r="A38" s="15">
        <v>31</v>
      </c>
      <c r="B38" s="16" t="s">
        <v>165</v>
      </c>
      <c r="C38" s="11">
        <f>Экономисты!C21</f>
        <v>1449</v>
      </c>
      <c r="D38" s="11">
        <f>Экономисты!D21</f>
        <v>1375</v>
      </c>
      <c r="E38" s="87">
        <f>Экономисты!E21</f>
        <v>94.893029675638374</v>
      </c>
      <c r="F38" s="11">
        <f>Экономисты!F21</f>
        <v>1208</v>
      </c>
      <c r="G38" s="87">
        <f>Экономисты!G21</f>
        <v>87.854545454545445</v>
      </c>
      <c r="H38" s="11">
        <f>Экономисты!H21</f>
        <v>1361</v>
      </c>
      <c r="I38" s="87">
        <f>Экономисты!I21</f>
        <v>98.981818181818184</v>
      </c>
      <c r="J38" s="87">
        <f>Экономисты!J21</f>
        <v>93.92684610075915</v>
      </c>
      <c r="K38" s="11">
        <f>Экономисты!K21</f>
        <v>1145</v>
      </c>
      <c r="L38" s="87">
        <f>Экономисты!L21</f>
        <v>83.27272727272728</v>
      </c>
      <c r="M38" s="11">
        <f>Экономисты!M21</f>
        <v>216</v>
      </c>
      <c r="N38" s="87">
        <f>Экономисты!N21</f>
        <v>15.709090909090909</v>
      </c>
      <c r="O38" s="11">
        <f>Экономисты!O21</f>
        <v>14</v>
      </c>
      <c r="P38" s="87">
        <f>Экономисты!P21</f>
        <v>1.0181818181818183</v>
      </c>
      <c r="Q38" s="11">
        <f>Экономисты!Q21</f>
        <v>5</v>
      </c>
      <c r="R38" s="87">
        <f>Экономисты!R21</f>
        <v>35.714285714285715</v>
      </c>
      <c r="S38" s="11">
        <f>Экономисты!S21</f>
        <v>230</v>
      </c>
      <c r="T38" s="87">
        <f>Экономисты!T21</f>
        <v>16.727272727272727</v>
      </c>
      <c r="U38" s="11">
        <f>Экономисты!U21</f>
        <v>112</v>
      </c>
      <c r="V38" s="87">
        <f>Экономисты!V21</f>
        <v>8.1454545454545464</v>
      </c>
      <c r="W38" s="11">
        <f>Экономисты!W21</f>
        <v>16</v>
      </c>
      <c r="X38" s="87">
        <f>Экономисты!X21</f>
        <v>1.1636363636363636</v>
      </c>
      <c r="Y38" s="11">
        <f>Экономисты!Y21</f>
        <v>212</v>
      </c>
      <c r="Z38" s="87">
        <f>Экономисты!Z21</f>
        <v>15.418181818181816</v>
      </c>
      <c r="AA38" s="11">
        <f>Экономисты!AA21</f>
        <v>13</v>
      </c>
      <c r="AB38" s="87">
        <f>Экономисты!AB21</f>
        <v>0.94545454545454555</v>
      </c>
      <c r="AC38" s="87">
        <f>Экономисты!AC21</f>
        <v>6.132075471698113</v>
      </c>
      <c r="AD38" s="11">
        <f>Экономисты!AD21</f>
        <v>159</v>
      </c>
      <c r="AE38" s="87">
        <f>Экономисты!AE21</f>
        <v>11.563636363636363</v>
      </c>
      <c r="AF38" s="11">
        <f>Экономисты!AF21</f>
        <v>0</v>
      </c>
      <c r="AG38" s="87">
        <f>Экономисты!AG21</f>
        <v>0</v>
      </c>
    </row>
    <row r="39" spans="1:33" ht="45" x14ac:dyDescent="0.25">
      <c r="A39" s="15">
        <v>32</v>
      </c>
      <c r="B39" s="16" t="s">
        <v>166</v>
      </c>
      <c r="C39" s="11">
        <f>Бухгалтеры!C21</f>
        <v>7739.5</v>
      </c>
      <c r="D39" s="11">
        <f>Бухгалтеры!D21</f>
        <v>7482.5</v>
      </c>
      <c r="E39" s="87">
        <f>Бухгалтеры!E21</f>
        <v>96.679372052458163</v>
      </c>
      <c r="F39" s="11">
        <f>Бухгалтеры!F21</f>
        <v>7227.5</v>
      </c>
      <c r="G39" s="87">
        <f>Бухгалтеры!G21</f>
        <v>96.592048112261935</v>
      </c>
      <c r="H39" s="11">
        <f>Бухгалтеры!H21</f>
        <v>7308.5</v>
      </c>
      <c r="I39" s="87">
        <f>Бухгалтеры!I21</f>
        <v>97.674574006014041</v>
      </c>
      <c r="J39" s="87">
        <f>Бухгалтеры!J21</f>
        <v>94.431164803927899</v>
      </c>
      <c r="K39" s="11">
        <f>Бухгалтеры!K21</f>
        <v>4236.5</v>
      </c>
      <c r="L39" s="87">
        <f>Бухгалтеры!L21</f>
        <v>56.618777146675583</v>
      </c>
      <c r="M39" s="11">
        <f>Бухгалтеры!M21</f>
        <v>3072</v>
      </c>
      <c r="N39" s="87">
        <f>Бухгалтеры!N21</f>
        <v>41.055796859338457</v>
      </c>
      <c r="O39" s="11">
        <f>Бухгалтеры!O21</f>
        <v>174</v>
      </c>
      <c r="P39" s="87">
        <f>Бухгалтеры!P21</f>
        <v>2.3254259939859674</v>
      </c>
      <c r="Q39" s="11">
        <f>Бухгалтеры!Q21</f>
        <v>47</v>
      </c>
      <c r="R39" s="87">
        <f>Бухгалтеры!R21</f>
        <v>27.011494252873565</v>
      </c>
      <c r="S39" s="11">
        <f>Бухгалтеры!S21</f>
        <v>779.5</v>
      </c>
      <c r="T39" s="87">
        <f>Бухгалтеры!T21</f>
        <v>10.417641162712997</v>
      </c>
      <c r="U39" s="11">
        <f>Бухгалтеры!U21</f>
        <v>1097</v>
      </c>
      <c r="V39" s="87">
        <f>Бухгалтеры!V21</f>
        <v>14.660875375877048</v>
      </c>
      <c r="W39" s="11">
        <f>Бухгалтеры!W21</f>
        <v>97</v>
      </c>
      <c r="X39" s="87">
        <f>Бухгалтеры!X21</f>
        <v>1.2963581690611428</v>
      </c>
      <c r="Y39" s="11">
        <f>Бухгалтеры!Y21</f>
        <v>784.5</v>
      </c>
      <c r="Z39" s="87">
        <f>Бухгалтеры!Z21</f>
        <v>10.484463748747077</v>
      </c>
      <c r="AA39" s="11">
        <f>Бухгалтеры!AA21</f>
        <v>48</v>
      </c>
      <c r="AB39" s="87">
        <f>Бухгалтеры!AB21</f>
        <v>0.64149682592716339</v>
      </c>
      <c r="AC39" s="87">
        <f>Бухгалтеры!AC21</f>
        <v>6.1185468451242828</v>
      </c>
      <c r="AD39" s="11">
        <f>Бухгалтеры!AD21</f>
        <v>630</v>
      </c>
      <c r="AE39" s="87">
        <f>Бухгалтеры!AE21</f>
        <v>8.4196458402940202</v>
      </c>
      <c r="AF39" s="11">
        <f>Бухгалтеры!AF21</f>
        <v>7</v>
      </c>
      <c r="AG39" s="87">
        <f>Бухгалтеры!AG21</f>
        <v>9.3551620447711328E-2</v>
      </c>
    </row>
    <row r="40" spans="1:33" ht="30" x14ac:dyDescent="0.25">
      <c r="A40" s="15">
        <v>33</v>
      </c>
      <c r="B40" s="16" t="s">
        <v>167</v>
      </c>
      <c r="C40" s="11">
        <f>Экологи!C21</f>
        <v>264.10000000000002</v>
      </c>
      <c r="D40" s="11">
        <f>Экологи!D21</f>
        <v>240</v>
      </c>
      <c r="E40" s="87">
        <f>Экологи!E21</f>
        <v>90.874668686103746</v>
      </c>
      <c r="F40" s="11">
        <f>Экологи!F21</f>
        <v>161</v>
      </c>
      <c r="G40" s="87">
        <f>Экологи!G21</f>
        <v>67.083333333333329</v>
      </c>
      <c r="H40" s="11">
        <f>Экологи!H21</f>
        <v>238</v>
      </c>
      <c r="I40" s="87">
        <f>Экологи!I21</f>
        <v>99.166666666666671</v>
      </c>
      <c r="J40" s="87">
        <f>Экологи!J21</f>
        <v>90.117379780386216</v>
      </c>
      <c r="K40" s="11">
        <f>Экологи!K21</f>
        <v>202</v>
      </c>
      <c r="L40" s="87">
        <f>Экологи!L21</f>
        <v>84.166666666666671</v>
      </c>
      <c r="M40" s="11">
        <f>Экологи!M21</f>
        <v>36</v>
      </c>
      <c r="N40" s="87">
        <f>Экологи!N21</f>
        <v>15</v>
      </c>
      <c r="O40" s="11">
        <f>Экологи!O21</f>
        <v>2</v>
      </c>
      <c r="P40" s="87">
        <f>Экологи!P21</f>
        <v>0.83333333333333337</v>
      </c>
      <c r="Q40" s="11">
        <f>Экологи!Q21</f>
        <v>0</v>
      </c>
      <c r="R40" s="87">
        <f>Экологи!R21</f>
        <v>0</v>
      </c>
      <c r="S40" s="11">
        <f>Экологи!S21</f>
        <v>26</v>
      </c>
      <c r="T40" s="87">
        <f>Экологи!T21</f>
        <v>10.833333333333334</v>
      </c>
      <c r="U40" s="11">
        <f>Экологи!U21</f>
        <v>21</v>
      </c>
      <c r="V40" s="87">
        <f>Экологи!V21</f>
        <v>8.75</v>
      </c>
      <c r="W40" s="11">
        <f>Экологи!W21</f>
        <v>12</v>
      </c>
      <c r="X40" s="87">
        <f>Экологи!X21</f>
        <v>5</v>
      </c>
      <c r="Y40" s="11">
        <f>Экологи!Y21</f>
        <v>54</v>
      </c>
      <c r="Z40" s="87">
        <f>Экологи!Z21</f>
        <v>22.5</v>
      </c>
      <c r="AA40" s="11">
        <f>Экологи!AA21</f>
        <v>2</v>
      </c>
      <c r="AB40" s="87">
        <f>Экологи!AB21</f>
        <v>0.83333333333333337</v>
      </c>
      <c r="AC40" s="87">
        <f>Экологи!AC21</f>
        <v>3.7037037037037033</v>
      </c>
      <c r="AD40" s="11">
        <f>Экологи!AD21</f>
        <v>48</v>
      </c>
      <c r="AE40" s="87">
        <f>Экологи!AE21</f>
        <v>20</v>
      </c>
      <c r="AF40" s="11">
        <f>Экологи!AF21</f>
        <v>0</v>
      </c>
      <c r="AG40" s="87">
        <f>Экологи!AG21</f>
        <v>0</v>
      </c>
    </row>
    <row r="41" spans="1:33" ht="30" x14ac:dyDescent="0.25">
      <c r="A41" s="15">
        <v>34</v>
      </c>
      <c r="B41" s="16" t="s">
        <v>168</v>
      </c>
      <c r="C41" s="11">
        <f>'Др. специал.'!C21</f>
        <v>10406.25</v>
      </c>
      <c r="D41" s="11">
        <f>'Др. специал.'!D21</f>
        <v>10077</v>
      </c>
      <c r="E41" s="87">
        <f>'Др. специал.'!E21</f>
        <v>96.836036036036035</v>
      </c>
      <c r="F41" s="11">
        <f>'Др. специал.'!F21</f>
        <v>6374</v>
      </c>
      <c r="G41" s="87">
        <f>'Др. специал.'!G21</f>
        <v>63.252952267539939</v>
      </c>
      <c r="H41" s="11">
        <f>'Др. специал.'!H21</f>
        <v>8226</v>
      </c>
      <c r="I41" s="87">
        <f>'Др. специал.'!I21</f>
        <v>81.63143792795475</v>
      </c>
      <c r="J41" s="87">
        <f>'Др. специал.'!J21</f>
        <v>79.048648648648651</v>
      </c>
      <c r="K41" s="11">
        <f>'Др. специал.'!K21</f>
        <v>3785</v>
      </c>
      <c r="L41" s="87">
        <f>'Др. специал.'!L21</f>
        <v>37.560781978763522</v>
      </c>
      <c r="M41" s="11">
        <f>'Др. специал.'!M21</f>
        <v>4441</v>
      </c>
      <c r="N41" s="87">
        <f>'Др. специал.'!N21</f>
        <v>44.070655949191227</v>
      </c>
      <c r="O41" s="11">
        <f>'Др. специал.'!O21</f>
        <v>1851</v>
      </c>
      <c r="P41" s="87">
        <f>'Др. специал.'!P21</f>
        <v>18.368562072045254</v>
      </c>
      <c r="Q41" s="11">
        <f>'Др. специал.'!Q21</f>
        <v>78</v>
      </c>
      <c r="R41" s="87">
        <f>'Др. специал.'!R21</f>
        <v>4.2139384116693677</v>
      </c>
      <c r="S41" s="11">
        <f>'Др. специал.'!S21</f>
        <v>1485</v>
      </c>
      <c r="T41" s="87">
        <f>'Др. специал.'!T21</f>
        <v>14.736528728788331</v>
      </c>
      <c r="U41" s="11">
        <f>'Др. специал.'!U21</f>
        <v>1017</v>
      </c>
      <c r="V41" s="87">
        <f>'Др. специал.'!V21</f>
        <v>10.092289371836856</v>
      </c>
      <c r="W41" s="11">
        <f>'Др. специал.'!W21</f>
        <v>127</v>
      </c>
      <c r="X41" s="87">
        <f>'Др. специал.'!X21</f>
        <v>1.2602957229334129</v>
      </c>
      <c r="Y41" s="11">
        <f>'Др. специал.'!Y21</f>
        <v>2076</v>
      </c>
      <c r="Z41" s="87">
        <f>'Др. специал.'!Z21</f>
        <v>20.601369455194998</v>
      </c>
      <c r="AA41" s="11">
        <f>'Др. специал.'!AA21</f>
        <v>85</v>
      </c>
      <c r="AB41" s="87">
        <f>'Др. специал.'!AB21</f>
        <v>0.84350501141212653</v>
      </c>
      <c r="AC41" s="87">
        <f>'Др. специал.'!AC21</f>
        <v>4.0944123314065513</v>
      </c>
      <c r="AD41" s="11">
        <f>'Др. специал.'!AD21</f>
        <v>1629</v>
      </c>
      <c r="AE41" s="87">
        <f>'Др. специал.'!AE21</f>
        <v>16.165525454004168</v>
      </c>
      <c r="AF41" s="11">
        <f>'Др. специал.'!AF21</f>
        <v>12</v>
      </c>
      <c r="AG41" s="87">
        <f>'Др. специал.'!AG21</f>
        <v>0.11908306043465318</v>
      </c>
    </row>
    <row r="42" spans="1:33" ht="28.5" x14ac:dyDescent="0.25">
      <c r="A42" s="17"/>
      <c r="B42" s="18" t="s">
        <v>180</v>
      </c>
      <c r="C42" s="11"/>
      <c r="D42" s="11"/>
      <c r="E42" s="87"/>
      <c r="F42" s="11"/>
      <c r="G42" s="87"/>
      <c r="H42" s="11"/>
      <c r="I42" s="87"/>
      <c r="J42" s="87"/>
      <c r="K42" s="11"/>
      <c r="L42" s="87"/>
      <c r="M42" s="11"/>
      <c r="N42" s="87"/>
      <c r="O42" s="11"/>
      <c r="P42" s="87"/>
      <c r="Q42" s="11"/>
      <c r="R42" s="87"/>
      <c r="S42" s="11"/>
      <c r="T42" s="87"/>
      <c r="U42" s="11"/>
      <c r="V42" s="87"/>
      <c r="W42" s="11"/>
      <c r="X42" s="87"/>
      <c r="Y42" s="11"/>
      <c r="Z42" s="87"/>
      <c r="AA42" s="11"/>
      <c r="AB42" s="87"/>
      <c r="AC42" s="87"/>
      <c r="AD42" s="11"/>
      <c r="AE42" s="87"/>
      <c r="AF42" s="11"/>
      <c r="AG42" s="87"/>
    </row>
    <row r="43" spans="1:33" x14ac:dyDescent="0.25">
      <c r="A43" s="17"/>
      <c r="B43" s="19" t="s">
        <v>181</v>
      </c>
      <c r="C43" s="11">
        <f>Агрослужба!C21</f>
        <v>4250</v>
      </c>
      <c r="D43" s="11">
        <f>Агрослужба!D21</f>
        <v>3759</v>
      </c>
      <c r="E43" s="87">
        <f>Агрослужба!E21</f>
        <v>88.447058823529417</v>
      </c>
      <c r="F43" s="11">
        <f>Агрослужба!F21</f>
        <v>848</v>
      </c>
      <c r="G43" s="87">
        <f>Агрослужба!G21</f>
        <v>22.559191274275072</v>
      </c>
      <c r="H43" s="11">
        <f>Агрослужба!H21</f>
        <v>3691</v>
      </c>
      <c r="I43" s="87">
        <f>Агрослужба!I21</f>
        <v>98.191008246874162</v>
      </c>
      <c r="J43" s="87">
        <f>Агрослужба!J21</f>
        <v>86.847058823529409</v>
      </c>
      <c r="K43" s="11">
        <f>Агрослужба!K21</f>
        <v>2871</v>
      </c>
      <c r="L43" s="87">
        <f>Агрослужба!L21</f>
        <v>76.376695929768559</v>
      </c>
      <c r="M43" s="11">
        <f>Агрослужба!M21</f>
        <v>820</v>
      </c>
      <c r="N43" s="87">
        <f>Агрослужба!N21</f>
        <v>21.814312317105614</v>
      </c>
      <c r="O43" s="11">
        <f>Агрослужба!O21</f>
        <v>68</v>
      </c>
      <c r="P43" s="87">
        <f>Агрослужба!P21</f>
        <v>1.8089917531258313</v>
      </c>
      <c r="Q43" s="11">
        <f>Агрослужба!Q21</f>
        <v>44</v>
      </c>
      <c r="R43" s="87">
        <f>Агрослужба!R21</f>
        <v>64.705882352941174</v>
      </c>
      <c r="S43" s="11">
        <f>Агрослужба!S21</f>
        <v>578</v>
      </c>
      <c r="T43" s="87">
        <f>Агрослужба!T21</f>
        <v>15.376429901569566</v>
      </c>
      <c r="U43" s="11">
        <f>Агрослужба!U21</f>
        <v>435</v>
      </c>
      <c r="V43" s="87">
        <f>Агрослужба!V21</f>
        <v>11.572226656025538</v>
      </c>
      <c r="W43" s="11">
        <f>Агрослужба!W21</f>
        <v>195</v>
      </c>
      <c r="X43" s="87">
        <f>Агрослужба!X21</f>
        <v>5.1875498802873103</v>
      </c>
      <c r="Y43" s="11">
        <f>Агрослужба!Y21</f>
        <v>756</v>
      </c>
      <c r="Z43" s="87">
        <f>Агрослужба!Z21</f>
        <v>20.11173184357542</v>
      </c>
      <c r="AA43" s="11">
        <f>Агрослужба!AA21</f>
        <v>51</v>
      </c>
      <c r="AB43" s="87">
        <f>Агрослужба!AB21</f>
        <v>1.3567438148443736</v>
      </c>
      <c r="AC43" s="87">
        <f>Агрослужба!AC21</f>
        <v>6.746031746031746</v>
      </c>
      <c r="AD43" s="11">
        <f>Агрослужба!AD21</f>
        <v>493</v>
      </c>
      <c r="AE43" s="87">
        <f>Агрослужба!AE21</f>
        <v>13.115190210162279</v>
      </c>
      <c r="AF43" s="11">
        <f>Агрослужба!AF21</f>
        <v>10</v>
      </c>
      <c r="AG43" s="87">
        <f>Агрослужба!AG21</f>
        <v>0.26602819898909286</v>
      </c>
    </row>
    <row r="44" spans="1:33" x14ac:dyDescent="0.25">
      <c r="A44" s="17"/>
      <c r="B44" s="19" t="s">
        <v>182</v>
      </c>
      <c r="C44" s="11">
        <f>Зоот.служба!C21</f>
        <v>2994</v>
      </c>
      <c r="D44" s="11">
        <f>Зоот.служба!D21</f>
        <v>2654</v>
      </c>
      <c r="E44" s="87">
        <f>Зоот.служба!E21</f>
        <v>88.643954575818313</v>
      </c>
      <c r="F44" s="11">
        <f>Зоот.служба!F21</f>
        <v>1717</v>
      </c>
      <c r="G44" s="87">
        <f>Зоот.служба!G21</f>
        <v>64.694800301431798</v>
      </c>
      <c r="H44" s="11">
        <f>Зоот.служба!H21</f>
        <v>2521</v>
      </c>
      <c r="I44" s="87">
        <f>Зоот.служба!I21</f>
        <v>94.988696307460444</v>
      </c>
      <c r="J44" s="87">
        <f>Зоот.служба!J21</f>
        <v>84.201736806947224</v>
      </c>
      <c r="K44" s="11">
        <f>Зоот.служба!K21</f>
        <v>1779</v>
      </c>
      <c r="L44" s="87">
        <f>Зоот.служба!L21</f>
        <v>67.03089675960814</v>
      </c>
      <c r="M44" s="11">
        <f>Зоот.служба!M21</f>
        <v>742</v>
      </c>
      <c r="N44" s="87">
        <f>Зоот.служба!N21</f>
        <v>27.957799547852296</v>
      </c>
      <c r="O44" s="11">
        <f>Зоот.служба!O21</f>
        <v>133</v>
      </c>
      <c r="P44" s="87">
        <f>Зоот.служба!P21</f>
        <v>5.0113036925395624</v>
      </c>
      <c r="Q44" s="11">
        <f>Зоот.служба!Q21</f>
        <v>37</v>
      </c>
      <c r="R44" s="87">
        <f>Зоот.служба!R21</f>
        <v>27.819548872180448</v>
      </c>
      <c r="S44" s="11">
        <f>Зоот.служба!S21</f>
        <v>387</v>
      </c>
      <c r="T44" s="87">
        <f>Зоот.служба!T21</f>
        <v>14.581763376036172</v>
      </c>
      <c r="U44" s="11">
        <f>Зоот.служба!U21</f>
        <v>345</v>
      </c>
      <c r="V44" s="87">
        <f>Зоот.служба!V21</f>
        <v>12.999246420497363</v>
      </c>
      <c r="W44" s="11">
        <f>Зоот.служба!W21</f>
        <v>103</v>
      </c>
      <c r="X44" s="87">
        <f>Зоот.служба!X21</f>
        <v>3.8809344385832709</v>
      </c>
      <c r="Y44" s="11">
        <f>Зоот.служба!Y21</f>
        <v>447</v>
      </c>
      <c r="Z44" s="87">
        <f>Зоот.служба!Z21</f>
        <v>16.842501883948756</v>
      </c>
      <c r="AA44" s="11">
        <f>Зоот.служба!AA21</f>
        <v>54</v>
      </c>
      <c r="AB44" s="87">
        <f>Зоот.служба!AB21</f>
        <v>2.0346646571213265</v>
      </c>
      <c r="AC44" s="87">
        <f>Зоот.служба!AC21</f>
        <v>12.080536912751679</v>
      </c>
      <c r="AD44" s="11">
        <f>Зоот.служба!AD21</f>
        <v>400</v>
      </c>
      <c r="AE44" s="87">
        <f>Зоот.служба!AE21</f>
        <v>15.071590052750567</v>
      </c>
      <c r="AF44" s="11">
        <f>Зоот.служба!AF21</f>
        <v>7</v>
      </c>
      <c r="AG44" s="87">
        <f>Зоот.служба!AG21</f>
        <v>0.26375282592313487</v>
      </c>
    </row>
    <row r="45" spans="1:33" x14ac:dyDescent="0.25">
      <c r="A45" s="17"/>
      <c r="B45" s="19" t="s">
        <v>183</v>
      </c>
      <c r="C45" s="11">
        <f>Ветслужба!C21</f>
        <v>6270.7000000000007</v>
      </c>
      <c r="D45" s="11">
        <f>Ветслужба!D21</f>
        <v>5588</v>
      </c>
      <c r="E45" s="87">
        <f>Ветслужба!E21</f>
        <v>89.112858213596553</v>
      </c>
      <c r="F45" s="11">
        <f>Ветслужба!F21</f>
        <v>2885</v>
      </c>
      <c r="G45" s="87">
        <f>Ветслужба!G21</f>
        <v>51.628489620615603</v>
      </c>
      <c r="H45" s="11">
        <f>Ветслужба!H21</f>
        <v>5230</v>
      </c>
      <c r="I45" s="87">
        <f>Ветслужба!I21</f>
        <v>93.593414459556186</v>
      </c>
      <c r="J45" s="87">
        <f>Ветслужба!J21</f>
        <v>83.40376672460809</v>
      </c>
      <c r="K45" s="11">
        <f>Ветслужба!K21</f>
        <v>3242</v>
      </c>
      <c r="L45" s="87">
        <f>Ветслужба!L21</f>
        <v>58.017179670722975</v>
      </c>
      <c r="M45" s="11">
        <f>Ветслужба!M21</f>
        <v>1988</v>
      </c>
      <c r="N45" s="87">
        <f>Ветслужба!N21</f>
        <v>35.576234788833219</v>
      </c>
      <c r="O45" s="11">
        <f>Ветслужба!O21</f>
        <v>358</v>
      </c>
      <c r="P45" s="87">
        <f>Ветслужба!P21</f>
        <v>6.4065855404438086</v>
      </c>
      <c r="Q45" s="11">
        <f>Ветслужба!Q21</f>
        <v>74</v>
      </c>
      <c r="R45" s="87">
        <f>Ветслужба!R21</f>
        <v>20.670391061452513</v>
      </c>
      <c r="S45" s="11">
        <f>Ветслужба!S21</f>
        <v>1437</v>
      </c>
      <c r="T45" s="87">
        <f>Ветслужба!T21</f>
        <v>25.715819613457409</v>
      </c>
      <c r="U45" s="11">
        <f>Ветслужба!U21</f>
        <v>340</v>
      </c>
      <c r="V45" s="87">
        <f>Ветслужба!V21</f>
        <v>6.0844667143879736</v>
      </c>
      <c r="W45" s="11">
        <f>Ветслужба!W21</f>
        <v>186</v>
      </c>
      <c r="X45" s="87">
        <f>Ветслужба!X21</f>
        <v>3.3285612025769504</v>
      </c>
      <c r="Y45" s="11">
        <f>Ветслужба!Y21</f>
        <v>1318</v>
      </c>
      <c r="Z45" s="87">
        <f>Ветслужба!Z21</f>
        <v>23.586256263421618</v>
      </c>
      <c r="AA45" s="11">
        <f>Ветслужба!AA21</f>
        <v>181</v>
      </c>
      <c r="AB45" s="87">
        <f>Ветслужба!AB21</f>
        <v>3.2390837508947743</v>
      </c>
      <c r="AC45" s="87">
        <f>Ветслужба!AC21</f>
        <v>13.732928679817904</v>
      </c>
      <c r="AD45" s="11">
        <f>Ветслужба!AD21</f>
        <v>1085</v>
      </c>
      <c r="AE45" s="87">
        <f>Ветслужба!AE21</f>
        <v>19.416607015032213</v>
      </c>
      <c r="AF45" s="11">
        <f>Ветслужба!AF21</f>
        <v>7</v>
      </c>
      <c r="AG45" s="87">
        <f>Ветслужба!AG21</f>
        <v>0.12526843235504653</v>
      </c>
    </row>
    <row r="46" spans="1:33" x14ac:dyDescent="0.25">
      <c r="A46" s="17"/>
      <c r="B46" s="19" t="s">
        <v>184</v>
      </c>
      <c r="C46" s="11">
        <f>'Инж-техн. служба'!C21</f>
        <v>7845.5</v>
      </c>
      <c r="D46" s="11">
        <f>'Инж-техн. служба'!D21</f>
        <v>7352</v>
      </c>
      <c r="E46" s="87">
        <f>'Инж-техн. служба'!E21</f>
        <v>93.70976993180804</v>
      </c>
      <c r="F46" s="11">
        <f>'Инж-техн. служба'!F21</f>
        <v>821</v>
      </c>
      <c r="G46" s="87">
        <f>'Инж-техн. служба'!G21</f>
        <v>11.16702937976061</v>
      </c>
      <c r="H46" s="11">
        <f>'Инж-техн. служба'!H21</f>
        <v>6927</v>
      </c>
      <c r="I46" s="87">
        <f>'Инж-техн. служба'!I21</f>
        <v>94.219260065288353</v>
      </c>
      <c r="J46" s="87">
        <f>'Инж-техн. служба'!J21</f>
        <v>88.292651838633603</v>
      </c>
      <c r="K46" s="11">
        <f>'Инж-техн. служба'!K21</f>
        <v>4406</v>
      </c>
      <c r="L46" s="87">
        <f>'Инж-техн. служба'!L21</f>
        <v>59.929270946681179</v>
      </c>
      <c r="M46" s="11">
        <f>'Инж-техн. служба'!M21</f>
        <v>2521</v>
      </c>
      <c r="N46" s="87">
        <f>'Инж-техн. служба'!N21</f>
        <v>34.289989118607181</v>
      </c>
      <c r="O46" s="11">
        <f>'Инж-техн. служба'!O21</f>
        <v>425</v>
      </c>
      <c r="P46" s="87">
        <f>'Инж-техн. служба'!P21</f>
        <v>5.7807399347116428</v>
      </c>
      <c r="Q46" s="11">
        <f>'Инж-техн. служба'!Q21</f>
        <v>32</v>
      </c>
      <c r="R46" s="87">
        <f>'Инж-техн. служба'!R21</f>
        <v>7.5294117647058814</v>
      </c>
      <c r="S46" s="11">
        <f>'Инж-техн. служба'!S21</f>
        <v>838</v>
      </c>
      <c r="T46" s="87">
        <f>'Инж-техн. служба'!T21</f>
        <v>11.398258977149075</v>
      </c>
      <c r="U46" s="11">
        <f>'Инж-техн. служба'!U21</f>
        <v>678</v>
      </c>
      <c r="V46" s="87">
        <f>'Инж-техн. служба'!V21</f>
        <v>9.2219804134929273</v>
      </c>
      <c r="W46" s="11">
        <f>'Инж-техн. служба'!W21</f>
        <v>276</v>
      </c>
      <c r="X46" s="87">
        <f>'Инж-техн. служба'!X21</f>
        <v>3.7540805223068552</v>
      </c>
      <c r="Y46" s="11">
        <f>'Инж-техн. служба'!Y21</f>
        <v>1167</v>
      </c>
      <c r="Z46" s="87">
        <f>'Инж-техн. служба'!Z21</f>
        <v>15.87323177366703</v>
      </c>
      <c r="AA46" s="11">
        <f>'Инж-техн. служба'!AA21</f>
        <v>87</v>
      </c>
      <c r="AB46" s="87">
        <f>'Инж-техн. служба'!AB21</f>
        <v>1.1833514689880305</v>
      </c>
      <c r="AC46" s="87">
        <f>'Инж-техн. служба'!AC21</f>
        <v>7.4550128534704374</v>
      </c>
      <c r="AD46" s="11">
        <f>'Инж-техн. служба'!AD21</f>
        <v>821</v>
      </c>
      <c r="AE46" s="87">
        <f>'Инж-техн. служба'!AE21</f>
        <v>11.16702937976061</v>
      </c>
      <c r="AF46" s="11">
        <f>'Инж-техн. служба'!AF21</f>
        <v>8</v>
      </c>
      <c r="AG46" s="87">
        <f>'Инж-техн. служба'!AG21</f>
        <v>0.1088139281828074</v>
      </c>
    </row>
    <row r="47" spans="1:33" x14ac:dyDescent="0.25">
      <c r="A47" s="17"/>
      <c r="B47" s="19" t="s">
        <v>185</v>
      </c>
      <c r="C47" s="11">
        <f>'Служба энергоснаб.'!C21</f>
        <v>3112.7</v>
      </c>
      <c r="D47" s="11">
        <f>'Служба энергоснаб.'!D21</f>
        <v>2889</v>
      </c>
      <c r="E47" s="87">
        <f>'Служба энергоснаб.'!E21</f>
        <v>92.813313200758188</v>
      </c>
      <c r="F47" s="11">
        <f>'Служба энергоснаб.'!F21</f>
        <v>57</v>
      </c>
      <c r="G47" s="87">
        <f>'Служба энергоснаб.'!G21</f>
        <v>1.9730010384215992</v>
      </c>
      <c r="H47" s="11">
        <f>'Служба энергоснаб.'!H21</f>
        <v>2569</v>
      </c>
      <c r="I47" s="87">
        <f>'Служба энергоснаб.'!I21</f>
        <v>88.923502942194531</v>
      </c>
      <c r="J47" s="87">
        <f>'Служба энергоснаб.'!J21</f>
        <v>82.53284929482443</v>
      </c>
      <c r="K47" s="11">
        <f>'Служба энергоснаб.'!K21</f>
        <v>1030</v>
      </c>
      <c r="L47" s="87">
        <f>'Служба энергоснаб.'!L21</f>
        <v>35.652474904811356</v>
      </c>
      <c r="M47" s="11">
        <f>'Служба энергоснаб.'!M21</f>
        <v>1539</v>
      </c>
      <c r="N47" s="87">
        <f>'Служба энергоснаб.'!N21</f>
        <v>53.271028037383175</v>
      </c>
      <c r="O47" s="11">
        <f>'Служба энергоснаб.'!O21</f>
        <v>320</v>
      </c>
      <c r="P47" s="87">
        <f>'Служба энергоснаб.'!P21</f>
        <v>11.076497057805469</v>
      </c>
      <c r="Q47" s="11">
        <f>'Служба энергоснаб.'!Q21</f>
        <v>30</v>
      </c>
      <c r="R47" s="87">
        <f>'Служба энергоснаб.'!R21</f>
        <v>9.375</v>
      </c>
      <c r="S47" s="11">
        <f>'Служба энергоснаб.'!S21</f>
        <v>203</v>
      </c>
      <c r="T47" s="87">
        <f>'Служба энергоснаб.'!T21</f>
        <v>7.0266528210453441</v>
      </c>
      <c r="U47" s="11">
        <f>'Служба энергоснаб.'!U21</f>
        <v>319</v>
      </c>
      <c r="V47" s="87">
        <f>'Служба энергоснаб.'!V21</f>
        <v>11.041883004499827</v>
      </c>
      <c r="W47" s="11">
        <f>'Служба энергоснаб.'!W21</f>
        <v>140</v>
      </c>
      <c r="X47" s="87">
        <f>'Служба энергоснаб.'!X21</f>
        <v>4.8459674627898925</v>
      </c>
      <c r="Y47" s="11">
        <f>'Служба энергоснаб.'!Y21</f>
        <v>426</v>
      </c>
      <c r="Z47" s="87">
        <f>'Служба энергоснаб.'!Z21</f>
        <v>14.745586708203531</v>
      </c>
      <c r="AA47" s="11">
        <f>'Служба энергоснаб.'!AA21</f>
        <v>22</v>
      </c>
      <c r="AB47" s="87">
        <f>'Служба энергоснаб.'!AB21</f>
        <v>0.76150917272412599</v>
      </c>
      <c r="AC47" s="87">
        <f>'Служба энергоснаб.'!AC21</f>
        <v>5.164319248826291</v>
      </c>
      <c r="AD47" s="11">
        <f>'Служба энергоснаб.'!AD21</f>
        <v>382</v>
      </c>
      <c r="AE47" s="87">
        <f>'Служба энергоснаб.'!AE21</f>
        <v>13.222568362755279</v>
      </c>
      <c r="AF47" s="11">
        <f>'Служба энергоснаб.'!AF21</f>
        <v>4</v>
      </c>
      <c r="AG47" s="87">
        <f>'Служба энергоснаб.'!AG21</f>
        <v>0.13845621322256838</v>
      </c>
    </row>
    <row r="48" spans="1:33" x14ac:dyDescent="0.25">
      <c r="A48" s="17"/>
      <c r="B48" s="19" t="s">
        <v>186</v>
      </c>
      <c r="C48" s="11">
        <f>'Мелиорационная служба'!C21</f>
        <v>86</v>
      </c>
      <c r="D48" s="11">
        <f>'Мелиорационная служба'!D21</f>
        <v>79</v>
      </c>
      <c r="E48" s="87">
        <f>'Мелиорационная служба'!E21</f>
        <v>91.860465116279073</v>
      </c>
      <c r="F48" s="11">
        <f>'Мелиорационная служба'!F21</f>
        <v>15</v>
      </c>
      <c r="G48" s="87">
        <f>'Мелиорационная служба'!G21</f>
        <v>18.9873417721519</v>
      </c>
      <c r="H48" s="11">
        <f>'Мелиорационная служба'!H21</f>
        <v>78</v>
      </c>
      <c r="I48" s="87">
        <f>'Мелиорационная служба'!I21</f>
        <v>98.734177215189874</v>
      </c>
      <c r="J48" s="87">
        <f>'Мелиорационная служба'!J21</f>
        <v>90.697674418604649</v>
      </c>
      <c r="K48" s="11">
        <f>'Мелиорационная служба'!K21</f>
        <v>40</v>
      </c>
      <c r="L48" s="87">
        <f>'Мелиорационная служба'!L21</f>
        <v>50.632911392405063</v>
      </c>
      <c r="M48" s="11">
        <f>'Мелиорационная служба'!M21</f>
        <v>38</v>
      </c>
      <c r="N48" s="87">
        <f>'Мелиорационная служба'!N21</f>
        <v>48.101265822784811</v>
      </c>
      <c r="O48" s="11">
        <f>'Мелиорационная служба'!O21</f>
        <v>1</v>
      </c>
      <c r="P48" s="87">
        <f>'Мелиорационная служба'!P21</f>
        <v>1.2658227848101267</v>
      </c>
      <c r="Q48" s="11">
        <f>'Мелиорационная служба'!Q21</f>
        <v>1</v>
      </c>
      <c r="R48" s="87">
        <f>'Мелиорационная служба'!R21</f>
        <v>100</v>
      </c>
      <c r="S48" s="11">
        <f>'Мелиорационная служба'!S21</f>
        <v>6</v>
      </c>
      <c r="T48" s="87">
        <f>'Мелиорационная служба'!T21</f>
        <v>7.59493670886076</v>
      </c>
      <c r="U48" s="11">
        <f>'Мелиорационная служба'!U21</f>
        <v>11</v>
      </c>
      <c r="V48" s="87">
        <f>'Мелиорационная служба'!V21</f>
        <v>13.924050632911392</v>
      </c>
      <c r="W48" s="11">
        <f>'Мелиорационная служба'!W21</f>
        <v>4</v>
      </c>
      <c r="X48" s="87">
        <f>'Мелиорационная служба'!X21</f>
        <v>5.0632911392405067</v>
      </c>
      <c r="Y48" s="11">
        <f>'Мелиорационная служба'!Y21</f>
        <v>12</v>
      </c>
      <c r="Z48" s="87">
        <f>'Мелиорационная служба'!Z21</f>
        <v>15.18987341772152</v>
      </c>
      <c r="AA48" s="11">
        <f>'Мелиорационная служба'!AA21</f>
        <v>2</v>
      </c>
      <c r="AB48" s="87">
        <f>'Мелиорационная служба'!AB21</f>
        <v>2.5316455696202533</v>
      </c>
      <c r="AC48" s="87">
        <f>'Мелиорационная служба'!AC21</f>
        <v>16.666666666666664</v>
      </c>
      <c r="AD48" s="11">
        <f>'Мелиорационная служба'!AD21</f>
        <v>5</v>
      </c>
      <c r="AE48" s="87">
        <f>'Мелиорационная служба'!AE21</f>
        <v>6.3291139240506329</v>
      </c>
      <c r="AF48" s="11">
        <f>'Мелиорационная служба'!AF21</f>
        <v>1</v>
      </c>
      <c r="AG48" s="87">
        <f>'Мелиорационная служба'!AG21</f>
        <v>1.2658227848101267</v>
      </c>
    </row>
    <row r="49" spans="1:33" x14ac:dyDescent="0.25">
      <c r="A49" s="17"/>
      <c r="B49" s="19" t="s">
        <v>187</v>
      </c>
      <c r="C49" s="11">
        <f>Эконом.служба!C21</f>
        <v>2422</v>
      </c>
      <c r="D49" s="11">
        <f>Эконом.служба!D21</f>
        <v>2267</v>
      </c>
      <c r="E49" s="87">
        <f>Эконом.служба!E21</f>
        <v>93.600330305532623</v>
      </c>
      <c r="F49" s="11">
        <f>Эконом.служба!F21</f>
        <v>1952</v>
      </c>
      <c r="G49" s="87">
        <f>Эконом.служба!G21</f>
        <v>86.104984561093957</v>
      </c>
      <c r="H49" s="11">
        <f>Эконом.служба!H21</f>
        <v>2251</v>
      </c>
      <c r="I49" s="87">
        <f>Эконом.служба!I21</f>
        <v>99.294221438023825</v>
      </c>
      <c r="J49" s="87">
        <f>Эконом.служба!J21</f>
        <v>92.939719240297279</v>
      </c>
      <c r="K49" s="11">
        <f>Эконом.служба!K21</f>
        <v>1935</v>
      </c>
      <c r="L49" s="87">
        <f>Эконом.служба!L21</f>
        <v>85.355094838994262</v>
      </c>
      <c r="M49" s="11">
        <f>Эконом.служба!M21</f>
        <v>316</v>
      </c>
      <c r="N49" s="87">
        <f>Эконом.служба!N21</f>
        <v>13.939126599029555</v>
      </c>
      <c r="O49" s="11">
        <f>Эконом.служба!O21</f>
        <v>16</v>
      </c>
      <c r="P49" s="87">
        <f>Эконом.служба!P21</f>
        <v>0.70577856197617994</v>
      </c>
      <c r="Q49" s="11">
        <f>Эконом.служба!Q21</f>
        <v>7</v>
      </c>
      <c r="R49" s="87">
        <f>Эконом.служба!R21</f>
        <v>43.75</v>
      </c>
      <c r="S49" s="11">
        <f>Эконом.служба!S21</f>
        <v>286</v>
      </c>
      <c r="T49" s="87">
        <f>Эконом.служба!T21</f>
        <v>12.615791795324217</v>
      </c>
      <c r="U49" s="11">
        <f>Эконом.служба!U21</f>
        <v>311</v>
      </c>
      <c r="V49" s="87">
        <f>Эконом.служба!V21</f>
        <v>13.718570798411998</v>
      </c>
      <c r="W49" s="11">
        <f>Эконом.служба!W21</f>
        <v>46</v>
      </c>
      <c r="X49" s="87">
        <f>Эконом.служба!X21</f>
        <v>2.0291133656815177</v>
      </c>
      <c r="Y49" s="11">
        <f>Эконом.служба!Y21</f>
        <v>300</v>
      </c>
      <c r="Z49" s="87">
        <f>Эконом.служба!Z21</f>
        <v>13.233348037053375</v>
      </c>
      <c r="AA49" s="11">
        <f>Эконом.служба!AA21</f>
        <v>16</v>
      </c>
      <c r="AB49" s="87">
        <f>Эконом.служба!AB21</f>
        <v>0.70577856197617994</v>
      </c>
      <c r="AC49" s="87">
        <f>Эконом.служба!AC21</f>
        <v>5.3333333333333339</v>
      </c>
      <c r="AD49" s="11">
        <f>Эконом.служба!AD21</f>
        <v>258</v>
      </c>
      <c r="AE49" s="87">
        <f>Эконом.служба!AE21</f>
        <v>11.380679311865901</v>
      </c>
      <c r="AF49" s="11">
        <f>Эконом.служба!AF21</f>
        <v>1</v>
      </c>
      <c r="AG49" s="87">
        <f>Эконом.служба!AG21</f>
        <v>4.4111160123511246E-2</v>
      </c>
    </row>
    <row r="50" spans="1:33" x14ac:dyDescent="0.25">
      <c r="A50" s="17"/>
      <c r="B50" s="19" t="s">
        <v>188</v>
      </c>
      <c r="C50" s="11">
        <f>Бухгалт.служба!C21</f>
        <v>10593.25</v>
      </c>
      <c r="D50" s="11">
        <f>Бухгалт.служба!D21</f>
        <v>10267.5</v>
      </c>
      <c r="E50" s="87">
        <f>Бухгалт.служба!E21</f>
        <v>96.924928610199885</v>
      </c>
      <c r="F50" s="11">
        <f>Бухгалт.служба!F21</f>
        <v>9839.5</v>
      </c>
      <c r="G50" s="87">
        <f>Бухгалт.служба!G21</f>
        <v>95.83150718285853</v>
      </c>
      <c r="H50" s="11">
        <f>Бухгалт.служба!H21</f>
        <v>10072.5</v>
      </c>
      <c r="I50" s="87">
        <f>Бухгалт.служба!I21</f>
        <v>98.100803506208905</v>
      </c>
      <c r="J50" s="87">
        <f>Бухгалт.служба!J21</f>
        <v>95.084133764425459</v>
      </c>
      <c r="K50" s="11">
        <f>Бухгалт.служба!K21</f>
        <v>6218.5</v>
      </c>
      <c r="L50" s="87">
        <f>Бухгалт.служба!L21</f>
        <v>60.564889213537867</v>
      </c>
      <c r="M50" s="11">
        <f>Бухгалт.служба!M21</f>
        <v>3854</v>
      </c>
      <c r="N50" s="87">
        <f>Бухгалт.служба!N21</f>
        <v>37.535914292671052</v>
      </c>
      <c r="O50" s="11">
        <f>Бухгалт.служба!O21</f>
        <v>195</v>
      </c>
      <c r="P50" s="87">
        <f>Бухгалт.служба!P21</f>
        <v>1.8991964937910883</v>
      </c>
      <c r="Q50" s="11">
        <f>Бухгалт.служба!Q21</f>
        <v>51</v>
      </c>
      <c r="R50" s="87">
        <f>Бухгалт.служба!R21</f>
        <v>26.153846153846157</v>
      </c>
      <c r="S50" s="11">
        <f>Бухгалт.служба!S21</f>
        <v>847.5</v>
      </c>
      <c r="T50" s="87">
        <f>Бухгалт.служба!T21</f>
        <v>8.2542001460920371</v>
      </c>
      <c r="U50" s="11">
        <f>Бухгалт.служба!U21</f>
        <v>1833</v>
      </c>
      <c r="V50" s="87">
        <f>Бухгалт.служба!V21</f>
        <v>17.852447041636228</v>
      </c>
      <c r="W50" s="11">
        <f>Бухгалт.служба!W21</f>
        <v>174</v>
      </c>
      <c r="X50" s="87">
        <f>Бухгалт.служба!X21</f>
        <v>1.6946676406135865</v>
      </c>
      <c r="Y50" s="11">
        <f>Бухгалт.служба!Y21</f>
        <v>995.5</v>
      </c>
      <c r="Z50" s="87">
        <f>Бухгалт.служба!Z21</f>
        <v>9.6956415875334798</v>
      </c>
      <c r="AA50" s="11">
        <f>Бухгалт.служба!AA21</f>
        <v>54</v>
      </c>
      <c r="AB50" s="87">
        <f>Бухгалт.служба!AB21</f>
        <v>0.52593133674214754</v>
      </c>
      <c r="AC50" s="87">
        <f>Бухгалт.служба!AC21</f>
        <v>5.4244098442993476</v>
      </c>
      <c r="AD50" s="11">
        <f>Бухгалт.служба!AD21</f>
        <v>827</v>
      </c>
      <c r="AE50" s="87">
        <f>Бухгалт.служба!AE21</f>
        <v>8.0545410275140004</v>
      </c>
      <c r="AF50" s="11">
        <f>Бухгалт.служба!AF21</f>
        <v>9</v>
      </c>
      <c r="AG50" s="87">
        <f>Бухгалт.служба!AG21</f>
        <v>8.7655222790357923E-2</v>
      </c>
    </row>
  </sheetData>
  <mergeCells count="50">
    <mergeCell ref="K3:L4"/>
    <mergeCell ref="M3:N4"/>
    <mergeCell ref="K5:K6"/>
    <mergeCell ref="L5:L6"/>
    <mergeCell ref="M5:M6"/>
    <mergeCell ref="N5:N6"/>
    <mergeCell ref="AC3:AC6"/>
    <mergeCell ref="W5:W6"/>
    <mergeCell ref="AA3:AA6"/>
    <mergeCell ref="W2:X4"/>
    <mergeCell ref="Y2:AC2"/>
    <mergeCell ref="Y5:Y6"/>
    <mergeCell ref="AG5:AG6"/>
    <mergeCell ref="AD3:AE3"/>
    <mergeCell ref="AF3:AG4"/>
    <mergeCell ref="AF5:AF6"/>
    <mergeCell ref="AD4:AD6"/>
    <mergeCell ref="AE4:AE6"/>
    <mergeCell ref="A1:AG1"/>
    <mergeCell ref="A2:A6"/>
    <mergeCell ref="B2:B6"/>
    <mergeCell ref="C2:C6"/>
    <mergeCell ref="D2:D6"/>
    <mergeCell ref="E2:E6"/>
    <mergeCell ref="H2:N2"/>
    <mergeCell ref="O2:R2"/>
    <mergeCell ref="S2:V2"/>
    <mergeCell ref="AD2:AG2"/>
    <mergeCell ref="O3:R3"/>
    <mergeCell ref="S3:T4"/>
    <mergeCell ref="U3:V4"/>
    <mergeCell ref="AB3:AB6"/>
    <mergeCell ref="Z5:Z6"/>
    <mergeCell ref="O4:O6"/>
    <mergeCell ref="F2:G4"/>
    <mergeCell ref="F5:F6"/>
    <mergeCell ref="G5:G6"/>
    <mergeCell ref="Y3:Z4"/>
    <mergeCell ref="X5:X6"/>
    <mergeCell ref="H3:H6"/>
    <mergeCell ref="I3:I6"/>
    <mergeCell ref="J3:J6"/>
    <mergeCell ref="U5:U6"/>
    <mergeCell ref="P4:P6"/>
    <mergeCell ref="Q5:Q6"/>
    <mergeCell ref="R5:R6"/>
    <mergeCell ref="Q4:R4"/>
    <mergeCell ref="S5:S6"/>
    <mergeCell ref="V5:V6"/>
    <mergeCell ref="T5:T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43" firstPageNumber="16" fitToHeight="2" orientation="landscape" r:id="rId1"/>
  <headerFooter scaleWithDoc="0">
    <oddHeader>&amp;R&amp;P</oddHeader>
    <oddFooter>&amp;R&amp;P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81" activePane="bottomRight" state="frozen"/>
      <selection activeCell="D2" sqref="D2:D6"/>
      <selection pane="topRight" activeCell="D2" sqref="D2:D6"/>
      <selection pane="bottomLeft" activeCell="D2" sqref="D2:D6"/>
      <selection pane="bottomRight" activeCell="C91" sqref="C91:AG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203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8702.2200000000012</v>
      </c>
      <c r="D8" s="65">
        <f>D9+D21+D40+D55+D72+D79+D90+D64+D102</f>
        <v>8081.3</v>
      </c>
      <c r="E8" s="62">
        <f>IF(C8=0,0,D8/C8*100)</f>
        <v>92.864809209603976</v>
      </c>
      <c r="F8" s="65">
        <f>F9+F21+F40+F55+F72+F79+F90+F64+F102</f>
        <v>6757.3</v>
      </c>
      <c r="G8" s="62">
        <f>IF(D8=0,0,F8/D8*100)</f>
        <v>83.616497345724085</v>
      </c>
      <c r="H8" s="65">
        <f>H9+H21+H40+H55+H72+H79+H90+H64+H102</f>
        <v>7946.3</v>
      </c>
      <c r="I8" s="62">
        <f>IF(D8=0,0,H8/D8*100)</f>
        <v>98.329476693106315</v>
      </c>
      <c r="J8" s="62">
        <f>IF(C8=0,0,H8/C8*100)</f>
        <v>91.313480927855181</v>
      </c>
      <c r="K8" s="65">
        <f>K9+K21+K40+K55+K72+K79+K90+K64+K102</f>
        <v>6625.3</v>
      </c>
      <c r="L8" s="62">
        <f>IF(D8=0,0,K8/D8*100)</f>
        <v>81.98309677898358</v>
      </c>
      <c r="M8" s="65">
        <f>M9+M21+M40+M55+M72+M79+M90+M64+M102</f>
        <v>1321</v>
      </c>
      <c r="N8" s="62">
        <f>IF(D8=0,0,M8/D8*100)</f>
        <v>16.346379914122728</v>
      </c>
      <c r="O8" s="65">
        <f>O9+O21+O40+O55+O72+O79+O90+O64+O102</f>
        <v>135</v>
      </c>
      <c r="P8" s="62">
        <f>IF(D8=0,0,O8/D8*100)</f>
        <v>1.6705233068936929</v>
      </c>
      <c r="Q8" s="65">
        <f>Q9+Q21+Q40+Q55+Q72+Q79+Q90+Q64+Q102</f>
        <v>21</v>
      </c>
      <c r="R8" s="62">
        <f>IF(O8=0,0,Q8/O8*100)</f>
        <v>15.555555555555555</v>
      </c>
      <c r="S8" s="65">
        <f>S9+S21+S40+S55+S72+S79+S90+S64+S102</f>
        <v>985</v>
      </c>
      <c r="T8" s="62">
        <f>IF(D8=0,0,S8/D8*100)</f>
        <v>12.188633016965092</v>
      </c>
      <c r="U8" s="65">
        <f>U9+U21+U40+U55+U72+U79+U90+U64+U102</f>
        <v>1045</v>
      </c>
      <c r="V8" s="62">
        <f>IF(D8=0,0,U8/D8*100)</f>
        <v>12.931087820028955</v>
      </c>
      <c r="W8" s="65">
        <f>W9+W21+W40+W55+W72+W79+W90+W64+W102</f>
        <v>337</v>
      </c>
      <c r="X8" s="62">
        <f>IF(D8=0,0,W8/D8*100)</f>
        <v>4.1701211438753667</v>
      </c>
      <c r="Y8" s="65">
        <f>Y9+Y21+Y40+Y55+Y72+Y79+Y90+Y64+Y102</f>
        <v>901</v>
      </c>
      <c r="Z8" s="62">
        <f>IF(D8=0,0,Y8/D8*100)</f>
        <v>11.149196292675684</v>
      </c>
      <c r="AA8" s="65">
        <f>AA9+AA21+AA40+AA55+AA72+AA79+AA90+AA64+AA102</f>
        <v>89</v>
      </c>
      <c r="AB8" s="62">
        <f>IF(D8=0,0,AA8/D8*100)</f>
        <v>1.1013079578780642</v>
      </c>
      <c r="AC8" s="62">
        <f>IF(Y8=0,0,AA8/Y8*100)</f>
        <v>9.8779134295227529</v>
      </c>
      <c r="AD8" s="65">
        <f>AD9+AD21+AD40+AD55+AD72+AD79+AD90+AD64+AD102</f>
        <v>871</v>
      </c>
      <c r="AE8" s="62">
        <f>IF(D8=0,0,AD8/D8*100)</f>
        <v>10.77796889114375</v>
      </c>
      <c r="AF8" s="65">
        <f>AF9+AF21+AF40+AF55+AF72+AF79+AF90+AF64+AF102</f>
        <v>17</v>
      </c>
      <c r="AG8" s="60">
        <f>IF(D8=0,0,AF8/D8*100)</f>
        <v>0.21036219420142799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61">
        <f>SUM(C10:C20)</f>
        <v>417</v>
      </c>
      <c r="D9" s="61">
        <f>SUM(D10:D20)</f>
        <v>387</v>
      </c>
      <c r="E9" s="62">
        <f>IF(C9=0,0,D9/C9*100)</f>
        <v>92.805755395683448</v>
      </c>
      <c r="F9" s="61">
        <f>SUM(F10:F20)</f>
        <v>349</v>
      </c>
      <c r="G9" s="62">
        <f>IF(D9=0,0,F9/D9*100)</f>
        <v>90.180878552971578</v>
      </c>
      <c r="H9" s="61">
        <f>SUM(H10:H20)</f>
        <v>378</v>
      </c>
      <c r="I9" s="62">
        <f>IF(D9=0,0,H9/D9*100)</f>
        <v>97.674418604651152</v>
      </c>
      <c r="J9" s="62">
        <f>IF(C9=0,0,H9/C9*100)</f>
        <v>90.647482014388487</v>
      </c>
      <c r="K9" s="61">
        <f>SUM(K10:K20)</f>
        <v>324</v>
      </c>
      <c r="L9" s="62">
        <f>IF(D9=0,0,K9/D9*100)</f>
        <v>83.720930232558146</v>
      </c>
      <c r="M9" s="61">
        <f>SUM(M10:M20)</f>
        <v>54</v>
      </c>
      <c r="N9" s="62">
        <f>IF(D9=0,0,M9/D9*100)</f>
        <v>13.953488372093023</v>
      </c>
      <c r="O9" s="61">
        <f>SUM(O10:O20)</f>
        <v>9</v>
      </c>
      <c r="P9" s="62">
        <f>IF(D9=0,0,O9/D9*100)</f>
        <v>2.3255813953488373</v>
      </c>
      <c r="Q9" s="61">
        <f>SUM(Q10:Q20)</f>
        <v>1</v>
      </c>
      <c r="R9" s="62">
        <f>IF(O9=0,0,Q9/O9*100)</f>
        <v>11.111111111111111</v>
      </c>
      <c r="S9" s="61">
        <f>SUM(S10:S20)</f>
        <v>40</v>
      </c>
      <c r="T9" s="62">
        <f>IF(D9=0,0,S9/D9*100)</f>
        <v>10.335917312661499</v>
      </c>
      <c r="U9" s="61">
        <f>SUM(U10:U20)</f>
        <v>72</v>
      </c>
      <c r="V9" s="62">
        <f>IF(D9=0,0,U9/D9*100)</f>
        <v>18.604651162790699</v>
      </c>
      <c r="W9" s="61">
        <f>SUM(W10:W20)</f>
        <v>7</v>
      </c>
      <c r="X9" s="62">
        <f>IF(D9=0,0,W9/D9*100)</f>
        <v>1.8087855297157622</v>
      </c>
      <c r="Y9" s="61">
        <f>SUM(Y10:Y20)</f>
        <v>44</v>
      </c>
      <c r="Z9" s="62">
        <f>IF(D9=0,0,Y9/D9*100)</f>
        <v>11.369509043927648</v>
      </c>
      <c r="AA9" s="61">
        <f>SUM(AA10:AA20)</f>
        <v>2</v>
      </c>
      <c r="AB9" s="62">
        <f>IF(D9=0,0,AA9/D9*100)</f>
        <v>0.516795865633075</v>
      </c>
      <c r="AC9" s="62">
        <f>IF(Y9=0,0,AA9/Y9*100)</f>
        <v>4.5454545454545459</v>
      </c>
      <c r="AD9" s="61">
        <f>SUM(AD10:AD20)</f>
        <v>37</v>
      </c>
      <c r="AE9" s="62">
        <f>IF(D9=0,0,AD9/D9*100)</f>
        <v>9.5607235142118849</v>
      </c>
      <c r="AF9" s="61">
        <f>SUM(AF10:AF20)</f>
        <v>2</v>
      </c>
      <c r="AG9" s="62">
        <f>IF(D9=0,0,AF9/D9*100)</f>
        <v>0.516795865633075</v>
      </c>
      <c r="AH9" s="44"/>
      <c r="AI9" s="44"/>
    </row>
    <row r="10" spans="1:35" x14ac:dyDescent="0.25">
      <c r="A10" s="93">
        <v>1</v>
      </c>
      <c r="B10" s="94" t="s">
        <v>32</v>
      </c>
      <c r="C10" s="108">
        <f>'Гл. экон.'!C10+Экономисты!C10</f>
        <v>7</v>
      </c>
      <c r="D10" s="108">
        <f>'Гл. экон.'!D10+Экономисты!D10</f>
        <v>7</v>
      </c>
      <c r="E10" s="109">
        <f>IF(C10=0,0,D10/C10*100)</f>
        <v>100</v>
      </c>
      <c r="F10" s="108">
        <f>'Гл. экон.'!F10+Экономисты!F10</f>
        <v>7</v>
      </c>
      <c r="G10" s="109">
        <f>IF(D10=0,0,F10/D10*100)</f>
        <v>100</v>
      </c>
      <c r="H10" s="108">
        <f>'Гл. экон.'!H10+Экономисты!H10</f>
        <v>6</v>
      </c>
      <c r="I10" s="109">
        <f>IF(D10=0,0,H10/D10*100)</f>
        <v>85.714285714285708</v>
      </c>
      <c r="J10" s="109">
        <f>IF(C10=0,0,H10/C10*100)</f>
        <v>85.714285714285708</v>
      </c>
      <c r="K10" s="108">
        <f>'Гл. экон.'!K10+Экономисты!K10</f>
        <v>5</v>
      </c>
      <c r="L10" s="109">
        <f>IF(D10=0,0,K10/D10*100)</f>
        <v>71.428571428571431</v>
      </c>
      <c r="M10" s="108">
        <f>'Гл. экон.'!M10+Экономисты!M10</f>
        <v>1</v>
      </c>
      <c r="N10" s="109">
        <f>IF(D10=0,0,M10/D10*100)</f>
        <v>14.285714285714285</v>
      </c>
      <c r="O10" s="108">
        <f>'Гл. экон.'!O10+Экономисты!O10</f>
        <v>1</v>
      </c>
      <c r="P10" s="109">
        <f>IF(D10=0,0,O10/D10*100)</f>
        <v>14.285714285714285</v>
      </c>
      <c r="Q10" s="108">
        <f>'Гл. экон.'!Q10+Экономисты!Q10</f>
        <v>0</v>
      </c>
      <c r="R10" s="109">
        <f>IF(O10=0,0,Q10/O10*100)</f>
        <v>0</v>
      </c>
      <c r="S10" s="108">
        <f>'Гл. экон.'!S10+Экономисты!S10</f>
        <v>1</v>
      </c>
      <c r="T10" s="109">
        <f>IF(D10=0,0,S10/D10*100)</f>
        <v>14.285714285714285</v>
      </c>
      <c r="U10" s="108">
        <f>'Гл. экон.'!U10+Экономисты!U10</f>
        <v>2</v>
      </c>
      <c r="V10" s="109">
        <f>IF(D10=0,0,U10/D10*100)</f>
        <v>28.571428571428569</v>
      </c>
      <c r="W10" s="108">
        <f>'Гл. экон.'!W10+Экономисты!W10</f>
        <v>1</v>
      </c>
      <c r="X10" s="109">
        <f>IF(D10=0,0,W10/D10*100)</f>
        <v>14.285714285714285</v>
      </c>
      <c r="Y10" s="108">
        <f>'Гл. экон.'!Y10+Экономисты!Y10</f>
        <v>0</v>
      </c>
      <c r="Z10" s="109">
        <f>IF(D10=0,0,Y10/D10*100)</f>
        <v>0</v>
      </c>
      <c r="AA10" s="108">
        <f>'Гл. экон.'!AA10+Экономисты!AA10</f>
        <v>0</v>
      </c>
      <c r="AB10" s="109">
        <f>IF(D10=0,0,AA10/D10*100)</f>
        <v>0</v>
      </c>
      <c r="AC10" s="109">
        <f>IF(Y10=0,0,AA10/Y10*100)</f>
        <v>0</v>
      </c>
      <c r="AD10" s="108">
        <f>'Гл. экон.'!AD10+Экономисты!AD10</f>
        <v>2</v>
      </c>
      <c r="AE10" s="109">
        <f>IF(D10=0,0,AD10/D10*100)</f>
        <v>28.571428571428569</v>
      </c>
      <c r="AF10" s="108">
        <f>'Гл. экон.'!AF10+Экономисты!AF10</f>
        <v>0</v>
      </c>
      <c r="AG10" s="109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108">
        <f>'Гл. экон.'!C11+Экономисты!C11</f>
        <v>40</v>
      </c>
      <c r="D11" s="108">
        <f>'Гл. экон.'!D11+Экономисты!D11</f>
        <v>35</v>
      </c>
      <c r="E11" s="109">
        <f>IF(C11=0,0,D11/C11*100)</f>
        <v>87.5</v>
      </c>
      <c r="F11" s="108">
        <f>'Гл. экон.'!F11+Экономисты!F11</f>
        <v>29</v>
      </c>
      <c r="G11" s="109">
        <f>IF(D11=0,0,F11/D11*100)</f>
        <v>82.857142857142861</v>
      </c>
      <c r="H11" s="108">
        <f>'Гл. экон.'!H11+Экономисты!H11</f>
        <v>35</v>
      </c>
      <c r="I11" s="109">
        <f>IF(D11=0,0,H11/D11*100)</f>
        <v>100</v>
      </c>
      <c r="J11" s="109">
        <f>IF(C11=0,0,H11/C11*100)</f>
        <v>87.5</v>
      </c>
      <c r="K11" s="108">
        <f>'Гл. экон.'!K11+Экономисты!K11</f>
        <v>32</v>
      </c>
      <c r="L11" s="109">
        <f>IF(D11=0,0,K11/D11*100)</f>
        <v>91.428571428571431</v>
      </c>
      <c r="M11" s="108">
        <f>'Гл. экон.'!M11+Экономисты!M11</f>
        <v>3</v>
      </c>
      <c r="N11" s="109">
        <f>IF(D11=0,0,M11/D11*100)</f>
        <v>8.5714285714285712</v>
      </c>
      <c r="O11" s="108">
        <f>'Гл. экон.'!O11+Экономисты!O11</f>
        <v>0</v>
      </c>
      <c r="P11" s="109">
        <f>IF(D11=0,0,O11/D11*100)</f>
        <v>0</v>
      </c>
      <c r="Q11" s="108">
        <f>'Гл. экон.'!Q11+Экономисты!Q11</f>
        <v>0</v>
      </c>
      <c r="R11" s="109">
        <f>IF(O11=0,0,Q11/O11*100)</f>
        <v>0</v>
      </c>
      <c r="S11" s="108">
        <f>'Гл. экон.'!S11+Экономисты!S11</f>
        <v>10</v>
      </c>
      <c r="T11" s="109">
        <f>IF(D11=0,0,S11/D11*100)</f>
        <v>28.571428571428569</v>
      </c>
      <c r="U11" s="108">
        <f>'Гл. экон.'!U11+Экономисты!U11</f>
        <v>7</v>
      </c>
      <c r="V11" s="109">
        <f>IF(D11=0,0,U11/D11*100)</f>
        <v>20</v>
      </c>
      <c r="W11" s="108">
        <f>'Гл. экон.'!W11+Экономисты!W11</f>
        <v>0</v>
      </c>
      <c r="X11" s="109">
        <f>IF(D11=0,0,W11/D11*100)</f>
        <v>0</v>
      </c>
      <c r="Y11" s="108">
        <f>'Гл. экон.'!Y11+Экономисты!Y11</f>
        <v>4</v>
      </c>
      <c r="Z11" s="109">
        <f>IF(D11=0,0,Y11/D11*100)</f>
        <v>11.428571428571429</v>
      </c>
      <c r="AA11" s="108">
        <f>'Гл. экон.'!AA11+Экономисты!AA11</f>
        <v>2</v>
      </c>
      <c r="AB11" s="109">
        <f>IF(D11=0,0,AA11/D11*100)</f>
        <v>5.7142857142857144</v>
      </c>
      <c r="AC11" s="109">
        <f>IF(Y11=0,0,AA11/Y11*100)</f>
        <v>50</v>
      </c>
      <c r="AD11" s="108">
        <f>'Гл. экон.'!AD11+Экономисты!AD11</f>
        <v>4</v>
      </c>
      <c r="AE11" s="109">
        <f>IF(D11=0,0,AD11/D11*100)</f>
        <v>11.428571428571429</v>
      </c>
      <c r="AF11" s="108">
        <f>'Гл. экон.'!AF11+Экономисты!AF11</f>
        <v>2</v>
      </c>
      <c r="AG11" s="109">
        <f>IF(D11=0,0,AF11/D11*100)</f>
        <v>5.7142857142857144</v>
      </c>
      <c r="AH11" s="45"/>
      <c r="AI11" s="45"/>
    </row>
    <row r="12" spans="1:35" x14ac:dyDescent="0.25">
      <c r="A12" s="93">
        <v>3</v>
      </c>
      <c r="B12" s="94" t="s">
        <v>34</v>
      </c>
      <c r="C12" s="108">
        <f>'Гл. экон.'!C12+Экономисты!C12</f>
        <v>14</v>
      </c>
      <c r="D12" s="108">
        <f>'Гл. экон.'!D12+Экономисты!D12</f>
        <v>14</v>
      </c>
      <c r="E12" s="109">
        <f t="shared" ref="E12:E78" si="0">IF(C12=0,0,D12/C12*100)</f>
        <v>100</v>
      </c>
      <c r="F12" s="108">
        <f>'Гл. экон.'!F12+Экономисты!F12</f>
        <v>14</v>
      </c>
      <c r="G12" s="109">
        <f t="shared" ref="G12:G78" si="1">IF(D12=0,0,F12/D12*100)</f>
        <v>100</v>
      </c>
      <c r="H12" s="108">
        <f>'Гл. экон.'!H12+Экономисты!H12</f>
        <v>14</v>
      </c>
      <c r="I12" s="109">
        <f t="shared" ref="I12:I78" si="2">IF(D12=0,0,H12/D12*100)</f>
        <v>100</v>
      </c>
      <c r="J12" s="109">
        <f t="shared" ref="J12:J78" si="3">IF(C12=0,0,H12/C12*100)</f>
        <v>100</v>
      </c>
      <c r="K12" s="108">
        <f>'Гл. экон.'!K12+Экономисты!K12</f>
        <v>13</v>
      </c>
      <c r="L12" s="109">
        <f t="shared" ref="L12:L79" si="4">IF(D12=0,0,K12/D12*100)</f>
        <v>92.857142857142861</v>
      </c>
      <c r="M12" s="108">
        <f>'Гл. экон.'!M12+Экономисты!M12</f>
        <v>1</v>
      </c>
      <c r="N12" s="109">
        <f t="shared" ref="N12:N78" si="5">IF(D12=0,0,M12/D12*100)</f>
        <v>7.1428571428571423</v>
      </c>
      <c r="O12" s="108">
        <f>'Гл. экон.'!O12+Экономисты!O12</f>
        <v>0</v>
      </c>
      <c r="P12" s="109">
        <f t="shared" ref="P12:P78" si="6">IF(D12=0,0,O12/D12*100)</f>
        <v>0</v>
      </c>
      <c r="Q12" s="108">
        <f>'Гл. экон.'!Q12+Экономисты!Q12</f>
        <v>0</v>
      </c>
      <c r="R12" s="109">
        <f t="shared" ref="R12:R79" si="7">IF(O12=0,0,Q12/O12*100)</f>
        <v>0</v>
      </c>
      <c r="S12" s="108">
        <f>'Гл. экон.'!S12+Экономисты!S12</f>
        <v>2</v>
      </c>
      <c r="T12" s="109">
        <f t="shared" ref="T12:T78" si="8">IF(D12=0,0,S12/D12*100)</f>
        <v>14.285714285714285</v>
      </c>
      <c r="U12" s="108">
        <f>'Гл. экон.'!U12+Экономисты!U12</f>
        <v>0</v>
      </c>
      <c r="V12" s="109">
        <f t="shared" ref="V12:V79" si="9">IF(D12=0,0,U12/D12*100)</f>
        <v>0</v>
      </c>
      <c r="W12" s="108">
        <f>'Гл. экон.'!W12+Экономисты!W12</f>
        <v>1</v>
      </c>
      <c r="X12" s="109">
        <f t="shared" ref="X12:X78" si="10">IF(D12=0,0,W12/D12*100)</f>
        <v>7.1428571428571423</v>
      </c>
      <c r="Y12" s="108">
        <f>'Гл. экон.'!Y12+Экономисты!Y12</f>
        <v>1</v>
      </c>
      <c r="Z12" s="109">
        <f t="shared" ref="Z12:Z78" si="11">IF(D12=0,0,Y12/D12*100)</f>
        <v>7.1428571428571423</v>
      </c>
      <c r="AA12" s="108">
        <f>'Гл. экон.'!AA12+Экономисты!AA12</f>
        <v>0</v>
      </c>
      <c r="AB12" s="109">
        <f t="shared" ref="AB12:AB78" si="12">IF(D12=0,0,AA12/D12*100)</f>
        <v>0</v>
      </c>
      <c r="AC12" s="109">
        <f t="shared" ref="AC12:AC78" si="13">IF(Y12=0,0,AA12/Y12*100)</f>
        <v>0</v>
      </c>
      <c r="AD12" s="108">
        <f>'Гл. экон.'!AD12+Экономисты!AD12</f>
        <v>0</v>
      </c>
      <c r="AE12" s="109">
        <f t="shared" ref="AE12:AE79" si="14">IF(D12=0,0,AD12/D12*100)</f>
        <v>0</v>
      </c>
      <c r="AF12" s="108">
        <f>'Гл. экон.'!AF12+Экономисты!AF12</f>
        <v>0</v>
      </c>
      <c r="AG12" s="109">
        <f t="shared" ref="AG12:AG78" si="15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108">
        <f>'Гл. экон.'!C13+Экономисты!C13</f>
        <v>85</v>
      </c>
      <c r="D13" s="108">
        <f>'Гл. экон.'!D13+Экономисты!D13</f>
        <v>81</v>
      </c>
      <c r="E13" s="109">
        <f t="shared" si="0"/>
        <v>95.294117647058812</v>
      </c>
      <c r="F13" s="108">
        <f>'Гл. экон.'!F13+Экономисты!F13</f>
        <v>74</v>
      </c>
      <c r="G13" s="109">
        <f t="shared" si="1"/>
        <v>91.358024691358025</v>
      </c>
      <c r="H13" s="108">
        <f>'Гл. экон.'!H13+Экономисты!H13</f>
        <v>79</v>
      </c>
      <c r="I13" s="109">
        <f t="shared" si="2"/>
        <v>97.53086419753086</v>
      </c>
      <c r="J13" s="109">
        <f t="shared" si="3"/>
        <v>92.941176470588232</v>
      </c>
      <c r="K13" s="108">
        <f>'Гл. экон.'!K13+Экономисты!K13</f>
        <v>62</v>
      </c>
      <c r="L13" s="109">
        <f t="shared" si="4"/>
        <v>76.543209876543202</v>
      </c>
      <c r="M13" s="108">
        <f>'Гл. экон.'!M13+Экономисты!M13</f>
        <v>17</v>
      </c>
      <c r="N13" s="109">
        <f t="shared" si="5"/>
        <v>20.987654320987652</v>
      </c>
      <c r="O13" s="108">
        <f>'Гл. экон.'!O13+Экономисты!O13</f>
        <v>2</v>
      </c>
      <c r="P13" s="109">
        <f t="shared" si="6"/>
        <v>2.4691358024691357</v>
      </c>
      <c r="Q13" s="108">
        <f>'Гл. экон.'!Q13+Экономисты!Q13</f>
        <v>0</v>
      </c>
      <c r="R13" s="109">
        <f t="shared" si="7"/>
        <v>0</v>
      </c>
      <c r="S13" s="108">
        <f>'Гл. экон.'!S13+Экономисты!S13</f>
        <v>9</v>
      </c>
      <c r="T13" s="109">
        <f t="shared" si="8"/>
        <v>11.111111111111111</v>
      </c>
      <c r="U13" s="108">
        <f>'Гл. экон.'!U13+Экономисты!U13</f>
        <v>18</v>
      </c>
      <c r="V13" s="109">
        <f t="shared" si="9"/>
        <v>22.222222222222221</v>
      </c>
      <c r="W13" s="108">
        <f>'Гл. экон.'!W13+Экономисты!W13</f>
        <v>3</v>
      </c>
      <c r="X13" s="109">
        <f t="shared" si="10"/>
        <v>3.7037037037037033</v>
      </c>
      <c r="Y13" s="108">
        <f>'Гл. экон.'!Y13+Экономисты!Y13</f>
        <v>8</v>
      </c>
      <c r="Z13" s="109">
        <f t="shared" si="11"/>
        <v>9.8765432098765427</v>
      </c>
      <c r="AA13" s="108">
        <f>'Гл. экон.'!AA13+Экономисты!AA13</f>
        <v>0</v>
      </c>
      <c r="AB13" s="109">
        <f t="shared" si="12"/>
        <v>0</v>
      </c>
      <c r="AC13" s="109">
        <f t="shared" si="13"/>
        <v>0</v>
      </c>
      <c r="AD13" s="108">
        <f>'Гл. экон.'!AD13+Экономисты!AD13</f>
        <v>6</v>
      </c>
      <c r="AE13" s="109">
        <f t="shared" si="14"/>
        <v>7.4074074074074066</v>
      </c>
      <c r="AF13" s="108">
        <f>'Гл. экон.'!AF13+Экономисты!AF13</f>
        <v>0</v>
      </c>
      <c r="AG13" s="109">
        <f t="shared" si="15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108">
        <f>'Гл. экон.'!C14+Экономисты!C14</f>
        <v>56</v>
      </c>
      <c r="D14" s="108">
        <f>'Гл. экон.'!D14+Экономисты!D14</f>
        <v>53</v>
      </c>
      <c r="E14" s="109">
        <f t="shared" si="0"/>
        <v>94.642857142857139</v>
      </c>
      <c r="F14" s="108">
        <f>'Гл. экон.'!F14+Экономисты!F14</f>
        <v>45</v>
      </c>
      <c r="G14" s="109">
        <f t="shared" si="1"/>
        <v>84.905660377358487</v>
      </c>
      <c r="H14" s="108">
        <f>'Гл. экон.'!H14+Экономисты!H14</f>
        <v>53</v>
      </c>
      <c r="I14" s="109">
        <f t="shared" si="2"/>
        <v>100</v>
      </c>
      <c r="J14" s="109">
        <f t="shared" si="3"/>
        <v>94.642857142857139</v>
      </c>
      <c r="K14" s="108">
        <f>'Гл. экон.'!K14+Экономисты!K14</f>
        <v>49</v>
      </c>
      <c r="L14" s="109">
        <f t="shared" si="4"/>
        <v>92.452830188679243</v>
      </c>
      <c r="M14" s="108">
        <f>'Гл. экон.'!M14+Экономисты!M14</f>
        <v>4</v>
      </c>
      <c r="N14" s="109">
        <f t="shared" si="5"/>
        <v>7.5471698113207548</v>
      </c>
      <c r="O14" s="108">
        <f>'Гл. экон.'!O14+Экономисты!O14</f>
        <v>0</v>
      </c>
      <c r="P14" s="109">
        <f t="shared" si="6"/>
        <v>0</v>
      </c>
      <c r="Q14" s="108">
        <f>'Гл. экон.'!Q14+Экономисты!Q14</f>
        <v>0</v>
      </c>
      <c r="R14" s="109">
        <f t="shared" si="7"/>
        <v>0</v>
      </c>
      <c r="S14" s="108">
        <f>'Гл. экон.'!S14+Экономисты!S14</f>
        <v>7</v>
      </c>
      <c r="T14" s="109">
        <f t="shared" si="8"/>
        <v>13.20754716981132</v>
      </c>
      <c r="U14" s="108">
        <f>'Гл. экон.'!U14+Экономисты!U14</f>
        <v>1</v>
      </c>
      <c r="V14" s="109">
        <f t="shared" si="9"/>
        <v>1.8867924528301887</v>
      </c>
      <c r="W14" s="108">
        <f>'Гл. экон.'!W14+Экономисты!W14</f>
        <v>0</v>
      </c>
      <c r="X14" s="109">
        <f t="shared" si="10"/>
        <v>0</v>
      </c>
      <c r="Y14" s="108">
        <f>'Гл. экон.'!Y14+Экономисты!Y14</f>
        <v>10</v>
      </c>
      <c r="Z14" s="109">
        <f t="shared" si="11"/>
        <v>18.867924528301888</v>
      </c>
      <c r="AA14" s="108">
        <f>'Гл. экон.'!AA14+Экономисты!AA14</f>
        <v>0</v>
      </c>
      <c r="AB14" s="109">
        <f t="shared" si="12"/>
        <v>0</v>
      </c>
      <c r="AC14" s="109">
        <f t="shared" si="13"/>
        <v>0</v>
      </c>
      <c r="AD14" s="108">
        <f>'Гл. экон.'!AD14+Экономисты!AD14</f>
        <v>4</v>
      </c>
      <c r="AE14" s="109">
        <f t="shared" si="14"/>
        <v>7.5471698113207548</v>
      </c>
      <c r="AF14" s="108">
        <f>'Гл. экон.'!AF14+Экономисты!AF14</f>
        <v>0</v>
      </c>
      <c r="AG14" s="109">
        <f t="shared" si="15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108">
        <f>'Гл. экон.'!C15+Экономисты!C15</f>
        <v>122</v>
      </c>
      <c r="D15" s="108">
        <f>'Гл. экон.'!D15+Экономисты!D15</f>
        <v>109</v>
      </c>
      <c r="E15" s="109">
        <f t="shared" si="0"/>
        <v>89.344262295081961</v>
      </c>
      <c r="F15" s="108">
        <f>'Гл. экон.'!F15+Экономисты!F15</f>
        <v>94</v>
      </c>
      <c r="G15" s="109">
        <f t="shared" si="1"/>
        <v>86.238532110091754</v>
      </c>
      <c r="H15" s="108">
        <f>'Гл. экон.'!H15+Экономисты!H15</f>
        <v>108</v>
      </c>
      <c r="I15" s="109">
        <f t="shared" si="2"/>
        <v>99.082568807339456</v>
      </c>
      <c r="J15" s="109">
        <f t="shared" si="3"/>
        <v>88.52459016393442</v>
      </c>
      <c r="K15" s="108">
        <f>'Гл. экон.'!K15+Экономисты!K15</f>
        <v>97</v>
      </c>
      <c r="L15" s="109">
        <f t="shared" si="4"/>
        <v>88.9908256880734</v>
      </c>
      <c r="M15" s="108">
        <f>'Гл. экон.'!M15+Экономисты!M15</f>
        <v>11</v>
      </c>
      <c r="N15" s="109">
        <f t="shared" si="5"/>
        <v>10.091743119266056</v>
      </c>
      <c r="O15" s="108">
        <f>'Гл. экон.'!O15+Экономисты!O15</f>
        <v>1</v>
      </c>
      <c r="P15" s="109">
        <f t="shared" si="6"/>
        <v>0.91743119266055051</v>
      </c>
      <c r="Q15" s="108">
        <f>'Гл. экон.'!Q15+Экономисты!Q15</f>
        <v>0</v>
      </c>
      <c r="R15" s="109">
        <f t="shared" si="7"/>
        <v>0</v>
      </c>
      <c r="S15" s="108">
        <f>'Гл. экон.'!S15+Экономисты!S15</f>
        <v>5</v>
      </c>
      <c r="T15" s="109">
        <f t="shared" si="8"/>
        <v>4.5871559633027523</v>
      </c>
      <c r="U15" s="108">
        <f>'Гл. экон.'!U15+Экономисты!U15</f>
        <v>17</v>
      </c>
      <c r="V15" s="109">
        <f t="shared" si="9"/>
        <v>15.596330275229359</v>
      </c>
      <c r="W15" s="108">
        <f>'Гл. экон.'!W15+Экономисты!W15</f>
        <v>1</v>
      </c>
      <c r="X15" s="109">
        <f t="shared" si="10"/>
        <v>0.91743119266055051</v>
      </c>
      <c r="Y15" s="108">
        <f>'Гл. экон.'!Y15+Экономисты!Y15</f>
        <v>13</v>
      </c>
      <c r="Z15" s="109">
        <f t="shared" si="11"/>
        <v>11.926605504587156</v>
      </c>
      <c r="AA15" s="108">
        <f>'Гл. экон.'!AA15+Экономисты!AA15</f>
        <v>0</v>
      </c>
      <c r="AB15" s="109">
        <f t="shared" si="12"/>
        <v>0</v>
      </c>
      <c r="AC15" s="109">
        <f t="shared" si="13"/>
        <v>0</v>
      </c>
      <c r="AD15" s="108">
        <f>'Гл. экон.'!AD15+Экономисты!AD15</f>
        <v>14</v>
      </c>
      <c r="AE15" s="109">
        <f t="shared" si="14"/>
        <v>12.844036697247708</v>
      </c>
      <c r="AF15" s="108">
        <f>'Гл. экон.'!AF15+Экономисты!AF15</f>
        <v>0</v>
      </c>
      <c r="AG15" s="109">
        <f t="shared" si="15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108">
        <f>'Гл. экон.'!C16+Экономисты!C16</f>
        <v>5</v>
      </c>
      <c r="D16" s="108">
        <f>'Гл. экон.'!D16+Экономисты!D16</f>
        <v>5</v>
      </c>
      <c r="E16" s="109">
        <f t="shared" si="0"/>
        <v>100</v>
      </c>
      <c r="F16" s="108">
        <f>'Гл. экон.'!F16+Экономисты!F16</f>
        <v>4</v>
      </c>
      <c r="G16" s="109">
        <f t="shared" si="1"/>
        <v>80</v>
      </c>
      <c r="H16" s="108">
        <f>'Гл. экон.'!H16+Экономисты!H16</f>
        <v>4</v>
      </c>
      <c r="I16" s="109">
        <f t="shared" si="2"/>
        <v>80</v>
      </c>
      <c r="J16" s="109">
        <f t="shared" si="3"/>
        <v>80</v>
      </c>
      <c r="K16" s="108">
        <f>'Гл. экон.'!K16+Экономисты!K16</f>
        <v>3</v>
      </c>
      <c r="L16" s="109">
        <f t="shared" si="4"/>
        <v>60</v>
      </c>
      <c r="M16" s="108">
        <f>'Гл. экон.'!M16+Экономисты!M16</f>
        <v>1</v>
      </c>
      <c r="N16" s="109">
        <f t="shared" si="5"/>
        <v>20</v>
      </c>
      <c r="O16" s="108">
        <f>'Гл. экон.'!O16+Экономисты!O16</f>
        <v>1</v>
      </c>
      <c r="P16" s="109">
        <f t="shared" si="6"/>
        <v>20</v>
      </c>
      <c r="Q16" s="108">
        <f>'Гл. экон.'!Q16+Экономисты!Q16</f>
        <v>0</v>
      </c>
      <c r="R16" s="109">
        <f t="shared" si="7"/>
        <v>0</v>
      </c>
      <c r="S16" s="108">
        <f>'Гл. экон.'!S16+Экономисты!S16</f>
        <v>0</v>
      </c>
      <c r="T16" s="109">
        <f t="shared" si="8"/>
        <v>0</v>
      </c>
      <c r="U16" s="108">
        <f>'Гл. экон.'!U16+Экономисты!U16</f>
        <v>0</v>
      </c>
      <c r="V16" s="109">
        <f t="shared" si="9"/>
        <v>0</v>
      </c>
      <c r="W16" s="108">
        <f>'Гл. экон.'!W16+Экономисты!W16</f>
        <v>0</v>
      </c>
      <c r="X16" s="109">
        <f t="shared" si="10"/>
        <v>0</v>
      </c>
      <c r="Y16" s="108">
        <f>'Гл. экон.'!Y16+Экономисты!Y16</f>
        <v>0</v>
      </c>
      <c r="Z16" s="109">
        <f t="shared" si="11"/>
        <v>0</v>
      </c>
      <c r="AA16" s="108">
        <f>'Гл. экон.'!AA16+Экономисты!AA16</f>
        <v>0</v>
      </c>
      <c r="AB16" s="109">
        <f t="shared" si="12"/>
        <v>0</v>
      </c>
      <c r="AC16" s="109">
        <f t="shared" si="13"/>
        <v>0</v>
      </c>
      <c r="AD16" s="108">
        <f>'Гл. экон.'!AD16+Экономисты!AD16</f>
        <v>0</v>
      </c>
      <c r="AE16" s="109">
        <f t="shared" si="14"/>
        <v>0</v>
      </c>
      <c r="AF16" s="108">
        <f>'Гл. экон.'!AF16+Экономисты!AF16</f>
        <v>0</v>
      </c>
      <c r="AG16" s="109">
        <f t="shared" si="15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108">
        <f>'Гл. экон.'!C17+Экономисты!C17</f>
        <v>16</v>
      </c>
      <c r="D17" s="108">
        <f>'Гл. экон.'!D17+Экономисты!D17</f>
        <v>14</v>
      </c>
      <c r="E17" s="109">
        <f t="shared" si="0"/>
        <v>87.5</v>
      </c>
      <c r="F17" s="108">
        <f>'Гл. экон.'!F17+Экономисты!F17</f>
        <v>14</v>
      </c>
      <c r="G17" s="109">
        <f t="shared" si="1"/>
        <v>100</v>
      </c>
      <c r="H17" s="108">
        <f>'Гл. экон.'!H17+Экономисты!H17</f>
        <v>13</v>
      </c>
      <c r="I17" s="109">
        <f t="shared" si="2"/>
        <v>92.857142857142861</v>
      </c>
      <c r="J17" s="109">
        <f t="shared" si="3"/>
        <v>81.25</v>
      </c>
      <c r="K17" s="108">
        <f>'Гл. экон.'!K17+Экономисты!K17</f>
        <v>10</v>
      </c>
      <c r="L17" s="109">
        <f t="shared" si="4"/>
        <v>71.428571428571431</v>
      </c>
      <c r="M17" s="108">
        <f>'Гл. экон.'!M17+Экономисты!M17</f>
        <v>3</v>
      </c>
      <c r="N17" s="109">
        <f t="shared" si="5"/>
        <v>21.428571428571427</v>
      </c>
      <c r="O17" s="108">
        <f>'Гл. экон.'!O17+Экономисты!O17</f>
        <v>1</v>
      </c>
      <c r="P17" s="109">
        <f t="shared" si="6"/>
        <v>7.1428571428571423</v>
      </c>
      <c r="Q17" s="108">
        <f>'Гл. экон.'!Q17+Экономисты!Q17</f>
        <v>0</v>
      </c>
      <c r="R17" s="109">
        <f t="shared" si="7"/>
        <v>0</v>
      </c>
      <c r="S17" s="108">
        <f>'Гл. экон.'!S17+Экономисты!S17</f>
        <v>0</v>
      </c>
      <c r="T17" s="109">
        <f t="shared" si="8"/>
        <v>0</v>
      </c>
      <c r="U17" s="108">
        <f>'Гл. экон.'!U17+Экономисты!U17</f>
        <v>3</v>
      </c>
      <c r="V17" s="109">
        <f t="shared" si="9"/>
        <v>21.428571428571427</v>
      </c>
      <c r="W17" s="108">
        <f>'Гл. экон.'!W17+Экономисты!W17</f>
        <v>1</v>
      </c>
      <c r="X17" s="109">
        <f t="shared" si="10"/>
        <v>7.1428571428571423</v>
      </c>
      <c r="Y17" s="108">
        <f>'Гл. экон.'!Y17+Экономисты!Y17</f>
        <v>1</v>
      </c>
      <c r="Z17" s="109">
        <f t="shared" si="11"/>
        <v>7.1428571428571423</v>
      </c>
      <c r="AA17" s="108">
        <f>'Гл. экон.'!AA17+Экономисты!AA17</f>
        <v>0</v>
      </c>
      <c r="AB17" s="109">
        <f t="shared" si="12"/>
        <v>0</v>
      </c>
      <c r="AC17" s="109">
        <f t="shared" si="13"/>
        <v>0</v>
      </c>
      <c r="AD17" s="108">
        <f>'Гл. экон.'!AD17+Экономисты!AD17</f>
        <v>0</v>
      </c>
      <c r="AE17" s="109">
        <f t="shared" si="14"/>
        <v>0</v>
      </c>
      <c r="AF17" s="108">
        <f>'Гл. экон.'!AF17+Экономисты!AF17</f>
        <v>0</v>
      </c>
      <c r="AG17" s="109">
        <f t="shared" si="15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108">
        <f>'Гл. экон.'!C18+Экономисты!C18</f>
        <v>36</v>
      </c>
      <c r="D18" s="108">
        <f>'Гл. экон.'!D18+Экономисты!D18</f>
        <v>36</v>
      </c>
      <c r="E18" s="109">
        <f t="shared" si="0"/>
        <v>100</v>
      </c>
      <c r="F18" s="108">
        <f>'Гл. экон.'!F18+Экономисты!F18</f>
        <v>30</v>
      </c>
      <c r="G18" s="109">
        <f t="shared" si="1"/>
        <v>83.333333333333343</v>
      </c>
      <c r="H18" s="108">
        <f>'Гл. экон.'!H18+Экономисты!H18</f>
        <v>34</v>
      </c>
      <c r="I18" s="109">
        <f t="shared" si="2"/>
        <v>94.444444444444443</v>
      </c>
      <c r="J18" s="109">
        <f t="shared" si="3"/>
        <v>94.444444444444443</v>
      </c>
      <c r="K18" s="108">
        <f>'Гл. экон.'!K18+Экономисты!K18</f>
        <v>27</v>
      </c>
      <c r="L18" s="109">
        <f t="shared" si="4"/>
        <v>75</v>
      </c>
      <c r="M18" s="108">
        <f>'Гл. экон.'!M18+Экономисты!M18</f>
        <v>7</v>
      </c>
      <c r="N18" s="109">
        <f t="shared" si="5"/>
        <v>19.444444444444446</v>
      </c>
      <c r="O18" s="108">
        <f>'Гл. экон.'!O18+Экономисты!O18</f>
        <v>2</v>
      </c>
      <c r="P18" s="109">
        <f t="shared" si="6"/>
        <v>5.5555555555555554</v>
      </c>
      <c r="Q18" s="108">
        <f>'Гл. экон.'!Q18+Экономисты!Q18</f>
        <v>0</v>
      </c>
      <c r="R18" s="109">
        <f t="shared" si="7"/>
        <v>0</v>
      </c>
      <c r="S18" s="108">
        <f>'Гл. экон.'!S18+Экономисты!S18</f>
        <v>3</v>
      </c>
      <c r="T18" s="109">
        <f t="shared" si="8"/>
        <v>8.3333333333333321</v>
      </c>
      <c r="U18" s="108">
        <f>'Гл. экон.'!U18+Экономисты!U18</f>
        <v>7</v>
      </c>
      <c r="V18" s="109">
        <f t="shared" si="9"/>
        <v>19.444444444444446</v>
      </c>
      <c r="W18" s="108">
        <f>'Гл. экон.'!W18+Экономисты!W18</f>
        <v>0</v>
      </c>
      <c r="X18" s="109">
        <f t="shared" si="10"/>
        <v>0</v>
      </c>
      <c r="Y18" s="108">
        <f>'Гл. экон.'!Y18+Экономисты!Y18</f>
        <v>2</v>
      </c>
      <c r="Z18" s="109">
        <f t="shared" si="11"/>
        <v>5.5555555555555554</v>
      </c>
      <c r="AA18" s="108">
        <f>'Гл. экон.'!AA18+Экономисты!AA18</f>
        <v>0</v>
      </c>
      <c r="AB18" s="109">
        <f t="shared" si="12"/>
        <v>0</v>
      </c>
      <c r="AC18" s="109">
        <f t="shared" si="13"/>
        <v>0</v>
      </c>
      <c r="AD18" s="108">
        <f>'Гл. экон.'!AD18+Экономисты!AD18</f>
        <v>0</v>
      </c>
      <c r="AE18" s="109">
        <f t="shared" si="14"/>
        <v>0</v>
      </c>
      <c r="AF18" s="108">
        <f>'Гл. экон.'!AF18+Экономисты!AF18</f>
        <v>0</v>
      </c>
      <c r="AG18" s="109">
        <f t="shared" si="15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108">
        <f>'Гл. экон.'!C19+Экономисты!C19</f>
        <v>28</v>
      </c>
      <c r="D19" s="108">
        <f>'Гл. экон.'!D19+Экономисты!D19</f>
        <v>25</v>
      </c>
      <c r="E19" s="109">
        <f t="shared" ref="E19" si="16">IF(C19=0,0,D19/C19*100)</f>
        <v>89.285714285714292</v>
      </c>
      <c r="F19" s="108">
        <f>'Гл. экон.'!F19+Экономисты!F19</f>
        <v>31</v>
      </c>
      <c r="G19" s="109">
        <f t="shared" ref="G19" si="17">IF(D19=0,0,F19/D19*100)</f>
        <v>124</v>
      </c>
      <c r="H19" s="108">
        <f>'Гл. экон.'!H19+Экономисты!H19</f>
        <v>24</v>
      </c>
      <c r="I19" s="109">
        <f t="shared" ref="I19" si="18">IF(D19=0,0,H19/D19*100)</f>
        <v>96</v>
      </c>
      <c r="J19" s="109">
        <f t="shared" ref="J19" si="19">IF(C19=0,0,H19/C19*100)</f>
        <v>85.714285714285708</v>
      </c>
      <c r="K19" s="108">
        <f>'Гл. экон.'!K19+Экономисты!K19</f>
        <v>18</v>
      </c>
      <c r="L19" s="109">
        <f t="shared" ref="L19" si="20">IF(D19=0,0,K19/D19*100)</f>
        <v>72</v>
      </c>
      <c r="M19" s="108">
        <f>'Гл. экон.'!M19+Экономисты!M19</f>
        <v>6</v>
      </c>
      <c r="N19" s="109">
        <f t="shared" ref="N19" si="21">IF(D19=0,0,M19/D19*100)</f>
        <v>24</v>
      </c>
      <c r="O19" s="108">
        <f>'Гл. экон.'!O19+Экономисты!O19</f>
        <v>1</v>
      </c>
      <c r="P19" s="109">
        <f t="shared" ref="P19" si="22">IF(D19=0,0,O19/D19*100)</f>
        <v>4</v>
      </c>
      <c r="Q19" s="108">
        <f>'Гл. экон.'!Q19+Экономисты!Q19</f>
        <v>1</v>
      </c>
      <c r="R19" s="109">
        <f t="shared" ref="R19" si="23">IF(O19=0,0,Q19/O19*100)</f>
        <v>100</v>
      </c>
      <c r="S19" s="108">
        <f>'Гл. экон.'!S19+Экономисты!S19</f>
        <v>2</v>
      </c>
      <c r="T19" s="109">
        <f t="shared" ref="T19" si="24">IF(D19=0,0,S19/D19*100)</f>
        <v>8</v>
      </c>
      <c r="U19" s="108">
        <f>'Гл. экон.'!U19+Экономисты!U19</f>
        <v>16</v>
      </c>
      <c r="V19" s="109">
        <f t="shared" ref="V19" si="25">IF(D19=0,0,U19/D19*100)</f>
        <v>64</v>
      </c>
      <c r="W19" s="108">
        <f>'Гл. экон.'!W19+Экономисты!W19</f>
        <v>0</v>
      </c>
      <c r="X19" s="109">
        <f t="shared" ref="X19" si="26">IF(D19=0,0,W19/D19*100)</f>
        <v>0</v>
      </c>
      <c r="Y19" s="108">
        <f>'Гл. экон.'!Y19+Экономисты!Y19</f>
        <v>5</v>
      </c>
      <c r="Z19" s="109">
        <f t="shared" ref="Z19" si="27">IF(D19=0,0,Y19/D19*100)</f>
        <v>20</v>
      </c>
      <c r="AA19" s="108">
        <f>'Гл. экон.'!AA19+Экономисты!AA19</f>
        <v>0</v>
      </c>
      <c r="AB19" s="109">
        <f t="shared" ref="AB19" si="28">IF(D19=0,0,AA19/D19*100)</f>
        <v>0</v>
      </c>
      <c r="AC19" s="109">
        <f t="shared" ref="AC19" si="29">IF(Y19=0,0,AA19/Y19*100)</f>
        <v>0</v>
      </c>
      <c r="AD19" s="108">
        <f>'Гл. экон.'!AD19+Экономисты!AD19</f>
        <v>7</v>
      </c>
      <c r="AE19" s="109">
        <f t="shared" ref="AE19" si="30">IF(D19=0,0,AD19/D19*100)</f>
        <v>28.000000000000004</v>
      </c>
      <c r="AF19" s="108">
        <f>'Гл. экон.'!AF19+Экономисты!AF19</f>
        <v>0</v>
      </c>
      <c r="AG19" s="109">
        <f t="shared" ref="AG19" si="31">IF(D19=0,0,AF19/D19*100)</f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108">
        <f>'Гл. экон.'!C20+Экономисты!C20</f>
        <v>8</v>
      </c>
      <c r="D20" s="108">
        <f>'Гл. экон.'!D20+Экономисты!D20</f>
        <v>8</v>
      </c>
      <c r="E20" s="109">
        <f t="shared" si="0"/>
        <v>100</v>
      </c>
      <c r="F20" s="108">
        <f>'Гл. экон.'!F20+Экономисты!F20</f>
        <v>7</v>
      </c>
      <c r="G20" s="109">
        <f t="shared" si="1"/>
        <v>87.5</v>
      </c>
      <c r="H20" s="108">
        <f>'Гл. экон.'!H20+Экономисты!H20</f>
        <v>8</v>
      </c>
      <c r="I20" s="109">
        <f t="shared" si="2"/>
        <v>100</v>
      </c>
      <c r="J20" s="109">
        <f t="shared" si="3"/>
        <v>100</v>
      </c>
      <c r="K20" s="108">
        <f>'Гл. экон.'!K20+Экономисты!K20</f>
        <v>8</v>
      </c>
      <c r="L20" s="109">
        <f t="shared" si="4"/>
        <v>100</v>
      </c>
      <c r="M20" s="108">
        <f>'Гл. экон.'!M20+Экономисты!M20</f>
        <v>0</v>
      </c>
      <c r="N20" s="109">
        <f t="shared" si="5"/>
        <v>0</v>
      </c>
      <c r="O20" s="108">
        <f>'Гл. экон.'!O20+Экономисты!O20</f>
        <v>0</v>
      </c>
      <c r="P20" s="109">
        <f t="shared" si="6"/>
        <v>0</v>
      </c>
      <c r="Q20" s="108">
        <f>'Гл. экон.'!Q20+Экономисты!Q20</f>
        <v>0</v>
      </c>
      <c r="R20" s="109">
        <f t="shared" si="7"/>
        <v>0</v>
      </c>
      <c r="S20" s="108">
        <f>'Гл. экон.'!S20+Экономисты!S20</f>
        <v>1</v>
      </c>
      <c r="T20" s="109">
        <f t="shared" si="8"/>
        <v>12.5</v>
      </c>
      <c r="U20" s="108">
        <f>'Гл. экон.'!U20+Экономисты!U20</f>
        <v>1</v>
      </c>
      <c r="V20" s="109">
        <f t="shared" si="9"/>
        <v>12.5</v>
      </c>
      <c r="W20" s="108">
        <f>'Гл. экон.'!W20+Экономисты!W20</f>
        <v>0</v>
      </c>
      <c r="X20" s="109">
        <f t="shared" si="10"/>
        <v>0</v>
      </c>
      <c r="Y20" s="108">
        <f>'Гл. экон.'!Y20+Экономисты!Y20</f>
        <v>0</v>
      </c>
      <c r="Z20" s="109">
        <f t="shared" si="11"/>
        <v>0</v>
      </c>
      <c r="AA20" s="108">
        <f>'Гл. экон.'!AA20+Экономисты!AA20</f>
        <v>0</v>
      </c>
      <c r="AB20" s="109">
        <f t="shared" si="12"/>
        <v>0</v>
      </c>
      <c r="AC20" s="109">
        <f t="shared" si="13"/>
        <v>0</v>
      </c>
      <c r="AD20" s="108">
        <f>'Гл. экон.'!AD20+Экономисты!AD20</f>
        <v>0</v>
      </c>
      <c r="AE20" s="109">
        <f t="shared" si="14"/>
        <v>0</v>
      </c>
      <c r="AF20" s="108">
        <f>'Гл. экон.'!AF20+Экономисты!AF20</f>
        <v>0</v>
      </c>
      <c r="AG20" s="109">
        <f t="shared" si="15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61">
        <f>SUM(C22:C39)</f>
        <v>2422</v>
      </c>
      <c r="D21" s="61">
        <f>SUM(D22:D39)</f>
        <v>2267</v>
      </c>
      <c r="E21" s="62">
        <f>IF(C21=0,0,D21/C21*100)</f>
        <v>93.600330305532623</v>
      </c>
      <c r="F21" s="61">
        <f>SUM(F22:F39)</f>
        <v>1952</v>
      </c>
      <c r="G21" s="62">
        <f>IF(D21=0,0,F21/D21*100)</f>
        <v>86.104984561093957</v>
      </c>
      <c r="H21" s="61">
        <f>SUM(H22:H39)</f>
        <v>2251</v>
      </c>
      <c r="I21" s="62">
        <f>IF(D21=0,0,H21/D21*100)</f>
        <v>99.294221438023825</v>
      </c>
      <c r="J21" s="62">
        <f>IF(C21=0,0,H21/C21*100)</f>
        <v>92.939719240297279</v>
      </c>
      <c r="K21" s="61">
        <f>SUM(K22:K39)</f>
        <v>1935</v>
      </c>
      <c r="L21" s="62">
        <f>IF(D21=0,0,K21/D21*100)</f>
        <v>85.355094838994262</v>
      </c>
      <c r="M21" s="61">
        <f>SUM(M22:M39)</f>
        <v>316</v>
      </c>
      <c r="N21" s="62">
        <f>IF(D21=0,0,M21/D21*100)</f>
        <v>13.939126599029555</v>
      </c>
      <c r="O21" s="61">
        <f>SUM(O22:O39)</f>
        <v>16</v>
      </c>
      <c r="P21" s="62">
        <f>IF(D21=0,0,O21/D21*100)</f>
        <v>0.70577856197617994</v>
      </c>
      <c r="Q21" s="61">
        <f>SUM(Q22:Q39)</f>
        <v>7</v>
      </c>
      <c r="R21" s="62">
        <f t="shared" si="7"/>
        <v>43.75</v>
      </c>
      <c r="S21" s="61">
        <f>SUM(S22:S39)</f>
        <v>286</v>
      </c>
      <c r="T21" s="62">
        <f>IF(D21=0,0,S21/D21*100)</f>
        <v>12.615791795324217</v>
      </c>
      <c r="U21" s="61">
        <f>SUM(U22:U39)</f>
        <v>311</v>
      </c>
      <c r="V21" s="62">
        <f t="shared" si="9"/>
        <v>13.718570798411998</v>
      </c>
      <c r="W21" s="61">
        <f>SUM(W22:W39)</f>
        <v>46</v>
      </c>
      <c r="X21" s="62">
        <f>IF(D21=0,0,W21/D21*100)</f>
        <v>2.0291133656815177</v>
      </c>
      <c r="Y21" s="61">
        <f>SUM(Y22:Y39)</f>
        <v>300</v>
      </c>
      <c r="Z21" s="62">
        <f>IF(D21=0,0,Y21/D21*100)</f>
        <v>13.233348037053375</v>
      </c>
      <c r="AA21" s="61">
        <f>SUM(AA22:AA39)</f>
        <v>16</v>
      </c>
      <c r="AB21" s="62">
        <f>IF(D21=0,0,AA21/D21*100)</f>
        <v>0.70577856197617994</v>
      </c>
      <c r="AC21" s="62">
        <f>IF(Y21=0,0,AA21/Y21*100)</f>
        <v>5.3333333333333339</v>
      </c>
      <c r="AD21" s="61">
        <f>SUM(AD22:AD39)</f>
        <v>258</v>
      </c>
      <c r="AE21" s="62">
        <f t="shared" si="14"/>
        <v>11.380679311865901</v>
      </c>
      <c r="AF21" s="61">
        <f>SUM(AF22:AF39)</f>
        <v>1</v>
      </c>
      <c r="AG21" s="62">
        <f>IF(D21=0,0,AF21/D21*100)</f>
        <v>4.4111160123511246E-2</v>
      </c>
      <c r="AH21" s="46"/>
      <c r="AI21" s="46"/>
    </row>
    <row r="22" spans="1:35" x14ac:dyDescent="0.25">
      <c r="A22" s="93">
        <v>12</v>
      </c>
      <c r="B22" s="94" t="s">
        <v>44</v>
      </c>
      <c r="C22" s="108">
        <f>'Гл. экон.'!C22+Экономисты!C22</f>
        <v>329</v>
      </c>
      <c r="D22" s="108">
        <f>'Гл. экон.'!D22+Экономисты!D22</f>
        <v>319</v>
      </c>
      <c r="E22" s="109">
        <f t="shared" si="0"/>
        <v>96.960486322188459</v>
      </c>
      <c r="F22" s="108">
        <f>'Гл. экон.'!F22+Экономисты!F22</f>
        <v>253</v>
      </c>
      <c r="G22" s="109">
        <f t="shared" si="1"/>
        <v>79.310344827586206</v>
      </c>
      <c r="H22" s="108">
        <f>'Гл. экон.'!H22+Экономисты!H22</f>
        <v>317</v>
      </c>
      <c r="I22" s="109">
        <f t="shared" si="2"/>
        <v>99.373040752351088</v>
      </c>
      <c r="J22" s="109">
        <f t="shared" si="3"/>
        <v>96.352583586626139</v>
      </c>
      <c r="K22" s="108">
        <f>'Гл. экон.'!K22+Экономисты!K22</f>
        <v>299</v>
      </c>
      <c r="L22" s="109">
        <f t="shared" si="4"/>
        <v>93.730407523510976</v>
      </c>
      <c r="M22" s="108">
        <f>'Гл. экон.'!M22+Экономисты!M22</f>
        <v>18</v>
      </c>
      <c r="N22" s="109">
        <f t="shared" si="5"/>
        <v>5.6426332288401255</v>
      </c>
      <c r="O22" s="108">
        <f>'Гл. экон.'!O22+Экономисты!O22</f>
        <v>2</v>
      </c>
      <c r="P22" s="109">
        <f t="shared" si="6"/>
        <v>0.62695924764890276</v>
      </c>
      <c r="Q22" s="108">
        <f>'Гл. экон.'!Q22+Экономисты!Q22</f>
        <v>2</v>
      </c>
      <c r="R22" s="109">
        <f t="shared" si="7"/>
        <v>100</v>
      </c>
      <c r="S22" s="108">
        <f>'Гл. экон.'!S22+Экономисты!S22</f>
        <v>47</v>
      </c>
      <c r="T22" s="109">
        <f t="shared" si="8"/>
        <v>14.733542319749215</v>
      </c>
      <c r="U22" s="108">
        <f>'Гл. экон.'!U22+Экономисты!U22</f>
        <v>39</v>
      </c>
      <c r="V22" s="109">
        <f t="shared" si="9"/>
        <v>12.225705329153605</v>
      </c>
      <c r="W22" s="108">
        <f>'Гл. экон.'!W22+Экономисты!W22</f>
        <v>8</v>
      </c>
      <c r="X22" s="109">
        <f t="shared" si="10"/>
        <v>2.507836990595611</v>
      </c>
      <c r="Y22" s="108">
        <f>'Гл. экон.'!Y22+Экономисты!Y22</f>
        <v>31</v>
      </c>
      <c r="Z22" s="109">
        <f t="shared" si="11"/>
        <v>9.7178683385579934</v>
      </c>
      <c r="AA22" s="108">
        <f>'Гл. экон.'!AA22+Экономисты!AA22</f>
        <v>1</v>
      </c>
      <c r="AB22" s="109">
        <f t="shared" si="12"/>
        <v>0.31347962382445138</v>
      </c>
      <c r="AC22" s="109">
        <f t="shared" si="13"/>
        <v>3.225806451612903</v>
      </c>
      <c r="AD22" s="108">
        <f>'Гл. экон.'!AD22+Экономисты!AD22</f>
        <v>31</v>
      </c>
      <c r="AE22" s="109">
        <f t="shared" si="14"/>
        <v>9.7178683385579934</v>
      </c>
      <c r="AF22" s="108">
        <f>'Гл. экон.'!AF22+Экономисты!AF22</f>
        <v>0</v>
      </c>
      <c r="AG22" s="109">
        <f t="shared" si="15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108">
        <f>'Гл. экон.'!C23+Экономисты!C23</f>
        <v>119</v>
      </c>
      <c r="D23" s="108">
        <f>'Гл. экон.'!D23+Экономисты!D23</f>
        <v>105</v>
      </c>
      <c r="E23" s="109">
        <f t="shared" si="0"/>
        <v>88.235294117647058</v>
      </c>
      <c r="F23" s="108">
        <f>'Гл. экон.'!F23+Экономисты!F23</f>
        <v>86</v>
      </c>
      <c r="G23" s="109">
        <f t="shared" si="1"/>
        <v>81.904761904761898</v>
      </c>
      <c r="H23" s="108">
        <f>'Гл. экон.'!H23+Экономисты!H23</f>
        <v>102</v>
      </c>
      <c r="I23" s="109">
        <f t="shared" si="2"/>
        <v>97.142857142857139</v>
      </c>
      <c r="J23" s="109">
        <f t="shared" si="3"/>
        <v>85.714285714285708</v>
      </c>
      <c r="K23" s="108">
        <f>'Гл. экон.'!K23+Экономисты!K23</f>
        <v>79</v>
      </c>
      <c r="L23" s="109">
        <f t="shared" si="4"/>
        <v>75.238095238095241</v>
      </c>
      <c r="M23" s="108">
        <f>'Гл. экон.'!M23+Экономисты!M23</f>
        <v>23</v>
      </c>
      <c r="N23" s="109">
        <f t="shared" si="5"/>
        <v>21.904761904761905</v>
      </c>
      <c r="O23" s="108">
        <f>'Гл. экон.'!O23+Экономисты!O23</f>
        <v>3</v>
      </c>
      <c r="P23" s="109">
        <f t="shared" si="6"/>
        <v>2.8571428571428572</v>
      </c>
      <c r="Q23" s="108">
        <f>'Гл. экон.'!Q23+Экономисты!Q23</f>
        <v>0</v>
      </c>
      <c r="R23" s="109">
        <f t="shared" si="7"/>
        <v>0</v>
      </c>
      <c r="S23" s="108">
        <f>'Гл. экон.'!S23+Экономисты!S23</f>
        <v>32</v>
      </c>
      <c r="T23" s="109">
        <f t="shared" si="8"/>
        <v>30.476190476190478</v>
      </c>
      <c r="U23" s="108">
        <f>'Гл. экон.'!U23+Экономисты!U23</f>
        <v>11</v>
      </c>
      <c r="V23" s="109">
        <f t="shared" si="9"/>
        <v>10.476190476190476</v>
      </c>
      <c r="W23" s="108">
        <f>'Гл. экон.'!W23+Экономисты!W23</f>
        <v>1</v>
      </c>
      <c r="X23" s="109">
        <f t="shared" si="10"/>
        <v>0.95238095238095244</v>
      </c>
      <c r="Y23" s="108">
        <f>'Гл. экон.'!Y23+Экономисты!Y23</f>
        <v>24</v>
      </c>
      <c r="Z23" s="109">
        <f t="shared" si="11"/>
        <v>22.857142857142858</v>
      </c>
      <c r="AA23" s="108">
        <f>'Гл. экон.'!AA23+Экономисты!AA23</f>
        <v>3</v>
      </c>
      <c r="AB23" s="109">
        <f t="shared" si="12"/>
        <v>2.8571428571428572</v>
      </c>
      <c r="AC23" s="109">
        <f t="shared" si="13"/>
        <v>12.5</v>
      </c>
      <c r="AD23" s="108">
        <f>'Гл. экон.'!AD23+Экономисты!AD23</f>
        <v>12</v>
      </c>
      <c r="AE23" s="109">
        <f t="shared" si="14"/>
        <v>11.428571428571429</v>
      </c>
      <c r="AF23" s="108">
        <f>'Гл. экон.'!AF23+Экономисты!AF23</f>
        <v>0</v>
      </c>
      <c r="AG23" s="109">
        <f t="shared" si="15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108">
        <f>'Гл. экон.'!C24+Экономисты!C24</f>
        <v>71</v>
      </c>
      <c r="D24" s="108">
        <f>'Гл. экон.'!D24+Экономисты!D24</f>
        <v>60</v>
      </c>
      <c r="E24" s="109">
        <f t="shared" si="0"/>
        <v>84.507042253521121</v>
      </c>
      <c r="F24" s="108">
        <f>'Гл. экон.'!F24+Экономисты!F24</f>
        <v>58</v>
      </c>
      <c r="G24" s="109">
        <f t="shared" si="1"/>
        <v>96.666666666666671</v>
      </c>
      <c r="H24" s="108">
        <f>'Гл. экон.'!H24+Экономисты!H24</f>
        <v>60</v>
      </c>
      <c r="I24" s="109">
        <f t="shared" si="2"/>
        <v>100</v>
      </c>
      <c r="J24" s="109">
        <f t="shared" si="3"/>
        <v>84.507042253521121</v>
      </c>
      <c r="K24" s="108">
        <f>'Гл. экон.'!K24+Экономисты!K24</f>
        <v>53</v>
      </c>
      <c r="L24" s="109">
        <f t="shared" si="4"/>
        <v>88.333333333333329</v>
      </c>
      <c r="M24" s="108">
        <f>'Гл. экон.'!M24+Экономисты!M24</f>
        <v>7</v>
      </c>
      <c r="N24" s="109">
        <f t="shared" si="5"/>
        <v>11.666666666666666</v>
      </c>
      <c r="O24" s="108">
        <f>'Гл. экон.'!O24+Экономисты!O24</f>
        <v>0</v>
      </c>
      <c r="P24" s="109">
        <f t="shared" si="6"/>
        <v>0</v>
      </c>
      <c r="Q24" s="108">
        <f>'Гл. экон.'!Q24+Экономисты!Q24</f>
        <v>0</v>
      </c>
      <c r="R24" s="109">
        <f t="shared" si="7"/>
        <v>0</v>
      </c>
      <c r="S24" s="108">
        <f>'Гл. экон.'!S24+Экономисты!S24</f>
        <v>6</v>
      </c>
      <c r="T24" s="109">
        <f t="shared" si="8"/>
        <v>10</v>
      </c>
      <c r="U24" s="108">
        <f>'Гл. экон.'!U24+Экономисты!U24</f>
        <v>16</v>
      </c>
      <c r="V24" s="109">
        <f t="shared" si="9"/>
        <v>26.666666666666668</v>
      </c>
      <c r="W24" s="108">
        <f>'Гл. экон.'!W24+Экономисты!W24</f>
        <v>1</v>
      </c>
      <c r="X24" s="109">
        <f t="shared" si="10"/>
        <v>1.6666666666666667</v>
      </c>
      <c r="Y24" s="108">
        <f>'Гл. экон.'!Y24+Экономисты!Y24</f>
        <v>7</v>
      </c>
      <c r="Z24" s="109">
        <f t="shared" si="11"/>
        <v>11.666666666666666</v>
      </c>
      <c r="AA24" s="108">
        <f>'Гл. экон.'!AA24+Экономисты!AA24</f>
        <v>0</v>
      </c>
      <c r="AB24" s="109">
        <f t="shared" si="12"/>
        <v>0</v>
      </c>
      <c r="AC24" s="109">
        <f t="shared" si="13"/>
        <v>0</v>
      </c>
      <c r="AD24" s="108">
        <f>'Гл. экон.'!AD24+Экономисты!AD24</f>
        <v>10</v>
      </c>
      <c r="AE24" s="109">
        <f t="shared" si="14"/>
        <v>16.666666666666664</v>
      </c>
      <c r="AF24" s="108">
        <f>'Гл. экон.'!AF24+Экономисты!AF24</f>
        <v>0</v>
      </c>
      <c r="AG24" s="109">
        <f t="shared" si="15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108">
        <f>'Гл. экон.'!C25+Экономисты!C25</f>
        <v>368</v>
      </c>
      <c r="D25" s="108">
        <f>'Гл. экон.'!D25+Экономисты!D25</f>
        <v>353</v>
      </c>
      <c r="E25" s="109">
        <f t="shared" si="0"/>
        <v>95.923913043478265</v>
      </c>
      <c r="F25" s="108">
        <f>'Гл. экон.'!F25+Экономисты!F25</f>
        <v>307</v>
      </c>
      <c r="G25" s="109">
        <f t="shared" si="1"/>
        <v>86.96883852691218</v>
      </c>
      <c r="H25" s="108">
        <f>'Гл. экон.'!H25+Экономисты!H25</f>
        <v>348</v>
      </c>
      <c r="I25" s="109">
        <f t="shared" si="2"/>
        <v>98.583569405099141</v>
      </c>
      <c r="J25" s="109">
        <f t="shared" si="3"/>
        <v>94.565217391304344</v>
      </c>
      <c r="K25" s="108">
        <f>'Гл. экон.'!K25+Экономисты!K25</f>
        <v>294</v>
      </c>
      <c r="L25" s="109">
        <f t="shared" si="4"/>
        <v>83.286118980169974</v>
      </c>
      <c r="M25" s="108">
        <f>'Гл. экон.'!M25+Экономисты!M25</f>
        <v>54</v>
      </c>
      <c r="N25" s="109">
        <f t="shared" si="5"/>
        <v>15.297450424929179</v>
      </c>
      <c r="O25" s="108">
        <f>'Гл. экон.'!O25+Экономисты!O25</f>
        <v>5</v>
      </c>
      <c r="P25" s="109">
        <f t="shared" si="6"/>
        <v>1.41643059490085</v>
      </c>
      <c r="Q25" s="108">
        <f>'Гл. экон.'!Q25+Экономисты!Q25</f>
        <v>2</v>
      </c>
      <c r="R25" s="109">
        <f t="shared" si="7"/>
        <v>40</v>
      </c>
      <c r="S25" s="108">
        <f>'Гл. экон.'!S25+Экономисты!S25</f>
        <v>52</v>
      </c>
      <c r="T25" s="109">
        <f t="shared" si="8"/>
        <v>14.730878186968837</v>
      </c>
      <c r="U25" s="108">
        <f>'Гл. экон.'!U25+Экономисты!U25</f>
        <v>57</v>
      </c>
      <c r="V25" s="109">
        <f t="shared" si="9"/>
        <v>16.147308781869686</v>
      </c>
      <c r="W25" s="108">
        <f>'Гл. экон.'!W25+Экономисты!W25</f>
        <v>7</v>
      </c>
      <c r="X25" s="109">
        <f t="shared" si="10"/>
        <v>1.9830028328611897</v>
      </c>
      <c r="Y25" s="108">
        <f>'Гл. экон.'!Y25+Экономисты!Y25</f>
        <v>28</v>
      </c>
      <c r="Z25" s="109">
        <f t="shared" si="11"/>
        <v>7.9320113314447589</v>
      </c>
      <c r="AA25" s="108">
        <f>'Гл. экон.'!AA25+Экономисты!AA25</f>
        <v>1</v>
      </c>
      <c r="AB25" s="109">
        <f t="shared" si="12"/>
        <v>0.28328611898016998</v>
      </c>
      <c r="AC25" s="109">
        <f t="shared" si="13"/>
        <v>3.5714285714285712</v>
      </c>
      <c r="AD25" s="108">
        <f>'Гл. экон.'!AD25+Экономисты!AD25</f>
        <v>24</v>
      </c>
      <c r="AE25" s="109">
        <f t="shared" si="14"/>
        <v>6.7988668555240803</v>
      </c>
      <c r="AF25" s="108">
        <f>'Гл. экон.'!AF25+Экономисты!AF25</f>
        <v>1</v>
      </c>
      <c r="AG25" s="109">
        <f t="shared" si="15"/>
        <v>0.28328611898016998</v>
      </c>
      <c r="AH25" s="42"/>
      <c r="AI25" s="42"/>
    </row>
    <row r="26" spans="1:35" x14ac:dyDescent="0.25">
      <c r="A26" s="93">
        <v>16</v>
      </c>
      <c r="B26" s="94" t="s">
        <v>48</v>
      </c>
      <c r="C26" s="108">
        <f>'Гл. экон.'!C26+Экономисты!C26</f>
        <v>29</v>
      </c>
      <c r="D26" s="108">
        <f>'Гл. экон.'!D26+Экономисты!D26</f>
        <v>28</v>
      </c>
      <c r="E26" s="109">
        <f t="shared" si="0"/>
        <v>96.551724137931032</v>
      </c>
      <c r="F26" s="108">
        <f>'Гл. экон.'!F26+Экономисты!F26</f>
        <v>26</v>
      </c>
      <c r="G26" s="109">
        <f t="shared" si="1"/>
        <v>92.857142857142861</v>
      </c>
      <c r="H26" s="108">
        <f>'Гл. экон.'!H26+Экономисты!H26</f>
        <v>28</v>
      </c>
      <c r="I26" s="109">
        <f t="shared" si="2"/>
        <v>100</v>
      </c>
      <c r="J26" s="109">
        <f t="shared" si="3"/>
        <v>96.551724137931032</v>
      </c>
      <c r="K26" s="108">
        <f>'Гл. экон.'!K26+Экономисты!K26</f>
        <v>23</v>
      </c>
      <c r="L26" s="109">
        <f t="shared" si="4"/>
        <v>82.142857142857139</v>
      </c>
      <c r="M26" s="108">
        <f>'Гл. экон.'!M26+Экономисты!M26</f>
        <v>5</v>
      </c>
      <c r="N26" s="109">
        <f t="shared" si="5"/>
        <v>17.857142857142858</v>
      </c>
      <c r="O26" s="108">
        <f>'Гл. экон.'!O26+Экономисты!O26</f>
        <v>0</v>
      </c>
      <c r="P26" s="109">
        <f t="shared" si="6"/>
        <v>0</v>
      </c>
      <c r="Q26" s="108">
        <f>'Гл. экон.'!Q26+Экономисты!Q26</f>
        <v>0</v>
      </c>
      <c r="R26" s="109">
        <f t="shared" si="7"/>
        <v>0</v>
      </c>
      <c r="S26" s="108">
        <f>'Гл. экон.'!S26+Экономисты!S26</f>
        <v>4</v>
      </c>
      <c r="T26" s="109">
        <f t="shared" si="8"/>
        <v>14.285714285714285</v>
      </c>
      <c r="U26" s="108">
        <f>'Гл. экон.'!U26+Экономисты!U26</f>
        <v>4</v>
      </c>
      <c r="V26" s="109">
        <f t="shared" si="9"/>
        <v>14.285714285714285</v>
      </c>
      <c r="W26" s="108">
        <f>'Гл. экон.'!W26+Экономисты!W26</f>
        <v>1</v>
      </c>
      <c r="X26" s="109">
        <f t="shared" si="10"/>
        <v>3.5714285714285712</v>
      </c>
      <c r="Y26" s="108">
        <f>'Гл. экон.'!Y26+Экономисты!Y26</f>
        <v>2</v>
      </c>
      <c r="Z26" s="109">
        <f t="shared" si="11"/>
        <v>7.1428571428571423</v>
      </c>
      <c r="AA26" s="108">
        <f>'Гл. экон.'!AA26+Экономисты!AA26</f>
        <v>0</v>
      </c>
      <c r="AB26" s="109">
        <f t="shared" si="12"/>
        <v>0</v>
      </c>
      <c r="AC26" s="109">
        <f t="shared" si="13"/>
        <v>0</v>
      </c>
      <c r="AD26" s="108">
        <f>'Гл. экон.'!AD26+Экономисты!AD26</f>
        <v>1</v>
      </c>
      <c r="AE26" s="109">
        <f t="shared" si="14"/>
        <v>3.5714285714285712</v>
      </c>
      <c r="AF26" s="108">
        <f>'Гл. экон.'!AF26+Экономисты!AF26</f>
        <v>0</v>
      </c>
      <c r="AG26" s="109">
        <f t="shared" si="15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108">
        <f>'Гл. экон.'!C27+Экономисты!C27</f>
        <v>78</v>
      </c>
      <c r="D27" s="108">
        <f>'Гл. экон.'!D27+Экономисты!D27</f>
        <v>69</v>
      </c>
      <c r="E27" s="109">
        <f t="shared" si="0"/>
        <v>88.461538461538453</v>
      </c>
      <c r="F27" s="108">
        <f>'Гл. экон.'!F27+Экономисты!F27</f>
        <v>56</v>
      </c>
      <c r="G27" s="109">
        <f t="shared" si="1"/>
        <v>81.159420289855078</v>
      </c>
      <c r="H27" s="108">
        <f>'Гл. экон.'!H27+Экономисты!H27</f>
        <v>69</v>
      </c>
      <c r="I27" s="109">
        <f t="shared" si="2"/>
        <v>100</v>
      </c>
      <c r="J27" s="109">
        <f t="shared" si="3"/>
        <v>88.461538461538453</v>
      </c>
      <c r="K27" s="108">
        <f>'Гл. экон.'!K27+Экономисты!K27</f>
        <v>60</v>
      </c>
      <c r="L27" s="109">
        <f t="shared" si="4"/>
        <v>86.956521739130437</v>
      </c>
      <c r="M27" s="108">
        <f>'Гл. экон.'!M27+Экономисты!M27</f>
        <v>9</v>
      </c>
      <c r="N27" s="109">
        <f t="shared" si="5"/>
        <v>13.043478260869565</v>
      </c>
      <c r="O27" s="108">
        <f>'Гл. экон.'!O27+Экономисты!O27</f>
        <v>0</v>
      </c>
      <c r="P27" s="109">
        <f t="shared" si="6"/>
        <v>0</v>
      </c>
      <c r="Q27" s="108">
        <f>'Гл. экон.'!Q27+Экономисты!Q27</f>
        <v>0</v>
      </c>
      <c r="R27" s="109">
        <f t="shared" si="7"/>
        <v>0</v>
      </c>
      <c r="S27" s="108">
        <f>'Гл. экон.'!S27+Экономисты!S27</f>
        <v>12</v>
      </c>
      <c r="T27" s="109">
        <f t="shared" si="8"/>
        <v>17.391304347826086</v>
      </c>
      <c r="U27" s="108">
        <f>'Гл. экон.'!U27+Экономисты!U27</f>
        <v>10</v>
      </c>
      <c r="V27" s="109">
        <f t="shared" si="9"/>
        <v>14.492753623188406</v>
      </c>
      <c r="W27" s="108">
        <f>'Гл. экон.'!W27+Экономисты!W27</f>
        <v>1</v>
      </c>
      <c r="X27" s="109">
        <f t="shared" si="10"/>
        <v>1.4492753623188406</v>
      </c>
      <c r="Y27" s="108">
        <f>'Гл. экон.'!Y27+Экономисты!Y27</f>
        <v>5</v>
      </c>
      <c r="Z27" s="109">
        <f t="shared" si="11"/>
        <v>7.2463768115942031</v>
      </c>
      <c r="AA27" s="108">
        <f>'Гл. экон.'!AA27+Экономисты!AA27</f>
        <v>1</v>
      </c>
      <c r="AB27" s="109">
        <f t="shared" si="12"/>
        <v>1.4492753623188406</v>
      </c>
      <c r="AC27" s="109">
        <f t="shared" si="13"/>
        <v>20</v>
      </c>
      <c r="AD27" s="108">
        <f>'Гл. экон.'!AD27+Экономисты!AD27</f>
        <v>5</v>
      </c>
      <c r="AE27" s="109">
        <f t="shared" si="14"/>
        <v>7.2463768115942031</v>
      </c>
      <c r="AF27" s="108">
        <f>'Гл. экон.'!AF27+Экономисты!AF27</f>
        <v>0</v>
      </c>
      <c r="AG27" s="109">
        <f t="shared" si="15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108">
        <f>'Гл. экон.'!C28+Экономисты!C28</f>
        <v>35</v>
      </c>
      <c r="D28" s="108">
        <f>'Гл. экон.'!D28+Экономисты!D28</f>
        <v>33</v>
      </c>
      <c r="E28" s="109">
        <f t="shared" si="0"/>
        <v>94.285714285714278</v>
      </c>
      <c r="F28" s="108">
        <f>'Гл. экон.'!F28+Экономисты!F28</f>
        <v>31</v>
      </c>
      <c r="G28" s="109">
        <f t="shared" si="1"/>
        <v>93.939393939393938</v>
      </c>
      <c r="H28" s="108">
        <f>'Гл. экон.'!H28+Экономисты!H28</f>
        <v>32</v>
      </c>
      <c r="I28" s="109">
        <f t="shared" si="2"/>
        <v>96.969696969696969</v>
      </c>
      <c r="J28" s="109">
        <f t="shared" si="3"/>
        <v>91.428571428571431</v>
      </c>
      <c r="K28" s="108">
        <f>'Гл. экон.'!K28+Экономисты!K28</f>
        <v>26</v>
      </c>
      <c r="L28" s="109">
        <f t="shared" si="4"/>
        <v>78.787878787878782</v>
      </c>
      <c r="M28" s="108">
        <f>'Гл. экон.'!M28+Экономисты!M28</f>
        <v>6</v>
      </c>
      <c r="N28" s="109">
        <f t="shared" si="5"/>
        <v>18.181818181818183</v>
      </c>
      <c r="O28" s="108">
        <f>'Гл. экон.'!O28+Экономисты!O28</f>
        <v>1</v>
      </c>
      <c r="P28" s="109">
        <f t="shared" si="6"/>
        <v>3.0303030303030303</v>
      </c>
      <c r="Q28" s="108">
        <f>'Гл. экон.'!Q28+Экономисты!Q28</f>
        <v>0</v>
      </c>
      <c r="R28" s="109">
        <f t="shared" si="7"/>
        <v>0</v>
      </c>
      <c r="S28" s="108">
        <f>'Гл. экон.'!S28+Экономисты!S28</f>
        <v>1</v>
      </c>
      <c r="T28" s="109">
        <f t="shared" si="8"/>
        <v>3.0303030303030303</v>
      </c>
      <c r="U28" s="108">
        <f>'Гл. экон.'!U28+Экономисты!U28</f>
        <v>9</v>
      </c>
      <c r="V28" s="109">
        <f t="shared" si="9"/>
        <v>27.27272727272727</v>
      </c>
      <c r="W28" s="108">
        <f>'Гл. экон.'!W28+Экономисты!W28</f>
        <v>1</v>
      </c>
      <c r="X28" s="109">
        <f t="shared" si="10"/>
        <v>3.0303030303030303</v>
      </c>
      <c r="Y28" s="108">
        <f>'Гл. экон.'!Y28+Экономисты!Y28</f>
        <v>5</v>
      </c>
      <c r="Z28" s="109">
        <f t="shared" si="11"/>
        <v>15.151515151515152</v>
      </c>
      <c r="AA28" s="108">
        <f>'Гл. экон.'!AA28+Экономисты!AA28</f>
        <v>0</v>
      </c>
      <c r="AB28" s="109">
        <f t="shared" si="12"/>
        <v>0</v>
      </c>
      <c r="AC28" s="109">
        <f t="shared" si="13"/>
        <v>0</v>
      </c>
      <c r="AD28" s="108">
        <f>'Гл. экон.'!AD28+Экономисты!AD28</f>
        <v>3</v>
      </c>
      <c r="AE28" s="109">
        <f t="shared" si="14"/>
        <v>9.0909090909090917</v>
      </c>
      <c r="AF28" s="108">
        <f>'Гл. экон.'!AF28+Экономисты!AF28</f>
        <v>0</v>
      </c>
      <c r="AG28" s="109">
        <f t="shared" si="15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108">
        <f>'Гл. экон.'!C29+Экономисты!C29</f>
        <v>202</v>
      </c>
      <c r="D29" s="108">
        <f>'Гл. экон.'!D29+Экономисты!D29</f>
        <v>202</v>
      </c>
      <c r="E29" s="109">
        <f t="shared" si="0"/>
        <v>100</v>
      </c>
      <c r="F29" s="108">
        <f>'Гл. экон.'!F29+Экономисты!F29</f>
        <v>174</v>
      </c>
      <c r="G29" s="109">
        <f t="shared" si="1"/>
        <v>86.138613861386133</v>
      </c>
      <c r="H29" s="108">
        <f>'Гл. экон.'!H29+Экономисты!H29</f>
        <v>201</v>
      </c>
      <c r="I29" s="109">
        <f t="shared" si="2"/>
        <v>99.504950495049499</v>
      </c>
      <c r="J29" s="109">
        <f t="shared" si="3"/>
        <v>99.504950495049499</v>
      </c>
      <c r="K29" s="108">
        <f>'Гл. экон.'!K29+Экономисты!K29</f>
        <v>184</v>
      </c>
      <c r="L29" s="109">
        <f t="shared" si="4"/>
        <v>91.089108910891099</v>
      </c>
      <c r="M29" s="108">
        <f>'Гл. экон.'!M29+Экономисты!M29</f>
        <v>17</v>
      </c>
      <c r="N29" s="109">
        <f t="shared" si="5"/>
        <v>8.4158415841584162</v>
      </c>
      <c r="O29" s="108">
        <f>'Гл. экон.'!O29+Экономисты!O29</f>
        <v>1</v>
      </c>
      <c r="P29" s="109">
        <f t="shared" si="6"/>
        <v>0.49504950495049505</v>
      </c>
      <c r="Q29" s="108">
        <f>'Гл. экон.'!Q29+Экономисты!Q29</f>
        <v>0</v>
      </c>
      <c r="R29" s="109">
        <f t="shared" si="7"/>
        <v>0</v>
      </c>
      <c r="S29" s="108">
        <f>'Гл. экон.'!S29+Экономисты!S29</f>
        <v>14</v>
      </c>
      <c r="T29" s="109">
        <f t="shared" si="8"/>
        <v>6.9306930693069315</v>
      </c>
      <c r="U29" s="108">
        <f>'Гл. экон.'!U29+Экономисты!U29</f>
        <v>21</v>
      </c>
      <c r="V29" s="109">
        <f t="shared" si="9"/>
        <v>10.396039603960396</v>
      </c>
      <c r="W29" s="108">
        <f>'Гл. экон.'!W29+Экономисты!W29</f>
        <v>5</v>
      </c>
      <c r="X29" s="109">
        <f t="shared" si="10"/>
        <v>2.4752475247524752</v>
      </c>
      <c r="Y29" s="108">
        <f>'Гл. экон.'!Y29+Экономисты!Y29</f>
        <v>26</v>
      </c>
      <c r="Z29" s="109">
        <f t="shared" si="11"/>
        <v>12.871287128712872</v>
      </c>
      <c r="AA29" s="108">
        <f>'Гл. экон.'!AA29+Экономисты!AA29</f>
        <v>0</v>
      </c>
      <c r="AB29" s="109">
        <f t="shared" si="12"/>
        <v>0</v>
      </c>
      <c r="AC29" s="109">
        <f t="shared" si="13"/>
        <v>0</v>
      </c>
      <c r="AD29" s="108">
        <f>'Гл. экон.'!AD29+Экономисты!AD29</f>
        <v>34</v>
      </c>
      <c r="AE29" s="109">
        <f t="shared" si="14"/>
        <v>16.831683168316832</v>
      </c>
      <c r="AF29" s="108">
        <f>'Гл. экон.'!AF29+Экономисты!AF29</f>
        <v>0</v>
      </c>
      <c r="AG29" s="109">
        <f t="shared" si="15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108">
        <f>'Гл. экон.'!C30+Экономисты!C30</f>
        <v>188</v>
      </c>
      <c r="D30" s="108">
        <f>'Гл. экон.'!D30+Экономисты!D30</f>
        <v>180</v>
      </c>
      <c r="E30" s="109">
        <f t="shared" si="0"/>
        <v>95.744680851063833</v>
      </c>
      <c r="F30" s="108">
        <f>'Гл. экон.'!F30+Экономисты!F30</f>
        <v>158</v>
      </c>
      <c r="G30" s="109">
        <f t="shared" si="1"/>
        <v>87.777777777777771</v>
      </c>
      <c r="H30" s="108">
        <f>'Гл. экон.'!H30+Экономисты!H30</f>
        <v>179</v>
      </c>
      <c r="I30" s="109">
        <f t="shared" si="2"/>
        <v>99.444444444444443</v>
      </c>
      <c r="J30" s="109">
        <f t="shared" si="3"/>
        <v>95.212765957446805</v>
      </c>
      <c r="K30" s="108">
        <f>'Гл. экон.'!K30+Экономисты!K30</f>
        <v>153</v>
      </c>
      <c r="L30" s="109">
        <f t="shared" si="4"/>
        <v>85</v>
      </c>
      <c r="M30" s="108">
        <f>'Гл. экон.'!M30+Экономисты!M30</f>
        <v>26</v>
      </c>
      <c r="N30" s="109">
        <f t="shared" si="5"/>
        <v>14.444444444444443</v>
      </c>
      <c r="O30" s="108">
        <f>'Гл. экон.'!O30+Экономисты!O30</f>
        <v>1</v>
      </c>
      <c r="P30" s="109">
        <f t="shared" si="6"/>
        <v>0.55555555555555558</v>
      </c>
      <c r="Q30" s="108">
        <f>'Гл. экон.'!Q30+Экономисты!Q30</f>
        <v>0</v>
      </c>
      <c r="R30" s="109">
        <f t="shared" si="7"/>
        <v>0</v>
      </c>
      <c r="S30" s="108">
        <f>'Гл. экон.'!S30+Экономисты!S30</f>
        <v>27</v>
      </c>
      <c r="T30" s="109">
        <f t="shared" si="8"/>
        <v>15</v>
      </c>
      <c r="U30" s="108">
        <f>'Гл. экон.'!U30+Экономисты!U30</f>
        <v>17</v>
      </c>
      <c r="V30" s="109">
        <f t="shared" si="9"/>
        <v>9.4444444444444446</v>
      </c>
      <c r="W30" s="108">
        <f>'Гл. экон.'!W30+Экономисты!W30</f>
        <v>5</v>
      </c>
      <c r="X30" s="109">
        <f t="shared" si="10"/>
        <v>2.7777777777777777</v>
      </c>
      <c r="Y30" s="108">
        <f>'Гл. экон.'!Y30+Экономисты!Y30</f>
        <v>29</v>
      </c>
      <c r="Z30" s="109">
        <f t="shared" si="11"/>
        <v>16.111111111111111</v>
      </c>
      <c r="AA30" s="108">
        <f>'Гл. экон.'!AA30+Экономисты!AA30</f>
        <v>2</v>
      </c>
      <c r="AB30" s="109">
        <f t="shared" si="12"/>
        <v>1.1111111111111112</v>
      </c>
      <c r="AC30" s="109">
        <f t="shared" si="13"/>
        <v>6.8965517241379306</v>
      </c>
      <c r="AD30" s="108">
        <f>'Гл. экон.'!AD30+Экономисты!AD30</f>
        <v>23</v>
      </c>
      <c r="AE30" s="109">
        <f t="shared" si="14"/>
        <v>12.777777777777777</v>
      </c>
      <c r="AF30" s="108">
        <f>'Гл. экон.'!AF30+Экономисты!AF30</f>
        <v>0</v>
      </c>
      <c r="AG30" s="109">
        <f t="shared" si="15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108">
        <f>'Гл. экон.'!C31+Экономисты!C31</f>
        <v>165</v>
      </c>
      <c r="D31" s="108">
        <f>'Гл. экон.'!D31+Экономисты!D31</f>
        <v>151</v>
      </c>
      <c r="E31" s="109">
        <f t="shared" si="0"/>
        <v>91.515151515151516</v>
      </c>
      <c r="F31" s="108">
        <f>'Гл. экон.'!F31+Экономисты!F31</f>
        <v>127</v>
      </c>
      <c r="G31" s="109">
        <f t="shared" si="1"/>
        <v>84.105960264900659</v>
      </c>
      <c r="H31" s="108">
        <f>'Гл. экон.'!H31+Экономисты!H31</f>
        <v>149</v>
      </c>
      <c r="I31" s="109">
        <f t="shared" si="2"/>
        <v>98.675496688741731</v>
      </c>
      <c r="J31" s="109">
        <f t="shared" si="3"/>
        <v>90.303030303030312</v>
      </c>
      <c r="K31" s="108">
        <f>'Гл. экон.'!K31+Экономисты!K31</f>
        <v>135</v>
      </c>
      <c r="L31" s="109">
        <f t="shared" si="4"/>
        <v>89.403973509933778</v>
      </c>
      <c r="M31" s="108">
        <f>'Гл. экон.'!M31+Экономисты!M31</f>
        <v>14</v>
      </c>
      <c r="N31" s="109">
        <f t="shared" si="5"/>
        <v>9.2715231788079464</v>
      </c>
      <c r="O31" s="108">
        <f>'Гл. экон.'!O31+Экономисты!O31</f>
        <v>2</v>
      </c>
      <c r="P31" s="109">
        <f t="shared" si="6"/>
        <v>1.3245033112582782</v>
      </c>
      <c r="Q31" s="108">
        <f>'Гл. экон.'!Q31+Экономисты!Q31</f>
        <v>0</v>
      </c>
      <c r="R31" s="109">
        <f t="shared" si="7"/>
        <v>0</v>
      </c>
      <c r="S31" s="108">
        <f>'Гл. экон.'!S31+Экономисты!S31</f>
        <v>15</v>
      </c>
      <c r="T31" s="109">
        <f t="shared" si="8"/>
        <v>9.9337748344370862</v>
      </c>
      <c r="U31" s="108">
        <f>'Гл. экон.'!U31+Экономисты!U31</f>
        <v>28</v>
      </c>
      <c r="V31" s="109">
        <f t="shared" si="9"/>
        <v>18.543046357615893</v>
      </c>
      <c r="W31" s="108">
        <f>'Гл. экон.'!W31+Экономисты!W31</f>
        <v>2</v>
      </c>
      <c r="X31" s="109">
        <f t="shared" si="10"/>
        <v>1.3245033112582782</v>
      </c>
      <c r="Y31" s="108">
        <f>'Гл. экон.'!Y31+Экономисты!Y31</f>
        <v>37</v>
      </c>
      <c r="Z31" s="109">
        <f t="shared" si="11"/>
        <v>24.503311258278146</v>
      </c>
      <c r="AA31" s="108">
        <f>'Гл. экон.'!AA31+Экономисты!AA31</f>
        <v>2</v>
      </c>
      <c r="AB31" s="109">
        <f t="shared" si="12"/>
        <v>1.3245033112582782</v>
      </c>
      <c r="AC31" s="109">
        <f t="shared" si="13"/>
        <v>5.4054054054054053</v>
      </c>
      <c r="AD31" s="108">
        <f>'Гл. экон.'!AD31+Экономисты!AD31</f>
        <v>19</v>
      </c>
      <c r="AE31" s="109">
        <f t="shared" si="14"/>
        <v>12.582781456953644</v>
      </c>
      <c r="AF31" s="108">
        <f>'Гл. экон.'!AF31+Экономисты!AF31</f>
        <v>0</v>
      </c>
      <c r="AG31" s="109">
        <f t="shared" si="15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108">
        <f>'Гл. экон.'!C32+Экономисты!C32</f>
        <v>21</v>
      </c>
      <c r="D32" s="108">
        <f>'Гл. экон.'!D32+Экономисты!D32</f>
        <v>21</v>
      </c>
      <c r="E32" s="109">
        <f t="shared" ref="E32" si="32">IF(C32=0,0,D32/C32*100)</f>
        <v>100</v>
      </c>
      <c r="F32" s="108">
        <f>'Гл. экон.'!F32+Экономисты!F32</f>
        <v>21</v>
      </c>
      <c r="G32" s="109">
        <f t="shared" ref="G32" si="33">IF(D32=0,0,F32/D32*100)</f>
        <v>100</v>
      </c>
      <c r="H32" s="108">
        <f>'Гл. экон.'!H32+Экономисты!H32</f>
        <v>20</v>
      </c>
      <c r="I32" s="109">
        <f t="shared" ref="I32" si="34">IF(D32=0,0,H32/D32*100)</f>
        <v>95.238095238095227</v>
      </c>
      <c r="J32" s="109">
        <f t="shared" ref="J32" si="35">IF(C32=0,0,H32/C32*100)</f>
        <v>95.238095238095227</v>
      </c>
      <c r="K32" s="108">
        <f>'Гл. экон.'!K32+Экономисты!K32</f>
        <v>19</v>
      </c>
      <c r="L32" s="109">
        <f t="shared" ref="L32" si="36">IF(D32=0,0,K32/D32*100)</f>
        <v>90.476190476190482</v>
      </c>
      <c r="M32" s="108">
        <f>'Гл. экон.'!M32+Экономисты!M32</f>
        <v>1</v>
      </c>
      <c r="N32" s="109">
        <f t="shared" ref="N32" si="37">IF(D32=0,0,M32/D32*100)</f>
        <v>4.7619047619047619</v>
      </c>
      <c r="O32" s="108">
        <f>'Гл. экон.'!O32+Экономисты!O32</f>
        <v>1</v>
      </c>
      <c r="P32" s="109">
        <f t="shared" ref="P32" si="38">IF(D32=0,0,O32/D32*100)</f>
        <v>4.7619047619047619</v>
      </c>
      <c r="Q32" s="108">
        <f>'Гл. экон.'!Q32+Экономисты!Q32</f>
        <v>0</v>
      </c>
      <c r="R32" s="109">
        <f t="shared" ref="R32" si="39">IF(O32=0,0,Q32/O32*100)</f>
        <v>0</v>
      </c>
      <c r="S32" s="108">
        <f>'Гл. экон.'!S32+Экономисты!S32</f>
        <v>0</v>
      </c>
      <c r="T32" s="109">
        <f t="shared" ref="T32" si="40">IF(D32=0,0,S32/D32*100)</f>
        <v>0</v>
      </c>
      <c r="U32" s="108">
        <f>'Гл. экон.'!U32+Экономисты!U32</f>
        <v>2</v>
      </c>
      <c r="V32" s="109">
        <f t="shared" ref="V32" si="41">IF(D32=0,0,U32/D32*100)</f>
        <v>9.5238095238095237</v>
      </c>
      <c r="W32" s="108">
        <f>'Гл. экон.'!W32+Экономисты!W32</f>
        <v>0</v>
      </c>
      <c r="X32" s="109">
        <f t="shared" ref="X32" si="42">IF(D32=0,0,W32/D32*100)</f>
        <v>0</v>
      </c>
      <c r="Y32" s="108">
        <f>'Гл. экон.'!Y32+Экономисты!Y32</f>
        <v>1</v>
      </c>
      <c r="Z32" s="109">
        <f t="shared" ref="Z32" si="43">IF(D32=0,0,Y32/D32*100)</f>
        <v>4.7619047619047619</v>
      </c>
      <c r="AA32" s="108">
        <f>'Гл. экон.'!AA32+Экономисты!AA32</f>
        <v>0</v>
      </c>
      <c r="AB32" s="109">
        <f t="shared" ref="AB32" si="44">IF(D32=0,0,AA32/D32*100)</f>
        <v>0</v>
      </c>
      <c r="AC32" s="109">
        <f t="shared" ref="AC32" si="45">IF(Y32=0,0,AA32/Y32*100)</f>
        <v>0</v>
      </c>
      <c r="AD32" s="108">
        <f>'Гл. экон.'!AD32+Экономисты!AD32</f>
        <v>0</v>
      </c>
      <c r="AE32" s="109">
        <f t="shared" ref="AE32" si="46">IF(D32=0,0,AD32/D32*100)</f>
        <v>0</v>
      </c>
      <c r="AF32" s="108">
        <f>'Гл. экон.'!AF32+Экономисты!AF32</f>
        <v>0</v>
      </c>
      <c r="AG32" s="109">
        <f t="shared" ref="AG32" si="47">IF(D32=0,0,AF32/D32*100)</f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108">
        <f>'Гл. экон.'!C33+Экономисты!C33</f>
        <v>163</v>
      </c>
      <c r="D33" s="108">
        <f>'Гл. экон.'!D33+Экономисты!D33</f>
        <v>163</v>
      </c>
      <c r="E33" s="109">
        <f t="shared" si="0"/>
        <v>100</v>
      </c>
      <c r="F33" s="108">
        <f>'Гл. экон.'!F33+Экономисты!F33</f>
        <v>138</v>
      </c>
      <c r="G33" s="109">
        <f t="shared" si="1"/>
        <v>84.662576687116569</v>
      </c>
      <c r="H33" s="108">
        <f>'Гл. экон.'!H33+Экономисты!H33</f>
        <v>163</v>
      </c>
      <c r="I33" s="109">
        <f t="shared" si="2"/>
        <v>100</v>
      </c>
      <c r="J33" s="109">
        <f t="shared" si="3"/>
        <v>100</v>
      </c>
      <c r="K33" s="108">
        <f>'Гл. экон.'!K33+Экономисты!K33</f>
        <v>116</v>
      </c>
      <c r="L33" s="109">
        <f t="shared" si="4"/>
        <v>71.165644171779135</v>
      </c>
      <c r="M33" s="108">
        <f>'Гл. экон.'!M33+Экономисты!M33</f>
        <v>47</v>
      </c>
      <c r="N33" s="109">
        <f t="shared" si="5"/>
        <v>28.834355828220858</v>
      </c>
      <c r="O33" s="108">
        <f>'Гл. экон.'!O33+Экономисты!O33</f>
        <v>0</v>
      </c>
      <c r="P33" s="109">
        <f t="shared" si="6"/>
        <v>0</v>
      </c>
      <c r="Q33" s="108">
        <f>'Гл. экон.'!Q33+Экономисты!Q33</f>
        <v>2</v>
      </c>
      <c r="R33" s="109">
        <f t="shared" si="7"/>
        <v>0</v>
      </c>
      <c r="S33" s="108">
        <f>'Гл. экон.'!S33+Экономисты!S33</f>
        <v>13</v>
      </c>
      <c r="T33" s="109">
        <f t="shared" si="8"/>
        <v>7.9754601226993866</v>
      </c>
      <c r="U33" s="108">
        <f>'Гл. экон.'!U33+Экономисты!U33</f>
        <v>12</v>
      </c>
      <c r="V33" s="109">
        <f t="shared" si="9"/>
        <v>7.3619631901840492</v>
      </c>
      <c r="W33" s="108">
        <f>'Гл. экон.'!W33+Экономисты!W33</f>
        <v>7</v>
      </c>
      <c r="X33" s="109">
        <f t="shared" si="10"/>
        <v>4.294478527607362</v>
      </c>
      <c r="Y33" s="108">
        <f>'Гл. экон.'!Y33+Экономисты!Y33</f>
        <v>12</v>
      </c>
      <c r="Z33" s="109">
        <f t="shared" si="11"/>
        <v>7.3619631901840492</v>
      </c>
      <c r="AA33" s="108">
        <f>'Гл. экон.'!AA33+Экономисты!AA33</f>
        <v>1</v>
      </c>
      <c r="AB33" s="109">
        <f t="shared" si="12"/>
        <v>0.61349693251533743</v>
      </c>
      <c r="AC33" s="109">
        <f t="shared" si="13"/>
        <v>8.3333333333333321</v>
      </c>
      <c r="AD33" s="108">
        <f>'Гл. экон.'!AD33+Экономисты!AD33</f>
        <v>5</v>
      </c>
      <c r="AE33" s="109">
        <f t="shared" si="14"/>
        <v>3.0674846625766872</v>
      </c>
      <c r="AF33" s="108">
        <f>'Гл. экон.'!AF33+Экономисты!AF33</f>
        <v>0</v>
      </c>
      <c r="AG33" s="109">
        <f t="shared" si="15"/>
        <v>0</v>
      </c>
      <c r="AH33" s="42"/>
      <c r="AI33" s="42"/>
    </row>
    <row r="34" spans="1:35" x14ac:dyDescent="0.25">
      <c r="A34" s="93">
        <v>24</v>
      </c>
      <c r="B34" s="94" t="s">
        <v>55</v>
      </c>
      <c r="C34" s="108">
        <f>'Гл. экон.'!C34+Экономисты!C34</f>
        <v>93</v>
      </c>
      <c r="D34" s="108">
        <f>'Гл. экон.'!D34+Экономисты!D34</f>
        <v>87</v>
      </c>
      <c r="E34" s="109">
        <f t="shared" si="0"/>
        <v>93.548387096774192</v>
      </c>
      <c r="F34" s="108">
        <f>'Гл. экон.'!F34+Экономисты!F34</f>
        <v>74</v>
      </c>
      <c r="G34" s="109">
        <f t="shared" si="1"/>
        <v>85.057471264367805</v>
      </c>
      <c r="H34" s="108">
        <f>'Гл. экон.'!H34+Экономисты!H34</f>
        <v>87</v>
      </c>
      <c r="I34" s="109">
        <f t="shared" si="2"/>
        <v>100</v>
      </c>
      <c r="J34" s="109">
        <f t="shared" si="3"/>
        <v>93.548387096774192</v>
      </c>
      <c r="K34" s="108">
        <f>'Гл. экон.'!K34+Экономисты!K34</f>
        <v>68</v>
      </c>
      <c r="L34" s="109">
        <f t="shared" si="4"/>
        <v>78.160919540229884</v>
      </c>
      <c r="M34" s="108">
        <f>'Гл. экон.'!M34+Экономисты!M34</f>
        <v>19</v>
      </c>
      <c r="N34" s="109">
        <f t="shared" si="5"/>
        <v>21.839080459770116</v>
      </c>
      <c r="O34" s="108">
        <f>'Гл. экон.'!O34+Экономисты!O34</f>
        <v>0</v>
      </c>
      <c r="P34" s="109">
        <f t="shared" si="6"/>
        <v>0</v>
      </c>
      <c r="Q34" s="108">
        <f>'Гл. экон.'!Q34+Экономисты!Q34</f>
        <v>1</v>
      </c>
      <c r="R34" s="109">
        <f t="shared" si="7"/>
        <v>0</v>
      </c>
      <c r="S34" s="108">
        <f>'Гл. экон.'!S34+Экономисты!S34</f>
        <v>9</v>
      </c>
      <c r="T34" s="109">
        <f t="shared" si="8"/>
        <v>10.344827586206897</v>
      </c>
      <c r="U34" s="108">
        <f>'Гл. экон.'!U34+Экономисты!U34</f>
        <v>17</v>
      </c>
      <c r="V34" s="109">
        <f t="shared" si="9"/>
        <v>19.540229885057471</v>
      </c>
      <c r="W34" s="108">
        <f>'Гл. экон.'!W34+Экономисты!W34</f>
        <v>3</v>
      </c>
      <c r="X34" s="109">
        <f t="shared" si="10"/>
        <v>3.4482758620689653</v>
      </c>
      <c r="Y34" s="108">
        <f>'Гл. экон.'!Y34+Экономисты!Y34</f>
        <v>8</v>
      </c>
      <c r="Z34" s="109">
        <f t="shared" si="11"/>
        <v>9.1954022988505741</v>
      </c>
      <c r="AA34" s="108">
        <f>'Гл. экон.'!AA34+Экономисты!AA34</f>
        <v>2</v>
      </c>
      <c r="AB34" s="109">
        <f t="shared" si="12"/>
        <v>2.2988505747126435</v>
      </c>
      <c r="AC34" s="109">
        <f t="shared" si="13"/>
        <v>25</v>
      </c>
      <c r="AD34" s="108">
        <f>'Гл. экон.'!AD34+Экономисты!AD34</f>
        <v>6</v>
      </c>
      <c r="AE34" s="109">
        <f t="shared" si="14"/>
        <v>6.8965517241379306</v>
      </c>
      <c r="AF34" s="108">
        <f>'Гл. экон.'!AF34+Экономисты!AF34</f>
        <v>0</v>
      </c>
      <c r="AG34" s="109">
        <f t="shared" si="15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108">
        <f>'Гл. экон.'!C35+Экономисты!C35</f>
        <v>37</v>
      </c>
      <c r="D35" s="108">
        <f>'Гл. экон.'!D35+Экономисты!D35</f>
        <v>33</v>
      </c>
      <c r="E35" s="109">
        <f t="shared" si="0"/>
        <v>89.189189189189193</v>
      </c>
      <c r="F35" s="108">
        <f>'Гл. экон.'!F35+Экономисты!F35</f>
        <v>29</v>
      </c>
      <c r="G35" s="109">
        <f t="shared" si="1"/>
        <v>87.878787878787875</v>
      </c>
      <c r="H35" s="108">
        <f>'Гл. экон.'!H35+Экономисты!H35</f>
        <v>33</v>
      </c>
      <c r="I35" s="109">
        <f t="shared" si="2"/>
        <v>100</v>
      </c>
      <c r="J35" s="109">
        <f t="shared" si="3"/>
        <v>89.189189189189193</v>
      </c>
      <c r="K35" s="108">
        <f>'Гл. экон.'!K35+Экономисты!K35</f>
        <v>24</v>
      </c>
      <c r="L35" s="109">
        <f t="shared" si="4"/>
        <v>72.727272727272734</v>
      </c>
      <c r="M35" s="108">
        <f>'Гл. экон.'!M35+Экономисты!M35</f>
        <v>9</v>
      </c>
      <c r="N35" s="109">
        <f t="shared" si="5"/>
        <v>27.27272727272727</v>
      </c>
      <c r="O35" s="108">
        <f>'Гл. экон.'!O35+Экономисты!O35</f>
        <v>0</v>
      </c>
      <c r="P35" s="109">
        <f t="shared" si="6"/>
        <v>0</v>
      </c>
      <c r="Q35" s="108">
        <f>'Гл. экон.'!Q35+Экономисты!Q35</f>
        <v>0</v>
      </c>
      <c r="R35" s="109">
        <f t="shared" si="7"/>
        <v>0</v>
      </c>
      <c r="S35" s="108">
        <f>'Гл. экон.'!S35+Экономисты!S35</f>
        <v>1</v>
      </c>
      <c r="T35" s="109">
        <f t="shared" si="8"/>
        <v>3.0303030303030303</v>
      </c>
      <c r="U35" s="108">
        <f>'Гл. экон.'!U35+Экономисты!U35</f>
        <v>6</v>
      </c>
      <c r="V35" s="109">
        <f t="shared" si="9"/>
        <v>18.181818181818183</v>
      </c>
      <c r="W35" s="108">
        <f>'Гл. экон.'!W35+Экономисты!W35</f>
        <v>0</v>
      </c>
      <c r="X35" s="109">
        <f t="shared" si="10"/>
        <v>0</v>
      </c>
      <c r="Y35" s="108">
        <f>'Гл. экон.'!Y35+Экономисты!Y35</f>
        <v>3</v>
      </c>
      <c r="Z35" s="109">
        <f t="shared" si="11"/>
        <v>9.0909090909090917</v>
      </c>
      <c r="AA35" s="108">
        <f>'Гл. экон.'!AA35+Экономисты!AA35</f>
        <v>0</v>
      </c>
      <c r="AB35" s="109">
        <f t="shared" si="12"/>
        <v>0</v>
      </c>
      <c r="AC35" s="109">
        <f t="shared" si="13"/>
        <v>0</v>
      </c>
      <c r="AD35" s="108">
        <f>'Гл. экон.'!AD35+Экономисты!AD35</f>
        <v>1</v>
      </c>
      <c r="AE35" s="109">
        <f t="shared" si="14"/>
        <v>3.0303030303030303</v>
      </c>
      <c r="AF35" s="108">
        <f>'Гл. экон.'!AF35+Экономисты!AF35</f>
        <v>0</v>
      </c>
      <c r="AG35" s="109">
        <f t="shared" si="15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108">
        <f>'Гл. экон.'!C36+Экономисты!C36</f>
        <v>265</v>
      </c>
      <c r="D36" s="108">
        <f>'Гл. экон.'!D36+Экономисты!D36</f>
        <v>262</v>
      </c>
      <c r="E36" s="109">
        <f t="shared" si="0"/>
        <v>98.867924528301884</v>
      </c>
      <c r="F36" s="108">
        <f>'Гл. экон.'!F36+Экономисты!F36</f>
        <v>243</v>
      </c>
      <c r="G36" s="109">
        <f t="shared" si="1"/>
        <v>92.748091603053439</v>
      </c>
      <c r="H36" s="108">
        <f>'Гл. экон.'!H36+Экономисты!H36</f>
        <v>262</v>
      </c>
      <c r="I36" s="109">
        <f t="shared" si="2"/>
        <v>100</v>
      </c>
      <c r="J36" s="109">
        <f t="shared" si="3"/>
        <v>98.867924528301884</v>
      </c>
      <c r="K36" s="108">
        <f>'Гл. экон.'!K36+Экономисты!K36</f>
        <v>243</v>
      </c>
      <c r="L36" s="109">
        <f t="shared" si="4"/>
        <v>92.748091603053439</v>
      </c>
      <c r="M36" s="108">
        <f>'Гл. экон.'!M36+Экономисты!M36</f>
        <v>19</v>
      </c>
      <c r="N36" s="109">
        <f t="shared" si="5"/>
        <v>7.2519083969465647</v>
      </c>
      <c r="O36" s="108">
        <f>'Гл. экон.'!O36+Экономисты!O36</f>
        <v>0</v>
      </c>
      <c r="P36" s="109">
        <f t="shared" si="6"/>
        <v>0</v>
      </c>
      <c r="Q36" s="108">
        <f>'Гл. экон.'!Q36+Экономисты!Q36</f>
        <v>0</v>
      </c>
      <c r="R36" s="109">
        <f t="shared" si="7"/>
        <v>0</v>
      </c>
      <c r="S36" s="108">
        <f>'Гл. экон.'!S36+Экономисты!S36</f>
        <v>28</v>
      </c>
      <c r="T36" s="109">
        <f t="shared" si="8"/>
        <v>10.687022900763358</v>
      </c>
      <c r="U36" s="108">
        <f>'Гл. экон.'!U36+Экономисты!U36</f>
        <v>34</v>
      </c>
      <c r="V36" s="109">
        <f t="shared" si="9"/>
        <v>12.977099236641221</v>
      </c>
      <c r="W36" s="108">
        <f>'Гл. экон.'!W36+Экономисты!W36</f>
        <v>4</v>
      </c>
      <c r="X36" s="109">
        <f t="shared" si="10"/>
        <v>1.5267175572519083</v>
      </c>
      <c r="Y36" s="108">
        <f>'Гл. экон.'!Y36+Экономисты!Y36</f>
        <v>57</v>
      </c>
      <c r="Z36" s="109">
        <f t="shared" si="11"/>
        <v>21.755725190839694</v>
      </c>
      <c r="AA36" s="108">
        <f>'Гл. экон.'!AA36+Экономисты!AA36</f>
        <v>2</v>
      </c>
      <c r="AB36" s="109">
        <f t="shared" si="12"/>
        <v>0.76335877862595414</v>
      </c>
      <c r="AC36" s="109">
        <f t="shared" si="13"/>
        <v>3.5087719298245612</v>
      </c>
      <c r="AD36" s="108">
        <f>'Гл. экон.'!AD36+Экономисты!AD36</f>
        <v>55</v>
      </c>
      <c r="AE36" s="109">
        <f t="shared" si="14"/>
        <v>20.992366412213741</v>
      </c>
      <c r="AF36" s="108">
        <f>'Гл. экон.'!AF36+Экономисты!AF36</f>
        <v>0</v>
      </c>
      <c r="AG36" s="109">
        <f t="shared" si="15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108">
        <f>'Гл. экон.'!C37+Экономисты!C37</f>
        <v>124</v>
      </c>
      <c r="D37" s="108">
        <f>'Гл. экон.'!D37+Экономисты!D37</f>
        <v>110</v>
      </c>
      <c r="E37" s="109">
        <f t="shared" si="0"/>
        <v>88.709677419354833</v>
      </c>
      <c r="F37" s="108">
        <f>'Гл. экон.'!F37+Экономисты!F37</f>
        <v>91</v>
      </c>
      <c r="G37" s="109">
        <f t="shared" si="1"/>
        <v>82.727272727272734</v>
      </c>
      <c r="H37" s="108">
        <f>'Гл. экон.'!H37+Экономисты!H37</f>
        <v>110</v>
      </c>
      <c r="I37" s="109">
        <f t="shared" si="2"/>
        <v>100</v>
      </c>
      <c r="J37" s="109">
        <f t="shared" si="3"/>
        <v>88.709677419354833</v>
      </c>
      <c r="K37" s="108">
        <f>'Гл. экон.'!K37+Экономисты!K37</f>
        <v>79</v>
      </c>
      <c r="L37" s="109">
        <f t="shared" si="4"/>
        <v>71.818181818181813</v>
      </c>
      <c r="M37" s="108">
        <f>'Гл. экон.'!M37+Экономисты!M37</f>
        <v>31</v>
      </c>
      <c r="N37" s="109">
        <f t="shared" si="5"/>
        <v>28.18181818181818</v>
      </c>
      <c r="O37" s="108">
        <f>'Гл. экон.'!O37+Экономисты!O37</f>
        <v>0</v>
      </c>
      <c r="P37" s="109">
        <f t="shared" si="6"/>
        <v>0</v>
      </c>
      <c r="Q37" s="108">
        <f>'Гл. экон.'!Q37+Экономисты!Q37</f>
        <v>0</v>
      </c>
      <c r="R37" s="109">
        <f t="shared" si="7"/>
        <v>0</v>
      </c>
      <c r="S37" s="108">
        <f>'Гл. экон.'!S37+Экономисты!S37</f>
        <v>13</v>
      </c>
      <c r="T37" s="109">
        <f t="shared" si="8"/>
        <v>11.818181818181818</v>
      </c>
      <c r="U37" s="108">
        <f>'Гл. экон.'!U37+Экономисты!U37</f>
        <v>12</v>
      </c>
      <c r="V37" s="109">
        <f t="shared" si="9"/>
        <v>10.909090909090908</v>
      </c>
      <c r="W37" s="108">
        <f>'Гл. экон.'!W37+Экономисты!W37</f>
        <v>0</v>
      </c>
      <c r="X37" s="109">
        <f t="shared" si="10"/>
        <v>0</v>
      </c>
      <c r="Y37" s="108">
        <f>'Гл. экон.'!Y37+Экономисты!Y37</f>
        <v>16</v>
      </c>
      <c r="Z37" s="109">
        <f t="shared" si="11"/>
        <v>14.545454545454545</v>
      </c>
      <c r="AA37" s="108">
        <f>'Гл. экон.'!AA37+Экономисты!AA37</f>
        <v>0</v>
      </c>
      <c r="AB37" s="109">
        <f t="shared" si="12"/>
        <v>0</v>
      </c>
      <c r="AC37" s="109">
        <f t="shared" si="13"/>
        <v>0</v>
      </c>
      <c r="AD37" s="108">
        <f>'Гл. экон.'!AD37+Экономисты!AD37</f>
        <v>10</v>
      </c>
      <c r="AE37" s="109">
        <f t="shared" si="14"/>
        <v>9.0909090909090917</v>
      </c>
      <c r="AF37" s="108">
        <f>'Гл. экон.'!AF37+Экономисты!AF37</f>
        <v>0</v>
      </c>
      <c r="AG37" s="109">
        <f t="shared" si="15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108">
        <f>'Гл. экон.'!C38+Экономисты!C38</f>
        <v>68</v>
      </c>
      <c r="D38" s="108">
        <f>'Гл. экон.'!D38+Экономисты!D38</f>
        <v>57</v>
      </c>
      <c r="E38" s="109">
        <f t="shared" si="0"/>
        <v>83.82352941176471</v>
      </c>
      <c r="F38" s="108">
        <f>'Гл. экон.'!F38+Экономисты!F38</f>
        <v>52</v>
      </c>
      <c r="G38" s="109">
        <f t="shared" si="1"/>
        <v>91.228070175438589</v>
      </c>
      <c r="H38" s="108">
        <f>'Гл. экон.'!H38+Экономисты!H38</f>
        <v>57</v>
      </c>
      <c r="I38" s="109">
        <f t="shared" si="2"/>
        <v>100</v>
      </c>
      <c r="J38" s="109">
        <f t="shared" si="3"/>
        <v>83.82352941176471</v>
      </c>
      <c r="K38" s="108">
        <f>'Гл. экон.'!K38+Экономисты!K38</f>
        <v>49</v>
      </c>
      <c r="L38" s="109">
        <f t="shared" si="4"/>
        <v>85.964912280701753</v>
      </c>
      <c r="M38" s="108">
        <f>'Гл. экон.'!M38+Экономисты!M38</f>
        <v>8</v>
      </c>
      <c r="N38" s="109">
        <f t="shared" si="5"/>
        <v>14.035087719298245</v>
      </c>
      <c r="O38" s="108">
        <f>'Гл. экон.'!O38+Экономисты!O38</f>
        <v>0</v>
      </c>
      <c r="P38" s="109">
        <f t="shared" si="6"/>
        <v>0</v>
      </c>
      <c r="Q38" s="108">
        <f>'Гл. экон.'!Q38+Экономисты!Q38</f>
        <v>0</v>
      </c>
      <c r="R38" s="109">
        <f t="shared" si="7"/>
        <v>0</v>
      </c>
      <c r="S38" s="108">
        <f>'Гл. экон.'!S38+Экономисты!S38</f>
        <v>4</v>
      </c>
      <c r="T38" s="109">
        <f t="shared" si="8"/>
        <v>7.0175438596491224</v>
      </c>
      <c r="U38" s="108">
        <f>'Гл. экон.'!U38+Экономисты!U38</f>
        <v>9</v>
      </c>
      <c r="V38" s="109">
        <f t="shared" si="9"/>
        <v>15.789473684210526</v>
      </c>
      <c r="W38" s="108">
        <f>'Гл. экон.'!W38+Экономисты!W38</f>
        <v>0</v>
      </c>
      <c r="X38" s="109">
        <f t="shared" si="10"/>
        <v>0</v>
      </c>
      <c r="Y38" s="108">
        <f>'Гл. экон.'!Y38+Экономисты!Y38</f>
        <v>6</v>
      </c>
      <c r="Z38" s="109">
        <f t="shared" si="11"/>
        <v>10.526315789473683</v>
      </c>
      <c r="AA38" s="108">
        <f>'Гл. экон.'!AA38+Экономисты!AA38</f>
        <v>0</v>
      </c>
      <c r="AB38" s="109">
        <f t="shared" si="12"/>
        <v>0</v>
      </c>
      <c r="AC38" s="109">
        <f t="shared" si="13"/>
        <v>0</v>
      </c>
      <c r="AD38" s="108">
        <f>'Гл. экон.'!AD38+Экономисты!AD38</f>
        <v>7</v>
      </c>
      <c r="AE38" s="109">
        <f t="shared" si="14"/>
        <v>12.280701754385964</v>
      </c>
      <c r="AF38" s="108">
        <f>'Гл. экон.'!AF38+Экономисты!AF38</f>
        <v>0</v>
      </c>
      <c r="AG38" s="109">
        <f t="shared" si="15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108">
        <f>'Гл. экон.'!C39+Экономисты!C39</f>
        <v>67</v>
      </c>
      <c r="D39" s="108">
        <f>'Гл. экон.'!D39+Экономисты!D39</f>
        <v>34</v>
      </c>
      <c r="E39" s="109">
        <f t="shared" si="0"/>
        <v>50.746268656716417</v>
      </c>
      <c r="F39" s="108">
        <f>'Гл. экон.'!F39+Экономисты!F39</f>
        <v>28</v>
      </c>
      <c r="G39" s="109">
        <f t="shared" si="1"/>
        <v>82.35294117647058</v>
      </c>
      <c r="H39" s="108">
        <f>'Гл. экон.'!H39+Экономисты!H39</f>
        <v>34</v>
      </c>
      <c r="I39" s="109">
        <f t="shared" si="2"/>
        <v>100</v>
      </c>
      <c r="J39" s="109">
        <f t="shared" si="3"/>
        <v>50.746268656716417</v>
      </c>
      <c r="K39" s="108">
        <f>'Гл. экон.'!K39+Экономисты!K39</f>
        <v>31</v>
      </c>
      <c r="L39" s="109">
        <f t="shared" si="4"/>
        <v>91.17647058823529</v>
      </c>
      <c r="M39" s="108">
        <f>'Гл. экон.'!M39+Экономисты!M39</f>
        <v>3</v>
      </c>
      <c r="N39" s="109">
        <f t="shared" si="5"/>
        <v>8.8235294117647065</v>
      </c>
      <c r="O39" s="108">
        <f>'Гл. экон.'!O39+Экономисты!O39</f>
        <v>0</v>
      </c>
      <c r="P39" s="109">
        <f t="shared" si="6"/>
        <v>0</v>
      </c>
      <c r="Q39" s="108">
        <f>'Гл. экон.'!Q39+Экономисты!Q39</f>
        <v>0</v>
      </c>
      <c r="R39" s="109">
        <f t="shared" si="7"/>
        <v>0</v>
      </c>
      <c r="S39" s="108">
        <f>'Гл. экон.'!S39+Экономисты!S39</f>
        <v>8</v>
      </c>
      <c r="T39" s="109">
        <f t="shared" si="8"/>
        <v>23.52941176470588</v>
      </c>
      <c r="U39" s="108">
        <f>'Гл. экон.'!U39+Экономисты!U39</f>
        <v>7</v>
      </c>
      <c r="V39" s="109">
        <f t="shared" si="9"/>
        <v>20.588235294117645</v>
      </c>
      <c r="W39" s="108">
        <f>'Гл. экон.'!W39+Экономисты!W39</f>
        <v>0</v>
      </c>
      <c r="X39" s="109">
        <f t="shared" si="10"/>
        <v>0</v>
      </c>
      <c r="Y39" s="108">
        <f>'Гл. экон.'!Y39+Экономисты!Y39</f>
        <v>3</v>
      </c>
      <c r="Z39" s="109">
        <f t="shared" si="11"/>
        <v>8.8235294117647065</v>
      </c>
      <c r="AA39" s="108">
        <f>'Гл. экон.'!AA39+Экономисты!AA39</f>
        <v>1</v>
      </c>
      <c r="AB39" s="109">
        <f t="shared" si="12"/>
        <v>2.9411764705882351</v>
      </c>
      <c r="AC39" s="109">
        <f t="shared" si="13"/>
        <v>33.333333333333329</v>
      </c>
      <c r="AD39" s="108">
        <f>'Гл. экон.'!AD39+Экономисты!AD39</f>
        <v>12</v>
      </c>
      <c r="AE39" s="109">
        <f t="shared" si="14"/>
        <v>35.294117647058826</v>
      </c>
      <c r="AF39" s="108">
        <f>'Гл. экон.'!AF39+Экономисты!AF39</f>
        <v>0</v>
      </c>
      <c r="AG39" s="109">
        <f t="shared" si="15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61">
        <f>SUM(C41:C54)</f>
        <v>2212</v>
      </c>
      <c r="D40" s="61">
        <f>SUM(D41:D54)</f>
        <v>2038</v>
      </c>
      <c r="E40" s="62">
        <f>IF(C40=0,0,D40/C40*100)</f>
        <v>92.133815551537069</v>
      </c>
      <c r="F40" s="61">
        <f>SUM(F41:F54)</f>
        <v>1698</v>
      </c>
      <c r="G40" s="62">
        <f>IF(D40=0,0,F40/D40*100)</f>
        <v>83.316977428851814</v>
      </c>
      <c r="H40" s="61">
        <f>SUM(H41:H54)</f>
        <v>2011</v>
      </c>
      <c r="I40" s="62">
        <f>IF(D40=0,0,H40/D40*100)</f>
        <v>98.675171736997058</v>
      </c>
      <c r="J40" s="62">
        <f>IF(C40=0,0,H40/C40*100)</f>
        <v>90.913200723327307</v>
      </c>
      <c r="K40" s="61">
        <f>SUM(K41:K54)</f>
        <v>1615</v>
      </c>
      <c r="L40" s="62">
        <f>IF(D40=0,0,K40/D40*100)</f>
        <v>79.244357212953872</v>
      </c>
      <c r="M40" s="61">
        <f>SUM(M41:M54)</f>
        <v>396</v>
      </c>
      <c r="N40" s="62">
        <f>IF(D40=0,0,M40/D40*100)</f>
        <v>19.430814524043178</v>
      </c>
      <c r="O40" s="61">
        <f>SUM(O41:O54)</f>
        <v>27</v>
      </c>
      <c r="P40" s="62">
        <f>IF(D40=0,0,O40/D40*100)</f>
        <v>1.324828263002944</v>
      </c>
      <c r="Q40" s="61">
        <f>SUM(Q41:Q54)</f>
        <v>5</v>
      </c>
      <c r="R40" s="62">
        <f t="shared" si="7"/>
        <v>18.518518518518519</v>
      </c>
      <c r="S40" s="61">
        <f>SUM(S41:S54)</f>
        <v>227</v>
      </c>
      <c r="T40" s="62">
        <f>IF(D40=0,0,S40/D40*100)</f>
        <v>11.138370951913641</v>
      </c>
      <c r="U40" s="61">
        <f>SUM(U41:U54)</f>
        <v>252</v>
      </c>
      <c r="V40" s="62">
        <f t="shared" si="9"/>
        <v>12.365063788027477</v>
      </c>
      <c r="W40" s="61">
        <f>SUM(W41:W54)</f>
        <v>154</v>
      </c>
      <c r="X40" s="62">
        <f>IF(D40=0,0,W40/D40*100)</f>
        <v>7.5564278704612367</v>
      </c>
      <c r="Y40" s="61">
        <f>SUM(Y41:Y54)</f>
        <v>181</v>
      </c>
      <c r="Z40" s="62">
        <f>IF(D40=0,0,Y40/D40*100)</f>
        <v>8.8812561334641806</v>
      </c>
      <c r="AA40" s="61">
        <f>SUM(AA41:AA54)</f>
        <v>42</v>
      </c>
      <c r="AB40" s="62">
        <f>IF(D40=0,0,AA40/D40*100)</f>
        <v>2.0608439646712462</v>
      </c>
      <c r="AC40" s="62">
        <f>IF(Y40=0,0,AA40/Y40*100)</f>
        <v>23.204419889502763</v>
      </c>
      <c r="AD40" s="61">
        <f>SUM(AD41:AD54)</f>
        <v>208</v>
      </c>
      <c r="AE40" s="62">
        <f t="shared" si="14"/>
        <v>10.206084396467125</v>
      </c>
      <c r="AF40" s="61">
        <f>SUM(AF41:AF54)</f>
        <v>1</v>
      </c>
      <c r="AG40" s="62">
        <f>IF(D40=0,0,AF40/D40*100)</f>
        <v>4.9067713444553483E-2</v>
      </c>
      <c r="AH40" s="46"/>
      <c r="AI40" s="46"/>
    </row>
    <row r="41" spans="1:35" x14ac:dyDescent="0.25">
      <c r="A41" s="93">
        <v>30</v>
      </c>
      <c r="B41" s="96" t="s">
        <v>63</v>
      </c>
      <c r="C41" s="108">
        <f>'Гл. экон.'!C41+Экономисты!C41</f>
        <v>208</v>
      </c>
      <c r="D41" s="108">
        <f>'Гл. экон.'!D41+Экономисты!D41</f>
        <v>194</v>
      </c>
      <c r="E41" s="109">
        <f t="shared" si="0"/>
        <v>93.269230769230774</v>
      </c>
      <c r="F41" s="108">
        <f>'Гл. экон.'!F41+Экономисты!F41</f>
        <v>151</v>
      </c>
      <c r="G41" s="109">
        <f t="shared" si="1"/>
        <v>77.835051546391753</v>
      </c>
      <c r="H41" s="108">
        <f>'Гл. экон.'!H41+Экономисты!H41</f>
        <v>192</v>
      </c>
      <c r="I41" s="109">
        <f t="shared" si="2"/>
        <v>98.969072164948457</v>
      </c>
      <c r="J41" s="109">
        <f t="shared" si="3"/>
        <v>92.307692307692307</v>
      </c>
      <c r="K41" s="108">
        <f>'Гл. экон.'!K41+Экономисты!K41</f>
        <v>141</v>
      </c>
      <c r="L41" s="109">
        <f t="shared" si="4"/>
        <v>72.680412371134011</v>
      </c>
      <c r="M41" s="108">
        <f>'Гл. экон.'!M41+Экономисты!M41</f>
        <v>51</v>
      </c>
      <c r="N41" s="109">
        <f t="shared" si="5"/>
        <v>26.288659793814436</v>
      </c>
      <c r="O41" s="108">
        <f>'Гл. экон.'!O41+Экономисты!O41</f>
        <v>2</v>
      </c>
      <c r="P41" s="109">
        <f t="shared" si="6"/>
        <v>1.0309278350515463</v>
      </c>
      <c r="Q41" s="108">
        <f>'Гл. экон.'!Q41+Экономисты!Q41</f>
        <v>0</v>
      </c>
      <c r="R41" s="109">
        <f t="shared" si="7"/>
        <v>0</v>
      </c>
      <c r="S41" s="108">
        <f>'Гл. экон.'!S41+Экономисты!S41</f>
        <v>17</v>
      </c>
      <c r="T41" s="109">
        <f t="shared" si="8"/>
        <v>8.7628865979381434</v>
      </c>
      <c r="U41" s="108">
        <f>'Гл. экон.'!U41+Экономисты!U41</f>
        <v>13</v>
      </c>
      <c r="V41" s="109">
        <f t="shared" si="9"/>
        <v>6.7010309278350517</v>
      </c>
      <c r="W41" s="108">
        <f>'Гл. экон.'!W41+Экономисты!W41</f>
        <v>16</v>
      </c>
      <c r="X41" s="109">
        <f t="shared" si="10"/>
        <v>8.2474226804123703</v>
      </c>
      <c r="Y41" s="108">
        <f>'Гл. экон.'!Y41+Экономисты!Y41</f>
        <v>22</v>
      </c>
      <c r="Z41" s="109">
        <f t="shared" si="11"/>
        <v>11.340206185567011</v>
      </c>
      <c r="AA41" s="108">
        <f>'Гл. экон.'!AA41+Экономисты!AA41</f>
        <v>1</v>
      </c>
      <c r="AB41" s="109">
        <f t="shared" si="12"/>
        <v>0.51546391752577314</v>
      </c>
      <c r="AC41" s="109">
        <f t="shared" si="13"/>
        <v>4.5454545454545459</v>
      </c>
      <c r="AD41" s="108">
        <f>'Гл. экон.'!AD41+Экономисты!AD41</f>
        <v>22</v>
      </c>
      <c r="AE41" s="109">
        <f t="shared" si="14"/>
        <v>11.340206185567011</v>
      </c>
      <c r="AF41" s="108">
        <f>'Гл. экон.'!AF41+Экономисты!AF41</f>
        <v>0</v>
      </c>
      <c r="AG41" s="109">
        <f t="shared" si="15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108">
        <f>'Гл. экон.'!C42+Экономисты!C42</f>
        <v>42</v>
      </c>
      <c r="D42" s="108">
        <f>'Гл. экон.'!D42+Экономисты!D42</f>
        <v>40</v>
      </c>
      <c r="E42" s="109">
        <f t="shared" si="0"/>
        <v>95.238095238095227</v>
      </c>
      <c r="F42" s="108">
        <f>'Гл. экон.'!F42+Экономисты!F42</f>
        <v>35</v>
      </c>
      <c r="G42" s="109">
        <f t="shared" si="1"/>
        <v>87.5</v>
      </c>
      <c r="H42" s="108">
        <f>'Гл. экон.'!H42+Экономисты!H42</f>
        <v>40</v>
      </c>
      <c r="I42" s="109">
        <f t="shared" si="2"/>
        <v>100</v>
      </c>
      <c r="J42" s="109">
        <f t="shared" si="3"/>
        <v>95.238095238095227</v>
      </c>
      <c r="K42" s="108">
        <f>'Гл. экон.'!K42+Экономисты!K42</f>
        <v>37</v>
      </c>
      <c r="L42" s="109">
        <f t="shared" si="4"/>
        <v>92.5</v>
      </c>
      <c r="M42" s="108">
        <f>'Гл. экон.'!M42+Экономисты!M42</f>
        <v>3</v>
      </c>
      <c r="N42" s="109">
        <f t="shared" si="5"/>
        <v>7.5</v>
      </c>
      <c r="O42" s="108">
        <f>'Гл. экон.'!O42+Экономисты!O42</f>
        <v>0</v>
      </c>
      <c r="P42" s="109">
        <f t="shared" si="6"/>
        <v>0</v>
      </c>
      <c r="Q42" s="108">
        <f>'Гл. экон.'!Q42+Экономисты!Q42</f>
        <v>0</v>
      </c>
      <c r="R42" s="109">
        <f t="shared" si="7"/>
        <v>0</v>
      </c>
      <c r="S42" s="108">
        <f>'Гл. экон.'!S42+Экономисты!S42</f>
        <v>4</v>
      </c>
      <c r="T42" s="109">
        <f t="shared" si="8"/>
        <v>10</v>
      </c>
      <c r="U42" s="108">
        <f>'Гл. экон.'!U42+Экономисты!U42</f>
        <v>2</v>
      </c>
      <c r="V42" s="109">
        <f t="shared" si="9"/>
        <v>5</v>
      </c>
      <c r="W42" s="108">
        <f>'Гл. экон.'!W42+Экономисты!W42</f>
        <v>1</v>
      </c>
      <c r="X42" s="109">
        <f t="shared" si="10"/>
        <v>2.5</v>
      </c>
      <c r="Y42" s="108">
        <f>'Гл. экон.'!Y42+Экономисты!Y42</f>
        <v>5</v>
      </c>
      <c r="Z42" s="109">
        <f t="shared" si="11"/>
        <v>12.5</v>
      </c>
      <c r="AA42" s="108">
        <f>'Гл. экон.'!AA42+Экономисты!AA42</f>
        <v>0</v>
      </c>
      <c r="AB42" s="109">
        <f t="shared" si="12"/>
        <v>0</v>
      </c>
      <c r="AC42" s="109">
        <f t="shared" si="13"/>
        <v>0</v>
      </c>
      <c r="AD42" s="108">
        <f>'Гл. экон.'!AD42+Экономисты!AD42</f>
        <v>9</v>
      </c>
      <c r="AE42" s="109">
        <f t="shared" si="14"/>
        <v>22.5</v>
      </c>
      <c r="AF42" s="108">
        <f>'Гл. экон.'!AF42+Экономисты!AF42</f>
        <v>0</v>
      </c>
      <c r="AG42" s="109">
        <f t="shared" si="15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108">
        <f>'Гл. экон.'!C43+Экономисты!C43</f>
        <v>172</v>
      </c>
      <c r="D43" s="108">
        <f>'Гл. экон.'!D43+Экономисты!D43</f>
        <v>163</v>
      </c>
      <c r="E43" s="109">
        <f t="shared" si="0"/>
        <v>94.767441860465112</v>
      </c>
      <c r="F43" s="108">
        <f>'Гл. экон.'!F43+Экономисты!F43</f>
        <v>142</v>
      </c>
      <c r="G43" s="109">
        <f t="shared" si="1"/>
        <v>87.116564417177912</v>
      </c>
      <c r="H43" s="108">
        <f>'Гл. экон.'!H43+Экономисты!H43</f>
        <v>162</v>
      </c>
      <c r="I43" s="109">
        <f t="shared" si="2"/>
        <v>99.386503067484668</v>
      </c>
      <c r="J43" s="109">
        <f t="shared" si="3"/>
        <v>94.186046511627907</v>
      </c>
      <c r="K43" s="108">
        <f>'Гл. экон.'!K43+Экономисты!K43</f>
        <v>149</v>
      </c>
      <c r="L43" s="109">
        <f t="shared" si="4"/>
        <v>91.411042944785279</v>
      </c>
      <c r="M43" s="108">
        <f>'Гл. экон.'!M43+Экономисты!M43</f>
        <v>13</v>
      </c>
      <c r="N43" s="109">
        <f t="shared" si="5"/>
        <v>7.9754601226993866</v>
      </c>
      <c r="O43" s="108">
        <f>'Гл. экон.'!O43+Экономисты!O43</f>
        <v>1</v>
      </c>
      <c r="P43" s="109">
        <f t="shared" si="6"/>
        <v>0.61349693251533743</v>
      </c>
      <c r="Q43" s="108">
        <f>'Гл. экон.'!Q43+Экономисты!Q43</f>
        <v>1</v>
      </c>
      <c r="R43" s="109">
        <f t="shared" si="7"/>
        <v>100</v>
      </c>
      <c r="S43" s="108">
        <f>'Гл. экон.'!S43+Экономисты!S43</f>
        <v>18</v>
      </c>
      <c r="T43" s="109">
        <f t="shared" si="8"/>
        <v>11.042944785276074</v>
      </c>
      <c r="U43" s="108">
        <f>'Гл. экон.'!U43+Экономисты!U43</f>
        <v>16</v>
      </c>
      <c r="V43" s="109">
        <f t="shared" si="9"/>
        <v>9.8159509202453989</v>
      </c>
      <c r="W43" s="108">
        <f>'Гл. экон.'!W43+Экономисты!W43</f>
        <v>44</v>
      </c>
      <c r="X43" s="109">
        <f t="shared" si="10"/>
        <v>26.993865030674847</v>
      </c>
      <c r="Y43" s="108">
        <f>'Гл. экон.'!Y43+Экономисты!Y43</f>
        <v>23</v>
      </c>
      <c r="Z43" s="109">
        <f t="shared" si="11"/>
        <v>14.110429447852759</v>
      </c>
      <c r="AA43" s="108">
        <f>'Гл. экон.'!AA43+Экономисты!AA43</f>
        <v>0</v>
      </c>
      <c r="AB43" s="109">
        <f t="shared" si="12"/>
        <v>0</v>
      </c>
      <c r="AC43" s="109">
        <f t="shared" si="13"/>
        <v>0</v>
      </c>
      <c r="AD43" s="108">
        <f>'Гл. экон.'!AD43+Экономисты!AD43</f>
        <v>28</v>
      </c>
      <c r="AE43" s="109">
        <f t="shared" si="14"/>
        <v>17.177914110429448</v>
      </c>
      <c r="AF43" s="108">
        <f>'Гл. экон.'!AF43+Экономисты!AF43</f>
        <v>0</v>
      </c>
      <c r="AG43" s="109">
        <f t="shared" si="15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108">
        <f>'Гл. экон.'!C44+Экономисты!C44</f>
        <v>449</v>
      </c>
      <c r="D44" s="108">
        <f>'Гл. экон.'!D44+Экономисты!D44</f>
        <v>423</v>
      </c>
      <c r="E44" s="109">
        <f t="shared" si="0"/>
        <v>94.209354120267264</v>
      </c>
      <c r="F44" s="108">
        <f>'Гл. экон.'!F44+Экономисты!F44</f>
        <v>328</v>
      </c>
      <c r="G44" s="109">
        <f t="shared" si="1"/>
        <v>77.541371158392437</v>
      </c>
      <c r="H44" s="108">
        <f>'Гл. экон.'!H44+Экономисты!H44</f>
        <v>416</v>
      </c>
      <c r="I44" s="109">
        <f t="shared" si="2"/>
        <v>98.3451536643026</v>
      </c>
      <c r="J44" s="109">
        <f t="shared" si="3"/>
        <v>92.650334075723833</v>
      </c>
      <c r="K44" s="108">
        <f>'Гл. экон.'!K44+Экономисты!K44</f>
        <v>294</v>
      </c>
      <c r="L44" s="109">
        <f t="shared" si="4"/>
        <v>69.503546099290787</v>
      </c>
      <c r="M44" s="108">
        <f>'Гл. экон.'!M44+Экономисты!M44</f>
        <v>122</v>
      </c>
      <c r="N44" s="109">
        <f t="shared" si="5"/>
        <v>28.841607565011824</v>
      </c>
      <c r="O44" s="108">
        <f>'Гл. экон.'!O44+Экономисты!O44</f>
        <v>7</v>
      </c>
      <c r="P44" s="109">
        <f t="shared" si="6"/>
        <v>1.6548463356973995</v>
      </c>
      <c r="Q44" s="108">
        <f>'Гл. экон.'!Q44+Экономисты!Q44</f>
        <v>0</v>
      </c>
      <c r="R44" s="109">
        <f t="shared" si="7"/>
        <v>0</v>
      </c>
      <c r="S44" s="108">
        <f>'Гл. экон.'!S44+Экономисты!S44</f>
        <v>69</v>
      </c>
      <c r="T44" s="109">
        <f t="shared" si="8"/>
        <v>16.312056737588655</v>
      </c>
      <c r="U44" s="108">
        <f>'Гл. экон.'!U44+Экономисты!U44</f>
        <v>40</v>
      </c>
      <c r="V44" s="109">
        <f t="shared" si="9"/>
        <v>9.456264775413711</v>
      </c>
      <c r="W44" s="108">
        <f>'Гл. экон.'!W44+Экономисты!W44</f>
        <v>45</v>
      </c>
      <c r="X44" s="109">
        <f t="shared" si="10"/>
        <v>10.638297872340425</v>
      </c>
      <c r="Y44" s="108">
        <f>'Гл. экон.'!Y44+Экономисты!Y44</f>
        <v>31</v>
      </c>
      <c r="Z44" s="109">
        <f t="shared" si="11"/>
        <v>7.328605200945626</v>
      </c>
      <c r="AA44" s="108">
        <f>'Гл. экон.'!AA44+Экономисты!AA44</f>
        <v>4</v>
      </c>
      <c r="AB44" s="109">
        <f t="shared" si="12"/>
        <v>0.94562647754137119</v>
      </c>
      <c r="AC44" s="109">
        <f t="shared" si="13"/>
        <v>12.903225806451612</v>
      </c>
      <c r="AD44" s="108">
        <f>'Гл. экон.'!AD44+Экономисты!AD44</f>
        <v>27</v>
      </c>
      <c r="AE44" s="109">
        <f t="shared" si="14"/>
        <v>6.3829787234042552</v>
      </c>
      <c r="AF44" s="108">
        <f>'Гл. экон.'!AF44+Экономисты!AF44</f>
        <v>0</v>
      </c>
      <c r="AG44" s="109">
        <f t="shared" si="15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108">
        <f>'Гл. экон.'!C45+Экономисты!C45</f>
        <v>186</v>
      </c>
      <c r="D45" s="108">
        <f>'Гл. экон.'!D45+Экономисты!D45</f>
        <v>170</v>
      </c>
      <c r="E45" s="109">
        <f t="shared" si="0"/>
        <v>91.397849462365585</v>
      </c>
      <c r="F45" s="108">
        <f>'Гл. экон.'!F45+Экономисты!F45</f>
        <v>146</v>
      </c>
      <c r="G45" s="109">
        <f t="shared" si="1"/>
        <v>85.882352941176464</v>
      </c>
      <c r="H45" s="108">
        <f>'Гл. экон.'!H45+Экономисты!H45</f>
        <v>169</v>
      </c>
      <c r="I45" s="109">
        <f t="shared" si="2"/>
        <v>99.411764705882348</v>
      </c>
      <c r="J45" s="109">
        <f t="shared" si="3"/>
        <v>90.86021505376344</v>
      </c>
      <c r="K45" s="108">
        <f>'Гл. экон.'!K45+Экономисты!K45</f>
        <v>137</v>
      </c>
      <c r="L45" s="109">
        <f t="shared" si="4"/>
        <v>80.588235294117652</v>
      </c>
      <c r="M45" s="108">
        <f>'Гл. экон.'!M45+Экономисты!M45</f>
        <v>32</v>
      </c>
      <c r="N45" s="109">
        <f t="shared" si="5"/>
        <v>18.823529411764707</v>
      </c>
      <c r="O45" s="108">
        <f>'Гл. экон.'!O45+Экономисты!O45</f>
        <v>1</v>
      </c>
      <c r="P45" s="109">
        <f t="shared" si="6"/>
        <v>0.58823529411764708</v>
      </c>
      <c r="Q45" s="108">
        <f>'Гл. экон.'!Q45+Экономисты!Q45</f>
        <v>1</v>
      </c>
      <c r="R45" s="109">
        <f t="shared" si="7"/>
        <v>100</v>
      </c>
      <c r="S45" s="108">
        <f>'Гл. экон.'!S45+Экономисты!S45</f>
        <v>23</v>
      </c>
      <c r="T45" s="109">
        <f t="shared" si="8"/>
        <v>13.529411764705882</v>
      </c>
      <c r="U45" s="108">
        <f>'Гл. экон.'!U45+Экономисты!U45</f>
        <v>19</v>
      </c>
      <c r="V45" s="109">
        <f t="shared" si="9"/>
        <v>11.176470588235295</v>
      </c>
      <c r="W45" s="108">
        <f>'Гл. экон.'!W45+Экономисты!W45</f>
        <v>14</v>
      </c>
      <c r="X45" s="109">
        <f t="shared" si="10"/>
        <v>8.235294117647058</v>
      </c>
      <c r="Y45" s="108">
        <f>'Гл. экон.'!Y45+Экономисты!Y45</f>
        <v>20</v>
      </c>
      <c r="Z45" s="109">
        <f t="shared" si="11"/>
        <v>11.76470588235294</v>
      </c>
      <c r="AA45" s="108">
        <f>'Гл. экон.'!AA45+Экономисты!AA45</f>
        <v>2</v>
      </c>
      <c r="AB45" s="109">
        <f t="shared" si="12"/>
        <v>1.1764705882352942</v>
      </c>
      <c r="AC45" s="109">
        <f t="shared" si="13"/>
        <v>10</v>
      </c>
      <c r="AD45" s="108">
        <f>'Гл. экон.'!AD45+Экономисты!AD45</f>
        <v>24</v>
      </c>
      <c r="AE45" s="109">
        <f t="shared" si="14"/>
        <v>14.117647058823529</v>
      </c>
      <c r="AF45" s="108">
        <f>'Гл. экон.'!AF45+Экономисты!AF45</f>
        <v>0</v>
      </c>
      <c r="AG45" s="109">
        <f t="shared" si="15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108">
        <f>'Гл. экон.'!C46+Экономисты!C46</f>
        <v>96</v>
      </c>
      <c r="D46" s="108">
        <f>'Гл. экон.'!D46+Экономисты!D46</f>
        <v>83</v>
      </c>
      <c r="E46" s="109">
        <f t="shared" si="0"/>
        <v>86.458333333333343</v>
      </c>
      <c r="F46" s="108">
        <f>'Гл. экон.'!F46+Экономисты!F46</f>
        <v>77</v>
      </c>
      <c r="G46" s="109">
        <f t="shared" si="1"/>
        <v>92.771084337349393</v>
      </c>
      <c r="H46" s="108">
        <f>'Гл. экон.'!H46+Экономисты!H46</f>
        <v>82</v>
      </c>
      <c r="I46" s="109">
        <f t="shared" si="2"/>
        <v>98.795180722891558</v>
      </c>
      <c r="J46" s="109">
        <f t="shared" si="3"/>
        <v>85.416666666666657</v>
      </c>
      <c r="K46" s="108">
        <f>'Гл. экон.'!K46+Экономисты!K46</f>
        <v>63</v>
      </c>
      <c r="L46" s="109">
        <f t="shared" si="4"/>
        <v>75.903614457831324</v>
      </c>
      <c r="M46" s="108">
        <f>'Гл. экон.'!M46+Экономисты!M46</f>
        <v>19</v>
      </c>
      <c r="N46" s="109">
        <f t="shared" si="5"/>
        <v>22.891566265060241</v>
      </c>
      <c r="O46" s="108">
        <f>'Гл. экон.'!O46+Экономисты!O46</f>
        <v>1</v>
      </c>
      <c r="P46" s="109">
        <f t="shared" si="6"/>
        <v>1.2048192771084338</v>
      </c>
      <c r="Q46" s="108">
        <f>'Гл. экон.'!Q46+Экономисты!Q46</f>
        <v>0</v>
      </c>
      <c r="R46" s="109">
        <f t="shared" si="7"/>
        <v>0</v>
      </c>
      <c r="S46" s="108">
        <f>'Гл. экон.'!S46+Экономисты!S46</f>
        <v>6</v>
      </c>
      <c r="T46" s="109">
        <f t="shared" si="8"/>
        <v>7.2289156626506017</v>
      </c>
      <c r="U46" s="108">
        <f>'Гл. экон.'!U46+Экономисты!U46</f>
        <v>8</v>
      </c>
      <c r="V46" s="109">
        <f t="shared" si="9"/>
        <v>9.6385542168674707</v>
      </c>
      <c r="W46" s="108">
        <f>'Гл. экон.'!W46+Экономисты!W46</f>
        <v>2</v>
      </c>
      <c r="X46" s="109">
        <f t="shared" si="10"/>
        <v>2.4096385542168677</v>
      </c>
      <c r="Y46" s="108">
        <f>'Гл. экон.'!Y46+Экономисты!Y46</f>
        <v>9</v>
      </c>
      <c r="Z46" s="109">
        <f t="shared" si="11"/>
        <v>10.843373493975903</v>
      </c>
      <c r="AA46" s="108">
        <f>'Гл. экон.'!AA46+Экономисты!AA46</f>
        <v>0</v>
      </c>
      <c r="AB46" s="109">
        <f t="shared" si="12"/>
        <v>0</v>
      </c>
      <c r="AC46" s="109">
        <f t="shared" si="13"/>
        <v>0</v>
      </c>
      <c r="AD46" s="108">
        <f>'Гл. экон.'!AD46+Экономисты!AD46</f>
        <v>8</v>
      </c>
      <c r="AE46" s="109">
        <f t="shared" si="14"/>
        <v>9.6385542168674707</v>
      </c>
      <c r="AF46" s="108">
        <f>'Гл. экон.'!AF46+Экономисты!AF46</f>
        <v>0</v>
      </c>
      <c r="AG46" s="109">
        <f t="shared" si="15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108">
        <f>'Гл. экон.'!C47+Экономисты!C47</f>
        <v>136</v>
      </c>
      <c r="D47" s="108">
        <f>'Гл. экон.'!D47+Экономисты!D47</f>
        <v>120</v>
      </c>
      <c r="E47" s="109">
        <f t="shared" si="0"/>
        <v>88.235294117647058</v>
      </c>
      <c r="F47" s="108">
        <f>'Гл. экон.'!F47+Экономисты!F47</f>
        <v>107</v>
      </c>
      <c r="G47" s="109">
        <f t="shared" si="1"/>
        <v>89.166666666666671</v>
      </c>
      <c r="H47" s="108">
        <f>'Гл. экон.'!H47+Экономисты!H47</f>
        <v>116</v>
      </c>
      <c r="I47" s="109">
        <f t="shared" si="2"/>
        <v>96.666666666666671</v>
      </c>
      <c r="J47" s="109">
        <f t="shared" si="3"/>
        <v>85.294117647058826</v>
      </c>
      <c r="K47" s="108">
        <f>'Гл. экон.'!K47+Экономисты!K47</f>
        <v>95</v>
      </c>
      <c r="L47" s="109">
        <f t="shared" si="4"/>
        <v>79.166666666666657</v>
      </c>
      <c r="M47" s="108">
        <f>'Гл. экон.'!M47+Экономисты!M47</f>
        <v>21</v>
      </c>
      <c r="N47" s="109">
        <f t="shared" si="5"/>
        <v>17.5</v>
      </c>
      <c r="O47" s="108">
        <f>'Гл. экон.'!O47+Экономисты!O47</f>
        <v>4</v>
      </c>
      <c r="P47" s="109">
        <f t="shared" si="6"/>
        <v>3.3333333333333335</v>
      </c>
      <c r="Q47" s="108">
        <f>'Гл. экон.'!Q47+Экономисты!Q47</f>
        <v>0</v>
      </c>
      <c r="R47" s="109">
        <f t="shared" si="7"/>
        <v>0</v>
      </c>
      <c r="S47" s="108">
        <f>'Гл. экон.'!S47+Экономисты!S47</f>
        <v>9</v>
      </c>
      <c r="T47" s="109">
        <f t="shared" si="8"/>
        <v>7.5</v>
      </c>
      <c r="U47" s="108">
        <f>'Гл. экон.'!U47+Экономисты!U47</f>
        <v>23</v>
      </c>
      <c r="V47" s="109">
        <f t="shared" si="9"/>
        <v>19.166666666666668</v>
      </c>
      <c r="W47" s="108">
        <f>'Гл. экон.'!W47+Экономисты!W47</f>
        <v>21</v>
      </c>
      <c r="X47" s="109">
        <f t="shared" si="10"/>
        <v>17.5</v>
      </c>
      <c r="Y47" s="108">
        <f>'Гл. экон.'!Y47+Экономисты!Y47</f>
        <v>13</v>
      </c>
      <c r="Z47" s="109">
        <f t="shared" si="11"/>
        <v>10.833333333333334</v>
      </c>
      <c r="AA47" s="108">
        <f>'Гл. экон.'!AA47+Экономисты!AA47</f>
        <v>4</v>
      </c>
      <c r="AB47" s="109">
        <f t="shared" si="12"/>
        <v>3.3333333333333335</v>
      </c>
      <c r="AC47" s="109">
        <f t="shared" si="13"/>
        <v>30.76923076923077</v>
      </c>
      <c r="AD47" s="108">
        <f>'Гл. экон.'!AD47+Экономисты!AD47</f>
        <v>13</v>
      </c>
      <c r="AE47" s="109">
        <f t="shared" si="14"/>
        <v>10.833333333333334</v>
      </c>
      <c r="AF47" s="108">
        <f>'Гл. экон.'!AF47+Экономисты!AF47</f>
        <v>0</v>
      </c>
      <c r="AG47" s="109">
        <f t="shared" si="15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108">
        <f>'Гл. экон.'!C48+Экономисты!C48</f>
        <v>187</v>
      </c>
      <c r="D48" s="108">
        <f>'Гл. экон.'!D48+Экономисты!D48</f>
        <v>166</v>
      </c>
      <c r="E48" s="109">
        <f t="shared" si="0"/>
        <v>88.770053475935825</v>
      </c>
      <c r="F48" s="108">
        <f>'Гл. экон.'!F48+Экономисты!F48</f>
        <v>149</v>
      </c>
      <c r="G48" s="109">
        <f t="shared" si="1"/>
        <v>89.759036144578303</v>
      </c>
      <c r="H48" s="108">
        <f>'Гл. экон.'!H48+Экономисты!H48</f>
        <v>166</v>
      </c>
      <c r="I48" s="109">
        <f t="shared" si="2"/>
        <v>100</v>
      </c>
      <c r="J48" s="109">
        <f t="shared" si="3"/>
        <v>88.770053475935825</v>
      </c>
      <c r="K48" s="108">
        <f>'Гл. экон.'!K48+Экономисты!K48</f>
        <v>142</v>
      </c>
      <c r="L48" s="109">
        <f t="shared" si="4"/>
        <v>85.542168674698786</v>
      </c>
      <c r="M48" s="108">
        <f>'Гл. экон.'!M48+Экономисты!M48</f>
        <v>24</v>
      </c>
      <c r="N48" s="109">
        <f t="shared" si="5"/>
        <v>14.457831325301203</v>
      </c>
      <c r="O48" s="108">
        <f>'Гл. экон.'!O48+Экономисты!O48</f>
        <v>0</v>
      </c>
      <c r="P48" s="109">
        <f t="shared" si="6"/>
        <v>0</v>
      </c>
      <c r="Q48" s="108">
        <f>'Гл. экон.'!Q48+Экономисты!Q48</f>
        <v>1</v>
      </c>
      <c r="R48" s="109">
        <f t="shared" si="7"/>
        <v>0</v>
      </c>
      <c r="S48" s="108">
        <f>'Гл. экон.'!S48+Экономисты!S48</f>
        <v>19</v>
      </c>
      <c r="T48" s="109">
        <f t="shared" si="8"/>
        <v>11.445783132530121</v>
      </c>
      <c r="U48" s="108">
        <f>'Гл. экон.'!U48+Экономисты!U48</f>
        <v>28</v>
      </c>
      <c r="V48" s="109">
        <f t="shared" si="9"/>
        <v>16.867469879518072</v>
      </c>
      <c r="W48" s="108">
        <f>'Гл. экон.'!W48+Экономисты!W48</f>
        <v>6</v>
      </c>
      <c r="X48" s="109">
        <f t="shared" si="10"/>
        <v>3.6144578313253009</v>
      </c>
      <c r="Y48" s="108">
        <f>'Гл. экон.'!Y48+Экономисты!Y48</f>
        <v>0</v>
      </c>
      <c r="Z48" s="109">
        <f t="shared" si="11"/>
        <v>0</v>
      </c>
      <c r="AA48" s="108">
        <f>'Гл. экон.'!AA48+Экономисты!AA48</f>
        <v>20</v>
      </c>
      <c r="AB48" s="109">
        <f t="shared" si="12"/>
        <v>12.048192771084338</v>
      </c>
      <c r="AC48" s="109">
        <f t="shared" si="13"/>
        <v>0</v>
      </c>
      <c r="AD48" s="108">
        <f>'Гл. экон.'!AD48+Экономисты!AD48</f>
        <v>18</v>
      </c>
      <c r="AE48" s="109">
        <f t="shared" si="14"/>
        <v>10.843373493975903</v>
      </c>
      <c r="AF48" s="108">
        <f>'Гл. экон.'!AF48+Экономисты!AF48</f>
        <v>0</v>
      </c>
      <c r="AG48" s="109">
        <f t="shared" si="15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108">
        <f>'Гл. экон.'!C49+Экономисты!C49</f>
        <v>155</v>
      </c>
      <c r="D49" s="108">
        <f>'Гл. экон.'!D49+Экономисты!D49</f>
        <v>128</v>
      </c>
      <c r="E49" s="109">
        <f t="shared" si="0"/>
        <v>82.58064516129032</v>
      </c>
      <c r="F49" s="108">
        <f>'Гл. экон.'!F49+Экономисты!F49</f>
        <v>101</v>
      </c>
      <c r="G49" s="109">
        <f t="shared" si="1"/>
        <v>78.90625</v>
      </c>
      <c r="H49" s="108">
        <f>'Гл. экон.'!H49+Экономисты!H49</f>
        <v>128</v>
      </c>
      <c r="I49" s="109">
        <f t="shared" si="2"/>
        <v>100</v>
      </c>
      <c r="J49" s="109">
        <f t="shared" si="3"/>
        <v>82.58064516129032</v>
      </c>
      <c r="K49" s="108">
        <f>'Гл. экон.'!K49+Экономисты!K49</f>
        <v>110</v>
      </c>
      <c r="L49" s="109">
        <f t="shared" si="4"/>
        <v>85.9375</v>
      </c>
      <c r="M49" s="108">
        <f>'Гл. экон.'!M49+Экономисты!M49</f>
        <v>18</v>
      </c>
      <c r="N49" s="109">
        <f t="shared" si="5"/>
        <v>14.0625</v>
      </c>
      <c r="O49" s="108">
        <f>'Гл. экон.'!O49+Экономисты!O49</f>
        <v>0</v>
      </c>
      <c r="P49" s="109">
        <f t="shared" si="6"/>
        <v>0</v>
      </c>
      <c r="Q49" s="108">
        <f>'Гл. экон.'!Q49+Экономисты!Q49</f>
        <v>0</v>
      </c>
      <c r="R49" s="109">
        <f t="shared" si="7"/>
        <v>0</v>
      </c>
      <c r="S49" s="108">
        <f>'Гл. экон.'!S49+Экономисты!S49</f>
        <v>5</v>
      </c>
      <c r="T49" s="109">
        <f t="shared" si="8"/>
        <v>3.90625</v>
      </c>
      <c r="U49" s="108">
        <f>'Гл. экон.'!U49+Экономисты!U49</f>
        <v>23</v>
      </c>
      <c r="V49" s="109">
        <f t="shared" si="9"/>
        <v>17.96875</v>
      </c>
      <c r="W49" s="108">
        <f>'Гл. экон.'!W49+Экономисты!W49</f>
        <v>0</v>
      </c>
      <c r="X49" s="109">
        <f t="shared" si="10"/>
        <v>0</v>
      </c>
      <c r="Y49" s="108">
        <f>'Гл. экон.'!Y49+Экономисты!Y49</f>
        <v>14</v>
      </c>
      <c r="Z49" s="109">
        <f t="shared" si="11"/>
        <v>10.9375</v>
      </c>
      <c r="AA49" s="108">
        <f>'Гл. экон.'!AA49+Экономисты!AA49</f>
        <v>3</v>
      </c>
      <c r="AB49" s="109">
        <f t="shared" si="12"/>
        <v>2.34375</v>
      </c>
      <c r="AC49" s="109">
        <f t="shared" si="13"/>
        <v>21.428571428571427</v>
      </c>
      <c r="AD49" s="108">
        <f>'Гл. экон.'!AD49+Экономисты!AD49</f>
        <v>24</v>
      </c>
      <c r="AE49" s="109">
        <f t="shared" si="14"/>
        <v>18.75</v>
      </c>
      <c r="AF49" s="108">
        <f>'Гл. экон.'!AF49+Экономисты!AF49</f>
        <v>0</v>
      </c>
      <c r="AG49" s="109">
        <f t="shared" si="15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108">
        <f>'Гл. экон.'!C50+Экономисты!C50</f>
        <v>92</v>
      </c>
      <c r="D50" s="108">
        <f>'Гл. экон.'!D50+Экономисты!D50</f>
        <v>90</v>
      </c>
      <c r="E50" s="109">
        <f t="shared" si="0"/>
        <v>97.826086956521735</v>
      </c>
      <c r="F50" s="108">
        <f>'Гл. экон.'!F50+Экономисты!F50</f>
        <v>72</v>
      </c>
      <c r="G50" s="109">
        <f t="shared" si="1"/>
        <v>80</v>
      </c>
      <c r="H50" s="108">
        <f>'Гл. экон.'!H50+Экономисты!H50</f>
        <v>88</v>
      </c>
      <c r="I50" s="109">
        <f t="shared" si="2"/>
        <v>97.777777777777771</v>
      </c>
      <c r="J50" s="109">
        <f t="shared" si="3"/>
        <v>95.652173913043484</v>
      </c>
      <c r="K50" s="108">
        <f>'Гл. экон.'!K50+Экономисты!K50</f>
        <v>71</v>
      </c>
      <c r="L50" s="109">
        <f t="shared" si="4"/>
        <v>78.888888888888886</v>
      </c>
      <c r="M50" s="108">
        <f>'Гл. экон.'!M50+Экономисты!M50</f>
        <v>17</v>
      </c>
      <c r="N50" s="109">
        <f t="shared" si="5"/>
        <v>18.888888888888889</v>
      </c>
      <c r="O50" s="108">
        <f>'Гл. экон.'!O50+Экономисты!O50</f>
        <v>2</v>
      </c>
      <c r="P50" s="109">
        <f t="shared" si="6"/>
        <v>2.2222222222222223</v>
      </c>
      <c r="Q50" s="108">
        <f>'Гл. экон.'!Q50+Экономисты!Q50</f>
        <v>1</v>
      </c>
      <c r="R50" s="109">
        <f t="shared" si="7"/>
        <v>50</v>
      </c>
      <c r="S50" s="108">
        <f>'Гл. экон.'!S50+Экономисты!S50</f>
        <v>5</v>
      </c>
      <c r="T50" s="109">
        <f t="shared" si="8"/>
        <v>5.5555555555555554</v>
      </c>
      <c r="U50" s="108">
        <f>'Гл. экон.'!U50+Экономисты!U50</f>
        <v>9</v>
      </c>
      <c r="V50" s="109">
        <f t="shared" si="9"/>
        <v>10</v>
      </c>
      <c r="W50" s="108">
        <f>'Гл. экон.'!W50+Экономисты!W50</f>
        <v>2</v>
      </c>
      <c r="X50" s="109">
        <f t="shared" si="10"/>
        <v>2.2222222222222223</v>
      </c>
      <c r="Y50" s="108">
        <f>'Гл. экон.'!Y50+Экономисты!Y50</f>
        <v>5</v>
      </c>
      <c r="Z50" s="109">
        <f t="shared" si="11"/>
        <v>5.5555555555555554</v>
      </c>
      <c r="AA50" s="108">
        <f>'Гл. экон.'!AA50+Экономисты!AA50</f>
        <v>0</v>
      </c>
      <c r="AB50" s="109">
        <f t="shared" si="12"/>
        <v>0</v>
      </c>
      <c r="AC50" s="109">
        <f t="shared" si="13"/>
        <v>0</v>
      </c>
      <c r="AD50" s="108">
        <f>'Гл. экон.'!AD50+Экономисты!AD50</f>
        <v>6</v>
      </c>
      <c r="AE50" s="109">
        <f t="shared" si="14"/>
        <v>6.666666666666667</v>
      </c>
      <c r="AF50" s="108">
        <f>'Гл. экон.'!AF50+Экономисты!AF50</f>
        <v>0</v>
      </c>
      <c r="AG50" s="109">
        <f t="shared" si="15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108">
        <f>'Гл. экон.'!C51+Экономисты!C51</f>
        <v>93</v>
      </c>
      <c r="D51" s="108">
        <f>'Гл. экон.'!D51+Экономисты!D51</f>
        <v>83</v>
      </c>
      <c r="E51" s="109">
        <f t="shared" si="0"/>
        <v>89.247311827956992</v>
      </c>
      <c r="F51" s="108">
        <f>'Гл. экон.'!F51+Экономисты!F51</f>
        <v>75</v>
      </c>
      <c r="G51" s="109">
        <f t="shared" si="1"/>
        <v>90.361445783132538</v>
      </c>
      <c r="H51" s="108">
        <f>'Гл. экон.'!H51+Экономисты!H51</f>
        <v>82</v>
      </c>
      <c r="I51" s="109">
        <f t="shared" si="2"/>
        <v>98.795180722891558</v>
      </c>
      <c r="J51" s="109">
        <f t="shared" si="3"/>
        <v>88.172043010752688</v>
      </c>
      <c r="K51" s="108">
        <f>'Гл. экон.'!K51+Экономисты!K51</f>
        <v>63</v>
      </c>
      <c r="L51" s="109">
        <f t="shared" si="4"/>
        <v>75.903614457831324</v>
      </c>
      <c r="M51" s="108">
        <f>'Гл. экон.'!M51+Экономисты!M51</f>
        <v>19</v>
      </c>
      <c r="N51" s="109">
        <f t="shared" si="5"/>
        <v>22.891566265060241</v>
      </c>
      <c r="O51" s="108">
        <f>'Гл. экон.'!O51+Экономисты!O51</f>
        <v>1</v>
      </c>
      <c r="P51" s="109">
        <f t="shared" si="6"/>
        <v>1.2048192771084338</v>
      </c>
      <c r="Q51" s="108">
        <f>'Гл. экон.'!Q51+Экономисты!Q51</f>
        <v>0</v>
      </c>
      <c r="R51" s="109">
        <f t="shared" si="7"/>
        <v>0</v>
      </c>
      <c r="S51" s="108">
        <f>'Гл. экон.'!S51+Экономисты!S51</f>
        <v>10</v>
      </c>
      <c r="T51" s="109">
        <f t="shared" si="8"/>
        <v>12.048192771084338</v>
      </c>
      <c r="U51" s="108">
        <f>'Гл. экон.'!U51+Экономисты!U51</f>
        <v>19</v>
      </c>
      <c r="V51" s="109">
        <f t="shared" si="9"/>
        <v>22.891566265060241</v>
      </c>
      <c r="W51" s="108">
        <f>'Гл. экон.'!W51+Экономисты!W51</f>
        <v>0</v>
      </c>
      <c r="X51" s="109">
        <f t="shared" si="10"/>
        <v>0</v>
      </c>
      <c r="Y51" s="108">
        <f>'Гл. экон.'!Y51+Экономисты!Y51</f>
        <v>9</v>
      </c>
      <c r="Z51" s="109">
        <f t="shared" si="11"/>
        <v>10.843373493975903</v>
      </c>
      <c r="AA51" s="108">
        <f>'Гл. экон.'!AA51+Экономисты!AA51</f>
        <v>7</v>
      </c>
      <c r="AB51" s="109">
        <f t="shared" si="12"/>
        <v>8.4337349397590362</v>
      </c>
      <c r="AC51" s="109">
        <f t="shared" si="13"/>
        <v>77.777777777777786</v>
      </c>
      <c r="AD51" s="108">
        <f>'Гл. экон.'!AD51+Экономисты!AD51</f>
        <v>6</v>
      </c>
      <c r="AE51" s="109">
        <f t="shared" si="14"/>
        <v>7.2289156626506017</v>
      </c>
      <c r="AF51" s="108">
        <f>'Гл. экон.'!AF51+Экономисты!AF51</f>
        <v>1</v>
      </c>
      <c r="AG51" s="109">
        <f t="shared" si="15"/>
        <v>1.2048192771084338</v>
      </c>
      <c r="AH51" s="42"/>
      <c r="AI51" s="42"/>
    </row>
    <row r="52" spans="1:35" x14ac:dyDescent="0.25">
      <c r="A52" s="93">
        <v>41</v>
      </c>
      <c r="B52" s="94" t="s">
        <v>74</v>
      </c>
      <c r="C52" s="108">
        <f>'Гл. экон.'!C52+Экономисты!C52</f>
        <v>122</v>
      </c>
      <c r="D52" s="108">
        <f>'Гл. экон.'!D52+Экономисты!D52</f>
        <v>120</v>
      </c>
      <c r="E52" s="109">
        <f t="shared" si="0"/>
        <v>98.360655737704917</v>
      </c>
      <c r="F52" s="108">
        <f>'Гл. экон.'!F52+Экономисты!F52</f>
        <v>93</v>
      </c>
      <c r="G52" s="109">
        <f t="shared" si="1"/>
        <v>77.5</v>
      </c>
      <c r="H52" s="108">
        <f>'Гл. экон.'!H52+Экономисты!H52</f>
        <v>118</v>
      </c>
      <c r="I52" s="109">
        <f t="shared" si="2"/>
        <v>98.333333333333329</v>
      </c>
      <c r="J52" s="109">
        <f t="shared" si="3"/>
        <v>96.721311475409834</v>
      </c>
      <c r="K52" s="108">
        <f>'Гл. экон.'!K52+Экономисты!K52</f>
        <v>96</v>
      </c>
      <c r="L52" s="109">
        <f t="shared" si="4"/>
        <v>80</v>
      </c>
      <c r="M52" s="108">
        <f>'Гл. экон.'!M52+Экономисты!M52</f>
        <v>22</v>
      </c>
      <c r="N52" s="109">
        <f t="shared" si="5"/>
        <v>18.333333333333332</v>
      </c>
      <c r="O52" s="108">
        <f>'Гл. экон.'!O52+Экономисты!O52</f>
        <v>2</v>
      </c>
      <c r="P52" s="109">
        <f t="shared" si="6"/>
        <v>1.6666666666666667</v>
      </c>
      <c r="Q52" s="108">
        <f>'Гл. экон.'!Q52+Экономисты!Q52</f>
        <v>0</v>
      </c>
      <c r="R52" s="109">
        <f t="shared" si="7"/>
        <v>0</v>
      </c>
      <c r="S52" s="108">
        <f>'Гл. экон.'!S52+Экономисты!S52</f>
        <v>16</v>
      </c>
      <c r="T52" s="109">
        <f t="shared" si="8"/>
        <v>13.333333333333334</v>
      </c>
      <c r="U52" s="108">
        <f>'Гл. экон.'!U52+Экономисты!U52</f>
        <v>14</v>
      </c>
      <c r="V52" s="109">
        <f t="shared" si="9"/>
        <v>11.666666666666666</v>
      </c>
      <c r="W52" s="108">
        <f>'Гл. экон.'!W52+Экономисты!W52</f>
        <v>2</v>
      </c>
      <c r="X52" s="109">
        <f t="shared" si="10"/>
        <v>1.6666666666666667</v>
      </c>
      <c r="Y52" s="108">
        <f>'Гл. экон.'!Y52+Экономисты!Y52</f>
        <v>12</v>
      </c>
      <c r="Z52" s="109">
        <f t="shared" si="11"/>
        <v>10</v>
      </c>
      <c r="AA52" s="108">
        <f>'Гл. экон.'!AA52+Экономисты!AA52</f>
        <v>1</v>
      </c>
      <c r="AB52" s="109">
        <f t="shared" si="12"/>
        <v>0.83333333333333337</v>
      </c>
      <c r="AC52" s="109">
        <f t="shared" si="13"/>
        <v>8.3333333333333321</v>
      </c>
      <c r="AD52" s="108">
        <f>'Гл. экон.'!AD52+Экономисты!AD52</f>
        <v>12</v>
      </c>
      <c r="AE52" s="109">
        <f t="shared" si="14"/>
        <v>10</v>
      </c>
      <c r="AF52" s="108">
        <f>'Гл. экон.'!AF52+Экономисты!AF52</f>
        <v>0</v>
      </c>
      <c r="AG52" s="109">
        <f t="shared" si="15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108">
        <f>'Гл. экон.'!C53+Экономисты!C53</f>
        <v>175</v>
      </c>
      <c r="D53" s="108">
        <f>'Гл. экон.'!D53+Экономисты!D53</f>
        <v>170</v>
      </c>
      <c r="E53" s="109">
        <f t="shared" si="0"/>
        <v>97.142857142857139</v>
      </c>
      <c r="F53" s="108">
        <f>'Гл. экон.'!F53+Экономисты!F53</f>
        <v>140</v>
      </c>
      <c r="G53" s="109">
        <f t="shared" si="1"/>
        <v>82.35294117647058</v>
      </c>
      <c r="H53" s="108">
        <f>'Гл. экон.'!H53+Экономисты!H53</f>
        <v>168</v>
      </c>
      <c r="I53" s="109">
        <f t="shared" si="2"/>
        <v>98.82352941176471</v>
      </c>
      <c r="J53" s="109">
        <f t="shared" si="3"/>
        <v>96</v>
      </c>
      <c r="K53" s="108">
        <f>'Гл. экон.'!K53+Экономисты!K53</f>
        <v>144</v>
      </c>
      <c r="L53" s="109">
        <f t="shared" si="4"/>
        <v>84.705882352941174</v>
      </c>
      <c r="M53" s="108">
        <f>'Гл. экон.'!M53+Экономисты!M53</f>
        <v>24</v>
      </c>
      <c r="N53" s="109">
        <f t="shared" si="5"/>
        <v>14.117647058823529</v>
      </c>
      <c r="O53" s="108">
        <f>'Гл. экон.'!O53+Экономисты!O53</f>
        <v>2</v>
      </c>
      <c r="P53" s="109">
        <f t="shared" si="6"/>
        <v>1.1764705882352942</v>
      </c>
      <c r="Q53" s="108">
        <f>'Гл. экон.'!Q53+Экономисты!Q53</f>
        <v>1</v>
      </c>
      <c r="R53" s="109">
        <f t="shared" si="7"/>
        <v>50</v>
      </c>
      <c r="S53" s="108">
        <f>'Гл. экон.'!S53+Экономисты!S53</f>
        <v>19</v>
      </c>
      <c r="T53" s="109">
        <f t="shared" si="8"/>
        <v>11.176470588235295</v>
      </c>
      <c r="U53" s="108">
        <f>'Гл. экон.'!U53+Экономисты!U53</f>
        <v>21</v>
      </c>
      <c r="V53" s="109">
        <f t="shared" si="9"/>
        <v>12.352941176470589</v>
      </c>
      <c r="W53" s="108">
        <f>'Гл. экон.'!W53+Экономисты!W53</f>
        <v>1</v>
      </c>
      <c r="X53" s="109">
        <f t="shared" si="10"/>
        <v>0.58823529411764708</v>
      </c>
      <c r="Y53" s="108">
        <f>'Гл. экон.'!Y53+Экономисты!Y53</f>
        <v>13</v>
      </c>
      <c r="Z53" s="109">
        <f t="shared" si="11"/>
        <v>7.6470588235294121</v>
      </c>
      <c r="AA53" s="108">
        <f>'Гл. экон.'!AA53+Экономисты!AA53</f>
        <v>0</v>
      </c>
      <c r="AB53" s="109">
        <f t="shared" si="12"/>
        <v>0</v>
      </c>
      <c r="AC53" s="109">
        <f t="shared" si="13"/>
        <v>0</v>
      </c>
      <c r="AD53" s="108">
        <f>'Гл. экон.'!AD53+Экономисты!AD53</f>
        <v>7</v>
      </c>
      <c r="AE53" s="109">
        <f t="shared" si="14"/>
        <v>4.117647058823529</v>
      </c>
      <c r="AF53" s="108">
        <f>'Гл. экон.'!AF53+Экономисты!AF53</f>
        <v>0</v>
      </c>
      <c r="AG53" s="109">
        <f t="shared" si="15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108">
        <f>'Гл. экон.'!C54+Экономисты!C54</f>
        <v>99</v>
      </c>
      <c r="D54" s="108">
        <f>'Гл. экон.'!D54+Экономисты!D54</f>
        <v>88</v>
      </c>
      <c r="E54" s="109">
        <f t="shared" si="0"/>
        <v>88.888888888888886</v>
      </c>
      <c r="F54" s="108">
        <f>'Гл. экон.'!F54+Экономисты!F54</f>
        <v>82</v>
      </c>
      <c r="G54" s="109">
        <f t="shared" si="1"/>
        <v>93.181818181818173</v>
      </c>
      <c r="H54" s="108">
        <f>'Гл. экон.'!H54+Экономисты!H54</f>
        <v>84</v>
      </c>
      <c r="I54" s="109">
        <f t="shared" si="2"/>
        <v>95.454545454545453</v>
      </c>
      <c r="J54" s="109">
        <f t="shared" si="3"/>
        <v>84.848484848484844</v>
      </c>
      <c r="K54" s="108">
        <f>'Гл. экон.'!K54+Экономисты!K54</f>
        <v>73</v>
      </c>
      <c r="L54" s="109">
        <f t="shared" si="4"/>
        <v>82.954545454545453</v>
      </c>
      <c r="M54" s="108">
        <f>'Гл. экон.'!M54+Экономисты!M54</f>
        <v>11</v>
      </c>
      <c r="N54" s="109">
        <f t="shared" si="5"/>
        <v>12.5</v>
      </c>
      <c r="O54" s="108">
        <f>'Гл. экон.'!O54+Экономисты!O54</f>
        <v>4</v>
      </c>
      <c r="P54" s="109">
        <f t="shared" si="6"/>
        <v>4.5454545454545459</v>
      </c>
      <c r="Q54" s="108">
        <f>'Гл. экон.'!Q54+Экономисты!Q54</f>
        <v>0</v>
      </c>
      <c r="R54" s="109">
        <f t="shared" si="7"/>
        <v>0</v>
      </c>
      <c r="S54" s="108">
        <f>'Гл. экон.'!S54+Экономисты!S54</f>
        <v>7</v>
      </c>
      <c r="T54" s="109">
        <f t="shared" si="8"/>
        <v>7.9545454545454541</v>
      </c>
      <c r="U54" s="108">
        <f>'Гл. экон.'!U54+Экономисты!U54</f>
        <v>17</v>
      </c>
      <c r="V54" s="109">
        <f t="shared" si="9"/>
        <v>19.318181818181817</v>
      </c>
      <c r="W54" s="108">
        <f>'Гл. экон.'!W54+Экономисты!W54</f>
        <v>0</v>
      </c>
      <c r="X54" s="109">
        <f t="shared" si="10"/>
        <v>0</v>
      </c>
      <c r="Y54" s="108">
        <f>'Гл. экон.'!Y54+Экономисты!Y54</f>
        <v>5</v>
      </c>
      <c r="Z54" s="109">
        <f t="shared" si="11"/>
        <v>5.6818181818181817</v>
      </c>
      <c r="AA54" s="108">
        <f>'Гл. экон.'!AA54+Экономисты!AA54</f>
        <v>0</v>
      </c>
      <c r="AB54" s="109">
        <f t="shared" si="12"/>
        <v>0</v>
      </c>
      <c r="AC54" s="109">
        <f t="shared" si="13"/>
        <v>0</v>
      </c>
      <c r="AD54" s="108">
        <f>'Гл. экон.'!AD54+Экономисты!AD54</f>
        <v>4</v>
      </c>
      <c r="AE54" s="109">
        <f t="shared" si="14"/>
        <v>4.5454545454545459</v>
      </c>
      <c r="AF54" s="108">
        <f>'Гл. экон.'!AF54+Экономисты!AF54</f>
        <v>0</v>
      </c>
      <c r="AG54" s="109">
        <f t="shared" si="15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61">
        <f>SUM(C56:C63)</f>
        <v>1557.97</v>
      </c>
      <c r="D55" s="61">
        <f>SUM(D56:D63)</f>
        <v>1509.3</v>
      </c>
      <c r="E55" s="62">
        <f>IF(C55=0,0,D55/C55*100)</f>
        <v>96.876063082087583</v>
      </c>
      <c r="F55" s="61">
        <f>SUM(F56:F63)</f>
        <v>1246.3</v>
      </c>
      <c r="G55" s="62">
        <f>IF(D55=0,0,F55/D55*100)</f>
        <v>82.574703504936068</v>
      </c>
      <c r="H55" s="61">
        <f>SUM(H56:H63)</f>
        <v>1472.3</v>
      </c>
      <c r="I55" s="62">
        <f>IF(D55=0,0,H55/D55*100)</f>
        <v>97.548532432253367</v>
      </c>
      <c r="J55" s="62">
        <f>IF(C55=0,0,H55/C55*100)</f>
        <v>94.501177814720435</v>
      </c>
      <c r="K55" s="61">
        <f>SUM(K56:K63)</f>
        <v>1223.3</v>
      </c>
      <c r="L55" s="62">
        <f>IF(D55=0,0,K55/D55*100)</f>
        <v>81.050818260120579</v>
      </c>
      <c r="M55" s="61">
        <f>SUM(M56:M63)</f>
        <v>249</v>
      </c>
      <c r="N55" s="62">
        <f>IF(D55=0,0,M55/D55*100)</f>
        <v>16.497714172132778</v>
      </c>
      <c r="O55" s="61">
        <f>SUM(O56:O63)</f>
        <v>37</v>
      </c>
      <c r="P55" s="62">
        <f>IF(D55=0,0,O55/D55*100)</f>
        <v>2.4514675677466373</v>
      </c>
      <c r="Q55" s="61">
        <f>SUM(Q56:Q63)</f>
        <v>3</v>
      </c>
      <c r="R55" s="62">
        <f t="shared" si="7"/>
        <v>8.1081081081081088</v>
      </c>
      <c r="S55" s="61">
        <f>SUM(S56:S63)</f>
        <v>182</v>
      </c>
      <c r="T55" s="62">
        <f>IF(D55=0,0,S55/D55*100)</f>
        <v>12.058570198105082</v>
      </c>
      <c r="U55" s="61">
        <f>SUM(U56:U63)</f>
        <v>174</v>
      </c>
      <c r="V55" s="62">
        <f t="shared" si="9"/>
        <v>11.528523156430133</v>
      </c>
      <c r="W55" s="61">
        <f>SUM(W56:W63)</f>
        <v>38</v>
      </c>
      <c r="X55" s="62">
        <f>IF(D55=0,0,W55/D55*100)</f>
        <v>2.5177234479560062</v>
      </c>
      <c r="Y55" s="61">
        <f>SUM(Y56:Y63)</f>
        <v>130</v>
      </c>
      <c r="Z55" s="62">
        <f>IF(D55=0,0,Y55/D55*100)</f>
        <v>8.6132644272179171</v>
      </c>
      <c r="AA55" s="61">
        <f>SUM(AA56:AA63)</f>
        <v>6</v>
      </c>
      <c r="AB55" s="62">
        <f>IF(D55=0,0,AA55/D55*100)</f>
        <v>0.39753528125621151</v>
      </c>
      <c r="AC55" s="62">
        <f>IF(Y55=0,0,AA55/Y55*100)</f>
        <v>4.6153846153846159</v>
      </c>
      <c r="AD55" s="61">
        <f>SUM(AD56:AD63)</f>
        <v>104</v>
      </c>
      <c r="AE55" s="62">
        <f t="shared" si="14"/>
        <v>6.8906115417743328</v>
      </c>
      <c r="AF55" s="61">
        <f>SUM(AF56:AF63)</f>
        <v>1</v>
      </c>
      <c r="AG55" s="62">
        <f>IF(D55=0,0,AF55/D55*100)</f>
        <v>6.6255880209368581E-2</v>
      </c>
      <c r="AH55" s="46"/>
      <c r="AI55" s="46"/>
    </row>
    <row r="56" spans="1:35" x14ac:dyDescent="0.25">
      <c r="A56" s="93">
        <v>44</v>
      </c>
      <c r="B56" s="94" t="s">
        <v>79</v>
      </c>
      <c r="C56" s="108">
        <f>'Гл. экон.'!C56+Экономисты!C56</f>
        <v>20</v>
      </c>
      <c r="D56" s="108">
        <f>'Гл. экон.'!D56+Экономисты!D56</f>
        <v>18</v>
      </c>
      <c r="E56" s="109">
        <f t="shared" si="0"/>
        <v>90</v>
      </c>
      <c r="F56" s="108">
        <f>'Гл. экон.'!F56+Экономисты!F56</f>
        <v>13</v>
      </c>
      <c r="G56" s="109">
        <f t="shared" si="1"/>
        <v>72.222222222222214</v>
      </c>
      <c r="H56" s="108">
        <f>'Гл. экон.'!H56+Экономисты!H56</f>
        <v>18</v>
      </c>
      <c r="I56" s="109">
        <f t="shared" si="2"/>
        <v>100</v>
      </c>
      <c r="J56" s="109">
        <f t="shared" si="3"/>
        <v>90</v>
      </c>
      <c r="K56" s="108">
        <f>'Гл. экон.'!K56+Экономисты!K56</f>
        <v>17</v>
      </c>
      <c r="L56" s="109">
        <f t="shared" si="4"/>
        <v>94.444444444444443</v>
      </c>
      <c r="M56" s="108">
        <f>'Гл. экон.'!M56+Экономисты!M56</f>
        <v>1</v>
      </c>
      <c r="N56" s="109">
        <f t="shared" si="5"/>
        <v>5.5555555555555554</v>
      </c>
      <c r="O56" s="108">
        <f>'Гл. экон.'!O56+Экономисты!O56</f>
        <v>0</v>
      </c>
      <c r="P56" s="109">
        <f t="shared" si="6"/>
        <v>0</v>
      </c>
      <c r="Q56" s="108">
        <f>'Гл. экон.'!Q56+Экономисты!Q56</f>
        <v>0</v>
      </c>
      <c r="R56" s="109">
        <f t="shared" si="7"/>
        <v>0</v>
      </c>
      <c r="S56" s="108">
        <f>'Гл. экон.'!S56+Экономисты!S56</f>
        <v>4</v>
      </c>
      <c r="T56" s="109">
        <f t="shared" si="8"/>
        <v>22.222222222222221</v>
      </c>
      <c r="U56" s="108">
        <f>'Гл. экон.'!U56+Экономисты!U56</f>
        <v>4</v>
      </c>
      <c r="V56" s="109">
        <f t="shared" si="9"/>
        <v>22.222222222222221</v>
      </c>
      <c r="W56" s="108">
        <f>'Гл. экон.'!W56+Экономисты!W56</f>
        <v>0</v>
      </c>
      <c r="X56" s="109">
        <f t="shared" si="10"/>
        <v>0</v>
      </c>
      <c r="Y56" s="108">
        <f>'Гл. экон.'!Y56+Экономисты!Y56</f>
        <v>2</v>
      </c>
      <c r="Z56" s="109">
        <f t="shared" si="11"/>
        <v>11.111111111111111</v>
      </c>
      <c r="AA56" s="108">
        <f>'Гл. экон.'!AA56+Экономисты!AA56</f>
        <v>0</v>
      </c>
      <c r="AB56" s="109">
        <f t="shared" si="12"/>
        <v>0</v>
      </c>
      <c r="AC56" s="109">
        <f t="shared" si="13"/>
        <v>0</v>
      </c>
      <c r="AD56" s="108">
        <f>'Гл. экон.'!AD56+Экономисты!AD56</f>
        <v>2</v>
      </c>
      <c r="AE56" s="109">
        <f t="shared" si="14"/>
        <v>11.111111111111111</v>
      </c>
      <c r="AF56" s="108">
        <f>'Гл. экон.'!AF56+Экономисты!AF56</f>
        <v>0</v>
      </c>
      <c r="AG56" s="109">
        <f t="shared" si="15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108">
        <f>'Гл. экон.'!C57+Экономисты!C57</f>
        <v>19</v>
      </c>
      <c r="D57" s="108">
        <f>'Гл. экон.'!D57+Экономисты!D57</f>
        <v>17</v>
      </c>
      <c r="E57" s="109">
        <f t="shared" si="0"/>
        <v>89.473684210526315</v>
      </c>
      <c r="F57" s="108">
        <f>'Гл. экон.'!F57+Экономисты!F57</f>
        <v>30</v>
      </c>
      <c r="G57" s="109">
        <f t="shared" si="1"/>
        <v>176.47058823529412</v>
      </c>
      <c r="H57" s="108">
        <f>'Гл. экон.'!H57+Экономисты!H57</f>
        <v>17</v>
      </c>
      <c r="I57" s="109">
        <f t="shared" si="2"/>
        <v>100</v>
      </c>
      <c r="J57" s="109">
        <f t="shared" si="3"/>
        <v>89.473684210526315</v>
      </c>
      <c r="K57" s="108">
        <f>'Гл. экон.'!K57+Экономисты!K57</f>
        <v>12</v>
      </c>
      <c r="L57" s="109">
        <f t="shared" si="4"/>
        <v>70.588235294117652</v>
      </c>
      <c r="M57" s="108">
        <f>'Гл. экон.'!M57+Экономисты!M57</f>
        <v>5</v>
      </c>
      <c r="N57" s="109">
        <f t="shared" si="5"/>
        <v>29.411764705882355</v>
      </c>
      <c r="O57" s="108">
        <f>'Гл. экон.'!O57+Экономисты!O57</f>
        <v>0</v>
      </c>
      <c r="P57" s="109">
        <f t="shared" si="6"/>
        <v>0</v>
      </c>
      <c r="Q57" s="108">
        <f>'Гл. экон.'!Q57+Экономисты!Q57</f>
        <v>0</v>
      </c>
      <c r="R57" s="109">
        <f t="shared" si="7"/>
        <v>0</v>
      </c>
      <c r="S57" s="108">
        <f>'Гл. экон.'!S57+Экономисты!S57</f>
        <v>0</v>
      </c>
      <c r="T57" s="109">
        <f t="shared" si="8"/>
        <v>0</v>
      </c>
      <c r="U57" s="108">
        <f>'Гл. экон.'!U57+Экономисты!U57</f>
        <v>6</v>
      </c>
      <c r="V57" s="109">
        <f t="shared" si="9"/>
        <v>35.294117647058826</v>
      </c>
      <c r="W57" s="108">
        <f>'Гл. экон.'!W57+Экономисты!W57</f>
        <v>0</v>
      </c>
      <c r="X57" s="109">
        <f t="shared" si="10"/>
        <v>0</v>
      </c>
      <c r="Y57" s="108">
        <f>'Гл. экон.'!Y57+Экономисты!Y57</f>
        <v>0</v>
      </c>
      <c r="Z57" s="109">
        <f t="shared" si="11"/>
        <v>0</v>
      </c>
      <c r="AA57" s="108">
        <f>'Гл. экон.'!AA57+Экономисты!AA57</f>
        <v>0</v>
      </c>
      <c r="AB57" s="109">
        <f t="shared" si="12"/>
        <v>0</v>
      </c>
      <c r="AC57" s="109">
        <f t="shared" si="13"/>
        <v>0</v>
      </c>
      <c r="AD57" s="108">
        <f>'Гл. экон.'!AD57+Экономисты!AD57</f>
        <v>0</v>
      </c>
      <c r="AE57" s="109">
        <f t="shared" si="14"/>
        <v>0</v>
      </c>
      <c r="AF57" s="108">
        <f>'Гл. экон.'!AF57+Экономисты!AF57</f>
        <v>0</v>
      </c>
      <c r="AG57" s="109">
        <f t="shared" si="15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108">
        <f>'Гл. экон.'!C58+Экономисты!C58</f>
        <v>123</v>
      </c>
      <c r="D58" s="108">
        <f>'Гл. экон.'!D58+Экономисты!D58</f>
        <v>119</v>
      </c>
      <c r="E58" s="109">
        <f t="shared" ref="E58:E59" si="48">IF(C58=0,0,D58/C58*100)</f>
        <v>96.747967479674799</v>
      </c>
      <c r="F58" s="108">
        <f>'Гл. экон.'!F58+Экономисты!F58</f>
        <v>100</v>
      </c>
      <c r="G58" s="109">
        <f t="shared" ref="G58:G59" si="49">IF(D58=0,0,F58/D58*100)</f>
        <v>84.033613445378151</v>
      </c>
      <c r="H58" s="108">
        <f>'Гл. экон.'!H58+Экономисты!H58</f>
        <v>119</v>
      </c>
      <c r="I58" s="109">
        <f t="shared" ref="I58:I59" si="50">IF(D58=0,0,H58/D58*100)</f>
        <v>100</v>
      </c>
      <c r="J58" s="109">
        <f t="shared" ref="J58:J59" si="51">IF(C58=0,0,H58/C58*100)</f>
        <v>96.747967479674799</v>
      </c>
      <c r="K58" s="108">
        <f>'Гл. экон.'!K58+Экономисты!K58</f>
        <v>90</v>
      </c>
      <c r="L58" s="109">
        <f t="shared" ref="L58:L59" si="52">IF(D58=0,0,K58/D58*100)</f>
        <v>75.630252100840337</v>
      </c>
      <c r="M58" s="108">
        <f>'Гл. экон.'!M58+Экономисты!M58</f>
        <v>29</v>
      </c>
      <c r="N58" s="109">
        <f t="shared" ref="N58:N59" si="53">IF(D58=0,0,M58/D58*100)</f>
        <v>24.369747899159663</v>
      </c>
      <c r="O58" s="108">
        <f>'Гл. экон.'!O58+Экономисты!O58</f>
        <v>0</v>
      </c>
      <c r="P58" s="109">
        <f t="shared" ref="P58:P59" si="54">IF(D58=0,0,O58/D58*100)</f>
        <v>0</v>
      </c>
      <c r="Q58" s="108">
        <f>'Гл. экон.'!Q58+Экономисты!Q58</f>
        <v>0</v>
      </c>
      <c r="R58" s="109">
        <f t="shared" ref="R58:R59" si="55">IF(O58=0,0,Q58/O58*100)</f>
        <v>0</v>
      </c>
      <c r="S58" s="108">
        <f>'Гл. экон.'!S58+Экономисты!S58</f>
        <v>20</v>
      </c>
      <c r="T58" s="109">
        <f t="shared" ref="T58:T59" si="56">IF(D58=0,0,S58/D58*100)</f>
        <v>16.806722689075631</v>
      </c>
      <c r="U58" s="108">
        <f>'Гл. экон.'!U58+Экономисты!U58</f>
        <v>8</v>
      </c>
      <c r="V58" s="109">
        <f t="shared" ref="V58:V59" si="57">IF(D58=0,0,U58/D58*100)</f>
        <v>6.7226890756302522</v>
      </c>
      <c r="W58" s="108">
        <f>'Гл. экон.'!W58+Экономисты!W58</f>
        <v>12</v>
      </c>
      <c r="X58" s="109">
        <f t="shared" ref="X58:X59" si="58">IF(D58=0,0,W58/D58*100)</f>
        <v>10.084033613445378</v>
      </c>
      <c r="Y58" s="108">
        <f>'Гл. экон.'!Y58+Экономисты!Y58</f>
        <v>35</v>
      </c>
      <c r="Z58" s="109">
        <f t="shared" ref="Z58:Z59" si="59">IF(D58=0,0,Y58/D58*100)</f>
        <v>29.411764705882355</v>
      </c>
      <c r="AA58" s="108">
        <f>'Гл. экон.'!AA58+Экономисты!AA58</f>
        <v>1</v>
      </c>
      <c r="AB58" s="109">
        <f t="shared" ref="AB58:AB59" si="60">IF(D58=0,0,AA58/D58*100)</f>
        <v>0.84033613445378152</v>
      </c>
      <c r="AC58" s="109">
        <f t="shared" ref="AC58:AC59" si="61">IF(Y58=0,0,AA58/Y58*100)</f>
        <v>2.8571428571428572</v>
      </c>
      <c r="AD58" s="108">
        <f>'Гл. экон.'!AD58+Экономисты!AD58</f>
        <v>3</v>
      </c>
      <c r="AE58" s="109">
        <f t="shared" ref="AE58:AE59" si="62">IF(D58=0,0,AD58/D58*100)</f>
        <v>2.5210084033613445</v>
      </c>
      <c r="AF58" s="108">
        <f>'Гл. экон.'!AF58+Экономисты!AF58</f>
        <v>0</v>
      </c>
      <c r="AG58" s="109">
        <f t="shared" ref="AG58:AG59" si="63">IF(D58=0,0,AF58/D58*100)</f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108">
        <f>'Гл. экон.'!C59+Экономисты!C59</f>
        <v>10.5</v>
      </c>
      <c r="D59" s="108">
        <f>'Гл. экон.'!D59+Экономисты!D59</f>
        <v>10</v>
      </c>
      <c r="E59" s="109">
        <f t="shared" si="48"/>
        <v>95.238095238095227</v>
      </c>
      <c r="F59" s="108">
        <f>'Гл. экон.'!F59+Экономисты!F59</f>
        <v>9</v>
      </c>
      <c r="G59" s="109">
        <f t="shared" si="49"/>
        <v>90</v>
      </c>
      <c r="H59" s="108">
        <f>'Гл. экон.'!H59+Экономисты!H59</f>
        <v>6</v>
      </c>
      <c r="I59" s="109">
        <f t="shared" si="50"/>
        <v>60</v>
      </c>
      <c r="J59" s="109">
        <f t="shared" si="51"/>
        <v>57.142857142857139</v>
      </c>
      <c r="K59" s="108">
        <f>'Гл. экон.'!K59+Экономисты!K59</f>
        <v>6</v>
      </c>
      <c r="L59" s="109">
        <f t="shared" si="52"/>
        <v>60</v>
      </c>
      <c r="M59" s="108">
        <f>'Гл. экон.'!M59+Экономисты!M59</f>
        <v>0</v>
      </c>
      <c r="N59" s="109">
        <f t="shared" si="53"/>
        <v>0</v>
      </c>
      <c r="O59" s="108">
        <f>'Гл. экон.'!O59+Экономисты!O59</f>
        <v>4</v>
      </c>
      <c r="P59" s="109">
        <f t="shared" si="54"/>
        <v>40</v>
      </c>
      <c r="Q59" s="108">
        <f>'Гл. экон.'!Q59+Экономисты!Q59</f>
        <v>0</v>
      </c>
      <c r="R59" s="109">
        <f t="shared" si="55"/>
        <v>0</v>
      </c>
      <c r="S59" s="108">
        <f>'Гл. экон.'!S59+Экономисты!S59</f>
        <v>2</v>
      </c>
      <c r="T59" s="109">
        <f t="shared" si="56"/>
        <v>20</v>
      </c>
      <c r="U59" s="108">
        <f>'Гл. экон.'!U59+Экономисты!U59</f>
        <v>0</v>
      </c>
      <c r="V59" s="109">
        <f t="shared" si="57"/>
        <v>0</v>
      </c>
      <c r="W59" s="108">
        <f>'Гл. экон.'!W59+Экономисты!W59</f>
        <v>0</v>
      </c>
      <c r="X59" s="109">
        <f t="shared" si="58"/>
        <v>0</v>
      </c>
      <c r="Y59" s="108">
        <f>'Гл. экон.'!Y59+Экономисты!Y59</f>
        <v>3</v>
      </c>
      <c r="Z59" s="109">
        <f t="shared" si="59"/>
        <v>30</v>
      </c>
      <c r="AA59" s="108">
        <f>'Гл. экон.'!AA59+Экономисты!AA59</f>
        <v>0</v>
      </c>
      <c r="AB59" s="109">
        <f t="shared" si="60"/>
        <v>0</v>
      </c>
      <c r="AC59" s="109">
        <f t="shared" si="61"/>
        <v>0</v>
      </c>
      <c r="AD59" s="108">
        <f>'Гл. экон.'!AD59+Экономисты!AD59</f>
        <v>3</v>
      </c>
      <c r="AE59" s="109">
        <f t="shared" si="62"/>
        <v>30</v>
      </c>
      <c r="AF59" s="108">
        <f>'Гл. экон.'!AF59+Экономисты!AF59</f>
        <v>0</v>
      </c>
      <c r="AG59" s="109">
        <f t="shared" si="63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108">
        <f>'Гл. экон.'!C60+Экономисты!C60</f>
        <v>747.1</v>
      </c>
      <c r="D60" s="108">
        <f>'Гл. экон.'!D60+Экономисты!D60</f>
        <v>744</v>
      </c>
      <c r="E60" s="109">
        <f t="shared" si="0"/>
        <v>99.585062240663902</v>
      </c>
      <c r="F60" s="108">
        <f>'Гл. экон.'!F60+Экономисты!F60</f>
        <v>613</v>
      </c>
      <c r="G60" s="109">
        <f t="shared" si="1"/>
        <v>82.392473118279568</v>
      </c>
      <c r="H60" s="108">
        <f>'Гл. экон.'!H60+Экономисты!H60</f>
        <v>714</v>
      </c>
      <c r="I60" s="109">
        <f t="shared" si="2"/>
        <v>95.967741935483872</v>
      </c>
      <c r="J60" s="109">
        <f t="shared" si="3"/>
        <v>95.569535537411326</v>
      </c>
      <c r="K60" s="108">
        <f>'Гл. экон.'!K60+Экономисты!K60</f>
        <v>603</v>
      </c>
      <c r="L60" s="109">
        <f t="shared" si="4"/>
        <v>81.048387096774192</v>
      </c>
      <c r="M60" s="108">
        <f>'Гл. экон.'!M60+Экономисты!M60</f>
        <v>111</v>
      </c>
      <c r="N60" s="109">
        <f t="shared" si="5"/>
        <v>14.919354838709678</v>
      </c>
      <c r="O60" s="108">
        <f>'Гл. экон.'!O60+Экономисты!O60</f>
        <v>30</v>
      </c>
      <c r="P60" s="109">
        <f t="shared" si="6"/>
        <v>4.032258064516129</v>
      </c>
      <c r="Q60" s="108">
        <f>'Гл. экон.'!Q60+Экономисты!Q60</f>
        <v>2</v>
      </c>
      <c r="R60" s="109">
        <f t="shared" si="7"/>
        <v>6.666666666666667</v>
      </c>
      <c r="S60" s="108">
        <f>'Гл. экон.'!S60+Экономисты!S60</f>
        <v>83</v>
      </c>
      <c r="T60" s="109">
        <f t="shared" si="8"/>
        <v>11.155913978494624</v>
      </c>
      <c r="U60" s="108">
        <f>'Гл. экон.'!U60+Экономисты!U60</f>
        <v>73</v>
      </c>
      <c r="V60" s="109">
        <f t="shared" si="9"/>
        <v>9.8118279569892461</v>
      </c>
      <c r="W60" s="108">
        <f>'Гл. экон.'!W60+Экономисты!W60</f>
        <v>8</v>
      </c>
      <c r="X60" s="109">
        <f t="shared" si="10"/>
        <v>1.0752688172043012</v>
      </c>
      <c r="Y60" s="108">
        <f>'Гл. экон.'!Y60+Экономисты!Y60</f>
        <v>51</v>
      </c>
      <c r="Z60" s="109">
        <f t="shared" si="11"/>
        <v>6.854838709677419</v>
      </c>
      <c r="AA60" s="108">
        <f>'Гл. экон.'!AA60+Экономисты!AA60</f>
        <v>5</v>
      </c>
      <c r="AB60" s="109">
        <f t="shared" si="12"/>
        <v>0.67204301075268813</v>
      </c>
      <c r="AC60" s="109">
        <f t="shared" si="13"/>
        <v>9.8039215686274517</v>
      </c>
      <c r="AD60" s="108">
        <f>'Гл. экон.'!AD60+Экономисты!AD60</f>
        <v>61</v>
      </c>
      <c r="AE60" s="109">
        <f t="shared" si="14"/>
        <v>8.198924731182796</v>
      </c>
      <c r="AF60" s="108">
        <f>'Гл. экон.'!AF60+Экономисты!AF60</f>
        <v>1</v>
      </c>
      <c r="AG60" s="109">
        <f t="shared" si="15"/>
        <v>0.13440860215053765</v>
      </c>
      <c r="AH60" s="42"/>
      <c r="AI60" s="42"/>
    </row>
    <row r="61" spans="1:35" x14ac:dyDescent="0.25">
      <c r="A61" s="93">
        <v>49</v>
      </c>
      <c r="B61" s="94" t="s">
        <v>82</v>
      </c>
      <c r="C61" s="108">
        <f>'Гл. экон.'!C61+Экономисты!C61</f>
        <v>56</v>
      </c>
      <c r="D61" s="108">
        <f>'Гл. экон.'!D61+Экономисты!D61</f>
        <v>56</v>
      </c>
      <c r="E61" s="109">
        <f t="shared" si="0"/>
        <v>100</v>
      </c>
      <c r="F61" s="108">
        <f>'Гл. экон.'!F61+Экономисты!F61</f>
        <v>47</v>
      </c>
      <c r="G61" s="109">
        <f t="shared" si="1"/>
        <v>83.928571428571431</v>
      </c>
      <c r="H61" s="108">
        <f>'Гл. экон.'!H61+Экономисты!H61</f>
        <v>56</v>
      </c>
      <c r="I61" s="109">
        <f t="shared" si="2"/>
        <v>100</v>
      </c>
      <c r="J61" s="109">
        <f t="shared" si="3"/>
        <v>100</v>
      </c>
      <c r="K61" s="108">
        <f>'Гл. экон.'!K61+Экономисты!K61</f>
        <v>47</v>
      </c>
      <c r="L61" s="109">
        <f t="shared" si="4"/>
        <v>83.928571428571431</v>
      </c>
      <c r="M61" s="108">
        <f>'Гл. экон.'!M61+Экономисты!M61</f>
        <v>9</v>
      </c>
      <c r="N61" s="109">
        <f t="shared" si="5"/>
        <v>16.071428571428573</v>
      </c>
      <c r="O61" s="108">
        <f>'Гл. экон.'!O61+Экономисты!O61</f>
        <v>0</v>
      </c>
      <c r="P61" s="109">
        <f t="shared" si="6"/>
        <v>0</v>
      </c>
      <c r="Q61" s="108">
        <f>'Гл. экон.'!Q61+Экономисты!Q61</f>
        <v>0</v>
      </c>
      <c r="R61" s="109">
        <f t="shared" si="7"/>
        <v>0</v>
      </c>
      <c r="S61" s="108">
        <f>'Гл. экон.'!S61+Экономисты!S61</f>
        <v>12</v>
      </c>
      <c r="T61" s="109">
        <f t="shared" si="8"/>
        <v>21.428571428571427</v>
      </c>
      <c r="U61" s="108">
        <f>'Гл. экон.'!U61+Экономисты!U61</f>
        <v>4</v>
      </c>
      <c r="V61" s="109">
        <f t="shared" si="9"/>
        <v>7.1428571428571423</v>
      </c>
      <c r="W61" s="108">
        <f>'Гл. экон.'!W61+Экономисты!W61</f>
        <v>1</v>
      </c>
      <c r="X61" s="109">
        <f t="shared" si="10"/>
        <v>1.7857142857142856</v>
      </c>
      <c r="Y61" s="108">
        <f>'Гл. экон.'!Y61+Экономисты!Y61</f>
        <v>6</v>
      </c>
      <c r="Z61" s="109">
        <f t="shared" si="11"/>
        <v>10.714285714285714</v>
      </c>
      <c r="AA61" s="108">
        <f>'Гл. экон.'!AA61+Экономисты!AA61</f>
        <v>0</v>
      </c>
      <c r="AB61" s="109">
        <f t="shared" si="12"/>
        <v>0</v>
      </c>
      <c r="AC61" s="109">
        <f t="shared" si="13"/>
        <v>0</v>
      </c>
      <c r="AD61" s="108">
        <f>'Гл. экон.'!AD61+Экономисты!AD61</f>
        <v>2</v>
      </c>
      <c r="AE61" s="109">
        <f t="shared" si="14"/>
        <v>3.5714285714285712</v>
      </c>
      <c r="AF61" s="108">
        <f>'Гл. экон.'!AF61+Экономисты!AF61</f>
        <v>0</v>
      </c>
      <c r="AG61" s="109">
        <f t="shared" si="15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108">
        <f>'Гл. экон.'!C62+Экономисты!C62</f>
        <v>211.37</v>
      </c>
      <c r="D62" s="108">
        <f>'Гл. экон.'!D62+Экономисты!D62</f>
        <v>200.3</v>
      </c>
      <c r="E62" s="109">
        <f t="shared" si="0"/>
        <v>94.76273832615793</v>
      </c>
      <c r="F62" s="108">
        <f>'Гл. экон.'!F62+Экономисты!F62</f>
        <v>166.3</v>
      </c>
      <c r="G62" s="109">
        <f t="shared" si="1"/>
        <v>83.025461807289076</v>
      </c>
      <c r="H62" s="108">
        <f>'Гл. экон.'!H62+Экономисты!H62</f>
        <v>197.3</v>
      </c>
      <c r="I62" s="109">
        <f t="shared" si="2"/>
        <v>98.502246630054913</v>
      </c>
      <c r="J62" s="109">
        <f t="shared" si="3"/>
        <v>93.343426219425652</v>
      </c>
      <c r="K62" s="108">
        <f>'Гл. экон.'!K62+Экономисты!K62</f>
        <v>158.30000000000001</v>
      </c>
      <c r="L62" s="109">
        <f t="shared" si="4"/>
        <v>79.031452820768848</v>
      </c>
      <c r="M62" s="108">
        <f>'Гл. экон.'!M62+Экономисты!M62</f>
        <v>39</v>
      </c>
      <c r="N62" s="109">
        <f t="shared" si="5"/>
        <v>19.470793809286068</v>
      </c>
      <c r="O62" s="108">
        <f>'Гл. экон.'!O62+Экономисты!O62</f>
        <v>3</v>
      </c>
      <c r="P62" s="109">
        <f t="shared" si="6"/>
        <v>1.4977533699450822</v>
      </c>
      <c r="Q62" s="108">
        <f>'Гл. экон.'!Q62+Экономисты!Q62</f>
        <v>0</v>
      </c>
      <c r="R62" s="109">
        <f t="shared" si="7"/>
        <v>0</v>
      </c>
      <c r="S62" s="108">
        <f>'Гл. экон.'!S62+Экономисты!S62</f>
        <v>27</v>
      </c>
      <c r="T62" s="109">
        <f t="shared" si="8"/>
        <v>13.479780329505742</v>
      </c>
      <c r="U62" s="108">
        <f>'Гл. экон.'!U62+Экономисты!U62</f>
        <v>26</v>
      </c>
      <c r="V62" s="109">
        <f t="shared" si="9"/>
        <v>12.980529206190713</v>
      </c>
      <c r="W62" s="108">
        <f>'Гл. экон.'!W62+Экономисты!W62</f>
        <v>2</v>
      </c>
      <c r="X62" s="109">
        <f t="shared" si="10"/>
        <v>0.99850224663005482</v>
      </c>
      <c r="Y62" s="108">
        <f>'Гл. экон.'!Y62+Экономисты!Y62</f>
        <v>14</v>
      </c>
      <c r="Z62" s="109">
        <f t="shared" si="11"/>
        <v>6.9895157264103833</v>
      </c>
      <c r="AA62" s="108">
        <f>'Гл. экон.'!AA62+Экономисты!AA62</f>
        <v>0</v>
      </c>
      <c r="AB62" s="109">
        <f t="shared" si="12"/>
        <v>0</v>
      </c>
      <c r="AC62" s="109">
        <f t="shared" si="13"/>
        <v>0</v>
      </c>
      <c r="AD62" s="108">
        <f>'Гл. экон.'!AD62+Экономисты!AD62</f>
        <v>17</v>
      </c>
      <c r="AE62" s="109">
        <f t="shared" si="14"/>
        <v>8.4872690963554671</v>
      </c>
      <c r="AF62" s="108">
        <f>'Гл. экон.'!AF62+Экономисты!AF62</f>
        <v>0</v>
      </c>
      <c r="AG62" s="109">
        <f t="shared" si="15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108">
        <f>'Гл. экон.'!C63+Экономисты!C63</f>
        <v>371</v>
      </c>
      <c r="D63" s="108">
        <f>'Гл. экон.'!D63+Экономисты!D63</f>
        <v>345</v>
      </c>
      <c r="E63" s="109">
        <f t="shared" si="0"/>
        <v>92.991913746630729</v>
      </c>
      <c r="F63" s="108">
        <f>'Гл. экон.'!F63+Экономисты!F63</f>
        <v>268</v>
      </c>
      <c r="G63" s="109">
        <f t="shared" si="1"/>
        <v>77.681159420289859</v>
      </c>
      <c r="H63" s="108">
        <f>'Гл. экон.'!H63+Экономисты!H63</f>
        <v>345</v>
      </c>
      <c r="I63" s="109">
        <f t="shared" si="2"/>
        <v>100</v>
      </c>
      <c r="J63" s="109">
        <f t="shared" si="3"/>
        <v>92.991913746630729</v>
      </c>
      <c r="K63" s="108">
        <f>'Гл. экон.'!K63+Экономисты!K63</f>
        <v>290</v>
      </c>
      <c r="L63" s="109">
        <f t="shared" si="4"/>
        <v>84.05797101449275</v>
      </c>
      <c r="M63" s="108">
        <f>'Гл. экон.'!M63+Экономисты!M63</f>
        <v>55</v>
      </c>
      <c r="N63" s="109">
        <f t="shared" si="5"/>
        <v>15.942028985507244</v>
      </c>
      <c r="O63" s="108">
        <f>'Гл. экон.'!O63+Экономисты!O63</f>
        <v>0</v>
      </c>
      <c r="P63" s="109">
        <f t="shared" si="6"/>
        <v>0</v>
      </c>
      <c r="Q63" s="108">
        <f>'Гл. экон.'!Q63+Экономисты!Q63</f>
        <v>1</v>
      </c>
      <c r="R63" s="109">
        <f t="shared" si="7"/>
        <v>0</v>
      </c>
      <c r="S63" s="108">
        <f>'Гл. экон.'!S63+Экономисты!S63</f>
        <v>34</v>
      </c>
      <c r="T63" s="109">
        <f t="shared" si="8"/>
        <v>9.8550724637681171</v>
      </c>
      <c r="U63" s="108">
        <f>'Гл. экон.'!U63+Экономисты!U63</f>
        <v>53</v>
      </c>
      <c r="V63" s="109">
        <f t="shared" si="9"/>
        <v>15.362318840579711</v>
      </c>
      <c r="W63" s="108">
        <f>'Гл. экон.'!W63+Экономисты!W63</f>
        <v>15</v>
      </c>
      <c r="X63" s="109">
        <f t="shared" si="10"/>
        <v>4.3478260869565215</v>
      </c>
      <c r="Y63" s="108">
        <f>'Гл. экон.'!Y63+Экономисты!Y63</f>
        <v>19</v>
      </c>
      <c r="Z63" s="109">
        <f t="shared" si="11"/>
        <v>5.5072463768115938</v>
      </c>
      <c r="AA63" s="108">
        <f>'Гл. экон.'!AA63+Экономисты!AA63</f>
        <v>0</v>
      </c>
      <c r="AB63" s="109">
        <f t="shared" si="12"/>
        <v>0</v>
      </c>
      <c r="AC63" s="109">
        <f t="shared" si="13"/>
        <v>0</v>
      </c>
      <c r="AD63" s="108">
        <f>'Гл. экон.'!AD63+Экономисты!AD63</f>
        <v>16</v>
      </c>
      <c r="AE63" s="109">
        <f t="shared" si="14"/>
        <v>4.63768115942029</v>
      </c>
      <c r="AF63" s="108">
        <f>'Гл. экон.'!AF63+Экономисты!AF63</f>
        <v>0</v>
      </c>
      <c r="AG63" s="109">
        <f t="shared" si="15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61">
        <f>SUM(C65:C71)</f>
        <v>535</v>
      </c>
      <c r="D64" s="61">
        <f>SUM(D65:D71)</f>
        <v>474</v>
      </c>
      <c r="E64" s="62">
        <f>IF(C64=0,0,D64/C64*100)</f>
        <v>88.598130841121488</v>
      </c>
      <c r="F64" s="61">
        <f>SUM(F65:F71)</f>
        <v>354</v>
      </c>
      <c r="G64" s="62">
        <f>IF(D64=0,0,F64/D64*100)</f>
        <v>74.683544303797461</v>
      </c>
      <c r="H64" s="61">
        <f>SUM(H65:H71)</f>
        <v>470</v>
      </c>
      <c r="I64" s="62">
        <f>IF(D64=0,0,H64/D64*100)</f>
        <v>99.156118143459921</v>
      </c>
      <c r="J64" s="62">
        <f>IF(C64=0,0,H64/C64*100)</f>
        <v>87.850467289719631</v>
      </c>
      <c r="K64" s="61">
        <f>SUM(K65:K71)</f>
        <v>371</v>
      </c>
      <c r="L64" s="62">
        <f>IF(D64=0,0,K64/D64*100)</f>
        <v>78.270042194092824</v>
      </c>
      <c r="M64" s="61">
        <f>SUM(M65:M71)</f>
        <v>99</v>
      </c>
      <c r="N64" s="62">
        <f>IF(D64=0,0,M64/D64*100)</f>
        <v>20.88607594936709</v>
      </c>
      <c r="O64" s="61">
        <f>SUM(O65:O71)</f>
        <v>4</v>
      </c>
      <c r="P64" s="62">
        <f>IF(D64=0,0,O64/D64*100)</f>
        <v>0.8438818565400843</v>
      </c>
      <c r="Q64" s="61">
        <f>SUM(Q65:Q71)</f>
        <v>3</v>
      </c>
      <c r="R64" s="62">
        <f t="shared" si="7"/>
        <v>75</v>
      </c>
      <c r="S64" s="61">
        <f>SUM(S65:S71)</f>
        <v>88</v>
      </c>
      <c r="T64" s="62">
        <f>IF(D64=0,0,S64/D64*100)</f>
        <v>18.565400843881857</v>
      </c>
      <c r="U64" s="61">
        <f>SUM(U65:U71)</f>
        <v>76</v>
      </c>
      <c r="V64" s="62">
        <f t="shared" si="9"/>
        <v>16.033755274261605</v>
      </c>
      <c r="W64" s="61">
        <f>SUM(W65:W71)</f>
        <v>8</v>
      </c>
      <c r="X64" s="62">
        <f>IF(D64=0,0,W64/D64*100)</f>
        <v>1.6877637130801686</v>
      </c>
      <c r="Y64" s="61">
        <f>SUM(Y65:Y71)</f>
        <v>54</v>
      </c>
      <c r="Z64" s="62">
        <f>IF(D64=0,0,Y64/D64*100)</f>
        <v>11.39240506329114</v>
      </c>
      <c r="AA64" s="61">
        <f>SUM(AA65:AA71)</f>
        <v>8</v>
      </c>
      <c r="AB64" s="62">
        <f>IF(D64=0,0,AA64/D64*100)</f>
        <v>1.6877637130801686</v>
      </c>
      <c r="AC64" s="62">
        <f>IF(Y64=0,0,AA64/Y64*100)</f>
        <v>14.814814814814813</v>
      </c>
      <c r="AD64" s="61">
        <f>SUM(AD65:AD71)</f>
        <v>35</v>
      </c>
      <c r="AE64" s="62">
        <f t="shared" si="14"/>
        <v>7.3839662447257384</v>
      </c>
      <c r="AF64" s="61">
        <f>SUM(AF65:AF71)</f>
        <v>5</v>
      </c>
      <c r="AG64" s="62">
        <f>IF(D64=0,0,AF64/D64*100)</f>
        <v>1.0548523206751055</v>
      </c>
      <c r="AH64" s="46"/>
      <c r="AI64" s="46"/>
    </row>
    <row r="65" spans="1:35" x14ac:dyDescent="0.25">
      <c r="A65" s="93">
        <v>52</v>
      </c>
      <c r="B65" s="94" t="s">
        <v>87</v>
      </c>
      <c r="C65" s="108">
        <f>'Гл. экон.'!C65+Экономисты!C65</f>
        <v>29</v>
      </c>
      <c r="D65" s="108">
        <f>'Гл. экон.'!D65+Экономисты!D65</f>
        <v>29</v>
      </c>
      <c r="E65" s="109">
        <f t="shared" si="0"/>
        <v>100</v>
      </c>
      <c r="F65" s="108">
        <f>'Гл. экон.'!F65+Экономисты!F65</f>
        <v>4</v>
      </c>
      <c r="G65" s="109">
        <f t="shared" si="1"/>
        <v>13.793103448275861</v>
      </c>
      <c r="H65" s="108">
        <f>'Гл. экон.'!H65+Экономисты!H65</f>
        <v>29</v>
      </c>
      <c r="I65" s="109">
        <f t="shared" si="2"/>
        <v>100</v>
      </c>
      <c r="J65" s="109">
        <f t="shared" si="3"/>
        <v>100</v>
      </c>
      <c r="K65" s="108">
        <f>'Гл. экон.'!K65+Экономисты!K65</f>
        <v>28</v>
      </c>
      <c r="L65" s="109">
        <f t="shared" si="4"/>
        <v>96.551724137931032</v>
      </c>
      <c r="M65" s="108">
        <f>'Гл. экон.'!M65+Экономисты!M65</f>
        <v>1</v>
      </c>
      <c r="N65" s="109">
        <f t="shared" si="5"/>
        <v>3.4482758620689653</v>
      </c>
      <c r="O65" s="108">
        <f>'Гл. экон.'!O65+Экономисты!O65</f>
        <v>0</v>
      </c>
      <c r="P65" s="109">
        <f t="shared" si="6"/>
        <v>0</v>
      </c>
      <c r="Q65" s="108">
        <f>'Гл. экон.'!Q65+Экономисты!Q65</f>
        <v>0</v>
      </c>
      <c r="R65" s="109">
        <f t="shared" si="7"/>
        <v>0</v>
      </c>
      <c r="S65" s="108">
        <f>'Гл. экон.'!S65+Экономисты!S65</f>
        <v>3</v>
      </c>
      <c r="T65" s="109">
        <f t="shared" si="8"/>
        <v>10.344827586206897</v>
      </c>
      <c r="U65" s="108">
        <f>'Гл. экон.'!U65+Экономисты!U65</f>
        <v>2</v>
      </c>
      <c r="V65" s="109">
        <f t="shared" si="9"/>
        <v>6.8965517241379306</v>
      </c>
      <c r="W65" s="108">
        <f>'Гл. экон.'!W65+Экономисты!W65</f>
        <v>0</v>
      </c>
      <c r="X65" s="109">
        <f t="shared" si="10"/>
        <v>0</v>
      </c>
      <c r="Y65" s="108">
        <f>'Гл. экон.'!Y65+Экономисты!Y65</f>
        <v>1</v>
      </c>
      <c r="Z65" s="109">
        <f t="shared" si="11"/>
        <v>3.4482758620689653</v>
      </c>
      <c r="AA65" s="108">
        <f>'Гл. экон.'!AA65+Экономисты!AA65</f>
        <v>0</v>
      </c>
      <c r="AB65" s="109">
        <f t="shared" si="12"/>
        <v>0</v>
      </c>
      <c r="AC65" s="109">
        <f t="shared" si="13"/>
        <v>0</v>
      </c>
      <c r="AD65" s="108">
        <f>'Гл. экон.'!AD65+Экономисты!AD65</f>
        <v>0</v>
      </c>
      <c r="AE65" s="109">
        <f t="shared" si="14"/>
        <v>0</v>
      </c>
      <c r="AF65" s="108">
        <f>'Гл. экон.'!AF65+Экономисты!AF65</f>
        <v>0</v>
      </c>
      <c r="AG65" s="109">
        <f t="shared" si="15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108">
        <f>'Гл. экон.'!C66+Экономисты!C66</f>
        <v>24</v>
      </c>
      <c r="D66" s="108">
        <f>'Гл. экон.'!D66+Экономисты!D66</f>
        <v>24</v>
      </c>
      <c r="E66" s="109">
        <f t="shared" si="0"/>
        <v>100</v>
      </c>
      <c r="F66" s="108">
        <f>'Гл. экон.'!F66+Экономисты!F66</f>
        <v>13</v>
      </c>
      <c r="G66" s="109">
        <f t="shared" si="1"/>
        <v>54.166666666666664</v>
      </c>
      <c r="H66" s="108">
        <f>'Гл. экон.'!H66+Экономисты!H66</f>
        <v>23</v>
      </c>
      <c r="I66" s="109">
        <f t="shared" si="2"/>
        <v>95.833333333333343</v>
      </c>
      <c r="J66" s="109">
        <f t="shared" si="3"/>
        <v>95.833333333333343</v>
      </c>
      <c r="K66" s="108">
        <f>'Гл. экон.'!K66+Экономисты!K66</f>
        <v>17</v>
      </c>
      <c r="L66" s="109">
        <f t="shared" si="4"/>
        <v>70.833333333333343</v>
      </c>
      <c r="M66" s="108">
        <f>'Гл. экон.'!M66+Экономисты!M66</f>
        <v>6</v>
      </c>
      <c r="N66" s="109">
        <f t="shared" si="5"/>
        <v>25</v>
      </c>
      <c r="O66" s="108">
        <f>'Гл. экон.'!O66+Экономисты!O66</f>
        <v>1</v>
      </c>
      <c r="P66" s="109">
        <f t="shared" si="6"/>
        <v>4.1666666666666661</v>
      </c>
      <c r="Q66" s="108">
        <f>'Гл. экон.'!Q66+Экономисты!Q66</f>
        <v>1</v>
      </c>
      <c r="R66" s="109">
        <f t="shared" si="7"/>
        <v>100</v>
      </c>
      <c r="S66" s="108">
        <f>'Гл. экон.'!S66+Экономисты!S66</f>
        <v>8</v>
      </c>
      <c r="T66" s="109">
        <f t="shared" si="8"/>
        <v>33.333333333333329</v>
      </c>
      <c r="U66" s="108">
        <f>'Гл. экон.'!U66+Экономисты!U66</f>
        <v>1</v>
      </c>
      <c r="V66" s="109">
        <f t="shared" si="9"/>
        <v>4.1666666666666661</v>
      </c>
      <c r="W66" s="108">
        <f>'Гл. экон.'!W66+Экономисты!W66</f>
        <v>3</v>
      </c>
      <c r="X66" s="109">
        <f t="shared" si="10"/>
        <v>12.5</v>
      </c>
      <c r="Y66" s="108">
        <f>'Гл. экон.'!Y66+Экономисты!Y66</f>
        <v>3</v>
      </c>
      <c r="Z66" s="109">
        <f t="shared" si="11"/>
        <v>12.5</v>
      </c>
      <c r="AA66" s="108">
        <f>'Гл. экон.'!AA66+Экономисты!AA66</f>
        <v>3</v>
      </c>
      <c r="AB66" s="109">
        <f t="shared" si="12"/>
        <v>12.5</v>
      </c>
      <c r="AC66" s="109">
        <f t="shared" si="13"/>
        <v>100</v>
      </c>
      <c r="AD66" s="108">
        <f>'Гл. экон.'!AD66+Экономисты!AD66</f>
        <v>3</v>
      </c>
      <c r="AE66" s="109">
        <f t="shared" si="14"/>
        <v>12.5</v>
      </c>
      <c r="AF66" s="108">
        <f>'Гл. экон.'!AF66+Экономисты!AF66</f>
        <v>1</v>
      </c>
      <c r="AG66" s="109">
        <f t="shared" si="15"/>
        <v>4.1666666666666661</v>
      </c>
      <c r="AH66" s="42"/>
      <c r="AI66" s="42"/>
    </row>
    <row r="67" spans="1:35" x14ac:dyDescent="0.25">
      <c r="A67" s="93">
        <v>54</v>
      </c>
      <c r="B67" s="94" t="s">
        <v>89</v>
      </c>
      <c r="C67" s="108">
        <f>'Гл. экон.'!C67+Экономисты!C67</f>
        <v>80</v>
      </c>
      <c r="D67" s="108">
        <f>'Гл. экон.'!D67+Экономисты!D67</f>
        <v>37</v>
      </c>
      <c r="E67" s="109">
        <f t="shared" si="0"/>
        <v>46.25</v>
      </c>
      <c r="F67" s="108">
        <f>'Гл. экон.'!F67+Экономисты!F67</f>
        <v>9</v>
      </c>
      <c r="G67" s="109">
        <f t="shared" si="1"/>
        <v>24.324324324324326</v>
      </c>
      <c r="H67" s="108">
        <f>'Гл. экон.'!H67+Экономисты!H67</f>
        <v>37</v>
      </c>
      <c r="I67" s="109">
        <f t="shared" si="2"/>
        <v>100</v>
      </c>
      <c r="J67" s="109">
        <f t="shared" si="3"/>
        <v>46.25</v>
      </c>
      <c r="K67" s="108">
        <f>'Гл. экон.'!K67+Экономисты!K67</f>
        <v>28</v>
      </c>
      <c r="L67" s="109">
        <f t="shared" si="4"/>
        <v>75.675675675675677</v>
      </c>
      <c r="M67" s="108">
        <f>'Гл. экон.'!M67+Экономисты!M67</f>
        <v>9</v>
      </c>
      <c r="N67" s="109">
        <f t="shared" si="5"/>
        <v>24.324324324324326</v>
      </c>
      <c r="O67" s="108">
        <f>'Гл. экон.'!O67+Экономисты!O67</f>
        <v>0</v>
      </c>
      <c r="P67" s="109">
        <f t="shared" si="6"/>
        <v>0</v>
      </c>
      <c r="Q67" s="108">
        <f>'Гл. экон.'!Q67+Экономисты!Q67</f>
        <v>0</v>
      </c>
      <c r="R67" s="109">
        <f t="shared" si="7"/>
        <v>0</v>
      </c>
      <c r="S67" s="108">
        <f>'Гл. экон.'!S67+Экономисты!S67</f>
        <v>1</v>
      </c>
      <c r="T67" s="109">
        <f t="shared" si="8"/>
        <v>2.7027027027027026</v>
      </c>
      <c r="U67" s="108">
        <f>'Гл. экон.'!U67+Экономисты!U67</f>
        <v>2</v>
      </c>
      <c r="V67" s="109">
        <f t="shared" si="9"/>
        <v>5.4054054054054053</v>
      </c>
      <c r="W67" s="108">
        <f>'Гл. экон.'!W67+Экономисты!W67</f>
        <v>0</v>
      </c>
      <c r="X67" s="109">
        <f t="shared" si="10"/>
        <v>0</v>
      </c>
      <c r="Y67" s="108">
        <f>'Гл. экон.'!Y67+Экономисты!Y67</f>
        <v>2</v>
      </c>
      <c r="Z67" s="109">
        <f t="shared" si="11"/>
        <v>5.4054054054054053</v>
      </c>
      <c r="AA67" s="108">
        <f>'Гл. экон.'!AA67+Экономисты!AA67</f>
        <v>0</v>
      </c>
      <c r="AB67" s="109">
        <f t="shared" si="12"/>
        <v>0</v>
      </c>
      <c r="AC67" s="109">
        <f t="shared" si="13"/>
        <v>0</v>
      </c>
      <c r="AD67" s="108">
        <f>'Гл. экон.'!AD67+Экономисты!AD67</f>
        <v>0</v>
      </c>
      <c r="AE67" s="109">
        <f t="shared" si="14"/>
        <v>0</v>
      </c>
      <c r="AF67" s="108">
        <f>'Гл. экон.'!AF67+Экономисты!AF67</f>
        <v>0</v>
      </c>
      <c r="AG67" s="109">
        <f t="shared" si="15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108">
        <f>'Гл. экон.'!C68+Экономисты!C68</f>
        <v>32</v>
      </c>
      <c r="D68" s="108">
        <f>'Гл. экон.'!D68+Экономисты!D68</f>
        <v>29</v>
      </c>
      <c r="E68" s="109">
        <f t="shared" si="0"/>
        <v>90.625</v>
      </c>
      <c r="F68" s="108">
        <f>'Гл. экон.'!F68+Экономисты!F68</f>
        <v>25</v>
      </c>
      <c r="G68" s="109">
        <f t="shared" si="1"/>
        <v>86.206896551724128</v>
      </c>
      <c r="H68" s="108">
        <f>'Гл. экон.'!H68+Экономисты!H68</f>
        <v>29</v>
      </c>
      <c r="I68" s="109">
        <f t="shared" si="2"/>
        <v>100</v>
      </c>
      <c r="J68" s="109">
        <f t="shared" si="3"/>
        <v>90.625</v>
      </c>
      <c r="K68" s="108">
        <f>'Гл. экон.'!K68+Экономисты!K68</f>
        <v>17</v>
      </c>
      <c r="L68" s="109">
        <f t="shared" si="4"/>
        <v>58.620689655172406</v>
      </c>
      <c r="M68" s="108">
        <f>'Гл. экон.'!M68+Экономисты!M68</f>
        <v>12</v>
      </c>
      <c r="N68" s="109">
        <f t="shared" si="5"/>
        <v>41.379310344827587</v>
      </c>
      <c r="O68" s="108">
        <f>'Гл. экон.'!O68+Экономисты!O68</f>
        <v>0</v>
      </c>
      <c r="P68" s="109">
        <f t="shared" si="6"/>
        <v>0</v>
      </c>
      <c r="Q68" s="108">
        <f>'Гл. экон.'!Q68+Экономисты!Q68</f>
        <v>0</v>
      </c>
      <c r="R68" s="109">
        <f t="shared" si="7"/>
        <v>0</v>
      </c>
      <c r="S68" s="108">
        <f>'Гл. экон.'!S68+Экономисты!S68</f>
        <v>3</v>
      </c>
      <c r="T68" s="109">
        <f t="shared" si="8"/>
        <v>10.344827586206897</v>
      </c>
      <c r="U68" s="108">
        <f>'Гл. экон.'!U68+Экономисты!U68</f>
        <v>13</v>
      </c>
      <c r="V68" s="109">
        <f t="shared" si="9"/>
        <v>44.827586206896555</v>
      </c>
      <c r="W68" s="108">
        <f>'Гл. экон.'!W68+Экономисты!W68</f>
        <v>1</v>
      </c>
      <c r="X68" s="109">
        <f t="shared" si="10"/>
        <v>3.4482758620689653</v>
      </c>
      <c r="Y68" s="108">
        <f>'Гл. экон.'!Y68+Экономисты!Y68</f>
        <v>2</v>
      </c>
      <c r="Z68" s="109">
        <f t="shared" si="11"/>
        <v>6.8965517241379306</v>
      </c>
      <c r="AA68" s="108">
        <f>'Гл. экон.'!AA68+Экономисты!AA68</f>
        <v>0</v>
      </c>
      <c r="AB68" s="109">
        <f t="shared" si="12"/>
        <v>0</v>
      </c>
      <c r="AC68" s="109">
        <f t="shared" si="13"/>
        <v>0</v>
      </c>
      <c r="AD68" s="108">
        <f>'Гл. экон.'!AD68+Экономисты!AD68</f>
        <v>2</v>
      </c>
      <c r="AE68" s="109">
        <f t="shared" si="14"/>
        <v>6.8965517241379306</v>
      </c>
      <c r="AF68" s="108">
        <f>'Гл. экон.'!AF68+Экономисты!AF68</f>
        <v>0</v>
      </c>
      <c r="AG68" s="109">
        <f t="shared" si="15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108">
        <f>'Гл. экон.'!C69+Экономисты!C69</f>
        <v>12</v>
      </c>
      <c r="D69" s="108">
        <f>'Гл. экон.'!D69+Экономисты!D69</f>
        <v>12</v>
      </c>
      <c r="E69" s="109">
        <f t="shared" si="0"/>
        <v>100</v>
      </c>
      <c r="F69" s="108">
        <f>'Гл. экон.'!F69+Экономисты!F69</f>
        <v>9</v>
      </c>
      <c r="G69" s="109">
        <f t="shared" si="1"/>
        <v>75</v>
      </c>
      <c r="H69" s="108">
        <f>'Гл. экон.'!H69+Экономисты!H69</f>
        <v>12</v>
      </c>
      <c r="I69" s="109">
        <f t="shared" si="2"/>
        <v>100</v>
      </c>
      <c r="J69" s="109">
        <f t="shared" si="3"/>
        <v>100</v>
      </c>
      <c r="K69" s="108">
        <f>'Гл. экон.'!K69+Экономисты!K69</f>
        <v>6</v>
      </c>
      <c r="L69" s="109">
        <f t="shared" si="4"/>
        <v>50</v>
      </c>
      <c r="M69" s="108">
        <f>'Гл. экон.'!M69+Экономисты!M69</f>
        <v>6</v>
      </c>
      <c r="N69" s="109">
        <f t="shared" si="5"/>
        <v>50</v>
      </c>
      <c r="O69" s="108">
        <f>'Гл. экон.'!O69+Экономисты!O69</f>
        <v>0</v>
      </c>
      <c r="P69" s="109">
        <f t="shared" si="6"/>
        <v>0</v>
      </c>
      <c r="Q69" s="108">
        <f>'Гл. экон.'!Q69+Экономисты!Q69</f>
        <v>0</v>
      </c>
      <c r="R69" s="109">
        <f t="shared" si="7"/>
        <v>0</v>
      </c>
      <c r="S69" s="108">
        <f>'Гл. экон.'!S69+Экономисты!S69</f>
        <v>6</v>
      </c>
      <c r="T69" s="109">
        <f t="shared" si="8"/>
        <v>50</v>
      </c>
      <c r="U69" s="108">
        <f>'Гл. экон.'!U69+Экономисты!U69</f>
        <v>4</v>
      </c>
      <c r="V69" s="109">
        <f t="shared" si="9"/>
        <v>33.333333333333329</v>
      </c>
      <c r="W69" s="108">
        <f>'Гл. экон.'!W69+Экономисты!W69</f>
        <v>0</v>
      </c>
      <c r="X69" s="109">
        <f t="shared" si="10"/>
        <v>0</v>
      </c>
      <c r="Y69" s="108">
        <f>'Гл. экон.'!Y69+Экономисты!Y69</f>
        <v>0</v>
      </c>
      <c r="Z69" s="109">
        <f t="shared" si="11"/>
        <v>0</v>
      </c>
      <c r="AA69" s="108">
        <f>'Гл. экон.'!AA69+Экономисты!AA69</f>
        <v>0</v>
      </c>
      <c r="AB69" s="109">
        <f t="shared" si="12"/>
        <v>0</v>
      </c>
      <c r="AC69" s="109">
        <f t="shared" si="13"/>
        <v>0</v>
      </c>
      <c r="AD69" s="108">
        <f>'Гл. экон.'!AD69+Экономисты!AD69</f>
        <v>2</v>
      </c>
      <c r="AE69" s="109">
        <f t="shared" si="14"/>
        <v>16.666666666666664</v>
      </c>
      <c r="AF69" s="108">
        <f>'Гл. экон.'!AF69+Экономисты!AF69</f>
        <v>0</v>
      </c>
      <c r="AG69" s="109">
        <f t="shared" si="15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108">
        <f>'Гл. экон.'!C70+Экономисты!C70</f>
        <v>0</v>
      </c>
      <c r="D70" s="108">
        <f>'Гл. экон.'!D70+Экономисты!D70</f>
        <v>0</v>
      </c>
      <c r="E70" s="109">
        <f t="shared" si="0"/>
        <v>0</v>
      </c>
      <c r="F70" s="108">
        <f>'Гл. экон.'!F70+Экономисты!F70</f>
        <v>0</v>
      </c>
      <c r="G70" s="109">
        <f t="shared" si="1"/>
        <v>0</v>
      </c>
      <c r="H70" s="108">
        <f>'Гл. экон.'!H70+Экономисты!H70</f>
        <v>0</v>
      </c>
      <c r="I70" s="109">
        <f t="shared" si="2"/>
        <v>0</v>
      </c>
      <c r="J70" s="109">
        <f t="shared" si="3"/>
        <v>0</v>
      </c>
      <c r="K70" s="108">
        <f>'Гл. экон.'!K70+Экономисты!K70</f>
        <v>0</v>
      </c>
      <c r="L70" s="109">
        <f t="shared" si="4"/>
        <v>0</v>
      </c>
      <c r="M70" s="108">
        <f>'Гл. экон.'!M70+Экономисты!M70</f>
        <v>0</v>
      </c>
      <c r="N70" s="109">
        <f t="shared" si="5"/>
        <v>0</v>
      </c>
      <c r="O70" s="108">
        <f>'Гл. экон.'!O70+Экономисты!O70</f>
        <v>0</v>
      </c>
      <c r="P70" s="109">
        <f t="shared" si="6"/>
        <v>0</v>
      </c>
      <c r="Q70" s="108">
        <f>'Гл. экон.'!Q70+Экономисты!Q70</f>
        <v>0</v>
      </c>
      <c r="R70" s="109">
        <f t="shared" si="7"/>
        <v>0</v>
      </c>
      <c r="S70" s="108">
        <f>'Гл. экон.'!S70+Экономисты!S70</f>
        <v>0</v>
      </c>
      <c r="T70" s="109">
        <f t="shared" si="8"/>
        <v>0</v>
      </c>
      <c r="U70" s="108">
        <f>'Гл. экон.'!U70+Экономисты!U70</f>
        <v>0</v>
      </c>
      <c r="V70" s="109">
        <f t="shared" si="9"/>
        <v>0</v>
      </c>
      <c r="W70" s="108">
        <f>'Гл. экон.'!W70+Экономисты!W70</f>
        <v>0</v>
      </c>
      <c r="X70" s="109">
        <f t="shared" si="10"/>
        <v>0</v>
      </c>
      <c r="Y70" s="108">
        <f>'Гл. экон.'!Y70+Экономисты!Y70</f>
        <v>0</v>
      </c>
      <c r="Z70" s="109">
        <f t="shared" si="11"/>
        <v>0</v>
      </c>
      <c r="AA70" s="108">
        <f>'Гл. экон.'!AA70+Экономисты!AA70</f>
        <v>0</v>
      </c>
      <c r="AB70" s="109">
        <f t="shared" si="12"/>
        <v>0</v>
      </c>
      <c r="AC70" s="109">
        <f t="shared" si="13"/>
        <v>0</v>
      </c>
      <c r="AD70" s="108">
        <f>'Гл. экон.'!AD70+Экономисты!AD70</f>
        <v>0</v>
      </c>
      <c r="AE70" s="109">
        <f t="shared" si="14"/>
        <v>0</v>
      </c>
      <c r="AF70" s="108">
        <f>'Гл. экон.'!AF70+Экономисты!AF70</f>
        <v>0</v>
      </c>
      <c r="AG70" s="109">
        <f t="shared" si="15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108">
        <f>'Гл. экон.'!C71+Экономисты!C71</f>
        <v>358</v>
      </c>
      <c r="D71" s="108">
        <f>'Гл. экон.'!D71+Экономисты!D71</f>
        <v>343</v>
      </c>
      <c r="E71" s="109">
        <f t="shared" si="0"/>
        <v>95.810055865921782</v>
      </c>
      <c r="F71" s="108">
        <f>'Гл. экон.'!F71+Экономисты!F71</f>
        <v>294</v>
      </c>
      <c r="G71" s="109">
        <f t="shared" si="1"/>
        <v>85.714285714285708</v>
      </c>
      <c r="H71" s="108">
        <f>'Гл. экон.'!H71+Экономисты!H71</f>
        <v>340</v>
      </c>
      <c r="I71" s="109">
        <f t="shared" si="2"/>
        <v>99.125364431486886</v>
      </c>
      <c r="J71" s="109">
        <f t="shared" si="3"/>
        <v>94.97206703910615</v>
      </c>
      <c r="K71" s="108">
        <f>'Гл. экон.'!K71+Экономисты!K71</f>
        <v>275</v>
      </c>
      <c r="L71" s="109">
        <f t="shared" si="4"/>
        <v>80.174927113702623</v>
      </c>
      <c r="M71" s="108">
        <f>'Гл. экон.'!M71+Экономисты!M71</f>
        <v>65</v>
      </c>
      <c r="N71" s="109">
        <f t="shared" si="5"/>
        <v>18.950437317784257</v>
      </c>
      <c r="O71" s="108">
        <f>'Гл. экон.'!O71+Экономисты!O71</f>
        <v>3</v>
      </c>
      <c r="P71" s="109">
        <f t="shared" si="6"/>
        <v>0.87463556851311952</v>
      </c>
      <c r="Q71" s="108">
        <f>'Гл. экон.'!Q71+Экономисты!Q71</f>
        <v>2</v>
      </c>
      <c r="R71" s="109">
        <f t="shared" si="7"/>
        <v>66.666666666666657</v>
      </c>
      <c r="S71" s="108">
        <f>'Гл. экон.'!S71+Экономисты!S71</f>
        <v>67</v>
      </c>
      <c r="T71" s="109">
        <f t="shared" si="8"/>
        <v>19.533527696793001</v>
      </c>
      <c r="U71" s="108">
        <f>'Гл. экон.'!U71+Экономисты!U71</f>
        <v>54</v>
      </c>
      <c r="V71" s="109">
        <f t="shared" si="9"/>
        <v>15.743440233236154</v>
      </c>
      <c r="W71" s="108">
        <f>'Гл. экон.'!W71+Экономисты!W71</f>
        <v>4</v>
      </c>
      <c r="X71" s="109">
        <f t="shared" si="10"/>
        <v>1.1661807580174928</v>
      </c>
      <c r="Y71" s="108">
        <f>'Гл. экон.'!Y71+Экономисты!Y71</f>
        <v>46</v>
      </c>
      <c r="Z71" s="109">
        <f t="shared" si="11"/>
        <v>13.411078717201166</v>
      </c>
      <c r="AA71" s="108">
        <f>'Гл. экон.'!AA71+Экономисты!AA71</f>
        <v>5</v>
      </c>
      <c r="AB71" s="109">
        <f t="shared" si="12"/>
        <v>1.4577259475218658</v>
      </c>
      <c r="AC71" s="109">
        <f t="shared" si="13"/>
        <v>10.869565217391305</v>
      </c>
      <c r="AD71" s="108">
        <f>'Гл. экон.'!AD71+Экономисты!AD71</f>
        <v>28</v>
      </c>
      <c r="AE71" s="109">
        <f t="shared" si="14"/>
        <v>8.1632653061224492</v>
      </c>
      <c r="AF71" s="108">
        <f>'Гл. экон.'!AF71+Экономисты!AF71</f>
        <v>4</v>
      </c>
      <c r="AG71" s="109">
        <f t="shared" si="15"/>
        <v>1.1661807580174928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61">
        <f>SUM(C73:C78)</f>
        <v>490</v>
      </c>
      <c r="D72" s="61">
        <f>SUM(D73:D78)</f>
        <v>453</v>
      </c>
      <c r="E72" s="62">
        <f t="shared" si="0"/>
        <v>92.448979591836732</v>
      </c>
      <c r="F72" s="61">
        <f>SUM(F73:F78)</f>
        <v>401</v>
      </c>
      <c r="G72" s="62">
        <f t="shared" si="1"/>
        <v>88.520971302428251</v>
      </c>
      <c r="H72" s="61">
        <f>SUM(H73:H78)</f>
        <v>445</v>
      </c>
      <c r="I72" s="62">
        <f>IF(D72=0,0,H72/D72*100)</f>
        <v>98.233995584988961</v>
      </c>
      <c r="J72" s="62">
        <f>IF(C72=0,0,H72/C72*100)</f>
        <v>90.816326530612244</v>
      </c>
      <c r="K72" s="61">
        <f>SUM(K73:K78)</f>
        <v>381</v>
      </c>
      <c r="L72" s="62">
        <f t="shared" si="4"/>
        <v>84.105960264900659</v>
      </c>
      <c r="M72" s="61">
        <f>SUM(M73:M78)</f>
        <v>64</v>
      </c>
      <c r="N72" s="62">
        <f>IF(D72=0,0,M72/D72*100)</f>
        <v>14.1280353200883</v>
      </c>
      <c r="O72" s="61">
        <f>SUM(O73:O78)</f>
        <v>8</v>
      </c>
      <c r="P72" s="62">
        <f>IF(D72=0,0,O72/D72*100)</f>
        <v>1.7660044150110374</v>
      </c>
      <c r="Q72" s="61">
        <f>SUM(Q73:Q78)</f>
        <v>0</v>
      </c>
      <c r="R72" s="62">
        <f t="shared" si="7"/>
        <v>0</v>
      </c>
      <c r="S72" s="61">
        <f>SUM(S73:S78)</f>
        <v>48</v>
      </c>
      <c r="T72" s="62">
        <f>IF(D72=0,0,S72/D72*100)</f>
        <v>10.596026490066226</v>
      </c>
      <c r="U72" s="61">
        <f>SUM(U73:U78)</f>
        <v>45</v>
      </c>
      <c r="V72" s="62">
        <f t="shared" si="9"/>
        <v>9.9337748344370862</v>
      </c>
      <c r="W72" s="61">
        <f>SUM(W73:W78)</f>
        <v>44</v>
      </c>
      <c r="X72" s="62">
        <f>IF(D72=0,0,W72/D72*100)</f>
        <v>9.7130242825607063</v>
      </c>
      <c r="Y72" s="61">
        <f>SUM(Y73:Y78)</f>
        <v>54</v>
      </c>
      <c r="Z72" s="62">
        <f>IF(D72=0,0,Y72/D72*100)</f>
        <v>11.920529801324504</v>
      </c>
      <c r="AA72" s="61">
        <f>SUM(AA73:AA78)</f>
        <v>1</v>
      </c>
      <c r="AB72" s="62">
        <f>IF(D72=0,0,AA72/D72*100)</f>
        <v>0.22075055187637968</v>
      </c>
      <c r="AC72" s="62">
        <f>IF(Y72=0,0,AA72/Y72*100)</f>
        <v>1.8518518518518516</v>
      </c>
      <c r="AD72" s="61">
        <f>SUM(AD73:AD78)</f>
        <v>65</v>
      </c>
      <c r="AE72" s="62">
        <f t="shared" si="14"/>
        <v>14.348785871964681</v>
      </c>
      <c r="AF72" s="61">
        <f>SUM(AF73:AF78)</f>
        <v>0</v>
      </c>
      <c r="AG72" s="62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108">
        <f>'Гл. экон.'!C73+Экономисты!C73</f>
        <v>48</v>
      </c>
      <c r="D73" s="108">
        <f>'Гл. экон.'!D73+Экономисты!D73</f>
        <v>48</v>
      </c>
      <c r="E73" s="109">
        <f t="shared" si="0"/>
        <v>100</v>
      </c>
      <c r="F73" s="108">
        <f>'Гл. экон.'!F73+Экономисты!F73</f>
        <v>38</v>
      </c>
      <c r="G73" s="109">
        <f t="shared" si="1"/>
        <v>79.166666666666657</v>
      </c>
      <c r="H73" s="108">
        <f>'Гл. экон.'!H73+Экономисты!H73</f>
        <v>48</v>
      </c>
      <c r="I73" s="109">
        <f t="shared" si="2"/>
        <v>100</v>
      </c>
      <c r="J73" s="109">
        <f t="shared" si="3"/>
        <v>100</v>
      </c>
      <c r="K73" s="108">
        <f>'Гл. экон.'!K73+Экономисты!K73</f>
        <v>42</v>
      </c>
      <c r="L73" s="109">
        <f t="shared" si="4"/>
        <v>87.5</v>
      </c>
      <c r="M73" s="108">
        <f>'Гл. экон.'!M73+Экономисты!M73</f>
        <v>6</v>
      </c>
      <c r="N73" s="109">
        <f t="shared" si="5"/>
        <v>12.5</v>
      </c>
      <c r="O73" s="108">
        <f>'Гл. экон.'!O73+Экономисты!O73</f>
        <v>0</v>
      </c>
      <c r="P73" s="109">
        <f t="shared" si="6"/>
        <v>0</v>
      </c>
      <c r="Q73" s="108">
        <f>'Гл. экон.'!Q73+Экономисты!Q73</f>
        <v>0</v>
      </c>
      <c r="R73" s="109">
        <f t="shared" si="7"/>
        <v>0</v>
      </c>
      <c r="S73" s="108">
        <f>'Гл. экон.'!S73+Экономисты!S73</f>
        <v>7</v>
      </c>
      <c r="T73" s="109">
        <f t="shared" si="8"/>
        <v>14.583333333333334</v>
      </c>
      <c r="U73" s="108">
        <f>'Гл. экон.'!U73+Экономисты!U73</f>
        <v>10</v>
      </c>
      <c r="V73" s="109">
        <f t="shared" si="9"/>
        <v>20.833333333333336</v>
      </c>
      <c r="W73" s="108">
        <f>'Гл. экон.'!W73+Экономисты!W73</f>
        <v>0</v>
      </c>
      <c r="X73" s="109">
        <f t="shared" si="10"/>
        <v>0</v>
      </c>
      <c r="Y73" s="108">
        <f>'Гл. экон.'!Y73+Экономисты!Y73</f>
        <v>6</v>
      </c>
      <c r="Z73" s="109">
        <f t="shared" si="11"/>
        <v>12.5</v>
      </c>
      <c r="AA73" s="108">
        <f>'Гл. экон.'!AA73+Экономисты!AA73</f>
        <v>0</v>
      </c>
      <c r="AB73" s="109">
        <f t="shared" si="12"/>
        <v>0</v>
      </c>
      <c r="AC73" s="109">
        <f t="shared" si="13"/>
        <v>0</v>
      </c>
      <c r="AD73" s="108">
        <f>'Гл. экон.'!AD73+Экономисты!AD73</f>
        <v>1</v>
      </c>
      <c r="AE73" s="109">
        <f t="shared" si="14"/>
        <v>2.083333333333333</v>
      </c>
      <c r="AF73" s="108">
        <f>'Гл. экон.'!AF73+Экономисты!AF73</f>
        <v>0</v>
      </c>
      <c r="AG73" s="109">
        <f t="shared" si="15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108">
        <f>'Гл. экон.'!C74+Экономисты!C74</f>
        <v>176</v>
      </c>
      <c r="D74" s="108">
        <f>'Гл. экон.'!D74+Экономисты!D74</f>
        <v>165</v>
      </c>
      <c r="E74" s="109">
        <f t="shared" si="0"/>
        <v>93.75</v>
      </c>
      <c r="F74" s="108">
        <f>'Гл. экон.'!F74+Экономисты!F74</f>
        <v>152</v>
      </c>
      <c r="G74" s="109">
        <f t="shared" si="1"/>
        <v>92.121212121212125</v>
      </c>
      <c r="H74" s="108">
        <f>'Гл. экон.'!H74+Экономисты!H74</f>
        <v>160</v>
      </c>
      <c r="I74" s="109">
        <f t="shared" si="2"/>
        <v>96.969696969696969</v>
      </c>
      <c r="J74" s="109">
        <f t="shared" si="3"/>
        <v>90.909090909090907</v>
      </c>
      <c r="K74" s="108">
        <f>'Гл. экон.'!K74+Экономисты!K74</f>
        <v>132</v>
      </c>
      <c r="L74" s="109">
        <f t="shared" si="4"/>
        <v>80</v>
      </c>
      <c r="M74" s="108">
        <f>'Гл. экон.'!M74+Экономисты!M74</f>
        <v>28</v>
      </c>
      <c r="N74" s="109">
        <f t="shared" si="5"/>
        <v>16.969696969696972</v>
      </c>
      <c r="O74" s="108">
        <f>'Гл. экон.'!O74+Экономисты!O74</f>
        <v>5</v>
      </c>
      <c r="P74" s="109">
        <f t="shared" si="6"/>
        <v>3.0303030303030303</v>
      </c>
      <c r="Q74" s="108">
        <f>'Гл. экон.'!Q74+Экономисты!Q74</f>
        <v>0</v>
      </c>
      <c r="R74" s="109">
        <f t="shared" si="7"/>
        <v>0</v>
      </c>
      <c r="S74" s="108">
        <f>'Гл. экон.'!S74+Экономисты!S74</f>
        <v>8</v>
      </c>
      <c r="T74" s="109">
        <f t="shared" si="8"/>
        <v>4.8484848484848486</v>
      </c>
      <c r="U74" s="108">
        <f>'Гл. экон.'!U74+Экономисты!U74</f>
        <v>23</v>
      </c>
      <c r="V74" s="109">
        <f t="shared" si="9"/>
        <v>13.939393939393941</v>
      </c>
      <c r="W74" s="108">
        <f>'Гл. экон.'!W74+Экономисты!W74</f>
        <v>8</v>
      </c>
      <c r="X74" s="109">
        <f t="shared" si="10"/>
        <v>4.8484848484848486</v>
      </c>
      <c r="Y74" s="108">
        <f>'Гл. экон.'!Y74+Экономисты!Y74</f>
        <v>19</v>
      </c>
      <c r="Z74" s="109">
        <f t="shared" si="11"/>
        <v>11.515151515151516</v>
      </c>
      <c r="AA74" s="108">
        <f>'Гл. экон.'!AA74+Экономисты!AA74</f>
        <v>1</v>
      </c>
      <c r="AB74" s="109">
        <f t="shared" si="12"/>
        <v>0.60606060606060608</v>
      </c>
      <c r="AC74" s="109">
        <f t="shared" si="13"/>
        <v>5.2631578947368416</v>
      </c>
      <c r="AD74" s="108">
        <f>'Гл. экон.'!AD74+Экономисты!AD74</f>
        <v>22</v>
      </c>
      <c r="AE74" s="109">
        <f t="shared" si="14"/>
        <v>13.333333333333334</v>
      </c>
      <c r="AF74" s="108">
        <f>'Гл. экон.'!AF74+Экономисты!AF74</f>
        <v>0</v>
      </c>
      <c r="AG74" s="109">
        <f t="shared" si="15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108">
        <f>'Гл. экон.'!C75+Экономисты!C75</f>
        <v>143</v>
      </c>
      <c r="D75" s="108">
        <f>'Гл. экон.'!D75+Экономисты!D75</f>
        <v>134</v>
      </c>
      <c r="E75" s="109">
        <f t="shared" si="0"/>
        <v>93.706293706293707</v>
      </c>
      <c r="F75" s="108">
        <f>'Гл. экон.'!F75+Экономисты!F75</f>
        <v>117</v>
      </c>
      <c r="G75" s="109">
        <f t="shared" si="1"/>
        <v>87.31343283582089</v>
      </c>
      <c r="H75" s="108">
        <f>'Гл. экон.'!H75+Экономисты!H75</f>
        <v>133</v>
      </c>
      <c r="I75" s="109">
        <f t="shared" si="2"/>
        <v>99.253731343283576</v>
      </c>
      <c r="J75" s="109">
        <f t="shared" si="3"/>
        <v>93.006993006993014</v>
      </c>
      <c r="K75" s="108">
        <f>'Гл. экон.'!K75+Экономисты!K75</f>
        <v>113</v>
      </c>
      <c r="L75" s="109">
        <f t="shared" si="4"/>
        <v>84.328358208955223</v>
      </c>
      <c r="M75" s="108">
        <f>'Гл. экон.'!M75+Экономисты!M75</f>
        <v>20</v>
      </c>
      <c r="N75" s="109">
        <f t="shared" si="5"/>
        <v>14.925373134328357</v>
      </c>
      <c r="O75" s="108">
        <f>'Гл. экон.'!O75+Экономисты!O75</f>
        <v>1</v>
      </c>
      <c r="P75" s="109">
        <f t="shared" si="6"/>
        <v>0.74626865671641784</v>
      </c>
      <c r="Q75" s="108">
        <f>'Гл. экон.'!Q75+Экономисты!Q75</f>
        <v>0</v>
      </c>
      <c r="R75" s="109">
        <f t="shared" si="7"/>
        <v>0</v>
      </c>
      <c r="S75" s="108">
        <f>'Гл. экон.'!S75+Экономисты!S75</f>
        <v>16</v>
      </c>
      <c r="T75" s="109">
        <f t="shared" si="8"/>
        <v>11.940298507462686</v>
      </c>
      <c r="U75" s="108">
        <f>'Гл. экон.'!U75+Экономисты!U75</f>
        <v>5</v>
      </c>
      <c r="V75" s="109">
        <f t="shared" si="9"/>
        <v>3.7313432835820892</v>
      </c>
      <c r="W75" s="108">
        <f>'Гл. экон.'!W75+Экономисты!W75</f>
        <v>20</v>
      </c>
      <c r="X75" s="109">
        <f t="shared" si="10"/>
        <v>14.925373134328357</v>
      </c>
      <c r="Y75" s="108">
        <f>'Гл. экон.'!Y75+Экономисты!Y75</f>
        <v>19</v>
      </c>
      <c r="Z75" s="109">
        <f t="shared" si="11"/>
        <v>14.17910447761194</v>
      </c>
      <c r="AA75" s="108">
        <f>'Гл. экон.'!AA75+Экономисты!AA75</f>
        <v>0</v>
      </c>
      <c r="AB75" s="109">
        <f t="shared" si="12"/>
        <v>0</v>
      </c>
      <c r="AC75" s="109">
        <f t="shared" si="13"/>
        <v>0</v>
      </c>
      <c r="AD75" s="108">
        <f>'Гл. экон.'!AD75+Экономисты!AD75</f>
        <v>27</v>
      </c>
      <c r="AE75" s="109">
        <f t="shared" si="14"/>
        <v>20.149253731343283</v>
      </c>
      <c r="AF75" s="108">
        <f>'Гл. экон.'!AF75+Экономисты!AF75</f>
        <v>0</v>
      </c>
      <c r="AG75" s="109">
        <f t="shared" si="15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108">
        <f>'Гл. экон.'!C76+Экономисты!C76</f>
        <v>87</v>
      </c>
      <c r="D76" s="108">
        <f>'Гл. экон.'!D76+Экономисты!D76</f>
        <v>75</v>
      </c>
      <c r="E76" s="109">
        <f t="shared" si="0"/>
        <v>86.206896551724128</v>
      </c>
      <c r="F76" s="108">
        <f>'Гл. экон.'!F76+Экономисты!F76</f>
        <v>70</v>
      </c>
      <c r="G76" s="109">
        <f t="shared" si="1"/>
        <v>93.333333333333329</v>
      </c>
      <c r="H76" s="108">
        <f>'Гл. экон.'!H76+Экономисты!H76</f>
        <v>74</v>
      </c>
      <c r="I76" s="109">
        <f t="shared" si="2"/>
        <v>98.666666666666671</v>
      </c>
      <c r="J76" s="109">
        <f t="shared" si="3"/>
        <v>85.057471264367805</v>
      </c>
      <c r="K76" s="108">
        <f>'Гл. экон.'!K76+Экономисты!K76</f>
        <v>67</v>
      </c>
      <c r="L76" s="109">
        <f t="shared" si="4"/>
        <v>89.333333333333329</v>
      </c>
      <c r="M76" s="108">
        <f>'Гл. экон.'!M76+Экономисты!M76</f>
        <v>7</v>
      </c>
      <c r="N76" s="109">
        <f t="shared" si="5"/>
        <v>9.3333333333333339</v>
      </c>
      <c r="O76" s="108">
        <f>'Гл. экон.'!O76+Экономисты!O76</f>
        <v>1</v>
      </c>
      <c r="P76" s="109">
        <f t="shared" si="6"/>
        <v>1.3333333333333335</v>
      </c>
      <c r="Q76" s="108">
        <f>'Гл. экон.'!Q76+Экономисты!Q76</f>
        <v>0</v>
      </c>
      <c r="R76" s="109">
        <f t="shared" si="7"/>
        <v>0</v>
      </c>
      <c r="S76" s="108">
        <f>'Гл. экон.'!S76+Экономисты!S76</f>
        <v>10</v>
      </c>
      <c r="T76" s="109">
        <f t="shared" si="8"/>
        <v>13.333333333333334</v>
      </c>
      <c r="U76" s="108">
        <f>'Гл. экон.'!U76+Экономисты!U76</f>
        <v>4</v>
      </c>
      <c r="V76" s="109">
        <f t="shared" si="9"/>
        <v>5.3333333333333339</v>
      </c>
      <c r="W76" s="108">
        <f>'Гл. экон.'!W76+Экономисты!W76</f>
        <v>14</v>
      </c>
      <c r="X76" s="109">
        <f t="shared" si="10"/>
        <v>18.666666666666668</v>
      </c>
      <c r="Y76" s="108">
        <f>'Гл. экон.'!Y76+Экономисты!Y76</f>
        <v>6</v>
      </c>
      <c r="Z76" s="109">
        <f t="shared" si="11"/>
        <v>8</v>
      </c>
      <c r="AA76" s="108">
        <f>'Гл. экон.'!AA76+Экономисты!AA76</f>
        <v>0</v>
      </c>
      <c r="AB76" s="109">
        <f t="shared" si="12"/>
        <v>0</v>
      </c>
      <c r="AC76" s="109">
        <f t="shared" si="13"/>
        <v>0</v>
      </c>
      <c r="AD76" s="108">
        <f>'Гл. экон.'!AD76+Экономисты!AD76</f>
        <v>10</v>
      </c>
      <c r="AE76" s="109">
        <f t="shared" si="14"/>
        <v>13.333333333333334</v>
      </c>
      <c r="AF76" s="108">
        <f>'Гл. экон.'!AF76+Экономисты!AF76</f>
        <v>0</v>
      </c>
      <c r="AG76" s="109">
        <f t="shared" si="15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108">
        <f>'Гл. экон.'!C77+Экономисты!C77</f>
        <v>9</v>
      </c>
      <c r="D77" s="108">
        <f>'Гл. экон.'!D77+Экономисты!D77</f>
        <v>8</v>
      </c>
      <c r="E77" s="109">
        <f t="shared" si="0"/>
        <v>88.888888888888886</v>
      </c>
      <c r="F77" s="108">
        <f>'Гл. экон.'!F77+Экономисты!F77</f>
        <v>8</v>
      </c>
      <c r="G77" s="109">
        <f t="shared" si="1"/>
        <v>100</v>
      </c>
      <c r="H77" s="108">
        <f>'Гл. экон.'!H77+Экономисты!H77</f>
        <v>8</v>
      </c>
      <c r="I77" s="109">
        <f t="shared" si="2"/>
        <v>100</v>
      </c>
      <c r="J77" s="109">
        <f t="shared" si="3"/>
        <v>88.888888888888886</v>
      </c>
      <c r="K77" s="108">
        <f>'Гл. экон.'!K77+Экономисты!K77</f>
        <v>6</v>
      </c>
      <c r="L77" s="109">
        <f t="shared" si="4"/>
        <v>75</v>
      </c>
      <c r="M77" s="108">
        <f>'Гл. экон.'!M77+Экономисты!M77</f>
        <v>2</v>
      </c>
      <c r="N77" s="109">
        <f t="shared" si="5"/>
        <v>25</v>
      </c>
      <c r="O77" s="108">
        <f>'Гл. экон.'!O77+Экономисты!O77</f>
        <v>0</v>
      </c>
      <c r="P77" s="109">
        <f t="shared" si="6"/>
        <v>0</v>
      </c>
      <c r="Q77" s="108">
        <f>'Гл. экон.'!Q77+Экономисты!Q77</f>
        <v>0</v>
      </c>
      <c r="R77" s="109">
        <f t="shared" si="7"/>
        <v>0</v>
      </c>
      <c r="S77" s="108">
        <f>'Гл. экон.'!S77+Экономисты!S77</f>
        <v>0</v>
      </c>
      <c r="T77" s="109">
        <f t="shared" si="8"/>
        <v>0</v>
      </c>
      <c r="U77" s="108">
        <f>'Гл. экон.'!U77+Экономисты!U77</f>
        <v>1</v>
      </c>
      <c r="V77" s="109">
        <f t="shared" si="9"/>
        <v>12.5</v>
      </c>
      <c r="W77" s="108">
        <f>'Гл. экон.'!W77+Экономисты!W77</f>
        <v>0</v>
      </c>
      <c r="X77" s="109">
        <f t="shared" si="10"/>
        <v>0</v>
      </c>
      <c r="Y77" s="108">
        <f>'Гл. экон.'!Y77+Экономисты!Y77</f>
        <v>1</v>
      </c>
      <c r="Z77" s="109">
        <f t="shared" si="11"/>
        <v>12.5</v>
      </c>
      <c r="AA77" s="108">
        <f>'Гл. экон.'!AA77+Экономисты!AA77</f>
        <v>0</v>
      </c>
      <c r="AB77" s="109">
        <f t="shared" si="12"/>
        <v>0</v>
      </c>
      <c r="AC77" s="109">
        <f t="shared" si="13"/>
        <v>0</v>
      </c>
      <c r="AD77" s="108">
        <f>'Гл. экон.'!AD77+Экономисты!AD77</f>
        <v>1</v>
      </c>
      <c r="AE77" s="109">
        <f t="shared" si="14"/>
        <v>12.5</v>
      </c>
      <c r="AF77" s="108">
        <f>'Гл. экон.'!AF77+Экономисты!AF77</f>
        <v>0</v>
      </c>
      <c r="AG77" s="109">
        <f t="shared" si="15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108">
        <f>'Гл. экон.'!C78+Экономисты!C78</f>
        <v>27</v>
      </c>
      <c r="D78" s="108">
        <f>'Гл. экон.'!D78+Экономисты!D78</f>
        <v>23</v>
      </c>
      <c r="E78" s="109">
        <f t="shared" si="0"/>
        <v>85.18518518518519</v>
      </c>
      <c r="F78" s="108">
        <f>'Гл. экон.'!F78+Экономисты!F78</f>
        <v>16</v>
      </c>
      <c r="G78" s="109">
        <f t="shared" si="1"/>
        <v>69.565217391304344</v>
      </c>
      <c r="H78" s="108">
        <f>'Гл. экон.'!H78+Экономисты!H78</f>
        <v>22</v>
      </c>
      <c r="I78" s="109">
        <f t="shared" si="2"/>
        <v>95.652173913043484</v>
      </c>
      <c r="J78" s="109">
        <f t="shared" si="3"/>
        <v>81.481481481481481</v>
      </c>
      <c r="K78" s="108">
        <f>'Гл. экон.'!K78+Экономисты!K78</f>
        <v>21</v>
      </c>
      <c r="L78" s="109">
        <f t="shared" si="4"/>
        <v>91.304347826086953</v>
      </c>
      <c r="M78" s="108">
        <f>'Гл. экон.'!M78+Экономисты!M78</f>
        <v>1</v>
      </c>
      <c r="N78" s="109">
        <f t="shared" si="5"/>
        <v>4.3478260869565215</v>
      </c>
      <c r="O78" s="108">
        <f>'Гл. экон.'!O78+Экономисты!O78</f>
        <v>1</v>
      </c>
      <c r="P78" s="109">
        <f t="shared" si="6"/>
        <v>4.3478260869565215</v>
      </c>
      <c r="Q78" s="108">
        <f>'Гл. экон.'!Q78+Экономисты!Q78</f>
        <v>0</v>
      </c>
      <c r="R78" s="109">
        <f t="shared" si="7"/>
        <v>0</v>
      </c>
      <c r="S78" s="108">
        <f>'Гл. экон.'!S78+Экономисты!S78</f>
        <v>7</v>
      </c>
      <c r="T78" s="109">
        <f t="shared" si="8"/>
        <v>30.434782608695656</v>
      </c>
      <c r="U78" s="108">
        <f>'Гл. экон.'!U78+Экономисты!U78</f>
        <v>2</v>
      </c>
      <c r="V78" s="109">
        <f t="shared" si="9"/>
        <v>8.695652173913043</v>
      </c>
      <c r="W78" s="108">
        <f>'Гл. экон.'!W78+Экономисты!W78</f>
        <v>2</v>
      </c>
      <c r="X78" s="109">
        <f t="shared" si="10"/>
        <v>8.695652173913043</v>
      </c>
      <c r="Y78" s="108">
        <f>'Гл. экон.'!Y78+Экономисты!Y78</f>
        <v>3</v>
      </c>
      <c r="Z78" s="109">
        <f t="shared" si="11"/>
        <v>13.043478260869565</v>
      </c>
      <c r="AA78" s="108">
        <f>'Гл. экон.'!AA78+Экономисты!AA78</f>
        <v>0</v>
      </c>
      <c r="AB78" s="109">
        <f t="shared" si="12"/>
        <v>0</v>
      </c>
      <c r="AC78" s="109">
        <f t="shared" si="13"/>
        <v>0</v>
      </c>
      <c r="AD78" s="108">
        <f>'Гл. экон.'!AD78+Экономисты!AD78</f>
        <v>4</v>
      </c>
      <c r="AE78" s="109">
        <f t="shared" si="14"/>
        <v>17.391304347826086</v>
      </c>
      <c r="AF78" s="108">
        <f>'Гл. экон.'!AF78+Экономисты!AF78</f>
        <v>0</v>
      </c>
      <c r="AG78" s="109">
        <f t="shared" si="15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61">
        <f>SUM(C80:C89)</f>
        <v>848.25</v>
      </c>
      <c r="D79" s="61">
        <f>SUM(D80:D89)</f>
        <v>770</v>
      </c>
      <c r="E79" s="62">
        <f>IF(C79=0,0,D79/C79*100)</f>
        <v>90.775125257883886</v>
      </c>
      <c r="F79" s="61">
        <f>SUM(F80:F89)</f>
        <v>608</v>
      </c>
      <c r="G79" s="62">
        <f>IF(D79=0,0,F79/D79*100)</f>
        <v>78.961038961038966</v>
      </c>
      <c r="H79" s="61">
        <f>SUM(H80:H89)</f>
        <v>749</v>
      </c>
      <c r="I79" s="62">
        <f>IF(D79=0,0,H79/D79*100)</f>
        <v>97.27272727272728</v>
      </c>
      <c r="J79" s="62">
        <f>IF(C79=0,0,H79/C79*100)</f>
        <v>88.299440023577958</v>
      </c>
      <c r="K79" s="61">
        <f>SUM(K80:K89)</f>
        <v>625</v>
      </c>
      <c r="L79" s="62">
        <f t="shared" si="4"/>
        <v>81.168831168831161</v>
      </c>
      <c r="M79" s="61">
        <f>SUM(M80:M89)</f>
        <v>124</v>
      </c>
      <c r="N79" s="62">
        <f>IF(D79=0,0,M79/D79*100)</f>
        <v>16.103896103896105</v>
      </c>
      <c r="O79" s="61">
        <f>SUM(O80:O89)</f>
        <v>21</v>
      </c>
      <c r="P79" s="62">
        <f>IF(D79=0,0,O79/D79*100)</f>
        <v>2.7272727272727271</v>
      </c>
      <c r="Q79" s="61">
        <f>SUM(Q80:Q89)</f>
        <v>2</v>
      </c>
      <c r="R79" s="62">
        <f t="shared" si="7"/>
        <v>9.5238095238095237</v>
      </c>
      <c r="S79" s="61">
        <f>SUM(S80:S89)</f>
        <v>85</v>
      </c>
      <c r="T79" s="62">
        <f>IF(D79=0,0,S79/D79*100)</f>
        <v>11.038961038961039</v>
      </c>
      <c r="U79" s="61">
        <f>SUM(U80:U89)</f>
        <v>97</v>
      </c>
      <c r="V79" s="62">
        <f t="shared" si="9"/>
        <v>12.597402597402596</v>
      </c>
      <c r="W79" s="61">
        <f>SUM(W80:W89)</f>
        <v>36</v>
      </c>
      <c r="X79" s="62">
        <f>IF(D79=0,0,W79/D79*100)</f>
        <v>4.6753246753246751</v>
      </c>
      <c r="Y79" s="61">
        <f>SUM(Y80:Y89)</f>
        <v>95</v>
      </c>
      <c r="Z79" s="62">
        <f>IF(D79=0,0,Y79/D79*100)</f>
        <v>12.337662337662337</v>
      </c>
      <c r="AA79" s="61">
        <f>SUM(AA80:AA89)</f>
        <v>13</v>
      </c>
      <c r="AB79" s="62">
        <f>IF(D79=0,0,AA79/D79*100)</f>
        <v>1.6883116883116882</v>
      </c>
      <c r="AC79" s="62">
        <f>IF(Y79=0,0,AA79/Y79*100)</f>
        <v>13.684210526315791</v>
      </c>
      <c r="AD79" s="61">
        <f>SUM(AD80:AD89)</f>
        <v>131</v>
      </c>
      <c r="AE79" s="62">
        <f t="shared" si="14"/>
        <v>17.012987012987011</v>
      </c>
      <c r="AF79" s="61">
        <f>SUM(AF80:AF89)</f>
        <v>2</v>
      </c>
      <c r="AG79" s="62">
        <f>IF(D79=0,0,AF79/D79*100)</f>
        <v>0.25974025974025972</v>
      </c>
      <c r="AH79" s="46"/>
      <c r="AI79" s="46"/>
    </row>
    <row r="80" spans="1:35" x14ac:dyDescent="0.25">
      <c r="A80" s="93">
        <v>65</v>
      </c>
      <c r="B80" s="96" t="s">
        <v>104</v>
      </c>
      <c r="C80" s="108">
        <f>'Гл. экон.'!C80+Экономисты!C80</f>
        <v>14</v>
      </c>
      <c r="D80" s="108">
        <f>'Гл. экон.'!D80+Экономисты!D80</f>
        <v>14</v>
      </c>
      <c r="E80" s="109">
        <f t="shared" ref="E80" si="64">IF(C80=0,0,D80/C80*100)</f>
        <v>100</v>
      </c>
      <c r="F80" s="108">
        <f>'Гл. экон.'!F80+Экономисты!F80</f>
        <v>11</v>
      </c>
      <c r="G80" s="109">
        <f t="shared" ref="G80" si="65">IF(D80=0,0,F80/D80*100)</f>
        <v>78.571428571428569</v>
      </c>
      <c r="H80" s="108">
        <f>'Гл. экон.'!H80+Экономисты!H80</f>
        <v>14</v>
      </c>
      <c r="I80" s="109">
        <f t="shared" ref="I80" si="66">IF(D80=0,0,H80/D80*100)</f>
        <v>100</v>
      </c>
      <c r="J80" s="109">
        <f t="shared" ref="J80" si="67">IF(C80=0,0,H80/C80*100)</f>
        <v>100</v>
      </c>
      <c r="K80" s="108">
        <f>'Гл. экон.'!K80+Экономисты!K80</f>
        <v>10</v>
      </c>
      <c r="L80" s="109">
        <f t="shared" ref="L80" si="68">IF(D80=0,0,K80/D80*100)</f>
        <v>71.428571428571431</v>
      </c>
      <c r="M80" s="108">
        <f>'Гл. экон.'!M80+Экономисты!M80</f>
        <v>4</v>
      </c>
      <c r="N80" s="109">
        <f t="shared" ref="N80" si="69">IF(D80=0,0,M80/D80*100)</f>
        <v>28.571428571428569</v>
      </c>
      <c r="O80" s="108">
        <f>'Гл. экон.'!O80+Экономисты!O80</f>
        <v>0</v>
      </c>
      <c r="P80" s="109">
        <f t="shared" ref="P80" si="70">IF(D80=0,0,O80/D80*100)</f>
        <v>0</v>
      </c>
      <c r="Q80" s="108">
        <f>'Гл. экон.'!Q80+Экономисты!Q80</f>
        <v>0</v>
      </c>
      <c r="R80" s="109">
        <f t="shared" ref="R80" si="71">IF(O80=0,0,Q80/O80*100)</f>
        <v>0</v>
      </c>
      <c r="S80" s="108">
        <f>'Гл. экон.'!S80+Экономисты!S80</f>
        <v>1</v>
      </c>
      <c r="T80" s="109">
        <f t="shared" ref="T80" si="72">IF(D80=0,0,S80/D80*100)</f>
        <v>7.1428571428571423</v>
      </c>
      <c r="U80" s="108">
        <f>'Гл. экон.'!U80+Экономисты!U80</f>
        <v>6</v>
      </c>
      <c r="V80" s="109">
        <f t="shared" ref="V80" si="73">IF(D80=0,0,U80/D80*100)</f>
        <v>42.857142857142854</v>
      </c>
      <c r="W80" s="108">
        <f>'Гл. экон.'!W80+Экономисты!W80</f>
        <v>1</v>
      </c>
      <c r="X80" s="109">
        <f t="shared" ref="X80" si="74">IF(D80=0,0,W80/D80*100)</f>
        <v>7.1428571428571423</v>
      </c>
      <c r="Y80" s="108">
        <f>'Гл. экон.'!Y80+Экономисты!Y80</f>
        <v>0</v>
      </c>
      <c r="Z80" s="109">
        <f t="shared" ref="Z80" si="75">IF(D80=0,0,Y80/D80*100)</f>
        <v>0</v>
      </c>
      <c r="AA80" s="108">
        <f>'Гл. экон.'!AA80+Экономисты!AA80</f>
        <v>0</v>
      </c>
      <c r="AB80" s="109">
        <f t="shared" ref="AB80" si="76">IF(D80=0,0,AA80/D80*100)</f>
        <v>0</v>
      </c>
      <c r="AC80" s="109">
        <f t="shared" ref="AC80" si="77">IF(Y80=0,0,AA80/Y80*100)</f>
        <v>0</v>
      </c>
      <c r="AD80" s="108">
        <f>'Гл. экон.'!AD80+Экономисты!AD80</f>
        <v>1</v>
      </c>
      <c r="AE80" s="109">
        <f t="shared" ref="AE80" si="78">IF(D80=0,0,AD80/D80*100)</f>
        <v>7.1428571428571423</v>
      </c>
      <c r="AF80" s="108">
        <f>'Гл. экон.'!AF80+Экономисты!AF80</f>
        <v>0</v>
      </c>
      <c r="AG80" s="109">
        <f t="shared" ref="AG80" si="7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108">
        <f>'Гл. экон.'!C81+Экономисты!C81</f>
        <v>7</v>
      </c>
      <c r="D81" s="108">
        <f>'Гл. экон.'!D81+Экономисты!D81</f>
        <v>7</v>
      </c>
      <c r="E81" s="109">
        <f t="shared" ref="E81:E89" si="80">IF(C81=0,0,D81/C81*100)</f>
        <v>100</v>
      </c>
      <c r="F81" s="108">
        <f>'Гл. экон.'!F81+Экономисты!F81</f>
        <v>5</v>
      </c>
      <c r="G81" s="109">
        <f t="shared" ref="G81:G89" si="81">IF(D81=0,0,F81/D81*100)</f>
        <v>71.428571428571431</v>
      </c>
      <c r="H81" s="108">
        <f>'Гл. экон.'!H81+Экономисты!H81</f>
        <v>7</v>
      </c>
      <c r="I81" s="109">
        <f t="shared" ref="I81:I89" si="82">IF(D81=0,0,H81/D81*100)</f>
        <v>100</v>
      </c>
      <c r="J81" s="109">
        <f t="shared" ref="J81:J89" si="83">IF(C81=0,0,H81/C81*100)</f>
        <v>100</v>
      </c>
      <c r="K81" s="108">
        <f>'Гл. экон.'!K81+Экономисты!K81</f>
        <v>6</v>
      </c>
      <c r="L81" s="109">
        <f t="shared" ref="L81:L89" si="84">IF(D81=0,0,K81/D81*100)</f>
        <v>85.714285714285708</v>
      </c>
      <c r="M81" s="108">
        <f>'Гл. экон.'!M81+Экономисты!M81</f>
        <v>1</v>
      </c>
      <c r="N81" s="109">
        <f t="shared" ref="N81:N89" si="85">IF(D81=0,0,M81/D81*100)</f>
        <v>14.285714285714285</v>
      </c>
      <c r="O81" s="108">
        <f>'Гл. экон.'!O81+Экономисты!O81</f>
        <v>0</v>
      </c>
      <c r="P81" s="109">
        <f t="shared" ref="P81:P89" si="86">IF(D81=0,0,O81/D81*100)</f>
        <v>0</v>
      </c>
      <c r="Q81" s="108">
        <f>'Гл. экон.'!Q81+Экономисты!Q81</f>
        <v>0</v>
      </c>
      <c r="R81" s="109">
        <f t="shared" ref="R81:R89" si="87">IF(O81=0,0,Q81/O81*100)</f>
        <v>0</v>
      </c>
      <c r="S81" s="108">
        <f>'Гл. экон.'!S81+Экономисты!S81</f>
        <v>2</v>
      </c>
      <c r="T81" s="109">
        <f t="shared" ref="T81:T89" si="88">IF(D81=0,0,S81/D81*100)</f>
        <v>28.571428571428569</v>
      </c>
      <c r="U81" s="108">
        <f>'Гл. экон.'!U81+Экономисты!U81</f>
        <v>0</v>
      </c>
      <c r="V81" s="109">
        <f t="shared" ref="V81:V89" si="89">IF(D81=0,0,U81/D81*100)</f>
        <v>0</v>
      </c>
      <c r="W81" s="108">
        <f>'Гл. экон.'!W81+Экономисты!W81</f>
        <v>0</v>
      </c>
      <c r="X81" s="109">
        <f t="shared" ref="X81:X89" si="90">IF(D81=0,0,W81/D81*100)</f>
        <v>0</v>
      </c>
      <c r="Y81" s="108">
        <f>'Гл. экон.'!Y81+Экономисты!Y81</f>
        <v>1</v>
      </c>
      <c r="Z81" s="109">
        <f t="shared" ref="Z81:Z89" si="91">IF(D81=0,0,Y81/D81*100)</f>
        <v>14.285714285714285</v>
      </c>
      <c r="AA81" s="108">
        <f>'Гл. экон.'!AA81+Экономисты!AA81</f>
        <v>0</v>
      </c>
      <c r="AB81" s="109">
        <f t="shared" ref="AB81:AB89" si="92">IF(D81=0,0,AA81/D81*100)</f>
        <v>0</v>
      </c>
      <c r="AC81" s="109">
        <f t="shared" ref="AC81:AC89" si="93">IF(Y81=0,0,AA81/Y81*100)</f>
        <v>0</v>
      </c>
      <c r="AD81" s="108">
        <f>'Гл. экон.'!AD81+Экономисты!AD81</f>
        <v>0</v>
      </c>
      <c r="AE81" s="109">
        <f t="shared" ref="AE81:AE89" si="94">IF(D81=0,0,AD81/D81*100)</f>
        <v>0</v>
      </c>
      <c r="AF81" s="108">
        <f>'Гл. экон.'!AF81+Экономисты!AF81</f>
        <v>0</v>
      </c>
      <c r="AG81" s="109">
        <f t="shared" ref="AG81:AG89" si="95">IF(D81=0,0,AF81/D81*100)</f>
        <v>0</v>
      </c>
      <c r="AH81" s="42"/>
      <c r="AI81" s="42"/>
    </row>
    <row r="82" spans="1:35" x14ac:dyDescent="0.25">
      <c r="A82" s="93">
        <f t="shared" ref="A82:A89" si="96">A81+1</f>
        <v>67</v>
      </c>
      <c r="B82" s="96" t="s">
        <v>107</v>
      </c>
      <c r="C82" s="108">
        <f>'Гл. экон.'!C82+Экономисты!C82</f>
        <v>7</v>
      </c>
      <c r="D82" s="108">
        <f>'Гл. экон.'!D82+Экономисты!D82</f>
        <v>6</v>
      </c>
      <c r="E82" s="109">
        <f t="shared" si="80"/>
        <v>85.714285714285708</v>
      </c>
      <c r="F82" s="108">
        <f>'Гл. экон.'!F82+Экономисты!F82</f>
        <v>6</v>
      </c>
      <c r="G82" s="109">
        <f t="shared" si="81"/>
        <v>100</v>
      </c>
      <c r="H82" s="108">
        <f>'Гл. экон.'!H82+Экономисты!H82</f>
        <v>6</v>
      </c>
      <c r="I82" s="109">
        <f t="shared" si="82"/>
        <v>100</v>
      </c>
      <c r="J82" s="109">
        <f t="shared" si="83"/>
        <v>85.714285714285708</v>
      </c>
      <c r="K82" s="108">
        <f>'Гл. экон.'!K82+Экономисты!K82</f>
        <v>5</v>
      </c>
      <c r="L82" s="109">
        <f t="shared" si="84"/>
        <v>83.333333333333343</v>
      </c>
      <c r="M82" s="108">
        <f>'Гл. экон.'!M82+Экономисты!M82</f>
        <v>1</v>
      </c>
      <c r="N82" s="109">
        <f t="shared" si="85"/>
        <v>16.666666666666664</v>
      </c>
      <c r="O82" s="108">
        <f>'Гл. экон.'!O82+Экономисты!O82</f>
        <v>0</v>
      </c>
      <c r="P82" s="109">
        <f t="shared" si="86"/>
        <v>0</v>
      </c>
      <c r="Q82" s="108">
        <f>'Гл. экон.'!Q82+Экономисты!Q82</f>
        <v>0</v>
      </c>
      <c r="R82" s="109">
        <f t="shared" si="87"/>
        <v>0</v>
      </c>
      <c r="S82" s="108">
        <f>'Гл. экон.'!S82+Экономисты!S82</f>
        <v>0</v>
      </c>
      <c r="T82" s="109">
        <f t="shared" si="88"/>
        <v>0</v>
      </c>
      <c r="U82" s="108">
        <f>'Гл. экон.'!U82+Экономисты!U82</f>
        <v>1</v>
      </c>
      <c r="V82" s="109">
        <f t="shared" si="89"/>
        <v>16.666666666666664</v>
      </c>
      <c r="W82" s="108">
        <f>'Гл. экон.'!W82+Экономисты!W82</f>
        <v>0</v>
      </c>
      <c r="X82" s="109">
        <f t="shared" si="90"/>
        <v>0</v>
      </c>
      <c r="Y82" s="108">
        <f>'Гл. экон.'!Y82+Экономисты!Y82</f>
        <v>1</v>
      </c>
      <c r="Z82" s="109">
        <f t="shared" si="91"/>
        <v>16.666666666666664</v>
      </c>
      <c r="AA82" s="108">
        <f>'Гл. экон.'!AA82+Экономисты!AA82</f>
        <v>0</v>
      </c>
      <c r="AB82" s="109">
        <f t="shared" si="92"/>
        <v>0</v>
      </c>
      <c r="AC82" s="109">
        <f t="shared" si="93"/>
        <v>0</v>
      </c>
      <c r="AD82" s="108">
        <f>'Гл. экон.'!AD82+Экономисты!AD82</f>
        <v>1</v>
      </c>
      <c r="AE82" s="109">
        <f t="shared" si="94"/>
        <v>16.666666666666664</v>
      </c>
      <c r="AF82" s="108">
        <f>'Гл. экон.'!AF82+Экономисты!AF82</f>
        <v>0</v>
      </c>
      <c r="AG82" s="109">
        <f t="shared" si="95"/>
        <v>0</v>
      </c>
      <c r="AH82" s="42"/>
      <c r="AI82" s="42"/>
    </row>
    <row r="83" spans="1:35" x14ac:dyDescent="0.25">
      <c r="A83" s="93">
        <f t="shared" si="96"/>
        <v>68</v>
      </c>
      <c r="B83" s="96" t="s">
        <v>108</v>
      </c>
      <c r="C83" s="108">
        <f>'Гл. экон.'!C83+Экономисты!C83</f>
        <v>176</v>
      </c>
      <c r="D83" s="108">
        <f>'Гл. экон.'!D83+Экономисты!D83</f>
        <v>157</v>
      </c>
      <c r="E83" s="109">
        <f t="shared" si="80"/>
        <v>89.204545454545453</v>
      </c>
      <c r="F83" s="108">
        <f>'Гл. экон.'!F83+Экономисты!F83</f>
        <v>127</v>
      </c>
      <c r="G83" s="109">
        <f t="shared" si="81"/>
        <v>80.891719745222929</v>
      </c>
      <c r="H83" s="108">
        <f>'Гл. экон.'!H83+Экономисты!H83</f>
        <v>157</v>
      </c>
      <c r="I83" s="109">
        <f t="shared" si="82"/>
        <v>100</v>
      </c>
      <c r="J83" s="109">
        <f t="shared" si="83"/>
        <v>89.204545454545453</v>
      </c>
      <c r="K83" s="108">
        <f>'Гл. экон.'!K83+Экономисты!K83</f>
        <v>130</v>
      </c>
      <c r="L83" s="109">
        <f t="shared" si="84"/>
        <v>82.802547770700642</v>
      </c>
      <c r="M83" s="108">
        <f>'Гл. экон.'!M83+Экономисты!M83</f>
        <v>27</v>
      </c>
      <c r="N83" s="109">
        <f t="shared" si="85"/>
        <v>17.197452229299362</v>
      </c>
      <c r="O83" s="108">
        <f>'Гл. экон.'!O83+Экономисты!O83</f>
        <v>0</v>
      </c>
      <c r="P83" s="109">
        <f t="shared" si="86"/>
        <v>0</v>
      </c>
      <c r="Q83" s="108">
        <f>'Гл. экон.'!Q83+Экономисты!Q83</f>
        <v>0</v>
      </c>
      <c r="R83" s="109">
        <f t="shared" si="87"/>
        <v>0</v>
      </c>
      <c r="S83" s="108">
        <f>'Гл. экон.'!S83+Экономисты!S83</f>
        <v>6</v>
      </c>
      <c r="T83" s="109">
        <f t="shared" si="88"/>
        <v>3.8216560509554141</v>
      </c>
      <c r="U83" s="108">
        <f>'Гл. экон.'!U83+Экономисты!U83</f>
        <v>26</v>
      </c>
      <c r="V83" s="109">
        <f t="shared" si="89"/>
        <v>16.560509554140125</v>
      </c>
      <c r="W83" s="108">
        <f>'Гл. экон.'!W83+Экономисты!W83</f>
        <v>10</v>
      </c>
      <c r="X83" s="109">
        <f t="shared" si="90"/>
        <v>6.369426751592357</v>
      </c>
      <c r="Y83" s="108">
        <f>'Гл. экон.'!Y83+Экономисты!Y83</f>
        <v>21</v>
      </c>
      <c r="Z83" s="109">
        <f t="shared" si="91"/>
        <v>13.375796178343949</v>
      </c>
      <c r="AA83" s="108">
        <f>'Гл. экон.'!AA83+Экономисты!AA83</f>
        <v>5</v>
      </c>
      <c r="AB83" s="109">
        <f t="shared" si="92"/>
        <v>3.1847133757961785</v>
      </c>
      <c r="AC83" s="109">
        <f t="shared" si="93"/>
        <v>23.809523809523807</v>
      </c>
      <c r="AD83" s="108">
        <f>'Гл. экон.'!AD83+Экономисты!AD83</f>
        <v>42</v>
      </c>
      <c r="AE83" s="109">
        <f t="shared" si="94"/>
        <v>26.751592356687897</v>
      </c>
      <c r="AF83" s="108">
        <f>'Гл. экон.'!AF83+Экономисты!AF83</f>
        <v>0</v>
      </c>
      <c r="AG83" s="109">
        <f t="shared" si="95"/>
        <v>0</v>
      </c>
      <c r="AH83" s="42"/>
      <c r="AI83" s="42"/>
    </row>
    <row r="84" spans="1:35" x14ac:dyDescent="0.25">
      <c r="A84" s="93">
        <f t="shared" si="96"/>
        <v>69</v>
      </c>
      <c r="B84" s="96" t="s">
        <v>110</v>
      </c>
      <c r="C84" s="108">
        <f>'Гл. экон.'!C84+Экономисты!C84</f>
        <v>134</v>
      </c>
      <c r="D84" s="108">
        <f>'Гл. экон.'!D84+Экономисты!D84</f>
        <v>119</v>
      </c>
      <c r="E84" s="109">
        <f t="shared" si="80"/>
        <v>88.805970149253739</v>
      </c>
      <c r="F84" s="108">
        <f>'Гл. экон.'!F84+Экономисты!F84</f>
        <v>102</v>
      </c>
      <c r="G84" s="109">
        <f t="shared" si="81"/>
        <v>85.714285714285708</v>
      </c>
      <c r="H84" s="108">
        <f>'Гл. экон.'!H84+Экономисты!H84</f>
        <v>118</v>
      </c>
      <c r="I84" s="109">
        <f t="shared" si="82"/>
        <v>99.159663865546221</v>
      </c>
      <c r="J84" s="109">
        <f t="shared" si="83"/>
        <v>88.059701492537314</v>
      </c>
      <c r="K84" s="108">
        <f>'Гл. экон.'!K84+Экономисты!K84</f>
        <v>102</v>
      </c>
      <c r="L84" s="109">
        <f t="shared" si="84"/>
        <v>85.714285714285708</v>
      </c>
      <c r="M84" s="108">
        <f>'Гл. экон.'!M84+Экономисты!M84</f>
        <v>16</v>
      </c>
      <c r="N84" s="109">
        <f t="shared" si="85"/>
        <v>13.445378151260504</v>
      </c>
      <c r="O84" s="108">
        <f>'Гл. экон.'!O84+Экономисты!O84</f>
        <v>1</v>
      </c>
      <c r="P84" s="109">
        <f t="shared" si="86"/>
        <v>0.84033613445378152</v>
      </c>
      <c r="Q84" s="108">
        <f>'Гл. экон.'!Q84+Экономисты!Q84</f>
        <v>0</v>
      </c>
      <c r="R84" s="109">
        <f t="shared" si="87"/>
        <v>0</v>
      </c>
      <c r="S84" s="108">
        <f>'Гл. экон.'!S84+Экономисты!S84</f>
        <v>37</v>
      </c>
      <c r="T84" s="109">
        <f t="shared" si="88"/>
        <v>31.092436974789916</v>
      </c>
      <c r="U84" s="108">
        <f>'Гл. экон.'!U84+Экономисты!U84</f>
        <v>10</v>
      </c>
      <c r="V84" s="109">
        <f t="shared" si="89"/>
        <v>8.4033613445378155</v>
      </c>
      <c r="W84" s="108">
        <f>'Гл. экон.'!W84+Экономисты!W84</f>
        <v>12</v>
      </c>
      <c r="X84" s="109">
        <f t="shared" si="90"/>
        <v>10.084033613445378</v>
      </c>
      <c r="Y84" s="108">
        <f>'Гл. экон.'!Y84+Экономисты!Y84</f>
        <v>17</v>
      </c>
      <c r="Z84" s="109">
        <f t="shared" si="91"/>
        <v>14.285714285714285</v>
      </c>
      <c r="AA84" s="108">
        <f>'Гл. экон.'!AA84+Экономисты!AA84</f>
        <v>5</v>
      </c>
      <c r="AB84" s="109">
        <f t="shared" si="92"/>
        <v>4.2016806722689077</v>
      </c>
      <c r="AC84" s="109">
        <f t="shared" si="93"/>
        <v>29.411764705882355</v>
      </c>
      <c r="AD84" s="108">
        <f>'Гл. экон.'!AD84+Экономисты!AD84</f>
        <v>19</v>
      </c>
      <c r="AE84" s="109">
        <f t="shared" si="94"/>
        <v>15.966386554621847</v>
      </c>
      <c r="AF84" s="108">
        <f>'Гл. экон.'!AF84+Экономисты!AF84</f>
        <v>0</v>
      </c>
      <c r="AG84" s="109">
        <f t="shared" si="95"/>
        <v>0</v>
      </c>
      <c r="AH84" s="42"/>
      <c r="AI84" s="42"/>
    </row>
    <row r="85" spans="1:35" x14ac:dyDescent="0.25">
      <c r="A85" s="93">
        <f t="shared" si="96"/>
        <v>70</v>
      </c>
      <c r="B85" s="96" t="s">
        <v>111</v>
      </c>
      <c r="C85" s="108">
        <f>'Гл. экон.'!C85+Экономисты!C85</f>
        <v>58</v>
      </c>
      <c r="D85" s="108">
        <f>'Гл. экон.'!D85+Экономисты!D85</f>
        <v>57</v>
      </c>
      <c r="E85" s="109">
        <f t="shared" si="80"/>
        <v>98.275862068965509</v>
      </c>
      <c r="F85" s="108">
        <f>'Гл. экон.'!F85+Экономисты!F85</f>
        <v>47</v>
      </c>
      <c r="G85" s="109">
        <f t="shared" si="81"/>
        <v>82.456140350877192</v>
      </c>
      <c r="H85" s="108">
        <f>'Гл. экон.'!H85+Экономисты!H85</f>
        <v>56</v>
      </c>
      <c r="I85" s="109">
        <f t="shared" si="82"/>
        <v>98.245614035087712</v>
      </c>
      <c r="J85" s="109">
        <f t="shared" si="83"/>
        <v>96.551724137931032</v>
      </c>
      <c r="K85" s="108">
        <f>'Гл. экон.'!K85+Экономисты!K85</f>
        <v>55</v>
      </c>
      <c r="L85" s="109">
        <f t="shared" si="84"/>
        <v>96.491228070175438</v>
      </c>
      <c r="M85" s="108">
        <f>'Гл. экон.'!M85+Экономисты!M85</f>
        <v>1</v>
      </c>
      <c r="N85" s="109">
        <f t="shared" si="85"/>
        <v>1.7543859649122806</v>
      </c>
      <c r="O85" s="108">
        <f>'Гл. экон.'!O85+Экономисты!O85</f>
        <v>1</v>
      </c>
      <c r="P85" s="109">
        <f t="shared" si="86"/>
        <v>1.7543859649122806</v>
      </c>
      <c r="Q85" s="108">
        <f>'Гл. экон.'!Q85+Экономисты!Q85</f>
        <v>1</v>
      </c>
      <c r="R85" s="109">
        <f t="shared" si="87"/>
        <v>100</v>
      </c>
      <c r="S85" s="108">
        <f>'Гл. экон.'!S85+Экономисты!S85</f>
        <v>10</v>
      </c>
      <c r="T85" s="109">
        <f t="shared" si="88"/>
        <v>17.543859649122805</v>
      </c>
      <c r="U85" s="108">
        <f>'Гл. экон.'!U85+Экономисты!U85</f>
        <v>6</v>
      </c>
      <c r="V85" s="109">
        <f t="shared" si="89"/>
        <v>10.526315789473683</v>
      </c>
      <c r="W85" s="108">
        <f>'Гл. экон.'!W85+Экономисты!W85</f>
        <v>1</v>
      </c>
      <c r="X85" s="109">
        <f t="shared" si="90"/>
        <v>1.7543859649122806</v>
      </c>
      <c r="Y85" s="108">
        <f>'Гл. экон.'!Y85+Экономисты!Y85</f>
        <v>3</v>
      </c>
      <c r="Z85" s="109">
        <f t="shared" si="91"/>
        <v>5.2631578947368416</v>
      </c>
      <c r="AA85" s="108">
        <f>'Гл. экон.'!AA85+Экономисты!AA85</f>
        <v>0</v>
      </c>
      <c r="AB85" s="109">
        <f t="shared" si="92"/>
        <v>0</v>
      </c>
      <c r="AC85" s="109">
        <f t="shared" si="93"/>
        <v>0</v>
      </c>
      <c r="AD85" s="108">
        <f>'Гл. экон.'!AD85+Экономисты!AD85</f>
        <v>4</v>
      </c>
      <c r="AE85" s="109">
        <f t="shared" si="94"/>
        <v>7.0175438596491224</v>
      </c>
      <c r="AF85" s="108">
        <f>'Гл. экон.'!AF85+Экономисты!AF85</f>
        <v>0</v>
      </c>
      <c r="AG85" s="109">
        <f t="shared" si="95"/>
        <v>0</v>
      </c>
      <c r="AH85" s="42"/>
      <c r="AI85" s="42"/>
    </row>
    <row r="86" spans="1:35" x14ac:dyDescent="0.25">
      <c r="A86" s="93">
        <f t="shared" si="96"/>
        <v>71</v>
      </c>
      <c r="B86" s="96" t="s">
        <v>112</v>
      </c>
      <c r="C86" s="108">
        <f>'Гл. экон.'!C86+Экономисты!C86</f>
        <v>80</v>
      </c>
      <c r="D86" s="108">
        <f>'Гл. экон.'!D86+Экономисты!D86</f>
        <v>71</v>
      </c>
      <c r="E86" s="109">
        <f t="shared" si="80"/>
        <v>88.75</v>
      </c>
      <c r="F86" s="108">
        <f>'Гл. экон.'!F86+Экономисты!F86</f>
        <v>62</v>
      </c>
      <c r="G86" s="109">
        <f t="shared" si="81"/>
        <v>87.323943661971825</v>
      </c>
      <c r="H86" s="108">
        <f>'Гл. экон.'!H86+Экономисты!H86</f>
        <v>67</v>
      </c>
      <c r="I86" s="109">
        <f t="shared" si="82"/>
        <v>94.366197183098592</v>
      </c>
      <c r="J86" s="109">
        <f t="shared" si="83"/>
        <v>83.75</v>
      </c>
      <c r="K86" s="108">
        <f>'Гл. экон.'!K86+Экономисты!K86</f>
        <v>55</v>
      </c>
      <c r="L86" s="109">
        <f t="shared" si="84"/>
        <v>77.464788732394368</v>
      </c>
      <c r="M86" s="108">
        <f>'Гл. экон.'!M86+Экономисты!M86</f>
        <v>12</v>
      </c>
      <c r="N86" s="109">
        <f t="shared" si="85"/>
        <v>16.901408450704224</v>
      </c>
      <c r="O86" s="108">
        <f>'Гл. экон.'!O86+Экономисты!O86</f>
        <v>4</v>
      </c>
      <c r="P86" s="109">
        <f t="shared" si="86"/>
        <v>5.6338028169014089</v>
      </c>
      <c r="Q86" s="108">
        <f>'Гл. экон.'!Q86+Экономисты!Q86</f>
        <v>0</v>
      </c>
      <c r="R86" s="109">
        <f t="shared" si="87"/>
        <v>0</v>
      </c>
      <c r="S86" s="108">
        <f>'Гл. экон.'!S86+Экономисты!S86</f>
        <v>8</v>
      </c>
      <c r="T86" s="109">
        <f t="shared" si="88"/>
        <v>11.267605633802818</v>
      </c>
      <c r="U86" s="108">
        <f>'Гл. экон.'!U86+Экономисты!U86</f>
        <v>5</v>
      </c>
      <c r="V86" s="109">
        <f t="shared" si="89"/>
        <v>7.042253521126761</v>
      </c>
      <c r="W86" s="108">
        <f>'Гл. экон.'!W86+Экономисты!W86</f>
        <v>1</v>
      </c>
      <c r="X86" s="109">
        <f t="shared" si="90"/>
        <v>1.4084507042253522</v>
      </c>
      <c r="Y86" s="108">
        <f>'Гл. экон.'!Y86+Экономисты!Y86</f>
        <v>15</v>
      </c>
      <c r="Z86" s="109">
        <f t="shared" si="91"/>
        <v>21.12676056338028</v>
      </c>
      <c r="AA86" s="108">
        <f>'Гл. экон.'!AA86+Экономисты!AA86</f>
        <v>1</v>
      </c>
      <c r="AB86" s="109">
        <f t="shared" si="92"/>
        <v>1.4084507042253522</v>
      </c>
      <c r="AC86" s="109">
        <f t="shared" si="93"/>
        <v>6.666666666666667</v>
      </c>
      <c r="AD86" s="108">
        <f>'Гл. экон.'!AD86+Экономисты!AD86</f>
        <v>12</v>
      </c>
      <c r="AE86" s="109">
        <f t="shared" si="94"/>
        <v>16.901408450704224</v>
      </c>
      <c r="AF86" s="108">
        <f>'Гл. экон.'!AF86+Экономисты!AF86</f>
        <v>0</v>
      </c>
      <c r="AG86" s="109">
        <f t="shared" si="95"/>
        <v>0</v>
      </c>
      <c r="AH86" s="42"/>
      <c r="AI86" s="42"/>
    </row>
    <row r="87" spans="1:35" x14ac:dyDescent="0.25">
      <c r="A87" s="93">
        <f t="shared" si="96"/>
        <v>72</v>
      </c>
      <c r="B87" s="96" t="s">
        <v>113</v>
      </c>
      <c r="C87" s="108">
        <f>'Гл. экон.'!C87+Экономисты!C87</f>
        <v>198</v>
      </c>
      <c r="D87" s="108">
        <f>'Гл. экон.'!D87+Экономисты!D87</f>
        <v>175</v>
      </c>
      <c r="E87" s="109">
        <f t="shared" si="80"/>
        <v>88.383838383838381</v>
      </c>
      <c r="F87" s="108">
        <f>'Гл. экон.'!F87+Экономисты!F87</f>
        <v>127</v>
      </c>
      <c r="G87" s="109">
        <f t="shared" si="81"/>
        <v>72.571428571428569</v>
      </c>
      <c r="H87" s="108">
        <f>'Гл. экон.'!H87+Экономисты!H87</f>
        <v>166</v>
      </c>
      <c r="I87" s="109">
        <f t="shared" si="82"/>
        <v>94.857142857142861</v>
      </c>
      <c r="J87" s="109">
        <f t="shared" si="83"/>
        <v>83.838383838383834</v>
      </c>
      <c r="K87" s="108">
        <f>'Гл. экон.'!K87+Экономисты!K87</f>
        <v>124</v>
      </c>
      <c r="L87" s="109">
        <f t="shared" si="84"/>
        <v>70.857142857142847</v>
      </c>
      <c r="M87" s="108">
        <f>'Гл. экон.'!M87+Экономисты!M87</f>
        <v>42</v>
      </c>
      <c r="N87" s="109">
        <f t="shared" si="85"/>
        <v>24</v>
      </c>
      <c r="O87" s="108">
        <f>'Гл. экон.'!O87+Экономисты!O87</f>
        <v>9</v>
      </c>
      <c r="P87" s="109">
        <f t="shared" si="86"/>
        <v>5.1428571428571423</v>
      </c>
      <c r="Q87" s="108">
        <f>'Гл. экон.'!Q87+Экономисты!Q87</f>
        <v>0</v>
      </c>
      <c r="R87" s="109">
        <f t="shared" si="87"/>
        <v>0</v>
      </c>
      <c r="S87" s="108">
        <f>'Гл. экон.'!S87+Экономисты!S87</f>
        <v>8</v>
      </c>
      <c r="T87" s="109">
        <f t="shared" si="88"/>
        <v>4.5714285714285712</v>
      </c>
      <c r="U87" s="108">
        <f>'Гл. экон.'!U87+Экономисты!U87</f>
        <v>11</v>
      </c>
      <c r="V87" s="109">
        <f t="shared" si="89"/>
        <v>6.2857142857142865</v>
      </c>
      <c r="W87" s="108">
        <f>'Гл. экон.'!W87+Экономисты!W87</f>
        <v>3</v>
      </c>
      <c r="X87" s="109">
        <f t="shared" si="90"/>
        <v>1.7142857142857144</v>
      </c>
      <c r="Y87" s="108">
        <f>'Гл. экон.'!Y87+Экономисты!Y87</f>
        <v>23</v>
      </c>
      <c r="Z87" s="109">
        <f t="shared" si="91"/>
        <v>13.142857142857142</v>
      </c>
      <c r="AA87" s="108">
        <f>'Гл. экон.'!AA87+Экономисты!AA87</f>
        <v>1</v>
      </c>
      <c r="AB87" s="109">
        <f t="shared" si="92"/>
        <v>0.5714285714285714</v>
      </c>
      <c r="AC87" s="109">
        <f t="shared" si="93"/>
        <v>4.3478260869565215</v>
      </c>
      <c r="AD87" s="108">
        <f>'Гл. экон.'!AD87+Экономисты!AD87</f>
        <v>22</v>
      </c>
      <c r="AE87" s="109">
        <f t="shared" si="94"/>
        <v>12.571428571428573</v>
      </c>
      <c r="AF87" s="108">
        <f>'Гл. экон.'!AF87+Экономисты!AF87</f>
        <v>0</v>
      </c>
      <c r="AG87" s="109">
        <f t="shared" si="95"/>
        <v>0</v>
      </c>
      <c r="AH87" s="42"/>
      <c r="AI87" s="42"/>
    </row>
    <row r="88" spans="1:35" x14ac:dyDescent="0.25">
      <c r="A88" s="93">
        <f t="shared" si="96"/>
        <v>73</v>
      </c>
      <c r="B88" s="96" t="s">
        <v>114</v>
      </c>
      <c r="C88" s="108">
        <f>'Гл. экон.'!C88+Экономисты!C88</f>
        <v>133</v>
      </c>
      <c r="D88" s="108">
        <f>'Гл. экон.'!D88+Экономисты!D88</f>
        <v>125</v>
      </c>
      <c r="E88" s="109">
        <f t="shared" si="80"/>
        <v>93.984962406015043</v>
      </c>
      <c r="F88" s="108">
        <f>'Гл. экон.'!F88+Экономисты!F88</f>
        <v>91</v>
      </c>
      <c r="G88" s="109">
        <f t="shared" si="81"/>
        <v>72.8</v>
      </c>
      <c r="H88" s="108">
        <f>'Гл. экон.'!H88+Экономисты!H88</f>
        <v>123</v>
      </c>
      <c r="I88" s="109">
        <f t="shared" si="82"/>
        <v>98.4</v>
      </c>
      <c r="J88" s="109">
        <f t="shared" si="83"/>
        <v>92.481203007518801</v>
      </c>
      <c r="K88" s="108">
        <f>'Гл. экон.'!K88+Экономисты!K88</f>
        <v>104</v>
      </c>
      <c r="L88" s="109">
        <f t="shared" si="84"/>
        <v>83.2</v>
      </c>
      <c r="M88" s="108">
        <f>'Гл. экон.'!M88+Экономисты!M88</f>
        <v>19</v>
      </c>
      <c r="N88" s="109">
        <f t="shared" si="85"/>
        <v>15.2</v>
      </c>
      <c r="O88" s="108">
        <f>'Гл. экон.'!O88+Экономисты!O88</f>
        <v>2</v>
      </c>
      <c r="P88" s="109">
        <f t="shared" si="86"/>
        <v>1.6</v>
      </c>
      <c r="Q88" s="108">
        <f>'Гл. экон.'!Q88+Экономисты!Q88</f>
        <v>0</v>
      </c>
      <c r="R88" s="109">
        <f t="shared" si="87"/>
        <v>0</v>
      </c>
      <c r="S88" s="108">
        <f>'Гл. экон.'!S88+Экономисты!S88</f>
        <v>10</v>
      </c>
      <c r="T88" s="109">
        <f t="shared" si="88"/>
        <v>8</v>
      </c>
      <c r="U88" s="108">
        <f>'Гл. экон.'!U88+Экономисты!U88</f>
        <v>27</v>
      </c>
      <c r="V88" s="109">
        <f t="shared" si="89"/>
        <v>21.6</v>
      </c>
      <c r="W88" s="108">
        <f>'Гл. экон.'!W88+Экономисты!W88</f>
        <v>5</v>
      </c>
      <c r="X88" s="109">
        <f t="shared" si="90"/>
        <v>4</v>
      </c>
      <c r="Y88" s="108">
        <f>'Гл. экон.'!Y88+Экономисты!Y88</f>
        <v>7</v>
      </c>
      <c r="Z88" s="109">
        <f t="shared" si="91"/>
        <v>5.6000000000000005</v>
      </c>
      <c r="AA88" s="108">
        <f>'Гл. экон.'!AA88+Экономисты!AA88</f>
        <v>1</v>
      </c>
      <c r="AB88" s="109">
        <f t="shared" si="92"/>
        <v>0.8</v>
      </c>
      <c r="AC88" s="109">
        <f t="shared" si="93"/>
        <v>14.285714285714285</v>
      </c>
      <c r="AD88" s="108">
        <f>'Гл. экон.'!AD88+Экономисты!AD88</f>
        <v>16</v>
      </c>
      <c r="AE88" s="109">
        <f t="shared" si="94"/>
        <v>12.8</v>
      </c>
      <c r="AF88" s="108">
        <f>'Гл. экон.'!AF88+Экономисты!AF88</f>
        <v>2</v>
      </c>
      <c r="AG88" s="109">
        <f t="shared" si="95"/>
        <v>1.6</v>
      </c>
      <c r="AH88" s="42"/>
      <c r="AI88" s="42"/>
    </row>
    <row r="89" spans="1:35" x14ac:dyDescent="0.25">
      <c r="A89" s="93">
        <f t="shared" si="96"/>
        <v>74</v>
      </c>
      <c r="B89" s="96" t="s">
        <v>115</v>
      </c>
      <c r="C89" s="108">
        <f>'Гл. экон.'!C89+Экономисты!C89</f>
        <v>41.25</v>
      </c>
      <c r="D89" s="108">
        <f>'Гл. экон.'!D89+Экономисты!D89</f>
        <v>39</v>
      </c>
      <c r="E89" s="109">
        <f t="shared" si="80"/>
        <v>94.545454545454547</v>
      </c>
      <c r="F89" s="108">
        <f>'Гл. экон.'!F89+Экономисты!F89</f>
        <v>30</v>
      </c>
      <c r="G89" s="109">
        <f t="shared" si="81"/>
        <v>76.923076923076934</v>
      </c>
      <c r="H89" s="108">
        <f>'Гл. экон.'!H89+Экономисты!H89</f>
        <v>35</v>
      </c>
      <c r="I89" s="109">
        <f t="shared" si="82"/>
        <v>89.743589743589752</v>
      </c>
      <c r="J89" s="109">
        <f t="shared" si="83"/>
        <v>84.848484848484844</v>
      </c>
      <c r="K89" s="108">
        <f>'Гл. экон.'!K89+Экономисты!K89</f>
        <v>34</v>
      </c>
      <c r="L89" s="109">
        <f t="shared" si="84"/>
        <v>87.179487179487182</v>
      </c>
      <c r="M89" s="108">
        <f>'Гл. экон.'!M89+Экономисты!M89</f>
        <v>1</v>
      </c>
      <c r="N89" s="109">
        <f t="shared" si="85"/>
        <v>2.5641025641025639</v>
      </c>
      <c r="O89" s="108">
        <f>'Гл. экон.'!O89+Экономисты!O89</f>
        <v>4</v>
      </c>
      <c r="P89" s="109">
        <f t="shared" si="86"/>
        <v>10.256410256410255</v>
      </c>
      <c r="Q89" s="108">
        <f>'Гл. экон.'!Q89+Экономисты!Q89</f>
        <v>1</v>
      </c>
      <c r="R89" s="109">
        <f t="shared" si="87"/>
        <v>25</v>
      </c>
      <c r="S89" s="108">
        <f>'Гл. экон.'!S89+Экономисты!S89</f>
        <v>3</v>
      </c>
      <c r="T89" s="109">
        <f t="shared" si="88"/>
        <v>7.6923076923076925</v>
      </c>
      <c r="U89" s="108">
        <f>'Гл. экон.'!U89+Экономисты!U89</f>
        <v>5</v>
      </c>
      <c r="V89" s="109">
        <f t="shared" si="89"/>
        <v>12.820512820512819</v>
      </c>
      <c r="W89" s="108">
        <f>'Гл. экон.'!W89+Экономисты!W89</f>
        <v>3</v>
      </c>
      <c r="X89" s="109">
        <f t="shared" si="90"/>
        <v>7.6923076923076925</v>
      </c>
      <c r="Y89" s="108">
        <f>'Гл. экон.'!Y89+Экономисты!Y89</f>
        <v>7</v>
      </c>
      <c r="Z89" s="109">
        <f t="shared" si="91"/>
        <v>17.948717948717949</v>
      </c>
      <c r="AA89" s="108">
        <f>'Гл. экон.'!AA89+Экономисты!AA89</f>
        <v>0</v>
      </c>
      <c r="AB89" s="109">
        <f t="shared" si="92"/>
        <v>0</v>
      </c>
      <c r="AC89" s="109">
        <f t="shared" si="93"/>
        <v>0</v>
      </c>
      <c r="AD89" s="108">
        <f>'Гл. экон.'!AD89+Экономисты!AD89</f>
        <v>14</v>
      </c>
      <c r="AE89" s="109">
        <f t="shared" si="94"/>
        <v>35.897435897435898</v>
      </c>
      <c r="AF89" s="108">
        <f>'Гл. экон.'!AF89+Экономисты!AF89</f>
        <v>0</v>
      </c>
      <c r="AG89" s="109">
        <f t="shared" si="95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61">
        <f>SUM(C91:C101)</f>
        <v>220</v>
      </c>
      <c r="D90" s="61">
        <f>SUM(D91:D101)</f>
        <v>183</v>
      </c>
      <c r="E90" s="62">
        <f>IF(C90=0,0,D90/C90*100)</f>
        <v>83.181818181818173</v>
      </c>
      <c r="F90" s="61">
        <f>SUM(F91:F101)</f>
        <v>149</v>
      </c>
      <c r="G90" s="62">
        <f>IF(D90=0,0,F90/D90*100)</f>
        <v>81.420765027322403</v>
      </c>
      <c r="H90" s="61">
        <f>SUM(H91:H101)</f>
        <v>170</v>
      </c>
      <c r="I90" s="62">
        <f>IF(D90=0,0,H90/D90*100)</f>
        <v>92.896174863387984</v>
      </c>
      <c r="J90" s="62">
        <f>IF(C90=0,0,H90/C90*100)</f>
        <v>77.272727272727266</v>
      </c>
      <c r="K90" s="61">
        <f>SUM(K91:K101)</f>
        <v>151</v>
      </c>
      <c r="L90" s="62">
        <f t="shared" ref="L90:L101" si="97">IF(D90=0,0,K90/D90*100)</f>
        <v>82.513661202185801</v>
      </c>
      <c r="M90" s="61">
        <f>SUM(M91:M101)</f>
        <v>19</v>
      </c>
      <c r="N90" s="62">
        <f>IF(D90=0,0,M90/D90*100)</f>
        <v>10.382513661202186</v>
      </c>
      <c r="O90" s="61">
        <f>SUM(O91:O101)</f>
        <v>13</v>
      </c>
      <c r="P90" s="62">
        <f>IF(D90=0,0,O90/D90*100)</f>
        <v>7.1038251366120218</v>
      </c>
      <c r="Q90" s="61">
        <f>SUM(Q91:Q101)</f>
        <v>0</v>
      </c>
      <c r="R90" s="62">
        <f t="shared" ref="R90:R101" si="98">IF(O90=0,0,Q90/O90*100)</f>
        <v>0</v>
      </c>
      <c r="S90" s="61">
        <f>SUM(S91:S101)</f>
        <v>29</v>
      </c>
      <c r="T90" s="62">
        <f>IF(D90=0,0,S90/D90*100)</f>
        <v>15.846994535519126</v>
      </c>
      <c r="U90" s="61">
        <f>SUM(U91:U101)</f>
        <v>18</v>
      </c>
      <c r="V90" s="62">
        <f t="shared" ref="V90:V101" si="99">IF(D90=0,0,U90/D90*100)</f>
        <v>9.8360655737704921</v>
      </c>
      <c r="W90" s="61">
        <f>SUM(W91:W101)</f>
        <v>4</v>
      </c>
      <c r="X90" s="62">
        <f>IF(D90=0,0,W90/D90*100)</f>
        <v>2.1857923497267762</v>
      </c>
      <c r="Y90" s="61">
        <f>SUM(Y91:Y101)</f>
        <v>43</v>
      </c>
      <c r="Z90" s="62">
        <f>IF(D90=0,0,Y90/D90*100)</f>
        <v>23.497267759562842</v>
      </c>
      <c r="AA90" s="61">
        <f>SUM(AA91:AA101)</f>
        <v>1</v>
      </c>
      <c r="AB90" s="62">
        <f>IF(D90=0,0,AA90/D90*100)</f>
        <v>0.54644808743169404</v>
      </c>
      <c r="AC90" s="62">
        <f>IF(Y90=0,0,AA90/Y90*100)</f>
        <v>2.3255813953488373</v>
      </c>
      <c r="AD90" s="61">
        <f>SUM(AD91:AD101)</f>
        <v>33</v>
      </c>
      <c r="AE90" s="62">
        <f t="shared" ref="AE90:AE101" si="100">IF(D90=0,0,AD90/D90*100)</f>
        <v>18.032786885245901</v>
      </c>
      <c r="AF90" s="61">
        <f>SUM(AF91:AF101)</f>
        <v>5</v>
      </c>
      <c r="AG90" s="62">
        <f>IF(D90=0,0,AF90/D90*100)</f>
        <v>2.7322404371584699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108">
        <f>'Гл. экон.'!C91+Экономисты!C91</f>
        <v>19</v>
      </c>
      <c r="D91" s="108">
        <f>'Гл. экон.'!D91+Экономисты!D91</f>
        <v>18</v>
      </c>
      <c r="E91" s="109">
        <f t="shared" ref="E91:E101" si="101">IF(C91=0,0,D91/C91*100)</f>
        <v>94.73684210526315</v>
      </c>
      <c r="F91" s="108">
        <f>'Гл. экон.'!F91+Экономисты!F91</f>
        <v>3</v>
      </c>
      <c r="G91" s="109">
        <f t="shared" ref="G91:G101" si="102">IF(D91=0,0,F91/D91*100)</f>
        <v>16.666666666666664</v>
      </c>
      <c r="H91" s="108">
        <f>'Гл. экон.'!H91+Экономисты!H91</f>
        <v>6</v>
      </c>
      <c r="I91" s="109">
        <f t="shared" ref="I91:I101" si="103">IF(D91=0,0,H91/D91*100)</f>
        <v>33.333333333333329</v>
      </c>
      <c r="J91" s="109">
        <f t="shared" ref="J91:J101" si="104">IF(C91=0,0,H91/C91*100)</f>
        <v>31.578947368421051</v>
      </c>
      <c r="K91" s="108">
        <f>'Гл. экон.'!K91+Экономисты!K91</f>
        <v>5</v>
      </c>
      <c r="L91" s="109">
        <f t="shared" si="97"/>
        <v>27.777777777777779</v>
      </c>
      <c r="M91" s="108">
        <f>'Гл. экон.'!M91+Экономисты!M91</f>
        <v>1</v>
      </c>
      <c r="N91" s="109">
        <f t="shared" ref="N91:N101" si="105">IF(D91=0,0,M91/D91*100)</f>
        <v>5.5555555555555554</v>
      </c>
      <c r="O91" s="108">
        <f>'Гл. экон.'!O91+Экономисты!O91</f>
        <v>12</v>
      </c>
      <c r="P91" s="109">
        <f t="shared" ref="P91:P101" si="106">IF(D91=0,0,O91/D91*100)</f>
        <v>66.666666666666657</v>
      </c>
      <c r="Q91" s="108">
        <f>'Гл. экон.'!Q91+Экономисты!Q91</f>
        <v>0</v>
      </c>
      <c r="R91" s="109">
        <f t="shared" si="98"/>
        <v>0</v>
      </c>
      <c r="S91" s="108">
        <f>'Гл. экон.'!S91+Экономисты!S91</f>
        <v>0</v>
      </c>
      <c r="T91" s="109">
        <f t="shared" ref="T91:T101" si="107">IF(D91=0,0,S91/D91*100)</f>
        <v>0</v>
      </c>
      <c r="U91" s="108">
        <f>'Гл. экон.'!U91+Экономисты!U91</f>
        <v>0</v>
      </c>
      <c r="V91" s="109">
        <f t="shared" si="99"/>
        <v>0</v>
      </c>
      <c r="W91" s="108">
        <f>'Гл. экон.'!W91+Экономисты!W91</f>
        <v>0</v>
      </c>
      <c r="X91" s="109">
        <f t="shared" ref="X91:X101" si="108">IF(D91=0,0,W91/D91*100)</f>
        <v>0</v>
      </c>
      <c r="Y91" s="108">
        <f>'Гл. экон.'!Y91+Экономисты!Y91</f>
        <v>1</v>
      </c>
      <c r="Z91" s="109">
        <f t="shared" ref="Z91:Z101" si="109">IF(D91=0,0,Y91/D91*100)</f>
        <v>5.5555555555555554</v>
      </c>
      <c r="AA91" s="108">
        <f>'Гл. экон.'!AA91+Экономисты!AA91</f>
        <v>0</v>
      </c>
      <c r="AB91" s="109">
        <f t="shared" ref="AB91:AB101" si="110">IF(D91=0,0,AA91/D91*100)</f>
        <v>0</v>
      </c>
      <c r="AC91" s="109">
        <f t="shared" ref="AC91:AC101" si="111">IF(Y91=0,0,AA91/Y91*100)</f>
        <v>0</v>
      </c>
      <c r="AD91" s="108">
        <f>'Гл. экон.'!AD91+Экономисты!AD91</f>
        <v>2</v>
      </c>
      <c r="AE91" s="109">
        <f t="shared" si="100"/>
        <v>11.111111111111111</v>
      </c>
      <c r="AF91" s="108">
        <f>'Гл. экон.'!AF91+Экономисты!AF91</f>
        <v>0</v>
      </c>
      <c r="AG91" s="109">
        <f t="shared" ref="AG91:AG101" si="112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108">
        <f>'Гл. экон.'!C92+Экономисты!C92</f>
        <v>31</v>
      </c>
      <c r="D92" s="108">
        <f>'Гл. экон.'!D92+Экономисты!D92</f>
        <v>30</v>
      </c>
      <c r="E92" s="109">
        <f t="shared" si="101"/>
        <v>96.774193548387103</v>
      </c>
      <c r="F92" s="108">
        <f>'Гл. экон.'!F92+Экономисты!F92</f>
        <v>24</v>
      </c>
      <c r="G92" s="109">
        <f t="shared" si="102"/>
        <v>80</v>
      </c>
      <c r="H92" s="108">
        <f>'Гл. экон.'!H92+Экономисты!H92</f>
        <v>30</v>
      </c>
      <c r="I92" s="109">
        <f t="shared" si="103"/>
        <v>100</v>
      </c>
      <c r="J92" s="109">
        <f t="shared" si="104"/>
        <v>96.774193548387103</v>
      </c>
      <c r="K92" s="108">
        <f>'Гл. экон.'!K92+Экономисты!K92</f>
        <v>28</v>
      </c>
      <c r="L92" s="109">
        <f t="shared" si="97"/>
        <v>93.333333333333329</v>
      </c>
      <c r="M92" s="108">
        <f>'Гл. экон.'!M92+Экономисты!M92</f>
        <v>2</v>
      </c>
      <c r="N92" s="109">
        <f t="shared" si="105"/>
        <v>6.666666666666667</v>
      </c>
      <c r="O92" s="108">
        <f>'Гл. экон.'!O92+Экономисты!O92</f>
        <v>0</v>
      </c>
      <c r="P92" s="109">
        <f t="shared" si="106"/>
        <v>0</v>
      </c>
      <c r="Q92" s="108">
        <f>'Гл. экон.'!Q92+Экономисты!Q92</f>
        <v>0</v>
      </c>
      <c r="R92" s="109">
        <f t="shared" si="98"/>
        <v>0</v>
      </c>
      <c r="S92" s="108">
        <f>'Гл. экон.'!S92+Экономисты!S92</f>
        <v>4</v>
      </c>
      <c r="T92" s="109">
        <f t="shared" si="107"/>
        <v>13.333333333333334</v>
      </c>
      <c r="U92" s="108">
        <f>'Гл. экон.'!U92+Экономисты!U92</f>
        <v>2</v>
      </c>
      <c r="V92" s="109">
        <f t="shared" si="99"/>
        <v>6.666666666666667</v>
      </c>
      <c r="W92" s="108">
        <f>'Гл. экон.'!W92+Экономисты!W92</f>
        <v>2</v>
      </c>
      <c r="X92" s="109">
        <f t="shared" si="108"/>
        <v>6.666666666666667</v>
      </c>
      <c r="Y92" s="108">
        <f>'Гл. экон.'!Y92+Экономисты!Y92</f>
        <v>11</v>
      </c>
      <c r="Z92" s="109">
        <f t="shared" si="109"/>
        <v>36.666666666666664</v>
      </c>
      <c r="AA92" s="108">
        <f>'Гл. экон.'!AA92+Экономисты!AA92</f>
        <v>1</v>
      </c>
      <c r="AB92" s="109">
        <f t="shared" si="110"/>
        <v>3.3333333333333335</v>
      </c>
      <c r="AC92" s="109">
        <f t="shared" si="111"/>
        <v>9.0909090909090917</v>
      </c>
      <c r="AD92" s="108">
        <f>'Гл. экон.'!AD92+Экономисты!AD92</f>
        <v>3</v>
      </c>
      <c r="AE92" s="109">
        <f t="shared" si="100"/>
        <v>10</v>
      </c>
      <c r="AF92" s="108">
        <f>'Гл. экон.'!AF92+Экономисты!AF92</f>
        <v>0</v>
      </c>
      <c r="AG92" s="109">
        <f t="shared" si="112"/>
        <v>0</v>
      </c>
      <c r="AH92" s="42"/>
      <c r="AI92" s="42"/>
    </row>
    <row r="93" spans="1:35" x14ac:dyDescent="0.25">
      <c r="A93" s="93">
        <f t="shared" ref="A93:A101" si="113">A92+1</f>
        <v>77</v>
      </c>
      <c r="B93" s="96" t="s">
        <v>109</v>
      </c>
      <c r="C93" s="108">
        <f>'Гл. экон.'!C93+Экономисты!C93</f>
        <v>10</v>
      </c>
      <c r="D93" s="108">
        <f>'Гл. экон.'!D93+Экономисты!D93</f>
        <v>8</v>
      </c>
      <c r="E93" s="109">
        <f t="shared" si="101"/>
        <v>80</v>
      </c>
      <c r="F93" s="108">
        <f>'Гл. экон.'!F93+Экономисты!F93</f>
        <v>7</v>
      </c>
      <c r="G93" s="109">
        <f t="shared" si="102"/>
        <v>87.5</v>
      </c>
      <c r="H93" s="108">
        <f>'Гл. экон.'!H93+Экономисты!H93</f>
        <v>8</v>
      </c>
      <c r="I93" s="109">
        <f t="shared" si="103"/>
        <v>100</v>
      </c>
      <c r="J93" s="109">
        <f t="shared" si="104"/>
        <v>80</v>
      </c>
      <c r="K93" s="108">
        <f>'Гл. экон.'!K93+Экономисты!K93</f>
        <v>4</v>
      </c>
      <c r="L93" s="109">
        <f t="shared" si="97"/>
        <v>50</v>
      </c>
      <c r="M93" s="108">
        <f>'Гл. экон.'!M93+Экономисты!M93</f>
        <v>4</v>
      </c>
      <c r="N93" s="109">
        <f t="shared" si="105"/>
        <v>50</v>
      </c>
      <c r="O93" s="108">
        <f>'Гл. экон.'!O93+Экономисты!O93</f>
        <v>0</v>
      </c>
      <c r="P93" s="109">
        <f t="shared" si="106"/>
        <v>0</v>
      </c>
      <c r="Q93" s="108">
        <f>'Гл. экон.'!Q93+Экономисты!Q93</f>
        <v>0</v>
      </c>
      <c r="R93" s="109">
        <f t="shared" si="98"/>
        <v>0</v>
      </c>
      <c r="S93" s="108">
        <f>'Гл. экон.'!S93+Экономисты!S93</f>
        <v>0</v>
      </c>
      <c r="T93" s="109">
        <f t="shared" si="107"/>
        <v>0</v>
      </c>
      <c r="U93" s="108">
        <f>'Гл. экон.'!U93+Экономисты!U93</f>
        <v>3</v>
      </c>
      <c r="V93" s="109">
        <f t="shared" si="99"/>
        <v>37.5</v>
      </c>
      <c r="W93" s="108">
        <f>'Гл. экон.'!W93+Экономисты!W93</f>
        <v>0</v>
      </c>
      <c r="X93" s="109">
        <f t="shared" si="108"/>
        <v>0</v>
      </c>
      <c r="Y93" s="108">
        <f>'Гл. экон.'!Y93+Экономисты!Y93</f>
        <v>0</v>
      </c>
      <c r="Z93" s="109">
        <f t="shared" si="109"/>
        <v>0</v>
      </c>
      <c r="AA93" s="108">
        <f>'Гл. экон.'!AA93+Экономисты!AA93</f>
        <v>0</v>
      </c>
      <c r="AB93" s="109">
        <f t="shared" si="110"/>
        <v>0</v>
      </c>
      <c r="AC93" s="109">
        <f t="shared" si="111"/>
        <v>0</v>
      </c>
      <c r="AD93" s="108">
        <f>'Гл. экон.'!AD93+Экономисты!AD93</f>
        <v>2</v>
      </c>
      <c r="AE93" s="109">
        <f t="shared" si="100"/>
        <v>25</v>
      </c>
      <c r="AF93" s="108">
        <f>'Гл. экон.'!AF93+Экономисты!AF93</f>
        <v>0</v>
      </c>
      <c r="AG93" s="109">
        <f t="shared" si="112"/>
        <v>0</v>
      </c>
      <c r="AH93" s="42"/>
      <c r="AI93" s="42"/>
    </row>
    <row r="94" spans="1:35" x14ac:dyDescent="0.25">
      <c r="A94" s="93">
        <f t="shared" si="113"/>
        <v>78</v>
      </c>
      <c r="B94" s="96" t="s">
        <v>119</v>
      </c>
      <c r="C94" s="108">
        <f>'Гл. экон.'!C94+Экономисты!C94</f>
        <v>11</v>
      </c>
      <c r="D94" s="108">
        <f>'Гл. экон.'!D94+Экономисты!D94</f>
        <v>10</v>
      </c>
      <c r="E94" s="109">
        <f t="shared" si="101"/>
        <v>90.909090909090907</v>
      </c>
      <c r="F94" s="108">
        <f>'Гл. экон.'!F94+Экономисты!F94</f>
        <v>10</v>
      </c>
      <c r="G94" s="109">
        <f t="shared" si="102"/>
        <v>100</v>
      </c>
      <c r="H94" s="108">
        <f>'Гл. экон.'!H94+Экономисты!H94</f>
        <v>10</v>
      </c>
      <c r="I94" s="109">
        <f t="shared" si="103"/>
        <v>100</v>
      </c>
      <c r="J94" s="109">
        <f t="shared" si="104"/>
        <v>90.909090909090907</v>
      </c>
      <c r="K94" s="108">
        <f>'Гл. экон.'!K94+Экономисты!K94</f>
        <v>10</v>
      </c>
      <c r="L94" s="109">
        <f t="shared" si="97"/>
        <v>100</v>
      </c>
      <c r="M94" s="108">
        <f>'Гл. экон.'!M94+Экономисты!M94</f>
        <v>0</v>
      </c>
      <c r="N94" s="109">
        <f t="shared" si="105"/>
        <v>0</v>
      </c>
      <c r="O94" s="108">
        <f>'Гл. экон.'!O94+Экономисты!O94</f>
        <v>0</v>
      </c>
      <c r="P94" s="109">
        <f t="shared" si="106"/>
        <v>0</v>
      </c>
      <c r="Q94" s="108">
        <f>'Гл. экон.'!Q94+Экономисты!Q94</f>
        <v>0</v>
      </c>
      <c r="R94" s="109">
        <f t="shared" si="98"/>
        <v>0</v>
      </c>
      <c r="S94" s="108">
        <f>'Гл. экон.'!S94+Экономисты!S94</f>
        <v>5</v>
      </c>
      <c r="T94" s="109">
        <f t="shared" si="107"/>
        <v>50</v>
      </c>
      <c r="U94" s="108">
        <f>'Гл. экон.'!U94+Экономисты!U94</f>
        <v>0</v>
      </c>
      <c r="V94" s="109">
        <f t="shared" si="99"/>
        <v>0</v>
      </c>
      <c r="W94" s="108">
        <f>'Гл. экон.'!W94+Экономисты!W94</f>
        <v>0</v>
      </c>
      <c r="X94" s="109">
        <f t="shared" si="108"/>
        <v>0</v>
      </c>
      <c r="Y94" s="108">
        <f>'Гл. экон.'!Y94+Экономисты!Y94</f>
        <v>3</v>
      </c>
      <c r="Z94" s="109">
        <f t="shared" si="109"/>
        <v>30</v>
      </c>
      <c r="AA94" s="108">
        <f>'Гл. экон.'!AA94+Экономисты!AA94</f>
        <v>0</v>
      </c>
      <c r="AB94" s="109">
        <f t="shared" si="110"/>
        <v>0</v>
      </c>
      <c r="AC94" s="109">
        <f t="shared" si="111"/>
        <v>0</v>
      </c>
      <c r="AD94" s="108">
        <f>'Гл. экон.'!AD94+Экономисты!AD94</f>
        <v>2</v>
      </c>
      <c r="AE94" s="109">
        <f t="shared" si="100"/>
        <v>20</v>
      </c>
      <c r="AF94" s="108">
        <f>'Гл. экон.'!AF94+Экономисты!AF94</f>
        <v>0</v>
      </c>
      <c r="AG94" s="109">
        <f t="shared" si="112"/>
        <v>0</v>
      </c>
      <c r="AH94" s="42"/>
      <c r="AI94" s="42"/>
    </row>
    <row r="95" spans="1:35" x14ac:dyDescent="0.25">
      <c r="A95" s="93">
        <f t="shared" si="113"/>
        <v>79</v>
      </c>
      <c r="B95" s="96" t="s">
        <v>120</v>
      </c>
      <c r="C95" s="108">
        <f>'Гл. экон.'!C95+Экономисты!C95</f>
        <v>46</v>
      </c>
      <c r="D95" s="108">
        <f>'Гл. экон.'!D95+Экономисты!D95</f>
        <v>40</v>
      </c>
      <c r="E95" s="109">
        <f t="shared" si="101"/>
        <v>86.956521739130437</v>
      </c>
      <c r="F95" s="108">
        <f>'Гл. экон.'!F95+Экономисты!F95</f>
        <v>37</v>
      </c>
      <c r="G95" s="109">
        <f t="shared" si="102"/>
        <v>92.5</v>
      </c>
      <c r="H95" s="108">
        <f>'Гл. экон.'!H95+Экономисты!H95</f>
        <v>40</v>
      </c>
      <c r="I95" s="109">
        <f t="shared" si="103"/>
        <v>100</v>
      </c>
      <c r="J95" s="109">
        <f t="shared" si="104"/>
        <v>86.956521739130437</v>
      </c>
      <c r="K95" s="108">
        <f>'Гл. экон.'!K95+Экономисты!K95</f>
        <v>36</v>
      </c>
      <c r="L95" s="109">
        <f t="shared" si="97"/>
        <v>90</v>
      </c>
      <c r="M95" s="108">
        <f>'Гл. экон.'!M95+Экономисты!M95</f>
        <v>4</v>
      </c>
      <c r="N95" s="109">
        <f t="shared" si="105"/>
        <v>10</v>
      </c>
      <c r="O95" s="108">
        <f>'Гл. экон.'!O95+Экономисты!O95</f>
        <v>0</v>
      </c>
      <c r="P95" s="109">
        <f t="shared" si="106"/>
        <v>0</v>
      </c>
      <c r="Q95" s="108">
        <f>'Гл. экон.'!Q95+Экономисты!Q95</f>
        <v>0</v>
      </c>
      <c r="R95" s="109">
        <f t="shared" si="98"/>
        <v>0</v>
      </c>
      <c r="S95" s="108">
        <f>'Гл. экон.'!S95+Экономисты!S95</f>
        <v>8</v>
      </c>
      <c r="T95" s="109">
        <f t="shared" si="107"/>
        <v>20</v>
      </c>
      <c r="U95" s="108">
        <f>'Гл. экон.'!U95+Экономисты!U95</f>
        <v>3</v>
      </c>
      <c r="V95" s="109">
        <f t="shared" si="99"/>
        <v>7.5</v>
      </c>
      <c r="W95" s="108">
        <f>'Гл. экон.'!W95+Экономисты!W95</f>
        <v>0</v>
      </c>
      <c r="X95" s="109">
        <f t="shared" si="108"/>
        <v>0</v>
      </c>
      <c r="Y95" s="108">
        <f>'Гл. экон.'!Y95+Экономисты!Y95</f>
        <v>11</v>
      </c>
      <c r="Z95" s="109">
        <f t="shared" si="109"/>
        <v>27.500000000000004</v>
      </c>
      <c r="AA95" s="108">
        <f>'Гл. экон.'!AA95+Экономисты!AA95</f>
        <v>0</v>
      </c>
      <c r="AB95" s="109">
        <f t="shared" si="110"/>
        <v>0</v>
      </c>
      <c r="AC95" s="109">
        <f t="shared" si="111"/>
        <v>0</v>
      </c>
      <c r="AD95" s="108">
        <f>'Гл. экон.'!AD95+Экономисты!AD95</f>
        <v>5</v>
      </c>
      <c r="AE95" s="109">
        <f t="shared" si="100"/>
        <v>12.5</v>
      </c>
      <c r="AF95" s="108">
        <f>'Гл. экон.'!AF95+Экономисты!AF95</f>
        <v>0</v>
      </c>
      <c r="AG95" s="109">
        <f t="shared" si="112"/>
        <v>0</v>
      </c>
      <c r="AH95" s="42"/>
      <c r="AI95" s="42"/>
    </row>
    <row r="96" spans="1:35" x14ac:dyDescent="0.25">
      <c r="A96" s="93">
        <f t="shared" si="113"/>
        <v>80</v>
      </c>
      <c r="B96" s="96" t="s">
        <v>121</v>
      </c>
      <c r="C96" s="108">
        <f>'Гл. экон.'!C96+Экономисты!C96</f>
        <v>6</v>
      </c>
      <c r="D96" s="108">
        <f>'Гл. экон.'!D96+Экономисты!D96</f>
        <v>5</v>
      </c>
      <c r="E96" s="109">
        <f t="shared" si="101"/>
        <v>83.333333333333343</v>
      </c>
      <c r="F96" s="108">
        <f>'Гл. экон.'!F96+Экономисты!F96</f>
        <v>4</v>
      </c>
      <c r="G96" s="109">
        <f t="shared" si="102"/>
        <v>80</v>
      </c>
      <c r="H96" s="108">
        <f>'Гл. экон.'!H96+Экономисты!H96</f>
        <v>5</v>
      </c>
      <c r="I96" s="109">
        <f t="shared" si="103"/>
        <v>100</v>
      </c>
      <c r="J96" s="109">
        <f t="shared" si="104"/>
        <v>83.333333333333343</v>
      </c>
      <c r="K96" s="108">
        <f>'Гл. экон.'!K96+Экономисты!K96</f>
        <v>5</v>
      </c>
      <c r="L96" s="109">
        <f t="shared" si="97"/>
        <v>100</v>
      </c>
      <c r="M96" s="108">
        <f>'Гл. экон.'!M96+Экономисты!M96</f>
        <v>0</v>
      </c>
      <c r="N96" s="109">
        <f t="shared" si="105"/>
        <v>0</v>
      </c>
      <c r="O96" s="108">
        <f>'Гл. экон.'!O96+Экономисты!O96</f>
        <v>0</v>
      </c>
      <c r="P96" s="109">
        <f t="shared" si="106"/>
        <v>0</v>
      </c>
      <c r="Q96" s="108">
        <f>'Гл. экон.'!Q96+Экономисты!Q96</f>
        <v>0</v>
      </c>
      <c r="R96" s="109">
        <f t="shared" si="98"/>
        <v>0</v>
      </c>
      <c r="S96" s="108">
        <f>'Гл. экон.'!S96+Экономисты!S96</f>
        <v>0</v>
      </c>
      <c r="T96" s="109">
        <f t="shared" si="107"/>
        <v>0</v>
      </c>
      <c r="U96" s="108">
        <f>'Гл. экон.'!U96+Экономисты!U96</f>
        <v>2</v>
      </c>
      <c r="V96" s="109">
        <f t="shared" si="99"/>
        <v>40</v>
      </c>
      <c r="W96" s="108">
        <f>'Гл. экон.'!W96+Экономисты!W96</f>
        <v>0</v>
      </c>
      <c r="X96" s="109">
        <f t="shared" si="108"/>
        <v>0</v>
      </c>
      <c r="Y96" s="108">
        <f>'Гл. экон.'!Y96+Экономисты!Y96</f>
        <v>0</v>
      </c>
      <c r="Z96" s="109">
        <f t="shared" si="109"/>
        <v>0</v>
      </c>
      <c r="AA96" s="108">
        <f>'Гл. экон.'!AA96+Экономисты!AA96</f>
        <v>0</v>
      </c>
      <c r="AB96" s="109">
        <f t="shared" si="110"/>
        <v>0</v>
      </c>
      <c r="AC96" s="109">
        <f t="shared" si="111"/>
        <v>0</v>
      </c>
      <c r="AD96" s="108">
        <f>'Гл. экон.'!AD96+Экономисты!AD96</f>
        <v>0</v>
      </c>
      <c r="AE96" s="109">
        <f t="shared" si="100"/>
        <v>0</v>
      </c>
      <c r="AF96" s="108">
        <f>'Гл. экон.'!AF96+Экономисты!AF96</f>
        <v>0</v>
      </c>
      <c r="AG96" s="109">
        <f t="shared" si="112"/>
        <v>0</v>
      </c>
      <c r="AH96" s="42"/>
      <c r="AI96" s="42"/>
    </row>
    <row r="97" spans="1:35" x14ac:dyDescent="0.25">
      <c r="A97" s="93">
        <f t="shared" si="113"/>
        <v>81</v>
      </c>
      <c r="B97" s="96" t="s">
        <v>122</v>
      </c>
      <c r="C97" s="108">
        <f>'Гл. экон.'!C97+Экономисты!C97</f>
        <v>52</v>
      </c>
      <c r="D97" s="108">
        <f>'Гл. экон.'!D97+Экономисты!D97</f>
        <v>49</v>
      </c>
      <c r="E97" s="109">
        <f t="shared" si="101"/>
        <v>94.230769230769226</v>
      </c>
      <c r="F97" s="108">
        <f>'Гл. экон.'!F97+Экономисты!F97</f>
        <v>44</v>
      </c>
      <c r="G97" s="109">
        <f t="shared" si="102"/>
        <v>89.795918367346943</v>
      </c>
      <c r="H97" s="108">
        <f>'Гл. экон.'!H97+Экономисты!H97</f>
        <v>49</v>
      </c>
      <c r="I97" s="109">
        <f t="shared" si="103"/>
        <v>100</v>
      </c>
      <c r="J97" s="109">
        <f t="shared" si="104"/>
        <v>94.230769230769226</v>
      </c>
      <c r="K97" s="108">
        <f>'Гл. экон.'!K97+Экономисты!K97</f>
        <v>41</v>
      </c>
      <c r="L97" s="109">
        <f t="shared" si="97"/>
        <v>83.673469387755105</v>
      </c>
      <c r="M97" s="108">
        <f>'Гл. экон.'!M97+Экономисты!M97</f>
        <v>8</v>
      </c>
      <c r="N97" s="109">
        <f t="shared" si="105"/>
        <v>16.326530612244898</v>
      </c>
      <c r="O97" s="108">
        <f>'Гл. экон.'!O97+Экономисты!O97</f>
        <v>0</v>
      </c>
      <c r="P97" s="109">
        <f t="shared" si="106"/>
        <v>0</v>
      </c>
      <c r="Q97" s="108">
        <f>'Гл. экон.'!Q97+Экономисты!Q97</f>
        <v>0</v>
      </c>
      <c r="R97" s="109">
        <f t="shared" si="98"/>
        <v>0</v>
      </c>
      <c r="S97" s="108">
        <f>'Гл. экон.'!S97+Экономисты!S97</f>
        <v>9</v>
      </c>
      <c r="T97" s="109">
        <f t="shared" si="107"/>
        <v>18.367346938775512</v>
      </c>
      <c r="U97" s="108">
        <f>'Гл. экон.'!U97+Экономисты!U97</f>
        <v>5</v>
      </c>
      <c r="V97" s="109">
        <f t="shared" si="99"/>
        <v>10.204081632653061</v>
      </c>
      <c r="W97" s="108">
        <f>'Гл. экон.'!W97+Экономисты!W97</f>
        <v>2</v>
      </c>
      <c r="X97" s="109">
        <f t="shared" si="108"/>
        <v>4.0816326530612246</v>
      </c>
      <c r="Y97" s="108">
        <f>'Гл. экон.'!Y97+Экономисты!Y97</f>
        <v>4</v>
      </c>
      <c r="Z97" s="109">
        <f t="shared" si="109"/>
        <v>8.1632653061224492</v>
      </c>
      <c r="AA97" s="108">
        <f>'Гл. экон.'!AA97+Экономисты!AA97</f>
        <v>0</v>
      </c>
      <c r="AB97" s="109">
        <f t="shared" si="110"/>
        <v>0</v>
      </c>
      <c r="AC97" s="109">
        <f t="shared" si="111"/>
        <v>0</v>
      </c>
      <c r="AD97" s="108">
        <f>'Гл. экон.'!AD97+Экономисты!AD97</f>
        <v>4</v>
      </c>
      <c r="AE97" s="109">
        <f t="shared" si="100"/>
        <v>8.1632653061224492</v>
      </c>
      <c r="AF97" s="108">
        <f>'Гл. экон.'!AF97+Экономисты!AF97</f>
        <v>0</v>
      </c>
      <c r="AG97" s="109">
        <f t="shared" si="112"/>
        <v>0</v>
      </c>
      <c r="AH97" s="42"/>
      <c r="AI97" s="42"/>
    </row>
    <row r="98" spans="1:35" x14ac:dyDescent="0.25">
      <c r="A98" s="93">
        <f t="shared" si="113"/>
        <v>82</v>
      </c>
      <c r="B98" s="96" t="s">
        <v>123</v>
      </c>
      <c r="C98" s="108">
        <f>'Гл. экон.'!C98+Экономисты!C98</f>
        <v>13</v>
      </c>
      <c r="D98" s="108">
        <f>'Гл. экон.'!D98+Экономисты!D98</f>
        <v>1</v>
      </c>
      <c r="E98" s="109">
        <f t="shared" si="101"/>
        <v>7.6923076923076925</v>
      </c>
      <c r="F98" s="108">
        <f>'Гл. экон.'!F98+Экономисты!F98</f>
        <v>1</v>
      </c>
      <c r="G98" s="109">
        <f t="shared" si="102"/>
        <v>100</v>
      </c>
      <c r="H98" s="108">
        <f>'Гл. экон.'!H98+Экономисты!H98</f>
        <v>1</v>
      </c>
      <c r="I98" s="109">
        <f t="shared" si="103"/>
        <v>100</v>
      </c>
      <c r="J98" s="109">
        <f t="shared" si="104"/>
        <v>7.6923076923076925</v>
      </c>
      <c r="K98" s="108">
        <f>'Гл. экон.'!K98+Экономисты!K98</f>
        <v>1</v>
      </c>
      <c r="L98" s="109">
        <f t="shared" si="97"/>
        <v>100</v>
      </c>
      <c r="M98" s="108">
        <f>'Гл. экон.'!M98+Экономисты!M98</f>
        <v>0</v>
      </c>
      <c r="N98" s="109">
        <f t="shared" si="105"/>
        <v>0</v>
      </c>
      <c r="O98" s="108">
        <f>'Гл. экон.'!O98+Экономисты!O98</f>
        <v>0</v>
      </c>
      <c r="P98" s="109">
        <f t="shared" si="106"/>
        <v>0</v>
      </c>
      <c r="Q98" s="108">
        <f>'Гл. экон.'!Q98+Экономисты!Q98</f>
        <v>0</v>
      </c>
      <c r="R98" s="109">
        <f t="shared" si="98"/>
        <v>0</v>
      </c>
      <c r="S98" s="108">
        <f>'Гл. экон.'!S98+Экономисты!S98</f>
        <v>0</v>
      </c>
      <c r="T98" s="109">
        <f t="shared" si="107"/>
        <v>0</v>
      </c>
      <c r="U98" s="108">
        <f>'Гл. экон.'!U98+Экономисты!U98</f>
        <v>0</v>
      </c>
      <c r="V98" s="109">
        <f t="shared" si="99"/>
        <v>0</v>
      </c>
      <c r="W98" s="108">
        <f>'Гл. экон.'!W98+Экономисты!W98</f>
        <v>0</v>
      </c>
      <c r="X98" s="109">
        <f t="shared" si="108"/>
        <v>0</v>
      </c>
      <c r="Y98" s="108">
        <f>'Гл. экон.'!Y98+Экономисты!Y98</f>
        <v>0</v>
      </c>
      <c r="Z98" s="109">
        <f t="shared" si="109"/>
        <v>0</v>
      </c>
      <c r="AA98" s="108">
        <f>'Гл. экон.'!AA98+Экономисты!AA98</f>
        <v>0</v>
      </c>
      <c r="AB98" s="109">
        <f t="shared" si="110"/>
        <v>0</v>
      </c>
      <c r="AC98" s="109">
        <f t="shared" si="111"/>
        <v>0</v>
      </c>
      <c r="AD98" s="108">
        <f>'Гл. экон.'!AD98+Экономисты!AD98</f>
        <v>0</v>
      </c>
      <c r="AE98" s="109">
        <f t="shared" si="100"/>
        <v>0</v>
      </c>
      <c r="AF98" s="108">
        <f>'Гл. экон.'!AF98+Экономисты!AF98</f>
        <v>0</v>
      </c>
      <c r="AG98" s="109">
        <f t="shared" si="112"/>
        <v>0</v>
      </c>
      <c r="AH98" s="42"/>
      <c r="AI98" s="42"/>
    </row>
    <row r="99" spans="1:35" x14ac:dyDescent="0.25">
      <c r="A99" s="93">
        <f t="shared" si="113"/>
        <v>83</v>
      </c>
      <c r="B99" s="96" t="s">
        <v>124</v>
      </c>
      <c r="C99" s="108">
        <f>'Гл. экон.'!C99+Экономисты!C99</f>
        <v>13</v>
      </c>
      <c r="D99" s="108">
        <f>'Гл. экон.'!D99+Экономисты!D99</f>
        <v>11</v>
      </c>
      <c r="E99" s="109">
        <f t="shared" si="101"/>
        <v>84.615384615384613</v>
      </c>
      <c r="F99" s="108">
        <f>'Гл. экон.'!F99+Экономисты!F99</f>
        <v>10</v>
      </c>
      <c r="G99" s="109">
        <f t="shared" si="102"/>
        <v>90.909090909090907</v>
      </c>
      <c r="H99" s="108">
        <f>'Гл. экон.'!H99+Экономисты!H99</f>
        <v>10</v>
      </c>
      <c r="I99" s="109">
        <f t="shared" si="103"/>
        <v>90.909090909090907</v>
      </c>
      <c r="J99" s="109">
        <f t="shared" si="104"/>
        <v>76.923076923076934</v>
      </c>
      <c r="K99" s="108">
        <f>'Гл. экон.'!K99+Экономисты!K99</f>
        <v>10</v>
      </c>
      <c r="L99" s="109">
        <f t="shared" si="97"/>
        <v>90.909090909090907</v>
      </c>
      <c r="M99" s="108">
        <f>'Гл. экон.'!M99+Экономисты!M99</f>
        <v>0</v>
      </c>
      <c r="N99" s="109">
        <f t="shared" si="105"/>
        <v>0</v>
      </c>
      <c r="O99" s="108">
        <f>'Гл. экон.'!O99+Экономисты!O99</f>
        <v>1</v>
      </c>
      <c r="P99" s="109">
        <f t="shared" si="106"/>
        <v>9.0909090909090917</v>
      </c>
      <c r="Q99" s="108">
        <f>'Гл. экон.'!Q99+Экономисты!Q99</f>
        <v>0</v>
      </c>
      <c r="R99" s="109">
        <f t="shared" si="98"/>
        <v>0</v>
      </c>
      <c r="S99" s="108">
        <f>'Гл. экон.'!S99+Экономисты!S99</f>
        <v>2</v>
      </c>
      <c r="T99" s="109">
        <f t="shared" si="107"/>
        <v>18.181818181818183</v>
      </c>
      <c r="U99" s="108">
        <f>'Гл. экон.'!U99+Экономисты!U99</f>
        <v>1</v>
      </c>
      <c r="V99" s="109">
        <f t="shared" si="99"/>
        <v>9.0909090909090917</v>
      </c>
      <c r="W99" s="108">
        <f>'Гл. экон.'!W99+Экономисты!W99</f>
        <v>0</v>
      </c>
      <c r="X99" s="109">
        <f t="shared" si="108"/>
        <v>0</v>
      </c>
      <c r="Y99" s="108">
        <f>'Гл. экон.'!Y99+Экономисты!Y99</f>
        <v>6</v>
      </c>
      <c r="Z99" s="109">
        <f t="shared" si="109"/>
        <v>54.54545454545454</v>
      </c>
      <c r="AA99" s="108">
        <f>'Гл. экон.'!AA99+Экономисты!AA99</f>
        <v>0</v>
      </c>
      <c r="AB99" s="109">
        <f t="shared" si="110"/>
        <v>0</v>
      </c>
      <c r="AC99" s="109">
        <f t="shared" si="111"/>
        <v>0</v>
      </c>
      <c r="AD99" s="108">
        <f>'Гл. экон.'!AD99+Экономисты!AD99</f>
        <v>4</v>
      </c>
      <c r="AE99" s="109">
        <f t="shared" si="100"/>
        <v>36.363636363636367</v>
      </c>
      <c r="AF99" s="108">
        <f>'Гл. экон.'!AF99+Экономисты!AF99</f>
        <v>0</v>
      </c>
      <c r="AG99" s="109">
        <f t="shared" si="112"/>
        <v>0</v>
      </c>
      <c r="AH99" s="42"/>
      <c r="AI99" s="42"/>
    </row>
    <row r="100" spans="1:35" x14ac:dyDescent="0.25">
      <c r="A100" s="93">
        <f t="shared" si="113"/>
        <v>84</v>
      </c>
      <c r="B100" s="96" t="s">
        <v>125</v>
      </c>
      <c r="C100" s="108">
        <f>'Гл. экон.'!C100+Экономисты!C100</f>
        <v>8</v>
      </c>
      <c r="D100" s="108">
        <f>'Гл. экон.'!D100+Экономисты!D100</f>
        <v>3</v>
      </c>
      <c r="E100" s="109">
        <f t="shared" si="101"/>
        <v>37.5</v>
      </c>
      <c r="F100" s="108">
        <f>'Гл. экон.'!F100+Экономисты!F100</f>
        <v>3</v>
      </c>
      <c r="G100" s="109">
        <f t="shared" si="102"/>
        <v>100</v>
      </c>
      <c r="H100" s="108">
        <f>'Гл. экон.'!H100+Экономисты!H100</f>
        <v>3</v>
      </c>
      <c r="I100" s="109">
        <f t="shared" si="103"/>
        <v>100</v>
      </c>
      <c r="J100" s="109">
        <f t="shared" si="104"/>
        <v>37.5</v>
      </c>
      <c r="K100" s="108">
        <f>'Гл. экон.'!K100+Экономисты!K100</f>
        <v>3</v>
      </c>
      <c r="L100" s="109">
        <f t="shared" si="97"/>
        <v>100</v>
      </c>
      <c r="M100" s="108">
        <f>'Гл. экон.'!M100+Экономисты!M100</f>
        <v>0</v>
      </c>
      <c r="N100" s="109">
        <f t="shared" si="105"/>
        <v>0</v>
      </c>
      <c r="O100" s="108">
        <f>'Гл. экон.'!O100+Экономисты!O100</f>
        <v>0</v>
      </c>
      <c r="P100" s="109">
        <f t="shared" si="106"/>
        <v>0</v>
      </c>
      <c r="Q100" s="108">
        <f>'Гл. экон.'!Q100+Экономисты!Q100</f>
        <v>0</v>
      </c>
      <c r="R100" s="109">
        <f t="shared" si="98"/>
        <v>0</v>
      </c>
      <c r="S100" s="108">
        <f>'Гл. экон.'!S100+Экономисты!S100</f>
        <v>0</v>
      </c>
      <c r="T100" s="109">
        <f t="shared" si="107"/>
        <v>0</v>
      </c>
      <c r="U100" s="108">
        <f>'Гл. экон.'!U100+Экономисты!U100</f>
        <v>2</v>
      </c>
      <c r="V100" s="109">
        <f t="shared" si="99"/>
        <v>66.666666666666657</v>
      </c>
      <c r="W100" s="108">
        <f>'Гл. экон.'!W100+Экономисты!W100</f>
        <v>0</v>
      </c>
      <c r="X100" s="109">
        <f t="shared" si="108"/>
        <v>0</v>
      </c>
      <c r="Y100" s="108">
        <f>'Гл. экон.'!Y100+Экономисты!Y100</f>
        <v>0</v>
      </c>
      <c r="Z100" s="109">
        <f t="shared" si="109"/>
        <v>0</v>
      </c>
      <c r="AA100" s="108">
        <f>'Гл. экон.'!AA100+Экономисты!AA100</f>
        <v>0</v>
      </c>
      <c r="AB100" s="109">
        <f t="shared" si="110"/>
        <v>0</v>
      </c>
      <c r="AC100" s="109">
        <f t="shared" si="111"/>
        <v>0</v>
      </c>
      <c r="AD100" s="108">
        <f>'Гл. экон.'!AD100+Экономисты!AD100</f>
        <v>5</v>
      </c>
      <c r="AE100" s="109">
        <f t="shared" si="100"/>
        <v>166.66666666666669</v>
      </c>
      <c r="AF100" s="108">
        <f>'Гл. экон.'!AF100+Экономисты!AF100</f>
        <v>5</v>
      </c>
      <c r="AG100" s="109">
        <f t="shared" si="112"/>
        <v>166.66666666666669</v>
      </c>
      <c r="AH100" s="42"/>
      <c r="AI100" s="42"/>
    </row>
    <row r="101" spans="1:35" x14ac:dyDescent="0.25">
      <c r="A101" s="93">
        <f t="shared" si="113"/>
        <v>85</v>
      </c>
      <c r="B101" s="96" t="s">
        <v>126</v>
      </c>
      <c r="C101" s="108">
        <f>'Гл. экон.'!C101+Экономисты!C101</f>
        <v>11</v>
      </c>
      <c r="D101" s="108">
        <f>'Гл. экон.'!D101+Экономисты!D101</f>
        <v>8</v>
      </c>
      <c r="E101" s="109">
        <f t="shared" si="101"/>
        <v>72.727272727272734</v>
      </c>
      <c r="F101" s="108">
        <f>'Гл. экон.'!F101+Экономисты!F101</f>
        <v>6</v>
      </c>
      <c r="G101" s="109">
        <f t="shared" si="102"/>
        <v>75</v>
      </c>
      <c r="H101" s="108">
        <f>'Гл. экон.'!H101+Экономисты!H101</f>
        <v>8</v>
      </c>
      <c r="I101" s="109">
        <f t="shared" si="103"/>
        <v>100</v>
      </c>
      <c r="J101" s="109">
        <f t="shared" si="104"/>
        <v>72.727272727272734</v>
      </c>
      <c r="K101" s="108">
        <f>'Гл. экон.'!K101+Экономисты!K101</f>
        <v>8</v>
      </c>
      <c r="L101" s="109">
        <f t="shared" si="97"/>
        <v>100</v>
      </c>
      <c r="M101" s="108">
        <f>'Гл. экон.'!M101+Экономисты!M101</f>
        <v>0</v>
      </c>
      <c r="N101" s="109">
        <f t="shared" si="105"/>
        <v>0</v>
      </c>
      <c r="O101" s="108">
        <f>'Гл. экон.'!O101+Экономисты!O101</f>
        <v>0</v>
      </c>
      <c r="P101" s="109">
        <f t="shared" si="106"/>
        <v>0</v>
      </c>
      <c r="Q101" s="108">
        <f>'Гл. экон.'!Q101+Экономисты!Q101</f>
        <v>0</v>
      </c>
      <c r="R101" s="109">
        <f t="shared" si="98"/>
        <v>0</v>
      </c>
      <c r="S101" s="108">
        <f>'Гл. экон.'!S101+Экономисты!S101</f>
        <v>1</v>
      </c>
      <c r="T101" s="109">
        <f t="shared" si="107"/>
        <v>12.5</v>
      </c>
      <c r="U101" s="108">
        <f>'Гл. экон.'!U101+Экономисты!U101</f>
        <v>0</v>
      </c>
      <c r="V101" s="109">
        <f t="shared" si="99"/>
        <v>0</v>
      </c>
      <c r="W101" s="108">
        <f>'Гл. экон.'!W101+Экономисты!W101</f>
        <v>0</v>
      </c>
      <c r="X101" s="109">
        <f t="shared" si="108"/>
        <v>0</v>
      </c>
      <c r="Y101" s="108">
        <f>'Гл. экон.'!Y101+Экономисты!Y101</f>
        <v>7</v>
      </c>
      <c r="Z101" s="109">
        <f t="shared" si="109"/>
        <v>87.5</v>
      </c>
      <c r="AA101" s="108">
        <f>'Гл. экон.'!AA101+Экономисты!AA101</f>
        <v>0</v>
      </c>
      <c r="AB101" s="109">
        <f t="shared" si="110"/>
        <v>0</v>
      </c>
      <c r="AC101" s="109">
        <f t="shared" si="111"/>
        <v>0</v>
      </c>
      <c r="AD101" s="108">
        <f>'Гл. экон.'!AD101+Экономисты!AD101</f>
        <v>6</v>
      </c>
      <c r="AE101" s="109">
        <f t="shared" si="100"/>
        <v>75</v>
      </c>
      <c r="AF101" s="108">
        <f>'Гл. экон.'!AF101+Экономисты!AF101</f>
        <v>0</v>
      </c>
      <c r="AG101" s="109">
        <f t="shared" si="112"/>
        <v>0</v>
      </c>
      <c r="AH101" s="42"/>
      <c r="AI101" s="42"/>
    </row>
    <row r="102" spans="1:35" s="69" customFormat="1" ht="14.45" x14ac:dyDescent="0.35">
      <c r="A102" s="4"/>
      <c r="B102" s="64"/>
      <c r="C102" s="70"/>
      <c r="D102" s="70"/>
      <c r="E102" s="43"/>
      <c r="F102" s="70"/>
      <c r="G102" s="43"/>
      <c r="H102" s="70"/>
      <c r="I102" s="43"/>
      <c r="J102" s="43"/>
      <c r="K102" s="70"/>
      <c r="L102" s="43"/>
      <c r="M102" s="70"/>
      <c r="N102" s="43"/>
      <c r="O102" s="70"/>
      <c r="P102" s="43"/>
      <c r="Q102" s="70"/>
      <c r="R102" s="43"/>
      <c r="S102" s="70"/>
      <c r="T102" s="43"/>
      <c r="U102" s="70"/>
      <c r="V102" s="43"/>
      <c r="W102" s="70"/>
      <c r="X102" s="43"/>
      <c r="Y102" s="70"/>
      <c r="Z102" s="43"/>
      <c r="AA102" s="70"/>
      <c r="AB102" s="43"/>
      <c r="AC102" s="43"/>
      <c r="AD102" s="70"/>
      <c r="AE102" s="43"/>
      <c r="AF102" s="70"/>
      <c r="AG102" s="43"/>
      <c r="AH102" s="68"/>
      <c r="AI102" s="68"/>
    </row>
    <row r="103" spans="1:35" ht="14.45" x14ac:dyDescent="0.35">
      <c r="A103" s="7"/>
      <c r="B103" s="59"/>
      <c r="C103" s="34"/>
      <c r="D103" s="34"/>
      <c r="E103" s="32"/>
      <c r="F103" s="34"/>
      <c r="G103" s="32"/>
      <c r="H103" s="34"/>
      <c r="I103" s="32"/>
      <c r="J103" s="32"/>
      <c r="K103" s="34"/>
      <c r="L103" s="32"/>
      <c r="M103" s="34"/>
      <c r="N103" s="32"/>
      <c r="O103" s="34"/>
      <c r="P103" s="32"/>
      <c r="Q103" s="34"/>
      <c r="R103" s="32"/>
      <c r="S103" s="34"/>
      <c r="T103" s="32"/>
      <c r="U103" s="34"/>
      <c r="V103" s="32"/>
      <c r="W103" s="34"/>
      <c r="X103" s="32"/>
      <c r="Y103" s="34"/>
      <c r="Z103" s="32"/>
      <c r="AA103" s="34"/>
      <c r="AB103" s="32"/>
      <c r="AC103" s="32"/>
      <c r="AD103" s="34"/>
      <c r="AE103" s="32"/>
      <c r="AF103" s="34"/>
      <c r="AG103" s="32"/>
      <c r="AH103" s="42"/>
      <c r="AI103" s="42"/>
    </row>
    <row r="104" spans="1:35" ht="14.45" x14ac:dyDescent="0.35">
      <c r="A104" s="8"/>
      <c r="B104" s="59"/>
      <c r="C104" s="34"/>
      <c r="D104" s="34"/>
      <c r="E104" s="32"/>
      <c r="F104" s="34"/>
      <c r="G104" s="32"/>
      <c r="H104" s="34"/>
      <c r="I104" s="32"/>
      <c r="J104" s="32"/>
      <c r="K104" s="34"/>
      <c r="L104" s="32"/>
      <c r="M104" s="34"/>
      <c r="N104" s="32"/>
      <c r="O104" s="34"/>
      <c r="P104" s="32"/>
      <c r="Q104" s="34"/>
      <c r="R104" s="32"/>
      <c r="S104" s="34"/>
      <c r="T104" s="32"/>
      <c r="U104" s="34"/>
      <c r="V104" s="32"/>
      <c r="W104" s="34"/>
      <c r="X104" s="32"/>
      <c r="Y104" s="34"/>
      <c r="Z104" s="32"/>
      <c r="AA104" s="34"/>
      <c r="AB104" s="32"/>
      <c r="AC104" s="32"/>
      <c r="AD104" s="34"/>
      <c r="AE104" s="32"/>
      <c r="AF104" s="34"/>
      <c r="AG104" s="32"/>
      <c r="AH104" s="42"/>
      <c r="AI104" s="42"/>
    </row>
    <row r="105" spans="1:35" ht="14.45" x14ac:dyDescent="0.3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ht="14.45" x14ac:dyDescent="0.3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72" fitToHeight="2" orientation="landscape" r:id="rId1"/>
  <headerFooter scaleWithDoc="0">
    <oddHeader>&amp;R&amp;P</oddHeader>
    <oddFooter>&amp;R&amp;P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82" activePane="bottomRight" state="frozen"/>
      <selection activeCell="D2" sqref="D2:D6"/>
      <selection pane="topRight" activeCell="D2" sqref="D2:D6"/>
      <selection pane="bottomLeft" activeCell="D2" sqref="D2:D6"/>
      <selection pane="bottomRight" activeCell="G96" sqref="G96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204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43276.32</v>
      </c>
      <c r="D8" s="65">
        <f>D9+D21+D40+D55+D72+D79+D90+D64+D102</f>
        <v>41815.14</v>
      </c>
      <c r="E8" s="62">
        <f>IF(C8=0,0,D8/C8*100)</f>
        <v>96.623603855411005</v>
      </c>
      <c r="F8" s="65">
        <f>F9+F21+F40+F55+F72+F79+F90+F64+F102</f>
        <v>39261</v>
      </c>
      <c r="G8" s="62">
        <f>IF(D8=0,0,F8/D8*100)</f>
        <v>93.891829610040773</v>
      </c>
      <c r="H8" s="65">
        <f>H9+H21+H40+H55+H72+H79+H90+H64+H102</f>
        <v>40377</v>
      </c>
      <c r="I8" s="62">
        <f>IF(D8=0,0,H8/D8*100)</f>
        <v>96.560719394936854</v>
      </c>
      <c r="J8" s="62">
        <f>IF(C8=0,0,H8/C8*100)</f>
        <v>93.300446988098813</v>
      </c>
      <c r="K8" s="65">
        <f>K9+K21+K40+K55+K72+K79+K90+K64+K102</f>
        <v>23930</v>
      </c>
      <c r="L8" s="62">
        <f>IF(D8=0,0,K8/D8*100)</f>
        <v>57.228075763945782</v>
      </c>
      <c r="M8" s="65">
        <f>M9+M21+M40+M55+M72+M79+M90+M64+M102</f>
        <v>16447</v>
      </c>
      <c r="N8" s="62">
        <f>IF(D8=0,0,M8/D8*100)</f>
        <v>39.332643630991072</v>
      </c>
      <c r="O8" s="65">
        <f>O9+O21+O40+O55+O72+O79+O90+O64+O102</f>
        <v>1438.14</v>
      </c>
      <c r="P8" s="62">
        <f>IF(D8=0,0,O8/D8*100)</f>
        <v>3.4392806050631428</v>
      </c>
      <c r="Q8" s="65">
        <f>Q9+Q21+Q40+Q55+Q72+Q79+Q90+Q64+Q102</f>
        <v>248</v>
      </c>
      <c r="R8" s="62">
        <f>IF(O8=0,0,Q8/O8*100)</f>
        <v>17.244496363358223</v>
      </c>
      <c r="S8" s="65">
        <f>S9+S21+S40+S55+S72+S79+S90+S64+S102</f>
        <v>3492.5</v>
      </c>
      <c r="T8" s="62">
        <f>IF(D8=0,0,S8/D8*100)</f>
        <v>8.3522379693096802</v>
      </c>
      <c r="U8" s="65">
        <f>U9+U21+U40+U55+U72+U79+U90+U64+U102</f>
        <v>6659.5</v>
      </c>
      <c r="V8" s="62">
        <f>IF(D8=0,0,U8/D8*100)</f>
        <v>15.926049751358001</v>
      </c>
      <c r="W8" s="65">
        <f>W9+W21+W40+W55+W72+W79+W90+W64+W102</f>
        <v>1492</v>
      </c>
      <c r="X8" s="62">
        <f>IF(D8=0,0,W8/D8*100)</f>
        <v>3.5680856264023029</v>
      </c>
      <c r="Y8" s="65">
        <f>Y9+Y21+Y40+Y55+Y72+Y79+Y90+Y64+Y102</f>
        <v>3704.5</v>
      </c>
      <c r="Z8" s="62">
        <f>IF(D8=0,0,Y8/D8*100)</f>
        <v>8.8592313693078637</v>
      </c>
      <c r="AA8" s="65">
        <f>AA9+AA21+AA40+AA55+AA72+AA79+AA90+AA64+AA102</f>
        <v>282</v>
      </c>
      <c r="AB8" s="62">
        <f>IF(D8=0,0,AA8/D8*100)</f>
        <v>0.67439688112965779</v>
      </c>
      <c r="AC8" s="62">
        <f>IF(Y8=0,0,AA8/Y8*100)</f>
        <v>7.6123633418814949</v>
      </c>
      <c r="AD8" s="65">
        <f>AD9+AD21+AD40+AD55+AD72+AD79+AD90+AD64+AD102</f>
        <v>3441</v>
      </c>
      <c r="AE8" s="62">
        <f>IF(D8=0,0,AD8/D8*100)</f>
        <v>8.2290768367629532</v>
      </c>
      <c r="AF8" s="65">
        <f>AF9+AF21+AF40+AF55+AF72+AF79+AF90+AF64+AF102</f>
        <v>48</v>
      </c>
      <c r="AG8" s="60">
        <f>IF(D8=0,0,AF8/D8*100)</f>
        <v>0.11479095849015453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61">
        <f>SUM(C10:C20)</f>
        <v>2081.4499999999998</v>
      </c>
      <c r="D9" s="61">
        <f>SUM(D10:D20)</f>
        <v>2007</v>
      </c>
      <c r="E9" s="62">
        <f>IF(C9=0,0,D9/C9*100)</f>
        <v>96.423166542554469</v>
      </c>
      <c r="F9" s="61">
        <f>SUM(F10:F20)</f>
        <v>1937</v>
      </c>
      <c r="G9" s="62">
        <f>IF(D9=0,0,F9/D9*100)</f>
        <v>96.512207274539108</v>
      </c>
      <c r="H9" s="61">
        <f>SUM(H10:H20)</f>
        <v>1949</v>
      </c>
      <c r="I9" s="62">
        <f>IF(D9=0,0,H9/D9*100)</f>
        <v>97.110114598903834</v>
      </c>
      <c r="J9" s="62">
        <f>IF(C9=0,0,H9/C9*100)</f>
        <v>93.636647529366556</v>
      </c>
      <c r="K9" s="61">
        <f>SUM(K10:K20)</f>
        <v>1188</v>
      </c>
      <c r="L9" s="62">
        <f>IF(D9=0,0,K9/D9*100)</f>
        <v>59.192825112107627</v>
      </c>
      <c r="M9" s="61">
        <f>SUM(M10:M20)</f>
        <v>761</v>
      </c>
      <c r="N9" s="62">
        <f>IF(D9=0,0,M9/D9*100)</f>
        <v>37.917289486796214</v>
      </c>
      <c r="O9" s="61">
        <f>SUM(O10:O20)</f>
        <v>58</v>
      </c>
      <c r="P9" s="62">
        <f>IF(D9=0,0,O9/D9*100)</f>
        <v>2.8898854010961634</v>
      </c>
      <c r="Q9" s="61">
        <f>SUM(Q10:Q20)</f>
        <v>9</v>
      </c>
      <c r="R9" s="62">
        <f>IF(O9=0,0,Q9/O9*100)</f>
        <v>15.517241379310345</v>
      </c>
      <c r="S9" s="61">
        <f>SUM(S10:S20)</f>
        <v>137</v>
      </c>
      <c r="T9" s="62">
        <f>IF(D9=0,0,S9/D9*100)</f>
        <v>6.8261086198305927</v>
      </c>
      <c r="U9" s="61">
        <f>SUM(U10:U20)</f>
        <v>408</v>
      </c>
      <c r="V9" s="62">
        <f>IF(D9=0,0,U9/D9*100)</f>
        <v>20.328849028400597</v>
      </c>
      <c r="W9" s="61">
        <f>SUM(W10:W20)</f>
        <v>55</v>
      </c>
      <c r="X9" s="62">
        <f>IF(D9=0,0,W9/D9*100)</f>
        <v>2.7404085700049827</v>
      </c>
      <c r="Y9" s="61">
        <f>SUM(Y10:Y20)</f>
        <v>229</v>
      </c>
      <c r="Z9" s="62">
        <f>IF(D9=0,0,Y9/D9*100)</f>
        <v>11.410064773293472</v>
      </c>
      <c r="AA9" s="61">
        <f>SUM(AA10:AA20)</f>
        <v>5</v>
      </c>
      <c r="AB9" s="62">
        <f>IF(D9=0,0,AA9/D9*100)</f>
        <v>0.24912805181863479</v>
      </c>
      <c r="AC9" s="62">
        <f>IF(Y9=0,0,AA9/Y9*100)</f>
        <v>2.1834061135371177</v>
      </c>
      <c r="AD9" s="61">
        <f>SUM(AD10:AD20)</f>
        <v>165</v>
      </c>
      <c r="AE9" s="62">
        <f>IF(D9=0,0,AD9/D9*100)</f>
        <v>8.2212257100149486</v>
      </c>
      <c r="AF9" s="61">
        <f>SUM(AF10:AF20)</f>
        <v>0</v>
      </c>
      <c r="AG9" s="62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108">
        <f>Гл.бухг.!C10+Бухгалтеры!C10</f>
        <v>40</v>
      </c>
      <c r="D10" s="108">
        <f>Гл.бухг.!D10+Бухгалтеры!D10</f>
        <v>39</v>
      </c>
      <c r="E10" s="109">
        <f>IF(C10=0,0,D10/C10*100)</f>
        <v>97.5</v>
      </c>
      <c r="F10" s="108">
        <f>Гл.бухг.!F10+Бухгалтеры!F10</f>
        <v>38</v>
      </c>
      <c r="G10" s="109">
        <f>IF(D10=0,0,F10/D10*100)</f>
        <v>97.435897435897431</v>
      </c>
      <c r="H10" s="108">
        <f>Гл.бухг.!H10+Бухгалтеры!H10</f>
        <v>37</v>
      </c>
      <c r="I10" s="109">
        <f>IF(D10=0,0,H10/D10*100)</f>
        <v>94.871794871794862</v>
      </c>
      <c r="J10" s="109">
        <f>IF(C10=0,0,H10/C10*100)</f>
        <v>92.5</v>
      </c>
      <c r="K10" s="108">
        <f>Гл.бухг.!K10+Бухгалтеры!K10</f>
        <v>19</v>
      </c>
      <c r="L10" s="109">
        <f>IF(D10=0,0,K10/D10*100)</f>
        <v>48.717948717948715</v>
      </c>
      <c r="M10" s="108">
        <f>Гл.бухг.!M10+Бухгалтеры!M10</f>
        <v>18</v>
      </c>
      <c r="N10" s="109">
        <f>IF(D10=0,0,M10/D10*100)</f>
        <v>46.153846153846153</v>
      </c>
      <c r="O10" s="108">
        <f>Гл.бухг.!O10+Бухгалтеры!O10</f>
        <v>2</v>
      </c>
      <c r="P10" s="109">
        <f>IF(D10=0,0,O10/D10*100)</f>
        <v>5.1282051282051277</v>
      </c>
      <c r="Q10" s="108">
        <f>Гл.бухг.!Q10+Бухгалтеры!Q10</f>
        <v>0</v>
      </c>
      <c r="R10" s="109">
        <f>IF(O10=0,0,Q10/O10*100)</f>
        <v>0</v>
      </c>
      <c r="S10" s="108">
        <f>Гл.бухг.!S10+Бухгалтеры!S10</f>
        <v>3</v>
      </c>
      <c r="T10" s="109">
        <f>IF(D10=0,0,S10/D10*100)</f>
        <v>7.6923076923076925</v>
      </c>
      <c r="U10" s="108">
        <f>Гл.бухг.!U10+Бухгалтеры!U10</f>
        <v>9</v>
      </c>
      <c r="V10" s="109">
        <f>IF(D10=0,0,U10/D10*100)</f>
        <v>23.076923076923077</v>
      </c>
      <c r="W10" s="108">
        <f>Гл.бухг.!W10+Бухгалтеры!W10</f>
        <v>1</v>
      </c>
      <c r="X10" s="109">
        <f>IF(D10=0,0,W10/D10*100)</f>
        <v>2.5641025641025639</v>
      </c>
      <c r="Y10" s="108">
        <f>Гл.бухг.!Y10+Бухгалтеры!Y10</f>
        <v>3</v>
      </c>
      <c r="Z10" s="109">
        <f>IF(D10=0,0,Y10/D10*100)</f>
        <v>7.6923076923076925</v>
      </c>
      <c r="AA10" s="108">
        <f>Гл.бухг.!AA10+Бухгалтеры!AA10</f>
        <v>0</v>
      </c>
      <c r="AB10" s="109">
        <f>IF(D10=0,0,AA10/D10*100)</f>
        <v>0</v>
      </c>
      <c r="AC10" s="109">
        <f>IF(Y10=0,0,AA10/Y10*100)</f>
        <v>0</v>
      </c>
      <c r="AD10" s="108">
        <f>Гл.бухг.!AD10+Бухгалтеры!AD10</f>
        <v>2</v>
      </c>
      <c r="AE10" s="109">
        <f>IF(D10=0,0,AD10/D10*100)</f>
        <v>5.1282051282051277</v>
      </c>
      <c r="AF10" s="108">
        <f>Гл.бухг.!AF10+Бухгалтеры!AF10</f>
        <v>0</v>
      </c>
      <c r="AG10" s="109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108">
        <f>Гл.бухг.!C11+Бухгалтеры!C11</f>
        <v>173</v>
      </c>
      <c r="D11" s="108">
        <f>Гл.бухг.!D11+Бухгалтеры!D11</f>
        <v>164</v>
      </c>
      <c r="E11" s="109">
        <f>IF(C11=0,0,D11/C11*100)</f>
        <v>94.797687861271669</v>
      </c>
      <c r="F11" s="108">
        <f>Гл.бухг.!F11+Бухгалтеры!F11</f>
        <v>162</v>
      </c>
      <c r="G11" s="109">
        <f>IF(D11=0,0,F11/D11*100)</f>
        <v>98.780487804878049</v>
      </c>
      <c r="H11" s="108">
        <f>Гл.бухг.!H11+Бухгалтеры!H11</f>
        <v>158</v>
      </c>
      <c r="I11" s="109">
        <f>IF(D11=0,0,H11/D11*100)</f>
        <v>96.341463414634148</v>
      </c>
      <c r="J11" s="109">
        <f>IF(C11=0,0,H11/C11*100)</f>
        <v>91.329479768786129</v>
      </c>
      <c r="K11" s="108">
        <f>Гл.бухг.!K11+Бухгалтеры!K11</f>
        <v>95</v>
      </c>
      <c r="L11" s="109">
        <f>IF(D11=0,0,K11/D11*100)</f>
        <v>57.926829268292678</v>
      </c>
      <c r="M11" s="108">
        <f>Гл.бухг.!M11+Бухгалтеры!M11</f>
        <v>63</v>
      </c>
      <c r="N11" s="109">
        <f>IF(D11=0,0,M11/D11*100)</f>
        <v>38.414634146341463</v>
      </c>
      <c r="O11" s="108">
        <f>Гл.бухг.!O11+Бухгалтеры!O11</f>
        <v>6</v>
      </c>
      <c r="P11" s="109">
        <f>IF(D11=0,0,O11/D11*100)</f>
        <v>3.6585365853658534</v>
      </c>
      <c r="Q11" s="108">
        <f>Гл.бухг.!Q11+Бухгалтеры!Q11</f>
        <v>4</v>
      </c>
      <c r="R11" s="109">
        <f>IF(O11=0,0,Q11/O11*100)</f>
        <v>66.666666666666657</v>
      </c>
      <c r="S11" s="108">
        <f>Гл.бухг.!S11+Бухгалтеры!S11</f>
        <v>17</v>
      </c>
      <c r="T11" s="109">
        <f>IF(D11=0,0,S11/D11*100)</f>
        <v>10.365853658536585</v>
      </c>
      <c r="U11" s="108">
        <f>Гл.бухг.!U11+Бухгалтеры!U11</f>
        <v>45</v>
      </c>
      <c r="V11" s="109">
        <f>IF(D11=0,0,U11/D11*100)</f>
        <v>27.439024390243905</v>
      </c>
      <c r="W11" s="108">
        <f>Гл.бухг.!W11+Бухгалтеры!W11</f>
        <v>13</v>
      </c>
      <c r="X11" s="109">
        <f>IF(D11=0,0,W11/D11*100)</f>
        <v>7.9268292682926829</v>
      </c>
      <c r="Y11" s="108">
        <f>Гл.бухг.!Y11+Бухгалтеры!Y11</f>
        <v>10</v>
      </c>
      <c r="Z11" s="109">
        <f>IF(D11=0,0,Y11/D11*100)</f>
        <v>6.0975609756097562</v>
      </c>
      <c r="AA11" s="108">
        <f>Гл.бухг.!AA11+Бухгалтеры!AA11</f>
        <v>1</v>
      </c>
      <c r="AB11" s="109">
        <f>IF(D11=0,0,AA11/D11*100)</f>
        <v>0.6097560975609756</v>
      </c>
      <c r="AC11" s="109">
        <f>IF(Y11=0,0,AA11/Y11*100)</f>
        <v>10</v>
      </c>
      <c r="AD11" s="108">
        <f>Гл.бухг.!AD11+Бухгалтеры!AD11</f>
        <v>10</v>
      </c>
      <c r="AE11" s="109">
        <f>IF(D11=0,0,AD11/D11*100)</f>
        <v>6.0975609756097562</v>
      </c>
      <c r="AF11" s="108">
        <f>Гл.бухг.!AF11+Бухгалтеры!AF11</f>
        <v>0</v>
      </c>
      <c r="AG11" s="109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108">
        <f>Гл.бухг.!C12+Бухгалтеры!C12</f>
        <v>111</v>
      </c>
      <c r="D12" s="108">
        <f>Гл.бухг.!D12+Бухгалтеры!D12</f>
        <v>109</v>
      </c>
      <c r="E12" s="109">
        <f t="shared" ref="E12:E78" si="0">IF(C12=0,0,D12/C12*100)</f>
        <v>98.198198198198199</v>
      </c>
      <c r="F12" s="108">
        <f>Гл.бухг.!F12+Бухгалтеры!F12</f>
        <v>108</v>
      </c>
      <c r="G12" s="109">
        <f t="shared" ref="G12:G78" si="1">IF(D12=0,0,F12/D12*100)</f>
        <v>99.082568807339456</v>
      </c>
      <c r="H12" s="108">
        <f>Гл.бухг.!H12+Бухгалтеры!H12</f>
        <v>107</v>
      </c>
      <c r="I12" s="109">
        <f t="shared" ref="I12:I78" si="2">IF(D12=0,0,H12/D12*100)</f>
        <v>98.165137614678898</v>
      </c>
      <c r="J12" s="109">
        <f t="shared" ref="J12:J78" si="3">IF(C12=0,0,H12/C12*100)</f>
        <v>96.396396396396398</v>
      </c>
      <c r="K12" s="108">
        <f>Гл.бухг.!K12+Бухгалтеры!K12</f>
        <v>59</v>
      </c>
      <c r="L12" s="109">
        <f t="shared" ref="L12:L79" si="4">IF(D12=0,0,K12/D12*100)</f>
        <v>54.128440366972477</v>
      </c>
      <c r="M12" s="108">
        <f>Гл.бухг.!M12+Бухгалтеры!M12</f>
        <v>48</v>
      </c>
      <c r="N12" s="109">
        <f t="shared" ref="N12:N78" si="5">IF(D12=0,0,M12/D12*100)</f>
        <v>44.036697247706428</v>
      </c>
      <c r="O12" s="108">
        <f>Гл.бухг.!O12+Бухгалтеры!O12</f>
        <v>2</v>
      </c>
      <c r="P12" s="109">
        <f t="shared" ref="P12:P78" si="6">IF(D12=0,0,O12/D12*100)</f>
        <v>1.834862385321101</v>
      </c>
      <c r="Q12" s="108">
        <f>Гл.бухг.!Q12+Бухгалтеры!Q12</f>
        <v>0</v>
      </c>
      <c r="R12" s="109">
        <f t="shared" ref="R12:R79" si="7">IF(O12=0,0,Q12/O12*100)</f>
        <v>0</v>
      </c>
      <c r="S12" s="108">
        <f>Гл.бухг.!S12+Бухгалтеры!S12</f>
        <v>5</v>
      </c>
      <c r="T12" s="109">
        <f t="shared" ref="T12:T78" si="8">IF(D12=0,0,S12/D12*100)</f>
        <v>4.5871559633027523</v>
      </c>
      <c r="U12" s="108">
        <f>Гл.бухг.!U12+Бухгалтеры!U12</f>
        <v>15</v>
      </c>
      <c r="V12" s="109">
        <f t="shared" ref="V12:V79" si="9">IF(D12=0,0,U12/D12*100)</f>
        <v>13.761467889908257</v>
      </c>
      <c r="W12" s="108">
        <f>Гл.бухг.!W12+Бухгалтеры!W12</f>
        <v>2</v>
      </c>
      <c r="X12" s="109">
        <f t="shared" ref="X12:X78" si="10">IF(D12=0,0,W12/D12*100)</f>
        <v>1.834862385321101</v>
      </c>
      <c r="Y12" s="108">
        <f>Гл.бухг.!Y12+Бухгалтеры!Y12</f>
        <v>10</v>
      </c>
      <c r="Z12" s="109">
        <f t="shared" ref="Z12:Z78" si="11">IF(D12=0,0,Y12/D12*100)</f>
        <v>9.1743119266055047</v>
      </c>
      <c r="AA12" s="108">
        <f>Гл.бухг.!AA12+Бухгалтеры!AA12</f>
        <v>0</v>
      </c>
      <c r="AB12" s="109">
        <f t="shared" ref="AB12:AB78" si="12">IF(D12=0,0,AA12/D12*100)</f>
        <v>0</v>
      </c>
      <c r="AC12" s="109">
        <f t="shared" ref="AC12:AC78" si="13">IF(Y12=0,0,AA12/Y12*100)</f>
        <v>0</v>
      </c>
      <c r="AD12" s="108">
        <f>Гл.бухг.!AD12+Бухгалтеры!AD12</f>
        <v>6</v>
      </c>
      <c r="AE12" s="109">
        <f t="shared" ref="AE12:AE79" si="14">IF(D12=0,0,AD12/D12*100)</f>
        <v>5.5045871559633035</v>
      </c>
      <c r="AF12" s="108">
        <f>Гл.бухг.!AF12+Бухгалтеры!AF12</f>
        <v>0</v>
      </c>
      <c r="AG12" s="109">
        <f t="shared" ref="AG12:AG78" si="15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108">
        <f>Гл.бухг.!C13+Бухгалтеры!C13</f>
        <v>477</v>
      </c>
      <c r="D13" s="108">
        <f>Гл.бухг.!D13+Бухгалтеры!D13</f>
        <v>461</v>
      </c>
      <c r="E13" s="109">
        <f t="shared" si="0"/>
        <v>96.645702306079656</v>
      </c>
      <c r="F13" s="108">
        <f>Гл.бухг.!F13+Бухгалтеры!F13</f>
        <v>448</v>
      </c>
      <c r="G13" s="109">
        <f t="shared" si="1"/>
        <v>97.180043383947933</v>
      </c>
      <c r="H13" s="108">
        <f>Гл.бухг.!H13+Бухгалтеры!H13</f>
        <v>447</v>
      </c>
      <c r="I13" s="109">
        <f t="shared" si="2"/>
        <v>96.963123644251624</v>
      </c>
      <c r="J13" s="109">
        <f t="shared" si="3"/>
        <v>93.710691823899367</v>
      </c>
      <c r="K13" s="108">
        <f>Гл.бухг.!K13+Бухгалтеры!K13</f>
        <v>226</v>
      </c>
      <c r="L13" s="109">
        <f t="shared" si="4"/>
        <v>49.023861171366597</v>
      </c>
      <c r="M13" s="108">
        <f>Гл.бухг.!M13+Бухгалтеры!M13</f>
        <v>221</v>
      </c>
      <c r="N13" s="109">
        <f t="shared" si="5"/>
        <v>47.939262472885034</v>
      </c>
      <c r="O13" s="108">
        <f>Гл.бухг.!O13+Бухгалтеры!O13</f>
        <v>14</v>
      </c>
      <c r="P13" s="109">
        <f t="shared" si="6"/>
        <v>3.0368763557483729</v>
      </c>
      <c r="Q13" s="108">
        <f>Гл.бухг.!Q13+Бухгалтеры!Q13</f>
        <v>1</v>
      </c>
      <c r="R13" s="109">
        <f t="shared" si="7"/>
        <v>7.1428571428571423</v>
      </c>
      <c r="S13" s="108">
        <f>Гл.бухг.!S13+Бухгалтеры!S13</f>
        <v>37</v>
      </c>
      <c r="T13" s="109">
        <f t="shared" si="8"/>
        <v>8.026030368763557</v>
      </c>
      <c r="U13" s="108">
        <f>Гл.бухг.!U13+Бухгалтеры!U13</f>
        <v>103</v>
      </c>
      <c r="V13" s="109">
        <f t="shared" si="9"/>
        <v>22.342733188720175</v>
      </c>
      <c r="W13" s="108">
        <f>Гл.бухг.!W13+Бухгалтеры!W13</f>
        <v>9</v>
      </c>
      <c r="X13" s="109">
        <f t="shared" si="10"/>
        <v>1.9522776572668112</v>
      </c>
      <c r="Y13" s="108">
        <f>Гл.бухг.!Y13+Бухгалтеры!Y13</f>
        <v>29</v>
      </c>
      <c r="Z13" s="109">
        <f t="shared" si="11"/>
        <v>6.2906724511930596</v>
      </c>
      <c r="AA13" s="108">
        <f>Гл.бухг.!AA13+Бухгалтеры!AA13</f>
        <v>1</v>
      </c>
      <c r="AB13" s="109">
        <f t="shared" si="12"/>
        <v>0.21691973969631237</v>
      </c>
      <c r="AC13" s="109">
        <f t="shared" si="13"/>
        <v>3.4482758620689653</v>
      </c>
      <c r="AD13" s="108">
        <f>Гл.бухг.!AD13+Бухгалтеры!AD13</f>
        <v>25</v>
      </c>
      <c r="AE13" s="109">
        <f t="shared" si="14"/>
        <v>5.4229934924078096</v>
      </c>
      <c r="AF13" s="108">
        <f>Гл.бухг.!AF13+Бухгалтеры!AF13</f>
        <v>0</v>
      </c>
      <c r="AG13" s="109">
        <f t="shared" si="15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108">
        <f>Гл.бухг.!C14+Бухгалтеры!C14</f>
        <v>261.2</v>
      </c>
      <c r="D14" s="108">
        <f>Гл.бухг.!D14+Бухгалтеры!D14</f>
        <v>245</v>
      </c>
      <c r="E14" s="109">
        <f t="shared" si="0"/>
        <v>93.797856049004608</v>
      </c>
      <c r="F14" s="108">
        <f>Гл.бухг.!F14+Бухгалтеры!F14</f>
        <v>227</v>
      </c>
      <c r="G14" s="109">
        <f t="shared" si="1"/>
        <v>92.65306122448979</v>
      </c>
      <c r="H14" s="108">
        <f>Гл.бухг.!H14+Бухгалтеры!H14</f>
        <v>243</v>
      </c>
      <c r="I14" s="109">
        <f t="shared" si="2"/>
        <v>99.183673469387756</v>
      </c>
      <c r="J14" s="109">
        <f t="shared" si="3"/>
        <v>93.032159264931096</v>
      </c>
      <c r="K14" s="108">
        <f>Гл.бухг.!K14+Бухгалтеры!K14</f>
        <v>179</v>
      </c>
      <c r="L14" s="109">
        <f t="shared" si="4"/>
        <v>73.061224489795919</v>
      </c>
      <c r="M14" s="108">
        <f>Гл.бухг.!M14+Бухгалтеры!M14</f>
        <v>64</v>
      </c>
      <c r="N14" s="109">
        <f t="shared" si="5"/>
        <v>26.122448979591837</v>
      </c>
      <c r="O14" s="108">
        <f>Гл.бухг.!O14+Бухгалтеры!O14</f>
        <v>2</v>
      </c>
      <c r="P14" s="109">
        <f t="shared" si="6"/>
        <v>0.81632653061224492</v>
      </c>
      <c r="Q14" s="108">
        <f>Гл.бухг.!Q14+Бухгалтеры!Q14</f>
        <v>0</v>
      </c>
      <c r="R14" s="109">
        <f t="shared" si="7"/>
        <v>0</v>
      </c>
      <c r="S14" s="108">
        <f>Гл.бухг.!S14+Бухгалтеры!S14</f>
        <v>12</v>
      </c>
      <c r="T14" s="109">
        <f t="shared" si="8"/>
        <v>4.8979591836734695</v>
      </c>
      <c r="U14" s="108">
        <f>Гл.бухг.!U14+Бухгалтеры!U14</f>
        <v>30</v>
      </c>
      <c r="V14" s="109">
        <f t="shared" si="9"/>
        <v>12.244897959183673</v>
      </c>
      <c r="W14" s="108">
        <f>Гл.бухг.!W14+Бухгалтеры!W14</f>
        <v>7</v>
      </c>
      <c r="X14" s="109">
        <f t="shared" si="10"/>
        <v>2.8571428571428572</v>
      </c>
      <c r="Y14" s="108">
        <f>Гл.бухг.!Y14+Бухгалтеры!Y14</f>
        <v>29</v>
      </c>
      <c r="Z14" s="109">
        <f t="shared" si="11"/>
        <v>11.836734693877551</v>
      </c>
      <c r="AA14" s="108">
        <f>Гл.бухг.!AA14+Бухгалтеры!AA14</f>
        <v>0</v>
      </c>
      <c r="AB14" s="109">
        <f t="shared" si="12"/>
        <v>0</v>
      </c>
      <c r="AC14" s="109">
        <f t="shared" si="13"/>
        <v>0</v>
      </c>
      <c r="AD14" s="108">
        <f>Гл.бухг.!AD14+Бухгалтеры!AD14</f>
        <v>28</v>
      </c>
      <c r="AE14" s="109">
        <f t="shared" si="14"/>
        <v>11.428571428571429</v>
      </c>
      <c r="AF14" s="108">
        <f>Гл.бухг.!AF14+Бухгалтеры!AF14</f>
        <v>0</v>
      </c>
      <c r="AG14" s="109">
        <f t="shared" si="15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108">
        <f>Гл.бухг.!C15+Бухгалтеры!C15</f>
        <v>542</v>
      </c>
      <c r="D15" s="108">
        <f>Гл.бухг.!D15+Бухгалтеры!D15</f>
        <v>523</v>
      </c>
      <c r="E15" s="109">
        <f t="shared" si="0"/>
        <v>96.494464944649451</v>
      </c>
      <c r="F15" s="108">
        <f>Гл.бухг.!F15+Бухгалтеры!F15</f>
        <v>512</v>
      </c>
      <c r="G15" s="109">
        <f t="shared" si="1"/>
        <v>97.896749521988525</v>
      </c>
      <c r="H15" s="108">
        <f>Гл.бухг.!H15+Бухгалтеры!H15</f>
        <v>507</v>
      </c>
      <c r="I15" s="109">
        <f t="shared" si="2"/>
        <v>96.940726577437857</v>
      </c>
      <c r="J15" s="109">
        <f t="shared" si="3"/>
        <v>93.542435424354238</v>
      </c>
      <c r="K15" s="108">
        <f>Гл.бухг.!K15+Бухгалтеры!K15</f>
        <v>334</v>
      </c>
      <c r="L15" s="109">
        <f t="shared" si="4"/>
        <v>63.862332695984705</v>
      </c>
      <c r="M15" s="108">
        <f>Гл.бухг.!M15+Бухгалтеры!M15</f>
        <v>173</v>
      </c>
      <c r="N15" s="109">
        <f t="shared" si="5"/>
        <v>33.078393881453152</v>
      </c>
      <c r="O15" s="108">
        <f>Гл.бухг.!O15+Бухгалтеры!O15</f>
        <v>16</v>
      </c>
      <c r="P15" s="109">
        <f t="shared" si="6"/>
        <v>3.0592734225621414</v>
      </c>
      <c r="Q15" s="108">
        <f>Гл.бухг.!Q15+Бухгалтеры!Q15</f>
        <v>2</v>
      </c>
      <c r="R15" s="109">
        <f t="shared" si="7"/>
        <v>12.5</v>
      </c>
      <c r="S15" s="108">
        <f>Гл.бухг.!S15+Бухгалтеры!S15</f>
        <v>25</v>
      </c>
      <c r="T15" s="109">
        <f t="shared" si="8"/>
        <v>4.7801147227533463</v>
      </c>
      <c r="U15" s="108">
        <f>Гл.бухг.!U15+Бухгалтеры!U15</f>
        <v>105</v>
      </c>
      <c r="V15" s="109">
        <f t="shared" si="9"/>
        <v>20.076481835564053</v>
      </c>
      <c r="W15" s="108">
        <f>Гл.бухг.!W15+Бухгалтеры!W15</f>
        <v>16</v>
      </c>
      <c r="X15" s="109">
        <f t="shared" si="10"/>
        <v>3.0592734225621414</v>
      </c>
      <c r="Y15" s="108">
        <f>Гл.бухг.!Y15+Бухгалтеры!Y15</f>
        <v>76</v>
      </c>
      <c r="Z15" s="109">
        <f t="shared" si="11"/>
        <v>14.531548757170173</v>
      </c>
      <c r="AA15" s="108">
        <f>Гл.бухг.!AA15+Бухгалтеры!AA15</f>
        <v>1</v>
      </c>
      <c r="AB15" s="109">
        <f t="shared" si="12"/>
        <v>0.19120458891013384</v>
      </c>
      <c r="AC15" s="109">
        <f t="shared" si="13"/>
        <v>1.3157894736842104</v>
      </c>
      <c r="AD15" s="108">
        <f>Гл.бухг.!AD15+Бухгалтеры!AD15</f>
        <v>54</v>
      </c>
      <c r="AE15" s="109">
        <f t="shared" si="14"/>
        <v>10.325047801147228</v>
      </c>
      <c r="AF15" s="108">
        <f>Гл.бухг.!AF15+Бухгалтеры!AF15</f>
        <v>0</v>
      </c>
      <c r="AG15" s="109">
        <f t="shared" si="15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108">
        <f>Гл.бухг.!C16+Бухгалтеры!C16</f>
        <v>15</v>
      </c>
      <c r="D16" s="108">
        <f>Гл.бухг.!D16+Бухгалтеры!D16</f>
        <v>15</v>
      </c>
      <c r="E16" s="109">
        <f t="shared" si="0"/>
        <v>100</v>
      </c>
      <c r="F16" s="108">
        <f>Гл.бухг.!F16+Бухгалтеры!F16</f>
        <v>12</v>
      </c>
      <c r="G16" s="109">
        <f t="shared" si="1"/>
        <v>80</v>
      </c>
      <c r="H16" s="108">
        <f>Гл.бухг.!H16+Бухгалтеры!H16</f>
        <v>15</v>
      </c>
      <c r="I16" s="109">
        <f t="shared" si="2"/>
        <v>100</v>
      </c>
      <c r="J16" s="109">
        <f t="shared" si="3"/>
        <v>100</v>
      </c>
      <c r="K16" s="108">
        <f>Гл.бухг.!K16+Бухгалтеры!K16</f>
        <v>15</v>
      </c>
      <c r="L16" s="109">
        <f t="shared" si="4"/>
        <v>100</v>
      </c>
      <c r="M16" s="108">
        <f>Гл.бухг.!M16+Бухгалтеры!M16</f>
        <v>0</v>
      </c>
      <c r="N16" s="109">
        <f t="shared" si="5"/>
        <v>0</v>
      </c>
      <c r="O16" s="108">
        <f>Гл.бухг.!O16+Бухгалтеры!O16</f>
        <v>0</v>
      </c>
      <c r="P16" s="109">
        <f t="shared" si="6"/>
        <v>0</v>
      </c>
      <c r="Q16" s="108">
        <f>Гл.бухг.!Q16+Бухгалтеры!Q16</f>
        <v>0</v>
      </c>
      <c r="R16" s="109">
        <f t="shared" si="7"/>
        <v>0</v>
      </c>
      <c r="S16" s="108">
        <f>Гл.бухг.!S16+Бухгалтеры!S16</f>
        <v>0</v>
      </c>
      <c r="T16" s="109">
        <f t="shared" si="8"/>
        <v>0</v>
      </c>
      <c r="U16" s="108">
        <f>Гл.бухг.!U16+Бухгалтеры!U16</f>
        <v>2</v>
      </c>
      <c r="V16" s="109">
        <f t="shared" si="9"/>
        <v>13.333333333333334</v>
      </c>
      <c r="W16" s="108">
        <f>Гл.бухг.!W16+Бухгалтеры!W16</f>
        <v>2</v>
      </c>
      <c r="X16" s="109">
        <f t="shared" si="10"/>
        <v>13.333333333333334</v>
      </c>
      <c r="Y16" s="108">
        <f>Гл.бухг.!Y16+Бухгалтеры!Y16</f>
        <v>0</v>
      </c>
      <c r="Z16" s="109">
        <f t="shared" si="11"/>
        <v>0</v>
      </c>
      <c r="AA16" s="108">
        <f>Гл.бухг.!AA16+Бухгалтеры!AA16</f>
        <v>0</v>
      </c>
      <c r="AB16" s="109">
        <f t="shared" si="12"/>
        <v>0</v>
      </c>
      <c r="AC16" s="109">
        <f t="shared" si="13"/>
        <v>0</v>
      </c>
      <c r="AD16" s="108">
        <f>Гл.бухг.!AD16+Бухгалтеры!AD16</f>
        <v>1</v>
      </c>
      <c r="AE16" s="109">
        <f t="shared" si="14"/>
        <v>6.666666666666667</v>
      </c>
      <c r="AF16" s="108">
        <f>Гл.бухг.!AF16+Бухгалтеры!AF16</f>
        <v>0</v>
      </c>
      <c r="AG16" s="109">
        <f t="shared" si="15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108">
        <f>Гл.бухг.!C17+Бухгалтеры!C17</f>
        <v>68</v>
      </c>
      <c r="D17" s="108">
        <f>Гл.бухг.!D17+Бухгалтеры!D17</f>
        <v>64</v>
      </c>
      <c r="E17" s="109">
        <f t="shared" si="0"/>
        <v>94.117647058823522</v>
      </c>
      <c r="F17" s="108">
        <f>Гл.бухг.!F17+Бухгалтеры!F17</f>
        <v>62</v>
      </c>
      <c r="G17" s="109">
        <f t="shared" si="1"/>
        <v>96.875</v>
      </c>
      <c r="H17" s="108">
        <f>Гл.бухг.!H17+Бухгалтеры!H17</f>
        <v>59</v>
      </c>
      <c r="I17" s="109">
        <f t="shared" si="2"/>
        <v>92.1875</v>
      </c>
      <c r="J17" s="109">
        <f t="shared" si="3"/>
        <v>86.764705882352942</v>
      </c>
      <c r="K17" s="108">
        <f>Гл.бухг.!K17+Бухгалтеры!K17</f>
        <v>44</v>
      </c>
      <c r="L17" s="109">
        <f t="shared" si="4"/>
        <v>68.75</v>
      </c>
      <c r="M17" s="108">
        <f>Гл.бухг.!M17+Бухгалтеры!M17</f>
        <v>15</v>
      </c>
      <c r="N17" s="109">
        <f t="shared" si="5"/>
        <v>23.4375</v>
      </c>
      <c r="O17" s="108">
        <f>Гл.бухг.!O17+Бухгалтеры!O17</f>
        <v>5</v>
      </c>
      <c r="P17" s="109">
        <f t="shared" si="6"/>
        <v>7.8125</v>
      </c>
      <c r="Q17" s="108">
        <f>Гл.бухг.!Q17+Бухгалтеры!Q17</f>
        <v>2</v>
      </c>
      <c r="R17" s="109">
        <f t="shared" si="7"/>
        <v>40</v>
      </c>
      <c r="S17" s="108">
        <f>Гл.бухг.!S17+Бухгалтеры!S17</f>
        <v>6</v>
      </c>
      <c r="T17" s="109">
        <f t="shared" si="8"/>
        <v>9.375</v>
      </c>
      <c r="U17" s="108">
        <f>Гл.бухг.!U17+Бухгалтеры!U17</f>
        <v>9</v>
      </c>
      <c r="V17" s="109">
        <f t="shared" si="9"/>
        <v>14.0625</v>
      </c>
      <c r="W17" s="108">
        <f>Гл.бухг.!W17+Бухгалтеры!W17</f>
        <v>2</v>
      </c>
      <c r="X17" s="109">
        <f t="shared" si="10"/>
        <v>3.125</v>
      </c>
      <c r="Y17" s="108">
        <f>Гл.бухг.!Y17+Бухгалтеры!Y17</f>
        <v>36</v>
      </c>
      <c r="Z17" s="109">
        <f t="shared" si="11"/>
        <v>56.25</v>
      </c>
      <c r="AA17" s="108">
        <f>Гл.бухг.!AA17+Бухгалтеры!AA17</f>
        <v>0</v>
      </c>
      <c r="AB17" s="109">
        <f t="shared" si="12"/>
        <v>0</v>
      </c>
      <c r="AC17" s="109">
        <f t="shared" si="13"/>
        <v>0</v>
      </c>
      <c r="AD17" s="108">
        <f>Гл.бухг.!AD17+Бухгалтеры!AD17</f>
        <v>8</v>
      </c>
      <c r="AE17" s="109">
        <f t="shared" si="14"/>
        <v>12.5</v>
      </c>
      <c r="AF17" s="108">
        <f>Гл.бухг.!AF17+Бухгалтеры!AF17</f>
        <v>0</v>
      </c>
      <c r="AG17" s="109">
        <f t="shared" si="15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108">
        <f>Гл.бухг.!C18+Бухгалтеры!C18</f>
        <v>146</v>
      </c>
      <c r="D18" s="108">
        <f>Гл.бухг.!D18+Бухгалтеры!D18</f>
        <v>141</v>
      </c>
      <c r="E18" s="109">
        <f t="shared" si="0"/>
        <v>96.575342465753423</v>
      </c>
      <c r="F18" s="108">
        <f>Гл.бухг.!F18+Бухгалтеры!F18</f>
        <v>135</v>
      </c>
      <c r="G18" s="109">
        <f t="shared" si="1"/>
        <v>95.744680851063833</v>
      </c>
      <c r="H18" s="108">
        <f>Гл.бухг.!H18+Бухгалтеры!H18</f>
        <v>138</v>
      </c>
      <c r="I18" s="109">
        <f t="shared" si="2"/>
        <v>97.872340425531917</v>
      </c>
      <c r="J18" s="109">
        <f t="shared" si="3"/>
        <v>94.520547945205479</v>
      </c>
      <c r="K18" s="108">
        <f>Гл.бухг.!K18+Бухгалтеры!K18</f>
        <v>98</v>
      </c>
      <c r="L18" s="109">
        <f t="shared" si="4"/>
        <v>69.503546099290787</v>
      </c>
      <c r="M18" s="108">
        <f>Гл.бухг.!M18+Бухгалтеры!M18</f>
        <v>40</v>
      </c>
      <c r="N18" s="109">
        <f t="shared" si="5"/>
        <v>28.368794326241137</v>
      </c>
      <c r="O18" s="108">
        <f>Гл.бухг.!O18+Бухгалтеры!O18</f>
        <v>3</v>
      </c>
      <c r="P18" s="109">
        <f t="shared" si="6"/>
        <v>2.1276595744680851</v>
      </c>
      <c r="Q18" s="108">
        <f>Гл.бухг.!Q18+Бухгалтеры!Q18</f>
        <v>0</v>
      </c>
      <c r="R18" s="109">
        <f t="shared" si="7"/>
        <v>0</v>
      </c>
      <c r="S18" s="108">
        <f>Гл.бухг.!S18+Бухгалтеры!S18</f>
        <v>12</v>
      </c>
      <c r="T18" s="109">
        <f t="shared" si="8"/>
        <v>8.5106382978723403</v>
      </c>
      <c r="U18" s="108">
        <f>Гл.бухг.!U18+Бухгалтеры!U18</f>
        <v>21</v>
      </c>
      <c r="V18" s="109">
        <f t="shared" si="9"/>
        <v>14.893617021276595</v>
      </c>
      <c r="W18" s="108">
        <f>Гл.бухг.!W18+Бухгалтеры!W18</f>
        <v>0</v>
      </c>
      <c r="X18" s="109">
        <f t="shared" si="10"/>
        <v>0</v>
      </c>
      <c r="Y18" s="108">
        <f>Гл.бухг.!Y18+Бухгалтеры!Y18</f>
        <v>12</v>
      </c>
      <c r="Z18" s="109">
        <f t="shared" si="11"/>
        <v>8.5106382978723403</v>
      </c>
      <c r="AA18" s="108">
        <f>Гл.бухг.!AA18+Бухгалтеры!AA18</f>
        <v>0</v>
      </c>
      <c r="AB18" s="109">
        <f t="shared" si="12"/>
        <v>0</v>
      </c>
      <c r="AC18" s="109">
        <f t="shared" si="13"/>
        <v>0</v>
      </c>
      <c r="AD18" s="108">
        <f>Гл.бухг.!AD18+Бухгалтеры!AD18</f>
        <v>10</v>
      </c>
      <c r="AE18" s="109">
        <f t="shared" si="14"/>
        <v>7.0921985815602842</v>
      </c>
      <c r="AF18" s="108">
        <f>Гл.бухг.!AF18+Бухгалтеры!AF18</f>
        <v>0</v>
      </c>
      <c r="AG18" s="109">
        <f t="shared" si="15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108">
        <f>Гл.бухг.!C19+Бухгалтеры!C19</f>
        <v>204</v>
      </c>
      <c r="D19" s="108">
        <f>Гл.бухг.!D19+Бухгалтеры!D19</f>
        <v>201</v>
      </c>
      <c r="E19" s="109">
        <f t="shared" ref="E19" si="16">IF(C19=0,0,D19/C19*100)</f>
        <v>98.529411764705884</v>
      </c>
      <c r="F19" s="108">
        <f>Гл.бухг.!F19+Бухгалтеры!F19</f>
        <v>194</v>
      </c>
      <c r="G19" s="109">
        <f t="shared" ref="G19" si="17">IF(D19=0,0,F19/D19*100)</f>
        <v>96.517412935323392</v>
      </c>
      <c r="H19" s="108">
        <f>Гл.бухг.!H19+Бухгалтеры!H19</f>
        <v>193</v>
      </c>
      <c r="I19" s="109">
        <f t="shared" ref="I19" si="18">IF(D19=0,0,H19/D19*100)</f>
        <v>96.019900497512438</v>
      </c>
      <c r="J19" s="109">
        <f t="shared" ref="J19" si="19">IF(C19=0,0,H19/C19*100)</f>
        <v>94.607843137254903</v>
      </c>
      <c r="K19" s="108">
        <f>Гл.бухг.!K19+Бухгалтеры!K19</f>
        <v>95</v>
      </c>
      <c r="L19" s="109">
        <f t="shared" ref="L19" si="20">IF(D19=0,0,K19/D19*100)</f>
        <v>47.263681592039802</v>
      </c>
      <c r="M19" s="108">
        <f>Гл.бухг.!M19+Бухгалтеры!M19</f>
        <v>98</v>
      </c>
      <c r="N19" s="109">
        <f t="shared" ref="N19" si="21">IF(D19=0,0,M19/D19*100)</f>
        <v>48.756218905472636</v>
      </c>
      <c r="O19" s="108">
        <f>Гл.бухг.!O19+Бухгалтеры!O19</f>
        <v>8</v>
      </c>
      <c r="P19" s="109">
        <f t="shared" ref="P19" si="22">IF(D19=0,0,O19/D19*100)</f>
        <v>3.9800995024875623</v>
      </c>
      <c r="Q19" s="108">
        <f>Гл.бухг.!Q19+Бухгалтеры!Q19</f>
        <v>0</v>
      </c>
      <c r="R19" s="109">
        <f t="shared" ref="R19" si="23">IF(O19=0,0,Q19/O19*100)</f>
        <v>0</v>
      </c>
      <c r="S19" s="108">
        <f>Гл.бухг.!S19+Бухгалтеры!S19</f>
        <v>10</v>
      </c>
      <c r="T19" s="109">
        <f t="shared" ref="T19" si="24">IF(D19=0,0,S19/D19*100)</f>
        <v>4.9751243781094532</v>
      </c>
      <c r="U19" s="108">
        <f>Гл.бухг.!U19+Бухгалтеры!U19</f>
        <v>64</v>
      </c>
      <c r="V19" s="109">
        <f t="shared" ref="V19" si="25">IF(D19=0,0,U19/D19*100)</f>
        <v>31.840796019900498</v>
      </c>
      <c r="W19" s="108">
        <f>Гл.бухг.!W19+Бухгалтеры!W19</f>
        <v>1</v>
      </c>
      <c r="X19" s="109">
        <f t="shared" ref="X19" si="26">IF(D19=0,0,W19/D19*100)</f>
        <v>0.49751243781094528</v>
      </c>
      <c r="Y19" s="108">
        <f>Гл.бухг.!Y19+Бухгалтеры!Y19</f>
        <v>21</v>
      </c>
      <c r="Z19" s="109">
        <f t="shared" ref="Z19" si="27">IF(D19=0,0,Y19/D19*100)</f>
        <v>10.44776119402985</v>
      </c>
      <c r="AA19" s="108">
        <f>Гл.бухг.!AA19+Бухгалтеры!AA19</f>
        <v>1</v>
      </c>
      <c r="AB19" s="109">
        <f t="shared" ref="AB19" si="28">IF(D19=0,0,AA19/D19*100)</f>
        <v>0.49751243781094528</v>
      </c>
      <c r="AC19" s="109">
        <f t="shared" ref="AC19" si="29">IF(Y19=0,0,AA19/Y19*100)</f>
        <v>4.7619047619047619</v>
      </c>
      <c r="AD19" s="108">
        <f>Гл.бухг.!AD19+Бухгалтеры!AD19</f>
        <v>21</v>
      </c>
      <c r="AE19" s="109">
        <f t="shared" ref="AE19" si="30">IF(D19=0,0,AD19/D19*100)</f>
        <v>10.44776119402985</v>
      </c>
      <c r="AF19" s="108">
        <f>Гл.бухг.!AF19+Бухгалтеры!AF19</f>
        <v>0</v>
      </c>
      <c r="AG19" s="109">
        <f t="shared" ref="AG19" si="31">IF(D19=0,0,AF19/D19*100)</f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108">
        <f>Гл.бухг.!C20+Бухгалтеры!C20</f>
        <v>44.25</v>
      </c>
      <c r="D20" s="108">
        <f>Гл.бухг.!D20+Бухгалтеры!D20</f>
        <v>45</v>
      </c>
      <c r="E20" s="109">
        <f t="shared" si="0"/>
        <v>101.69491525423729</v>
      </c>
      <c r="F20" s="108">
        <f>Гл.бухг.!F20+Бухгалтеры!F20</f>
        <v>39</v>
      </c>
      <c r="G20" s="109">
        <f t="shared" si="1"/>
        <v>86.666666666666671</v>
      </c>
      <c r="H20" s="108">
        <f>Гл.бухг.!H20+Бухгалтеры!H20</f>
        <v>45</v>
      </c>
      <c r="I20" s="109">
        <f t="shared" si="2"/>
        <v>100</v>
      </c>
      <c r="J20" s="109">
        <f t="shared" si="3"/>
        <v>101.69491525423729</v>
      </c>
      <c r="K20" s="108">
        <f>Гл.бухг.!K20+Бухгалтеры!K20</f>
        <v>24</v>
      </c>
      <c r="L20" s="109">
        <f t="shared" si="4"/>
        <v>53.333333333333336</v>
      </c>
      <c r="M20" s="108">
        <f>Гл.бухг.!M20+Бухгалтеры!M20</f>
        <v>21</v>
      </c>
      <c r="N20" s="109">
        <f t="shared" si="5"/>
        <v>46.666666666666664</v>
      </c>
      <c r="O20" s="108">
        <f>Гл.бухг.!O20+Бухгалтеры!O20</f>
        <v>0</v>
      </c>
      <c r="P20" s="109">
        <f t="shared" si="6"/>
        <v>0</v>
      </c>
      <c r="Q20" s="108">
        <f>Гл.бухг.!Q20+Бухгалтеры!Q20</f>
        <v>0</v>
      </c>
      <c r="R20" s="109">
        <f t="shared" si="7"/>
        <v>0</v>
      </c>
      <c r="S20" s="108">
        <f>Гл.бухг.!S20+Бухгалтеры!S20</f>
        <v>10</v>
      </c>
      <c r="T20" s="109">
        <f t="shared" si="8"/>
        <v>22.222222222222221</v>
      </c>
      <c r="U20" s="108">
        <f>Гл.бухг.!U20+Бухгалтеры!U20</f>
        <v>5</v>
      </c>
      <c r="V20" s="109">
        <f t="shared" si="9"/>
        <v>11.111111111111111</v>
      </c>
      <c r="W20" s="108">
        <f>Гл.бухг.!W20+Бухгалтеры!W20</f>
        <v>2</v>
      </c>
      <c r="X20" s="109">
        <f t="shared" si="10"/>
        <v>4.4444444444444446</v>
      </c>
      <c r="Y20" s="108">
        <f>Гл.бухг.!Y20+Бухгалтеры!Y20</f>
        <v>3</v>
      </c>
      <c r="Z20" s="109">
        <f t="shared" si="11"/>
        <v>6.666666666666667</v>
      </c>
      <c r="AA20" s="108">
        <f>Гл.бухг.!AA20+Бухгалтеры!AA20</f>
        <v>1</v>
      </c>
      <c r="AB20" s="109">
        <f t="shared" si="12"/>
        <v>2.2222222222222223</v>
      </c>
      <c r="AC20" s="109">
        <f t="shared" si="13"/>
        <v>33.333333333333329</v>
      </c>
      <c r="AD20" s="108">
        <f>Гл.бухг.!AD20+Бухгалтеры!AD20</f>
        <v>0</v>
      </c>
      <c r="AE20" s="109">
        <f t="shared" si="14"/>
        <v>0</v>
      </c>
      <c r="AF20" s="108">
        <f>Гл.бухг.!AF20+Бухгалтеры!AF20</f>
        <v>0</v>
      </c>
      <c r="AG20" s="109">
        <f t="shared" si="15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61">
        <f>SUM(C22:C39)</f>
        <v>10593.25</v>
      </c>
      <c r="D21" s="61">
        <f>SUM(D22:D39)</f>
        <v>10267.5</v>
      </c>
      <c r="E21" s="62">
        <f>IF(C21=0,0,D21/C21*100)</f>
        <v>96.924928610199885</v>
      </c>
      <c r="F21" s="61">
        <f>SUM(F22:F39)</f>
        <v>9839.5</v>
      </c>
      <c r="G21" s="62">
        <f>IF(D21=0,0,F21/D21*100)</f>
        <v>95.83150718285853</v>
      </c>
      <c r="H21" s="61">
        <f>SUM(H22:H39)</f>
        <v>10072.5</v>
      </c>
      <c r="I21" s="62">
        <f>IF(D21=0,0,H21/D21*100)</f>
        <v>98.100803506208905</v>
      </c>
      <c r="J21" s="62">
        <f>IF(C21=0,0,H21/C21*100)</f>
        <v>95.084133764425459</v>
      </c>
      <c r="K21" s="61">
        <f>SUM(K22:K39)</f>
        <v>6218.5</v>
      </c>
      <c r="L21" s="62">
        <f>IF(D21=0,0,K21/D21*100)</f>
        <v>60.564889213537867</v>
      </c>
      <c r="M21" s="61">
        <f>SUM(M22:M39)</f>
        <v>3854</v>
      </c>
      <c r="N21" s="62">
        <f>IF(D21=0,0,M21/D21*100)</f>
        <v>37.535914292671052</v>
      </c>
      <c r="O21" s="61">
        <f>SUM(O22:O39)</f>
        <v>195</v>
      </c>
      <c r="P21" s="62">
        <f>IF(D21=0,0,O21/D21*100)</f>
        <v>1.8991964937910883</v>
      </c>
      <c r="Q21" s="61">
        <f>SUM(Q22:Q39)</f>
        <v>51</v>
      </c>
      <c r="R21" s="62">
        <f t="shared" si="7"/>
        <v>26.153846153846157</v>
      </c>
      <c r="S21" s="61">
        <f>SUM(S22:S39)</f>
        <v>847.5</v>
      </c>
      <c r="T21" s="62">
        <f>IF(D21=0,0,S21/D21*100)</f>
        <v>8.2542001460920371</v>
      </c>
      <c r="U21" s="61">
        <f>SUM(U22:U39)</f>
        <v>1833</v>
      </c>
      <c r="V21" s="62">
        <f t="shared" si="9"/>
        <v>17.852447041636228</v>
      </c>
      <c r="W21" s="61">
        <f>SUM(W22:W39)</f>
        <v>174</v>
      </c>
      <c r="X21" s="62">
        <f>IF(D21=0,0,W21/D21*100)</f>
        <v>1.6946676406135865</v>
      </c>
      <c r="Y21" s="61">
        <f>SUM(Y22:Y39)</f>
        <v>995.5</v>
      </c>
      <c r="Z21" s="62">
        <f>IF(D21=0,0,Y21/D21*100)</f>
        <v>9.6956415875334798</v>
      </c>
      <c r="AA21" s="61">
        <f>SUM(AA22:AA39)</f>
        <v>54</v>
      </c>
      <c r="AB21" s="62">
        <f>IF(D21=0,0,AA21/D21*100)</f>
        <v>0.52593133674214754</v>
      </c>
      <c r="AC21" s="62">
        <f>IF(Y21=0,0,AA21/Y21*100)</f>
        <v>5.4244098442993476</v>
      </c>
      <c r="AD21" s="61">
        <f>SUM(AD22:AD39)</f>
        <v>827</v>
      </c>
      <c r="AE21" s="62">
        <f t="shared" si="14"/>
        <v>8.0545410275140004</v>
      </c>
      <c r="AF21" s="61">
        <f>SUM(AF22:AF39)</f>
        <v>9</v>
      </c>
      <c r="AG21" s="62">
        <f>IF(D21=0,0,AF21/D21*100)</f>
        <v>8.7655222790357923E-2</v>
      </c>
      <c r="AH21" s="46"/>
      <c r="AI21" s="46"/>
    </row>
    <row r="22" spans="1:35" x14ac:dyDescent="0.25">
      <c r="A22" s="93">
        <v>12</v>
      </c>
      <c r="B22" s="94" t="s">
        <v>44</v>
      </c>
      <c r="C22" s="108">
        <f>Гл.бухг.!C22+Бухгалтеры!C22</f>
        <v>1137</v>
      </c>
      <c r="D22" s="108">
        <f>Гл.бухг.!D22+Бухгалтеры!D22</f>
        <v>1119</v>
      </c>
      <c r="E22" s="109">
        <f t="shared" si="0"/>
        <v>98.416886543535625</v>
      </c>
      <c r="F22" s="108">
        <f>Гл.бухг.!F22+Бухгалтеры!F22</f>
        <v>1068</v>
      </c>
      <c r="G22" s="109">
        <f t="shared" si="1"/>
        <v>95.442359249329755</v>
      </c>
      <c r="H22" s="108">
        <f>Гл.бухг.!H22+Бухгалтеры!H22</f>
        <v>1107</v>
      </c>
      <c r="I22" s="109">
        <f t="shared" si="2"/>
        <v>98.927613941018762</v>
      </c>
      <c r="J22" s="109">
        <f t="shared" si="3"/>
        <v>97.361477572559366</v>
      </c>
      <c r="K22" s="108">
        <f>Гл.бухг.!K22+Бухгалтеры!K22</f>
        <v>835</v>
      </c>
      <c r="L22" s="109">
        <f t="shared" si="4"/>
        <v>74.620196604110816</v>
      </c>
      <c r="M22" s="108">
        <f>Гл.бухг.!M22+Бухгалтеры!M22</f>
        <v>272</v>
      </c>
      <c r="N22" s="109">
        <f t="shared" si="5"/>
        <v>24.307417336907953</v>
      </c>
      <c r="O22" s="108">
        <f>Гл.бухг.!O22+Бухгалтеры!O22</f>
        <v>12</v>
      </c>
      <c r="P22" s="109">
        <f t="shared" si="6"/>
        <v>1.0723860589812333</v>
      </c>
      <c r="Q22" s="108">
        <f>Гл.бухг.!Q22+Бухгалтеры!Q22</f>
        <v>12</v>
      </c>
      <c r="R22" s="109">
        <f t="shared" si="7"/>
        <v>100</v>
      </c>
      <c r="S22" s="108">
        <f>Гл.бухг.!S22+Бухгалтеры!S22</f>
        <v>161</v>
      </c>
      <c r="T22" s="109">
        <f t="shared" si="8"/>
        <v>14.387846291331547</v>
      </c>
      <c r="U22" s="108">
        <f>Гл.бухг.!U22+Бухгалтеры!U22</f>
        <v>122</v>
      </c>
      <c r="V22" s="109">
        <f t="shared" si="9"/>
        <v>10.902591599642538</v>
      </c>
      <c r="W22" s="108">
        <f>Гл.бухг.!W22+Бухгалтеры!W22</f>
        <v>11</v>
      </c>
      <c r="X22" s="109">
        <f t="shared" si="10"/>
        <v>0.98302055406613054</v>
      </c>
      <c r="Y22" s="108">
        <f>Гл.бухг.!Y22+Бухгалтеры!Y22</f>
        <v>96</v>
      </c>
      <c r="Z22" s="109">
        <f t="shared" si="11"/>
        <v>8.5790884718498663</v>
      </c>
      <c r="AA22" s="108">
        <f>Гл.бухг.!AA22+Бухгалтеры!AA22</f>
        <v>16</v>
      </c>
      <c r="AB22" s="109">
        <f t="shared" si="12"/>
        <v>1.4298480786416443</v>
      </c>
      <c r="AC22" s="109">
        <f t="shared" si="13"/>
        <v>16.666666666666664</v>
      </c>
      <c r="AD22" s="108">
        <f>Гл.бухг.!AD22+Бухгалтеры!AD22</f>
        <v>77</v>
      </c>
      <c r="AE22" s="109">
        <f t="shared" si="14"/>
        <v>6.8811438784629129</v>
      </c>
      <c r="AF22" s="108">
        <f>Гл.бухг.!AF22+Бухгалтеры!AF22</f>
        <v>0</v>
      </c>
      <c r="AG22" s="109">
        <f t="shared" si="15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108">
        <f>Гл.бухг.!C23+Бухгалтеры!C23</f>
        <v>531.75</v>
      </c>
      <c r="D23" s="108">
        <f>Гл.бухг.!D23+Бухгалтеры!D23</f>
        <v>514</v>
      </c>
      <c r="E23" s="109">
        <f t="shared" si="0"/>
        <v>96.661965209214856</v>
      </c>
      <c r="F23" s="108">
        <f>Гл.бухг.!F23+Бухгалтеры!F23</f>
        <v>502</v>
      </c>
      <c r="G23" s="109">
        <f t="shared" si="1"/>
        <v>97.665369649805442</v>
      </c>
      <c r="H23" s="108">
        <f>Гл.бухг.!H23+Бухгалтеры!H23</f>
        <v>505</v>
      </c>
      <c r="I23" s="109">
        <f t="shared" si="2"/>
        <v>98.249027237354085</v>
      </c>
      <c r="J23" s="109">
        <f t="shared" si="3"/>
        <v>94.969440526563233</v>
      </c>
      <c r="K23" s="108">
        <f>Гл.бухг.!K23+Бухгалтеры!K23</f>
        <v>309</v>
      </c>
      <c r="L23" s="109">
        <f t="shared" si="4"/>
        <v>60.116731517509727</v>
      </c>
      <c r="M23" s="108">
        <f>Гл.бухг.!M23+Бухгалтеры!M23</f>
        <v>196</v>
      </c>
      <c r="N23" s="109">
        <f t="shared" si="5"/>
        <v>38.132295719844358</v>
      </c>
      <c r="O23" s="108">
        <f>Гл.бухг.!O23+Бухгалтеры!O23</f>
        <v>9</v>
      </c>
      <c r="P23" s="109">
        <f t="shared" si="6"/>
        <v>1.7509727626459144</v>
      </c>
      <c r="Q23" s="108">
        <f>Гл.бухг.!Q23+Бухгалтеры!Q23</f>
        <v>1</v>
      </c>
      <c r="R23" s="109">
        <f t="shared" si="7"/>
        <v>11.111111111111111</v>
      </c>
      <c r="S23" s="108">
        <f>Гл.бухг.!S23+Бухгалтеры!S23</f>
        <v>77</v>
      </c>
      <c r="T23" s="109">
        <f t="shared" si="8"/>
        <v>14.980544747081712</v>
      </c>
      <c r="U23" s="108">
        <f>Гл.бухг.!U23+Бухгалтеры!U23</f>
        <v>121</v>
      </c>
      <c r="V23" s="109">
        <f t="shared" si="9"/>
        <v>23.540856031128403</v>
      </c>
      <c r="W23" s="108">
        <f>Гл.бухг.!W23+Бухгалтеры!W23</f>
        <v>2</v>
      </c>
      <c r="X23" s="109">
        <f t="shared" si="10"/>
        <v>0.38910505836575876</v>
      </c>
      <c r="Y23" s="108">
        <f>Гл.бухг.!Y23+Бухгалтеры!Y23</f>
        <v>58</v>
      </c>
      <c r="Z23" s="109">
        <f t="shared" si="11"/>
        <v>11.284046692607005</v>
      </c>
      <c r="AA23" s="108">
        <f>Гл.бухг.!AA23+Бухгалтеры!AA23</f>
        <v>1</v>
      </c>
      <c r="AB23" s="109">
        <f t="shared" si="12"/>
        <v>0.19455252918287938</v>
      </c>
      <c r="AC23" s="109">
        <f t="shared" si="13"/>
        <v>1.7241379310344827</v>
      </c>
      <c r="AD23" s="108">
        <f>Гл.бухг.!AD23+Бухгалтеры!AD23</f>
        <v>49</v>
      </c>
      <c r="AE23" s="109">
        <f t="shared" si="14"/>
        <v>9.5330739299610894</v>
      </c>
      <c r="AF23" s="108">
        <f>Гл.бухг.!AF23+Бухгалтеры!AF23</f>
        <v>0</v>
      </c>
      <c r="AG23" s="109">
        <f t="shared" si="15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108">
        <f>Гл.бухг.!C24+Бухгалтеры!C24</f>
        <v>422</v>
      </c>
      <c r="D24" s="108">
        <f>Гл.бухг.!D24+Бухгалтеры!D24</f>
        <v>396</v>
      </c>
      <c r="E24" s="109">
        <f t="shared" si="0"/>
        <v>93.838862559241704</v>
      </c>
      <c r="F24" s="108">
        <f>Гл.бухг.!F24+Бухгалтеры!F24</f>
        <v>391</v>
      </c>
      <c r="G24" s="109">
        <f t="shared" si="1"/>
        <v>98.73737373737373</v>
      </c>
      <c r="H24" s="108">
        <f>Гл.бухг.!H24+Бухгалтеры!H24</f>
        <v>382</v>
      </c>
      <c r="I24" s="109">
        <f t="shared" si="2"/>
        <v>96.464646464646464</v>
      </c>
      <c r="J24" s="109">
        <f t="shared" si="3"/>
        <v>90.521327014218016</v>
      </c>
      <c r="K24" s="108">
        <f>Гл.бухг.!K24+Бухгалтеры!K24</f>
        <v>211</v>
      </c>
      <c r="L24" s="109">
        <f t="shared" si="4"/>
        <v>53.282828282828291</v>
      </c>
      <c r="M24" s="108">
        <f>Гл.бухг.!M24+Бухгалтеры!M24</f>
        <v>171</v>
      </c>
      <c r="N24" s="109">
        <f t="shared" si="5"/>
        <v>43.18181818181818</v>
      </c>
      <c r="O24" s="108">
        <f>Гл.бухг.!O24+Бухгалтеры!O24</f>
        <v>14</v>
      </c>
      <c r="P24" s="109">
        <f t="shared" si="6"/>
        <v>3.535353535353535</v>
      </c>
      <c r="Q24" s="108">
        <f>Гл.бухг.!Q24+Бухгалтеры!Q24</f>
        <v>5</v>
      </c>
      <c r="R24" s="109">
        <f t="shared" si="7"/>
        <v>35.714285714285715</v>
      </c>
      <c r="S24" s="108">
        <f>Гл.бухг.!S24+Бухгалтеры!S24</f>
        <v>33</v>
      </c>
      <c r="T24" s="109">
        <f t="shared" si="8"/>
        <v>8.3333333333333321</v>
      </c>
      <c r="U24" s="108">
        <f>Гл.бухг.!U24+Бухгалтеры!U24</f>
        <v>96</v>
      </c>
      <c r="V24" s="109">
        <f t="shared" si="9"/>
        <v>24.242424242424242</v>
      </c>
      <c r="W24" s="108">
        <f>Гл.бухг.!W24+Бухгалтеры!W24</f>
        <v>9</v>
      </c>
      <c r="X24" s="109">
        <f t="shared" si="10"/>
        <v>2.2727272727272729</v>
      </c>
      <c r="Y24" s="108">
        <f>Гл.бухг.!Y24+Бухгалтеры!Y24</f>
        <v>34</v>
      </c>
      <c r="Z24" s="109">
        <f t="shared" si="11"/>
        <v>8.5858585858585847</v>
      </c>
      <c r="AA24" s="108">
        <f>Гл.бухг.!AA24+Бухгалтеры!AA24</f>
        <v>0</v>
      </c>
      <c r="AB24" s="109">
        <f t="shared" si="12"/>
        <v>0</v>
      </c>
      <c r="AC24" s="109">
        <f t="shared" si="13"/>
        <v>0</v>
      </c>
      <c r="AD24" s="108">
        <f>Гл.бухг.!AD24+Бухгалтеры!AD24</f>
        <v>41</v>
      </c>
      <c r="AE24" s="109">
        <f t="shared" si="14"/>
        <v>10.353535353535353</v>
      </c>
      <c r="AF24" s="108">
        <f>Гл.бухг.!AF24+Бухгалтеры!AF24</f>
        <v>0</v>
      </c>
      <c r="AG24" s="109">
        <f t="shared" si="15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108">
        <f>Гл.бухг.!C25+Бухгалтеры!C25</f>
        <v>1536.5</v>
      </c>
      <c r="D25" s="108">
        <f>Гл.бухг.!D25+Бухгалтеры!D25</f>
        <v>1501</v>
      </c>
      <c r="E25" s="109">
        <f t="shared" si="0"/>
        <v>97.689554181581514</v>
      </c>
      <c r="F25" s="108">
        <f>Гл.бухг.!F25+Бухгалтеры!F25</f>
        <v>1436</v>
      </c>
      <c r="G25" s="109">
        <f t="shared" si="1"/>
        <v>95.669553630912731</v>
      </c>
      <c r="H25" s="108">
        <f>Гл.бухг.!H25+Бухгалтеры!H25</f>
        <v>1467</v>
      </c>
      <c r="I25" s="109">
        <f t="shared" si="2"/>
        <v>97.734843437708193</v>
      </c>
      <c r="J25" s="109">
        <f t="shared" si="3"/>
        <v>95.476732834363816</v>
      </c>
      <c r="K25" s="108">
        <f>Гл.бухг.!K25+Бухгалтеры!K25</f>
        <v>875</v>
      </c>
      <c r="L25" s="109">
        <f t="shared" si="4"/>
        <v>58.294470353097935</v>
      </c>
      <c r="M25" s="108">
        <f>Гл.бухг.!M25+Бухгалтеры!M25</f>
        <v>592</v>
      </c>
      <c r="N25" s="109">
        <f t="shared" si="5"/>
        <v>39.440373084610258</v>
      </c>
      <c r="O25" s="108">
        <f>Гл.бухг.!O25+Бухгалтеры!O25</f>
        <v>34</v>
      </c>
      <c r="P25" s="109">
        <f t="shared" si="6"/>
        <v>2.2651565622918057</v>
      </c>
      <c r="Q25" s="108">
        <f>Гл.бухг.!Q25+Бухгалтеры!Q25</f>
        <v>3</v>
      </c>
      <c r="R25" s="109">
        <f t="shared" si="7"/>
        <v>8.8235294117647065</v>
      </c>
      <c r="S25" s="108">
        <f>Гл.бухг.!S25+Бухгалтеры!S25</f>
        <v>107</v>
      </c>
      <c r="T25" s="109">
        <f t="shared" si="8"/>
        <v>7.1285809460359753</v>
      </c>
      <c r="U25" s="108">
        <f>Гл.бухг.!U25+Бухгалтеры!U25</f>
        <v>267</v>
      </c>
      <c r="V25" s="109">
        <f t="shared" si="9"/>
        <v>17.788141239173886</v>
      </c>
      <c r="W25" s="108">
        <f>Гл.бухг.!W25+Бухгалтеры!W25</f>
        <v>18</v>
      </c>
      <c r="X25" s="109">
        <f t="shared" si="10"/>
        <v>1.1992005329780147</v>
      </c>
      <c r="Y25" s="108">
        <f>Гл.бухг.!Y25+Бухгалтеры!Y25</f>
        <v>119</v>
      </c>
      <c r="Z25" s="109">
        <f t="shared" si="11"/>
        <v>7.9280479680213194</v>
      </c>
      <c r="AA25" s="108">
        <f>Гл.бухг.!AA25+Бухгалтеры!AA25</f>
        <v>2</v>
      </c>
      <c r="AB25" s="109">
        <f t="shared" si="12"/>
        <v>0.13324450366422386</v>
      </c>
      <c r="AC25" s="109">
        <f t="shared" si="13"/>
        <v>1.680672268907563</v>
      </c>
      <c r="AD25" s="108">
        <f>Гл.бухг.!AD25+Бухгалтеры!AD25</f>
        <v>105</v>
      </c>
      <c r="AE25" s="109">
        <f t="shared" si="14"/>
        <v>6.9953364423717526</v>
      </c>
      <c r="AF25" s="108">
        <f>Гл.бухг.!AF25+Бухгалтеры!AF25</f>
        <v>2</v>
      </c>
      <c r="AG25" s="109">
        <f t="shared" si="15"/>
        <v>0.13324450366422386</v>
      </c>
      <c r="AH25" s="42"/>
      <c r="AI25" s="42"/>
    </row>
    <row r="26" spans="1:35" x14ac:dyDescent="0.25">
      <c r="A26" s="93">
        <v>16</v>
      </c>
      <c r="B26" s="94" t="s">
        <v>48</v>
      </c>
      <c r="C26" s="108">
        <f>Гл.бухг.!C26+Бухгалтеры!C26</f>
        <v>202</v>
      </c>
      <c r="D26" s="108">
        <f>Гл.бухг.!D26+Бухгалтеры!D26</f>
        <v>193</v>
      </c>
      <c r="E26" s="109">
        <f t="shared" si="0"/>
        <v>95.544554455445535</v>
      </c>
      <c r="F26" s="108">
        <f>Гл.бухг.!F26+Бухгалтеры!F26</f>
        <v>188</v>
      </c>
      <c r="G26" s="109">
        <f t="shared" si="1"/>
        <v>97.409326424870471</v>
      </c>
      <c r="H26" s="108">
        <f>Гл.бухг.!H26+Бухгалтеры!H26</f>
        <v>187</v>
      </c>
      <c r="I26" s="109">
        <f t="shared" si="2"/>
        <v>96.891191709844563</v>
      </c>
      <c r="J26" s="109">
        <f t="shared" si="3"/>
        <v>92.574257425742573</v>
      </c>
      <c r="K26" s="108">
        <f>Гл.бухг.!K26+Бухгалтеры!K26</f>
        <v>88</v>
      </c>
      <c r="L26" s="109">
        <f t="shared" si="4"/>
        <v>45.595854922279791</v>
      </c>
      <c r="M26" s="108">
        <f>Гл.бухг.!M26+Бухгалтеры!M26</f>
        <v>99</v>
      </c>
      <c r="N26" s="109">
        <f t="shared" si="5"/>
        <v>51.295336787564771</v>
      </c>
      <c r="O26" s="108">
        <f>Гл.бухг.!O26+Бухгалтеры!O26</f>
        <v>6</v>
      </c>
      <c r="P26" s="109">
        <f t="shared" si="6"/>
        <v>3.1088082901554404</v>
      </c>
      <c r="Q26" s="108">
        <f>Гл.бухг.!Q26+Бухгалтеры!Q26</f>
        <v>1</v>
      </c>
      <c r="R26" s="109">
        <f t="shared" si="7"/>
        <v>16.666666666666664</v>
      </c>
      <c r="S26" s="108">
        <f>Гл.бухг.!S26+Бухгалтеры!S26</f>
        <v>7</v>
      </c>
      <c r="T26" s="109">
        <f t="shared" si="8"/>
        <v>3.6269430051813467</v>
      </c>
      <c r="U26" s="108">
        <f>Гл.бухг.!U26+Бухгалтеры!U26</f>
        <v>52</v>
      </c>
      <c r="V26" s="109">
        <f t="shared" si="9"/>
        <v>26.94300518134715</v>
      </c>
      <c r="W26" s="108">
        <f>Гл.бухг.!W26+Бухгалтеры!W26</f>
        <v>0</v>
      </c>
      <c r="X26" s="109">
        <f t="shared" si="10"/>
        <v>0</v>
      </c>
      <c r="Y26" s="108">
        <f>Гл.бухг.!Y26+Бухгалтеры!Y26</f>
        <v>26</v>
      </c>
      <c r="Z26" s="109">
        <f t="shared" si="11"/>
        <v>13.471502590673575</v>
      </c>
      <c r="AA26" s="108">
        <f>Гл.бухг.!AA26+Бухгалтеры!AA26</f>
        <v>0</v>
      </c>
      <c r="AB26" s="109">
        <f t="shared" si="12"/>
        <v>0</v>
      </c>
      <c r="AC26" s="109">
        <f t="shared" si="13"/>
        <v>0</v>
      </c>
      <c r="AD26" s="108">
        <f>Гл.бухг.!AD26+Бухгалтеры!AD26</f>
        <v>24</v>
      </c>
      <c r="AE26" s="109">
        <f t="shared" si="14"/>
        <v>12.435233160621761</v>
      </c>
      <c r="AF26" s="108">
        <f>Гл.бухг.!AF26+Бухгалтеры!AF26</f>
        <v>0</v>
      </c>
      <c r="AG26" s="109">
        <f t="shared" si="15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108">
        <f>Гл.бухг.!C27+Бухгалтеры!C27</f>
        <v>390</v>
      </c>
      <c r="D27" s="108">
        <f>Гл.бухг.!D27+Бухгалтеры!D27</f>
        <v>366</v>
      </c>
      <c r="E27" s="109">
        <f t="shared" si="0"/>
        <v>93.84615384615384</v>
      </c>
      <c r="F27" s="108">
        <f>Гл.бухг.!F27+Бухгалтеры!F27</f>
        <v>341</v>
      </c>
      <c r="G27" s="109">
        <f t="shared" si="1"/>
        <v>93.169398907103826</v>
      </c>
      <c r="H27" s="108">
        <f>Гл.бухг.!H27+Бухгалтеры!H27</f>
        <v>358</v>
      </c>
      <c r="I27" s="109">
        <f t="shared" si="2"/>
        <v>97.814207650273218</v>
      </c>
      <c r="J27" s="109">
        <f t="shared" si="3"/>
        <v>91.794871794871796</v>
      </c>
      <c r="K27" s="108">
        <f>Гл.бухг.!K27+Бухгалтеры!K27</f>
        <v>229</v>
      </c>
      <c r="L27" s="109">
        <f t="shared" si="4"/>
        <v>62.568306010928964</v>
      </c>
      <c r="M27" s="108">
        <f>Гл.бухг.!M27+Бухгалтеры!M27</f>
        <v>129</v>
      </c>
      <c r="N27" s="109">
        <f t="shared" si="5"/>
        <v>35.245901639344261</v>
      </c>
      <c r="O27" s="108">
        <f>Гл.бухг.!O27+Бухгалтеры!O27</f>
        <v>8</v>
      </c>
      <c r="P27" s="109">
        <f t="shared" si="6"/>
        <v>2.1857923497267762</v>
      </c>
      <c r="Q27" s="108">
        <f>Гл.бухг.!Q27+Бухгалтеры!Q27</f>
        <v>1</v>
      </c>
      <c r="R27" s="109">
        <f t="shared" si="7"/>
        <v>12.5</v>
      </c>
      <c r="S27" s="108">
        <f>Гл.бухг.!S27+Бухгалтеры!S27</f>
        <v>24</v>
      </c>
      <c r="T27" s="109">
        <f t="shared" si="8"/>
        <v>6.557377049180328</v>
      </c>
      <c r="U27" s="108">
        <f>Гл.бухг.!U27+Бухгалтеры!U27</f>
        <v>71</v>
      </c>
      <c r="V27" s="109">
        <f t="shared" si="9"/>
        <v>19.398907103825135</v>
      </c>
      <c r="W27" s="108">
        <f>Гл.бухг.!W27+Бухгалтеры!W27</f>
        <v>4</v>
      </c>
      <c r="X27" s="109">
        <f t="shared" si="10"/>
        <v>1.0928961748633881</v>
      </c>
      <c r="Y27" s="108">
        <f>Гл.бухг.!Y27+Бухгалтеры!Y27</f>
        <v>45</v>
      </c>
      <c r="Z27" s="109">
        <f t="shared" si="11"/>
        <v>12.295081967213115</v>
      </c>
      <c r="AA27" s="108">
        <f>Гл.бухг.!AA27+Бухгалтеры!AA27</f>
        <v>1</v>
      </c>
      <c r="AB27" s="109">
        <f t="shared" si="12"/>
        <v>0.27322404371584702</v>
      </c>
      <c r="AC27" s="109">
        <f t="shared" si="13"/>
        <v>2.2222222222222223</v>
      </c>
      <c r="AD27" s="108">
        <f>Гл.бухг.!AD27+Бухгалтеры!AD27</f>
        <v>39</v>
      </c>
      <c r="AE27" s="109">
        <f t="shared" si="14"/>
        <v>10.655737704918032</v>
      </c>
      <c r="AF27" s="108">
        <f>Гл.бухг.!AF27+Бухгалтеры!AF27</f>
        <v>0</v>
      </c>
      <c r="AG27" s="109">
        <f t="shared" si="15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108">
        <f>Гл.бухг.!C28+Бухгалтеры!C28</f>
        <v>241</v>
      </c>
      <c r="D28" s="108">
        <f>Гл.бухг.!D28+Бухгалтеры!D28</f>
        <v>230</v>
      </c>
      <c r="E28" s="109">
        <f t="shared" si="0"/>
        <v>95.435684647302907</v>
      </c>
      <c r="F28" s="108">
        <f>Гл.бухг.!F28+Бухгалтеры!F28</f>
        <v>223</v>
      </c>
      <c r="G28" s="109">
        <f t="shared" si="1"/>
        <v>96.956521739130437</v>
      </c>
      <c r="H28" s="108">
        <f>Гл.бухг.!H28+Бухгалтеры!H28</f>
        <v>224</v>
      </c>
      <c r="I28" s="109">
        <f t="shared" si="2"/>
        <v>97.391304347826093</v>
      </c>
      <c r="J28" s="109">
        <f t="shared" si="3"/>
        <v>92.946058091286304</v>
      </c>
      <c r="K28" s="108">
        <f>Гл.бухг.!K28+Бухгалтеры!K28</f>
        <v>124</v>
      </c>
      <c r="L28" s="109">
        <f t="shared" si="4"/>
        <v>53.913043478260867</v>
      </c>
      <c r="M28" s="108">
        <f>Гл.бухг.!M28+Бухгалтеры!M28</f>
        <v>100</v>
      </c>
      <c r="N28" s="109">
        <f t="shared" si="5"/>
        <v>43.478260869565219</v>
      </c>
      <c r="O28" s="108">
        <f>Гл.бухг.!O28+Бухгалтеры!O28</f>
        <v>6</v>
      </c>
      <c r="P28" s="109">
        <f t="shared" si="6"/>
        <v>2.6086956521739131</v>
      </c>
      <c r="Q28" s="108">
        <f>Гл.бухг.!Q28+Бухгалтеры!Q28</f>
        <v>1</v>
      </c>
      <c r="R28" s="109">
        <f t="shared" si="7"/>
        <v>16.666666666666664</v>
      </c>
      <c r="S28" s="108">
        <f>Гл.бухг.!S28+Бухгалтеры!S28</f>
        <v>13</v>
      </c>
      <c r="T28" s="109">
        <f t="shared" si="8"/>
        <v>5.6521739130434785</v>
      </c>
      <c r="U28" s="108">
        <f>Гл.бухг.!U28+Бухгалтеры!U28</f>
        <v>61</v>
      </c>
      <c r="V28" s="109">
        <f t="shared" si="9"/>
        <v>26.521739130434785</v>
      </c>
      <c r="W28" s="108">
        <f>Гл.бухг.!W28+Бухгалтеры!W28</f>
        <v>3</v>
      </c>
      <c r="X28" s="109">
        <f t="shared" si="10"/>
        <v>1.3043478260869565</v>
      </c>
      <c r="Y28" s="108">
        <f>Гл.бухг.!Y28+Бухгалтеры!Y28</f>
        <v>24</v>
      </c>
      <c r="Z28" s="109">
        <f t="shared" si="11"/>
        <v>10.434782608695652</v>
      </c>
      <c r="AA28" s="108">
        <f>Гл.бухг.!AA28+Бухгалтеры!AA28</f>
        <v>1</v>
      </c>
      <c r="AB28" s="109">
        <f t="shared" si="12"/>
        <v>0.43478260869565216</v>
      </c>
      <c r="AC28" s="109">
        <f t="shared" si="13"/>
        <v>4.1666666666666661</v>
      </c>
      <c r="AD28" s="108">
        <f>Гл.бухг.!AD28+Бухгалтеры!AD28</f>
        <v>24</v>
      </c>
      <c r="AE28" s="109">
        <f t="shared" si="14"/>
        <v>10.434782608695652</v>
      </c>
      <c r="AF28" s="108">
        <f>Гл.бухг.!AF28+Бухгалтеры!AF28</f>
        <v>0</v>
      </c>
      <c r="AG28" s="109">
        <f t="shared" si="15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108">
        <f>Гл.бухг.!C29+Бухгалтеры!C29</f>
        <v>716</v>
      </c>
      <c r="D29" s="108">
        <f>Гл.бухг.!D29+Бухгалтеры!D29</f>
        <v>734</v>
      </c>
      <c r="E29" s="109">
        <f t="shared" si="0"/>
        <v>102.51396648044692</v>
      </c>
      <c r="F29" s="108">
        <f>Гл.бухг.!F29+Бухгалтеры!F29</f>
        <v>687</v>
      </c>
      <c r="G29" s="109">
        <f t="shared" si="1"/>
        <v>93.596730245231612</v>
      </c>
      <c r="H29" s="108">
        <f>Гл.бухг.!H29+Бухгалтеры!H29</f>
        <v>722</v>
      </c>
      <c r="I29" s="109">
        <f t="shared" si="2"/>
        <v>98.365122615803813</v>
      </c>
      <c r="J29" s="109">
        <f t="shared" si="3"/>
        <v>100.83798882681565</v>
      </c>
      <c r="K29" s="108">
        <f>Гл.бухг.!K29+Бухгалтеры!K29</f>
        <v>473</v>
      </c>
      <c r="L29" s="109">
        <f t="shared" si="4"/>
        <v>64.441416893732978</v>
      </c>
      <c r="M29" s="108">
        <f>Гл.бухг.!M29+Бухгалтеры!M29</f>
        <v>249</v>
      </c>
      <c r="N29" s="109">
        <f t="shared" si="5"/>
        <v>33.923705722070849</v>
      </c>
      <c r="O29" s="108">
        <f>Гл.бухг.!O29+Бухгалтеры!O29</f>
        <v>12</v>
      </c>
      <c r="P29" s="109">
        <f t="shared" si="6"/>
        <v>1.6348773841961852</v>
      </c>
      <c r="Q29" s="108">
        <f>Гл.бухг.!Q29+Бухгалтеры!Q29</f>
        <v>2</v>
      </c>
      <c r="R29" s="109">
        <f t="shared" si="7"/>
        <v>16.666666666666664</v>
      </c>
      <c r="S29" s="108">
        <f>Гл.бухг.!S29+Бухгалтеры!S29</f>
        <v>33</v>
      </c>
      <c r="T29" s="109">
        <f t="shared" si="8"/>
        <v>4.4959128065395095</v>
      </c>
      <c r="U29" s="108">
        <f>Гл.бухг.!U29+Бухгалтеры!U29</f>
        <v>100</v>
      </c>
      <c r="V29" s="109">
        <f t="shared" si="9"/>
        <v>13.623978201634879</v>
      </c>
      <c r="W29" s="108">
        <f>Гл.бухг.!W29+Бухгалтеры!W29</f>
        <v>6</v>
      </c>
      <c r="X29" s="109">
        <f t="shared" si="10"/>
        <v>0.81743869209809261</v>
      </c>
      <c r="Y29" s="108">
        <f>Гл.бухг.!Y29+Бухгалтеры!Y29</f>
        <v>91</v>
      </c>
      <c r="Z29" s="109">
        <f t="shared" si="11"/>
        <v>12.397820163487738</v>
      </c>
      <c r="AA29" s="108">
        <f>Гл.бухг.!AA29+Бухгалтеры!AA29</f>
        <v>5</v>
      </c>
      <c r="AB29" s="109">
        <f t="shared" si="12"/>
        <v>0.68119891008174382</v>
      </c>
      <c r="AC29" s="109">
        <f t="shared" si="13"/>
        <v>5.4945054945054945</v>
      </c>
      <c r="AD29" s="108">
        <f>Гл.бухг.!AD29+Бухгалтеры!AD29</f>
        <v>84</v>
      </c>
      <c r="AE29" s="109">
        <f t="shared" si="14"/>
        <v>11.444141689373296</v>
      </c>
      <c r="AF29" s="108">
        <f>Гл.бухг.!AF29+Бухгалтеры!AF29</f>
        <v>0</v>
      </c>
      <c r="AG29" s="109">
        <f t="shared" si="15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108">
        <f>Гл.бухг.!C30+Бухгалтеры!C30</f>
        <v>629</v>
      </c>
      <c r="D30" s="108">
        <f>Гл.бухг.!D30+Бухгалтеры!D30</f>
        <v>615</v>
      </c>
      <c r="E30" s="109">
        <f t="shared" si="0"/>
        <v>97.774244833068352</v>
      </c>
      <c r="F30" s="108">
        <f>Гл.бухг.!F30+Бухгалтеры!F30</f>
        <v>589</v>
      </c>
      <c r="G30" s="109">
        <f t="shared" si="1"/>
        <v>95.772357723577244</v>
      </c>
      <c r="H30" s="108">
        <f>Гл.бухг.!H30+Бухгалтеры!H30</f>
        <v>609</v>
      </c>
      <c r="I30" s="109">
        <f t="shared" si="2"/>
        <v>99.024390243902445</v>
      </c>
      <c r="J30" s="109">
        <f t="shared" si="3"/>
        <v>96.820349761526231</v>
      </c>
      <c r="K30" s="108">
        <f>Гл.бухг.!K30+Бухгалтеры!K30</f>
        <v>427</v>
      </c>
      <c r="L30" s="109">
        <f t="shared" si="4"/>
        <v>69.430894308943095</v>
      </c>
      <c r="M30" s="108">
        <f>Гл.бухг.!M30+Бухгалтеры!M30</f>
        <v>182</v>
      </c>
      <c r="N30" s="109">
        <f t="shared" si="5"/>
        <v>29.593495934959353</v>
      </c>
      <c r="O30" s="108">
        <f>Гл.бухг.!O30+Бухгалтеры!O30</f>
        <v>6</v>
      </c>
      <c r="P30" s="109">
        <f t="shared" si="6"/>
        <v>0.97560975609756095</v>
      </c>
      <c r="Q30" s="108">
        <f>Гл.бухг.!Q30+Бухгалтеры!Q30</f>
        <v>1</v>
      </c>
      <c r="R30" s="109">
        <f t="shared" si="7"/>
        <v>16.666666666666664</v>
      </c>
      <c r="S30" s="108">
        <f>Гл.бухг.!S30+Бухгалтеры!S30</f>
        <v>62</v>
      </c>
      <c r="T30" s="109">
        <f t="shared" si="8"/>
        <v>10.081300813008131</v>
      </c>
      <c r="U30" s="108">
        <f>Гл.бухг.!U30+Бухгалтеры!U30</f>
        <v>79</v>
      </c>
      <c r="V30" s="109">
        <f t="shared" si="9"/>
        <v>12.845528455284553</v>
      </c>
      <c r="W30" s="108">
        <f>Гл.бухг.!W30+Бухгалтеры!W30</f>
        <v>7</v>
      </c>
      <c r="X30" s="109">
        <f t="shared" si="10"/>
        <v>1.1382113821138211</v>
      </c>
      <c r="Y30" s="108">
        <f>Гл.бухг.!Y30+Бухгалтеры!Y30</f>
        <v>60</v>
      </c>
      <c r="Z30" s="109">
        <f t="shared" si="11"/>
        <v>9.7560975609756095</v>
      </c>
      <c r="AA30" s="108">
        <f>Гл.бухг.!AA30+Бухгалтеры!AA30</f>
        <v>0</v>
      </c>
      <c r="AB30" s="109">
        <f t="shared" si="12"/>
        <v>0</v>
      </c>
      <c r="AC30" s="109">
        <f t="shared" si="13"/>
        <v>0</v>
      </c>
      <c r="AD30" s="108">
        <f>Гл.бухг.!AD30+Бухгалтеры!AD30</f>
        <v>29</v>
      </c>
      <c r="AE30" s="109">
        <f t="shared" si="14"/>
        <v>4.7154471544715451</v>
      </c>
      <c r="AF30" s="108">
        <f>Гл.бухг.!AF30+Бухгалтеры!AF30</f>
        <v>1</v>
      </c>
      <c r="AG30" s="109">
        <f t="shared" si="15"/>
        <v>0.16260162601626016</v>
      </c>
      <c r="AH30" s="42"/>
      <c r="AI30" s="42"/>
    </row>
    <row r="31" spans="1:35" x14ac:dyDescent="0.25">
      <c r="A31" s="93">
        <v>21</v>
      </c>
      <c r="B31" s="95" t="s">
        <v>53</v>
      </c>
      <c r="C31" s="108">
        <f>Гл.бухг.!C31+Бухгалтеры!C31</f>
        <v>963</v>
      </c>
      <c r="D31" s="108">
        <f>Гл.бухг.!D31+Бухгалтеры!D31</f>
        <v>901</v>
      </c>
      <c r="E31" s="109">
        <f t="shared" si="0"/>
        <v>93.561786085150572</v>
      </c>
      <c r="F31" s="108">
        <f>Гл.бухг.!F31+Бухгалтеры!F31</f>
        <v>873</v>
      </c>
      <c r="G31" s="109">
        <f t="shared" si="1"/>
        <v>96.892341842397329</v>
      </c>
      <c r="H31" s="108">
        <f>Гл.бухг.!H31+Бухгалтеры!H31</f>
        <v>882</v>
      </c>
      <c r="I31" s="109">
        <f t="shared" si="2"/>
        <v>97.891231964483907</v>
      </c>
      <c r="J31" s="109">
        <f t="shared" si="3"/>
        <v>91.588785046728972</v>
      </c>
      <c r="K31" s="108">
        <f>Гл.бухг.!K31+Бухгалтеры!K31</f>
        <v>628</v>
      </c>
      <c r="L31" s="109">
        <f t="shared" si="4"/>
        <v>69.700332963374038</v>
      </c>
      <c r="M31" s="108">
        <f>Гл.бухг.!M31+Бухгалтеры!M31</f>
        <v>254</v>
      </c>
      <c r="N31" s="109">
        <f t="shared" si="5"/>
        <v>28.190899001109877</v>
      </c>
      <c r="O31" s="108">
        <f>Гл.бухг.!O31+Бухгалтеры!O31</f>
        <v>19</v>
      </c>
      <c r="P31" s="109">
        <f t="shared" si="6"/>
        <v>2.1087680355160932</v>
      </c>
      <c r="Q31" s="108">
        <f>Гл.бухг.!Q31+Бухгалтеры!Q31</f>
        <v>5</v>
      </c>
      <c r="R31" s="109">
        <f t="shared" si="7"/>
        <v>26.315789473684209</v>
      </c>
      <c r="S31" s="108">
        <f>Гл.бухг.!S31+Бухгалтеры!S31</f>
        <v>74</v>
      </c>
      <c r="T31" s="109">
        <f t="shared" si="8"/>
        <v>8.2130965593784691</v>
      </c>
      <c r="U31" s="108">
        <f>Гл.бухг.!U31+Бухгалтеры!U31</f>
        <v>193</v>
      </c>
      <c r="V31" s="109">
        <f t="shared" si="9"/>
        <v>21.420643729189788</v>
      </c>
      <c r="W31" s="108">
        <f>Гл.бухг.!W31+Бухгалтеры!W31</f>
        <v>16</v>
      </c>
      <c r="X31" s="109">
        <f t="shared" si="10"/>
        <v>1.7758046614872365</v>
      </c>
      <c r="Y31" s="108">
        <f>Гл.бухг.!Y31+Бухгалтеры!Y31</f>
        <v>145</v>
      </c>
      <c r="Z31" s="109">
        <f t="shared" si="11"/>
        <v>16.093229744728081</v>
      </c>
      <c r="AA31" s="108">
        <f>Гл.бухг.!AA31+Бухгалтеры!AA31</f>
        <v>2</v>
      </c>
      <c r="AB31" s="109">
        <f t="shared" si="12"/>
        <v>0.22197558268590456</v>
      </c>
      <c r="AC31" s="109">
        <f t="shared" si="13"/>
        <v>1.3793103448275863</v>
      </c>
      <c r="AD31" s="108">
        <f>Гл.бухг.!AD31+Бухгалтеры!AD31</f>
        <v>97</v>
      </c>
      <c r="AE31" s="109">
        <f t="shared" si="14"/>
        <v>10.765815760266371</v>
      </c>
      <c r="AF31" s="108">
        <f>Гл.бухг.!AF31+Бухгалтеры!AF31</f>
        <v>0</v>
      </c>
      <c r="AG31" s="109">
        <f t="shared" si="15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108">
        <f>Гл.бухг.!C32+Бухгалтеры!C32</f>
        <v>4</v>
      </c>
      <c r="D32" s="108">
        <f>Гл.бухг.!D32+Бухгалтеры!D32</f>
        <v>4</v>
      </c>
      <c r="E32" s="109">
        <f t="shared" ref="E32" si="32">IF(C32=0,0,D32/C32*100)</f>
        <v>100</v>
      </c>
      <c r="F32" s="108">
        <f>Гл.бухг.!F32+Бухгалтеры!F32</f>
        <v>4</v>
      </c>
      <c r="G32" s="109">
        <f t="shared" ref="G32" si="33">IF(D32=0,0,F32/D32*100)</f>
        <v>100</v>
      </c>
      <c r="H32" s="108">
        <f>Гл.бухг.!H32+Бухгалтеры!H32</f>
        <v>4</v>
      </c>
      <c r="I32" s="109">
        <f t="shared" ref="I32" si="34">IF(D32=0,0,H32/D32*100)</f>
        <v>100</v>
      </c>
      <c r="J32" s="109">
        <f t="shared" ref="J32" si="35">IF(C32=0,0,H32/C32*100)</f>
        <v>100</v>
      </c>
      <c r="K32" s="108">
        <f>Гл.бухг.!K32+Бухгалтеры!K32</f>
        <v>3</v>
      </c>
      <c r="L32" s="109">
        <f t="shared" ref="L32" si="36">IF(D32=0,0,K32/D32*100)</f>
        <v>75</v>
      </c>
      <c r="M32" s="108">
        <f>Гл.бухг.!M32+Бухгалтеры!M32</f>
        <v>1</v>
      </c>
      <c r="N32" s="109">
        <f t="shared" ref="N32" si="37">IF(D32=0,0,M32/D32*100)</f>
        <v>25</v>
      </c>
      <c r="O32" s="108">
        <f>Гл.бухг.!O32+Бухгалтеры!O32</f>
        <v>0</v>
      </c>
      <c r="P32" s="109">
        <f t="shared" ref="P32" si="38">IF(D32=0,0,O32/D32*100)</f>
        <v>0</v>
      </c>
      <c r="Q32" s="108">
        <f>Гл.бухг.!Q32+Бухгалтеры!Q32</f>
        <v>0</v>
      </c>
      <c r="R32" s="109">
        <f t="shared" ref="R32" si="39">IF(O32=0,0,Q32/O32*100)</f>
        <v>0</v>
      </c>
      <c r="S32" s="108">
        <f>Гл.бухг.!S32+Бухгалтеры!S32</f>
        <v>0</v>
      </c>
      <c r="T32" s="109">
        <f t="shared" ref="T32" si="40">IF(D32=0,0,S32/D32*100)</f>
        <v>0</v>
      </c>
      <c r="U32" s="108">
        <f>Гл.бухг.!U32+Бухгалтеры!U32</f>
        <v>0</v>
      </c>
      <c r="V32" s="109">
        <f t="shared" ref="V32" si="41">IF(D32=0,0,U32/D32*100)</f>
        <v>0</v>
      </c>
      <c r="W32" s="108">
        <f>Гл.бухг.!W32+Бухгалтеры!W32</f>
        <v>0</v>
      </c>
      <c r="X32" s="109">
        <f t="shared" ref="X32" si="42">IF(D32=0,0,W32/D32*100)</f>
        <v>0</v>
      </c>
      <c r="Y32" s="108">
        <f>Гл.бухг.!Y32+Бухгалтеры!Y32</f>
        <v>1</v>
      </c>
      <c r="Z32" s="109">
        <f t="shared" ref="Z32" si="43">IF(D32=0,0,Y32/D32*100)</f>
        <v>25</v>
      </c>
      <c r="AA32" s="108">
        <f>Гл.бухг.!AA32+Бухгалтеры!AA32</f>
        <v>0</v>
      </c>
      <c r="AB32" s="109">
        <f t="shared" ref="AB32" si="44">IF(D32=0,0,AA32/D32*100)</f>
        <v>0</v>
      </c>
      <c r="AC32" s="109">
        <f t="shared" ref="AC32" si="45">IF(Y32=0,0,AA32/Y32*100)</f>
        <v>0</v>
      </c>
      <c r="AD32" s="108">
        <f>Гл.бухг.!AD32+Бухгалтеры!AD32</f>
        <v>1</v>
      </c>
      <c r="AE32" s="109">
        <f t="shared" ref="AE32" si="46">IF(D32=0,0,AD32/D32*100)</f>
        <v>25</v>
      </c>
      <c r="AF32" s="108">
        <f>Гл.бухг.!AF32+Бухгалтеры!AF32</f>
        <v>0</v>
      </c>
      <c r="AG32" s="109">
        <f t="shared" ref="AG32" si="47">IF(D32=0,0,AF32/D32*100)</f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108">
        <f>Гл.бухг.!C33+Бухгалтеры!C33</f>
        <v>506</v>
      </c>
      <c r="D33" s="108">
        <f>Гл.бухг.!D33+Бухгалтеры!D33</f>
        <v>503</v>
      </c>
      <c r="E33" s="109">
        <f t="shared" si="0"/>
        <v>99.407114624505937</v>
      </c>
      <c r="F33" s="108">
        <f>Гл.бухг.!F33+Бухгалтеры!F33</f>
        <v>489</v>
      </c>
      <c r="G33" s="109">
        <f t="shared" si="1"/>
        <v>97.216699801192846</v>
      </c>
      <c r="H33" s="108">
        <f>Гл.бухг.!H33+Бухгалтеры!H33</f>
        <v>503</v>
      </c>
      <c r="I33" s="109">
        <f t="shared" si="2"/>
        <v>100</v>
      </c>
      <c r="J33" s="109">
        <f t="shared" si="3"/>
        <v>99.407114624505937</v>
      </c>
      <c r="K33" s="108">
        <f>Гл.бухг.!K33+Бухгалтеры!K33</f>
        <v>324</v>
      </c>
      <c r="L33" s="109">
        <f t="shared" si="4"/>
        <v>64.413518886679924</v>
      </c>
      <c r="M33" s="108">
        <f>Гл.бухг.!M33+Бухгалтеры!M33</f>
        <v>179</v>
      </c>
      <c r="N33" s="109">
        <f t="shared" si="5"/>
        <v>35.586481113320076</v>
      </c>
      <c r="O33" s="108">
        <f>Гл.бухг.!O33+Бухгалтеры!O33</f>
        <v>0</v>
      </c>
      <c r="P33" s="109">
        <f t="shared" si="6"/>
        <v>0</v>
      </c>
      <c r="Q33" s="108">
        <f>Гл.бухг.!Q33+Бухгалтеры!Q33</f>
        <v>15</v>
      </c>
      <c r="R33" s="109">
        <f t="shared" si="7"/>
        <v>0</v>
      </c>
      <c r="S33" s="108">
        <f>Гл.бухг.!S33+Бухгалтеры!S33</f>
        <v>42</v>
      </c>
      <c r="T33" s="109">
        <f t="shared" si="8"/>
        <v>8.3499005964214703</v>
      </c>
      <c r="U33" s="108">
        <f>Гл.бухг.!U33+Бухгалтеры!U33</f>
        <v>83</v>
      </c>
      <c r="V33" s="109">
        <f t="shared" si="9"/>
        <v>16.50099403578529</v>
      </c>
      <c r="W33" s="108">
        <f>Гл.бухг.!W33+Бухгалтеры!W33</f>
        <v>27</v>
      </c>
      <c r="X33" s="109">
        <f t="shared" si="10"/>
        <v>5.3677932405566597</v>
      </c>
      <c r="Y33" s="108">
        <f>Гл.бухг.!Y33+Бухгалтеры!Y33</f>
        <v>32</v>
      </c>
      <c r="Z33" s="109">
        <f t="shared" si="11"/>
        <v>6.3618290258449299</v>
      </c>
      <c r="AA33" s="108">
        <f>Гл.бухг.!AA33+Бухгалтеры!AA33</f>
        <v>10</v>
      </c>
      <c r="AB33" s="109">
        <f t="shared" si="12"/>
        <v>1.9880715705765408</v>
      </c>
      <c r="AC33" s="109">
        <f t="shared" si="13"/>
        <v>31.25</v>
      </c>
      <c r="AD33" s="108">
        <f>Гл.бухг.!AD33+Бухгалтеры!AD33</f>
        <v>21</v>
      </c>
      <c r="AE33" s="109">
        <f t="shared" si="14"/>
        <v>4.1749502982107352</v>
      </c>
      <c r="AF33" s="108">
        <f>Гл.бухг.!AF33+Бухгалтеры!AF33</f>
        <v>4</v>
      </c>
      <c r="AG33" s="109">
        <f t="shared" si="15"/>
        <v>0.79522862823061624</v>
      </c>
      <c r="AH33" s="42"/>
      <c r="AI33" s="42"/>
    </row>
    <row r="34" spans="1:35" x14ac:dyDescent="0.25">
      <c r="A34" s="93">
        <v>24</v>
      </c>
      <c r="B34" s="94" t="s">
        <v>55</v>
      </c>
      <c r="C34" s="108">
        <f>Гл.бухг.!C34+Бухгалтеры!C34</f>
        <v>610.5</v>
      </c>
      <c r="D34" s="108">
        <f>Гл.бухг.!D34+Бухгалтеры!D34</f>
        <v>582.5</v>
      </c>
      <c r="E34" s="109">
        <f t="shared" si="0"/>
        <v>95.413595413595402</v>
      </c>
      <c r="F34" s="108">
        <f>Гл.бухг.!F34+Бухгалтеры!F34</f>
        <v>568.5</v>
      </c>
      <c r="G34" s="109">
        <f t="shared" si="1"/>
        <v>97.596566523605162</v>
      </c>
      <c r="H34" s="108">
        <f>Гл.бухг.!H34+Бухгалтеры!H34</f>
        <v>562.5</v>
      </c>
      <c r="I34" s="109">
        <f t="shared" si="2"/>
        <v>96.566523605150209</v>
      </c>
      <c r="J34" s="109">
        <f t="shared" si="3"/>
        <v>92.137592137592137</v>
      </c>
      <c r="K34" s="108">
        <f>Гл.бухг.!K34+Бухгалтеры!K34</f>
        <v>311.5</v>
      </c>
      <c r="L34" s="109">
        <f t="shared" si="4"/>
        <v>53.4763948497854</v>
      </c>
      <c r="M34" s="108">
        <f>Гл.бухг.!M34+Бухгалтеры!M34</f>
        <v>251</v>
      </c>
      <c r="N34" s="109">
        <f t="shared" si="5"/>
        <v>43.090128755364809</v>
      </c>
      <c r="O34" s="108">
        <f>Гл.бухг.!O34+Бухгалтеры!O34</f>
        <v>20</v>
      </c>
      <c r="P34" s="109">
        <f t="shared" si="6"/>
        <v>3.4334763948497855</v>
      </c>
      <c r="Q34" s="108">
        <f>Гл.бухг.!Q34+Бухгалтеры!Q34</f>
        <v>1</v>
      </c>
      <c r="R34" s="109">
        <f t="shared" si="7"/>
        <v>5</v>
      </c>
      <c r="S34" s="108">
        <f>Гл.бухг.!S34+Бухгалтеры!S34</f>
        <v>49.5</v>
      </c>
      <c r="T34" s="109">
        <f t="shared" si="8"/>
        <v>8.4978540772532174</v>
      </c>
      <c r="U34" s="108">
        <f>Гл.бухг.!U34+Бухгалтеры!U34</f>
        <v>94</v>
      </c>
      <c r="V34" s="109">
        <f t="shared" si="9"/>
        <v>16.137339055793991</v>
      </c>
      <c r="W34" s="108">
        <f>Гл.бухг.!W34+Бухгалтеры!W34</f>
        <v>24</v>
      </c>
      <c r="X34" s="109">
        <f t="shared" si="10"/>
        <v>4.1201716738197423</v>
      </c>
      <c r="Y34" s="108">
        <f>Гл.бухг.!Y34+Бухгалтеры!Y34</f>
        <v>58.5</v>
      </c>
      <c r="Z34" s="109">
        <f t="shared" si="11"/>
        <v>10.042918454935622</v>
      </c>
      <c r="AA34" s="108">
        <f>Гл.бухг.!AA34+Бухгалтеры!AA34</f>
        <v>3</v>
      </c>
      <c r="AB34" s="109">
        <f t="shared" si="12"/>
        <v>0.51502145922746778</v>
      </c>
      <c r="AC34" s="109">
        <f t="shared" si="13"/>
        <v>5.1282051282051277</v>
      </c>
      <c r="AD34" s="108">
        <f>Гл.бухг.!AD34+Бухгалтеры!AD34</f>
        <v>50</v>
      </c>
      <c r="AE34" s="109">
        <f t="shared" si="14"/>
        <v>8.5836909871244629</v>
      </c>
      <c r="AF34" s="108">
        <f>Гл.бухг.!AF34+Бухгалтеры!AF34</f>
        <v>0</v>
      </c>
      <c r="AG34" s="109">
        <f t="shared" si="15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108">
        <f>Гл.бухг.!C35+Бухгалтеры!C35</f>
        <v>354.5</v>
      </c>
      <c r="D35" s="108">
        <f>Гл.бухг.!D35+Бухгалтеры!D35</f>
        <v>327</v>
      </c>
      <c r="E35" s="109">
        <f t="shared" si="0"/>
        <v>92.242595204513407</v>
      </c>
      <c r="F35" s="108">
        <f>Гл.бухг.!F35+Бухгалтеры!F35</f>
        <v>310</v>
      </c>
      <c r="G35" s="109">
        <f t="shared" si="1"/>
        <v>94.801223241590222</v>
      </c>
      <c r="H35" s="108">
        <f>Гл.бухг.!H35+Бухгалтеры!H35</f>
        <v>322</v>
      </c>
      <c r="I35" s="109">
        <f t="shared" si="2"/>
        <v>98.470948012232412</v>
      </c>
      <c r="J35" s="109">
        <f t="shared" si="3"/>
        <v>90.832157968970378</v>
      </c>
      <c r="K35" s="108">
        <f>Гл.бухг.!K35+Бухгалтеры!K35</f>
        <v>147</v>
      </c>
      <c r="L35" s="109">
        <f t="shared" si="4"/>
        <v>44.954128440366972</v>
      </c>
      <c r="M35" s="108">
        <f>Гл.бухг.!M35+Бухгалтеры!M35</f>
        <v>175</v>
      </c>
      <c r="N35" s="109">
        <f t="shared" si="5"/>
        <v>53.516819571865447</v>
      </c>
      <c r="O35" s="108">
        <f>Гл.бухг.!O35+Бухгалтеры!O35</f>
        <v>5</v>
      </c>
      <c r="P35" s="109">
        <f t="shared" si="6"/>
        <v>1.5290519877675841</v>
      </c>
      <c r="Q35" s="108">
        <f>Гл.бухг.!Q35+Бухгалтеры!Q35</f>
        <v>0</v>
      </c>
      <c r="R35" s="109">
        <f t="shared" si="7"/>
        <v>0</v>
      </c>
      <c r="S35" s="108">
        <f>Гл.бухг.!S35+Бухгалтеры!S35</f>
        <v>21</v>
      </c>
      <c r="T35" s="109">
        <f t="shared" si="8"/>
        <v>6.4220183486238538</v>
      </c>
      <c r="U35" s="108">
        <f>Гл.бухг.!U35+Бухгалтеры!U35</f>
        <v>87</v>
      </c>
      <c r="V35" s="109">
        <f t="shared" si="9"/>
        <v>26.605504587155966</v>
      </c>
      <c r="W35" s="108">
        <f>Гл.бухг.!W35+Бухгалтеры!W35</f>
        <v>2</v>
      </c>
      <c r="X35" s="109">
        <f t="shared" si="10"/>
        <v>0.6116207951070336</v>
      </c>
      <c r="Y35" s="108">
        <f>Гл.бухг.!Y35+Бухгалтеры!Y35</f>
        <v>24</v>
      </c>
      <c r="Z35" s="109">
        <f t="shared" si="11"/>
        <v>7.3394495412844041</v>
      </c>
      <c r="AA35" s="108">
        <f>Гл.бухг.!AA35+Бухгалтеры!AA35</f>
        <v>0</v>
      </c>
      <c r="AB35" s="109">
        <f t="shared" si="12"/>
        <v>0</v>
      </c>
      <c r="AC35" s="109">
        <f t="shared" si="13"/>
        <v>0</v>
      </c>
      <c r="AD35" s="108">
        <f>Гл.бухг.!AD35+Бухгалтеры!AD35</f>
        <v>27</v>
      </c>
      <c r="AE35" s="109">
        <f t="shared" si="14"/>
        <v>8.2568807339449553</v>
      </c>
      <c r="AF35" s="108">
        <f>Гл.бухг.!AF35+Бухгалтеры!AF35</f>
        <v>0</v>
      </c>
      <c r="AG35" s="109">
        <f t="shared" si="15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108">
        <f>Гл.бухг.!C36+Бухгалтеры!C36</f>
        <v>947</v>
      </c>
      <c r="D36" s="108">
        <f>Гл.бухг.!D36+Бухгалтеры!D36</f>
        <v>945</v>
      </c>
      <c r="E36" s="109">
        <f t="shared" si="0"/>
        <v>99.788806758183739</v>
      </c>
      <c r="F36" s="108">
        <f>Гл.бухг.!F36+Бухгалтеры!F36</f>
        <v>883</v>
      </c>
      <c r="G36" s="109">
        <f t="shared" si="1"/>
        <v>93.439153439153444</v>
      </c>
      <c r="H36" s="108">
        <f>Гл.бухг.!H36+Бухгалтеры!H36</f>
        <v>940</v>
      </c>
      <c r="I36" s="109">
        <f t="shared" si="2"/>
        <v>99.470899470899468</v>
      </c>
      <c r="J36" s="109">
        <f t="shared" si="3"/>
        <v>99.260823653643087</v>
      </c>
      <c r="K36" s="108">
        <f>Гл.бухг.!K36+Бухгалтеры!K36</f>
        <v>532</v>
      </c>
      <c r="L36" s="109">
        <f t="shared" si="4"/>
        <v>56.296296296296298</v>
      </c>
      <c r="M36" s="108">
        <f>Гл.бухг.!M36+Бухгалтеры!M36</f>
        <v>408</v>
      </c>
      <c r="N36" s="109">
        <f t="shared" si="5"/>
        <v>43.174603174603178</v>
      </c>
      <c r="O36" s="108">
        <f>Гл.бухг.!O36+Бухгалтеры!O36</f>
        <v>5</v>
      </c>
      <c r="P36" s="109">
        <f t="shared" si="6"/>
        <v>0.52910052910052907</v>
      </c>
      <c r="Q36" s="108">
        <f>Гл.бухг.!Q36+Бухгалтеры!Q36</f>
        <v>1</v>
      </c>
      <c r="R36" s="109">
        <f t="shared" si="7"/>
        <v>20</v>
      </c>
      <c r="S36" s="108">
        <f>Гл.бухг.!S36+Бухгалтеры!S36</f>
        <v>96</v>
      </c>
      <c r="T36" s="109">
        <f t="shared" si="8"/>
        <v>10.158730158730158</v>
      </c>
      <c r="U36" s="108">
        <f>Гл.бухг.!U36+Бухгалтеры!U36</f>
        <v>152</v>
      </c>
      <c r="V36" s="109">
        <f t="shared" si="9"/>
        <v>16.084656084656086</v>
      </c>
      <c r="W36" s="108">
        <f>Гл.бухг.!W36+Бухгалтеры!W36</f>
        <v>37</v>
      </c>
      <c r="X36" s="109">
        <f t="shared" si="10"/>
        <v>3.9153439153439153</v>
      </c>
      <c r="Y36" s="108">
        <f>Гл.бухг.!Y36+Бухгалтеры!Y36</f>
        <v>52</v>
      </c>
      <c r="Z36" s="109">
        <f t="shared" si="11"/>
        <v>5.5026455026455023</v>
      </c>
      <c r="AA36" s="108">
        <f>Гл.бухг.!AA36+Бухгалтеры!AA36</f>
        <v>12</v>
      </c>
      <c r="AB36" s="109">
        <f t="shared" si="12"/>
        <v>1.2698412698412698</v>
      </c>
      <c r="AC36" s="109">
        <f t="shared" si="13"/>
        <v>23.076923076923077</v>
      </c>
      <c r="AD36" s="108">
        <f>Гл.бухг.!AD36+Бухгалтеры!AD36</f>
        <v>48</v>
      </c>
      <c r="AE36" s="109">
        <f t="shared" si="14"/>
        <v>5.0793650793650791</v>
      </c>
      <c r="AF36" s="108">
        <f>Гл.бухг.!AF36+Бухгалтеры!AF36</f>
        <v>0</v>
      </c>
      <c r="AG36" s="109">
        <f t="shared" si="15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108">
        <f>Гл.бухг.!C37+Бухгалтеры!C37</f>
        <v>514</v>
      </c>
      <c r="D37" s="108">
        <f>Гл.бухг.!D37+Бухгалтеры!D37</f>
        <v>477</v>
      </c>
      <c r="E37" s="109">
        <f t="shared" si="0"/>
        <v>92.801556420233467</v>
      </c>
      <c r="F37" s="108">
        <f>Гл.бухг.!F37+Бухгалтеры!F37</f>
        <v>450</v>
      </c>
      <c r="G37" s="109">
        <f t="shared" si="1"/>
        <v>94.339622641509436</v>
      </c>
      <c r="H37" s="108">
        <f>Гл.бухг.!H37+Бухгалтеры!H37</f>
        <v>469</v>
      </c>
      <c r="I37" s="109">
        <f t="shared" si="2"/>
        <v>98.322851153039835</v>
      </c>
      <c r="J37" s="109">
        <f t="shared" si="3"/>
        <v>91.245136186770424</v>
      </c>
      <c r="K37" s="108">
        <f>Гл.бухг.!K37+Бухгалтеры!K37</f>
        <v>238</v>
      </c>
      <c r="L37" s="109">
        <f t="shared" si="4"/>
        <v>49.895178197064986</v>
      </c>
      <c r="M37" s="108">
        <f>Гл.бухг.!M37+Бухгалтеры!M37</f>
        <v>231</v>
      </c>
      <c r="N37" s="109">
        <f t="shared" si="5"/>
        <v>48.427672955974842</v>
      </c>
      <c r="O37" s="108">
        <f>Гл.бухг.!O37+Бухгалтеры!O37</f>
        <v>8</v>
      </c>
      <c r="P37" s="109">
        <f t="shared" si="6"/>
        <v>1.6771488469601679</v>
      </c>
      <c r="Q37" s="108">
        <f>Гл.бухг.!Q37+Бухгалтеры!Q37</f>
        <v>0</v>
      </c>
      <c r="R37" s="109">
        <f t="shared" si="7"/>
        <v>0</v>
      </c>
      <c r="S37" s="108">
        <f>Гл.бухг.!S37+Бухгалтеры!S37</f>
        <v>17</v>
      </c>
      <c r="T37" s="109">
        <f t="shared" si="8"/>
        <v>3.5639412997903559</v>
      </c>
      <c r="U37" s="108">
        <f>Гл.бухг.!U37+Бухгалтеры!U37</f>
        <v>84</v>
      </c>
      <c r="V37" s="109">
        <f t="shared" si="9"/>
        <v>17.610062893081761</v>
      </c>
      <c r="W37" s="108">
        <f>Гл.бухг.!W37+Бухгалтеры!W37</f>
        <v>4</v>
      </c>
      <c r="X37" s="109">
        <f t="shared" si="10"/>
        <v>0.83857442348008393</v>
      </c>
      <c r="Y37" s="108">
        <f>Гл.бухг.!Y37+Бухгалтеры!Y37</f>
        <v>31</v>
      </c>
      <c r="Z37" s="109">
        <f t="shared" si="11"/>
        <v>6.498951781970649</v>
      </c>
      <c r="AA37" s="108">
        <f>Гл.бухг.!AA37+Бухгалтеры!AA37</f>
        <v>0</v>
      </c>
      <c r="AB37" s="109">
        <f t="shared" si="12"/>
        <v>0</v>
      </c>
      <c r="AC37" s="109">
        <f t="shared" si="13"/>
        <v>0</v>
      </c>
      <c r="AD37" s="108">
        <f>Гл.бухг.!AD37+Бухгалтеры!AD37</f>
        <v>50</v>
      </c>
      <c r="AE37" s="109">
        <f t="shared" si="14"/>
        <v>10.482180293501047</v>
      </c>
      <c r="AF37" s="108">
        <f>Гл.бухг.!AF37+Бухгалтеры!AF37</f>
        <v>0</v>
      </c>
      <c r="AG37" s="109">
        <f t="shared" si="15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108">
        <f>Гл.бухг.!C38+Бухгалтеры!C38</f>
        <v>521</v>
      </c>
      <c r="D38" s="108">
        <f>Гл.бухг.!D38+Бухгалтеры!D38</f>
        <v>510</v>
      </c>
      <c r="E38" s="109">
        <f t="shared" si="0"/>
        <v>97.888675623800381</v>
      </c>
      <c r="F38" s="108">
        <f>Гл.бухг.!F38+Бухгалтеры!F38</f>
        <v>500</v>
      </c>
      <c r="G38" s="109">
        <f t="shared" si="1"/>
        <v>98.039215686274503</v>
      </c>
      <c r="H38" s="108">
        <f>Гл.бухг.!H38+Бухгалтеры!H38</f>
        <v>504</v>
      </c>
      <c r="I38" s="109">
        <f t="shared" si="2"/>
        <v>98.82352941176471</v>
      </c>
      <c r="J38" s="109">
        <f t="shared" si="3"/>
        <v>96.737044145873313</v>
      </c>
      <c r="K38" s="108">
        <f>Гл.бухг.!K38+Бухгалтеры!K38</f>
        <v>290</v>
      </c>
      <c r="L38" s="109">
        <f t="shared" si="4"/>
        <v>56.862745098039213</v>
      </c>
      <c r="M38" s="108">
        <f>Гл.бухг.!M38+Бухгалтеры!M38</f>
        <v>214</v>
      </c>
      <c r="N38" s="109">
        <f t="shared" si="5"/>
        <v>41.96078431372549</v>
      </c>
      <c r="O38" s="108">
        <f>Гл.бухг.!O38+Бухгалтеры!O38</f>
        <v>6</v>
      </c>
      <c r="P38" s="109">
        <f t="shared" si="6"/>
        <v>1.1764705882352942</v>
      </c>
      <c r="Q38" s="108">
        <f>Гл.бухг.!Q38+Бухгалтеры!Q38</f>
        <v>2</v>
      </c>
      <c r="R38" s="109">
        <f t="shared" si="7"/>
        <v>33.333333333333329</v>
      </c>
      <c r="S38" s="108">
        <f>Гл.бухг.!S38+Бухгалтеры!S38</f>
        <v>30</v>
      </c>
      <c r="T38" s="109">
        <f t="shared" si="8"/>
        <v>5.8823529411764701</v>
      </c>
      <c r="U38" s="108">
        <f>Гл.бухг.!U38+Бухгалтеры!U38</f>
        <v>101</v>
      </c>
      <c r="V38" s="109">
        <f t="shared" si="9"/>
        <v>19.803921568627452</v>
      </c>
      <c r="W38" s="108">
        <f>Гл.бухг.!W38+Бухгалтеры!W38</f>
        <v>2</v>
      </c>
      <c r="X38" s="109">
        <f t="shared" si="10"/>
        <v>0.39215686274509803</v>
      </c>
      <c r="Y38" s="108">
        <f>Гл.бухг.!Y38+Бухгалтеры!Y38</f>
        <v>80</v>
      </c>
      <c r="Z38" s="109">
        <f t="shared" si="11"/>
        <v>15.686274509803921</v>
      </c>
      <c r="AA38" s="108">
        <f>Гл.бухг.!AA38+Бухгалтеры!AA38</f>
        <v>0</v>
      </c>
      <c r="AB38" s="109">
        <f t="shared" si="12"/>
        <v>0</v>
      </c>
      <c r="AC38" s="109">
        <f t="shared" si="13"/>
        <v>0</v>
      </c>
      <c r="AD38" s="108">
        <f>Гл.бухг.!AD38+Бухгалтеры!AD38</f>
        <v>41</v>
      </c>
      <c r="AE38" s="109">
        <f t="shared" si="14"/>
        <v>8.0392156862745097</v>
      </c>
      <c r="AF38" s="108">
        <f>Гл.бухг.!AF38+Бухгалтеры!AF38</f>
        <v>1</v>
      </c>
      <c r="AG38" s="109">
        <f t="shared" si="15"/>
        <v>0.19607843137254902</v>
      </c>
      <c r="AH38" s="42"/>
      <c r="AI38" s="42"/>
    </row>
    <row r="39" spans="1:35" x14ac:dyDescent="0.25">
      <c r="A39" s="93">
        <v>29</v>
      </c>
      <c r="B39" s="94" t="s">
        <v>60</v>
      </c>
      <c r="C39" s="108">
        <f>Гл.бухг.!C39+Бухгалтеры!C39</f>
        <v>368</v>
      </c>
      <c r="D39" s="108">
        <f>Гл.бухг.!D39+Бухгалтеры!D39</f>
        <v>350</v>
      </c>
      <c r="E39" s="109">
        <f t="shared" si="0"/>
        <v>95.108695652173907</v>
      </c>
      <c r="F39" s="108">
        <f>Гл.бухг.!F39+Бухгалтеры!F39</f>
        <v>337</v>
      </c>
      <c r="G39" s="109">
        <f t="shared" si="1"/>
        <v>96.285714285714292</v>
      </c>
      <c r="H39" s="108">
        <f>Гл.бухг.!H39+Бухгалтеры!H39</f>
        <v>325</v>
      </c>
      <c r="I39" s="109">
        <f t="shared" si="2"/>
        <v>92.857142857142861</v>
      </c>
      <c r="J39" s="109">
        <f t="shared" si="3"/>
        <v>88.315217391304344</v>
      </c>
      <c r="K39" s="108">
        <f>Гл.бухг.!K39+Бухгалтеры!K39</f>
        <v>174</v>
      </c>
      <c r="L39" s="109">
        <f t="shared" si="4"/>
        <v>49.714285714285715</v>
      </c>
      <c r="M39" s="108">
        <f>Гл.бухг.!M39+Бухгалтеры!M39</f>
        <v>151</v>
      </c>
      <c r="N39" s="109">
        <f t="shared" si="5"/>
        <v>43.142857142857146</v>
      </c>
      <c r="O39" s="108">
        <f>Гл.бухг.!O39+Бухгалтеры!O39</f>
        <v>25</v>
      </c>
      <c r="P39" s="109">
        <f t="shared" si="6"/>
        <v>7.1428571428571423</v>
      </c>
      <c r="Q39" s="108">
        <f>Гл.бухг.!Q39+Бухгалтеры!Q39</f>
        <v>0</v>
      </c>
      <c r="R39" s="109">
        <f t="shared" si="7"/>
        <v>0</v>
      </c>
      <c r="S39" s="108">
        <f>Гл.бухг.!S39+Бухгалтеры!S39</f>
        <v>1</v>
      </c>
      <c r="T39" s="109">
        <f t="shared" si="8"/>
        <v>0.2857142857142857</v>
      </c>
      <c r="U39" s="108">
        <f>Гл.бухг.!U39+Бухгалтеры!U39</f>
        <v>70</v>
      </c>
      <c r="V39" s="109">
        <f t="shared" si="9"/>
        <v>20</v>
      </c>
      <c r="W39" s="108">
        <f>Гл.бухг.!W39+Бухгалтеры!W39</f>
        <v>2</v>
      </c>
      <c r="X39" s="109">
        <f t="shared" si="10"/>
        <v>0.5714285714285714</v>
      </c>
      <c r="Y39" s="108">
        <f>Гл.бухг.!Y39+Бухгалтеры!Y39</f>
        <v>19</v>
      </c>
      <c r="Z39" s="109">
        <f t="shared" si="11"/>
        <v>5.4285714285714288</v>
      </c>
      <c r="AA39" s="108">
        <f>Гл.бухг.!AA39+Бухгалтеры!AA39</f>
        <v>1</v>
      </c>
      <c r="AB39" s="109">
        <f t="shared" si="12"/>
        <v>0.2857142857142857</v>
      </c>
      <c r="AC39" s="109">
        <f t="shared" si="13"/>
        <v>5.2631578947368416</v>
      </c>
      <c r="AD39" s="108">
        <f>Гл.бухг.!AD39+Бухгалтеры!AD39</f>
        <v>20</v>
      </c>
      <c r="AE39" s="109">
        <f t="shared" si="14"/>
        <v>5.7142857142857144</v>
      </c>
      <c r="AF39" s="108">
        <f>Гл.бухг.!AF39+Бухгалтеры!AF39</f>
        <v>1</v>
      </c>
      <c r="AG39" s="109">
        <f t="shared" si="15"/>
        <v>0.2857142857142857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61">
        <f>SUM(C41:C54)</f>
        <v>10990.3</v>
      </c>
      <c r="D40" s="61">
        <f>SUM(D41:D54)</f>
        <v>10688</v>
      </c>
      <c r="E40" s="62">
        <f>IF(C40=0,0,D40/C40*100)</f>
        <v>97.249392646242612</v>
      </c>
      <c r="F40" s="61">
        <f>SUM(F41:F54)</f>
        <v>9900</v>
      </c>
      <c r="G40" s="62">
        <f>IF(D40=0,0,F40/D40*100)</f>
        <v>92.627245508982043</v>
      </c>
      <c r="H40" s="61">
        <f>SUM(H41:H54)</f>
        <v>10338</v>
      </c>
      <c r="I40" s="62">
        <f>IF(D40=0,0,H40/D40*100)</f>
        <v>96.725299401197603</v>
      </c>
      <c r="J40" s="62">
        <f>IF(C40=0,0,H40/C40*100)</f>
        <v>94.064766202924403</v>
      </c>
      <c r="K40" s="61">
        <f>SUM(K41:K54)</f>
        <v>6047</v>
      </c>
      <c r="L40" s="62">
        <f>IF(D40=0,0,K40/D40*100)</f>
        <v>56.577470059880241</v>
      </c>
      <c r="M40" s="61">
        <f>SUM(M41:M54)</f>
        <v>4291</v>
      </c>
      <c r="N40" s="62">
        <f>IF(D40=0,0,M40/D40*100)</f>
        <v>40.147829341317362</v>
      </c>
      <c r="O40" s="61">
        <f>SUM(O41:O54)</f>
        <v>350</v>
      </c>
      <c r="P40" s="62">
        <f>IF(D40=0,0,O40/D40*100)</f>
        <v>3.2747005988023949</v>
      </c>
      <c r="Q40" s="61">
        <f>SUM(Q41:Q54)</f>
        <v>30</v>
      </c>
      <c r="R40" s="62">
        <f t="shared" si="7"/>
        <v>8.5714285714285712</v>
      </c>
      <c r="S40" s="61">
        <f>SUM(S41:S54)</f>
        <v>874</v>
      </c>
      <c r="T40" s="62">
        <f>IF(D40=0,0,S40/D40*100)</f>
        <v>8.1773952095808387</v>
      </c>
      <c r="U40" s="61">
        <f>SUM(U41:U54)</f>
        <v>1447</v>
      </c>
      <c r="V40" s="62">
        <f t="shared" si="9"/>
        <v>13.538547904191617</v>
      </c>
      <c r="W40" s="61">
        <f>SUM(W41:W54)</f>
        <v>488</v>
      </c>
      <c r="X40" s="62">
        <f>IF(D40=0,0,W40/D40*100)</f>
        <v>4.5658682634730541</v>
      </c>
      <c r="Y40" s="61">
        <f>SUM(Y41:Y54)</f>
        <v>746</v>
      </c>
      <c r="Z40" s="62">
        <f>IF(D40=0,0,Y40/D40*100)</f>
        <v>6.9797904191616773</v>
      </c>
      <c r="AA40" s="61">
        <f>SUM(AA41:AA54)</f>
        <v>151</v>
      </c>
      <c r="AB40" s="62">
        <f>IF(D40=0,0,AA40/D40*100)</f>
        <v>1.4127994011976048</v>
      </c>
      <c r="AC40" s="62">
        <f>IF(Y40=0,0,AA40/Y40*100)</f>
        <v>20.241286863270776</v>
      </c>
      <c r="AD40" s="61">
        <f>SUM(AD41:AD54)</f>
        <v>905</v>
      </c>
      <c r="AE40" s="62">
        <f t="shared" si="14"/>
        <v>8.4674401197604787</v>
      </c>
      <c r="AF40" s="61">
        <f>SUM(AF41:AF54)</f>
        <v>8</v>
      </c>
      <c r="AG40" s="62">
        <f>IF(D40=0,0,AF40/D40*100)</f>
        <v>7.4850299401197612E-2</v>
      </c>
      <c r="AH40" s="46"/>
      <c r="AI40" s="46"/>
    </row>
    <row r="41" spans="1:35" x14ac:dyDescent="0.25">
      <c r="A41" s="93">
        <v>30</v>
      </c>
      <c r="B41" s="96" t="s">
        <v>63</v>
      </c>
      <c r="C41" s="108">
        <f>Гл.бухг.!C41+Бухгалтеры!C41</f>
        <v>1303.3000000000002</v>
      </c>
      <c r="D41" s="108">
        <f>Гл.бухг.!D41+Бухгалтеры!D41</f>
        <v>1262</v>
      </c>
      <c r="E41" s="109">
        <f t="shared" si="0"/>
        <v>96.831121000537081</v>
      </c>
      <c r="F41" s="108">
        <f>Гл.бухг.!F41+Бухгалтеры!F41</f>
        <v>1159</v>
      </c>
      <c r="G41" s="109">
        <f t="shared" si="1"/>
        <v>91.838351822503967</v>
      </c>
      <c r="H41" s="108">
        <f>Гл.бухг.!H41+Бухгалтеры!H41</f>
        <v>1205</v>
      </c>
      <c r="I41" s="109">
        <f t="shared" si="2"/>
        <v>95.483359746434232</v>
      </c>
      <c r="J41" s="109">
        <f t="shared" si="3"/>
        <v>92.457607611447841</v>
      </c>
      <c r="K41" s="108">
        <f>Гл.бухг.!K41+Бухгалтеры!K41</f>
        <v>608</v>
      </c>
      <c r="L41" s="109">
        <f t="shared" si="4"/>
        <v>48.177496038034867</v>
      </c>
      <c r="M41" s="108">
        <f>Гл.бухг.!M41+Бухгалтеры!M41</f>
        <v>597</v>
      </c>
      <c r="N41" s="109">
        <f t="shared" si="5"/>
        <v>47.305863708399364</v>
      </c>
      <c r="O41" s="108">
        <f>Гл.бухг.!O41+Бухгалтеры!O41</f>
        <v>57</v>
      </c>
      <c r="P41" s="109">
        <f t="shared" si="6"/>
        <v>4.516640253565769</v>
      </c>
      <c r="Q41" s="108">
        <f>Гл.бухг.!Q41+Бухгалтеры!Q41</f>
        <v>2</v>
      </c>
      <c r="R41" s="109">
        <f t="shared" si="7"/>
        <v>3.5087719298245612</v>
      </c>
      <c r="S41" s="108">
        <f>Гл.бухг.!S41+Бухгалтеры!S41</f>
        <v>45</v>
      </c>
      <c r="T41" s="109">
        <f t="shared" si="8"/>
        <v>3.565768621236133</v>
      </c>
      <c r="U41" s="108">
        <f>Гл.бухг.!U41+Бухгалтеры!U41</f>
        <v>129</v>
      </c>
      <c r="V41" s="109">
        <f t="shared" si="9"/>
        <v>10.221870047543581</v>
      </c>
      <c r="W41" s="108">
        <f>Гл.бухг.!W41+Бухгалтеры!W41</f>
        <v>103</v>
      </c>
      <c r="X41" s="109">
        <f t="shared" si="10"/>
        <v>8.161648177496037</v>
      </c>
      <c r="Y41" s="108">
        <f>Гл.бухг.!Y41+Бухгалтеры!Y41</f>
        <v>98</v>
      </c>
      <c r="Z41" s="109">
        <f t="shared" si="11"/>
        <v>7.7654516640253561</v>
      </c>
      <c r="AA41" s="108">
        <f>Гл.бухг.!AA41+Бухгалтеры!AA41</f>
        <v>4</v>
      </c>
      <c r="AB41" s="109">
        <f t="shared" si="12"/>
        <v>0.31695721077654515</v>
      </c>
      <c r="AC41" s="109">
        <f t="shared" si="13"/>
        <v>4.0816326530612246</v>
      </c>
      <c r="AD41" s="108">
        <f>Гл.бухг.!AD41+Бухгалтеры!AD41</f>
        <v>99</v>
      </c>
      <c r="AE41" s="109">
        <f t="shared" si="14"/>
        <v>7.8446909667194937</v>
      </c>
      <c r="AF41" s="108">
        <f>Гл.бухг.!AF41+Бухгалтеры!AF41</f>
        <v>1</v>
      </c>
      <c r="AG41" s="109">
        <f t="shared" si="15"/>
        <v>7.9239302694136288E-2</v>
      </c>
      <c r="AH41" s="42"/>
      <c r="AI41" s="42"/>
    </row>
    <row r="42" spans="1:35" x14ac:dyDescent="0.25">
      <c r="A42" s="93">
        <v>31</v>
      </c>
      <c r="B42" s="94" t="s">
        <v>64</v>
      </c>
      <c r="C42" s="108">
        <f>Гл.бухг.!C42+Бухгалтеры!C42</f>
        <v>341</v>
      </c>
      <c r="D42" s="108">
        <f>Гл.бухг.!D42+Бухгалтеры!D42</f>
        <v>331</v>
      </c>
      <c r="E42" s="109">
        <f t="shared" si="0"/>
        <v>97.067448680351902</v>
      </c>
      <c r="F42" s="108">
        <f>Гл.бухг.!F42+Бухгалтеры!F42</f>
        <v>324</v>
      </c>
      <c r="G42" s="109">
        <f t="shared" si="1"/>
        <v>97.885196374622353</v>
      </c>
      <c r="H42" s="108">
        <f>Гл.бухг.!H42+Бухгалтеры!H42</f>
        <v>327</v>
      </c>
      <c r="I42" s="109">
        <f t="shared" si="2"/>
        <v>98.791540785498484</v>
      </c>
      <c r="J42" s="109">
        <f t="shared" si="3"/>
        <v>95.894428152492679</v>
      </c>
      <c r="K42" s="108">
        <f>Гл.бухг.!K42+Бухгалтеры!K42</f>
        <v>236</v>
      </c>
      <c r="L42" s="109">
        <f t="shared" si="4"/>
        <v>71.299093655589118</v>
      </c>
      <c r="M42" s="108">
        <f>Гл.бухг.!M42+Бухгалтеры!M42</f>
        <v>91</v>
      </c>
      <c r="N42" s="109">
        <f t="shared" si="5"/>
        <v>27.492447129909365</v>
      </c>
      <c r="O42" s="108">
        <f>Гл.бухг.!O42+Бухгалтеры!O42</f>
        <v>4</v>
      </c>
      <c r="P42" s="109">
        <f t="shared" si="6"/>
        <v>1.2084592145015105</v>
      </c>
      <c r="Q42" s="108">
        <f>Гл.бухг.!Q42+Бухгалтеры!Q42</f>
        <v>0</v>
      </c>
      <c r="R42" s="109">
        <f t="shared" si="7"/>
        <v>0</v>
      </c>
      <c r="S42" s="108">
        <f>Гл.бухг.!S42+Бухгалтеры!S42</f>
        <v>38</v>
      </c>
      <c r="T42" s="109">
        <f t="shared" si="8"/>
        <v>11.48036253776435</v>
      </c>
      <c r="U42" s="108">
        <f>Гл.бухг.!U42+Бухгалтеры!U42</f>
        <v>31</v>
      </c>
      <c r="V42" s="109">
        <f t="shared" si="9"/>
        <v>9.3655589123867067</v>
      </c>
      <c r="W42" s="108">
        <f>Гл.бухг.!W42+Бухгалтеры!W42</f>
        <v>8</v>
      </c>
      <c r="X42" s="109">
        <f t="shared" si="10"/>
        <v>2.416918429003021</v>
      </c>
      <c r="Y42" s="108">
        <f>Гл.бухг.!Y42+Бухгалтеры!Y42</f>
        <v>40</v>
      </c>
      <c r="Z42" s="109">
        <f t="shared" si="11"/>
        <v>12.084592145015106</v>
      </c>
      <c r="AA42" s="108">
        <f>Гл.бухг.!AA42+Бухгалтеры!AA42</f>
        <v>0</v>
      </c>
      <c r="AB42" s="109">
        <f t="shared" si="12"/>
        <v>0</v>
      </c>
      <c r="AC42" s="109">
        <f t="shared" si="13"/>
        <v>0</v>
      </c>
      <c r="AD42" s="108">
        <f>Гл.бухг.!AD42+Бухгалтеры!AD42</f>
        <v>57</v>
      </c>
      <c r="AE42" s="109">
        <f t="shared" si="14"/>
        <v>17.220543806646525</v>
      </c>
      <c r="AF42" s="108">
        <f>Гл.бухг.!AF42+Бухгалтеры!AF42</f>
        <v>0</v>
      </c>
      <c r="AG42" s="109">
        <f t="shared" si="15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108">
        <f>Гл.бухг.!C43+Бухгалтеры!C43</f>
        <v>558</v>
      </c>
      <c r="D43" s="108">
        <f>Гл.бухг.!D43+Бухгалтеры!D43</f>
        <v>548</v>
      </c>
      <c r="E43" s="109">
        <f t="shared" si="0"/>
        <v>98.207885304659499</v>
      </c>
      <c r="F43" s="108">
        <f>Гл.бухг.!F43+Бухгалтеры!F43</f>
        <v>532</v>
      </c>
      <c r="G43" s="109">
        <f t="shared" si="1"/>
        <v>97.080291970802918</v>
      </c>
      <c r="H43" s="108">
        <f>Гл.бухг.!H43+Бухгалтеры!H43</f>
        <v>541</v>
      </c>
      <c r="I43" s="109">
        <f t="shared" si="2"/>
        <v>98.722627737226276</v>
      </c>
      <c r="J43" s="109">
        <f t="shared" si="3"/>
        <v>96.953405017921142</v>
      </c>
      <c r="K43" s="108">
        <f>Гл.бухг.!K43+Бухгалтеры!K43</f>
        <v>385</v>
      </c>
      <c r="L43" s="109">
        <f t="shared" si="4"/>
        <v>70.255474452554751</v>
      </c>
      <c r="M43" s="108">
        <f>Гл.бухг.!M43+Бухгалтеры!M43</f>
        <v>156</v>
      </c>
      <c r="N43" s="109">
        <f t="shared" si="5"/>
        <v>28.467153284671532</v>
      </c>
      <c r="O43" s="108">
        <f>Гл.бухг.!O43+Бухгалтеры!O43</f>
        <v>7</v>
      </c>
      <c r="P43" s="109">
        <f t="shared" si="6"/>
        <v>1.2773722627737227</v>
      </c>
      <c r="Q43" s="108">
        <f>Гл.бухг.!Q43+Бухгалтеры!Q43</f>
        <v>0</v>
      </c>
      <c r="R43" s="109">
        <f t="shared" si="7"/>
        <v>0</v>
      </c>
      <c r="S43" s="108">
        <f>Гл.бухг.!S43+Бухгалтеры!S43</f>
        <v>42</v>
      </c>
      <c r="T43" s="109">
        <f t="shared" si="8"/>
        <v>7.664233576642336</v>
      </c>
      <c r="U43" s="108">
        <f>Гл.бухг.!U43+Бухгалтеры!U43</f>
        <v>69</v>
      </c>
      <c r="V43" s="109">
        <f t="shared" si="9"/>
        <v>12.59124087591241</v>
      </c>
      <c r="W43" s="108">
        <f>Гл.бухг.!W43+Бухгалтеры!W43</f>
        <v>2</v>
      </c>
      <c r="X43" s="109">
        <f t="shared" si="10"/>
        <v>0.36496350364963503</v>
      </c>
      <c r="Y43" s="108">
        <f>Гл.бухг.!Y43+Бухгалтеры!Y43</f>
        <v>58</v>
      </c>
      <c r="Z43" s="109">
        <f t="shared" si="11"/>
        <v>10.583941605839415</v>
      </c>
      <c r="AA43" s="108">
        <f>Гл.бухг.!AA43+Бухгалтеры!AA43</f>
        <v>3</v>
      </c>
      <c r="AB43" s="109">
        <f t="shared" si="12"/>
        <v>0.54744525547445255</v>
      </c>
      <c r="AC43" s="109">
        <f t="shared" si="13"/>
        <v>5.1724137931034484</v>
      </c>
      <c r="AD43" s="108">
        <f>Гл.бухг.!AD43+Бухгалтеры!AD43</f>
        <v>54</v>
      </c>
      <c r="AE43" s="109">
        <f t="shared" si="14"/>
        <v>9.8540145985401466</v>
      </c>
      <c r="AF43" s="108">
        <f>Гл.бухг.!AF43+Бухгалтеры!AF43</f>
        <v>0</v>
      </c>
      <c r="AG43" s="109">
        <f t="shared" si="15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108">
        <f>Гл.бухг.!C44+Бухгалтеры!C44</f>
        <v>1536</v>
      </c>
      <c r="D44" s="108">
        <f>Гл.бухг.!D44+Бухгалтеры!D44</f>
        <v>1484</v>
      </c>
      <c r="E44" s="109">
        <f t="shared" si="0"/>
        <v>96.614583333333343</v>
      </c>
      <c r="F44" s="108">
        <f>Гл.бухг.!F44+Бухгалтеры!F44</f>
        <v>1323</v>
      </c>
      <c r="G44" s="109">
        <f t="shared" si="1"/>
        <v>89.15094339622641</v>
      </c>
      <c r="H44" s="108">
        <f>Гл.бухг.!H44+Бухгалтеры!H44</f>
        <v>1451</v>
      </c>
      <c r="I44" s="109">
        <f t="shared" si="2"/>
        <v>97.776280323450138</v>
      </c>
      <c r="J44" s="109">
        <f t="shared" si="3"/>
        <v>94.466145833333343</v>
      </c>
      <c r="K44" s="108">
        <f>Гл.бухг.!K44+Бухгалтеры!K44</f>
        <v>819</v>
      </c>
      <c r="L44" s="109">
        <f t="shared" si="4"/>
        <v>55.188679245283026</v>
      </c>
      <c r="M44" s="108">
        <f>Гл.бухг.!M44+Бухгалтеры!M44</f>
        <v>632</v>
      </c>
      <c r="N44" s="109">
        <f t="shared" si="5"/>
        <v>42.587601078167111</v>
      </c>
      <c r="O44" s="108">
        <f>Гл.бухг.!O44+Бухгалтеры!O44</f>
        <v>33</v>
      </c>
      <c r="P44" s="109">
        <f t="shared" si="6"/>
        <v>2.223719676549865</v>
      </c>
      <c r="Q44" s="108">
        <f>Гл.бухг.!Q44+Бухгалтеры!Q44</f>
        <v>3</v>
      </c>
      <c r="R44" s="109">
        <f t="shared" si="7"/>
        <v>9.0909090909090917</v>
      </c>
      <c r="S44" s="108">
        <f>Гл.бухг.!S44+Бухгалтеры!S44</f>
        <v>154</v>
      </c>
      <c r="T44" s="109">
        <f t="shared" si="8"/>
        <v>10.377358490566039</v>
      </c>
      <c r="U44" s="108">
        <f>Гл.бухг.!U44+Бухгалтеры!U44</f>
        <v>193</v>
      </c>
      <c r="V44" s="109">
        <f t="shared" si="9"/>
        <v>13.005390835579513</v>
      </c>
      <c r="W44" s="108">
        <f>Гл.бухг.!W44+Бухгалтеры!W44</f>
        <v>98</v>
      </c>
      <c r="X44" s="109">
        <f t="shared" si="10"/>
        <v>6.6037735849056602</v>
      </c>
      <c r="Y44" s="108">
        <f>Гл.бухг.!Y44+Бухгалтеры!Y44</f>
        <v>130</v>
      </c>
      <c r="Z44" s="109">
        <f t="shared" si="11"/>
        <v>8.7601078167115904</v>
      </c>
      <c r="AA44" s="108">
        <f>Гл.бухг.!AA44+Бухгалтеры!AA44</f>
        <v>9</v>
      </c>
      <c r="AB44" s="109">
        <f t="shared" si="12"/>
        <v>0.60646900269541781</v>
      </c>
      <c r="AC44" s="109">
        <f t="shared" si="13"/>
        <v>6.9230769230769234</v>
      </c>
      <c r="AD44" s="108">
        <f>Гл.бухг.!AD44+Бухгалтеры!AD44</f>
        <v>121</v>
      </c>
      <c r="AE44" s="109">
        <f t="shared" si="14"/>
        <v>8.1536388140161726</v>
      </c>
      <c r="AF44" s="108">
        <f>Гл.бухг.!AF44+Бухгалтеры!AF44</f>
        <v>2</v>
      </c>
      <c r="AG44" s="109">
        <f t="shared" si="15"/>
        <v>0.13477088948787064</v>
      </c>
      <c r="AH44" s="42"/>
      <c r="AI44" s="42"/>
    </row>
    <row r="45" spans="1:35" x14ac:dyDescent="0.25">
      <c r="A45" s="93">
        <v>34</v>
      </c>
      <c r="B45" s="96" t="s">
        <v>67</v>
      </c>
      <c r="C45" s="108">
        <f>Гл.бухг.!C45+Бухгалтеры!C45</f>
        <v>731</v>
      </c>
      <c r="D45" s="108">
        <f>Гл.бухг.!D45+Бухгалтеры!D45</f>
        <v>718</v>
      </c>
      <c r="E45" s="109">
        <f t="shared" si="0"/>
        <v>98.221614227086178</v>
      </c>
      <c r="F45" s="108">
        <f>Гл.бухг.!F45+Бухгалтеры!F45</f>
        <v>688</v>
      </c>
      <c r="G45" s="109">
        <f t="shared" si="1"/>
        <v>95.82172701949861</v>
      </c>
      <c r="H45" s="108">
        <f>Гл.бухг.!H45+Бухгалтеры!H45</f>
        <v>688</v>
      </c>
      <c r="I45" s="109">
        <f t="shared" si="2"/>
        <v>95.82172701949861</v>
      </c>
      <c r="J45" s="109">
        <f t="shared" si="3"/>
        <v>94.117647058823522</v>
      </c>
      <c r="K45" s="108">
        <f>Гл.бухг.!K45+Бухгалтеры!K45</f>
        <v>399</v>
      </c>
      <c r="L45" s="109">
        <f t="shared" si="4"/>
        <v>55.571030640668525</v>
      </c>
      <c r="M45" s="108">
        <f>Гл.бухг.!M45+Бухгалтеры!M45</f>
        <v>289</v>
      </c>
      <c r="N45" s="109">
        <f t="shared" si="5"/>
        <v>40.250696378830078</v>
      </c>
      <c r="O45" s="108">
        <f>Гл.бухг.!O45+Бухгалтеры!O45</f>
        <v>30</v>
      </c>
      <c r="P45" s="109">
        <f t="shared" si="6"/>
        <v>4.1782729805013927</v>
      </c>
      <c r="Q45" s="108">
        <f>Гл.бухг.!Q45+Бухгалтеры!Q45</f>
        <v>5</v>
      </c>
      <c r="R45" s="109">
        <f t="shared" si="7"/>
        <v>16.666666666666664</v>
      </c>
      <c r="S45" s="108">
        <f>Гл.бухг.!S45+Бухгалтеры!S45</f>
        <v>85</v>
      </c>
      <c r="T45" s="109">
        <f t="shared" si="8"/>
        <v>11.838440111420613</v>
      </c>
      <c r="U45" s="108">
        <f>Гл.бухг.!U45+Бухгалтеры!U45</f>
        <v>92</v>
      </c>
      <c r="V45" s="109">
        <f t="shared" si="9"/>
        <v>12.813370473537605</v>
      </c>
      <c r="W45" s="108">
        <f>Гл.бухг.!W45+Бухгалтеры!W45</f>
        <v>55</v>
      </c>
      <c r="X45" s="109">
        <f t="shared" si="10"/>
        <v>7.6601671309192199</v>
      </c>
      <c r="Y45" s="108">
        <f>Гл.бухг.!Y45+Бухгалтеры!Y45</f>
        <v>51</v>
      </c>
      <c r="Z45" s="109">
        <f t="shared" si="11"/>
        <v>7.103064066852367</v>
      </c>
      <c r="AA45" s="108">
        <f>Гл.бухг.!AA45+Бухгалтеры!AA45</f>
        <v>1</v>
      </c>
      <c r="AB45" s="109">
        <f t="shared" si="12"/>
        <v>0.1392757660167131</v>
      </c>
      <c r="AC45" s="109">
        <f t="shared" si="13"/>
        <v>1.9607843137254901</v>
      </c>
      <c r="AD45" s="108">
        <f>Гл.бухг.!AD45+Бухгалтеры!AD45</f>
        <v>58</v>
      </c>
      <c r="AE45" s="109">
        <f t="shared" si="14"/>
        <v>8.0779944289693599</v>
      </c>
      <c r="AF45" s="108">
        <f>Гл.бухг.!AF45+Бухгалтеры!AF45</f>
        <v>0</v>
      </c>
      <c r="AG45" s="109">
        <f t="shared" si="15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108">
        <f>Гл.бухг.!C46+Бухгалтеры!C46</f>
        <v>483</v>
      </c>
      <c r="D46" s="108">
        <f>Гл.бухг.!D46+Бухгалтеры!D46</f>
        <v>468</v>
      </c>
      <c r="E46" s="109">
        <f t="shared" si="0"/>
        <v>96.894409937888199</v>
      </c>
      <c r="F46" s="108">
        <f>Гл.бухг.!F46+Бухгалтеры!F46</f>
        <v>439</v>
      </c>
      <c r="G46" s="109">
        <f t="shared" si="1"/>
        <v>93.803418803418808</v>
      </c>
      <c r="H46" s="108">
        <f>Гл.бухг.!H46+Бухгалтеры!H46</f>
        <v>462</v>
      </c>
      <c r="I46" s="109">
        <f t="shared" si="2"/>
        <v>98.71794871794873</v>
      </c>
      <c r="J46" s="109">
        <f t="shared" si="3"/>
        <v>95.652173913043484</v>
      </c>
      <c r="K46" s="108">
        <f>Гл.бухг.!K46+Бухгалтеры!K46</f>
        <v>282</v>
      </c>
      <c r="L46" s="109">
        <f t="shared" si="4"/>
        <v>60.256410256410255</v>
      </c>
      <c r="M46" s="108">
        <f>Гл.бухг.!M46+Бухгалтеры!M46</f>
        <v>180</v>
      </c>
      <c r="N46" s="109">
        <f t="shared" si="5"/>
        <v>38.461538461538467</v>
      </c>
      <c r="O46" s="108">
        <f>Гл.бухг.!O46+Бухгалтеры!O46</f>
        <v>6</v>
      </c>
      <c r="P46" s="109">
        <f t="shared" si="6"/>
        <v>1.2820512820512819</v>
      </c>
      <c r="Q46" s="108">
        <f>Гл.бухг.!Q46+Бухгалтеры!Q46</f>
        <v>0</v>
      </c>
      <c r="R46" s="109">
        <f t="shared" si="7"/>
        <v>0</v>
      </c>
      <c r="S46" s="108">
        <f>Гл.бухг.!S46+Бухгалтеры!S46</f>
        <v>32</v>
      </c>
      <c r="T46" s="109">
        <f t="shared" si="8"/>
        <v>6.8376068376068382</v>
      </c>
      <c r="U46" s="108">
        <f>Гл.бухг.!U46+Бухгалтеры!U46</f>
        <v>63</v>
      </c>
      <c r="V46" s="109">
        <f t="shared" si="9"/>
        <v>13.461538461538462</v>
      </c>
      <c r="W46" s="108">
        <f>Гл.бухг.!W46+Бухгалтеры!W46</f>
        <v>5</v>
      </c>
      <c r="X46" s="109">
        <f t="shared" si="10"/>
        <v>1.0683760683760684</v>
      </c>
      <c r="Y46" s="108">
        <f>Гл.бухг.!Y46+Бухгалтеры!Y46</f>
        <v>40</v>
      </c>
      <c r="Z46" s="109">
        <f t="shared" si="11"/>
        <v>8.5470085470085468</v>
      </c>
      <c r="AA46" s="108">
        <f>Гл.бухг.!AA46+Бухгалтеры!AA46</f>
        <v>2</v>
      </c>
      <c r="AB46" s="109">
        <f t="shared" si="12"/>
        <v>0.42735042735042739</v>
      </c>
      <c r="AC46" s="109">
        <f t="shared" si="13"/>
        <v>5</v>
      </c>
      <c r="AD46" s="108">
        <f>Гл.бухг.!AD46+Бухгалтеры!AD46</f>
        <v>37</v>
      </c>
      <c r="AE46" s="109">
        <f t="shared" si="14"/>
        <v>7.9059829059829054</v>
      </c>
      <c r="AF46" s="108">
        <f>Гл.бухг.!AF46+Бухгалтеры!AF46</f>
        <v>0</v>
      </c>
      <c r="AG46" s="109">
        <f t="shared" si="15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108">
        <f>Гл.бухг.!C47+Бухгалтеры!C47</f>
        <v>799.5</v>
      </c>
      <c r="D47" s="108">
        <f>Гл.бухг.!D47+Бухгалтеры!D47</f>
        <v>765</v>
      </c>
      <c r="E47" s="109">
        <f t="shared" si="0"/>
        <v>95.684803001876176</v>
      </c>
      <c r="F47" s="108">
        <f>Гл.бухг.!F47+Бухгалтеры!F47</f>
        <v>730</v>
      </c>
      <c r="G47" s="109">
        <f t="shared" si="1"/>
        <v>95.424836601307192</v>
      </c>
      <c r="H47" s="108">
        <f>Гл.бухг.!H47+Бухгалтеры!H47</f>
        <v>737</v>
      </c>
      <c r="I47" s="109">
        <f t="shared" si="2"/>
        <v>96.33986928104575</v>
      </c>
      <c r="J47" s="109">
        <f t="shared" si="3"/>
        <v>92.182614133833653</v>
      </c>
      <c r="K47" s="108">
        <f>Гл.бухг.!K47+Бухгалтеры!K47</f>
        <v>402</v>
      </c>
      <c r="L47" s="109">
        <f t="shared" si="4"/>
        <v>52.549019607843142</v>
      </c>
      <c r="M47" s="108">
        <f>Гл.бухг.!M47+Бухгалтеры!M47</f>
        <v>335</v>
      </c>
      <c r="N47" s="109">
        <f t="shared" si="5"/>
        <v>43.790849673202615</v>
      </c>
      <c r="O47" s="108">
        <f>Гл.бухг.!O47+Бухгалтеры!O47</f>
        <v>28</v>
      </c>
      <c r="P47" s="109">
        <f t="shared" si="6"/>
        <v>3.6601307189542487</v>
      </c>
      <c r="Q47" s="108">
        <f>Гл.бухг.!Q47+Бухгалтеры!Q47</f>
        <v>1</v>
      </c>
      <c r="R47" s="109">
        <f t="shared" si="7"/>
        <v>3.5714285714285712</v>
      </c>
      <c r="S47" s="108">
        <f>Гл.бухг.!S47+Бухгалтеры!S47</f>
        <v>55</v>
      </c>
      <c r="T47" s="109">
        <f t="shared" si="8"/>
        <v>7.18954248366013</v>
      </c>
      <c r="U47" s="108">
        <f>Гл.бухг.!U47+Бухгалтеры!U47</f>
        <v>122</v>
      </c>
      <c r="V47" s="109">
        <f t="shared" si="9"/>
        <v>15.947712418300652</v>
      </c>
      <c r="W47" s="108">
        <f>Гл.бухг.!W47+Бухгалтеры!W47</f>
        <v>77</v>
      </c>
      <c r="X47" s="109">
        <f t="shared" si="10"/>
        <v>10.065359477124183</v>
      </c>
      <c r="Y47" s="108">
        <f>Гл.бухг.!Y47+Бухгалтеры!Y47</f>
        <v>70</v>
      </c>
      <c r="Z47" s="109">
        <f t="shared" si="11"/>
        <v>9.1503267973856204</v>
      </c>
      <c r="AA47" s="108">
        <f>Гл.бухг.!AA47+Бухгалтеры!AA47</f>
        <v>1</v>
      </c>
      <c r="AB47" s="109">
        <f t="shared" si="12"/>
        <v>0.13071895424836599</v>
      </c>
      <c r="AC47" s="109">
        <f t="shared" si="13"/>
        <v>1.4285714285714286</v>
      </c>
      <c r="AD47" s="108">
        <f>Гл.бухг.!AD47+Бухгалтеры!AD47</f>
        <v>65</v>
      </c>
      <c r="AE47" s="109">
        <f t="shared" si="14"/>
        <v>8.4967320261437909</v>
      </c>
      <c r="AF47" s="108">
        <f>Гл.бухг.!AF47+Бухгалтеры!AF47</f>
        <v>0</v>
      </c>
      <c r="AG47" s="109">
        <f t="shared" si="15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108">
        <f>Гл.бухг.!C48+Бухгалтеры!C48</f>
        <v>951</v>
      </c>
      <c r="D48" s="108">
        <f>Гл.бухг.!D48+Бухгалтеры!D48</f>
        <v>905</v>
      </c>
      <c r="E48" s="109">
        <f t="shared" si="0"/>
        <v>95.162986330178754</v>
      </c>
      <c r="F48" s="108">
        <f>Гл.бухг.!F48+Бухгалтеры!F48</f>
        <v>872</v>
      </c>
      <c r="G48" s="109">
        <f t="shared" si="1"/>
        <v>96.353591160221001</v>
      </c>
      <c r="H48" s="108">
        <f>Гл.бухг.!H48+Бухгалтеры!H48</f>
        <v>889</v>
      </c>
      <c r="I48" s="109">
        <f t="shared" si="2"/>
        <v>98.232044198895025</v>
      </c>
      <c r="J48" s="109">
        <f t="shared" si="3"/>
        <v>93.480546792849623</v>
      </c>
      <c r="K48" s="108">
        <f>Гл.бухг.!K48+Бухгалтеры!K48</f>
        <v>561</v>
      </c>
      <c r="L48" s="109">
        <f t="shared" si="4"/>
        <v>61.988950276243095</v>
      </c>
      <c r="M48" s="108">
        <f>Гл.бухг.!M48+Бухгалтеры!M48</f>
        <v>328</v>
      </c>
      <c r="N48" s="109">
        <f t="shared" si="5"/>
        <v>36.24309392265193</v>
      </c>
      <c r="O48" s="108">
        <f>Гл.бухг.!O48+Бухгалтеры!O48</f>
        <v>16</v>
      </c>
      <c r="P48" s="109">
        <f t="shared" si="6"/>
        <v>1.7679558011049725</v>
      </c>
      <c r="Q48" s="108">
        <f>Гл.бухг.!Q48+Бухгалтеры!Q48</f>
        <v>1</v>
      </c>
      <c r="R48" s="109">
        <f t="shared" si="7"/>
        <v>6.25</v>
      </c>
      <c r="S48" s="108">
        <f>Гл.бухг.!S48+Бухгалтеры!S48</f>
        <v>96</v>
      </c>
      <c r="T48" s="109">
        <f t="shared" si="8"/>
        <v>10.607734806629834</v>
      </c>
      <c r="U48" s="108">
        <f>Гл.бухг.!U48+Бухгалтеры!U48</f>
        <v>160</v>
      </c>
      <c r="V48" s="109">
        <f t="shared" si="9"/>
        <v>17.679558011049721</v>
      </c>
      <c r="W48" s="108">
        <f>Гл.бухг.!W48+Бухгалтеры!W48</f>
        <v>40</v>
      </c>
      <c r="X48" s="109">
        <f t="shared" si="10"/>
        <v>4.4198895027624303</v>
      </c>
      <c r="Y48" s="108">
        <f>Гл.бухг.!Y48+Бухгалтеры!Y48</f>
        <v>5</v>
      </c>
      <c r="Z48" s="109">
        <f t="shared" si="11"/>
        <v>0.55248618784530379</v>
      </c>
      <c r="AA48" s="108">
        <f>Гл.бухг.!AA48+Бухгалтеры!AA48</f>
        <v>102</v>
      </c>
      <c r="AB48" s="109">
        <f t="shared" si="12"/>
        <v>11.270718232044199</v>
      </c>
      <c r="AC48" s="109">
        <f t="shared" si="13"/>
        <v>2039.9999999999998</v>
      </c>
      <c r="AD48" s="108">
        <f>Гл.бухг.!AD48+Бухгалтеры!AD48</f>
        <v>106</v>
      </c>
      <c r="AE48" s="109">
        <f t="shared" si="14"/>
        <v>11.712707182320441</v>
      </c>
      <c r="AF48" s="108">
        <f>Гл.бухг.!AF48+Бухгалтеры!AF48</f>
        <v>0</v>
      </c>
      <c r="AG48" s="109">
        <f t="shared" si="15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108">
        <f>Гл.бухг.!C49+Бухгалтеры!C49</f>
        <v>997</v>
      </c>
      <c r="D49" s="108">
        <f>Гл.бухг.!D49+Бухгалтеры!D49</f>
        <v>949</v>
      </c>
      <c r="E49" s="109">
        <f t="shared" si="0"/>
        <v>95.18555667001003</v>
      </c>
      <c r="F49" s="108">
        <f>Гл.бухг.!F49+Бухгалтеры!F49</f>
        <v>831</v>
      </c>
      <c r="G49" s="109">
        <f t="shared" si="1"/>
        <v>87.565858798735505</v>
      </c>
      <c r="H49" s="108">
        <f>Гл.бухг.!H49+Бухгалтеры!H49</f>
        <v>918</v>
      </c>
      <c r="I49" s="109">
        <f t="shared" si="2"/>
        <v>96.733403582718651</v>
      </c>
      <c r="J49" s="109">
        <f t="shared" si="3"/>
        <v>92.076228686058172</v>
      </c>
      <c r="K49" s="108">
        <f>Гл.бухг.!K49+Бухгалтеры!K49</f>
        <v>522</v>
      </c>
      <c r="L49" s="109">
        <f t="shared" si="4"/>
        <v>55.005268703898849</v>
      </c>
      <c r="M49" s="108">
        <f>Гл.бухг.!M49+Бухгалтеры!M49</f>
        <v>396</v>
      </c>
      <c r="N49" s="109">
        <f t="shared" si="5"/>
        <v>41.728134878819809</v>
      </c>
      <c r="O49" s="108">
        <f>Гл.бухг.!O49+Бухгалтеры!O49</f>
        <v>31</v>
      </c>
      <c r="P49" s="109">
        <f t="shared" si="6"/>
        <v>3.2665964172813484</v>
      </c>
      <c r="Q49" s="108">
        <f>Гл.бухг.!Q49+Бухгалтеры!Q49</f>
        <v>2</v>
      </c>
      <c r="R49" s="109">
        <f t="shared" si="7"/>
        <v>6.4516129032258061</v>
      </c>
      <c r="S49" s="108">
        <f>Гл.бухг.!S49+Бухгалтеры!S49</f>
        <v>49</v>
      </c>
      <c r="T49" s="109">
        <f t="shared" si="8"/>
        <v>5.1633298208640674</v>
      </c>
      <c r="U49" s="108">
        <f>Гл.бухг.!U49+Бухгалтеры!U49</f>
        <v>125</v>
      </c>
      <c r="V49" s="109">
        <f t="shared" si="9"/>
        <v>13.171759747102213</v>
      </c>
      <c r="W49" s="108">
        <f>Гл.бухг.!W49+Бухгалтеры!W49</f>
        <v>4</v>
      </c>
      <c r="X49" s="109">
        <f t="shared" si="10"/>
        <v>0.42149631190727077</v>
      </c>
      <c r="Y49" s="108">
        <f>Гл.бухг.!Y49+Бухгалтеры!Y49</f>
        <v>37</v>
      </c>
      <c r="Z49" s="109">
        <f t="shared" si="11"/>
        <v>3.8988408851422554</v>
      </c>
      <c r="AA49" s="108">
        <f>Гл.бухг.!AA49+Бухгалтеры!AA49</f>
        <v>17</v>
      </c>
      <c r="AB49" s="109">
        <f t="shared" si="12"/>
        <v>1.7913593256059008</v>
      </c>
      <c r="AC49" s="109">
        <f t="shared" si="13"/>
        <v>45.945945945945951</v>
      </c>
      <c r="AD49" s="108">
        <f>Гл.бухг.!AD49+Бухгалтеры!AD49</f>
        <v>92</v>
      </c>
      <c r="AE49" s="109">
        <f t="shared" si="14"/>
        <v>9.6944151738672275</v>
      </c>
      <c r="AF49" s="108">
        <f>Гл.бухг.!AF49+Бухгалтеры!AF49</f>
        <v>2</v>
      </c>
      <c r="AG49" s="109">
        <f t="shared" si="15"/>
        <v>0.21074815595363539</v>
      </c>
      <c r="AH49" s="42"/>
      <c r="AI49" s="42"/>
    </row>
    <row r="50" spans="1:35" x14ac:dyDescent="0.25">
      <c r="A50" s="93">
        <v>39</v>
      </c>
      <c r="B50" s="94" t="s">
        <v>72</v>
      </c>
      <c r="C50" s="108">
        <f>Гл.бухг.!C50+Бухгалтеры!C50</f>
        <v>495</v>
      </c>
      <c r="D50" s="108">
        <f>Гл.бухг.!D50+Бухгалтеры!D50</f>
        <v>489</v>
      </c>
      <c r="E50" s="109">
        <f t="shared" si="0"/>
        <v>98.787878787878796</v>
      </c>
      <c r="F50" s="108">
        <f>Гл.бухг.!F50+Бухгалтеры!F50</f>
        <v>470</v>
      </c>
      <c r="G50" s="109">
        <f t="shared" si="1"/>
        <v>96.114519427402868</v>
      </c>
      <c r="H50" s="108">
        <f>Гл.бухг.!H50+Бухгалтеры!H50</f>
        <v>479</v>
      </c>
      <c r="I50" s="109">
        <f t="shared" si="2"/>
        <v>97.955010224948879</v>
      </c>
      <c r="J50" s="109">
        <f t="shared" si="3"/>
        <v>96.767676767676775</v>
      </c>
      <c r="K50" s="108">
        <f>Гл.бухг.!K50+Бухгалтеры!K50</f>
        <v>320</v>
      </c>
      <c r="L50" s="109">
        <f t="shared" si="4"/>
        <v>65.439672801635993</v>
      </c>
      <c r="M50" s="108">
        <f>Гл.бухг.!M50+Бухгалтеры!M50</f>
        <v>159</v>
      </c>
      <c r="N50" s="109">
        <f t="shared" si="5"/>
        <v>32.515337423312886</v>
      </c>
      <c r="O50" s="108">
        <f>Гл.бухг.!O50+Бухгалтеры!O50</f>
        <v>10</v>
      </c>
      <c r="P50" s="109">
        <f t="shared" si="6"/>
        <v>2.0449897750511248</v>
      </c>
      <c r="Q50" s="108">
        <f>Гл.бухг.!Q50+Бухгалтеры!Q50</f>
        <v>1</v>
      </c>
      <c r="R50" s="109">
        <f t="shared" si="7"/>
        <v>10</v>
      </c>
      <c r="S50" s="108">
        <f>Гл.бухг.!S50+Бухгалтеры!S50</f>
        <v>19</v>
      </c>
      <c r="T50" s="109">
        <f t="shared" si="8"/>
        <v>3.8854805725971371</v>
      </c>
      <c r="U50" s="108">
        <f>Гл.бухг.!U50+Бухгалтеры!U50</f>
        <v>70</v>
      </c>
      <c r="V50" s="109">
        <f t="shared" si="9"/>
        <v>14.314928425357873</v>
      </c>
      <c r="W50" s="108">
        <f>Гл.бухг.!W50+Бухгалтеры!W50</f>
        <v>9</v>
      </c>
      <c r="X50" s="109">
        <f t="shared" si="10"/>
        <v>1.8404907975460123</v>
      </c>
      <c r="Y50" s="108">
        <f>Гл.бухг.!Y50+Бухгалтеры!Y50</f>
        <v>23</v>
      </c>
      <c r="Z50" s="109">
        <f t="shared" si="11"/>
        <v>4.703476482617587</v>
      </c>
      <c r="AA50" s="108">
        <f>Гл.бухг.!AA50+Бухгалтеры!AA50</f>
        <v>2</v>
      </c>
      <c r="AB50" s="109">
        <f t="shared" si="12"/>
        <v>0.40899795501022501</v>
      </c>
      <c r="AC50" s="109">
        <f t="shared" si="13"/>
        <v>8.695652173913043</v>
      </c>
      <c r="AD50" s="108">
        <f>Гл.бухг.!AD50+Бухгалтеры!AD50</f>
        <v>18</v>
      </c>
      <c r="AE50" s="109">
        <f t="shared" si="14"/>
        <v>3.6809815950920246</v>
      </c>
      <c r="AF50" s="108">
        <f>Гл.бухг.!AF50+Бухгалтеры!AF50</f>
        <v>0</v>
      </c>
      <c r="AG50" s="109">
        <f t="shared" si="15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108">
        <f>Гл.бухг.!C51+Бухгалтеры!C51</f>
        <v>549.5</v>
      </c>
      <c r="D51" s="108">
        <f>Гл.бухг.!D51+Бухгалтеры!D51</f>
        <v>531</v>
      </c>
      <c r="E51" s="109">
        <f t="shared" si="0"/>
        <v>96.633303002729747</v>
      </c>
      <c r="F51" s="108">
        <f>Гл.бухг.!F51+Бухгалтеры!F51</f>
        <v>503</v>
      </c>
      <c r="G51" s="109">
        <f t="shared" si="1"/>
        <v>94.726930320150657</v>
      </c>
      <c r="H51" s="108">
        <f>Гл.бухг.!H51+Бухгалтеры!H51</f>
        <v>509</v>
      </c>
      <c r="I51" s="109">
        <f t="shared" si="2"/>
        <v>95.856873822975516</v>
      </c>
      <c r="J51" s="109">
        <f t="shared" si="3"/>
        <v>92.629663330300275</v>
      </c>
      <c r="K51" s="108">
        <f>Гл.бухг.!K51+Бухгалтеры!K51</f>
        <v>261</v>
      </c>
      <c r="L51" s="109">
        <f t="shared" si="4"/>
        <v>49.152542372881356</v>
      </c>
      <c r="M51" s="108">
        <f>Гл.бухг.!M51+Бухгалтеры!M51</f>
        <v>248</v>
      </c>
      <c r="N51" s="109">
        <f t="shared" si="5"/>
        <v>46.704331450094159</v>
      </c>
      <c r="O51" s="108">
        <f>Гл.бухг.!O51+Бухгалтеры!O51</f>
        <v>22</v>
      </c>
      <c r="P51" s="109">
        <f t="shared" si="6"/>
        <v>4.1431261770244827</v>
      </c>
      <c r="Q51" s="108">
        <f>Гл.бухг.!Q51+Бухгалтеры!Q51</f>
        <v>2</v>
      </c>
      <c r="R51" s="109">
        <f t="shared" si="7"/>
        <v>9.0909090909090917</v>
      </c>
      <c r="S51" s="108">
        <f>Гл.бухг.!S51+Бухгалтеры!S51</f>
        <v>50</v>
      </c>
      <c r="T51" s="109">
        <f t="shared" si="8"/>
        <v>9.4161958568738235</v>
      </c>
      <c r="U51" s="108">
        <f>Гл.бухг.!U51+Бухгалтеры!U51</f>
        <v>62</v>
      </c>
      <c r="V51" s="109">
        <f t="shared" si="9"/>
        <v>11.67608286252354</v>
      </c>
      <c r="W51" s="108">
        <f>Гл.бухг.!W51+Бухгалтеры!W51</f>
        <v>43</v>
      </c>
      <c r="X51" s="109">
        <f t="shared" si="10"/>
        <v>8.0979284369114879</v>
      </c>
      <c r="Y51" s="108">
        <f>Гл.бухг.!Y51+Бухгалтеры!Y51</f>
        <v>39</v>
      </c>
      <c r="Z51" s="109">
        <f t="shared" si="11"/>
        <v>7.3446327683615822</v>
      </c>
      <c r="AA51" s="108">
        <f>Гл.бухг.!AA51+Бухгалтеры!AA51</f>
        <v>4</v>
      </c>
      <c r="AB51" s="109">
        <f t="shared" si="12"/>
        <v>0.75329566854990582</v>
      </c>
      <c r="AC51" s="109">
        <f t="shared" si="13"/>
        <v>10.256410256410255</v>
      </c>
      <c r="AD51" s="108">
        <f>Гл.бухг.!AD51+Бухгалтеры!AD51</f>
        <v>38</v>
      </c>
      <c r="AE51" s="109">
        <f t="shared" si="14"/>
        <v>7.1563088512241055</v>
      </c>
      <c r="AF51" s="108">
        <f>Гл.бухг.!AF51+Бухгалтеры!AF51</f>
        <v>1</v>
      </c>
      <c r="AG51" s="109">
        <f t="shared" si="15"/>
        <v>0.18832391713747645</v>
      </c>
      <c r="AH51" s="42"/>
      <c r="AI51" s="42"/>
    </row>
    <row r="52" spans="1:35" x14ac:dyDescent="0.25">
      <c r="A52" s="93">
        <v>41</v>
      </c>
      <c r="B52" s="94" t="s">
        <v>74</v>
      </c>
      <c r="C52" s="108">
        <f>Гл.бухг.!C52+Бухгалтеры!C52</f>
        <v>902</v>
      </c>
      <c r="D52" s="108">
        <f>Гл.бухг.!D52+Бухгалтеры!D52</f>
        <v>884</v>
      </c>
      <c r="E52" s="109">
        <f t="shared" si="0"/>
        <v>98.004434589800454</v>
      </c>
      <c r="F52" s="108">
        <f>Гл.бухг.!F52+Бухгалтеры!F52</f>
        <v>835</v>
      </c>
      <c r="G52" s="109">
        <f t="shared" si="1"/>
        <v>94.457013574660635</v>
      </c>
      <c r="H52" s="108">
        <f>Гл.бухг.!H52+Бухгалтеры!H52</f>
        <v>861</v>
      </c>
      <c r="I52" s="109">
        <f t="shared" si="2"/>
        <v>97.398190045248867</v>
      </c>
      <c r="J52" s="109">
        <f t="shared" si="3"/>
        <v>95.454545454545453</v>
      </c>
      <c r="K52" s="108">
        <f>Гл.бухг.!K52+Бухгалтеры!K52</f>
        <v>520</v>
      </c>
      <c r="L52" s="109">
        <f t="shared" si="4"/>
        <v>58.82352941176471</v>
      </c>
      <c r="M52" s="108">
        <f>Гл.бухг.!M52+Бухгалтеры!M52</f>
        <v>341</v>
      </c>
      <c r="N52" s="109">
        <f t="shared" si="5"/>
        <v>38.574660633484164</v>
      </c>
      <c r="O52" s="108">
        <f>Гл.бухг.!O52+Бухгалтеры!O52</f>
        <v>23</v>
      </c>
      <c r="P52" s="109">
        <f t="shared" si="6"/>
        <v>2.6018099547511313</v>
      </c>
      <c r="Q52" s="108">
        <f>Гл.бухг.!Q52+Бухгалтеры!Q52</f>
        <v>0</v>
      </c>
      <c r="R52" s="109">
        <f t="shared" si="7"/>
        <v>0</v>
      </c>
      <c r="S52" s="108">
        <f>Гл.бухг.!S52+Бухгалтеры!S52</f>
        <v>86</v>
      </c>
      <c r="T52" s="109">
        <f t="shared" si="8"/>
        <v>9.7285067873303177</v>
      </c>
      <c r="U52" s="108">
        <f>Гл.бухг.!U52+Бухгалтеры!U52</f>
        <v>111</v>
      </c>
      <c r="V52" s="109">
        <f t="shared" si="9"/>
        <v>12.55656108597285</v>
      </c>
      <c r="W52" s="108">
        <f>Гл.бухг.!W52+Бухгалтеры!W52</f>
        <v>23</v>
      </c>
      <c r="X52" s="109">
        <f t="shared" si="10"/>
        <v>2.6018099547511313</v>
      </c>
      <c r="Y52" s="108">
        <f>Гл.бухг.!Y52+Бухгалтеры!Y52</f>
        <v>73</v>
      </c>
      <c r="Z52" s="109">
        <f t="shared" si="11"/>
        <v>8.2579185520361982</v>
      </c>
      <c r="AA52" s="108">
        <f>Гл.бухг.!AA52+Бухгалтеры!AA52</f>
        <v>2</v>
      </c>
      <c r="AB52" s="109">
        <f t="shared" si="12"/>
        <v>0.22624434389140274</v>
      </c>
      <c r="AC52" s="109">
        <f t="shared" si="13"/>
        <v>2.7397260273972601</v>
      </c>
      <c r="AD52" s="108">
        <f>Гл.бухг.!AD52+Бухгалтеры!AD52</f>
        <v>79</v>
      </c>
      <c r="AE52" s="109">
        <f t="shared" si="14"/>
        <v>8.9366515837104075</v>
      </c>
      <c r="AF52" s="108">
        <f>Гл.бухг.!AF52+Бухгалтеры!AF52</f>
        <v>0</v>
      </c>
      <c r="AG52" s="109">
        <f t="shared" si="15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108">
        <f>Гл.бухг.!C53+Бухгалтеры!C53</f>
        <v>991</v>
      </c>
      <c r="D53" s="108">
        <f>Гл.бухг.!D53+Бухгалтеры!D53</f>
        <v>983</v>
      </c>
      <c r="E53" s="109">
        <f t="shared" si="0"/>
        <v>99.192734611503525</v>
      </c>
      <c r="F53" s="108">
        <f>Гл.бухг.!F53+Бухгалтеры!F53</f>
        <v>899</v>
      </c>
      <c r="G53" s="109">
        <f t="shared" si="1"/>
        <v>91.454730417090531</v>
      </c>
      <c r="H53" s="108">
        <f>Гл.бухг.!H53+Бухгалтеры!H53</f>
        <v>949</v>
      </c>
      <c r="I53" s="109">
        <f t="shared" si="2"/>
        <v>96.541200406917611</v>
      </c>
      <c r="J53" s="109">
        <f t="shared" si="3"/>
        <v>95.761856710393545</v>
      </c>
      <c r="K53" s="108">
        <f>Гл.бухг.!K53+Бухгалтеры!K53</f>
        <v>551</v>
      </c>
      <c r="L53" s="109">
        <f t="shared" si="4"/>
        <v>56.052899287894199</v>
      </c>
      <c r="M53" s="108">
        <f>Гл.бухг.!M53+Бухгалтеры!M53</f>
        <v>398</v>
      </c>
      <c r="N53" s="109">
        <f t="shared" si="5"/>
        <v>40.488301119023397</v>
      </c>
      <c r="O53" s="108">
        <f>Гл.бухг.!O53+Бухгалтеры!O53</f>
        <v>34</v>
      </c>
      <c r="P53" s="109">
        <f t="shared" si="6"/>
        <v>3.4587995930824009</v>
      </c>
      <c r="Q53" s="108">
        <f>Гл.бухг.!Q53+Бухгалтеры!Q53</f>
        <v>10</v>
      </c>
      <c r="R53" s="109">
        <f t="shared" si="7"/>
        <v>29.411764705882355</v>
      </c>
      <c r="S53" s="108">
        <f>Гл.бухг.!S53+Бухгалтеры!S53</f>
        <v>100</v>
      </c>
      <c r="T53" s="109">
        <f t="shared" si="8"/>
        <v>10.172939979654121</v>
      </c>
      <c r="U53" s="108">
        <f>Гл.бухг.!U53+Бухгалтеры!U53</f>
        <v>166</v>
      </c>
      <c r="V53" s="109">
        <f t="shared" si="9"/>
        <v>16.887080366225842</v>
      </c>
      <c r="W53" s="108">
        <f>Гл.бухг.!W53+Бухгалтеры!W53</f>
        <v>19</v>
      </c>
      <c r="X53" s="109">
        <f t="shared" si="10"/>
        <v>1.9328585961342828</v>
      </c>
      <c r="Y53" s="108">
        <f>Гл.бухг.!Y53+Бухгалтеры!Y53</f>
        <v>70</v>
      </c>
      <c r="Z53" s="109">
        <f t="shared" si="11"/>
        <v>7.1210579857578837</v>
      </c>
      <c r="AA53" s="108">
        <f>Гл.бухг.!AA53+Бухгалтеры!AA53</f>
        <v>4</v>
      </c>
      <c r="AB53" s="109">
        <f t="shared" si="12"/>
        <v>0.40691759918616477</v>
      </c>
      <c r="AC53" s="109">
        <f t="shared" si="13"/>
        <v>5.7142857142857144</v>
      </c>
      <c r="AD53" s="108">
        <f>Гл.бухг.!AD53+Бухгалтеры!AD53</f>
        <v>74</v>
      </c>
      <c r="AE53" s="109">
        <f t="shared" si="14"/>
        <v>7.5279755849440493</v>
      </c>
      <c r="AF53" s="108">
        <f>Гл.бухг.!AF53+Бухгалтеры!AF53</f>
        <v>2</v>
      </c>
      <c r="AG53" s="109">
        <f t="shared" si="15"/>
        <v>0.20345879959308238</v>
      </c>
      <c r="AH53" s="42"/>
      <c r="AI53" s="42"/>
    </row>
    <row r="54" spans="1:35" x14ac:dyDescent="0.25">
      <c r="A54" s="93">
        <v>43</v>
      </c>
      <c r="B54" s="94" t="s">
        <v>76</v>
      </c>
      <c r="C54" s="108">
        <f>Гл.бухг.!C54+Бухгалтеры!C54</f>
        <v>353</v>
      </c>
      <c r="D54" s="108">
        <f>Гл.бухг.!D54+Бухгалтеры!D54</f>
        <v>371</v>
      </c>
      <c r="E54" s="109">
        <f t="shared" si="0"/>
        <v>105.09915014164307</v>
      </c>
      <c r="F54" s="108">
        <f>Гл.бухг.!F54+Бухгалтеры!F54</f>
        <v>295</v>
      </c>
      <c r="G54" s="109">
        <f t="shared" si="1"/>
        <v>79.514824797843659</v>
      </c>
      <c r="H54" s="108">
        <f>Гл.бухг.!H54+Бухгалтеры!H54</f>
        <v>322</v>
      </c>
      <c r="I54" s="109">
        <f t="shared" si="2"/>
        <v>86.79245283018868</v>
      </c>
      <c r="J54" s="109">
        <f t="shared" si="3"/>
        <v>91.218130311614729</v>
      </c>
      <c r="K54" s="108">
        <f>Гл.бухг.!K54+Бухгалтеры!K54</f>
        <v>181</v>
      </c>
      <c r="L54" s="109">
        <f t="shared" si="4"/>
        <v>48.787061994609168</v>
      </c>
      <c r="M54" s="108">
        <f>Гл.бухг.!M54+Бухгалтеры!M54</f>
        <v>141</v>
      </c>
      <c r="N54" s="109">
        <f t="shared" si="5"/>
        <v>38.005390835579519</v>
      </c>
      <c r="O54" s="108">
        <f>Гл.бухг.!O54+Бухгалтеры!O54</f>
        <v>49</v>
      </c>
      <c r="P54" s="109">
        <f t="shared" si="6"/>
        <v>13.20754716981132</v>
      </c>
      <c r="Q54" s="108">
        <f>Гл.бухг.!Q54+Бухгалтеры!Q54</f>
        <v>3</v>
      </c>
      <c r="R54" s="109">
        <f t="shared" si="7"/>
        <v>6.1224489795918364</v>
      </c>
      <c r="S54" s="108">
        <f>Гл.бухг.!S54+Бухгалтеры!S54</f>
        <v>23</v>
      </c>
      <c r="T54" s="109">
        <f t="shared" si="8"/>
        <v>6.1994609164420487</v>
      </c>
      <c r="U54" s="108">
        <f>Гл.бухг.!U54+Бухгалтеры!U54</f>
        <v>54</v>
      </c>
      <c r="V54" s="109">
        <f t="shared" si="9"/>
        <v>14.555256064690028</v>
      </c>
      <c r="W54" s="108">
        <f>Гл.бухг.!W54+Бухгалтеры!W54</f>
        <v>2</v>
      </c>
      <c r="X54" s="109">
        <f t="shared" si="10"/>
        <v>0.53908355795148255</v>
      </c>
      <c r="Y54" s="108">
        <f>Гл.бухг.!Y54+Бухгалтеры!Y54</f>
        <v>12</v>
      </c>
      <c r="Z54" s="109">
        <f t="shared" si="11"/>
        <v>3.2345013477088949</v>
      </c>
      <c r="AA54" s="108">
        <f>Гл.бухг.!AA54+Бухгалтеры!AA54</f>
        <v>0</v>
      </c>
      <c r="AB54" s="109">
        <f t="shared" si="12"/>
        <v>0</v>
      </c>
      <c r="AC54" s="109">
        <f t="shared" si="13"/>
        <v>0</v>
      </c>
      <c r="AD54" s="108">
        <f>Гл.бухг.!AD54+Бухгалтеры!AD54</f>
        <v>7</v>
      </c>
      <c r="AE54" s="109">
        <f t="shared" si="14"/>
        <v>1.8867924528301887</v>
      </c>
      <c r="AF54" s="108">
        <f>Гл.бухг.!AF54+Бухгалтеры!AF54</f>
        <v>0</v>
      </c>
      <c r="AG54" s="109">
        <f t="shared" si="15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61">
        <f>SUM(C56:C63)</f>
        <v>7944.93</v>
      </c>
      <c r="D55" s="61">
        <f>SUM(D56:D63)</f>
        <v>7719.5</v>
      </c>
      <c r="E55" s="62">
        <f>IF(C55=0,0,D55/C55*100)</f>
        <v>97.162592999560729</v>
      </c>
      <c r="F55" s="61">
        <f>SUM(F56:F63)</f>
        <v>7449.5</v>
      </c>
      <c r="G55" s="62">
        <f>IF(D55=0,0,F55/D55*100)</f>
        <v>96.502364142755354</v>
      </c>
      <c r="H55" s="61">
        <f>SUM(H56:H63)</f>
        <v>7440.5</v>
      </c>
      <c r="I55" s="62">
        <f>IF(D55=0,0,H55/D55*100)</f>
        <v>96.385776280847196</v>
      </c>
      <c r="J55" s="62">
        <f>IF(C55=0,0,H55/C55*100)</f>
        <v>93.650919517226711</v>
      </c>
      <c r="K55" s="61">
        <f>SUM(K56:K63)</f>
        <v>4410.5</v>
      </c>
      <c r="L55" s="62">
        <f>IF(D55=0,0,K55/D55*100)</f>
        <v>57.134529438435131</v>
      </c>
      <c r="M55" s="61">
        <f>SUM(M56:M63)</f>
        <v>3030</v>
      </c>
      <c r="N55" s="62">
        <f>IF(D55=0,0,M55/D55*100)</f>
        <v>39.251246842412073</v>
      </c>
      <c r="O55" s="61">
        <f>SUM(O56:O63)</f>
        <v>279</v>
      </c>
      <c r="P55" s="62">
        <f>IF(D55=0,0,O55/D55*100)</f>
        <v>3.6142237191527946</v>
      </c>
      <c r="Q55" s="61">
        <f>SUM(Q56:Q63)</f>
        <v>83</v>
      </c>
      <c r="R55" s="62">
        <f t="shared" si="7"/>
        <v>29.749103942652326</v>
      </c>
      <c r="S55" s="61">
        <f>SUM(S56:S63)</f>
        <v>642</v>
      </c>
      <c r="T55" s="62">
        <f>IF(D55=0,0,S55/D55*100)</f>
        <v>8.3166008161150327</v>
      </c>
      <c r="U55" s="61">
        <f>SUM(U56:U63)</f>
        <v>1144.5</v>
      </c>
      <c r="V55" s="62">
        <f t="shared" si="9"/>
        <v>14.826089772653669</v>
      </c>
      <c r="W55" s="61">
        <f>SUM(W56:W63)</f>
        <v>221</v>
      </c>
      <c r="X55" s="62">
        <f>IF(D55=0,0,W55/D55*100)</f>
        <v>2.8628797201891314</v>
      </c>
      <c r="Y55" s="61">
        <f>SUM(Y56:Y63)</f>
        <v>652</v>
      </c>
      <c r="Z55" s="62">
        <f>IF(D55=0,0,Y55/D55*100)</f>
        <v>8.4461428849018727</v>
      </c>
      <c r="AA55" s="61">
        <f>SUM(AA56:AA63)</f>
        <v>32</v>
      </c>
      <c r="AB55" s="62">
        <f>IF(D55=0,0,AA55/D55*100)</f>
        <v>0.41453462011788328</v>
      </c>
      <c r="AC55" s="62">
        <f>IF(Y55=0,0,AA55/Y55*100)</f>
        <v>4.9079754601226995</v>
      </c>
      <c r="AD55" s="61">
        <f>SUM(AD56:AD63)</f>
        <v>514</v>
      </c>
      <c r="AE55" s="62">
        <f t="shared" si="14"/>
        <v>6.6584623356435007</v>
      </c>
      <c r="AF55" s="61">
        <f>SUM(AF56:AF63)</f>
        <v>1</v>
      </c>
      <c r="AG55" s="62">
        <f>IF(D55=0,0,AF55/D55*100)</f>
        <v>1.2954206878683852E-2</v>
      </c>
      <c r="AH55" s="46"/>
      <c r="AI55" s="46"/>
    </row>
    <row r="56" spans="1:35" x14ac:dyDescent="0.25">
      <c r="A56" s="93">
        <v>44</v>
      </c>
      <c r="B56" s="94" t="s">
        <v>79</v>
      </c>
      <c r="C56" s="108">
        <f>Гл.бухг.!C56+Бухгалтеры!C56</f>
        <v>157</v>
      </c>
      <c r="D56" s="108">
        <f>Гл.бухг.!D56+Бухгалтеры!D56</f>
        <v>154</v>
      </c>
      <c r="E56" s="109">
        <f t="shared" si="0"/>
        <v>98.089171974522287</v>
      </c>
      <c r="F56" s="108">
        <f>Гл.бухг.!F56+Бухгалтеры!F56</f>
        <v>144</v>
      </c>
      <c r="G56" s="109">
        <f t="shared" si="1"/>
        <v>93.506493506493499</v>
      </c>
      <c r="H56" s="108">
        <f>Гл.бухг.!H56+Бухгалтеры!H56</f>
        <v>154</v>
      </c>
      <c r="I56" s="109">
        <f t="shared" si="2"/>
        <v>100</v>
      </c>
      <c r="J56" s="109">
        <f t="shared" si="3"/>
        <v>98.089171974522287</v>
      </c>
      <c r="K56" s="108">
        <f>Гл.бухг.!K56+Бухгалтеры!K56</f>
        <v>108</v>
      </c>
      <c r="L56" s="109">
        <f t="shared" si="4"/>
        <v>70.129870129870127</v>
      </c>
      <c r="M56" s="108">
        <f>Гл.бухг.!M56+Бухгалтеры!M56</f>
        <v>46</v>
      </c>
      <c r="N56" s="109">
        <f t="shared" si="5"/>
        <v>29.870129870129869</v>
      </c>
      <c r="O56" s="108">
        <f>Гл.бухг.!O56+Бухгалтеры!O56</f>
        <v>0</v>
      </c>
      <c r="P56" s="109">
        <f t="shared" si="6"/>
        <v>0</v>
      </c>
      <c r="Q56" s="108">
        <f>Гл.бухг.!Q56+Бухгалтеры!Q56</f>
        <v>0</v>
      </c>
      <c r="R56" s="109">
        <f t="shared" si="7"/>
        <v>0</v>
      </c>
      <c r="S56" s="108">
        <f>Гл.бухг.!S56+Бухгалтеры!S56</f>
        <v>11</v>
      </c>
      <c r="T56" s="109">
        <f t="shared" si="8"/>
        <v>7.1428571428571423</v>
      </c>
      <c r="U56" s="108">
        <f>Гл.бухг.!U56+Бухгалтеры!U56</f>
        <v>32</v>
      </c>
      <c r="V56" s="109">
        <f t="shared" si="9"/>
        <v>20.779220779220779</v>
      </c>
      <c r="W56" s="108">
        <f>Гл.бухг.!W56+Бухгалтеры!W56</f>
        <v>0</v>
      </c>
      <c r="X56" s="109">
        <f t="shared" si="10"/>
        <v>0</v>
      </c>
      <c r="Y56" s="108">
        <f>Гл.бухг.!Y56+Бухгалтеры!Y56</f>
        <v>14</v>
      </c>
      <c r="Z56" s="109">
        <f t="shared" si="11"/>
        <v>9.0909090909090917</v>
      </c>
      <c r="AA56" s="108">
        <f>Гл.бухг.!AA56+Бухгалтеры!AA56</f>
        <v>3</v>
      </c>
      <c r="AB56" s="109">
        <f t="shared" si="12"/>
        <v>1.948051948051948</v>
      </c>
      <c r="AC56" s="109">
        <f t="shared" si="13"/>
        <v>21.428571428571427</v>
      </c>
      <c r="AD56" s="108">
        <f>Гл.бухг.!AD56+Бухгалтеры!AD56</f>
        <v>12</v>
      </c>
      <c r="AE56" s="109">
        <f t="shared" si="14"/>
        <v>7.7922077922077921</v>
      </c>
      <c r="AF56" s="108">
        <f>Гл.бухг.!AF56+Бухгалтеры!AF56</f>
        <v>0</v>
      </c>
      <c r="AG56" s="109">
        <f t="shared" si="15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108">
        <f>Гл.бухг.!C57+Бухгалтеры!C57</f>
        <v>156</v>
      </c>
      <c r="D57" s="108">
        <f>Гл.бухг.!D57+Бухгалтеры!D57</f>
        <v>149</v>
      </c>
      <c r="E57" s="109">
        <f t="shared" si="0"/>
        <v>95.512820512820511</v>
      </c>
      <c r="F57" s="108">
        <f>Гл.бухг.!F57+Бухгалтеры!F57</f>
        <v>126</v>
      </c>
      <c r="G57" s="109">
        <f t="shared" si="1"/>
        <v>84.56375838926175</v>
      </c>
      <c r="H57" s="108">
        <f>Гл.бухг.!H57+Бухгалтеры!H57</f>
        <v>130</v>
      </c>
      <c r="I57" s="109">
        <f t="shared" si="2"/>
        <v>87.24832214765101</v>
      </c>
      <c r="J57" s="109">
        <f t="shared" si="3"/>
        <v>83.333333333333343</v>
      </c>
      <c r="K57" s="108">
        <f>Гл.бухг.!K57+Бухгалтеры!K57</f>
        <v>83</v>
      </c>
      <c r="L57" s="109">
        <f t="shared" si="4"/>
        <v>55.70469798657718</v>
      </c>
      <c r="M57" s="108">
        <f>Гл.бухг.!M57+Бухгалтеры!M57</f>
        <v>47</v>
      </c>
      <c r="N57" s="109">
        <f t="shared" si="5"/>
        <v>31.543624161073826</v>
      </c>
      <c r="O57" s="108">
        <f>Гл.бухг.!O57+Бухгалтеры!O57</f>
        <v>19</v>
      </c>
      <c r="P57" s="109">
        <f t="shared" si="6"/>
        <v>12.751677852348994</v>
      </c>
      <c r="Q57" s="108">
        <f>Гл.бухг.!Q57+Бухгалтеры!Q57</f>
        <v>2</v>
      </c>
      <c r="R57" s="109">
        <f t="shared" si="7"/>
        <v>10.526315789473683</v>
      </c>
      <c r="S57" s="108">
        <f>Гл.бухг.!S57+Бухгалтеры!S57</f>
        <v>3</v>
      </c>
      <c r="T57" s="109">
        <f t="shared" si="8"/>
        <v>2.0134228187919461</v>
      </c>
      <c r="U57" s="108">
        <f>Гл.бухг.!U57+Бухгалтеры!U57</f>
        <v>39</v>
      </c>
      <c r="V57" s="109">
        <f t="shared" si="9"/>
        <v>26.174496644295303</v>
      </c>
      <c r="W57" s="108">
        <f>Гл.бухг.!W57+Бухгалтеры!W57</f>
        <v>3</v>
      </c>
      <c r="X57" s="109">
        <f t="shared" si="10"/>
        <v>2.0134228187919461</v>
      </c>
      <c r="Y57" s="108">
        <f>Гл.бухг.!Y57+Бухгалтеры!Y57</f>
        <v>12</v>
      </c>
      <c r="Z57" s="109">
        <f t="shared" si="11"/>
        <v>8.0536912751677843</v>
      </c>
      <c r="AA57" s="108">
        <f>Гл.бухг.!AA57+Бухгалтеры!AA57</f>
        <v>0</v>
      </c>
      <c r="AB57" s="109">
        <f t="shared" si="12"/>
        <v>0</v>
      </c>
      <c r="AC57" s="109">
        <f t="shared" si="13"/>
        <v>0</v>
      </c>
      <c r="AD57" s="108">
        <f>Гл.бухг.!AD57+Бухгалтеры!AD57</f>
        <v>3</v>
      </c>
      <c r="AE57" s="109">
        <f t="shared" si="14"/>
        <v>2.0134228187919461</v>
      </c>
      <c r="AF57" s="108">
        <f>Гл.бухг.!AF57+Бухгалтеры!AF57</f>
        <v>0</v>
      </c>
      <c r="AG57" s="109">
        <f t="shared" si="15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108">
        <f>Гл.бухг.!C58+Бухгалтеры!C58</f>
        <v>599</v>
      </c>
      <c r="D58" s="108">
        <f>Гл.бухг.!D58+Бухгалтеры!D58</f>
        <v>580</v>
      </c>
      <c r="E58" s="109">
        <f t="shared" ref="E58:E59" si="48">IF(C58=0,0,D58/C58*100)</f>
        <v>96.828046744574294</v>
      </c>
      <c r="F58" s="108">
        <f>Гл.бухг.!F58+Бухгалтеры!F58</f>
        <v>544</v>
      </c>
      <c r="G58" s="109">
        <f t="shared" ref="G58:G59" si="49">IF(D58=0,0,F58/D58*100)</f>
        <v>93.793103448275858</v>
      </c>
      <c r="H58" s="108">
        <f>Гл.бухг.!H58+Бухгалтеры!H58</f>
        <v>564</v>
      </c>
      <c r="I58" s="109">
        <f t="shared" ref="I58:I59" si="50">IF(D58=0,0,H58/D58*100)</f>
        <v>97.241379310344826</v>
      </c>
      <c r="J58" s="109">
        <f t="shared" ref="J58:J59" si="51">IF(C58=0,0,H58/C58*100)</f>
        <v>94.156928213689483</v>
      </c>
      <c r="K58" s="108">
        <f>Гл.бухг.!K58+Бухгалтеры!K58</f>
        <v>293</v>
      </c>
      <c r="L58" s="109">
        <f t="shared" ref="L58:L59" si="52">IF(D58=0,0,K58/D58*100)</f>
        <v>50.517241379310342</v>
      </c>
      <c r="M58" s="108">
        <f>Гл.бухг.!M58+Бухгалтеры!M58</f>
        <v>271</v>
      </c>
      <c r="N58" s="109">
        <f t="shared" ref="N58:N59" si="53">IF(D58=0,0,M58/D58*100)</f>
        <v>46.724137931034484</v>
      </c>
      <c r="O58" s="108">
        <f>Гл.бухг.!O58+Бухгалтеры!O58</f>
        <v>16</v>
      </c>
      <c r="P58" s="109">
        <f t="shared" ref="P58:P59" si="54">IF(D58=0,0,O58/D58*100)</f>
        <v>2.7586206896551726</v>
      </c>
      <c r="Q58" s="108">
        <f>Гл.бухг.!Q58+Бухгалтеры!Q58</f>
        <v>3</v>
      </c>
      <c r="R58" s="109">
        <f t="shared" ref="R58:R59" si="55">IF(O58=0,0,Q58/O58*100)</f>
        <v>18.75</v>
      </c>
      <c r="S58" s="108">
        <f>Гл.бухг.!S58+Бухгалтеры!S58</f>
        <v>35</v>
      </c>
      <c r="T58" s="109">
        <f t="shared" ref="T58:T59" si="56">IF(D58=0,0,S58/D58*100)</f>
        <v>6.0344827586206895</v>
      </c>
      <c r="U58" s="108">
        <f>Гл.бухг.!U58+Бухгалтеры!U58</f>
        <v>83</v>
      </c>
      <c r="V58" s="109">
        <f t="shared" ref="V58:V59" si="57">IF(D58=0,0,U58/D58*100)</f>
        <v>14.310344827586208</v>
      </c>
      <c r="W58" s="108">
        <f>Гл.бухг.!W58+Бухгалтеры!W58</f>
        <v>3</v>
      </c>
      <c r="X58" s="109">
        <f t="shared" ref="X58:X59" si="58">IF(D58=0,0,W58/D58*100)</f>
        <v>0.51724137931034486</v>
      </c>
      <c r="Y58" s="108">
        <f>Гл.бухг.!Y58+Бухгалтеры!Y58</f>
        <v>48</v>
      </c>
      <c r="Z58" s="109">
        <f t="shared" ref="Z58:Z59" si="59">IF(D58=0,0,Y58/D58*100)</f>
        <v>8.2758620689655178</v>
      </c>
      <c r="AA58" s="108">
        <f>Гл.бухг.!AA58+Бухгалтеры!AA58</f>
        <v>3</v>
      </c>
      <c r="AB58" s="109">
        <f t="shared" ref="AB58:AB59" si="60">IF(D58=0,0,AA58/D58*100)</f>
        <v>0.51724137931034486</v>
      </c>
      <c r="AC58" s="109">
        <f t="shared" ref="AC58:AC59" si="61">IF(Y58=0,0,AA58/Y58*100)</f>
        <v>6.25</v>
      </c>
      <c r="AD58" s="108">
        <f>Гл.бухг.!AD58+Бухгалтеры!AD58</f>
        <v>2</v>
      </c>
      <c r="AE58" s="109">
        <f t="shared" ref="AE58:AE59" si="62">IF(D58=0,0,AD58/D58*100)</f>
        <v>0.34482758620689657</v>
      </c>
      <c r="AF58" s="108">
        <f>Гл.бухг.!AF58+Бухгалтеры!AF58</f>
        <v>0</v>
      </c>
      <c r="AG58" s="109">
        <f t="shared" ref="AG58:AG59" si="63">IF(D58=0,0,AF58/D58*100)</f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108">
        <f>Гл.бухг.!C59+Бухгалтеры!C59</f>
        <v>41.5</v>
      </c>
      <c r="D59" s="108">
        <f>Гл.бухг.!D59+Бухгалтеры!D59</f>
        <v>42</v>
      </c>
      <c r="E59" s="109">
        <f t="shared" si="48"/>
        <v>101.20481927710843</v>
      </c>
      <c r="F59" s="108">
        <f>Гл.бухг.!F59+Бухгалтеры!F59</f>
        <v>39</v>
      </c>
      <c r="G59" s="109">
        <f t="shared" si="49"/>
        <v>92.857142857142861</v>
      </c>
      <c r="H59" s="108">
        <f>Гл.бухг.!H59+Бухгалтеры!H59</f>
        <v>42</v>
      </c>
      <c r="I59" s="109">
        <f t="shared" si="50"/>
        <v>100</v>
      </c>
      <c r="J59" s="109">
        <f t="shared" si="51"/>
        <v>101.20481927710843</v>
      </c>
      <c r="K59" s="108">
        <f>Гл.бухг.!K59+Бухгалтеры!K59</f>
        <v>37</v>
      </c>
      <c r="L59" s="109">
        <f t="shared" si="52"/>
        <v>88.095238095238088</v>
      </c>
      <c r="M59" s="108">
        <f>Гл.бухг.!M59+Бухгалтеры!M59</f>
        <v>5</v>
      </c>
      <c r="N59" s="109">
        <f t="shared" si="53"/>
        <v>11.904761904761903</v>
      </c>
      <c r="O59" s="108">
        <f>Гл.бухг.!O59+Бухгалтеры!O59</f>
        <v>0</v>
      </c>
      <c r="P59" s="109">
        <f t="shared" si="54"/>
        <v>0</v>
      </c>
      <c r="Q59" s="108">
        <f>Гл.бухг.!Q59+Бухгалтеры!Q59</f>
        <v>0</v>
      </c>
      <c r="R59" s="109">
        <f t="shared" si="55"/>
        <v>0</v>
      </c>
      <c r="S59" s="108">
        <f>Гл.бухг.!S59+Бухгалтеры!S59</f>
        <v>2</v>
      </c>
      <c r="T59" s="109">
        <f t="shared" si="56"/>
        <v>4.7619047619047619</v>
      </c>
      <c r="U59" s="108">
        <f>Гл.бухг.!U59+Бухгалтеры!U59</f>
        <v>5</v>
      </c>
      <c r="V59" s="109">
        <f t="shared" si="57"/>
        <v>11.904761904761903</v>
      </c>
      <c r="W59" s="108">
        <f>Гл.бухг.!W59+Бухгалтеры!W59</f>
        <v>0</v>
      </c>
      <c r="X59" s="109">
        <f t="shared" si="58"/>
        <v>0</v>
      </c>
      <c r="Y59" s="108">
        <f>Гл.бухг.!Y59+Бухгалтеры!Y59</f>
        <v>8</v>
      </c>
      <c r="Z59" s="109">
        <f t="shared" si="59"/>
        <v>19.047619047619047</v>
      </c>
      <c r="AA59" s="108">
        <f>Гл.бухг.!AA59+Бухгалтеры!AA59</f>
        <v>0</v>
      </c>
      <c r="AB59" s="109">
        <f t="shared" si="60"/>
        <v>0</v>
      </c>
      <c r="AC59" s="109">
        <f t="shared" si="61"/>
        <v>0</v>
      </c>
      <c r="AD59" s="108">
        <f>Гл.бухг.!AD59+Бухгалтеры!AD59</f>
        <v>7</v>
      </c>
      <c r="AE59" s="109">
        <f t="shared" si="62"/>
        <v>16.666666666666664</v>
      </c>
      <c r="AF59" s="108">
        <f>Гл.бухг.!AF59+Бухгалтеры!AF59</f>
        <v>0</v>
      </c>
      <c r="AG59" s="109">
        <f t="shared" si="63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108">
        <f>Гл.бухг.!C60+Бухгалтеры!C60</f>
        <v>3442.6</v>
      </c>
      <c r="D60" s="108">
        <f>Гл.бухг.!D60+Бухгалтеры!D60</f>
        <v>3402</v>
      </c>
      <c r="E60" s="109">
        <f t="shared" si="0"/>
        <v>98.820658804392039</v>
      </c>
      <c r="F60" s="108">
        <f>Гл.бухг.!F60+Бухгалтеры!F60</f>
        <v>3255</v>
      </c>
      <c r="G60" s="109">
        <f t="shared" si="1"/>
        <v>95.679012345679013</v>
      </c>
      <c r="H60" s="108">
        <f>Гл.бухг.!H60+Бухгалтеры!H60</f>
        <v>3286</v>
      </c>
      <c r="I60" s="109">
        <f t="shared" si="2"/>
        <v>96.590241034685477</v>
      </c>
      <c r="J60" s="109">
        <f t="shared" si="3"/>
        <v>95.4511125312264</v>
      </c>
      <c r="K60" s="108">
        <f>Гл.бухг.!K60+Бухгалтеры!K60</f>
        <v>2085</v>
      </c>
      <c r="L60" s="109">
        <f t="shared" si="4"/>
        <v>61.28747795414462</v>
      </c>
      <c r="M60" s="108">
        <f>Гл.бухг.!M60+Бухгалтеры!M60</f>
        <v>1201</v>
      </c>
      <c r="N60" s="109">
        <f t="shared" si="5"/>
        <v>35.302763080540863</v>
      </c>
      <c r="O60" s="108">
        <f>Гл.бухг.!O60+Бухгалтеры!O60</f>
        <v>116</v>
      </c>
      <c r="P60" s="109">
        <f t="shared" si="6"/>
        <v>3.4097589653145208</v>
      </c>
      <c r="Q60" s="108">
        <f>Гл.бухг.!Q60+Бухгалтеры!Q60</f>
        <v>28</v>
      </c>
      <c r="R60" s="109">
        <f t="shared" si="7"/>
        <v>24.137931034482758</v>
      </c>
      <c r="S60" s="108">
        <f>Гл.бухг.!S60+Бухгалтеры!S60</f>
        <v>294</v>
      </c>
      <c r="T60" s="109">
        <f t="shared" si="8"/>
        <v>8.6419753086419746</v>
      </c>
      <c r="U60" s="108">
        <f>Гл.бухг.!U60+Бухгалтеры!U60</f>
        <v>382</v>
      </c>
      <c r="V60" s="109">
        <f t="shared" si="9"/>
        <v>11.228689006466784</v>
      </c>
      <c r="W60" s="108">
        <f>Гл.бухг.!W60+Бухгалтеры!W60</f>
        <v>39</v>
      </c>
      <c r="X60" s="109">
        <f t="shared" si="10"/>
        <v>1.1463844797178129</v>
      </c>
      <c r="Y60" s="108">
        <f>Гл.бухг.!Y60+Бухгалтеры!Y60</f>
        <v>294</v>
      </c>
      <c r="Z60" s="109">
        <f t="shared" si="11"/>
        <v>8.6419753086419746</v>
      </c>
      <c r="AA60" s="108">
        <f>Гл.бухг.!AA60+Бухгалтеры!AA60</f>
        <v>13</v>
      </c>
      <c r="AB60" s="109">
        <f t="shared" si="12"/>
        <v>0.38212815990593768</v>
      </c>
      <c r="AC60" s="109">
        <f t="shared" si="13"/>
        <v>4.4217687074829932</v>
      </c>
      <c r="AD60" s="108">
        <f>Гл.бухг.!AD60+Бухгалтеры!AD60</f>
        <v>296</v>
      </c>
      <c r="AE60" s="109">
        <f t="shared" si="14"/>
        <v>8.7007642563198129</v>
      </c>
      <c r="AF60" s="108">
        <f>Гл.бухг.!AF60+Бухгалтеры!AF60</f>
        <v>0</v>
      </c>
      <c r="AG60" s="109">
        <f t="shared" si="15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108">
        <f>Гл.бухг.!C61+Бухгалтеры!C61</f>
        <v>256</v>
      </c>
      <c r="D61" s="108">
        <f>Гл.бухг.!D61+Бухгалтеры!D61</f>
        <v>251</v>
      </c>
      <c r="E61" s="109">
        <f t="shared" si="0"/>
        <v>98.046875</v>
      </c>
      <c r="F61" s="108">
        <f>Гл.бухг.!F61+Бухгалтеры!F61</f>
        <v>226</v>
      </c>
      <c r="G61" s="109">
        <f t="shared" si="1"/>
        <v>90.039840637450197</v>
      </c>
      <c r="H61" s="108">
        <f>Гл.бухг.!H61+Бухгалтеры!H61</f>
        <v>247</v>
      </c>
      <c r="I61" s="109">
        <f t="shared" si="2"/>
        <v>98.406374501992033</v>
      </c>
      <c r="J61" s="109">
        <f t="shared" si="3"/>
        <v>96.484375</v>
      </c>
      <c r="K61" s="108">
        <f>Гл.бухг.!K61+Бухгалтеры!K61</f>
        <v>185</v>
      </c>
      <c r="L61" s="109">
        <f t="shared" si="4"/>
        <v>73.705179282868528</v>
      </c>
      <c r="M61" s="108">
        <f>Гл.бухг.!M61+Бухгалтеры!M61</f>
        <v>62</v>
      </c>
      <c r="N61" s="109">
        <f t="shared" si="5"/>
        <v>24.701195219123505</v>
      </c>
      <c r="O61" s="108">
        <f>Гл.бухг.!O61+Бухгалтеры!O61</f>
        <v>4</v>
      </c>
      <c r="P61" s="109">
        <f t="shared" si="6"/>
        <v>1.593625498007968</v>
      </c>
      <c r="Q61" s="108">
        <f>Гл.бухг.!Q61+Бухгалтеры!Q61</f>
        <v>0</v>
      </c>
      <c r="R61" s="109">
        <f t="shared" si="7"/>
        <v>0</v>
      </c>
      <c r="S61" s="108">
        <f>Гл.бухг.!S61+Бухгалтеры!S61</f>
        <v>17</v>
      </c>
      <c r="T61" s="109">
        <f t="shared" si="8"/>
        <v>6.7729083665338639</v>
      </c>
      <c r="U61" s="108">
        <f>Гл.бухг.!U61+Бухгалтеры!U61</f>
        <v>31</v>
      </c>
      <c r="V61" s="109">
        <f t="shared" si="9"/>
        <v>12.350597609561753</v>
      </c>
      <c r="W61" s="108">
        <f>Гл.бухг.!W61+Бухгалтеры!W61</f>
        <v>16</v>
      </c>
      <c r="X61" s="109">
        <f t="shared" si="10"/>
        <v>6.3745019920318722</v>
      </c>
      <c r="Y61" s="108">
        <f>Гл.бухг.!Y61+Бухгалтеры!Y61</f>
        <v>18</v>
      </c>
      <c r="Z61" s="109">
        <f t="shared" si="11"/>
        <v>7.1713147410358573</v>
      </c>
      <c r="AA61" s="108">
        <f>Гл.бухг.!AA61+Бухгалтеры!AA61</f>
        <v>0</v>
      </c>
      <c r="AB61" s="109">
        <f t="shared" si="12"/>
        <v>0</v>
      </c>
      <c r="AC61" s="109">
        <f t="shared" si="13"/>
        <v>0</v>
      </c>
      <c r="AD61" s="108">
        <f>Гл.бухг.!AD61+Бухгалтеры!AD61</f>
        <v>21</v>
      </c>
      <c r="AE61" s="109">
        <f t="shared" si="14"/>
        <v>8.3665338645418323</v>
      </c>
      <c r="AF61" s="108">
        <f>Гл.бухг.!AF61+Бухгалтеры!AF61</f>
        <v>0</v>
      </c>
      <c r="AG61" s="109">
        <f t="shared" si="15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108">
        <f>Гл.бухг.!C62+Бухгалтеры!C62</f>
        <v>1139.83</v>
      </c>
      <c r="D62" s="108">
        <f>Гл.бухг.!D62+Бухгалтеры!D62</f>
        <v>1112.5</v>
      </c>
      <c r="E62" s="109">
        <f t="shared" si="0"/>
        <v>97.602274023319268</v>
      </c>
      <c r="F62" s="108">
        <f>Гл.бухг.!F62+Бухгалтеры!F62</f>
        <v>1056.5</v>
      </c>
      <c r="G62" s="109">
        <f t="shared" si="1"/>
        <v>94.966292134831463</v>
      </c>
      <c r="H62" s="108">
        <f>Гл.бухг.!H62+Бухгалтеры!H62</f>
        <v>1059.5</v>
      </c>
      <c r="I62" s="109">
        <f t="shared" si="2"/>
        <v>95.235955056179776</v>
      </c>
      <c r="J62" s="109">
        <f t="shared" si="3"/>
        <v>92.952457822657777</v>
      </c>
      <c r="K62" s="108">
        <f>Гл.бухг.!K62+Бухгалтеры!K62</f>
        <v>658.5</v>
      </c>
      <c r="L62" s="109">
        <f t="shared" si="4"/>
        <v>59.19101123595506</v>
      </c>
      <c r="M62" s="108">
        <f>Гл.бухг.!M62+Бухгалтеры!M62</f>
        <v>401</v>
      </c>
      <c r="N62" s="109">
        <f t="shared" si="5"/>
        <v>36.044943820224717</v>
      </c>
      <c r="O62" s="108">
        <f>Гл.бухг.!O62+Бухгалтеры!O62</f>
        <v>53</v>
      </c>
      <c r="P62" s="109">
        <f t="shared" si="6"/>
        <v>4.7640449438202248</v>
      </c>
      <c r="Q62" s="108">
        <f>Гл.бухг.!Q62+Бухгалтеры!Q62</f>
        <v>4</v>
      </c>
      <c r="R62" s="109">
        <f t="shared" si="7"/>
        <v>7.5471698113207548</v>
      </c>
      <c r="S62" s="108">
        <f>Гл.бухг.!S62+Бухгалтеры!S62</f>
        <v>80</v>
      </c>
      <c r="T62" s="109">
        <f t="shared" si="8"/>
        <v>7.1910112359550569</v>
      </c>
      <c r="U62" s="108">
        <f>Гл.бухг.!U62+Бухгалтеры!U62</f>
        <v>218.5</v>
      </c>
      <c r="V62" s="109">
        <f t="shared" si="9"/>
        <v>19.64044943820225</v>
      </c>
      <c r="W62" s="108">
        <f>Гл.бухг.!W62+Бухгалтеры!W62</f>
        <v>22</v>
      </c>
      <c r="X62" s="109">
        <f t="shared" si="10"/>
        <v>1.9775280898876404</v>
      </c>
      <c r="Y62" s="108">
        <f>Гл.бухг.!Y62+Бухгалтеры!Y62</f>
        <v>76</v>
      </c>
      <c r="Z62" s="109">
        <f t="shared" si="11"/>
        <v>6.8314606741573041</v>
      </c>
      <c r="AA62" s="108">
        <f>Гл.бухг.!AA62+Бухгалтеры!AA62</f>
        <v>2</v>
      </c>
      <c r="AB62" s="109">
        <f t="shared" si="12"/>
        <v>0.1797752808988764</v>
      </c>
      <c r="AC62" s="109">
        <f t="shared" si="13"/>
        <v>2.6315789473684208</v>
      </c>
      <c r="AD62" s="108">
        <f>Гл.бухг.!AD62+Бухгалтеры!AD62</f>
        <v>44</v>
      </c>
      <c r="AE62" s="109">
        <f t="shared" si="14"/>
        <v>3.9550561797752808</v>
      </c>
      <c r="AF62" s="108">
        <f>Гл.бухг.!AF62+Бухгалтеры!AF62</f>
        <v>0</v>
      </c>
      <c r="AG62" s="109">
        <f t="shared" si="15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108">
        <f>Гл.бухг.!C63+Бухгалтеры!C63</f>
        <v>2153</v>
      </c>
      <c r="D63" s="108">
        <f>Гл.бухг.!D63+Бухгалтеры!D63</f>
        <v>2029</v>
      </c>
      <c r="E63" s="109">
        <f t="shared" si="0"/>
        <v>94.240594519275433</v>
      </c>
      <c r="F63" s="108">
        <f>Гл.бухг.!F63+Бухгалтеры!F63</f>
        <v>2059</v>
      </c>
      <c r="G63" s="109">
        <f t="shared" si="1"/>
        <v>101.47856086742237</v>
      </c>
      <c r="H63" s="108">
        <f>Гл.бухг.!H63+Бухгалтеры!H63</f>
        <v>1958</v>
      </c>
      <c r="I63" s="109">
        <f t="shared" si="2"/>
        <v>96.500739280433706</v>
      </c>
      <c r="J63" s="109">
        <f t="shared" si="3"/>
        <v>90.942870413376681</v>
      </c>
      <c r="K63" s="108">
        <f>Гл.бухг.!K63+Бухгалтеры!K63</f>
        <v>961</v>
      </c>
      <c r="L63" s="109">
        <f t="shared" si="4"/>
        <v>47.363233119763429</v>
      </c>
      <c r="M63" s="108">
        <f>Гл.бухг.!M63+Бухгалтеры!M63</f>
        <v>997</v>
      </c>
      <c r="N63" s="109">
        <f t="shared" si="5"/>
        <v>49.137506160670277</v>
      </c>
      <c r="O63" s="108">
        <f>Гл.бухг.!O63+Бухгалтеры!O63</f>
        <v>71</v>
      </c>
      <c r="P63" s="109">
        <f t="shared" si="6"/>
        <v>3.4992607195662893</v>
      </c>
      <c r="Q63" s="108">
        <f>Гл.бухг.!Q63+Бухгалтеры!Q63</f>
        <v>46</v>
      </c>
      <c r="R63" s="109">
        <f t="shared" si="7"/>
        <v>64.788732394366207</v>
      </c>
      <c r="S63" s="108">
        <f>Гл.бухг.!S63+Бухгалтеры!S63</f>
        <v>200</v>
      </c>
      <c r="T63" s="109">
        <f t="shared" si="8"/>
        <v>9.8570724494825033</v>
      </c>
      <c r="U63" s="108">
        <f>Гл.бухг.!U63+Бухгалтеры!U63</f>
        <v>354</v>
      </c>
      <c r="V63" s="109">
        <f t="shared" si="9"/>
        <v>17.447018235584029</v>
      </c>
      <c r="W63" s="108">
        <f>Гл.бухг.!W63+Бухгалтеры!W63</f>
        <v>138</v>
      </c>
      <c r="X63" s="109">
        <f t="shared" si="10"/>
        <v>6.8013799901429275</v>
      </c>
      <c r="Y63" s="108">
        <f>Гл.бухг.!Y63+Бухгалтеры!Y63</f>
        <v>182</v>
      </c>
      <c r="Z63" s="109">
        <f t="shared" si="11"/>
        <v>8.969935929029079</v>
      </c>
      <c r="AA63" s="108">
        <f>Гл.бухг.!AA63+Бухгалтеры!AA63</f>
        <v>11</v>
      </c>
      <c r="AB63" s="109">
        <f t="shared" si="12"/>
        <v>0.54213898472153776</v>
      </c>
      <c r="AC63" s="109">
        <f t="shared" si="13"/>
        <v>6.0439560439560438</v>
      </c>
      <c r="AD63" s="108">
        <f>Гл.бухг.!AD63+Бухгалтеры!AD63</f>
        <v>129</v>
      </c>
      <c r="AE63" s="109">
        <f t="shared" si="14"/>
        <v>6.3578117299162145</v>
      </c>
      <c r="AF63" s="108">
        <f>Гл.бухг.!AF63+Бухгалтеры!AF63</f>
        <v>1</v>
      </c>
      <c r="AG63" s="109">
        <f t="shared" si="15"/>
        <v>4.928536224741252E-2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61">
        <f>SUM(C65:C71)</f>
        <v>2816</v>
      </c>
      <c r="D64" s="61">
        <f>SUM(D65:D71)</f>
        <v>2750</v>
      </c>
      <c r="E64" s="62">
        <f>IF(C64=0,0,D64/C64*100)</f>
        <v>97.65625</v>
      </c>
      <c r="F64" s="61">
        <f>SUM(F65:F71)</f>
        <v>2205</v>
      </c>
      <c r="G64" s="62">
        <f>IF(D64=0,0,F64/D64*100)</f>
        <v>80.181818181818173</v>
      </c>
      <c r="H64" s="61">
        <f>SUM(H65:H71)</f>
        <v>2642</v>
      </c>
      <c r="I64" s="62">
        <f>IF(D64=0,0,H64/D64*100)</f>
        <v>96.072727272727278</v>
      </c>
      <c r="J64" s="62">
        <f>IF(C64=0,0,H64/C64*100)</f>
        <v>93.821022727272734</v>
      </c>
      <c r="K64" s="61">
        <f>SUM(K65:K71)</f>
        <v>1470</v>
      </c>
      <c r="L64" s="62">
        <f>IF(D64=0,0,K64/D64*100)</f>
        <v>53.454545454545453</v>
      </c>
      <c r="M64" s="61">
        <f>SUM(M65:M71)</f>
        <v>1172</v>
      </c>
      <c r="N64" s="62">
        <f>IF(D64=0,0,M64/D64*100)</f>
        <v>42.618181818181817</v>
      </c>
      <c r="O64" s="61">
        <f>SUM(O65:O71)</f>
        <v>108</v>
      </c>
      <c r="P64" s="62">
        <f>IF(D64=0,0,O64/D64*100)</f>
        <v>3.9272727272727272</v>
      </c>
      <c r="Q64" s="61">
        <f>SUM(Q65:Q71)</f>
        <v>32</v>
      </c>
      <c r="R64" s="62">
        <f t="shared" si="7"/>
        <v>29.629629629629626</v>
      </c>
      <c r="S64" s="61">
        <f>SUM(S65:S71)</f>
        <v>304</v>
      </c>
      <c r="T64" s="62">
        <f>IF(D64=0,0,S64/D64*100)</f>
        <v>11.054545454545455</v>
      </c>
      <c r="U64" s="61">
        <f>SUM(U65:U71)</f>
        <v>629</v>
      </c>
      <c r="V64" s="62">
        <f t="shared" si="9"/>
        <v>22.872727272727271</v>
      </c>
      <c r="W64" s="61">
        <f>SUM(W65:W71)</f>
        <v>67</v>
      </c>
      <c r="X64" s="62">
        <f>IF(D64=0,0,W64/D64*100)</f>
        <v>2.4363636363636365</v>
      </c>
      <c r="Y64" s="61">
        <f>SUM(Y65:Y71)</f>
        <v>203</v>
      </c>
      <c r="Z64" s="62">
        <f>IF(D64=0,0,Y64/D64*100)</f>
        <v>7.3818181818181827</v>
      </c>
      <c r="AA64" s="61">
        <f>SUM(AA65:AA71)</f>
        <v>13</v>
      </c>
      <c r="AB64" s="62">
        <f>IF(D64=0,0,AA64/D64*100)</f>
        <v>0.47272727272727277</v>
      </c>
      <c r="AC64" s="62">
        <f>IF(Y64=0,0,AA64/Y64*100)</f>
        <v>6.403940886699508</v>
      </c>
      <c r="AD64" s="61">
        <f>SUM(AD65:AD71)</f>
        <v>181</v>
      </c>
      <c r="AE64" s="62">
        <f t="shared" si="14"/>
        <v>6.581818181818182</v>
      </c>
      <c r="AF64" s="61">
        <f>SUM(AF65:AF71)</f>
        <v>15</v>
      </c>
      <c r="AG64" s="62">
        <f>IF(D64=0,0,AF64/D64*100)</f>
        <v>0.54545454545454553</v>
      </c>
      <c r="AH64" s="46"/>
      <c r="AI64" s="46"/>
    </row>
    <row r="65" spans="1:35" x14ac:dyDescent="0.25">
      <c r="A65" s="93">
        <v>52</v>
      </c>
      <c r="B65" s="94" t="s">
        <v>87</v>
      </c>
      <c r="C65" s="108">
        <f>Гл.бухг.!C65+Бухгалтеры!C65</f>
        <v>318</v>
      </c>
      <c r="D65" s="108">
        <f>Гл.бухг.!D65+Бухгалтеры!D65</f>
        <v>318</v>
      </c>
      <c r="E65" s="109">
        <f t="shared" si="0"/>
        <v>100</v>
      </c>
      <c r="F65" s="108">
        <f>Гл.бухг.!F65+Бухгалтеры!F65</f>
        <v>138</v>
      </c>
      <c r="G65" s="109">
        <f t="shared" si="1"/>
        <v>43.39622641509434</v>
      </c>
      <c r="H65" s="108">
        <f>Гл.бухг.!H65+Бухгалтеры!H65</f>
        <v>305</v>
      </c>
      <c r="I65" s="109">
        <f t="shared" si="2"/>
        <v>95.911949685534594</v>
      </c>
      <c r="J65" s="109">
        <f t="shared" si="3"/>
        <v>95.911949685534594</v>
      </c>
      <c r="K65" s="108">
        <f>Гл.бухг.!K65+Бухгалтеры!K65</f>
        <v>151</v>
      </c>
      <c r="L65" s="109">
        <f t="shared" si="4"/>
        <v>47.484276729559753</v>
      </c>
      <c r="M65" s="108">
        <f>Гл.бухг.!M65+Бухгалтеры!M65</f>
        <v>154</v>
      </c>
      <c r="N65" s="109">
        <f t="shared" si="5"/>
        <v>48.427672955974842</v>
      </c>
      <c r="O65" s="108">
        <f>Гл.бухг.!O65+Бухгалтеры!O65</f>
        <v>13</v>
      </c>
      <c r="P65" s="109">
        <f t="shared" si="6"/>
        <v>4.0880503144654083</v>
      </c>
      <c r="Q65" s="108">
        <f>Гл.бухг.!Q65+Бухгалтеры!Q65</f>
        <v>1</v>
      </c>
      <c r="R65" s="109">
        <f t="shared" si="7"/>
        <v>7.6923076923076925</v>
      </c>
      <c r="S65" s="108">
        <f>Гл.бухг.!S65+Бухгалтеры!S65</f>
        <v>26</v>
      </c>
      <c r="T65" s="109">
        <f t="shared" si="8"/>
        <v>8.1761006289308167</v>
      </c>
      <c r="U65" s="108">
        <f>Гл.бухг.!U65+Бухгалтеры!U65</f>
        <v>114</v>
      </c>
      <c r="V65" s="109">
        <f t="shared" si="9"/>
        <v>35.849056603773583</v>
      </c>
      <c r="W65" s="108">
        <f>Гл.бухг.!W65+Бухгалтеры!W65</f>
        <v>0</v>
      </c>
      <c r="X65" s="109">
        <f t="shared" si="10"/>
        <v>0</v>
      </c>
      <c r="Y65" s="108">
        <f>Гл.бухг.!Y65+Бухгалтеры!Y65</f>
        <v>12</v>
      </c>
      <c r="Z65" s="109">
        <f t="shared" si="11"/>
        <v>3.7735849056603774</v>
      </c>
      <c r="AA65" s="108">
        <f>Гл.бухг.!AA65+Бухгалтеры!AA65</f>
        <v>0</v>
      </c>
      <c r="AB65" s="109">
        <f t="shared" si="12"/>
        <v>0</v>
      </c>
      <c r="AC65" s="109">
        <f t="shared" si="13"/>
        <v>0</v>
      </c>
      <c r="AD65" s="108">
        <f>Гл.бухг.!AD65+Бухгалтеры!AD65</f>
        <v>10</v>
      </c>
      <c r="AE65" s="109">
        <f t="shared" si="14"/>
        <v>3.1446540880503147</v>
      </c>
      <c r="AF65" s="108">
        <f>Гл.бухг.!AF65+Бухгалтеры!AF65</f>
        <v>0</v>
      </c>
      <c r="AG65" s="109">
        <f t="shared" si="15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108">
        <f>Гл.бухг.!C66+Бухгалтеры!C66</f>
        <v>19</v>
      </c>
      <c r="D66" s="108">
        <f>Гл.бухг.!D66+Бухгалтеры!D66</f>
        <v>19</v>
      </c>
      <c r="E66" s="109">
        <f t="shared" si="0"/>
        <v>100</v>
      </c>
      <c r="F66" s="108">
        <f>Гл.бухг.!F66+Бухгалтеры!F66</f>
        <v>13</v>
      </c>
      <c r="G66" s="109">
        <f t="shared" si="1"/>
        <v>68.421052631578945</v>
      </c>
      <c r="H66" s="108">
        <f>Гл.бухг.!H66+Бухгалтеры!H66</f>
        <v>19</v>
      </c>
      <c r="I66" s="109">
        <f t="shared" si="2"/>
        <v>100</v>
      </c>
      <c r="J66" s="109">
        <f t="shared" si="3"/>
        <v>100</v>
      </c>
      <c r="K66" s="108">
        <f>Гл.бухг.!K66+Бухгалтеры!K66</f>
        <v>9</v>
      </c>
      <c r="L66" s="109">
        <f t="shared" si="4"/>
        <v>47.368421052631575</v>
      </c>
      <c r="M66" s="108">
        <f>Гл.бухг.!M66+Бухгалтеры!M66</f>
        <v>10</v>
      </c>
      <c r="N66" s="109">
        <f t="shared" si="5"/>
        <v>52.631578947368418</v>
      </c>
      <c r="O66" s="108">
        <f>Гл.бухг.!O66+Бухгалтеры!O66</f>
        <v>0</v>
      </c>
      <c r="P66" s="109">
        <f t="shared" si="6"/>
        <v>0</v>
      </c>
      <c r="Q66" s="108">
        <f>Гл.бухг.!Q66+Бухгалтеры!Q66</f>
        <v>0</v>
      </c>
      <c r="R66" s="109">
        <f t="shared" si="7"/>
        <v>0</v>
      </c>
      <c r="S66" s="108">
        <f>Гл.бухг.!S66+Бухгалтеры!S66</f>
        <v>4</v>
      </c>
      <c r="T66" s="109">
        <f t="shared" si="8"/>
        <v>21.052631578947366</v>
      </c>
      <c r="U66" s="108">
        <f>Гл.бухг.!U66+Бухгалтеры!U66</f>
        <v>2</v>
      </c>
      <c r="V66" s="109">
        <f t="shared" si="9"/>
        <v>10.526315789473683</v>
      </c>
      <c r="W66" s="108">
        <f>Гл.бухг.!W66+Бухгалтеры!W66</f>
        <v>2</v>
      </c>
      <c r="X66" s="109">
        <f t="shared" si="10"/>
        <v>10.526315789473683</v>
      </c>
      <c r="Y66" s="108">
        <f>Гл.бухг.!Y66+Бухгалтеры!Y66</f>
        <v>1</v>
      </c>
      <c r="Z66" s="109">
        <f t="shared" si="11"/>
        <v>5.2631578947368416</v>
      </c>
      <c r="AA66" s="108">
        <f>Гл.бухг.!AA66+Бухгалтеры!AA66</f>
        <v>1</v>
      </c>
      <c r="AB66" s="109">
        <f t="shared" si="12"/>
        <v>5.2631578947368416</v>
      </c>
      <c r="AC66" s="109">
        <f t="shared" si="13"/>
        <v>100</v>
      </c>
      <c r="AD66" s="108">
        <f>Гл.бухг.!AD66+Бухгалтеры!AD66</f>
        <v>1</v>
      </c>
      <c r="AE66" s="109">
        <f t="shared" si="14"/>
        <v>5.2631578947368416</v>
      </c>
      <c r="AF66" s="108">
        <f>Гл.бухг.!AF66+Бухгалтеры!AF66</f>
        <v>0</v>
      </c>
      <c r="AG66" s="109">
        <f t="shared" si="15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108">
        <f>Гл.бухг.!C67+Бухгалтеры!C67</f>
        <v>199</v>
      </c>
      <c r="D67" s="108">
        <f>Гл.бухг.!D67+Бухгалтеры!D67</f>
        <v>161</v>
      </c>
      <c r="E67" s="109">
        <f t="shared" si="0"/>
        <v>80.904522613065325</v>
      </c>
      <c r="F67" s="108">
        <f>Гл.бухг.!F67+Бухгалтеры!F67</f>
        <v>74</v>
      </c>
      <c r="G67" s="109">
        <f t="shared" si="1"/>
        <v>45.962732919254655</v>
      </c>
      <c r="H67" s="108">
        <f>Гл.бухг.!H67+Бухгалтеры!H67</f>
        <v>160</v>
      </c>
      <c r="I67" s="109">
        <f t="shared" si="2"/>
        <v>99.378881987577643</v>
      </c>
      <c r="J67" s="109">
        <f t="shared" si="3"/>
        <v>80.402010050251263</v>
      </c>
      <c r="K67" s="108">
        <f>Гл.бухг.!K67+Бухгалтеры!K67</f>
        <v>140</v>
      </c>
      <c r="L67" s="109">
        <f t="shared" si="4"/>
        <v>86.956521739130437</v>
      </c>
      <c r="M67" s="108">
        <f>Гл.бухг.!M67+Бухгалтеры!M67</f>
        <v>20</v>
      </c>
      <c r="N67" s="109">
        <f t="shared" si="5"/>
        <v>12.422360248447205</v>
      </c>
      <c r="O67" s="108">
        <f>Гл.бухг.!O67+Бухгалтеры!O67</f>
        <v>1</v>
      </c>
      <c r="P67" s="109">
        <f t="shared" si="6"/>
        <v>0.6211180124223602</v>
      </c>
      <c r="Q67" s="108">
        <f>Гл.бухг.!Q67+Бухгалтеры!Q67</f>
        <v>0</v>
      </c>
      <c r="R67" s="109">
        <f t="shared" si="7"/>
        <v>0</v>
      </c>
      <c r="S67" s="108">
        <f>Гл.бухг.!S67+Бухгалтеры!S67</f>
        <v>35</v>
      </c>
      <c r="T67" s="109">
        <f t="shared" si="8"/>
        <v>21.739130434782609</v>
      </c>
      <c r="U67" s="108">
        <f>Гл.бухг.!U67+Бухгалтеры!U67</f>
        <v>38</v>
      </c>
      <c r="V67" s="109">
        <f t="shared" si="9"/>
        <v>23.602484472049689</v>
      </c>
      <c r="W67" s="108">
        <f>Гл.бухг.!W67+Бухгалтеры!W67</f>
        <v>0</v>
      </c>
      <c r="X67" s="109">
        <f t="shared" si="10"/>
        <v>0</v>
      </c>
      <c r="Y67" s="108">
        <f>Гл.бухг.!Y67+Бухгалтеры!Y67</f>
        <v>11</v>
      </c>
      <c r="Z67" s="109">
        <f t="shared" si="11"/>
        <v>6.8322981366459627</v>
      </c>
      <c r="AA67" s="108">
        <f>Гл.бухг.!AA67+Бухгалтеры!AA67</f>
        <v>0</v>
      </c>
      <c r="AB67" s="109">
        <f t="shared" si="12"/>
        <v>0</v>
      </c>
      <c r="AC67" s="109">
        <f t="shared" si="13"/>
        <v>0</v>
      </c>
      <c r="AD67" s="108">
        <f>Гл.бухг.!AD67+Бухгалтеры!AD67</f>
        <v>2</v>
      </c>
      <c r="AE67" s="109">
        <f t="shared" si="14"/>
        <v>1.2422360248447204</v>
      </c>
      <c r="AF67" s="108">
        <f>Гл.бухг.!AF67+Бухгалтеры!AF67</f>
        <v>0</v>
      </c>
      <c r="AG67" s="109">
        <f t="shared" si="15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108">
        <f>Гл.бухг.!C68+Бухгалтеры!C68</f>
        <v>199</v>
      </c>
      <c r="D68" s="108">
        <f>Гл.бухг.!D68+Бухгалтеры!D68</f>
        <v>122</v>
      </c>
      <c r="E68" s="109">
        <f t="shared" si="0"/>
        <v>61.306532663316581</v>
      </c>
      <c r="F68" s="108">
        <f>Гл.бухг.!F68+Бухгалтеры!F68</f>
        <v>97</v>
      </c>
      <c r="G68" s="109">
        <f t="shared" si="1"/>
        <v>79.508196721311478</v>
      </c>
      <c r="H68" s="108">
        <f>Гл.бухг.!H68+Бухгалтеры!H68</f>
        <v>122</v>
      </c>
      <c r="I68" s="109">
        <f t="shared" si="2"/>
        <v>100</v>
      </c>
      <c r="J68" s="109">
        <f t="shared" si="3"/>
        <v>61.306532663316581</v>
      </c>
      <c r="K68" s="108">
        <f>Гл.бухг.!K68+Бухгалтеры!K68</f>
        <v>81</v>
      </c>
      <c r="L68" s="109">
        <f t="shared" si="4"/>
        <v>66.393442622950815</v>
      </c>
      <c r="M68" s="108">
        <f>Гл.бухг.!M68+Бухгалтеры!M68</f>
        <v>41</v>
      </c>
      <c r="N68" s="109">
        <f t="shared" si="5"/>
        <v>33.606557377049178</v>
      </c>
      <c r="O68" s="108">
        <f>Гл.бухг.!O68+Бухгалтеры!O68</f>
        <v>0</v>
      </c>
      <c r="P68" s="109">
        <f t="shared" si="6"/>
        <v>0</v>
      </c>
      <c r="Q68" s="108">
        <f>Гл.бухг.!Q68+Бухгалтеры!Q68</f>
        <v>0</v>
      </c>
      <c r="R68" s="109">
        <f t="shared" si="7"/>
        <v>0</v>
      </c>
      <c r="S68" s="108">
        <f>Гл.бухг.!S68+Бухгалтеры!S68</f>
        <v>16</v>
      </c>
      <c r="T68" s="109">
        <f t="shared" si="8"/>
        <v>13.114754098360656</v>
      </c>
      <c r="U68" s="108">
        <f>Гл.бухг.!U68+Бухгалтеры!U68</f>
        <v>20</v>
      </c>
      <c r="V68" s="109">
        <f t="shared" si="9"/>
        <v>16.393442622950818</v>
      </c>
      <c r="W68" s="108">
        <f>Гл.бухг.!W68+Бухгалтеры!W68</f>
        <v>3</v>
      </c>
      <c r="X68" s="109">
        <f t="shared" si="10"/>
        <v>2.459016393442623</v>
      </c>
      <c r="Y68" s="108">
        <f>Гл.бухг.!Y68+Бухгалтеры!Y68</f>
        <v>20</v>
      </c>
      <c r="Z68" s="109">
        <f t="shared" si="11"/>
        <v>16.393442622950818</v>
      </c>
      <c r="AA68" s="108">
        <f>Гл.бухг.!AA68+Бухгалтеры!AA68</f>
        <v>1</v>
      </c>
      <c r="AB68" s="109">
        <f t="shared" si="12"/>
        <v>0.81967213114754101</v>
      </c>
      <c r="AC68" s="109">
        <f t="shared" si="13"/>
        <v>5</v>
      </c>
      <c r="AD68" s="108">
        <f>Гл.бухг.!AD68+Бухгалтеры!AD68</f>
        <v>18</v>
      </c>
      <c r="AE68" s="109">
        <f t="shared" si="14"/>
        <v>14.754098360655737</v>
      </c>
      <c r="AF68" s="108">
        <f>Гл.бухг.!AF68+Бухгалтеры!AF68</f>
        <v>0</v>
      </c>
      <c r="AG68" s="109">
        <f t="shared" si="15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108">
        <f>Гл.бухг.!C69+Бухгалтеры!C69</f>
        <v>0</v>
      </c>
      <c r="D69" s="108">
        <f>Гл.бухг.!D69+Бухгалтеры!D69</f>
        <v>115</v>
      </c>
      <c r="E69" s="109">
        <f t="shared" si="0"/>
        <v>0</v>
      </c>
      <c r="F69" s="108">
        <f>Гл.бухг.!F69+Бухгалтеры!F69</f>
        <v>74</v>
      </c>
      <c r="G69" s="109">
        <f t="shared" si="1"/>
        <v>64.347826086956516</v>
      </c>
      <c r="H69" s="108">
        <f>Гл.бухг.!H69+Бухгалтеры!H69</f>
        <v>94</v>
      </c>
      <c r="I69" s="109">
        <f t="shared" si="2"/>
        <v>81.739130434782609</v>
      </c>
      <c r="J69" s="109">
        <f t="shared" si="3"/>
        <v>0</v>
      </c>
      <c r="K69" s="108">
        <f>Гл.бухг.!K69+Бухгалтеры!K69</f>
        <v>45</v>
      </c>
      <c r="L69" s="109">
        <f t="shared" si="4"/>
        <v>39.130434782608695</v>
      </c>
      <c r="M69" s="108">
        <f>Гл.бухг.!M69+Бухгалтеры!M69</f>
        <v>49</v>
      </c>
      <c r="N69" s="109">
        <f t="shared" si="5"/>
        <v>42.608695652173914</v>
      </c>
      <c r="O69" s="108">
        <f>Гл.бухг.!O69+Бухгалтеры!O69</f>
        <v>21</v>
      </c>
      <c r="P69" s="109">
        <f t="shared" si="6"/>
        <v>18.260869565217391</v>
      </c>
      <c r="Q69" s="108">
        <f>Гл.бухг.!Q69+Бухгалтеры!Q69</f>
        <v>21</v>
      </c>
      <c r="R69" s="109">
        <f t="shared" si="7"/>
        <v>100</v>
      </c>
      <c r="S69" s="108">
        <f>Гл.бухг.!S69+Бухгалтеры!S69</f>
        <v>21</v>
      </c>
      <c r="T69" s="109">
        <f t="shared" si="8"/>
        <v>18.260869565217391</v>
      </c>
      <c r="U69" s="108">
        <f>Гл.бухг.!U69+Бухгалтеры!U69</f>
        <v>60</v>
      </c>
      <c r="V69" s="109">
        <f t="shared" si="9"/>
        <v>52.173913043478258</v>
      </c>
      <c r="W69" s="108">
        <f>Гл.бухг.!W69+Бухгалтеры!W69</f>
        <v>0</v>
      </c>
      <c r="X69" s="109">
        <f t="shared" si="10"/>
        <v>0</v>
      </c>
      <c r="Y69" s="108">
        <f>Гл.бухг.!Y69+Бухгалтеры!Y69</f>
        <v>0</v>
      </c>
      <c r="Z69" s="109">
        <f t="shared" si="11"/>
        <v>0</v>
      </c>
      <c r="AA69" s="108">
        <f>Гл.бухг.!AA69+Бухгалтеры!AA69</f>
        <v>0</v>
      </c>
      <c r="AB69" s="109">
        <f t="shared" si="12"/>
        <v>0</v>
      </c>
      <c r="AC69" s="109">
        <f t="shared" si="13"/>
        <v>0</v>
      </c>
      <c r="AD69" s="108">
        <f>Гл.бухг.!AD69+Бухгалтеры!AD69</f>
        <v>0</v>
      </c>
      <c r="AE69" s="109">
        <f t="shared" si="14"/>
        <v>0</v>
      </c>
      <c r="AF69" s="108">
        <f>Гл.бухг.!AF69+Бухгалтеры!AF69</f>
        <v>0</v>
      </c>
      <c r="AG69" s="109">
        <f t="shared" si="15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108">
        <f>Гл.бухг.!C70+Бухгалтеры!C70</f>
        <v>14</v>
      </c>
      <c r="D70" s="108">
        <f>Гл.бухг.!D70+Бухгалтеры!D70</f>
        <v>14</v>
      </c>
      <c r="E70" s="109">
        <f t="shared" si="0"/>
        <v>100</v>
      </c>
      <c r="F70" s="108">
        <f>Гл.бухг.!F70+Бухгалтеры!F70</f>
        <v>11</v>
      </c>
      <c r="G70" s="109">
        <f t="shared" si="1"/>
        <v>78.571428571428569</v>
      </c>
      <c r="H70" s="108">
        <f>Гл.бухг.!H70+Бухгалтеры!H70</f>
        <v>14</v>
      </c>
      <c r="I70" s="109">
        <f t="shared" si="2"/>
        <v>100</v>
      </c>
      <c r="J70" s="109">
        <f t="shared" si="3"/>
        <v>100</v>
      </c>
      <c r="K70" s="108">
        <f>Гл.бухг.!K70+Бухгалтеры!K70</f>
        <v>7</v>
      </c>
      <c r="L70" s="109">
        <f t="shared" si="4"/>
        <v>50</v>
      </c>
      <c r="M70" s="108">
        <f>Гл.бухг.!M70+Бухгалтеры!M70</f>
        <v>7</v>
      </c>
      <c r="N70" s="109">
        <f t="shared" si="5"/>
        <v>50</v>
      </c>
      <c r="O70" s="108">
        <f>Гл.бухг.!O70+Бухгалтеры!O70</f>
        <v>0</v>
      </c>
      <c r="P70" s="109">
        <f t="shared" si="6"/>
        <v>0</v>
      </c>
      <c r="Q70" s="108">
        <f>Гл.бухг.!Q70+Бухгалтеры!Q70</f>
        <v>0</v>
      </c>
      <c r="R70" s="109">
        <f t="shared" si="7"/>
        <v>0</v>
      </c>
      <c r="S70" s="108">
        <f>Гл.бухг.!S70+Бухгалтеры!S70</f>
        <v>2</v>
      </c>
      <c r="T70" s="109">
        <f t="shared" si="8"/>
        <v>14.285714285714285</v>
      </c>
      <c r="U70" s="108">
        <f>Гл.бухг.!U70+Бухгалтеры!U70</f>
        <v>1</v>
      </c>
      <c r="V70" s="109">
        <f t="shared" si="9"/>
        <v>7.1428571428571423</v>
      </c>
      <c r="W70" s="108">
        <f>Гл.бухг.!W70+Бухгалтеры!W70</f>
        <v>6</v>
      </c>
      <c r="X70" s="109">
        <f t="shared" si="10"/>
        <v>42.857142857142854</v>
      </c>
      <c r="Y70" s="108">
        <f>Гл.бухг.!Y70+Бухгалтеры!Y70</f>
        <v>1</v>
      </c>
      <c r="Z70" s="109">
        <f t="shared" si="11"/>
        <v>7.1428571428571423</v>
      </c>
      <c r="AA70" s="108">
        <f>Гл.бухг.!AA70+Бухгалтеры!AA70</f>
        <v>0</v>
      </c>
      <c r="AB70" s="109">
        <f t="shared" si="12"/>
        <v>0</v>
      </c>
      <c r="AC70" s="109">
        <f t="shared" si="13"/>
        <v>0</v>
      </c>
      <c r="AD70" s="108">
        <f>Гл.бухг.!AD70+Бухгалтеры!AD70</f>
        <v>4</v>
      </c>
      <c r="AE70" s="109">
        <f t="shared" si="14"/>
        <v>28.571428571428569</v>
      </c>
      <c r="AF70" s="108">
        <f>Гл.бухг.!AF70+Бухгалтеры!AF70</f>
        <v>0</v>
      </c>
      <c r="AG70" s="109">
        <f t="shared" si="15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108">
        <f>Гл.бухг.!C71+Бухгалтеры!C71</f>
        <v>2067</v>
      </c>
      <c r="D71" s="108">
        <f>Гл.бухг.!D71+Бухгалтеры!D71</f>
        <v>2001</v>
      </c>
      <c r="E71" s="109">
        <f t="shared" si="0"/>
        <v>96.806966618287376</v>
      </c>
      <c r="F71" s="108">
        <f>Гл.бухг.!F71+Бухгалтеры!F71</f>
        <v>1798</v>
      </c>
      <c r="G71" s="109">
        <f t="shared" si="1"/>
        <v>89.85507246376811</v>
      </c>
      <c r="H71" s="108">
        <f>Гл.бухг.!H71+Бухгалтеры!H71</f>
        <v>1928</v>
      </c>
      <c r="I71" s="109">
        <f t="shared" si="2"/>
        <v>96.351824087956018</v>
      </c>
      <c r="J71" s="109">
        <f t="shared" si="3"/>
        <v>93.275278180938557</v>
      </c>
      <c r="K71" s="108">
        <f>Гл.бухг.!K71+Бухгалтеры!K71</f>
        <v>1037</v>
      </c>
      <c r="L71" s="109">
        <f t="shared" si="4"/>
        <v>51.824087956021991</v>
      </c>
      <c r="M71" s="108">
        <f>Гл.бухг.!M71+Бухгалтеры!M71</f>
        <v>891</v>
      </c>
      <c r="N71" s="109">
        <f t="shared" si="5"/>
        <v>44.527736131934034</v>
      </c>
      <c r="O71" s="108">
        <f>Гл.бухг.!O71+Бухгалтеры!O71</f>
        <v>73</v>
      </c>
      <c r="P71" s="109">
        <f t="shared" si="6"/>
        <v>3.6481759120439778</v>
      </c>
      <c r="Q71" s="108">
        <f>Гл.бухг.!Q71+Бухгалтеры!Q71</f>
        <v>10</v>
      </c>
      <c r="R71" s="109">
        <f t="shared" si="7"/>
        <v>13.698630136986301</v>
      </c>
      <c r="S71" s="108">
        <f>Гл.бухг.!S71+Бухгалтеры!S71</f>
        <v>200</v>
      </c>
      <c r="T71" s="109">
        <f t="shared" si="8"/>
        <v>9.9950024987506243</v>
      </c>
      <c r="U71" s="108">
        <f>Гл.бухг.!U71+Бухгалтеры!U71</f>
        <v>394</v>
      </c>
      <c r="V71" s="109">
        <f t="shared" si="9"/>
        <v>19.690154922538731</v>
      </c>
      <c r="W71" s="108">
        <f>Гл.бухг.!W71+Бухгалтеры!W71</f>
        <v>56</v>
      </c>
      <c r="X71" s="109">
        <f t="shared" si="10"/>
        <v>2.7986006996501751</v>
      </c>
      <c r="Y71" s="108">
        <f>Гл.бухг.!Y71+Бухгалтеры!Y71</f>
        <v>158</v>
      </c>
      <c r="Z71" s="109">
        <f t="shared" si="11"/>
        <v>7.8960519740129937</v>
      </c>
      <c r="AA71" s="108">
        <f>Гл.бухг.!AA71+Бухгалтеры!AA71</f>
        <v>11</v>
      </c>
      <c r="AB71" s="109">
        <f t="shared" si="12"/>
        <v>0.54972513743128437</v>
      </c>
      <c r="AC71" s="109">
        <f t="shared" si="13"/>
        <v>6.962025316455696</v>
      </c>
      <c r="AD71" s="108">
        <f>Гл.бухг.!AD71+Бухгалтеры!AD71</f>
        <v>146</v>
      </c>
      <c r="AE71" s="109">
        <f t="shared" si="14"/>
        <v>7.2963518240879557</v>
      </c>
      <c r="AF71" s="108">
        <f>Гл.бухг.!AF71+Бухгалтеры!AF71</f>
        <v>15</v>
      </c>
      <c r="AG71" s="109">
        <f t="shared" si="15"/>
        <v>0.7496251874062968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61">
        <f>SUM(C73:C78)</f>
        <v>2437</v>
      </c>
      <c r="D72" s="61">
        <f>SUM(D73:D78)</f>
        <v>2330</v>
      </c>
      <c r="E72" s="62">
        <f t="shared" si="0"/>
        <v>95.609355765285187</v>
      </c>
      <c r="F72" s="61">
        <f>SUM(F73:F78)</f>
        <v>2225</v>
      </c>
      <c r="G72" s="62">
        <f t="shared" si="1"/>
        <v>95.493562231759654</v>
      </c>
      <c r="H72" s="61">
        <f>SUM(H73:H78)</f>
        <v>2234</v>
      </c>
      <c r="I72" s="62">
        <f>IF(D72=0,0,H72/D72*100)</f>
        <v>95.87982832618026</v>
      </c>
      <c r="J72" s="62">
        <f>IF(C72=0,0,H72/C72*100)</f>
        <v>91.670086171522357</v>
      </c>
      <c r="K72" s="61">
        <f>SUM(K73:K78)</f>
        <v>1350</v>
      </c>
      <c r="L72" s="62">
        <f t="shared" si="4"/>
        <v>57.939914163090137</v>
      </c>
      <c r="M72" s="61">
        <f>SUM(M73:M78)</f>
        <v>884</v>
      </c>
      <c r="N72" s="62">
        <f>IF(D72=0,0,M72/D72*100)</f>
        <v>37.93991416309013</v>
      </c>
      <c r="O72" s="61">
        <f>SUM(O73:O78)</f>
        <v>96</v>
      </c>
      <c r="P72" s="62">
        <f>IF(D72=0,0,O72/D72*100)</f>
        <v>4.1201716738197423</v>
      </c>
      <c r="Q72" s="61">
        <f>SUM(Q73:Q78)</f>
        <v>15</v>
      </c>
      <c r="R72" s="62">
        <f t="shared" si="7"/>
        <v>15.625</v>
      </c>
      <c r="S72" s="61">
        <f>SUM(S73:S78)</f>
        <v>157</v>
      </c>
      <c r="T72" s="62">
        <f>IF(D72=0,0,S72/D72*100)</f>
        <v>6.7381974248927046</v>
      </c>
      <c r="U72" s="61">
        <f>SUM(U73:U78)</f>
        <v>308</v>
      </c>
      <c r="V72" s="62">
        <f t="shared" si="9"/>
        <v>13.218884120171673</v>
      </c>
      <c r="W72" s="61">
        <f>SUM(W73:W78)</f>
        <v>133</v>
      </c>
      <c r="X72" s="62">
        <f>IF(D72=0,0,W72/D72*100)</f>
        <v>5.7081545064377686</v>
      </c>
      <c r="Y72" s="61">
        <f>SUM(Y73:Y78)</f>
        <v>284</v>
      </c>
      <c r="Z72" s="62">
        <f>IF(D72=0,0,Y72/D72*100)</f>
        <v>12.188841201716738</v>
      </c>
      <c r="AA72" s="61">
        <f>SUM(AA73:AA78)</f>
        <v>6</v>
      </c>
      <c r="AB72" s="62">
        <f>IF(D72=0,0,AA72/D72*100)</f>
        <v>0.25751072961373389</v>
      </c>
      <c r="AC72" s="62">
        <f>IF(Y72=0,0,AA72/Y72*100)</f>
        <v>2.112676056338028</v>
      </c>
      <c r="AD72" s="61">
        <f>SUM(AD73:AD78)</f>
        <v>260</v>
      </c>
      <c r="AE72" s="62">
        <f t="shared" si="14"/>
        <v>11.158798283261802</v>
      </c>
      <c r="AF72" s="61">
        <f>SUM(AF73:AF78)</f>
        <v>3</v>
      </c>
      <c r="AG72" s="62">
        <f>IF(D72=0,0,AF72/D72*100)</f>
        <v>0.12875536480686695</v>
      </c>
      <c r="AH72" s="46"/>
      <c r="AI72" s="46"/>
    </row>
    <row r="73" spans="1:35" x14ac:dyDescent="0.25">
      <c r="A73" s="93">
        <v>59</v>
      </c>
      <c r="B73" s="96" t="s">
        <v>96</v>
      </c>
      <c r="C73" s="108">
        <f>Гл.бухг.!C73+Бухгалтеры!C73</f>
        <v>417</v>
      </c>
      <c r="D73" s="108">
        <f>Гл.бухг.!D73+Бухгалтеры!D73</f>
        <v>424</v>
      </c>
      <c r="E73" s="109">
        <f t="shared" si="0"/>
        <v>101.67865707434052</v>
      </c>
      <c r="F73" s="108">
        <f>Гл.бухг.!F73+Бухгалтеры!F73</f>
        <v>384</v>
      </c>
      <c r="G73" s="109">
        <f t="shared" si="1"/>
        <v>90.566037735849065</v>
      </c>
      <c r="H73" s="108">
        <f>Гл.бухг.!H73+Бухгалтеры!H73</f>
        <v>400</v>
      </c>
      <c r="I73" s="109">
        <f t="shared" si="2"/>
        <v>94.339622641509436</v>
      </c>
      <c r="J73" s="109">
        <f t="shared" si="3"/>
        <v>95.923261390887291</v>
      </c>
      <c r="K73" s="108">
        <f>Гл.бухг.!K73+Бухгалтеры!K73</f>
        <v>224</v>
      </c>
      <c r="L73" s="109">
        <f t="shared" si="4"/>
        <v>52.830188679245282</v>
      </c>
      <c r="M73" s="108">
        <f>Гл.бухг.!M73+Бухгалтеры!M73</f>
        <v>176</v>
      </c>
      <c r="N73" s="109">
        <f t="shared" si="5"/>
        <v>41.509433962264154</v>
      </c>
      <c r="O73" s="108">
        <f>Гл.бухг.!O73+Бухгалтеры!O73</f>
        <v>24</v>
      </c>
      <c r="P73" s="109">
        <f t="shared" si="6"/>
        <v>5.6603773584905666</v>
      </c>
      <c r="Q73" s="108">
        <f>Гл.бухг.!Q73+Бухгалтеры!Q73</f>
        <v>1</v>
      </c>
      <c r="R73" s="109">
        <f t="shared" si="7"/>
        <v>4.1666666666666661</v>
      </c>
      <c r="S73" s="108">
        <f>Гл.бухг.!S73+Бухгалтеры!S73</f>
        <v>21</v>
      </c>
      <c r="T73" s="109">
        <f t="shared" si="8"/>
        <v>4.9528301886792452</v>
      </c>
      <c r="U73" s="108">
        <f>Гл.бухг.!U73+Бухгалтеры!U73</f>
        <v>75</v>
      </c>
      <c r="V73" s="109">
        <f t="shared" si="9"/>
        <v>17.688679245283019</v>
      </c>
      <c r="W73" s="108">
        <f>Гл.бухг.!W73+Бухгалтеры!W73</f>
        <v>2</v>
      </c>
      <c r="X73" s="109">
        <f t="shared" si="10"/>
        <v>0.47169811320754718</v>
      </c>
      <c r="Y73" s="108">
        <f>Гл.бухг.!Y73+Бухгалтеры!Y73</f>
        <v>40</v>
      </c>
      <c r="Z73" s="109">
        <f t="shared" si="11"/>
        <v>9.433962264150944</v>
      </c>
      <c r="AA73" s="108">
        <f>Гл.бухг.!AA73+Бухгалтеры!AA73</f>
        <v>0</v>
      </c>
      <c r="AB73" s="109">
        <f t="shared" si="12"/>
        <v>0</v>
      </c>
      <c r="AC73" s="109">
        <f t="shared" si="13"/>
        <v>0</v>
      </c>
      <c r="AD73" s="108">
        <f>Гл.бухг.!AD73+Бухгалтеры!AD73</f>
        <v>37</v>
      </c>
      <c r="AE73" s="109">
        <f t="shared" si="14"/>
        <v>8.7264150943396217</v>
      </c>
      <c r="AF73" s="108">
        <f>Гл.бухг.!AF73+Бухгалтеры!AF73</f>
        <v>1</v>
      </c>
      <c r="AG73" s="109">
        <f t="shared" si="15"/>
        <v>0.23584905660377359</v>
      </c>
      <c r="AH73" s="42"/>
      <c r="AI73" s="42"/>
    </row>
    <row r="74" spans="1:35" x14ac:dyDescent="0.25">
      <c r="A74" s="93">
        <v>60</v>
      </c>
      <c r="B74" s="96" t="s">
        <v>97</v>
      </c>
      <c r="C74" s="108">
        <f>Гл.бухг.!C74+Бухгалтеры!C74</f>
        <v>766</v>
      </c>
      <c r="D74" s="108">
        <f>Гл.бухг.!D74+Бухгалтеры!D74</f>
        <v>728</v>
      </c>
      <c r="E74" s="109">
        <f t="shared" si="0"/>
        <v>95.039164490861623</v>
      </c>
      <c r="F74" s="108">
        <f>Гл.бухг.!F74+Бухгалтеры!F74</f>
        <v>710</v>
      </c>
      <c r="G74" s="109">
        <f t="shared" si="1"/>
        <v>97.527472527472526</v>
      </c>
      <c r="H74" s="108">
        <f>Гл.бухг.!H74+Бухгалтеры!H74</f>
        <v>685</v>
      </c>
      <c r="I74" s="109">
        <f t="shared" si="2"/>
        <v>94.093406593406598</v>
      </c>
      <c r="J74" s="109">
        <f t="shared" si="3"/>
        <v>89.425587467362917</v>
      </c>
      <c r="K74" s="108">
        <f>Гл.бухг.!K74+Бухгалтеры!K74</f>
        <v>403</v>
      </c>
      <c r="L74" s="109">
        <f t="shared" si="4"/>
        <v>55.357142857142861</v>
      </c>
      <c r="M74" s="108">
        <f>Гл.бухг.!M74+Бухгалтеры!M74</f>
        <v>282</v>
      </c>
      <c r="N74" s="109">
        <f t="shared" si="5"/>
        <v>38.736263736263737</v>
      </c>
      <c r="O74" s="108">
        <f>Гл.бухг.!O74+Бухгалтеры!O74</f>
        <v>43</v>
      </c>
      <c r="P74" s="109">
        <f t="shared" si="6"/>
        <v>5.906593406593406</v>
      </c>
      <c r="Q74" s="108">
        <f>Гл.бухг.!Q74+Бухгалтеры!Q74</f>
        <v>6</v>
      </c>
      <c r="R74" s="109">
        <f t="shared" si="7"/>
        <v>13.953488372093023</v>
      </c>
      <c r="S74" s="108">
        <f>Гл.бухг.!S74+Бухгалтеры!S74</f>
        <v>39</v>
      </c>
      <c r="T74" s="109">
        <f t="shared" si="8"/>
        <v>5.3571428571428568</v>
      </c>
      <c r="U74" s="108">
        <f>Гл.бухг.!U74+Бухгалтеры!U74</f>
        <v>96</v>
      </c>
      <c r="V74" s="109">
        <f t="shared" si="9"/>
        <v>13.186813186813188</v>
      </c>
      <c r="W74" s="108">
        <f>Гл.бухг.!W74+Бухгалтеры!W74</f>
        <v>21</v>
      </c>
      <c r="X74" s="109">
        <f t="shared" si="10"/>
        <v>2.8846153846153846</v>
      </c>
      <c r="Y74" s="108">
        <f>Гл.бухг.!Y74+Бухгалтеры!Y74</f>
        <v>106</v>
      </c>
      <c r="Z74" s="109">
        <f t="shared" si="11"/>
        <v>14.560439560439562</v>
      </c>
      <c r="AA74" s="108">
        <f>Гл.бухг.!AA74+Бухгалтеры!AA74</f>
        <v>2</v>
      </c>
      <c r="AB74" s="109">
        <f t="shared" si="12"/>
        <v>0.27472527472527475</v>
      </c>
      <c r="AC74" s="109">
        <f t="shared" si="13"/>
        <v>1.8867924528301887</v>
      </c>
      <c r="AD74" s="108">
        <f>Гл.бухг.!AD74+Бухгалтеры!AD74</f>
        <v>93</v>
      </c>
      <c r="AE74" s="109">
        <f t="shared" si="14"/>
        <v>12.774725274725274</v>
      </c>
      <c r="AF74" s="108">
        <f>Гл.бухг.!AF74+Бухгалтеры!AF74</f>
        <v>2</v>
      </c>
      <c r="AG74" s="109">
        <f t="shared" si="15"/>
        <v>0.27472527472527475</v>
      </c>
      <c r="AH74" s="42"/>
      <c r="AI74" s="42"/>
    </row>
    <row r="75" spans="1:35" x14ac:dyDescent="0.25">
      <c r="A75" s="93">
        <v>61</v>
      </c>
      <c r="B75" s="96" t="s">
        <v>98</v>
      </c>
      <c r="C75" s="108">
        <f>Гл.бухг.!C75+Бухгалтеры!C75</f>
        <v>692</v>
      </c>
      <c r="D75" s="108">
        <f>Гл.бухг.!D75+Бухгалтеры!D75</f>
        <v>690</v>
      </c>
      <c r="E75" s="109">
        <f t="shared" si="0"/>
        <v>99.710982658959537</v>
      </c>
      <c r="F75" s="108">
        <f>Гл.бухг.!F75+Бухгалтеры!F75</f>
        <v>666</v>
      </c>
      <c r="G75" s="109">
        <f t="shared" si="1"/>
        <v>96.521739130434781</v>
      </c>
      <c r="H75" s="108">
        <f>Гл.бухг.!H75+Бухгалтеры!H75</f>
        <v>683</v>
      </c>
      <c r="I75" s="109">
        <f t="shared" si="2"/>
        <v>98.985507246376812</v>
      </c>
      <c r="J75" s="109">
        <f t="shared" si="3"/>
        <v>98.699421965317924</v>
      </c>
      <c r="K75" s="108">
        <f>Гл.бухг.!K75+Бухгалтеры!K75</f>
        <v>447</v>
      </c>
      <c r="L75" s="109">
        <f t="shared" si="4"/>
        <v>64.782608695652172</v>
      </c>
      <c r="M75" s="108">
        <f>Гл.бухг.!M75+Бухгалтеры!M75</f>
        <v>236</v>
      </c>
      <c r="N75" s="109">
        <f t="shared" si="5"/>
        <v>34.202898550724633</v>
      </c>
      <c r="O75" s="108">
        <f>Гл.бухг.!O75+Бухгалтеры!O75</f>
        <v>7</v>
      </c>
      <c r="P75" s="109">
        <f t="shared" si="6"/>
        <v>1.0144927536231882</v>
      </c>
      <c r="Q75" s="108">
        <f>Гл.бухг.!Q75+Бухгалтеры!Q75</f>
        <v>6</v>
      </c>
      <c r="R75" s="109">
        <f t="shared" si="7"/>
        <v>85.714285714285708</v>
      </c>
      <c r="S75" s="108">
        <f>Гл.бухг.!S75+Бухгалтеры!S75</f>
        <v>59</v>
      </c>
      <c r="T75" s="109">
        <f t="shared" si="8"/>
        <v>8.5507246376811583</v>
      </c>
      <c r="U75" s="108">
        <f>Гл.бухг.!U75+Бухгалтеры!U75</f>
        <v>63</v>
      </c>
      <c r="V75" s="109">
        <f t="shared" si="9"/>
        <v>9.1304347826086953</v>
      </c>
      <c r="W75" s="108">
        <f>Гл.бухг.!W75+Бухгалтеры!W75</f>
        <v>78</v>
      </c>
      <c r="X75" s="109">
        <f t="shared" si="10"/>
        <v>11.304347826086957</v>
      </c>
      <c r="Y75" s="108">
        <f>Гл.бухг.!Y75+Бухгалтеры!Y75</f>
        <v>89</v>
      </c>
      <c r="Z75" s="109">
        <f t="shared" si="11"/>
        <v>12.89855072463768</v>
      </c>
      <c r="AA75" s="108">
        <f>Гл.бухг.!AA75+Бухгалтеры!AA75</f>
        <v>3</v>
      </c>
      <c r="AB75" s="109">
        <f t="shared" si="12"/>
        <v>0.43478260869565216</v>
      </c>
      <c r="AC75" s="109">
        <f t="shared" si="13"/>
        <v>3.3707865168539324</v>
      </c>
      <c r="AD75" s="108">
        <f>Гл.бухг.!AD75+Бухгалтеры!AD75</f>
        <v>78</v>
      </c>
      <c r="AE75" s="109">
        <f t="shared" si="14"/>
        <v>11.304347826086957</v>
      </c>
      <c r="AF75" s="108">
        <f>Гл.бухг.!AF75+Бухгалтеры!AF75</f>
        <v>0</v>
      </c>
      <c r="AG75" s="109">
        <f t="shared" si="15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108">
        <f>Гл.бухг.!C76+Бухгалтеры!C76</f>
        <v>433</v>
      </c>
      <c r="D76" s="108">
        <f>Гл.бухг.!D76+Бухгалтеры!D76</f>
        <v>379</v>
      </c>
      <c r="E76" s="109">
        <f t="shared" si="0"/>
        <v>87.52886836027713</v>
      </c>
      <c r="F76" s="108">
        <f>Гл.бухг.!F76+Бухгалтеры!F76</f>
        <v>365</v>
      </c>
      <c r="G76" s="109">
        <f t="shared" si="1"/>
        <v>96.306068601583121</v>
      </c>
      <c r="H76" s="108">
        <f>Гл.бухг.!H76+Бухгалтеры!H76</f>
        <v>370</v>
      </c>
      <c r="I76" s="109">
        <f t="shared" si="2"/>
        <v>97.625329815303431</v>
      </c>
      <c r="J76" s="109">
        <f t="shared" si="3"/>
        <v>85.450346420323328</v>
      </c>
      <c r="K76" s="108">
        <f>Гл.бухг.!K76+Бухгалтеры!K76</f>
        <v>199</v>
      </c>
      <c r="L76" s="109">
        <f t="shared" si="4"/>
        <v>52.506596306068602</v>
      </c>
      <c r="M76" s="108">
        <f>Гл.бухг.!M76+Бухгалтеры!M76</f>
        <v>171</v>
      </c>
      <c r="N76" s="109">
        <f t="shared" si="5"/>
        <v>45.118733509234829</v>
      </c>
      <c r="O76" s="108">
        <f>Гл.бухг.!O76+Бухгалтеры!O76</f>
        <v>9</v>
      </c>
      <c r="P76" s="109">
        <f t="shared" si="6"/>
        <v>2.3746701846965697</v>
      </c>
      <c r="Q76" s="108">
        <f>Гл.бухг.!Q76+Бухгалтеры!Q76</f>
        <v>2</v>
      </c>
      <c r="R76" s="109">
        <f t="shared" si="7"/>
        <v>22.222222222222221</v>
      </c>
      <c r="S76" s="108">
        <f>Гл.бухг.!S76+Бухгалтеры!S76</f>
        <v>24</v>
      </c>
      <c r="T76" s="109">
        <f t="shared" si="8"/>
        <v>6.3324538258575203</v>
      </c>
      <c r="U76" s="108">
        <f>Гл.бухг.!U76+Бухгалтеры!U76</f>
        <v>56</v>
      </c>
      <c r="V76" s="109">
        <f t="shared" si="9"/>
        <v>14.775725593667547</v>
      </c>
      <c r="W76" s="108">
        <f>Гл.бухг.!W76+Бухгалтеры!W76</f>
        <v>26</v>
      </c>
      <c r="X76" s="109">
        <f t="shared" si="10"/>
        <v>6.8601583113456464</v>
      </c>
      <c r="Y76" s="108">
        <f>Гл.бухг.!Y76+Бухгалтеры!Y76</f>
        <v>28</v>
      </c>
      <c r="Z76" s="109">
        <f t="shared" si="11"/>
        <v>7.3878627968337733</v>
      </c>
      <c r="AA76" s="108">
        <f>Гл.бухг.!AA76+Бухгалтеры!AA76</f>
        <v>0</v>
      </c>
      <c r="AB76" s="109">
        <f t="shared" si="12"/>
        <v>0</v>
      </c>
      <c r="AC76" s="109">
        <f t="shared" si="13"/>
        <v>0</v>
      </c>
      <c r="AD76" s="108">
        <f>Гл.бухг.!AD76+Бухгалтеры!AD76</f>
        <v>31</v>
      </c>
      <c r="AE76" s="109">
        <f t="shared" si="14"/>
        <v>8.1794195250659634</v>
      </c>
      <c r="AF76" s="108">
        <f>Гл.бухг.!AF76+Бухгалтеры!AF76</f>
        <v>0</v>
      </c>
      <c r="AG76" s="109">
        <f t="shared" si="15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108">
        <f>Гл.бухг.!C77+Бухгалтеры!C77</f>
        <v>32</v>
      </c>
      <c r="D77" s="108">
        <f>Гл.бухг.!D77+Бухгалтеры!D77</f>
        <v>24</v>
      </c>
      <c r="E77" s="109">
        <f t="shared" si="0"/>
        <v>75</v>
      </c>
      <c r="F77" s="108">
        <f>Гл.бухг.!F77+Бухгалтеры!F77</f>
        <v>23</v>
      </c>
      <c r="G77" s="109">
        <f t="shared" si="1"/>
        <v>95.833333333333343</v>
      </c>
      <c r="H77" s="108">
        <f>Гл.бухг.!H77+Бухгалтеры!H77</f>
        <v>24</v>
      </c>
      <c r="I77" s="109">
        <f t="shared" si="2"/>
        <v>100</v>
      </c>
      <c r="J77" s="109">
        <f t="shared" si="3"/>
        <v>75</v>
      </c>
      <c r="K77" s="108">
        <f>Гл.бухг.!K77+Бухгалтеры!K77</f>
        <v>19</v>
      </c>
      <c r="L77" s="109">
        <f t="shared" si="4"/>
        <v>79.166666666666657</v>
      </c>
      <c r="M77" s="108">
        <f>Гл.бухг.!M77+Бухгалтеры!M77</f>
        <v>5</v>
      </c>
      <c r="N77" s="109">
        <f t="shared" si="5"/>
        <v>20.833333333333336</v>
      </c>
      <c r="O77" s="108">
        <f>Гл.бухг.!O77+Бухгалтеры!O77</f>
        <v>0</v>
      </c>
      <c r="P77" s="109">
        <f t="shared" si="6"/>
        <v>0</v>
      </c>
      <c r="Q77" s="108">
        <f>Гл.бухг.!Q77+Бухгалтеры!Q77</f>
        <v>0</v>
      </c>
      <c r="R77" s="109">
        <f t="shared" si="7"/>
        <v>0</v>
      </c>
      <c r="S77" s="108">
        <f>Гл.бухг.!S77+Бухгалтеры!S77</f>
        <v>1</v>
      </c>
      <c r="T77" s="109">
        <f t="shared" si="8"/>
        <v>4.1666666666666661</v>
      </c>
      <c r="U77" s="108">
        <f>Гл.бухг.!U77+Бухгалтеры!U77</f>
        <v>4</v>
      </c>
      <c r="V77" s="109">
        <f t="shared" si="9"/>
        <v>16.666666666666664</v>
      </c>
      <c r="W77" s="108">
        <f>Гл.бухг.!W77+Бухгалтеры!W77</f>
        <v>1</v>
      </c>
      <c r="X77" s="109">
        <f t="shared" si="10"/>
        <v>4.1666666666666661</v>
      </c>
      <c r="Y77" s="108">
        <f>Гл.бухг.!Y77+Бухгалтеры!Y77</f>
        <v>10</v>
      </c>
      <c r="Z77" s="109">
        <f t="shared" si="11"/>
        <v>41.666666666666671</v>
      </c>
      <c r="AA77" s="108">
        <f>Гл.бухг.!AA77+Бухгалтеры!AA77</f>
        <v>0</v>
      </c>
      <c r="AB77" s="109">
        <f t="shared" si="12"/>
        <v>0</v>
      </c>
      <c r="AC77" s="109">
        <f t="shared" si="13"/>
        <v>0</v>
      </c>
      <c r="AD77" s="108">
        <f>Гл.бухг.!AD77+Бухгалтеры!AD77</f>
        <v>10</v>
      </c>
      <c r="AE77" s="109">
        <f t="shared" si="14"/>
        <v>41.666666666666671</v>
      </c>
      <c r="AF77" s="108">
        <f>Гл.бухг.!AF77+Бухгалтеры!AF77</f>
        <v>0</v>
      </c>
      <c r="AG77" s="109">
        <f t="shared" si="15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108">
        <f>Гл.бухг.!C78+Бухгалтеры!C78</f>
        <v>97</v>
      </c>
      <c r="D78" s="108">
        <f>Гл.бухг.!D78+Бухгалтеры!D78</f>
        <v>85</v>
      </c>
      <c r="E78" s="109">
        <f t="shared" si="0"/>
        <v>87.628865979381445</v>
      </c>
      <c r="F78" s="108">
        <f>Гл.бухг.!F78+Бухгалтеры!F78</f>
        <v>77</v>
      </c>
      <c r="G78" s="109">
        <f t="shared" si="1"/>
        <v>90.588235294117652</v>
      </c>
      <c r="H78" s="108">
        <f>Гл.бухг.!H78+Бухгалтеры!H78</f>
        <v>72</v>
      </c>
      <c r="I78" s="109">
        <f t="shared" si="2"/>
        <v>84.705882352941174</v>
      </c>
      <c r="J78" s="109">
        <f t="shared" si="3"/>
        <v>74.226804123711347</v>
      </c>
      <c r="K78" s="108">
        <f>Гл.бухг.!K78+Бухгалтеры!K78</f>
        <v>58</v>
      </c>
      <c r="L78" s="109">
        <f t="shared" si="4"/>
        <v>68.235294117647058</v>
      </c>
      <c r="M78" s="108">
        <f>Гл.бухг.!M78+Бухгалтеры!M78</f>
        <v>14</v>
      </c>
      <c r="N78" s="109">
        <f t="shared" si="5"/>
        <v>16.470588235294116</v>
      </c>
      <c r="O78" s="108">
        <f>Гл.бухг.!O78+Бухгалтеры!O78</f>
        <v>13</v>
      </c>
      <c r="P78" s="109">
        <f t="shared" si="6"/>
        <v>15.294117647058824</v>
      </c>
      <c r="Q78" s="108">
        <f>Гл.бухг.!Q78+Бухгалтеры!Q78</f>
        <v>0</v>
      </c>
      <c r="R78" s="109">
        <f t="shared" si="7"/>
        <v>0</v>
      </c>
      <c r="S78" s="108">
        <f>Гл.бухг.!S78+Бухгалтеры!S78</f>
        <v>13</v>
      </c>
      <c r="T78" s="109">
        <f t="shared" si="8"/>
        <v>15.294117647058824</v>
      </c>
      <c r="U78" s="108">
        <f>Гл.бухг.!U78+Бухгалтеры!U78</f>
        <v>14</v>
      </c>
      <c r="V78" s="109">
        <f t="shared" si="9"/>
        <v>16.470588235294116</v>
      </c>
      <c r="W78" s="108">
        <f>Гл.бухг.!W78+Бухгалтеры!W78</f>
        <v>5</v>
      </c>
      <c r="X78" s="109">
        <f t="shared" si="10"/>
        <v>5.8823529411764701</v>
      </c>
      <c r="Y78" s="108">
        <f>Гл.бухг.!Y78+Бухгалтеры!Y78</f>
        <v>11</v>
      </c>
      <c r="Z78" s="109">
        <f t="shared" si="11"/>
        <v>12.941176470588237</v>
      </c>
      <c r="AA78" s="108">
        <f>Гл.бухг.!AA78+Бухгалтеры!AA78</f>
        <v>1</v>
      </c>
      <c r="AB78" s="109">
        <f t="shared" si="12"/>
        <v>1.1764705882352942</v>
      </c>
      <c r="AC78" s="109">
        <f t="shared" si="13"/>
        <v>9.0909090909090917</v>
      </c>
      <c r="AD78" s="108">
        <f>Гл.бухг.!AD78+Бухгалтеры!AD78</f>
        <v>11</v>
      </c>
      <c r="AE78" s="109">
        <f t="shared" si="14"/>
        <v>12.941176470588237</v>
      </c>
      <c r="AF78" s="108">
        <f>Гл.бухг.!AF78+Бухгалтеры!AF78</f>
        <v>0</v>
      </c>
      <c r="AG78" s="109">
        <f t="shared" si="15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61">
        <f>SUM(C80:C89)</f>
        <v>5231.25</v>
      </c>
      <c r="D79" s="61">
        <f>SUM(D80:D89)</f>
        <v>4967</v>
      </c>
      <c r="E79" s="62">
        <f>IF(C79=0,0,D79/C79*100)</f>
        <v>94.948626045400246</v>
      </c>
      <c r="F79" s="61">
        <f>SUM(F80:F89)</f>
        <v>4718</v>
      </c>
      <c r="G79" s="62">
        <f>IF(D79=0,0,F79/D79*100)</f>
        <v>94.986913629957726</v>
      </c>
      <c r="H79" s="61">
        <f>SUM(H80:H89)</f>
        <v>4680</v>
      </c>
      <c r="I79" s="62">
        <f>IF(D79=0,0,H79/D79*100)</f>
        <v>94.221864304409095</v>
      </c>
      <c r="J79" s="62">
        <f>IF(C79=0,0,H79/C79*100)</f>
        <v>89.462365591397855</v>
      </c>
      <c r="K79" s="61">
        <f>SUM(K80:K89)</f>
        <v>2566</v>
      </c>
      <c r="L79" s="62">
        <f t="shared" si="4"/>
        <v>51.660962351520034</v>
      </c>
      <c r="M79" s="61">
        <f>SUM(M80:M89)</f>
        <v>2114</v>
      </c>
      <c r="N79" s="62">
        <f>IF(D79=0,0,M79/D79*100)</f>
        <v>42.560901952889068</v>
      </c>
      <c r="O79" s="61">
        <f>SUM(O80:O89)</f>
        <v>287</v>
      </c>
      <c r="P79" s="62">
        <f>IF(D79=0,0,O79/D79*100)</f>
        <v>5.7781356955908993</v>
      </c>
      <c r="Q79" s="61">
        <f>SUM(Q80:Q89)</f>
        <v>25</v>
      </c>
      <c r="R79" s="62">
        <f t="shared" si="7"/>
        <v>8.7108013937282234</v>
      </c>
      <c r="S79" s="61">
        <f>SUM(S80:S89)</f>
        <v>444</v>
      </c>
      <c r="T79" s="62">
        <f>IF(D79=0,0,S79/D79*100)</f>
        <v>8.9389973827259919</v>
      </c>
      <c r="U79" s="61">
        <f>SUM(U80:U89)</f>
        <v>717</v>
      </c>
      <c r="V79" s="62">
        <f t="shared" si="9"/>
        <v>14.43527280048319</v>
      </c>
      <c r="W79" s="61">
        <f>SUM(W80:W89)</f>
        <v>328</v>
      </c>
      <c r="X79" s="62">
        <f>IF(D79=0,0,W79/D79*100)</f>
        <v>6.6035836521038851</v>
      </c>
      <c r="Y79" s="61">
        <f>SUM(Y80:Y89)</f>
        <v>481</v>
      </c>
      <c r="Z79" s="62">
        <f>IF(D79=0,0,Y79/D79*100)</f>
        <v>9.6839138312864907</v>
      </c>
      <c r="AA79" s="61">
        <f>SUM(AA80:AA89)</f>
        <v>15</v>
      </c>
      <c r="AB79" s="62">
        <f>IF(D79=0,0,AA79/D79*100)</f>
        <v>0.30199315482182404</v>
      </c>
      <c r="AC79" s="62">
        <f>IF(Y79=0,0,AA79/Y79*100)</f>
        <v>3.1185031185031189</v>
      </c>
      <c r="AD79" s="61">
        <f>SUM(AD80:AD89)</f>
        <v>512</v>
      </c>
      <c r="AE79" s="62">
        <f t="shared" si="14"/>
        <v>10.308033017918261</v>
      </c>
      <c r="AF79" s="61">
        <f>SUM(AF80:AF89)</f>
        <v>8</v>
      </c>
      <c r="AG79" s="62">
        <f>IF(D79=0,0,AF79/D79*100)</f>
        <v>0.16106301590497282</v>
      </c>
      <c r="AH79" s="46"/>
      <c r="AI79" s="46"/>
    </row>
    <row r="80" spans="1:35" x14ac:dyDescent="0.25">
      <c r="A80" s="93">
        <v>65</v>
      </c>
      <c r="B80" s="96" t="s">
        <v>104</v>
      </c>
      <c r="C80" s="108">
        <f>Гл.бухг.!C80+Бухгалтеры!C80</f>
        <v>107</v>
      </c>
      <c r="D80" s="108">
        <f>Гл.бухг.!D80+Бухгалтеры!D80</f>
        <v>105</v>
      </c>
      <c r="E80" s="109">
        <f t="shared" ref="E80" si="64">IF(C80=0,0,D80/C80*100)</f>
        <v>98.130841121495322</v>
      </c>
      <c r="F80" s="108">
        <f>Гл.бухг.!F80+Бухгалтеры!F80</f>
        <v>96</v>
      </c>
      <c r="G80" s="109">
        <f t="shared" ref="G80" si="65">IF(D80=0,0,F80/D80*100)</f>
        <v>91.428571428571431</v>
      </c>
      <c r="H80" s="108">
        <f>Гл.бухг.!H80+Бухгалтеры!H80</f>
        <v>100</v>
      </c>
      <c r="I80" s="109">
        <f t="shared" ref="I80" si="66">IF(D80=0,0,H80/D80*100)</f>
        <v>95.238095238095227</v>
      </c>
      <c r="J80" s="109">
        <f t="shared" ref="J80" si="67">IF(C80=0,0,H80/C80*100)</f>
        <v>93.45794392523365</v>
      </c>
      <c r="K80" s="108">
        <f>Гл.бухг.!K80+Бухгалтеры!K80</f>
        <v>55</v>
      </c>
      <c r="L80" s="109">
        <f t="shared" ref="L80" si="68">IF(D80=0,0,K80/D80*100)</f>
        <v>52.380952380952387</v>
      </c>
      <c r="M80" s="108">
        <f>Гл.бухг.!M80+Бухгалтеры!M80</f>
        <v>45</v>
      </c>
      <c r="N80" s="109">
        <f t="shared" ref="N80" si="69">IF(D80=0,0,M80/D80*100)</f>
        <v>42.857142857142854</v>
      </c>
      <c r="O80" s="108">
        <f>Гл.бухг.!O80+Бухгалтеры!O80</f>
        <v>5</v>
      </c>
      <c r="P80" s="109">
        <f t="shared" ref="P80" si="70">IF(D80=0,0,O80/D80*100)</f>
        <v>4.7619047619047619</v>
      </c>
      <c r="Q80" s="108">
        <f>Гл.бухг.!Q80+Бухгалтеры!Q80</f>
        <v>1</v>
      </c>
      <c r="R80" s="109">
        <f t="shared" ref="R80" si="71">IF(O80=0,0,Q80/O80*100)</f>
        <v>20</v>
      </c>
      <c r="S80" s="108">
        <f>Гл.бухг.!S80+Бухгалтеры!S80</f>
        <v>10</v>
      </c>
      <c r="T80" s="109">
        <f t="shared" ref="T80" si="72">IF(D80=0,0,S80/D80*100)</f>
        <v>9.5238095238095237</v>
      </c>
      <c r="U80" s="108">
        <f>Гл.бухг.!U80+Бухгалтеры!U80</f>
        <v>24</v>
      </c>
      <c r="V80" s="109">
        <f t="shared" ref="V80" si="73">IF(D80=0,0,U80/D80*100)</f>
        <v>22.857142857142858</v>
      </c>
      <c r="W80" s="108">
        <f>Гл.бухг.!W80+Бухгалтеры!W80</f>
        <v>7</v>
      </c>
      <c r="X80" s="109">
        <f t="shared" ref="X80" si="74">IF(D80=0,0,W80/D80*100)</f>
        <v>6.666666666666667</v>
      </c>
      <c r="Y80" s="108">
        <f>Гл.бухг.!Y80+Бухгалтеры!Y80</f>
        <v>2</v>
      </c>
      <c r="Z80" s="109">
        <f t="shared" ref="Z80" si="75">IF(D80=0,0,Y80/D80*100)</f>
        <v>1.9047619047619049</v>
      </c>
      <c r="AA80" s="108">
        <f>Гл.бухг.!AA80+Бухгалтеры!AA80</f>
        <v>0</v>
      </c>
      <c r="AB80" s="109">
        <f t="shared" ref="AB80" si="76">IF(D80=0,0,AA80/D80*100)</f>
        <v>0</v>
      </c>
      <c r="AC80" s="109">
        <f t="shared" ref="AC80" si="77">IF(Y80=0,0,AA80/Y80*100)</f>
        <v>0</v>
      </c>
      <c r="AD80" s="108">
        <f>Гл.бухг.!AD80+Бухгалтеры!AD80</f>
        <v>4</v>
      </c>
      <c r="AE80" s="109">
        <f t="shared" ref="AE80" si="78">IF(D80=0,0,AD80/D80*100)</f>
        <v>3.8095238095238098</v>
      </c>
      <c r="AF80" s="108">
        <f>Гл.бухг.!AF80+Бухгалтеры!AF80</f>
        <v>0</v>
      </c>
      <c r="AG80" s="109">
        <f t="shared" ref="AG80" si="7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108">
        <f>Гл.бухг.!C81+Бухгалтеры!C81</f>
        <v>64</v>
      </c>
      <c r="D81" s="108">
        <f>Гл.бухг.!D81+Бухгалтеры!D81</f>
        <v>64</v>
      </c>
      <c r="E81" s="109">
        <f t="shared" ref="E81:E89" si="80">IF(C81=0,0,D81/C81*100)</f>
        <v>100</v>
      </c>
      <c r="F81" s="108">
        <f>Гл.бухг.!F81+Бухгалтеры!F81</f>
        <v>61</v>
      </c>
      <c r="G81" s="109">
        <f t="shared" ref="G81:G89" si="81">IF(D81=0,0,F81/D81*100)</f>
        <v>95.3125</v>
      </c>
      <c r="H81" s="108">
        <f>Гл.бухг.!H81+Бухгалтеры!H81</f>
        <v>62</v>
      </c>
      <c r="I81" s="109">
        <f t="shared" ref="I81:I89" si="82">IF(D81=0,0,H81/D81*100)</f>
        <v>96.875</v>
      </c>
      <c r="J81" s="109">
        <f t="shared" ref="J81:J89" si="83">IF(C81=0,0,H81/C81*100)</f>
        <v>96.875</v>
      </c>
      <c r="K81" s="108">
        <f>Гл.бухг.!K81+Бухгалтеры!K81</f>
        <v>42</v>
      </c>
      <c r="L81" s="109">
        <f t="shared" ref="L81:L89" si="84">IF(D81=0,0,K81/D81*100)</f>
        <v>65.625</v>
      </c>
      <c r="M81" s="108">
        <f>Гл.бухг.!M81+Бухгалтеры!M81</f>
        <v>20</v>
      </c>
      <c r="N81" s="109">
        <f t="shared" ref="N81:N89" si="85">IF(D81=0,0,M81/D81*100)</f>
        <v>31.25</v>
      </c>
      <c r="O81" s="108">
        <f>Гл.бухг.!O81+Бухгалтеры!O81</f>
        <v>2</v>
      </c>
      <c r="P81" s="109">
        <f t="shared" ref="P81:P89" si="86">IF(D81=0,0,O81/D81*100)</f>
        <v>3.125</v>
      </c>
      <c r="Q81" s="108">
        <f>Гл.бухг.!Q81+Бухгалтеры!Q81</f>
        <v>0</v>
      </c>
      <c r="R81" s="109">
        <f t="shared" ref="R81:R89" si="87">IF(O81=0,0,Q81/O81*100)</f>
        <v>0</v>
      </c>
      <c r="S81" s="108">
        <f>Гл.бухг.!S81+Бухгалтеры!S81</f>
        <v>4</v>
      </c>
      <c r="T81" s="109">
        <f t="shared" ref="T81:T89" si="88">IF(D81=0,0,S81/D81*100)</f>
        <v>6.25</v>
      </c>
      <c r="U81" s="108">
        <f>Гл.бухг.!U81+Бухгалтеры!U81</f>
        <v>7</v>
      </c>
      <c r="V81" s="109">
        <f t="shared" ref="V81:V89" si="89">IF(D81=0,0,U81/D81*100)</f>
        <v>10.9375</v>
      </c>
      <c r="W81" s="108">
        <f>Гл.бухг.!W81+Бухгалтеры!W81</f>
        <v>0</v>
      </c>
      <c r="X81" s="109">
        <f t="shared" ref="X81:X89" si="90">IF(D81=0,0,W81/D81*100)</f>
        <v>0</v>
      </c>
      <c r="Y81" s="108">
        <f>Гл.бухг.!Y81+Бухгалтеры!Y81</f>
        <v>0</v>
      </c>
      <c r="Z81" s="109">
        <f t="shared" ref="Z81:Z89" si="91">IF(D81=0,0,Y81/D81*100)</f>
        <v>0</v>
      </c>
      <c r="AA81" s="108">
        <f>Гл.бухг.!AA81+Бухгалтеры!AA81</f>
        <v>0</v>
      </c>
      <c r="AB81" s="109">
        <f t="shared" ref="AB81:AB89" si="92">IF(D81=0,0,AA81/D81*100)</f>
        <v>0</v>
      </c>
      <c r="AC81" s="109">
        <f t="shared" ref="AC81:AC89" si="93">IF(Y81=0,0,AA81/Y81*100)</f>
        <v>0</v>
      </c>
      <c r="AD81" s="108">
        <f>Гл.бухг.!AD81+Бухгалтеры!AD81</f>
        <v>0</v>
      </c>
      <c r="AE81" s="109">
        <f t="shared" ref="AE81:AE89" si="94">IF(D81=0,0,AD81/D81*100)</f>
        <v>0</v>
      </c>
      <c r="AF81" s="108">
        <f>Гл.бухг.!AF81+Бухгалтеры!AF81</f>
        <v>0</v>
      </c>
      <c r="AG81" s="109">
        <f t="shared" ref="AG81:AG89" si="95">IF(D81=0,0,AF81/D81*100)</f>
        <v>0</v>
      </c>
      <c r="AH81" s="42"/>
      <c r="AI81" s="42"/>
    </row>
    <row r="82" spans="1:35" x14ac:dyDescent="0.25">
      <c r="A82" s="93">
        <f t="shared" ref="A82:A89" si="96">A81+1</f>
        <v>67</v>
      </c>
      <c r="B82" s="96" t="s">
        <v>107</v>
      </c>
      <c r="C82" s="108">
        <f>Гл.бухг.!C82+Бухгалтеры!C82</f>
        <v>28</v>
      </c>
      <c r="D82" s="108">
        <f>Гл.бухг.!D82+Бухгалтеры!D82</f>
        <v>40</v>
      </c>
      <c r="E82" s="109">
        <f t="shared" si="80"/>
        <v>142.85714285714286</v>
      </c>
      <c r="F82" s="108">
        <f>Гл.бухг.!F82+Бухгалтеры!F82</f>
        <v>38</v>
      </c>
      <c r="G82" s="109">
        <f t="shared" si="81"/>
        <v>95</v>
      </c>
      <c r="H82" s="108">
        <f>Гл.бухг.!H82+Бухгалтеры!H82</f>
        <v>40</v>
      </c>
      <c r="I82" s="109">
        <f t="shared" si="82"/>
        <v>100</v>
      </c>
      <c r="J82" s="109">
        <f t="shared" si="83"/>
        <v>142.85714285714286</v>
      </c>
      <c r="K82" s="108">
        <f>Гл.бухг.!K82+Бухгалтеры!K82</f>
        <v>19</v>
      </c>
      <c r="L82" s="109">
        <f t="shared" si="84"/>
        <v>47.5</v>
      </c>
      <c r="M82" s="108">
        <f>Гл.бухг.!M82+Бухгалтеры!M82</f>
        <v>21</v>
      </c>
      <c r="N82" s="109">
        <f t="shared" si="85"/>
        <v>52.5</v>
      </c>
      <c r="O82" s="108">
        <f>Гл.бухг.!O82+Бухгалтеры!O82</f>
        <v>0</v>
      </c>
      <c r="P82" s="109">
        <f t="shared" si="86"/>
        <v>0</v>
      </c>
      <c r="Q82" s="108">
        <f>Гл.бухг.!Q82+Бухгалтеры!Q82</f>
        <v>0</v>
      </c>
      <c r="R82" s="109">
        <f t="shared" si="87"/>
        <v>0</v>
      </c>
      <c r="S82" s="108">
        <f>Гл.бухг.!S82+Бухгалтеры!S82</f>
        <v>2</v>
      </c>
      <c r="T82" s="109">
        <f t="shared" si="88"/>
        <v>5</v>
      </c>
      <c r="U82" s="108">
        <f>Гл.бухг.!U82+Бухгалтеры!U82</f>
        <v>10</v>
      </c>
      <c r="V82" s="109">
        <f t="shared" si="89"/>
        <v>25</v>
      </c>
      <c r="W82" s="108">
        <f>Гл.бухг.!W82+Бухгалтеры!W82</f>
        <v>0</v>
      </c>
      <c r="X82" s="109">
        <f t="shared" si="90"/>
        <v>0</v>
      </c>
      <c r="Y82" s="108">
        <f>Гл.бухг.!Y82+Бухгалтеры!Y82</f>
        <v>1</v>
      </c>
      <c r="Z82" s="109">
        <f t="shared" si="91"/>
        <v>2.5</v>
      </c>
      <c r="AA82" s="108">
        <f>Гл.бухг.!AA82+Бухгалтеры!AA82</f>
        <v>0</v>
      </c>
      <c r="AB82" s="109">
        <f t="shared" si="92"/>
        <v>0</v>
      </c>
      <c r="AC82" s="109">
        <f t="shared" si="93"/>
        <v>0</v>
      </c>
      <c r="AD82" s="108">
        <f>Гл.бухг.!AD82+Бухгалтеры!AD82</f>
        <v>2</v>
      </c>
      <c r="AE82" s="109">
        <f t="shared" si="94"/>
        <v>5</v>
      </c>
      <c r="AF82" s="108">
        <f>Гл.бухг.!AF82+Бухгалтеры!AF82</f>
        <v>0</v>
      </c>
      <c r="AG82" s="109">
        <f t="shared" si="95"/>
        <v>0</v>
      </c>
      <c r="AH82" s="42"/>
      <c r="AI82" s="42"/>
    </row>
    <row r="83" spans="1:35" x14ac:dyDescent="0.25">
      <c r="A83" s="93">
        <f t="shared" si="96"/>
        <v>68</v>
      </c>
      <c r="B83" s="96" t="s">
        <v>108</v>
      </c>
      <c r="C83" s="108">
        <f>Гл.бухг.!C83+Бухгалтеры!C83</f>
        <v>1485</v>
      </c>
      <c r="D83" s="108">
        <f>Гл.бухг.!D83+Бухгалтеры!D83</f>
        <v>1419</v>
      </c>
      <c r="E83" s="109">
        <f t="shared" si="80"/>
        <v>95.555555555555557</v>
      </c>
      <c r="F83" s="108">
        <f>Гл.бухг.!F83+Бухгалтеры!F83</f>
        <v>1349</v>
      </c>
      <c r="G83" s="109">
        <f t="shared" si="81"/>
        <v>95.06694855532065</v>
      </c>
      <c r="H83" s="108">
        <f>Гл.бухг.!H83+Бухгалтеры!H83</f>
        <v>1338</v>
      </c>
      <c r="I83" s="109">
        <f t="shared" si="82"/>
        <v>94.291754756871043</v>
      </c>
      <c r="J83" s="109">
        <f t="shared" si="83"/>
        <v>90.101010101010104</v>
      </c>
      <c r="K83" s="108">
        <f>Гл.бухг.!K83+Бухгалтеры!K83</f>
        <v>691</v>
      </c>
      <c r="L83" s="109">
        <f t="shared" si="84"/>
        <v>48.696264975334742</v>
      </c>
      <c r="M83" s="108">
        <f>Гл.бухг.!M83+Бухгалтеры!M83</f>
        <v>647</v>
      </c>
      <c r="N83" s="109">
        <f t="shared" si="85"/>
        <v>45.595489781536294</v>
      </c>
      <c r="O83" s="108">
        <f>Гл.бухг.!O83+Бухгалтеры!O83</f>
        <v>81</v>
      </c>
      <c r="P83" s="109">
        <f t="shared" si="86"/>
        <v>5.7082452431289639</v>
      </c>
      <c r="Q83" s="108">
        <f>Гл.бухг.!Q83+Бухгалтеры!Q83</f>
        <v>5</v>
      </c>
      <c r="R83" s="109">
        <f t="shared" si="87"/>
        <v>6.1728395061728394</v>
      </c>
      <c r="S83" s="108">
        <f>Гл.бухг.!S83+Бухгалтеры!S83</f>
        <v>80</v>
      </c>
      <c r="T83" s="109">
        <f t="shared" si="88"/>
        <v>5.6377730796335452</v>
      </c>
      <c r="U83" s="108">
        <f>Гл.бухг.!U83+Бухгалтеры!U83</f>
        <v>195</v>
      </c>
      <c r="V83" s="109">
        <f t="shared" si="89"/>
        <v>13.742071881606766</v>
      </c>
      <c r="W83" s="108">
        <f>Гл.бухг.!W83+Бухгалтеры!W83</f>
        <v>121</v>
      </c>
      <c r="X83" s="109">
        <f t="shared" si="90"/>
        <v>8.5271317829457356</v>
      </c>
      <c r="Y83" s="108">
        <f>Гл.бухг.!Y83+Бухгалтеры!Y83</f>
        <v>174</v>
      </c>
      <c r="Z83" s="109">
        <f t="shared" si="91"/>
        <v>12.26215644820296</v>
      </c>
      <c r="AA83" s="108">
        <f>Гл.бухг.!AA83+Бухгалтеры!AA83</f>
        <v>4</v>
      </c>
      <c r="AB83" s="109">
        <f t="shared" si="92"/>
        <v>0.28188865398167723</v>
      </c>
      <c r="AC83" s="109">
        <f t="shared" si="93"/>
        <v>2.2988505747126435</v>
      </c>
      <c r="AD83" s="108">
        <f>Гл.бухг.!AD83+Бухгалтеры!AD83</f>
        <v>194</v>
      </c>
      <c r="AE83" s="109">
        <f t="shared" si="94"/>
        <v>13.671599718111347</v>
      </c>
      <c r="AF83" s="108">
        <f>Гл.бухг.!AF83+Бухгалтеры!AF83</f>
        <v>0</v>
      </c>
      <c r="AG83" s="109">
        <f t="shared" si="95"/>
        <v>0</v>
      </c>
      <c r="AH83" s="42"/>
      <c r="AI83" s="42"/>
    </row>
    <row r="84" spans="1:35" x14ac:dyDescent="0.25">
      <c r="A84" s="93">
        <f t="shared" si="96"/>
        <v>69</v>
      </c>
      <c r="B84" s="96" t="s">
        <v>110</v>
      </c>
      <c r="C84" s="108">
        <f>Гл.бухг.!C84+Бухгалтеры!C84</f>
        <v>778</v>
      </c>
      <c r="D84" s="108">
        <f>Гл.бухг.!D84+Бухгалтеры!D84</f>
        <v>732</v>
      </c>
      <c r="E84" s="109">
        <f t="shared" si="80"/>
        <v>94.087403598971719</v>
      </c>
      <c r="F84" s="108">
        <f>Гл.бухг.!F84+Бухгалтеры!F84</f>
        <v>716</v>
      </c>
      <c r="G84" s="109">
        <f t="shared" si="81"/>
        <v>97.814207650273218</v>
      </c>
      <c r="H84" s="108">
        <f>Гл.бухг.!H84+Бухгалтеры!H84</f>
        <v>664</v>
      </c>
      <c r="I84" s="109">
        <f t="shared" si="82"/>
        <v>90.710382513661202</v>
      </c>
      <c r="J84" s="109">
        <f t="shared" si="83"/>
        <v>85.347043701799493</v>
      </c>
      <c r="K84" s="108">
        <f>Гл.бухг.!K84+Бухгалтеры!K84</f>
        <v>359</v>
      </c>
      <c r="L84" s="109">
        <f t="shared" si="84"/>
        <v>49.043715846994537</v>
      </c>
      <c r="M84" s="108">
        <f>Гл.бухг.!M84+Бухгалтеры!M84</f>
        <v>305</v>
      </c>
      <c r="N84" s="109">
        <f t="shared" si="85"/>
        <v>41.666666666666671</v>
      </c>
      <c r="O84" s="108">
        <f>Гл.бухг.!O84+Бухгалтеры!O84</f>
        <v>68</v>
      </c>
      <c r="P84" s="109">
        <f t="shared" si="86"/>
        <v>9.2896174863387984</v>
      </c>
      <c r="Q84" s="108">
        <f>Гл.бухг.!Q84+Бухгалтеры!Q84</f>
        <v>5</v>
      </c>
      <c r="R84" s="109">
        <f t="shared" si="87"/>
        <v>7.3529411764705888</v>
      </c>
      <c r="S84" s="108">
        <f>Гл.бухг.!S84+Бухгалтеры!S84</f>
        <v>124</v>
      </c>
      <c r="T84" s="109">
        <f t="shared" si="88"/>
        <v>16.939890710382514</v>
      </c>
      <c r="U84" s="108">
        <f>Гл.бухг.!U84+Бухгалтеры!U84</f>
        <v>103</v>
      </c>
      <c r="V84" s="109">
        <f t="shared" si="89"/>
        <v>14.071038251366119</v>
      </c>
      <c r="W84" s="108">
        <f>Гл.бухг.!W84+Бухгалтеры!W84</f>
        <v>130</v>
      </c>
      <c r="X84" s="109">
        <f t="shared" si="90"/>
        <v>17.759562841530055</v>
      </c>
      <c r="Y84" s="108">
        <f>Гл.бухг.!Y84+Бухгалтеры!Y84</f>
        <v>70</v>
      </c>
      <c r="Z84" s="109">
        <f t="shared" si="91"/>
        <v>9.5628415300546443</v>
      </c>
      <c r="AA84" s="108">
        <f>Гл.бухг.!AA84+Бухгалтеры!AA84</f>
        <v>5</v>
      </c>
      <c r="AB84" s="109">
        <f t="shared" si="92"/>
        <v>0.68306010928961747</v>
      </c>
      <c r="AC84" s="109">
        <f t="shared" si="93"/>
        <v>7.1428571428571423</v>
      </c>
      <c r="AD84" s="108">
        <f>Гл.бухг.!AD84+Бухгалтеры!AD84</f>
        <v>71</v>
      </c>
      <c r="AE84" s="109">
        <f t="shared" si="94"/>
        <v>9.6994535519125673</v>
      </c>
      <c r="AF84" s="108">
        <f>Гл.бухг.!AF84+Бухгалтеры!AF84</f>
        <v>2</v>
      </c>
      <c r="AG84" s="109">
        <f t="shared" si="95"/>
        <v>0.27322404371584702</v>
      </c>
      <c r="AH84" s="42"/>
      <c r="AI84" s="42"/>
    </row>
    <row r="85" spans="1:35" x14ac:dyDescent="0.25">
      <c r="A85" s="93">
        <f t="shared" si="96"/>
        <v>70</v>
      </c>
      <c r="B85" s="96" t="s">
        <v>111</v>
      </c>
      <c r="C85" s="108">
        <f>Гл.бухг.!C85+Бухгалтеры!C85</f>
        <v>312</v>
      </c>
      <c r="D85" s="108">
        <f>Гл.бухг.!D85+Бухгалтеры!D85</f>
        <v>303</v>
      </c>
      <c r="E85" s="109">
        <f t="shared" si="80"/>
        <v>97.115384615384613</v>
      </c>
      <c r="F85" s="108">
        <f>Гл.бухг.!F85+Бухгалтеры!F85</f>
        <v>294</v>
      </c>
      <c r="G85" s="109">
        <f t="shared" si="81"/>
        <v>97.029702970297024</v>
      </c>
      <c r="H85" s="108">
        <f>Гл.бухг.!H85+Бухгалтеры!H85</f>
        <v>299</v>
      </c>
      <c r="I85" s="109">
        <f t="shared" si="82"/>
        <v>98.679867986798669</v>
      </c>
      <c r="J85" s="109">
        <f t="shared" si="83"/>
        <v>95.833333333333343</v>
      </c>
      <c r="K85" s="108">
        <f>Гл.бухг.!K85+Бухгалтеры!K85</f>
        <v>212</v>
      </c>
      <c r="L85" s="109">
        <f t="shared" si="84"/>
        <v>69.966996699669977</v>
      </c>
      <c r="M85" s="108">
        <f>Гл.бухг.!M85+Бухгалтеры!M85</f>
        <v>87</v>
      </c>
      <c r="N85" s="109">
        <f t="shared" si="85"/>
        <v>28.71287128712871</v>
      </c>
      <c r="O85" s="108">
        <f>Гл.бухг.!O85+Бухгалтеры!O85</f>
        <v>4</v>
      </c>
      <c r="P85" s="109">
        <f t="shared" si="86"/>
        <v>1.3201320132013201</v>
      </c>
      <c r="Q85" s="108">
        <f>Гл.бухг.!Q85+Бухгалтеры!Q85</f>
        <v>7</v>
      </c>
      <c r="R85" s="109">
        <f t="shared" si="87"/>
        <v>175</v>
      </c>
      <c r="S85" s="108">
        <f>Гл.бухг.!S85+Бухгалтеры!S85</f>
        <v>58</v>
      </c>
      <c r="T85" s="109">
        <f t="shared" si="88"/>
        <v>19.141914191419144</v>
      </c>
      <c r="U85" s="108">
        <f>Гл.бухг.!U85+Бухгалтеры!U85</f>
        <v>49</v>
      </c>
      <c r="V85" s="109">
        <f t="shared" si="89"/>
        <v>16.171617161716171</v>
      </c>
      <c r="W85" s="108">
        <f>Гл.бухг.!W85+Бухгалтеры!W85</f>
        <v>1</v>
      </c>
      <c r="X85" s="109">
        <f t="shared" si="90"/>
        <v>0.33003300330033003</v>
      </c>
      <c r="Y85" s="108">
        <f>Гл.бухг.!Y85+Бухгалтеры!Y85</f>
        <v>31</v>
      </c>
      <c r="Z85" s="109">
        <f t="shared" si="91"/>
        <v>10.231023102310232</v>
      </c>
      <c r="AA85" s="108">
        <f>Гл.бухг.!AA85+Бухгалтеры!AA85</f>
        <v>0</v>
      </c>
      <c r="AB85" s="109">
        <f t="shared" si="92"/>
        <v>0</v>
      </c>
      <c r="AC85" s="109">
        <f t="shared" si="93"/>
        <v>0</v>
      </c>
      <c r="AD85" s="108">
        <f>Гл.бухг.!AD85+Бухгалтеры!AD85</f>
        <v>29</v>
      </c>
      <c r="AE85" s="109">
        <f t="shared" si="94"/>
        <v>9.5709570957095718</v>
      </c>
      <c r="AF85" s="108">
        <f>Гл.бухг.!AF85+Бухгалтеры!AF85</f>
        <v>2</v>
      </c>
      <c r="AG85" s="109">
        <f t="shared" si="95"/>
        <v>0.66006600660066006</v>
      </c>
      <c r="AH85" s="42"/>
      <c r="AI85" s="42"/>
    </row>
    <row r="86" spans="1:35" x14ac:dyDescent="0.25">
      <c r="A86" s="93">
        <f t="shared" si="96"/>
        <v>71</v>
      </c>
      <c r="B86" s="96" t="s">
        <v>112</v>
      </c>
      <c r="C86" s="108">
        <f>Гл.бухг.!C86+Бухгалтеры!C86</f>
        <v>363</v>
      </c>
      <c r="D86" s="108">
        <f>Гл.бухг.!D86+Бухгалтеры!D86</f>
        <v>324</v>
      </c>
      <c r="E86" s="109">
        <f t="shared" si="80"/>
        <v>89.256198347107443</v>
      </c>
      <c r="F86" s="108">
        <f>Гл.бухг.!F86+Бухгалтеры!F86</f>
        <v>315</v>
      </c>
      <c r="G86" s="109">
        <f t="shared" si="81"/>
        <v>97.222222222222214</v>
      </c>
      <c r="H86" s="108">
        <f>Гл.бухг.!H86+Бухгалтеры!H86</f>
        <v>317</v>
      </c>
      <c r="I86" s="109">
        <f t="shared" si="82"/>
        <v>97.839506172839506</v>
      </c>
      <c r="J86" s="109">
        <f t="shared" si="83"/>
        <v>87.327823691460054</v>
      </c>
      <c r="K86" s="108">
        <f>Гл.бухг.!K86+Бухгалтеры!K86</f>
        <v>190</v>
      </c>
      <c r="L86" s="109">
        <f t="shared" si="84"/>
        <v>58.641975308641982</v>
      </c>
      <c r="M86" s="108">
        <f>Гл.бухг.!M86+Бухгалтеры!M86</f>
        <v>127</v>
      </c>
      <c r="N86" s="109">
        <f t="shared" si="85"/>
        <v>39.197530864197532</v>
      </c>
      <c r="O86" s="108">
        <f>Гл.бухг.!O86+Бухгалтеры!O86</f>
        <v>7</v>
      </c>
      <c r="P86" s="109">
        <f t="shared" si="86"/>
        <v>2.1604938271604937</v>
      </c>
      <c r="Q86" s="108">
        <f>Гл.бухг.!Q86+Бухгалтеры!Q86</f>
        <v>1</v>
      </c>
      <c r="R86" s="109">
        <f t="shared" si="87"/>
        <v>14.285714285714285</v>
      </c>
      <c r="S86" s="108">
        <f>Гл.бухг.!S86+Бухгалтеры!S86</f>
        <v>23</v>
      </c>
      <c r="T86" s="109">
        <f t="shared" si="88"/>
        <v>7.098765432098765</v>
      </c>
      <c r="U86" s="108">
        <f>Гл.бухг.!U86+Бухгалтеры!U86</f>
        <v>31</v>
      </c>
      <c r="V86" s="109">
        <f t="shared" si="89"/>
        <v>9.5679012345679002</v>
      </c>
      <c r="W86" s="108">
        <f>Гл.бухг.!W86+Бухгалтеры!W86</f>
        <v>2</v>
      </c>
      <c r="X86" s="109">
        <f t="shared" si="90"/>
        <v>0.61728395061728392</v>
      </c>
      <c r="Y86" s="108">
        <f>Гл.бухг.!Y86+Бухгалтеры!Y86</f>
        <v>32</v>
      </c>
      <c r="Z86" s="109">
        <f t="shared" si="91"/>
        <v>9.8765432098765427</v>
      </c>
      <c r="AA86" s="108">
        <f>Гл.бухг.!AA86+Бухгалтеры!AA86</f>
        <v>0</v>
      </c>
      <c r="AB86" s="109">
        <f t="shared" si="92"/>
        <v>0</v>
      </c>
      <c r="AC86" s="109">
        <f t="shared" si="93"/>
        <v>0</v>
      </c>
      <c r="AD86" s="108">
        <f>Гл.бухг.!AD86+Бухгалтеры!AD86</f>
        <v>44</v>
      </c>
      <c r="AE86" s="109">
        <f t="shared" si="94"/>
        <v>13.580246913580247</v>
      </c>
      <c r="AF86" s="108">
        <f>Гл.бухг.!AF86+Бухгалтеры!AF86</f>
        <v>0</v>
      </c>
      <c r="AG86" s="109">
        <f t="shared" si="95"/>
        <v>0</v>
      </c>
      <c r="AH86" s="42"/>
      <c r="AI86" s="42"/>
    </row>
    <row r="87" spans="1:35" x14ac:dyDescent="0.25">
      <c r="A87" s="93">
        <f t="shared" si="96"/>
        <v>72</v>
      </c>
      <c r="B87" s="96" t="s">
        <v>113</v>
      </c>
      <c r="C87" s="108">
        <f>Гл.бухг.!C87+Бухгалтеры!C87</f>
        <v>1087</v>
      </c>
      <c r="D87" s="108">
        <f>Гл.бухг.!D87+Бухгалтеры!D87</f>
        <v>978</v>
      </c>
      <c r="E87" s="109">
        <f t="shared" si="80"/>
        <v>89.972401103955846</v>
      </c>
      <c r="F87" s="108">
        <f>Гл.бухг.!F87+Бухгалтеры!F87</f>
        <v>910</v>
      </c>
      <c r="G87" s="109">
        <f t="shared" si="81"/>
        <v>93.047034764826179</v>
      </c>
      <c r="H87" s="108">
        <f>Гл.бухг.!H87+Бухгалтеры!H87</f>
        <v>905</v>
      </c>
      <c r="I87" s="109">
        <f t="shared" si="82"/>
        <v>92.535787321063395</v>
      </c>
      <c r="J87" s="109">
        <f t="shared" si="83"/>
        <v>83.256669733210671</v>
      </c>
      <c r="K87" s="108">
        <f>Гл.бухг.!K87+Бухгалтеры!K87</f>
        <v>474</v>
      </c>
      <c r="L87" s="109">
        <f t="shared" si="84"/>
        <v>48.466257668711656</v>
      </c>
      <c r="M87" s="108">
        <f>Гл.бухг.!M87+Бухгалтеры!M87</f>
        <v>431</v>
      </c>
      <c r="N87" s="109">
        <f t="shared" si="85"/>
        <v>44.069529652351733</v>
      </c>
      <c r="O87" s="108">
        <f>Гл.бухг.!O87+Бухгалтеры!O87</f>
        <v>73</v>
      </c>
      <c r="P87" s="109">
        <f t="shared" si="86"/>
        <v>7.4642126789366046</v>
      </c>
      <c r="Q87" s="108">
        <f>Гл.бухг.!Q87+Бухгалтеры!Q87</f>
        <v>5</v>
      </c>
      <c r="R87" s="109">
        <f t="shared" si="87"/>
        <v>6.8493150684931505</v>
      </c>
      <c r="S87" s="108">
        <f>Гл.бухг.!S87+Бухгалтеры!S87</f>
        <v>61</v>
      </c>
      <c r="T87" s="109">
        <f t="shared" si="88"/>
        <v>6.2372188139059306</v>
      </c>
      <c r="U87" s="108">
        <f>Гл.бухг.!U87+Бухгалтеры!U87</f>
        <v>135</v>
      </c>
      <c r="V87" s="109">
        <f t="shared" si="89"/>
        <v>13.803680981595093</v>
      </c>
      <c r="W87" s="108">
        <f>Гл.бухг.!W87+Бухгалтеры!W87</f>
        <v>27</v>
      </c>
      <c r="X87" s="109">
        <f t="shared" si="90"/>
        <v>2.7607361963190185</v>
      </c>
      <c r="Y87" s="108">
        <f>Гл.бухг.!Y87+Бухгалтеры!Y87</f>
        <v>79</v>
      </c>
      <c r="Z87" s="109">
        <f t="shared" si="91"/>
        <v>8.077709611451942</v>
      </c>
      <c r="AA87" s="108">
        <f>Гл.бухг.!AA87+Бухгалтеры!AA87</f>
        <v>3</v>
      </c>
      <c r="AB87" s="109">
        <f t="shared" si="92"/>
        <v>0.30674846625766872</v>
      </c>
      <c r="AC87" s="109">
        <f t="shared" si="93"/>
        <v>3.79746835443038</v>
      </c>
      <c r="AD87" s="108">
        <f>Гл.бухг.!AD87+Бухгалтеры!AD87</f>
        <v>90</v>
      </c>
      <c r="AE87" s="109">
        <f t="shared" si="94"/>
        <v>9.2024539877300615</v>
      </c>
      <c r="AF87" s="108">
        <f>Гл.бухг.!AF87+Бухгалтеры!AF87</f>
        <v>1</v>
      </c>
      <c r="AG87" s="109">
        <f t="shared" si="95"/>
        <v>0.10224948875255625</v>
      </c>
      <c r="AH87" s="42"/>
      <c r="AI87" s="42"/>
    </row>
    <row r="88" spans="1:35" x14ac:dyDescent="0.25">
      <c r="A88" s="93">
        <f t="shared" si="96"/>
        <v>73</v>
      </c>
      <c r="B88" s="96" t="s">
        <v>114</v>
      </c>
      <c r="C88" s="108">
        <f>Гл.бухг.!C88+Бухгалтеры!C88</f>
        <v>772</v>
      </c>
      <c r="D88" s="108">
        <f>Гл.бухг.!D88+Бухгалтеры!D88</f>
        <v>765</v>
      </c>
      <c r="E88" s="109">
        <f t="shared" si="80"/>
        <v>99.093264248704656</v>
      </c>
      <c r="F88" s="108">
        <f>Гл.бухг.!F88+Бухгалтеры!F88</f>
        <v>712</v>
      </c>
      <c r="G88" s="109">
        <f t="shared" si="81"/>
        <v>93.071895424836597</v>
      </c>
      <c r="H88" s="108">
        <f>Гл.бухг.!H88+Бухгалтеры!H88</f>
        <v>721</v>
      </c>
      <c r="I88" s="109">
        <f t="shared" si="82"/>
        <v>94.248366013071887</v>
      </c>
      <c r="J88" s="109">
        <f t="shared" si="83"/>
        <v>93.393782383419691</v>
      </c>
      <c r="K88" s="108">
        <f>Гл.бухг.!K88+Бухгалтеры!K88</f>
        <v>377</v>
      </c>
      <c r="L88" s="109">
        <f t="shared" si="84"/>
        <v>49.281045751633989</v>
      </c>
      <c r="M88" s="108">
        <f>Гл.бухг.!M88+Бухгалтеры!M88</f>
        <v>344</v>
      </c>
      <c r="N88" s="109">
        <f t="shared" si="85"/>
        <v>44.967320261437912</v>
      </c>
      <c r="O88" s="108">
        <f>Гл.бухг.!O88+Бухгалтеры!O88</f>
        <v>44</v>
      </c>
      <c r="P88" s="109">
        <f t="shared" si="86"/>
        <v>5.7516339869281046</v>
      </c>
      <c r="Q88" s="108">
        <f>Гл.бухг.!Q88+Бухгалтеры!Q88</f>
        <v>0</v>
      </c>
      <c r="R88" s="109">
        <f t="shared" si="87"/>
        <v>0</v>
      </c>
      <c r="S88" s="108">
        <f>Гл.бухг.!S88+Бухгалтеры!S88</f>
        <v>55</v>
      </c>
      <c r="T88" s="109">
        <f t="shared" si="88"/>
        <v>7.18954248366013</v>
      </c>
      <c r="U88" s="108">
        <f>Гл.бухг.!U88+Бухгалтеры!U88</f>
        <v>117</v>
      </c>
      <c r="V88" s="109">
        <f t="shared" si="89"/>
        <v>15.294117647058824</v>
      </c>
      <c r="W88" s="108">
        <f>Гл.бухг.!W88+Бухгалтеры!W88</f>
        <v>26</v>
      </c>
      <c r="X88" s="109">
        <f t="shared" si="90"/>
        <v>3.3986928104575163</v>
      </c>
      <c r="Y88" s="108">
        <f>Гл.бухг.!Y88+Бухгалтеры!Y88</f>
        <v>65</v>
      </c>
      <c r="Z88" s="109">
        <f t="shared" si="91"/>
        <v>8.4967320261437909</v>
      </c>
      <c r="AA88" s="108">
        <f>Гл.бухг.!AA88+Бухгалтеры!AA88</f>
        <v>3</v>
      </c>
      <c r="AB88" s="109">
        <f t="shared" si="92"/>
        <v>0.39215686274509803</v>
      </c>
      <c r="AC88" s="109">
        <f t="shared" si="93"/>
        <v>4.6153846153846159</v>
      </c>
      <c r="AD88" s="108">
        <f>Гл.бухг.!AD88+Бухгалтеры!AD88</f>
        <v>66</v>
      </c>
      <c r="AE88" s="109">
        <f t="shared" si="94"/>
        <v>8.6274509803921564</v>
      </c>
      <c r="AF88" s="108">
        <f>Гл.бухг.!AF88+Бухгалтеры!AF88</f>
        <v>3</v>
      </c>
      <c r="AG88" s="109">
        <f t="shared" si="95"/>
        <v>0.39215686274509803</v>
      </c>
      <c r="AH88" s="42"/>
      <c r="AI88" s="42"/>
    </row>
    <row r="89" spans="1:35" x14ac:dyDescent="0.25">
      <c r="A89" s="93">
        <f t="shared" si="96"/>
        <v>74</v>
      </c>
      <c r="B89" s="96" t="s">
        <v>115</v>
      </c>
      <c r="C89" s="108">
        <f>Гл.бухг.!C89+Бухгалтеры!C89</f>
        <v>235.25</v>
      </c>
      <c r="D89" s="108">
        <f>Гл.бухг.!D89+Бухгалтеры!D89</f>
        <v>237</v>
      </c>
      <c r="E89" s="109">
        <f t="shared" si="80"/>
        <v>100.74388947927737</v>
      </c>
      <c r="F89" s="108">
        <f>Гл.бухг.!F89+Бухгалтеры!F89</f>
        <v>227</v>
      </c>
      <c r="G89" s="109">
        <f t="shared" si="81"/>
        <v>95.780590717299575</v>
      </c>
      <c r="H89" s="108">
        <f>Гл.бухг.!H89+Бухгалтеры!H89</f>
        <v>234</v>
      </c>
      <c r="I89" s="109">
        <f t="shared" si="82"/>
        <v>98.734177215189874</v>
      </c>
      <c r="J89" s="109">
        <f t="shared" si="83"/>
        <v>99.468650371944747</v>
      </c>
      <c r="K89" s="108">
        <f>Гл.бухг.!K89+Бухгалтеры!K89</f>
        <v>147</v>
      </c>
      <c r="L89" s="109">
        <f t="shared" si="84"/>
        <v>62.025316455696199</v>
      </c>
      <c r="M89" s="108">
        <f>Гл.бухг.!M89+Бухгалтеры!M89</f>
        <v>87</v>
      </c>
      <c r="N89" s="109">
        <f t="shared" si="85"/>
        <v>36.708860759493675</v>
      </c>
      <c r="O89" s="108">
        <f>Гл.бухг.!O89+Бухгалтеры!O89</f>
        <v>3</v>
      </c>
      <c r="P89" s="109">
        <f t="shared" si="86"/>
        <v>1.2658227848101267</v>
      </c>
      <c r="Q89" s="108">
        <f>Гл.бухг.!Q89+Бухгалтеры!Q89</f>
        <v>1</v>
      </c>
      <c r="R89" s="109">
        <f t="shared" si="87"/>
        <v>33.333333333333329</v>
      </c>
      <c r="S89" s="108">
        <f>Гл.бухг.!S89+Бухгалтеры!S89</f>
        <v>27</v>
      </c>
      <c r="T89" s="109">
        <f t="shared" si="88"/>
        <v>11.39240506329114</v>
      </c>
      <c r="U89" s="108">
        <f>Гл.бухг.!U89+Бухгалтеры!U89</f>
        <v>46</v>
      </c>
      <c r="V89" s="109">
        <f t="shared" si="89"/>
        <v>19.40928270042194</v>
      </c>
      <c r="W89" s="108">
        <f>Гл.бухг.!W89+Бухгалтеры!W89</f>
        <v>14</v>
      </c>
      <c r="X89" s="109">
        <f t="shared" si="90"/>
        <v>5.9071729957805905</v>
      </c>
      <c r="Y89" s="108">
        <f>Гл.бухг.!Y89+Бухгалтеры!Y89</f>
        <v>27</v>
      </c>
      <c r="Z89" s="109">
        <f t="shared" si="91"/>
        <v>11.39240506329114</v>
      </c>
      <c r="AA89" s="108">
        <f>Гл.бухг.!AA89+Бухгалтеры!AA89</f>
        <v>0</v>
      </c>
      <c r="AB89" s="109">
        <f t="shared" si="92"/>
        <v>0</v>
      </c>
      <c r="AC89" s="109">
        <f t="shared" si="93"/>
        <v>0</v>
      </c>
      <c r="AD89" s="108">
        <f>Гл.бухг.!AD89+Бухгалтеры!AD89</f>
        <v>12</v>
      </c>
      <c r="AE89" s="109">
        <f t="shared" si="94"/>
        <v>5.0632911392405067</v>
      </c>
      <c r="AF89" s="108">
        <f>Гл.бухг.!AF89+Бухгалтеры!AF89</f>
        <v>0</v>
      </c>
      <c r="AG89" s="109">
        <f t="shared" si="95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61">
        <f>SUM(C91:C101)</f>
        <v>1182.1399999999999</v>
      </c>
      <c r="D90" s="61">
        <f>SUM(D91:D101)</f>
        <v>1086.1399999999999</v>
      </c>
      <c r="E90" s="62">
        <f>IF(C90=0,0,D90/C90*100)</f>
        <v>91.879134451080247</v>
      </c>
      <c r="F90" s="61">
        <f>SUM(F91:F101)</f>
        <v>987</v>
      </c>
      <c r="G90" s="62">
        <f>IF(D90=0,0,F90/D90*100)</f>
        <v>90.872263244149025</v>
      </c>
      <c r="H90" s="61">
        <f>SUM(H91:H101)</f>
        <v>1021</v>
      </c>
      <c r="I90" s="62">
        <f>IF(D90=0,0,H90/D90*100)</f>
        <v>94.00261476421089</v>
      </c>
      <c r="J90" s="62">
        <f>IF(C90=0,0,H90/C90*100)</f>
        <v>86.368788806740326</v>
      </c>
      <c r="K90" s="61">
        <f>SUM(K91:K101)</f>
        <v>680</v>
      </c>
      <c r="L90" s="62">
        <f t="shared" ref="L90:L101" si="97">IF(D90=0,0,K90/D90*100)</f>
        <v>62.607030401237417</v>
      </c>
      <c r="M90" s="61">
        <f>SUM(M91:M101)</f>
        <v>341</v>
      </c>
      <c r="N90" s="62">
        <f>IF(D90=0,0,M90/D90*100)</f>
        <v>31.395584362973473</v>
      </c>
      <c r="O90" s="61">
        <f>SUM(O91:O101)</f>
        <v>65.14</v>
      </c>
      <c r="P90" s="62">
        <f>IF(D90=0,0,O90/D90*100)</f>
        <v>5.9973852357891255</v>
      </c>
      <c r="Q90" s="61">
        <f>SUM(Q91:Q101)</f>
        <v>3</v>
      </c>
      <c r="R90" s="62">
        <f t="shared" ref="R90:R101" si="98">IF(O90=0,0,Q90/O90*100)</f>
        <v>4.6054651519803498</v>
      </c>
      <c r="S90" s="61">
        <f>SUM(S91:S101)</f>
        <v>87</v>
      </c>
      <c r="T90" s="62">
        <f>IF(D90=0,0,S90/D90*100)</f>
        <v>8.0100171248641985</v>
      </c>
      <c r="U90" s="61">
        <f>SUM(U91:U101)</f>
        <v>173</v>
      </c>
      <c r="V90" s="62">
        <f t="shared" ref="V90:V101" si="99">IF(D90=0,0,U90/D90*100)</f>
        <v>15.927965087373636</v>
      </c>
      <c r="W90" s="61">
        <f>SUM(W91:W101)</f>
        <v>26</v>
      </c>
      <c r="X90" s="62">
        <f>IF(D90=0,0,W90/D90*100)</f>
        <v>2.3937982212237836</v>
      </c>
      <c r="Y90" s="61">
        <f>SUM(Y91:Y101)</f>
        <v>114</v>
      </c>
      <c r="Z90" s="62">
        <f>IF(D90=0,0,Y90/D90*100)</f>
        <v>10.495884508442742</v>
      </c>
      <c r="AA90" s="61">
        <f>SUM(AA91:AA101)</f>
        <v>6</v>
      </c>
      <c r="AB90" s="62">
        <f>IF(D90=0,0,AA90/D90*100)</f>
        <v>0.55241497412856544</v>
      </c>
      <c r="AC90" s="62">
        <f>IF(Y90=0,0,AA90/Y90*100)</f>
        <v>5.2631578947368416</v>
      </c>
      <c r="AD90" s="61">
        <f>SUM(AD91:AD101)</f>
        <v>77</v>
      </c>
      <c r="AE90" s="62">
        <f t="shared" ref="AE90:AE101" si="100">IF(D90=0,0,AD90/D90*100)</f>
        <v>7.0893255013165906</v>
      </c>
      <c r="AF90" s="61">
        <f>SUM(AF91:AF101)</f>
        <v>4</v>
      </c>
      <c r="AG90" s="62">
        <f>IF(D90=0,0,AF90/D90*100)</f>
        <v>0.36827664941904364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108">
        <f>Гл.бухг.!C91+Бухгалтеры!C91</f>
        <v>92</v>
      </c>
      <c r="D91" s="108">
        <f>Гл.бухг.!D91+Бухгалтеры!D91</f>
        <v>94</v>
      </c>
      <c r="E91" s="109">
        <f t="shared" ref="E91:E101" si="101">IF(C91=0,0,D91/C91*100)</f>
        <v>102.17391304347827</v>
      </c>
      <c r="F91" s="108">
        <f>Гл.бухг.!F91+Бухгалтеры!F91</f>
        <v>65</v>
      </c>
      <c r="G91" s="109">
        <f t="shared" ref="G91:G101" si="102">IF(D91=0,0,F91/D91*100)</f>
        <v>69.148936170212778</v>
      </c>
      <c r="H91" s="108">
        <f>Гл.бухг.!H91+Бухгалтеры!H91</f>
        <v>61</v>
      </c>
      <c r="I91" s="109">
        <f t="shared" ref="I91:I101" si="103">IF(D91=0,0,H91/D91*100)</f>
        <v>64.893617021276597</v>
      </c>
      <c r="J91" s="109">
        <f t="shared" ref="J91:J101" si="104">IF(C91=0,0,H91/C91*100)</f>
        <v>66.304347826086953</v>
      </c>
      <c r="K91" s="108">
        <f>Гл.бухг.!K91+Бухгалтеры!K91</f>
        <v>47</v>
      </c>
      <c r="L91" s="109">
        <f t="shared" si="97"/>
        <v>50</v>
      </c>
      <c r="M91" s="108">
        <f>Гл.бухг.!M91+Бухгалтеры!M91</f>
        <v>14</v>
      </c>
      <c r="N91" s="109">
        <f t="shared" ref="N91:N101" si="105">IF(D91=0,0,M91/D91*100)</f>
        <v>14.893617021276595</v>
      </c>
      <c r="O91" s="108">
        <f>Гл.бухг.!O91+Бухгалтеры!O91</f>
        <v>33</v>
      </c>
      <c r="P91" s="109">
        <f t="shared" ref="P91:P101" si="106">IF(D91=0,0,O91/D91*100)</f>
        <v>35.106382978723403</v>
      </c>
      <c r="Q91" s="108">
        <f>Гл.бухг.!Q91+Бухгалтеры!Q91</f>
        <v>0</v>
      </c>
      <c r="R91" s="109">
        <f t="shared" si="98"/>
        <v>0</v>
      </c>
      <c r="S91" s="108">
        <f>Гл.бухг.!S91+Бухгалтеры!S91</f>
        <v>2</v>
      </c>
      <c r="T91" s="109">
        <f t="shared" ref="T91:T101" si="107">IF(D91=0,0,S91/D91*100)</f>
        <v>2.1276595744680851</v>
      </c>
      <c r="U91" s="108">
        <f>Гл.бухг.!U91+Бухгалтеры!U91</f>
        <v>6</v>
      </c>
      <c r="V91" s="109">
        <f t="shared" si="99"/>
        <v>6.3829787234042552</v>
      </c>
      <c r="W91" s="108">
        <f>Гл.бухг.!W91+Бухгалтеры!W91</f>
        <v>0</v>
      </c>
      <c r="X91" s="109">
        <f t="shared" ref="X91:X101" si="108">IF(D91=0,0,W91/D91*100)</f>
        <v>0</v>
      </c>
      <c r="Y91" s="108">
        <f>Гл.бухг.!Y91+Бухгалтеры!Y91</f>
        <v>3</v>
      </c>
      <c r="Z91" s="109">
        <f t="shared" ref="Z91:Z101" si="109">IF(D91=0,0,Y91/D91*100)</f>
        <v>3.1914893617021276</v>
      </c>
      <c r="AA91" s="108">
        <f>Гл.бухг.!AA91+Бухгалтеры!AA91</f>
        <v>0</v>
      </c>
      <c r="AB91" s="109">
        <f t="shared" ref="AB91:AB101" si="110">IF(D91=0,0,AA91/D91*100)</f>
        <v>0</v>
      </c>
      <c r="AC91" s="109">
        <f t="shared" ref="AC91:AC101" si="111">IF(Y91=0,0,AA91/Y91*100)</f>
        <v>0</v>
      </c>
      <c r="AD91" s="108">
        <f>Гл.бухг.!AD91+Бухгалтеры!AD91</f>
        <v>1</v>
      </c>
      <c r="AE91" s="109">
        <f t="shared" si="100"/>
        <v>1.0638297872340425</v>
      </c>
      <c r="AF91" s="108">
        <f>Гл.бухг.!AF91+Бухгалтеры!AF91</f>
        <v>0</v>
      </c>
      <c r="AG91" s="109">
        <f t="shared" ref="AG91:AG101" si="112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108">
        <f>Гл.бухг.!C92+Бухгалтеры!C92</f>
        <v>182</v>
      </c>
      <c r="D92" s="108">
        <f>Гл.бухг.!D92+Бухгалтеры!D92</f>
        <v>182</v>
      </c>
      <c r="E92" s="109">
        <f t="shared" si="101"/>
        <v>100</v>
      </c>
      <c r="F92" s="108">
        <f>Гл.бухг.!F92+Бухгалтеры!F92</f>
        <v>158</v>
      </c>
      <c r="G92" s="109">
        <f t="shared" si="102"/>
        <v>86.813186813186817</v>
      </c>
      <c r="H92" s="108">
        <f>Гл.бухг.!H92+Бухгалтеры!H92</f>
        <v>178</v>
      </c>
      <c r="I92" s="109">
        <f t="shared" si="103"/>
        <v>97.802197802197796</v>
      </c>
      <c r="J92" s="109">
        <f t="shared" si="104"/>
        <v>97.802197802197796</v>
      </c>
      <c r="K92" s="108">
        <f>Гл.бухг.!K92+Бухгалтеры!K92</f>
        <v>107</v>
      </c>
      <c r="L92" s="109">
        <f t="shared" si="97"/>
        <v>58.791208791208796</v>
      </c>
      <c r="M92" s="108">
        <f>Гл.бухг.!M92+Бухгалтеры!M92</f>
        <v>71</v>
      </c>
      <c r="N92" s="109">
        <f t="shared" si="105"/>
        <v>39.010989010989015</v>
      </c>
      <c r="O92" s="108">
        <f>Гл.бухг.!O92+Бухгалтеры!O92</f>
        <v>4</v>
      </c>
      <c r="P92" s="109">
        <f t="shared" si="106"/>
        <v>2.197802197802198</v>
      </c>
      <c r="Q92" s="108">
        <f>Гл.бухг.!Q92+Бухгалтеры!Q92</f>
        <v>2</v>
      </c>
      <c r="R92" s="109">
        <f t="shared" si="98"/>
        <v>50</v>
      </c>
      <c r="S92" s="108">
        <f>Гл.бухг.!S92+Бухгалтеры!S92</f>
        <v>16</v>
      </c>
      <c r="T92" s="109">
        <f t="shared" si="107"/>
        <v>8.791208791208792</v>
      </c>
      <c r="U92" s="108">
        <f>Гл.бухг.!U92+Бухгалтеры!U92</f>
        <v>33</v>
      </c>
      <c r="V92" s="109">
        <f t="shared" si="99"/>
        <v>18.131868131868131</v>
      </c>
      <c r="W92" s="108">
        <f>Гл.бухг.!W92+Бухгалтеры!W92</f>
        <v>7</v>
      </c>
      <c r="X92" s="109">
        <f t="shared" si="108"/>
        <v>3.8461538461538463</v>
      </c>
      <c r="Y92" s="108">
        <f>Гл.бухг.!Y92+Бухгалтеры!Y92</f>
        <v>22</v>
      </c>
      <c r="Z92" s="109">
        <f t="shared" si="109"/>
        <v>12.087912087912088</v>
      </c>
      <c r="AA92" s="108">
        <f>Гл.бухг.!AA92+Бухгалтеры!AA92</f>
        <v>1</v>
      </c>
      <c r="AB92" s="109">
        <f t="shared" si="110"/>
        <v>0.5494505494505495</v>
      </c>
      <c r="AC92" s="109">
        <f t="shared" si="111"/>
        <v>4.5454545454545459</v>
      </c>
      <c r="AD92" s="108">
        <f>Гл.бухг.!AD92+Бухгалтеры!AD92</f>
        <v>8</v>
      </c>
      <c r="AE92" s="109">
        <f t="shared" si="100"/>
        <v>4.395604395604396</v>
      </c>
      <c r="AF92" s="108">
        <f>Гл.бухг.!AF92+Бухгалтеры!AF92</f>
        <v>0</v>
      </c>
      <c r="AG92" s="109">
        <f t="shared" si="112"/>
        <v>0</v>
      </c>
      <c r="AH92" s="42"/>
      <c r="AI92" s="42"/>
    </row>
    <row r="93" spans="1:35" x14ac:dyDescent="0.25">
      <c r="A93" s="93">
        <f t="shared" ref="A93:A101" si="113">A92+1</f>
        <v>77</v>
      </c>
      <c r="B93" s="96" t="s">
        <v>109</v>
      </c>
      <c r="C93" s="108">
        <f>Гл.бухг.!C93+Бухгалтеры!C93</f>
        <v>152</v>
      </c>
      <c r="D93" s="108">
        <f>Гл.бухг.!D93+Бухгалтеры!D93</f>
        <v>132</v>
      </c>
      <c r="E93" s="109">
        <f t="shared" si="101"/>
        <v>86.842105263157904</v>
      </c>
      <c r="F93" s="108">
        <f>Гл.бухг.!F93+Бухгалтеры!F93</f>
        <v>129</v>
      </c>
      <c r="G93" s="109">
        <f t="shared" si="102"/>
        <v>97.727272727272734</v>
      </c>
      <c r="H93" s="108">
        <f>Гл.бухг.!H93+Бухгалтеры!H93</f>
        <v>120</v>
      </c>
      <c r="I93" s="109">
        <f t="shared" si="103"/>
        <v>90.909090909090907</v>
      </c>
      <c r="J93" s="109">
        <f t="shared" si="104"/>
        <v>78.94736842105263</v>
      </c>
      <c r="K93" s="108">
        <f>Гл.бухг.!K93+Бухгалтеры!K93</f>
        <v>77</v>
      </c>
      <c r="L93" s="109">
        <f t="shared" si="97"/>
        <v>58.333333333333336</v>
      </c>
      <c r="M93" s="108">
        <f>Гл.бухг.!M93+Бухгалтеры!M93</f>
        <v>43</v>
      </c>
      <c r="N93" s="109">
        <f t="shared" si="105"/>
        <v>32.575757575757578</v>
      </c>
      <c r="O93" s="108">
        <f>Гл.бухг.!O93+Бухгалтеры!O93</f>
        <v>12</v>
      </c>
      <c r="P93" s="109">
        <f t="shared" si="106"/>
        <v>9.0909090909090917</v>
      </c>
      <c r="Q93" s="108">
        <f>Гл.бухг.!Q93+Бухгалтеры!Q93</f>
        <v>1</v>
      </c>
      <c r="R93" s="109">
        <f t="shared" si="98"/>
        <v>8.3333333333333321</v>
      </c>
      <c r="S93" s="108">
        <f>Гл.бухг.!S93+Бухгалтеры!S93</f>
        <v>9</v>
      </c>
      <c r="T93" s="109">
        <f t="shared" si="107"/>
        <v>6.8181818181818175</v>
      </c>
      <c r="U93" s="108">
        <f>Гл.бухг.!U93+Бухгалтеры!U93</f>
        <v>34</v>
      </c>
      <c r="V93" s="109">
        <f t="shared" si="99"/>
        <v>25.757575757575758</v>
      </c>
      <c r="W93" s="108">
        <f>Гл.бухг.!W93+Бухгалтеры!W93</f>
        <v>3</v>
      </c>
      <c r="X93" s="109">
        <f t="shared" si="108"/>
        <v>2.2727272727272729</v>
      </c>
      <c r="Y93" s="108">
        <f>Гл.бухг.!Y93+Бухгалтеры!Y93</f>
        <v>7</v>
      </c>
      <c r="Z93" s="109">
        <f t="shared" si="109"/>
        <v>5.3030303030303028</v>
      </c>
      <c r="AA93" s="108">
        <f>Гл.бухг.!AA93+Бухгалтеры!AA93</f>
        <v>0</v>
      </c>
      <c r="AB93" s="109">
        <f t="shared" si="110"/>
        <v>0</v>
      </c>
      <c r="AC93" s="109">
        <f t="shared" si="111"/>
        <v>0</v>
      </c>
      <c r="AD93" s="108">
        <f>Гл.бухг.!AD93+Бухгалтеры!AD93</f>
        <v>7</v>
      </c>
      <c r="AE93" s="109">
        <f t="shared" si="100"/>
        <v>5.3030303030303028</v>
      </c>
      <c r="AF93" s="108">
        <f>Гл.бухг.!AF93+Бухгалтеры!AF93</f>
        <v>0</v>
      </c>
      <c r="AG93" s="109">
        <f t="shared" si="112"/>
        <v>0</v>
      </c>
      <c r="AH93" s="42"/>
      <c r="AI93" s="42"/>
    </row>
    <row r="94" spans="1:35" x14ac:dyDescent="0.25">
      <c r="A94" s="93">
        <f t="shared" si="113"/>
        <v>78</v>
      </c>
      <c r="B94" s="96" t="s">
        <v>119</v>
      </c>
      <c r="C94" s="108">
        <f>Гл.бухг.!C94+Бухгалтеры!C94</f>
        <v>44</v>
      </c>
      <c r="D94" s="108">
        <f>Гл.бухг.!D94+Бухгалтеры!D94</f>
        <v>36</v>
      </c>
      <c r="E94" s="109">
        <f t="shared" si="101"/>
        <v>81.818181818181827</v>
      </c>
      <c r="F94" s="108">
        <f>Гл.бухг.!F94+Бухгалтеры!F94</f>
        <v>35</v>
      </c>
      <c r="G94" s="109">
        <f t="shared" si="102"/>
        <v>97.222222222222214</v>
      </c>
      <c r="H94" s="108">
        <f>Гл.бухг.!H94+Бухгалтеры!H94</f>
        <v>34</v>
      </c>
      <c r="I94" s="109">
        <f t="shared" si="103"/>
        <v>94.444444444444443</v>
      </c>
      <c r="J94" s="109">
        <f t="shared" si="104"/>
        <v>77.272727272727266</v>
      </c>
      <c r="K94" s="108">
        <f>Гл.бухг.!K94+Бухгалтеры!K94</f>
        <v>27</v>
      </c>
      <c r="L94" s="109">
        <f t="shared" si="97"/>
        <v>75</v>
      </c>
      <c r="M94" s="108">
        <f>Гл.бухг.!M94+Бухгалтеры!M94</f>
        <v>7</v>
      </c>
      <c r="N94" s="109">
        <f t="shared" si="105"/>
        <v>19.444444444444446</v>
      </c>
      <c r="O94" s="108">
        <f>Гл.бухг.!O94+Бухгалтеры!O94</f>
        <v>2</v>
      </c>
      <c r="P94" s="109">
        <f t="shared" si="106"/>
        <v>5.5555555555555554</v>
      </c>
      <c r="Q94" s="108">
        <f>Гл.бухг.!Q94+Бухгалтеры!Q94</f>
        <v>0</v>
      </c>
      <c r="R94" s="109">
        <f t="shared" si="98"/>
        <v>0</v>
      </c>
      <c r="S94" s="108">
        <f>Гл.бухг.!S94+Бухгалтеры!S94</f>
        <v>5</v>
      </c>
      <c r="T94" s="109">
        <f t="shared" si="107"/>
        <v>13.888888888888889</v>
      </c>
      <c r="U94" s="108">
        <f>Гл.бухг.!U94+Бухгалтеры!U94</f>
        <v>8</v>
      </c>
      <c r="V94" s="109">
        <f t="shared" si="99"/>
        <v>22.222222222222221</v>
      </c>
      <c r="W94" s="108">
        <f>Гл.бухг.!W94+Бухгалтеры!W94</f>
        <v>0</v>
      </c>
      <c r="X94" s="109">
        <f t="shared" si="108"/>
        <v>0</v>
      </c>
      <c r="Y94" s="108">
        <f>Гл.бухг.!Y94+Бухгалтеры!Y94</f>
        <v>7</v>
      </c>
      <c r="Z94" s="109">
        <f t="shared" si="109"/>
        <v>19.444444444444446</v>
      </c>
      <c r="AA94" s="108">
        <f>Гл.бухг.!AA94+Бухгалтеры!AA94</f>
        <v>0</v>
      </c>
      <c r="AB94" s="109">
        <f t="shared" si="110"/>
        <v>0</v>
      </c>
      <c r="AC94" s="109">
        <f t="shared" si="111"/>
        <v>0</v>
      </c>
      <c r="AD94" s="108">
        <f>Гл.бухг.!AD94+Бухгалтеры!AD94</f>
        <v>4</v>
      </c>
      <c r="AE94" s="109">
        <f t="shared" si="100"/>
        <v>11.111111111111111</v>
      </c>
      <c r="AF94" s="108">
        <f>Гл.бухг.!AF94+Бухгалтеры!AF94</f>
        <v>0</v>
      </c>
      <c r="AG94" s="109">
        <f t="shared" si="112"/>
        <v>0</v>
      </c>
      <c r="AH94" s="42"/>
      <c r="AI94" s="42"/>
    </row>
    <row r="95" spans="1:35" x14ac:dyDescent="0.25">
      <c r="A95" s="93">
        <f t="shared" si="113"/>
        <v>79</v>
      </c>
      <c r="B95" s="96" t="s">
        <v>120</v>
      </c>
      <c r="C95" s="108">
        <f>Гл.бухг.!C95+Бухгалтеры!C95</f>
        <v>198</v>
      </c>
      <c r="D95" s="108">
        <f>Гл.бухг.!D95+Бухгалтеры!D95</f>
        <v>189</v>
      </c>
      <c r="E95" s="109">
        <f t="shared" si="101"/>
        <v>95.454545454545453</v>
      </c>
      <c r="F95" s="108">
        <f>Гл.бухг.!F95+Бухгалтеры!F95</f>
        <v>183</v>
      </c>
      <c r="G95" s="109">
        <f t="shared" si="102"/>
        <v>96.825396825396822</v>
      </c>
      <c r="H95" s="108">
        <f>Гл.бухг.!H95+Бухгалтеры!H95</f>
        <v>184</v>
      </c>
      <c r="I95" s="109">
        <f t="shared" si="103"/>
        <v>97.354497354497354</v>
      </c>
      <c r="J95" s="109">
        <f t="shared" si="104"/>
        <v>92.929292929292927</v>
      </c>
      <c r="K95" s="108">
        <f>Гл.бухг.!K95+Бухгалтеры!K95</f>
        <v>117</v>
      </c>
      <c r="L95" s="109">
        <f t="shared" si="97"/>
        <v>61.904761904761905</v>
      </c>
      <c r="M95" s="108">
        <f>Гл.бухг.!M95+Бухгалтеры!M95</f>
        <v>67</v>
      </c>
      <c r="N95" s="109">
        <f t="shared" si="105"/>
        <v>35.449735449735449</v>
      </c>
      <c r="O95" s="108">
        <f>Гл.бухг.!O95+Бухгалтеры!O95</f>
        <v>5</v>
      </c>
      <c r="P95" s="109">
        <f t="shared" si="106"/>
        <v>2.6455026455026456</v>
      </c>
      <c r="Q95" s="108">
        <f>Гл.бухг.!Q95+Бухгалтеры!Q95</f>
        <v>0</v>
      </c>
      <c r="R95" s="109">
        <f t="shared" si="98"/>
        <v>0</v>
      </c>
      <c r="S95" s="108">
        <f>Гл.бухг.!S95+Бухгалтеры!S95</f>
        <v>18</v>
      </c>
      <c r="T95" s="109">
        <f t="shared" si="107"/>
        <v>9.5238095238095237</v>
      </c>
      <c r="U95" s="108">
        <f>Гл.бухг.!U95+Бухгалтеры!U95</f>
        <v>28</v>
      </c>
      <c r="V95" s="109">
        <f t="shared" si="99"/>
        <v>14.814814814814813</v>
      </c>
      <c r="W95" s="108">
        <f>Гл.бухг.!W95+Бухгалтеры!W95</f>
        <v>2</v>
      </c>
      <c r="X95" s="109">
        <f t="shared" si="108"/>
        <v>1.0582010582010581</v>
      </c>
      <c r="Y95" s="108">
        <f>Гл.бухг.!Y95+Бухгалтеры!Y95</f>
        <v>23</v>
      </c>
      <c r="Z95" s="109">
        <f t="shared" si="109"/>
        <v>12.169312169312169</v>
      </c>
      <c r="AA95" s="108">
        <f>Гл.бухг.!AA95+Бухгалтеры!AA95</f>
        <v>0</v>
      </c>
      <c r="AB95" s="109">
        <f t="shared" si="110"/>
        <v>0</v>
      </c>
      <c r="AC95" s="109">
        <f t="shared" si="111"/>
        <v>0</v>
      </c>
      <c r="AD95" s="108">
        <f>Гл.бухг.!AD95+Бухгалтеры!AD95</f>
        <v>10</v>
      </c>
      <c r="AE95" s="109">
        <f t="shared" si="100"/>
        <v>5.2910052910052912</v>
      </c>
      <c r="AF95" s="108">
        <f>Гл.бухг.!AF95+Бухгалтеры!AF95</f>
        <v>0</v>
      </c>
      <c r="AG95" s="109">
        <f t="shared" si="112"/>
        <v>0</v>
      </c>
      <c r="AH95" s="42"/>
      <c r="AI95" s="42"/>
    </row>
    <row r="96" spans="1:35" x14ac:dyDescent="0.25">
      <c r="A96" s="93">
        <f t="shared" si="113"/>
        <v>80</v>
      </c>
      <c r="B96" s="96" t="s">
        <v>121</v>
      </c>
      <c r="C96" s="108">
        <f>Гл.бухг.!C96+Бухгалтеры!C96</f>
        <v>40.14</v>
      </c>
      <c r="D96" s="108">
        <f>Гл.бухг.!D96+Бухгалтеры!D96</f>
        <v>41.14</v>
      </c>
      <c r="E96" s="109">
        <f t="shared" si="101"/>
        <v>102.49128051818634</v>
      </c>
      <c r="F96" s="108">
        <f>Гл.бухг.!F96+Бухгалтеры!F96</f>
        <v>37</v>
      </c>
      <c r="G96" s="109">
        <f t="shared" si="102"/>
        <v>89.936801166747699</v>
      </c>
      <c r="H96" s="108">
        <f>Гл.бухг.!H96+Бухгалтеры!H96</f>
        <v>40</v>
      </c>
      <c r="I96" s="109">
        <f t="shared" si="103"/>
        <v>97.228974234321825</v>
      </c>
      <c r="J96" s="109">
        <f t="shared" si="104"/>
        <v>99.651220727453918</v>
      </c>
      <c r="K96" s="108">
        <f>Гл.бухг.!K96+Бухгалтеры!K96</f>
        <v>29</v>
      </c>
      <c r="L96" s="109">
        <f t="shared" si="97"/>
        <v>70.491006319883326</v>
      </c>
      <c r="M96" s="108">
        <f>Гл.бухг.!M96+Бухгалтеры!M96</f>
        <v>11</v>
      </c>
      <c r="N96" s="109">
        <f t="shared" si="105"/>
        <v>26.737967914438503</v>
      </c>
      <c r="O96" s="108">
        <f>Гл.бухг.!O96+Бухгалтеры!O96</f>
        <v>1.1400000000000006</v>
      </c>
      <c r="P96" s="109">
        <f t="shared" si="106"/>
        <v>2.7710257656781736</v>
      </c>
      <c r="Q96" s="108">
        <f>Гл.бухг.!Q96+Бухгалтеры!Q96</f>
        <v>0</v>
      </c>
      <c r="R96" s="109">
        <f t="shared" si="98"/>
        <v>0</v>
      </c>
      <c r="S96" s="108">
        <f>Гл.бухг.!S96+Бухгалтеры!S96</f>
        <v>0</v>
      </c>
      <c r="T96" s="109">
        <f t="shared" si="107"/>
        <v>0</v>
      </c>
      <c r="U96" s="108">
        <f>Гл.бухг.!U96+Бухгалтеры!U96</f>
        <v>4</v>
      </c>
      <c r="V96" s="109">
        <f t="shared" si="99"/>
        <v>9.7228974234321814</v>
      </c>
      <c r="W96" s="108">
        <f>Гл.бухг.!W96+Бухгалтеры!W96</f>
        <v>1</v>
      </c>
      <c r="X96" s="109">
        <f t="shared" si="108"/>
        <v>2.4307243558580454</v>
      </c>
      <c r="Y96" s="108">
        <f>Гл.бухг.!Y96+Бухгалтеры!Y96</f>
        <v>4</v>
      </c>
      <c r="Z96" s="109">
        <f t="shared" si="109"/>
        <v>9.7228974234321814</v>
      </c>
      <c r="AA96" s="108">
        <f>Гл.бухг.!AA96+Бухгалтеры!AA96</f>
        <v>1</v>
      </c>
      <c r="AB96" s="109">
        <f t="shared" si="110"/>
        <v>2.4307243558580454</v>
      </c>
      <c r="AC96" s="109">
        <f t="shared" si="111"/>
        <v>25</v>
      </c>
      <c r="AD96" s="108">
        <f>Гл.бухг.!AD96+Бухгалтеры!AD96</f>
        <v>6</v>
      </c>
      <c r="AE96" s="109">
        <f t="shared" si="100"/>
        <v>14.584346135148273</v>
      </c>
      <c r="AF96" s="108">
        <f>Гл.бухг.!AF96+Бухгалтеры!AF96</f>
        <v>4</v>
      </c>
      <c r="AG96" s="109">
        <f t="shared" si="112"/>
        <v>9.7228974234321814</v>
      </c>
      <c r="AH96" s="42"/>
      <c r="AI96" s="42"/>
    </row>
    <row r="97" spans="1:35" x14ac:dyDescent="0.25">
      <c r="A97" s="93">
        <f t="shared" si="113"/>
        <v>81</v>
      </c>
      <c r="B97" s="96" t="s">
        <v>122</v>
      </c>
      <c r="C97" s="108">
        <f>Гл.бухг.!C97+Бухгалтеры!C97</f>
        <v>325</v>
      </c>
      <c r="D97" s="108">
        <f>Гл.бухг.!D97+Бухгалтеры!D97</f>
        <v>277</v>
      </c>
      <c r="E97" s="109">
        <f t="shared" si="101"/>
        <v>85.230769230769226</v>
      </c>
      <c r="F97" s="108">
        <f>Гл.бухг.!F97+Бухгалтеры!F97</f>
        <v>250</v>
      </c>
      <c r="G97" s="109">
        <f t="shared" si="102"/>
        <v>90.252707581227426</v>
      </c>
      <c r="H97" s="108">
        <f>Гл.бухг.!H97+Бухгалтеры!H97</f>
        <v>274</v>
      </c>
      <c r="I97" s="109">
        <f t="shared" si="103"/>
        <v>98.91696750902527</v>
      </c>
      <c r="J97" s="109">
        <f t="shared" si="104"/>
        <v>84.307692307692307</v>
      </c>
      <c r="K97" s="108">
        <f>Гл.бухг.!K97+Бухгалтеры!K97</f>
        <v>179</v>
      </c>
      <c r="L97" s="109">
        <f t="shared" si="97"/>
        <v>64.620938628158839</v>
      </c>
      <c r="M97" s="108">
        <f>Гл.бухг.!M97+Бухгалтеры!M97</f>
        <v>95</v>
      </c>
      <c r="N97" s="109">
        <f t="shared" si="105"/>
        <v>34.296028880866423</v>
      </c>
      <c r="O97" s="108">
        <f>Гл.бухг.!O97+Бухгалтеры!O97</f>
        <v>3</v>
      </c>
      <c r="P97" s="109">
        <f t="shared" si="106"/>
        <v>1.0830324909747291</v>
      </c>
      <c r="Q97" s="108">
        <f>Гл.бухг.!Q97+Бухгалтеры!Q97</f>
        <v>0</v>
      </c>
      <c r="R97" s="109">
        <f t="shared" si="98"/>
        <v>0</v>
      </c>
      <c r="S97" s="108">
        <f>Гл.бухг.!S97+Бухгалтеры!S97</f>
        <v>28</v>
      </c>
      <c r="T97" s="109">
        <f t="shared" si="107"/>
        <v>10.108303249097473</v>
      </c>
      <c r="U97" s="108">
        <f>Гл.бухг.!U97+Бухгалтеры!U97</f>
        <v>41</v>
      </c>
      <c r="V97" s="109">
        <f t="shared" si="99"/>
        <v>14.801444043321299</v>
      </c>
      <c r="W97" s="108">
        <f>Гл.бухг.!W97+Бухгалтеры!W97</f>
        <v>8</v>
      </c>
      <c r="X97" s="109">
        <f t="shared" si="108"/>
        <v>2.8880866425992782</v>
      </c>
      <c r="Y97" s="108">
        <f>Гл.бухг.!Y97+Бухгалтеры!Y97</f>
        <v>22</v>
      </c>
      <c r="Z97" s="109">
        <f t="shared" si="109"/>
        <v>7.9422382671480145</v>
      </c>
      <c r="AA97" s="108">
        <f>Гл.бухг.!AA97+Бухгалтеры!AA97</f>
        <v>0</v>
      </c>
      <c r="AB97" s="109">
        <f t="shared" si="110"/>
        <v>0</v>
      </c>
      <c r="AC97" s="109">
        <f t="shared" si="111"/>
        <v>0</v>
      </c>
      <c r="AD97" s="108">
        <f>Гл.бухг.!AD97+Бухгалтеры!AD97</f>
        <v>20</v>
      </c>
      <c r="AE97" s="109">
        <f t="shared" si="100"/>
        <v>7.2202166064981945</v>
      </c>
      <c r="AF97" s="108">
        <f>Гл.бухг.!AF97+Бухгалтеры!AF97</f>
        <v>0</v>
      </c>
      <c r="AG97" s="109">
        <f t="shared" si="112"/>
        <v>0</v>
      </c>
      <c r="AH97" s="42"/>
      <c r="AI97" s="42"/>
    </row>
    <row r="98" spans="1:35" x14ac:dyDescent="0.25">
      <c r="A98" s="93">
        <f t="shared" si="113"/>
        <v>82</v>
      </c>
      <c r="B98" s="96" t="s">
        <v>123</v>
      </c>
      <c r="C98" s="108">
        <f>Гл.бухг.!C98+Бухгалтеры!C98</f>
        <v>19</v>
      </c>
      <c r="D98" s="108">
        <f>Гл.бухг.!D98+Бухгалтеры!D98</f>
        <v>15</v>
      </c>
      <c r="E98" s="109">
        <f t="shared" si="101"/>
        <v>78.94736842105263</v>
      </c>
      <c r="F98" s="108">
        <f>Гл.бухг.!F98+Бухгалтеры!F98</f>
        <v>15</v>
      </c>
      <c r="G98" s="109">
        <f t="shared" si="102"/>
        <v>100</v>
      </c>
      <c r="H98" s="108">
        <f>Гл.бухг.!H98+Бухгалтеры!H98</f>
        <v>15</v>
      </c>
      <c r="I98" s="109">
        <f t="shared" si="103"/>
        <v>100</v>
      </c>
      <c r="J98" s="109">
        <f t="shared" si="104"/>
        <v>78.94736842105263</v>
      </c>
      <c r="K98" s="108">
        <f>Гл.бухг.!K98+Бухгалтеры!K98</f>
        <v>12</v>
      </c>
      <c r="L98" s="109">
        <f t="shared" si="97"/>
        <v>80</v>
      </c>
      <c r="M98" s="108">
        <f>Гл.бухг.!M98+Бухгалтеры!M98</f>
        <v>3</v>
      </c>
      <c r="N98" s="109">
        <f t="shared" si="105"/>
        <v>20</v>
      </c>
      <c r="O98" s="108">
        <f>Гл.бухг.!O98+Бухгалтеры!O98</f>
        <v>0</v>
      </c>
      <c r="P98" s="109">
        <f t="shared" si="106"/>
        <v>0</v>
      </c>
      <c r="Q98" s="108">
        <f>Гл.бухг.!Q98+Бухгалтеры!Q98</f>
        <v>0</v>
      </c>
      <c r="R98" s="109">
        <f t="shared" si="98"/>
        <v>0</v>
      </c>
      <c r="S98" s="108">
        <f>Гл.бухг.!S98+Бухгалтеры!S98</f>
        <v>4</v>
      </c>
      <c r="T98" s="109">
        <f t="shared" si="107"/>
        <v>26.666666666666668</v>
      </c>
      <c r="U98" s="108">
        <f>Гл.бухг.!U98+Бухгалтеры!U98</f>
        <v>3</v>
      </c>
      <c r="V98" s="109">
        <f t="shared" si="99"/>
        <v>20</v>
      </c>
      <c r="W98" s="108">
        <f>Гл.бухг.!W98+Бухгалтеры!W98</f>
        <v>0</v>
      </c>
      <c r="X98" s="109">
        <f t="shared" si="108"/>
        <v>0</v>
      </c>
      <c r="Y98" s="108">
        <f>Гл.бухг.!Y98+Бухгалтеры!Y98</f>
        <v>0</v>
      </c>
      <c r="Z98" s="109">
        <f t="shared" si="109"/>
        <v>0</v>
      </c>
      <c r="AA98" s="108">
        <f>Гл.бухг.!AA98+Бухгалтеры!AA98</f>
        <v>4</v>
      </c>
      <c r="AB98" s="109">
        <f t="shared" si="110"/>
        <v>26.666666666666668</v>
      </c>
      <c r="AC98" s="109">
        <f t="shared" si="111"/>
        <v>0</v>
      </c>
      <c r="AD98" s="108">
        <f>Гл.бухг.!AD98+Бухгалтеры!AD98</f>
        <v>3</v>
      </c>
      <c r="AE98" s="109">
        <f t="shared" si="100"/>
        <v>20</v>
      </c>
      <c r="AF98" s="108">
        <f>Гл.бухг.!AF98+Бухгалтеры!AF98</f>
        <v>0</v>
      </c>
      <c r="AG98" s="109">
        <f t="shared" si="112"/>
        <v>0</v>
      </c>
      <c r="AH98" s="42"/>
      <c r="AI98" s="42"/>
    </row>
    <row r="99" spans="1:35" x14ac:dyDescent="0.25">
      <c r="A99" s="93">
        <f t="shared" si="113"/>
        <v>83</v>
      </c>
      <c r="B99" s="96" t="s">
        <v>124</v>
      </c>
      <c r="C99" s="108">
        <f>Гл.бухг.!C99+Бухгалтеры!C99</f>
        <v>58</v>
      </c>
      <c r="D99" s="108">
        <f>Гл.бухг.!D99+Бухгалтеры!D99</f>
        <v>56</v>
      </c>
      <c r="E99" s="109">
        <f t="shared" si="101"/>
        <v>96.551724137931032</v>
      </c>
      <c r="F99" s="108">
        <f>Гл.бухг.!F99+Бухгалтеры!F99</f>
        <v>56</v>
      </c>
      <c r="G99" s="109">
        <f t="shared" si="102"/>
        <v>100</v>
      </c>
      <c r="H99" s="108">
        <f>Гл.бухг.!H99+Бухгалтеры!H99</f>
        <v>55</v>
      </c>
      <c r="I99" s="109">
        <f t="shared" si="103"/>
        <v>98.214285714285708</v>
      </c>
      <c r="J99" s="109">
        <f t="shared" si="104"/>
        <v>94.827586206896555</v>
      </c>
      <c r="K99" s="108">
        <f>Гл.бухг.!K99+Бухгалтеры!K99</f>
        <v>46</v>
      </c>
      <c r="L99" s="109">
        <f t="shared" si="97"/>
        <v>82.142857142857139</v>
      </c>
      <c r="M99" s="108">
        <f>Гл.бухг.!M99+Бухгалтеры!M99</f>
        <v>9</v>
      </c>
      <c r="N99" s="109">
        <f t="shared" si="105"/>
        <v>16.071428571428573</v>
      </c>
      <c r="O99" s="108">
        <f>Гл.бухг.!O99+Бухгалтеры!O99</f>
        <v>1</v>
      </c>
      <c r="P99" s="109">
        <f t="shared" si="106"/>
        <v>1.7857142857142856</v>
      </c>
      <c r="Q99" s="108">
        <f>Гл.бухг.!Q99+Бухгалтеры!Q99</f>
        <v>0</v>
      </c>
      <c r="R99" s="109">
        <f t="shared" si="98"/>
        <v>0</v>
      </c>
      <c r="S99" s="108">
        <f>Гл.бухг.!S99+Бухгалтеры!S99</f>
        <v>2</v>
      </c>
      <c r="T99" s="109">
        <f t="shared" si="107"/>
        <v>3.5714285714285712</v>
      </c>
      <c r="U99" s="108">
        <f>Гл.бухг.!U99+Бухгалтеры!U99</f>
        <v>4</v>
      </c>
      <c r="V99" s="109">
        <f t="shared" si="99"/>
        <v>7.1428571428571423</v>
      </c>
      <c r="W99" s="108">
        <f>Гл.бухг.!W99+Бухгалтеры!W99</f>
        <v>0</v>
      </c>
      <c r="X99" s="109">
        <f t="shared" si="108"/>
        <v>0</v>
      </c>
      <c r="Y99" s="108">
        <f>Гл.бухг.!Y99+Бухгалтеры!Y99</f>
        <v>13</v>
      </c>
      <c r="Z99" s="109">
        <f t="shared" si="109"/>
        <v>23.214285714285715</v>
      </c>
      <c r="AA99" s="108">
        <f>Гл.бухг.!AA99+Бухгалтеры!AA99</f>
        <v>0</v>
      </c>
      <c r="AB99" s="109">
        <f t="shared" si="110"/>
        <v>0</v>
      </c>
      <c r="AC99" s="109">
        <f t="shared" si="111"/>
        <v>0</v>
      </c>
      <c r="AD99" s="108">
        <f>Гл.бухг.!AD99+Бухгалтеры!AD99</f>
        <v>7</v>
      </c>
      <c r="AE99" s="109">
        <f t="shared" si="100"/>
        <v>12.5</v>
      </c>
      <c r="AF99" s="108">
        <f>Гл.бухг.!AF99+Бухгалтеры!AF99</f>
        <v>0</v>
      </c>
      <c r="AG99" s="109">
        <f t="shared" si="112"/>
        <v>0</v>
      </c>
      <c r="AH99" s="42"/>
      <c r="AI99" s="42"/>
    </row>
    <row r="100" spans="1:35" x14ac:dyDescent="0.25">
      <c r="A100" s="93">
        <f t="shared" si="113"/>
        <v>84</v>
      </c>
      <c r="B100" s="96" t="s">
        <v>125</v>
      </c>
      <c r="C100" s="108">
        <f>Гл.бухг.!C100+Бухгалтеры!C100</f>
        <v>29</v>
      </c>
      <c r="D100" s="108">
        <f>Гл.бухг.!D100+Бухгалтеры!D100</f>
        <v>27</v>
      </c>
      <c r="E100" s="109">
        <f t="shared" si="101"/>
        <v>93.103448275862064</v>
      </c>
      <c r="F100" s="108">
        <f>Гл.бухг.!F100+Бухгалтеры!F100</f>
        <v>27</v>
      </c>
      <c r="G100" s="109">
        <f t="shared" si="102"/>
        <v>100</v>
      </c>
      <c r="H100" s="108">
        <f>Гл.бухг.!H100+Бухгалтеры!H100</f>
        <v>27</v>
      </c>
      <c r="I100" s="109">
        <f t="shared" si="103"/>
        <v>100</v>
      </c>
      <c r="J100" s="109">
        <f t="shared" si="104"/>
        <v>93.103448275862064</v>
      </c>
      <c r="K100" s="108">
        <f>Гл.бухг.!K100+Бухгалтеры!K100</f>
        <v>18</v>
      </c>
      <c r="L100" s="109">
        <f t="shared" si="97"/>
        <v>66.666666666666657</v>
      </c>
      <c r="M100" s="108">
        <f>Гл.бухг.!M100+Бухгалтеры!M100</f>
        <v>9</v>
      </c>
      <c r="N100" s="109">
        <f t="shared" si="105"/>
        <v>33.333333333333329</v>
      </c>
      <c r="O100" s="108">
        <f>Гл.бухг.!O100+Бухгалтеры!O100</f>
        <v>0</v>
      </c>
      <c r="P100" s="109">
        <f t="shared" si="106"/>
        <v>0</v>
      </c>
      <c r="Q100" s="108">
        <f>Гл.бухг.!Q100+Бухгалтеры!Q100</f>
        <v>0</v>
      </c>
      <c r="R100" s="109">
        <f t="shared" si="98"/>
        <v>0</v>
      </c>
      <c r="S100" s="108">
        <f>Гл.бухг.!S100+Бухгалтеры!S100</f>
        <v>2</v>
      </c>
      <c r="T100" s="109">
        <f t="shared" si="107"/>
        <v>7.4074074074074066</v>
      </c>
      <c r="U100" s="108">
        <f>Гл.бухг.!U100+Бухгалтеры!U100</f>
        <v>7</v>
      </c>
      <c r="V100" s="109">
        <f t="shared" si="99"/>
        <v>25.925925925925924</v>
      </c>
      <c r="W100" s="108">
        <f>Гл.бухг.!W100+Бухгалтеры!W100</f>
        <v>0</v>
      </c>
      <c r="X100" s="109">
        <f t="shared" si="108"/>
        <v>0</v>
      </c>
      <c r="Y100" s="108">
        <f>Гл.бухг.!Y100+Бухгалтеры!Y100</f>
        <v>2</v>
      </c>
      <c r="Z100" s="109">
        <f t="shared" si="109"/>
        <v>7.4074074074074066</v>
      </c>
      <c r="AA100" s="108">
        <f>Гл.бухг.!AA100+Бухгалтеры!AA100</f>
        <v>0</v>
      </c>
      <c r="AB100" s="109">
        <f t="shared" si="110"/>
        <v>0</v>
      </c>
      <c r="AC100" s="109">
        <f t="shared" si="111"/>
        <v>0</v>
      </c>
      <c r="AD100" s="108">
        <f>Гл.бухг.!AD100+Бухгалтеры!AD100</f>
        <v>4</v>
      </c>
      <c r="AE100" s="109">
        <f t="shared" si="100"/>
        <v>14.814814814814813</v>
      </c>
      <c r="AF100" s="108">
        <f>Гл.бухг.!AF100+Бухгалтеры!AF100</f>
        <v>0</v>
      </c>
      <c r="AG100" s="109">
        <f t="shared" si="112"/>
        <v>0</v>
      </c>
      <c r="AH100" s="42"/>
      <c r="AI100" s="42"/>
    </row>
    <row r="101" spans="1:35" x14ac:dyDescent="0.25">
      <c r="A101" s="93">
        <f t="shared" si="113"/>
        <v>85</v>
      </c>
      <c r="B101" s="96" t="s">
        <v>126</v>
      </c>
      <c r="C101" s="108">
        <f>Гл.бухг.!C101+Бухгалтеры!C101</f>
        <v>43</v>
      </c>
      <c r="D101" s="108">
        <f>Гл.бухг.!D101+Бухгалтеры!D101</f>
        <v>37</v>
      </c>
      <c r="E101" s="109">
        <f t="shared" si="101"/>
        <v>86.04651162790698</v>
      </c>
      <c r="F101" s="108">
        <f>Гл.бухг.!F101+Бухгалтеры!F101</f>
        <v>32</v>
      </c>
      <c r="G101" s="109">
        <f t="shared" si="102"/>
        <v>86.486486486486484</v>
      </c>
      <c r="H101" s="108">
        <f>Гл.бухг.!H101+Бухгалтеры!H101</f>
        <v>33</v>
      </c>
      <c r="I101" s="109">
        <f t="shared" si="103"/>
        <v>89.189189189189193</v>
      </c>
      <c r="J101" s="109">
        <f t="shared" si="104"/>
        <v>76.744186046511629</v>
      </c>
      <c r="K101" s="108">
        <f>Гл.бухг.!K101+Бухгалтеры!K101</f>
        <v>21</v>
      </c>
      <c r="L101" s="109">
        <f t="shared" si="97"/>
        <v>56.756756756756758</v>
      </c>
      <c r="M101" s="108">
        <f>Гл.бухг.!M101+Бухгалтеры!M101</f>
        <v>12</v>
      </c>
      <c r="N101" s="109">
        <f t="shared" si="105"/>
        <v>32.432432432432435</v>
      </c>
      <c r="O101" s="108">
        <f>Гл.бухг.!O101+Бухгалтеры!O101</f>
        <v>4</v>
      </c>
      <c r="P101" s="109">
        <f t="shared" si="106"/>
        <v>10.810810810810811</v>
      </c>
      <c r="Q101" s="108">
        <f>Гл.бухг.!Q101+Бухгалтеры!Q101</f>
        <v>0</v>
      </c>
      <c r="R101" s="109">
        <f t="shared" si="98"/>
        <v>0</v>
      </c>
      <c r="S101" s="108">
        <f>Гл.бухг.!S101+Бухгалтеры!S101</f>
        <v>1</v>
      </c>
      <c r="T101" s="109">
        <f t="shared" si="107"/>
        <v>2.7027027027027026</v>
      </c>
      <c r="U101" s="108">
        <f>Гл.бухг.!U101+Бухгалтеры!U101</f>
        <v>5</v>
      </c>
      <c r="V101" s="109">
        <f t="shared" si="99"/>
        <v>13.513513513513514</v>
      </c>
      <c r="W101" s="108">
        <f>Гл.бухг.!W101+Бухгалтеры!W101</f>
        <v>5</v>
      </c>
      <c r="X101" s="109">
        <f t="shared" si="108"/>
        <v>13.513513513513514</v>
      </c>
      <c r="Y101" s="108">
        <f>Гл.бухг.!Y101+Бухгалтеры!Y101</f>
        <v>11</v>
      </c>
      <c r="Z101" s="109">
        <f t="shared" si="109"/>
        <v>29.72972972972973</v>
      </c>
      <c r="AA101" s="108">
        <f>Гл.бухг.!AA101+Бухгалтеры!AA101</f>
        <v>0</v>
      </c>
      <c r="AB101" s="109">
        <f t="shared" si="110"/>
        <v>0</v>
      </c>
      <c r="AC101" s="109">
        <f t="shared" si="111"/>
        <v>0</v>
      </c>
      <c r="AD101" s="108">
        <f>Гл.бухг.!AD101+Бухгалтеры!AD101</f>
        <v>7</v>
      </c>
      <c r="AE101" s="109">
        <f t="shared" si="100"/>
        <v>18.918918918918919</v>
      </c>
      <c r="AF101" s="108">
        <f>Гл.бухг.!AF101+Бухгалтеры!AF101</f>
        <v>0</v>
      </c>
      <c r="AG101" s="109">
        <f t="shared" si="112"/>
        <v>0</v>
      </c>
      <c r="AH101" s="42"/>
      <c r="AI101" s="42"/>
    </row>
    <row r="102" spans="1:35" s="69" customFormat="1" ht="14.45" x14ac:dyDescent="0.35">
      <c r="A102" s="4"/>
      <c r="B102" s="64"/>
      <c r="C102" s="70"/>
      <c r="D102" s="70"/>
      <c r="E102" s="43"/>
      <c r="F102" s="70"/>
      <c r="G102" s="43"/>
      <c r="H102" s="70"/>
      <c r="I102" s="43"/>
      <c r="J102" s="43"/>
      <c r="K102" s="70"/>
      <c r="L102" s="43"/>
      <c r="M102" s="70"/>
      <c r="N102" s="43"/>
      <c r="O102" s="70"/>
      <c r="P102" s="43"/>
      <c r="Q102" s="70"/>
      <c r="R102" s="43"/>
      <c r="S102" s="70"/>
      <c r="T102" s="43"/>
      <c r="U102" s="70"/>
      <c r="V102" s="43"/>
      <c r="W102" s="70"/>
      <c r="X102" s="43"/>
      <c r="Y102" s="70"/>
      <c r="Z102" s="43"/>
      <c r="AA102" s="70"/>
      <c r="AB102" s="43"/>
      <c r="AC102" s="43"/>
      <c r="AD102" s="70"/>
      <c r="AE102" s="43"/>
      <c r="AF102" s="70"/>
      <c r="AG102" s="43"/>
      <c r="AH102" s="68"/>
      <c r="AI102" s="68"/>
    </row>
    <row r="103" spans="1:35" ht="14.45" x14ac:dyDescent="0.35">
      <c r="A103" s="7"/>
      <c r="B103" s="59"/>
      <c r="C103" s="34"/>
      <c r="D103" s="34"/>
      <c r="E103" s="32"/>
      <c r="F103" s="34"/>
      <c r="G103" s="32"/>
      <c r="H103" s="34"/>
      <c r="I103" s="32"/>
      <c r="J103" s="32"/>
      <c r="K103" s="34"/>
      <c r="L103" s="32"/>
      <c r="M103" s="34"/>
      <c r="N103" s="32"/>
      <c r="O103" s="34"/>
      <c r="P103" s="32"/>
      <c r="Q103" s="34"/>
      <c r="R103" s="32"/>
      <c r="S103" s="34"/>
      <c r="T103" s="32"/>
      <c r="U103" s="34"/>
      <c r="V103" s="32"/>
      <c r="W103" s="34"/>
      <c r="X103" s="32"/>
      <c r="Y103" s="34"/>
      <c r="Z103" s="32"/>
      <c r="AA103" s="34"/>
      <c r="AB103" s="32"/>
      <c r="AC103" s="32"/>
      <c r="AD103" s="34"/>
      <c r="AE103" s="32"/>
      <c r="AF103" s="34"/>
      <c r="AG103" s="32"/>
      <c r="AH103" s="42"/>
      <c r="AI103" s="42"/>
    </row>
    <row r="104" spans="1:35" ht="14.45" x14ac:dyDescent="0.35">
      <c r="A104" s="8"/>
      <c r="B104" s="59"/>
      <c r="C104" s="34"/>
      <c r="D104" s="34"/>
      <c r="E104" s="32"/>
      <c r="F104" s="34"/>
      <c r="G104" s="32"/>
      <c r="H104" s="34"/>
      <c r="I104" s="32"/>
      <c r="J104" s="32"/>
      <c r="K104" s="34"/>
      <c r="L104" s="32"/>
      <c r="M104" s="34"/>
      <c r="N104" s="32"/>
      <c r="O104" s="34"/>
      <c r="P104" s="32"/>
      <c r="Q104" s="34"/>
      <c r="R104" s="32"/>
      <c r="S104" s="34"/>
      <c r="T104" s="32"/>
      <c r="U104" s="34"/>
      <c r="V104" s="32"/>
      <c r="W104" s="34"/>
      <c r="X104" s="32"/>
      <c r="Y104" s="34"/>
      <c r="Z104" s="32"/>
      <c r="AA104" s="34"/>
      <c r="AB104" s="32"/>
      <c r="AC104" s="32"/>
      <c r="AD104" s="34"/>
      <c r="AE104" s="32"/>
      <c r="AF104" s="34"/>
      <c r="AG104" s="32"/>
      <c r="AH104" s="42"/>
      <c r="AI104" s="42"/>
    </row>
    <row r="105" spans="1:35" ht="14.45" x14ac:dyDescent="0.3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ht="14.45" x14ac:dyDescent="0.3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ht="14.45" x14ac:dyDescent="0.3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74" fitToHeight="2" orientation="landscape" r:id="rId1"/>
  <headerFooter scaleWithDoc="0">
    <oddHeader>&amp;R&amp;P</oddHeader>
    <oddFooter>&amp;R&amp;P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0" zoomScaleNormal="90" workbookViewId="0">
      <pane xSplit="2" ySplit="7" topLeftCell="C50" activePane="bottomRight" state="frozen"/>
      <selection activeCell="D2" sqref="D2:D6"/>
      <selection pane="topRight" activeCell="D2" sqref="D2:D6"/>
      <selection pane="bottomLeft" activeCell="D2" sqref="D2:D6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48.95" customHeight="1" thickBot="1" x14ac:dyDescent="0.3">
      <c r="A1" s="202" t="s">
        <v>169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50306.3</v>
      </c>
      <c r="D8" s="65">
        <f>D9+D21+D40+D55+D72+D79+D90+D64+D102</f>
        <v>47948.5</v>
      </c>
      <c r="E8" s="62">
        <f>IF(C8=0,0,D8/C8*100)</f>
        <v>95.313111876643674</v>
      </c>
      <c r="F8" s="65">
        <f>F9+F21+F40+F55+F72+F79+F90+F64+F102</f>
        <v>21013</v>
      </c>
      <c r="G8" s="62">
        <f>IF(D8=0,0,F8/D8*100)</f>
        <v>43.82410294378343</v>
      </c>
      <c r="H8" s="65">
        <f>H9+H21+H40+H55+H72+H79+H90+H64+H102</f>
        <v>39191</v>
      </c>
      <c r="I8" s="62">
        <f>IF(D8=0,0,H8/D8*100)</f>
        <v>81.735612167221078</v>
      </c>
      <c r="J8" s="62">
        <f>IF(C8=0,0,H8/C8*100)</f>
        <v>77.904755468003003</v>
      </c>
      <c r="K8" s="65">
        <f>K9+K21+K40+K55+K72+K79+K90+K64+K102</f>
        <v>18201</v>
      </c>
      <c r="L8" s="62">
        <f>IF(D8=0,0,K8/D8*100)</f>
        <v>37.959477355913116</v>
      </c>
      <c r="M8" s="65">
        <f>M9+M21+M40+M55+M72+M79+M90+M64+M102</f>
        <v>20990</v>
      </c>
      <c r="N8" s="62">
        <f>IF(D8=0,0,M8/D8*100)</f>
        <v>43.776134811307962</v>
      </c>
      <c r="O8" s="65">
        <f>O9+O21+O40+O55+O72+O79+O90+O64+O102</f>
        <v>8757.5</v>
      </c>
      <c r="P8" s="62">
        <f>IF(D8=0,0,O8/D8*100)</f>
        <v>18.264387832778919</v>
      </c>
      <c r="Q8" s="65">
        <f>Q9+Q21+Q40+Q55+Q72+Q79+Q90+Q64+Q102</f>
        <v>453</v>
      </c>
      <c r="R8" s="62">
        <f>IF(O8=0,0,Q8/O8*100)</f>
        <v>5.17270910648016</v>
      </c>
      <c r="S8" s="65">
        <f>S9+S21+S40+S55+S72+S79+S90+S64+S102</f>
        <v>3053</v>
      </c>
      <c r="T8" s="62">
        <f>IF(D8=0,0,S8/D8*100)</f>
        <v>6.3672481933741407</v>
      </c>
      <c r="U8" s="65">
        <f>U9+U21+U40+U55+U72+U79+U90+U64+U102</f>
        <v>6491</v>
      </c>
      <c r="V8" s="62">
        <f>IF(D8=0,0,U8/D8*100)</f>
        <v>13.53744121296808</v>
      </c>
      <c r="W8" s="65">
        <f>W9+W21+W40+W55+W72+W79+W90+W64+W102</f>
        <v>1974</v>
      </c>
      <c r="X8" s="62">
        <f>IF(D8=0,0,W8/D8*100)</f>
        <v>4.1169171089815109</v>
      </c>
      <c r="Y8" s="65">
        <f>Y9+Y21+Y40+Y55+Y72+Y79+Y90+Y64+Y102</f>
        <v>5217</v>
      </c>
      <c r="Z8" s="62">
        <f>IF(D8=0,0,Y8/D8*100)</f>
        <v>10.880423788022565</v>
      </c>
      <c r="AA8" s="65">
        <f>AA9+AA21+AA40+AA55+AA72+AA79+AA90+AA64+AA102</f>
        <v>233</v>
      </c>
      <c r="AB8" s="62">
        <f>IF(D8=0,0,AA8/D8*100)</f>
        <v>0.48593803768626753</v>
      </c>
      <c r="AC8" s="62">
        <f>IF(Y8=0,0,AA8/Y8*100)</f>
        <v>4.46616829595553</v>
      </c>
      <c r="AD8" s="65">
        <f>AD9+AD21+AD40+AD55+AD72+AD79+AD90+AD64+AD102</f>
        <v>4852</v>
      </c>
      <c r="AE8" s="62">
        <f>IF(D8=0,0,AD8/D8*100)</f>
        <v>10.119190381346653</v>
      </c>
      <c r="AF8" s="65">
        <f>AF9+AF21+AF40+AF55+AF72+AF79+AF90+AF64+AF102</f>
        <v>57</v>
      </c>
      <c r="AG8" s="60">
        <f>IF(D8=0,0,AF8/D8*100)</f>
        <v>0.11887754570007404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2682.95</v>
      </c>
      <c r="D9" s="10">
        <f>SUM(D10:D20)</f>
        <v>2471</v>
      </c>
      <c r="E9" s="43">
        <f>IF(C9=0,0,D9/C9*100)</f>
        <v>92.100113680836401</v>
      </c>
      <c r="F9" s="10">
        <f>SUM(F10:F20)</f>
        <v>1485</v>
      </c>
      <c r="G9" s="43">
        <f>IF(D9=0,0,F9/D9*100)</f>
        <v>60.097126669364634</v>
      </c>
      <c r="H9" s="61">
        <f>SUM(H10:H20)</f>
        <v>1989</v>
      </c>
      <c r="I9" s="43">
        <f>IF(D9=0,0,H9/D9*100)</f>
        <v>80.493727235936859</v>
      </c>
      <c r="J9" s="43">
        <f>IF(C9=0,0,H9/C9*100)</f>
        <v>74.134814290240229</v>
      </c>
      <c r="K9" s="10">
        <f>SUM(K10:K20)</f>
        <v>878</v>
      </c>
      <c r="L9" s="43">
        <f>IF(D9=0,0,K9/D9*100)</f>
        <v>35.532173209227039</v>
      </c>
      <c r="M9" s="10">
        <f>SUM(M10:M20)</f>
        <v>1111</v>
      </c>
      <c r="N9" s="43">
        <f>IF(D9=0,0,M9/D9*100)</f>
        <v>44.961554026709834</v>
      </c>
      <c r="O9" s="61">
        <f>SUM(O10:O20)</f>
        <v>482</v>
      </c>
      <c r="P9" s="43">
        <f>IF(D9=0,0,O9/D9*100)</f>
        <v>19.50627276406313</v>
      </c>
      <c r="Q9" s="10">
        <f>SUM(Q10:Q20)</f>
        <v>19</v>
      </c>
      <c r="R9" s="43">
        <f>IF(O9=0,0,Q9/O9*100)</f>
        <v>3.9419087136929458</v>
      </c>
      <c r="S9" s="10">
        <f>SUM(S10:S20)</f>
        <v>124</v>
      </c>
      <c r="T9" s="43">
        <f>IF(D9=0,0,S9/D9*100)</f>
        <v>5.0182112505058685</v>
      </c>
      <c r="U9" s="10">
        <f>SUM(U10:U20)</f>
        <v>490</v>
      </c>
      <c r="V9" s="43">
        <f>IF(D9=0,0,U9/D9*100)</f>
        <v>19.830028328611899</v>
      </c>
      <c r="W9" s="10">
        <f>SUM(W10:W20)</f>
        <v>76</v>
      </c>
      <c r="X9" s="43">
        <f>IF(D9=0,0,W9/D9*100)</f>
        <v>3.075677863213274</v>
      </c>
      <c r="Y9" s="10">
        <f>SUM(Y10:Y20)</f>
        <v>369</v>
      </c>
      <c r="Z9" s="43">
        <f>IF(D9=0,0,Y9/D9*100)</f>
        <v>14.933225414811819</v>
      </c>
      <c r="AA9" s="10">
        <f>SUM(AA10:AA20)</f>
        <v>2</v>
      </c>
      <c r="AB9" s="43">
        <f>IF(D9=0,0,AA9/D9*100)</f>
        <v>8.0938891137191424E-2</v>
      </c>
      <c r="AC9" s="43">
        <f>IF(Y9=0,0,AA9/Y9*100)</f>
        <v>0.54200542005420049</v>
      </c>
      <c r="AD9" s="10">
        <f>SUM(AD10:AD20)</f>
        <v>327</v>
      </c>
      <c r="AE9" s="43">
        <f>IF(D9=0,0,AD9/D9*100)</f>
        <v>13.233508700930797</v>
      </c>
      <c r="AF9" s="10">
        <f>SUM(AF10:AF20)</f>
        <v>5</v>
      </c>
      <c r="AG9" s="43">
        <f>IF(D9=0,0,AF9/D9*100)</f>
        <v>0.20234722784297854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52</v>
      </c>
      <c r="D10" s="35">
        <v>37</v>
      </c>
      <c r="E10" s="32">
        <f>IF(C10=0,0,D10/C10*100)</f>
        <v>71.15384615384616</v>
      </c>
      <c r="F10" s="35">
        <v>37</v>
      </c>
      <c r="G10" s="32">
        <f>IF(D10=0,0,F10/D10*100)</f>
        <v>100</v>
      </c>
      <c r="H10" s="106">
        <f>K10+M10</f>
        <v>37</v>
      </c>
      <c r="I10" s="32">
        <f>IF(D10=0,0,H10/D10*100)</f>
        <v>100</v>
      </c>
      <c r="J10" s="32">
        <f>IF(C10=0,0,H10/C10*100)</f>
        <v>71.15384615384616</v>
      </c>
      <c r="K10" s="35">
        <v>11</v>
      </c>
      <c r="L10" s="32">
        <f>IF(D10=0,0,K10/D10*100)</f>
        <v>29.72972972972973</v>
      </c>
      <c r="M10" s="35">
        <v>26</v>
      </c>
      <c r="N10" s="32">
        <f>IF(D10=0,0,M10/D10*100)</f>
        <v>70.270270270270274</v>
      </c>
      <c r="O10" s="99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2</v>
      </c>
      <c r="T10" s="32">
        <f>IF(D10=0,0,S10/D10*100)</f>
        <v>5.4054054054054053</v>
      </c>
      <c r="U10" s="35">
        <v>13</v>
      </c>
      <c r="V10" s="32">
        <f>IF(D10=0,0,U10/D10*100)</f>
        <v>35.135135135135137</v>
      </c>
      <c r="W10" s="35">
        <v>17</v>
      </c>
      <c r="X10" s="32">
        <f>IF(D10=0,0,W10/D10*100)</f>
        <v>45.945945945945951</v>
      </c>
      <c r="Y10" s="35">
        <v>7</v>
      </c>
      <c r="Z10" s="32">
        <f>IF(D10=0,0,Y10/D10*100)</f>
        <v>18.918918918918919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5</v>
      </c>
      <c r="AE10" s="32">
        <f>IF(D10=0,0,AD10/D10*100)</f>
        <v>13.513513513513514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221</v>
      </c>
      <c r="D11" s="35">
        <v>205</v>
      </c>
      <c r="E11" s="32">
        <f>IF(C11=0,0,D11/C11*100)</f>
        <v>92.76018099547511</v>
      </c>
      <c r="F11" s="35">
        <v>125</v>
      </c>
      <c r="G11" s="32">
        <f>IF(D11=0,0,F11/D11*100)</f>
        <v>60.975609756097562</v>
      </c>
      <c r="H11" s="106">
        <f t="shared" ref="H11:H80" si="0">K11+M11</f>
        <v>160</v>
      </c>
      <c r="I11" s="32">
        <f>IF(D11=0,0,H11/D11*100)</f>
        <v>78.048780487804876</v>
      </c>
      <c r="J11" s="32">
        <f>IF(C11=0,0,H11/C11*100)</f>
        <v>72.398190045248867</v>
      </c>
      <c r="K11" s="35">
        <v>71</v>
      </c>
      <c r="L11" s="32">
        <f>IF(D11=0,0,K11/D11*100)</f>
        <v>34.634146341463413</v>
      </c>
      <c r="M11" s="35">
        <v>89</v>
      </c>
      <c r="N11" s="32">
        <f>IF(D11=0,0,M11/D11*100)</f>
        <v>43.414634146341463</v>
      </c>
      <c r="O11" s="99">
        <f t="shared" ref="O11:O20" si="1">D11-H11</f>
        <v>45</v>
      </c>
      <c r="P11" s="32">
        <f>IF(D11=0,0,O11/D11*100)</f>
        <v>21.951219512195124</v>
      </c>
      <c r="Q11" s="35">
        <v>0</v>
      </c>
      <c r="R11" s="32">
        <f>IF(O11=0,0,Q11/O11*100)</f>
        <v>0</v>
      </c>
      <c r="S11" s="35">
        <v>3</v>
      </c>
      <c r="T11" s="32">
        <f>IF(D11=0,0,S11/D11*100)</f>
        <v>1.4634146341463417</v>
      </c>
      <c r="U11" s="35">
        <v>44</v>
      </c>
      <c r="V11" s="32">
        <f>IF(D11=0,0,U11/D11*100)</f>
        <v>21.463414634146343</v>
      </c>
      <c r="W11" s="35">
        <v>11</v>
      </c>
      <c r="X11" s="32">
        <f>IF(D11=0,0,W11/D11*100)</f>
        <v>5.3658536585365857</v>
      </c>
      <c r="Y11" s="35">
        <v>22</v>
      </c>
      <c r="Z11" s="32">
        <f>IF(D11=0,0,Y11/D11*100)</f>
        <v>10.731707317073171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19</v>
      </c>
      <c r="AE11" s="32">
        <f>IF(D11=0,0,AD11/D11*100)</f>
        <v>9.2682926829268286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105</v>
      </c>
      <c r="D12" s="35">
        <v>101</v>
      </c>
      <c r="E12" s="32">
        <f t="shared" ref="E12:E78" si="2">IF(C12=0,0,D12/C12*100)</f>
        <v>96.19047619047619</v>
      </c>
      <c r="F12" s="35">
        <v>49</v>
      </c>
      <c r="G12" s="32">
        <f t="shared" ref="G12:G78" si="3">IF(D12=0,0,F12/D12*100)</f>
        <v>48.514851485148512</v>
      </c>
      <c r="H12" s="106">
        <f t="shared" si="0"/>
        <v>74</v>
      </c>
      <c r="I12" s="32">
        <f t="shared" ref="I12:I78" si="4">IF(D12=0,0,H12/D12*100)</f>
        <v>73.267326732673268</v>
      </c>
      <c r="J12" s="32">
        <f t="shared" ref="J12:J78" si="5">IF(C12=0,0,H12/C12*100)</f>
        <v>70.476190476190482</v>
      </c>
      <c r="K12" s="35">
        <v>31</v>
      </c>
      <c r="L12" s="32">
        <f t="shared" ref="L12:L79" si="6">IF(D12=0,0,K12/D12*100)</f>
        <v>30.693069306930692</v>
      </c>
      <c r="M12" s="35">
        <v>43</v>
      </c>
      <c r="N12" s="32">
        <f t="shared" ref="N12:N78" si="7">IF(D12=0,0,M12/D12*100)</f>
        <v>42.574257425742573</v>
      </c>
      <c r="O12" s="99">
        <f t="shared" si="1"/>
        <v>27</v>
      </c>
      <c r="P12" s="32">
        <f t="shared" ref="P12:P78" si="8">IF(D12=0,0,O12/D12*100)</f>
        <v>26.732673267326735</v>
      </c>
      <c r="Q12" s="35">
        <v>0</v>
      </c>
      <c r="R12" s="32">
        <f t="shared" ref="R12:R79" si="9">IF(O12=0,0,Q12/O12*100)</f>
        <v>0</v>
      </c>
      <c r="S12" s="35">
        <v>4</v>
      </c>
      <c r="T12" s="32">
        <f t="shared" ref="T12:T78" si="10">IF(D12=0,0,S12/D12*100)</f>
        <v>3.9603960396039604</v>
      </c>
      <c r="U12" s="35">
        <v>17</v>
      </c>
      <c r="V12" s="32">
        <f t="shared" ref="V12:V79" si="11">IF(D12=0,0,U12/D12*100)</f>
        <v>16.831683168316832</v>
      </c>
      <c r="W12" s="35">
        <v>3</v>
      </c>
      <c r="X12" s="32">
        <f t="shared" ref="X12:X78" si="12">IF(D12=0,0,W12/D12*100)</f>
        <v>2.9702970297029703</v>
      </c>
      <c r="Y12" s="35">
        <v>7</v>
      </c>
      <c r="Z12" s="32">
        <f t="shared" ref="Z12:Z78" si="13">IF(D12=0,0,Y12/D12*100)</f>
        <v>6.9306930693069315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8</v>
      </c>
      <c r="AE12" s="32">
        <f t="shared" ref="AE12:AE79" si="16">IF(D12=0,0,AD12/D12*100)</f>
        <v>7.9207920792079207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520</v>
      </c>
      <c r="D13" s="35">
        <v>468</v>
      </c>
      <c r="E13" s="32">
        <f t="shared" si="2"/>
        <v>90</v>
      </c>
      <c r="F13" s="35">
        <v>322</v>
      </c>
      <c r="G13" s="32">
        <f t="shared" si="3"/>
        <v>68.803418803418808</v>
      </c>
      <c r="H13" s="106">
        <f t="shared" si="0"/>
        <v>357</v>
      </c>
      <c r="I13" s="32">
        <f t="shared" si="4"/>
        <v>76.28205128205127</v>
      </c>
      <c r="J13" s="32">
        <f t="shared" si="5"/>
        <v>68.65384615384616</v>
      </c>
      <c r="K13" s="35">
        <v>139</v>
      </c>
      <c r="L13" s="32">
        <f t="shared" si="6"/>
        <v>29.700854700854702</v>
      </c>
      <c r="M13" s="35">
        <v>218</v>
      </c>
      <c r="N13" s="32">
        <f t="shared" si="7"/>
        <v>46.581196581196579</v>
      </c>
      <c r="O13" s="99">
        <f t="shared" si="1"/>
        <v>111</v>
      </c>
      <c r="P13" s="32">
        <f t="shared" si="8"/>
        <v>23.717948717948715</v>
      </c>
      <c r="Q13" s="35">
        <v>3</v>
      </c>
      <c r="R13" s="32">
        <f t="shared" si="9"/>
        <v>2.7027027027027026</v>
      </c>
      <c r="S13" s="35">
        <v>30</v>
      </c>
      <c r="T13" s="32">
        <f t="shared" si="10"/>
        <v>6.4102564102564097</v>
      </c>
      <c r="U13" s="35">
        <v>90</v>
      </c>
      <c r="V13" s="32">
        <f t="shared" si="11"/>
        <v>19.230769230769234</v>
      </c>
      <c r="W13" s="35">
        <v>5</v>
      </c>
      <c r="X13" s="32">
        <f t="shared" si="12"/>
        <v>1.0683760683760684</v>
      </c>
      <c r="Y13" s="35">
        <v>57</v>
      </c>
      <c r="Z13" s="32">
        <f t="shared" si="13"/>
        <v>12.179487179487179</v>
      </c>
      <c r="AA13" s="35">
        <v>1</v>
      </c>
      <c r="AB13" s="32">
        <f t="shared" si="14"/>
        <v>0.21367521367521369</v>
      </c>
      <c r="AC13" s="32">
        <f t="shared" si="15"/>
        <v>1.7543859649122806</v>
      </c>
      <c r="AD13" s="35">
        <v>50</v>
      </c>
      <c r="AE13" s="32">
        <f t="shared" si="16"/>
        <v>10.683760683760683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354.95</v>
      </c>
      <c r="D14" s="35">
        <v>325</v>
      </c>
      <c r="E14" s="32">
        <f t="shared" si="2"/>
        <v>91.562191858008163</v>
      </c>
      <c r="F14" s="35">
        <v>144</v>
      </c>
      <c r="G14" s="32">
        <f t="shared" si="3"/>
        <v>44.307692307692307</v>
      </c>
      <c r="H14" s="106">
        <f t="shared" si="0"/>
        <v>295</v>
      </c>
      <c r="I14" s="32">
        <f t="shared" si="4"/>
        <v>90.769230769230774</v>
      </c>
      <c r="J14" s="32">
        <f t="shared" si="5"/>
        <v>83.110297224961258</v>
      </c>
      <c r="K14" s="35">
        <v>150</v>
      </c>
      <c r="L14" s="32">
        <f t="shared" si="6"/>
        <v>46.153846153846153</v>
      </c>
      <c r="M14" s="35">
        <v>145</v>
      </c>
      <c r="N14" s="32">
        <f t="shared" si="7"/>
        <v>44.61538461538462</v>
      </c>
      <c r="O14" s="99">
        <f t="shared" si="1"/>
        <v>30</v>
      </c>
      <c r="P14" s="32">
        <f t="shared" si="8"/>
        <v>9.2307692307692317</v>
      </c>
      <c r="Q14" s="35">
        <v>0</v>
      </c>
      <c r="R14" s="32">
        <f t="shared" si="9"/>
        <v>0</v>
      </c>
      <c r="S14" s="35">
        <v>19</v>
      </c>
      <c r="T14" s="32">
        <f t="shared" si="10"/>
        <v>5.8461538461538458</v>
      </c>
      <c r="U14" s="35">
        <v>58</v>
      </c>
      <c r="V14" s="32">
        <f t="shared" si="11"/>
        <v>17.846153846153847</v>
      </c>
      <c r="W14" s="35">
        <v>6</v>
      </c>
      <c r="X14" s="32">
        <f t="shared" si="12"/>
        <v>1.8461538461538463</v>
      </c>
      <c r="Y14" s="35">
        <v>58</v>
      </c>
      <c r="Z14" s="32">
        <f t="shared" si="13"/>
        <v>17.846153846153847</v>
      </c>
      <c r="AA14" s="35">
        <v>0</v>
      </c>
      <c r="AB14" s="32">
        <f t="shared" si="14"/>
        <v>0</v>
      </c>
      <c r="AC14" s="32">
        <f t="shared" si="15"/>
        <v>0</v>
      </c>
      <c r="AD14" s="35">
        <v>68</v>
      </c>
      <c r="AE14" s="32">
        <f t="shared" si="16"/>
        <v>20.923076923076923</v>
      </c>
      <c r="AF14" s="35">
        <v>5</v>
      </c>
      <c r="AG14" s="32">
        <f t="shared" si="17"/>
        <v>1.5384615384615385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799</v>
      </c>
      <c r="D15" s="35">
        <v>726</v>
      </c>
      <c r="E15" s="32">
        <f t="shared" si="2"/>
        <v>90.863579474342927</v>
      </c>
      <c r="F15" s="35">
        <v>463</v>
      </c>
      <c r="G15" s="32">
        <f t="shared" si="3"/>
        <v>63.774104683195588</v>
      </c>
      <c r="H15" s="106">
        <f t="shared" si="0"/>
        <v>590</v>
      </c>
      <c r="I15" s="32">
        <f t="shared" si="4"/>
        <v>81.267217630853992</v>
      </c>
      <c r="J15" s="32">
        <f t="shared" si="5"/>
        <v>73.842302878598247</v>
      </c>
      <c r="K15" s="35">
        <v>252</v>
      </c>
      <c r="L15" s="32">
        <f t="shared" si="6"/>
        <v>34.710743801652896</v>
      </c>
      <c r="M15" s="35">
        <v>338</v>
      </c>
      <c r="N15" s="32">
        <f t="shared" si="7"/>
        <v>46.556473829201103</v>
      </c>
      <c r="O15" s="99">
        <f t="shared" si="1"/>
        <v>136</v>
      </c>
      <c r="P15" s="32">
        <f t="shared" si="8"/>
        <v>18.732782369146005</v>
      </c>
      <c r="Q15" s="35">
        <v>5</v>
      </c>
      <c r="R15" s="32">
        <f t="shared" si="9"/>
        <v>3.6764705882352944</v>
      </c>
      <c r="S15" s="35">
        <v>19</v>
      </c>
      <c r="T15" s="32">
        <f t="shared" si="10"/>
        <v>2.6170798898071626</v>
      </c>
      <c r="U15" s="35">
        <v>166</v>
      </c>
      <c r="V15" s="32">
        <f t="shared" si="11"/>
        <v>22.865013774104685</v>
      </c>
      <c r="W15" s="35">
        <v>8</v>
      </c>
      <c r="X15" s="32">
        <f t="shared" si="12"/>
        <v>1.1019283746556474</v>
      </c>
      <c r="Y15" s="35">
        <v>128</v>
      </c>
      <c r="Z15" s="32">
        <f t="shared" si="13"/>
        <v>17.630853994490359</v>
      </c>
      <c r="AA15" s="35">
        <v>0</v>
      </c>
      <c r="AB15" s="32">
        <f t="shared" si="14"/>
        <v>0</v>
      </c>
      <c r="AC15" s="32">
        <f t="shared" si="15"/>
        <v>0</v>
      </c>
      <c r="AD15" s="35">
        <v>111</v>
      </c>
      <c r="AE15" s="32">
        <f t="shared" si="16"/>
        <v>15.289256198347106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7</v>
      </c>
      <c r="D16" s="35">
        <v>7</v>
      </c>
      <c r="E16" s="32">
        <f t="shared" si="2"/>
        <v>100</v>
      </c>
      <c r="F16" s="35">
        <v>6</v>
      </c>
      <c r="G16" s="32">
        <f t="shared" si="3"/>
        <v>85.714285714285708</v>
      </c>
      <c r="H16" s="106">
        <f t="shared" si="0"/>
        <v>6</v>
      </c>
      <c r="I16" s="32">
        <f t="shared" si="4"/>
        <v>85.714285714285708</v>
      </c>
      <c r="J16" s="32">
        <f t="shared" si="5"/>
        <v>85.714285714285708</v>
      </c>
      <c r="K16" s="35">
        <v>6</v>
      </c>
      <c r="L16" s="32">
        <f t="shared" si="6"/>
        <v>85.714285714285708</v>
      </c>
      <c r="M16" s="35">
        <v>0</v>
      </c>
      <c r="N16" s="32">
        <f t="shared" si="7"/>
        <v>0</v>
      </c>
      <c r="O16" s="99">
        <f t="shared" si="1"/>
        <v>1</v>
      </c>
      <c r="P16" s="32">
        <f t="shared" si="8"/>
        <v>14.285714285714285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4</v>
      </c>
      <c r="V16" s="32">
        <f t="shared" si="11"/>
        <v>57.142857142857139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100</v>
      </c>
      <c r="D17" s="35">
        <v>96</v>
      </c>
      <c r="E17" s="32">
        <f t="shared" si="2"/>
        <v>96</v>
      </c>
      <c r="F17" s="35">
        <v>49</v>
      </c>
      <c r="G17" s="32">
        <f t="shared" si="3"/>
        <v>51.041666666666664</v>
      </c>
      <c r="H17" s="106">
        <f t="shared" si="0"/>
        <v>76</v>
      </c>
      <c r="I17" s="32">
        <f t="shared" si="4"/>
        <v>79.166666666666657</v>
      </c>
      <c r="J17" s="32">
        <f t="shared" si="5"/>
        <v>76</v>
      </c>
      <c r="K17" s="35">
        <v>43</v>
      </c>
      <c r="L17" s="32">
        <f t="shared" si="6"/>
        <v>44.791666666666671</v>
      </c>
      <c r="M17" s="35">
        <v>33</v>
      </c>
      <c r="N17" s="32">
        <f t="shared" si="7"/>
        <v>34.375</v>
      </c>
      <c r="O17" s="99">
        <f t="shared" si="1"/>
        <v>20</v>
      </c>
      <c r="P17" s="32">
        <f t="shared" si="8"/>
        <v>20.833333333333336</v>
      </c>
      <c r="Q17" s="35">
        <v>2</v>
      </c>
      <c r="R17" s="32">
        <f t="shared" si="9"/>
        <v>10</v>
      </c>
      <c r="S17" s="35">
        <v>3</v>
      </c>
      <c r="T17" s="32">
        <f t="shared" si="10"/>
        <v>3.125</v>
      </c>
      <c r="U17" s="35">
        <v>13</v>
      </c>
      <c r="V17" s="32">
        <f t="shared" si="11"/>
        <v>13.541666666666666</v>
      </c>
      <c r="W17" s="35">
        <v>7</v>
      </c>
      <c r="X17" s="32">
        <f t="shared" si="12"/>
        <v>7.291666666666667</v>
      </c>
      <c r="Y17" s="35">
        <v>11</v>
      </c>
      <c r="Z17" s="32">
        <f t="shared" si="13"/>
        <v>11.458333333333332</v>
      </c>
      <c r="AA17" s="35">
        <v>1</v>
      </c>
      <c r="AB17" s="32">
        <f t="shared" si="14"/>
        <v>1.0416666666666665</v>
      </c>
      <c r="AC17" s="32">
        <f t="shared" si="15"/>
        <v>9.0909090909090917</v>
      </c>
      <c r="AD17" s="35">
        <v>10</v>
      </c>
      <c r="AE17" s="32">
        <f t="shared" si="16"/>
        <v>10.416666666666668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258</v>
      </c>
      <c r="D18" s="35">
        <v>249</v>
      </c>
      <c r="E18" s="32">
        <f t="shared" si="2"/>
        <v>96.511627906976756</v>
      </c>
      <c r="F18" s="35">
        <v>149</v>
      </c>
      <c r="G18" s="32">
        <f t="shared" si="3"/>
        <v>59.839357429718874</v>
      </c>
      <c r="H18" s="106">
        <f t="shared" si="0"/>
        <v>206</v>
      </c>
      <c r="I18" s="32">
        <f t="shared" si="4"/>
        <v>82.730923694779108</v>
      </c>
      <c r="J18" s="32">
        <f t="shared" si="5"/>
        <v>79.84496124031007</v>
      </c>
      <c r="K18" s="35">
        <v>124</v>
      </c>
      <c r="L18" s="32">
        <f t="shared" si="6"/>
        <v>49.799196787148588</v>
      </c>
      <c r="M18" s="35">
        <v>82</v>
      </c>
      <c r="N18" s="32">
        <f t="shared" si="7"/>
        <v>32.931726907630519</v>
      </c>
      <c r="O18" s="99">
        <f t="shared" si="1"/>
        <v>43</v>
      </c>
      <c r="P18" s="32">
        <f t="shared" si="8"/>
        <v>17.269076305220885</v>
      </c>
      <c r="Q18" s="35">
        <v>8</v>
      </c>
      <c r="R18" s="32">
        <f t="shared" si="9"/>
        <v>18.604651162790699</v>
      </c>
      <c r="S18" s="35">
        <v>35</v>
      </c>
      <c r="T18" s="32">
        <f t="shared" si="10"/>
        <v>14.056224899598394</v>
      </c>
      <c r="U18" s="35">
        <v>35</v>
      </c>
      <c r="V18" s="32">
        <f t="shared" si="11"/>
        <v>14.056224899598394</v>
      </c>
      <c r="W18" s="35">
        <v>18</v>
      </c>
      <c r="X18" s="32">
        <f t="shared" si="12"/>
        <v>7.2289156626506017</v>
      </c>
      <c r="Y18" s="35">
        <v>49</v>
      </c>
      <c r="Z18" s="32">
        <f t="shared" si="13"/>
        <v>19.678714859437751</v>
      </c>
      <c r="AA18" s="35">
        <v>0</v>
      </c>
      <c r="AB18" s="32">
        <f t="shared" si="14"/>
        <v>0</v>
      </c>
      <c r="AC18" s="32">
        <f t="shared" si="15"/>
        <v>0</v>
      </c>
      <c r="AD18" s="35">
        <v>31</v>
      </c>
      <c r="AE18" s="32">
        <f t="shared" si="16"/>
        <v>12.449799196787147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224</v>
      </c>
      <c r="D19" s="35">
        <v>216</v>
      </c>
      <c r="E19" s="32">
        <f t="shared" si="2"/>
        <v>96.428571428571431</v>
      </c>
      <c r="F19" s="35">
        <v>126</v>
      </c>
      <c r="G19" s="32">
        <f t="shared" si="3"/>
        <v>58.333333333333336</v>
      </c>
      <c r="H19" s="106">
        <f t="shared" si="0"/>
        <v>165</v>
      </c>
      <c r="I19" s="32">
        <f t="shared" si="4"/>
        <v>76.388888888888886</v>
      </c>
      <c r="J19" s="32">
        <f t="shared" si="5"/>
        <v>73.660714285714292</v>
      </c>
      <c r="K19" s="35">
        <v>46</v>
      </c>
      <c r="L19" s="32">
        <f t="shared" si="6"/>
        <v>21.296296296296298</v>
      </c>
      <c r="M19" s="35">
        <v>119</v>
      </c>
      <c r="N19" s="32">
        <f t="shared" si="7"/>
        <v>55.092592592592595</v>
      </c>
      <c r="O19" s="99">
        <f t="shared" si="1"/>
        <v>51</v>
      </c>
      <c r="P19" s="32">
        <f t="shared" si="8"/>
        <v>23.611111111111111</v>
      </c>
      <c r="Q19" s="35">
        <v>1</v>
      </c>
      <c r="R19" s="32">
        <f t="shared" si="9"/>
        <v>1.9607843137254901</v>
      </c>
      <c r="S19" s="35">
        <v>6</v>
      </c>
      <c r="T19" s="32">
        <f t="shared" si="10"/>
        <v>2.7777777777777777</v>
      </c>
      <c r="U19" s="35">
        <v>38</v>
      </c>
      <c r="V19" s="32">
        <f t="shared" si="11"/>
        <v>17.592592592592592</v>
      </c>
      <c r="W19" s="35">
        <v>1</v>
      </c>
      <c r="X19" s="32">
        <f t="shared" si="12"/>
        <v>0.46296296296296291</v>
      </c>
      <c r="Y19" s="35">
        <v>28</v>
      </c>
      <c r="Z19" s="32">
        <f t="shared" si="13"/>
        <v>12.962962962962962</v>
      </c>
      <c r="AA19" s="35">
        <v>0</v>
      </c>
      <c r="AB19" s="32">
        <f t="shared" si="14"/>
        <v>0</v>
      </c>
      <c r="AC19" s="32">
        <f t="shared" si="15"/>
        <v>0</v>
      </c>
      <c r="AD19" s="35">
        <v>25</v>
      </c>
      <c r="AE19" s="32">
        <f t="shared" si="16"/>
        <v>11.574074074074074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42</v>
      </c>
      <c r="D20" s="35">
        <v>41</v>
      </c>
      <c r="E20" s="32">
        <f t="shared" si="2"/>
        <v>97.61904761904762</v>
      </c>
      <c r="F20" s="35">
        <v>15</v>
      </c>
      <c r="G20" s="32">
        <f t="shared" si="3"/>
        <v>36.585365853658537</v>
      </c>
      <c r="H20" s="106">
        <f t="shared" si="0"/>
        <v>23</v>
      </c>
      <c r="I20" s="32">
        <f t="shared" si="4"/>
        <v>56.09756097560976</v>
      </c>
      <c r="J20" s="32">
        <f t="shared" si="5"/>
        <v>54.761904761904766</v>
      </c>
      <c r="K20" s="35">
        <v>5</v>
      </c>
      <c r="L20" s="32">
        <f t="shared" si="6"/>
        <v>12.195121951219512</v>
      </c>
      <c r="M20" s="35">
        <v>18</v>
      </c>
      <c r="N20" s="32">
        <f t="shared" si="7"/>
        <v>43.902439024390247</v>
      </c>
      <c r="O20" s="99">
        <f t="shared" si="1"/>
        <v>18</v>
      </c>
      <c r="P20" s="32">
        <f t="shared" si="8"/>
        <v>43.902439024390247</v>
      </c>
      <c r="Q20" s="35">
        <v>0</v>
      </c>
      <c r="R20" s="32">
        <f t="shared" si="9"/>
        <v>0</v>
      </c>
      <c r="S20" s="35">
        <v>3</v>
      </c>
      <c r="T20" s="32">
        <f t="shared" si="10"/>
        <v>7.3170731707317067</v>
      </c>
      <c r="U20" s="35">
        <v>12</v>
      </c>
      <c r="V20" s="32">
        <f t="shared" si="11"/>
        <v>29.268292682926827</v>
      </c>
      <c r="W20" s="35">
        <v>0</v>
      </c>
      <c r="X20" s="32">
        <f t="shared" si="12"/>
        <v>0</v>
      </c>
      <c r="Y20" s="35">
        <v>2</v>
      </c>
      <c r="Z20" s="32">
        <f t="shared" si="13"/>
        <v>4.8780487804878048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14034.35</v>
      </c>
      <c r="D21" s="10">
        <f>SUM(D22:D39)</f>
        <v>13361</v>
      </c>
      <c r="E21" s="43">
        <f>IF(C21=0,0,D21/C21*100)</f>
        <v>95.202129061908806</v>
      </c>
      <c r="F21" s="10">
        <f>SUM(F22:F39)</f>
        <v>6643</v>
      </c>
      <c r="G21" s="43">
        <f>IF(D21=0,0,F21/D21*100)</f>
        <v>49.719332385300504</v>
      </c>
      <c r="H21" s="61">
        <f>SUM(H22:H39)</f>
        <v>11546</v>
      </c>
      <c r="I21" s="43">
        <f>IF(D21=0,0,H21/D21*100)</f>
        <v>86.415687448544276</v>
      </c>
      <c r="J21" s="43">
        <f>IF(C21=0,0,H21/C21*100)</f>
        <v>82.269574294498852</v>
      </c>
      <c r="K21" s="10">
        <f>SUM(K22:K39)</f>
        <v>5799</v>
      </c>
      <c r="L21" s="43">
        <f>IF(D21=0,0,K21/D21*100)</f>
        <v>43.402439937130453</v>
      </c>
      <c r="M21" s="10">
        <f>SUM(M22:M39)</f>
        <v>5747</v>
      </c>
      <c r="N21" s="43">
        <f>IF(D21=0,0,M21/D21*100)</f>
        <v>43.013247511413816</v>
      </c>
      <c r="O21" s="61">
        <f>SUM(O22:O39)</f>
        <v>1815</v>
      </c>
      <c r="P21" s="43">
        <f>IF(D21=0,0,O21/D21*100)</f>
        <v>13.58431255145573</v>
      </c>
      <c r="Q21" s="10">
        <f>SUM(Q22:Q39)</f>
        <v>147</v>
      </c>
      <c r="R21" s="43">
        <f t="shared" si="9"/>
        <v>8.0991735537190088</v>
      </c>
      <c r="S21" s="10">
        <f>SUM(S22:S39)</f>
        <v>1060</v>
      </c>
      <c r="T21" s="43">
        <f>IF(D21=0,0,S21/D21*100)</f>
        <v>7.933537908839158</v>
      </c>
      <c r="U21" s="10">
        <f>SUM(U22:U39)</f>
        <v>1666</v>
      </c>
      <c r="V21" s="43">
        <f t="shared" si="11"/>
        <v>12.469126562383055</v>
      </c>
      <c r="W21" s="10">
        <f>SUM(W22:W39)</f>
        <v>498</v>
      </c>
      <c r="X21" s="43">
        <f>IF(D21=0,0,W21/D21*100)</f>
        <v>3.7272659232093406</v>
      </c>
      <c r="Y21" s="10">
        <f>SUM(Y22:Y39)</f>
        <v>1730</v>
      </c>
      <c r="Z21" s="43">
        <f>IF(D21=0,0,Y21/D21*100)</f>
        <v>12.948132624803533</v>
      </c>
      <c r="AA21" s="10">
        <f>SUM(AA22:AA39)</f>
        <v>45</v>
      </c>
      <c r="AB21" s="43">
        <f>IF(D21=0,0,AA21/D21*100)</f>
        <v>0.33680113763939823</v>
      </c>
      <c r="AC21" s="43">
        <f>IF(Y21=0,0,AA21/Y21*100)</f>
        <v>2.601156069364162</v>
      </c>
      <c r="AD21" s="10">
        <f>SUM(AD22:AD39)</f>
        <v>1433</v>
      </c>
      <c r="AE21" s="43">
        <f t="shared" si="16"/>
        <v>10.725245116383505</v>
      </c>
      <c r="AF21" s="10">
        <f>SUM(AF22:AF39)</f>
        <v>25</v>
      </c>
      <c r="AG21" s="43">
        <f>IF(D21=0,0,AF21/D21*100)</f>
        <v>0.18711174313299903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2152</v>
      </c>
      <c r="D22" s="35">
        <v>2088</v>
      </c>
      <c r="E22" s="32">
        <f t="shared" si="2"/>
        <v>97.026022304832722</v>
      </c>
      <c r="F22" s="35">
        <v>945</v>
      </c>
      <c r="G22" s="32">
        <f t="shared" si="3"/>
        <v>45.258620689655174</v>
      </c>
      <c r="H22" s="106">
        <f t="shared" si="0"/>
        <v>1888</v>
      </c>
      <c r="I22" s="32">
        <f t="shared" si="4"/>
        <v>90.421455938697321</v>
      </c>
      <c r="J22" s="32">
        <f t="shared" si="5"/>
        <v>87.732342007434951</v>
      </c>
      <c r="K22" s="35">
        <v>1184</v>
      </c>
      <c r="L22" s="32">
        <f t="shared" si="6"/>
        <v>56.70498084291188</v>
      </c>
      <c r="M22" s="35">
        <v>704</v>
      </c>
      <c r="N22" s="32">
        <f t="shared" si="7"/>
        <v>33.716475095785441</v>
      </c>
      <c r="O22" s="99">
        <f t="shared" ref="O22:O39" si="18">D22-H22</f>
        <v>200</v>
      </c>
      <c r="P22" s="32">
        <f t="shared" si="8"/>
        <v>9.5785440613026829</v>
      </c>
      <c r="Q22" s="35">
        <v>21</v>
      </c>
      <c r="R22" s="32">
        <f t="shared" si="9"/>
        <v>10.5</v>
      </c>
      <c r="S22" s="35">
        <v>219</v>
      </c>
      <c r="T22" s="32">
        <f t="shared" si="10"/>
        <v>10.488505747126437</v>
      </c>
      <c r="U22" s="35">
        <v>182</v>
      </c>
      <c r="V22" s="32">
        <f t="shared" si="11"/>
        <v>8.7164750957854409</v>
      </c>
      <c r="W22" s="35">
        <v>140</v>
      </c>
      <c r="X22" s="32">
        <f t="shared" si="12"/>
        <v>6.7049808429118771</v>
      </c>
      <c r="Y22" s="35">
        <v>183</v>
      </c>
      <c r="Z22" s="32">
        <f t="shared" si="13"/>
        <v>8.7643678160919549</v>
      </c>
      <c r="AA22" s="35">
        <v>7</v>
      </c>
      <c r="AB22" s="32">
        <f t="shared" si="14"/>
        <v>0.33524904214559387</v>
      </c>
      <c r="AC22" s="32">
        <f t="shared" si="15"/>
        <v>3.8251366120218582</v>
      </c>
      <c r="AD22" s="35">
        <v>206</v>
      </c>
      <c r="AE22" s="32">
        <f t="shared" si="16"/>
        <v>9.8659003831417618</v>
      </c>
      <c r="AF22" s="35">
        <v>4</v>
      </c>
      <c r="AG22" s="32">
        <f t="shared" si="17"/>
        <v>0.19157088122605362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900.25</v>
      </c>
      <c r="D23" s="35">
        <v>877</v>
      </c>
      <c r="E23" s="32">
        <f t="shared" si="2"/>
        <v>97.417384059983334</v>
      </c>
      <c r="F23" s="35">
        <v>368</v>
      </c>
      <c r="G23" s="32">
        <f t="shared" si="3"/>
        <v>41.961231470923607</v>
      </c>
      <c r="H23" s="106">
        <f t="shared" si="0"/>
        <v>697</v>
      </c>
      <c r="I23" s="32">
        <f t="shared" si="4"/>
        <v>79.475484606613449</v>
      </c>
      <c r="J23" s="32">
        <f t="shared" si="5"/>
        <v>77.42293807275756</v>
      </c>
      <c r="K23" s="35">
        <v>362</v>
      </c>
      <c r="L23" s="32">
        <f t="shared" si="6"/>
        <v>41.277080957810718</v>
      </c>
      <c r="M23" s="35">
        <v>335</v>
      </c>
      <c r="N23" s="32">
        <f t="shared" si="7"/>
        <v>38.198403648802739</v>
      </c>
      <c r="O23" s="99">
        <f t="shared" si="18"/>
        <v>180</v>
      </c>
      <c r="P23" s="32">
        <f t="shared" si="8"/>
        <v>20.524515393386544</v>
      </c>
      <c r="Q23" s="35">
        <v>9</v>
      </c>
      <c r="R23" s="32">
        <f t="shared" si="9"/>
        <v>5</v>
      </c>
      <c r="S23" s="35">
        <v>86</v>
      </c>
      <c r="T23" s="32">
        <f t="shared" si="10"/>
        <v>9.8061573546180156</v>
      </c>
      <c r="U23" s="35">
        <v>81</v>
      </c>
      <c r="V23" s="32">
        <f t="shared" si="11"/>
        <v>9.2360319270239444</v>
      </c>
      <c r="W23" s="35">
        <v>0</v>
      </c>
      <c r="X23" s="32">
        <f t="shared" si="12"/>
        <v>0</v>
      </c>
      <c r="Y23" s="35">
        <v>182</v>
      </c>
      <c r="Z23" s="32">
        <f t="shared" si="13"/>
        <v>20.752565564424174</v>
      </c>
      <c r="AA23" s="35">
        <v>0</v>
      </c>
      <c r="AB23" s="32">
        <f t="shared" si="14"/>
        <v>0</v>
      </c>
      <c r="AC23" s="32">
        <f t="shared" si="15"/>
        <v>0</v>
      </c>
      <c r="AD23" s="35">
        <v>161</v>
      </c>
      <c r="AE23" s="32">
        <f t="shared" si="16"/>
        <v>18.358038768529074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472</v>
      </c>
      <c r="D24" s="35">
        <v>432</v>
      </c>
      <c r="E24" s="32">
        <f t="shared" si="2"/>
        <v>91.525423728813564</v>
      </c>
      <c r="F24" s="35">
        <v>303</v>
      </c>
      <c r="G24" s="32">
        <f t="shared" si="3"/>
        <v>70.138888888888886</v>
      </c>
      <c r="H24" s="106">
        <f t="shared" si="0"/>
        <v>334</v>
      </c>
      <c r="I24" s="32">
        <f t="shared" si="4"/>
        <v>77.31481481481481</v>
      </c>
      <c r="J24" s="32">
        <f t="shared" si="5"/>
        <v>70.762711864406782</v>
      </c>
      <c r="K24" s="35">
        <v>137</v>
      </c>
      <c r="L24" s="32">
        <f t="shared" si="6"/>
        <v>31.712962962962965</v>
      </c>
      <c r="M24" s="35">
        <v>197</v>
      </c>
      <c r="N24" s="32">
        <f t="shared" si="7"/>
        <v>45.601851851851855</v>
      </c>
      <c r="O24" s="99">
        <f t="shared" si="18"/>
        <v>98</v>
      </c>
      <c r="P24" s="32">
        <f t="shared" si="8"/>
        <v>22.685185185185187</v>
      </c>
      <c r="Q24" s="35">
        <v>6</v>
      </c>
      <c r="R24" s="32">
        <f t="shared" si="9"/>
        <v>6.1224489795918364</v>
      </c>
      <c r="S24" s="35">
        <v>32</v>
      </c>
      <c r="T24" s="32">
        <f t="shared" si="10"/>
        <v>7.4074074074074066</v>
      </c>
      <c r="U24" s="35">
        <v>97</v>
      </c>
      <c r="V24" s="32">
        <f t="shared" si="11"/>
        <v>22.453703703703702</v>
      </c>
      <c r="W24" s="35">
        <v>7</v>
      </c>
      <c r="X24" s="32">
        <f t="shared" si="12"/>
        <v>1.6203703703703702</v>
      </c>
      <c r="Y24" s="35">
        <v>55</v>
      </c>
      <c r="Z24" s="32">
        <f t="shared" si="13"/>
        <v>12.731481481481483</v>
      </c>
      <c r="AA24" s="35">
        <v>1</v>
      </c>
      <c r="AB24" s="32">
        <f t="shared" si="14"/>
        <v>0.23148148148148145</v>
      </c>
      <c r="AC24" s="32">
        <f t="shared" si="15"/>
        <v>1.8181818181818181</v>
      </c>
      <c r="AD24" s="35">
        <v>60</v>
      </c>
      <c r="AE24" s="32">
        <f t="shared" si="16"/>
        <v>13.888888888888889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2069.1</v>
      </c>
      <c r="D25" s="35">
        <v>1966</v>
      </c>
      <c r="E25" s="32">
        <f t="shared" si="2"/>
        <v>95.01715721811415</v>
      </c>
      <c r="F25" s="35">
        <v>695</v>
      </c>
      <c r="G25" s="32">
        <f t="shared" si="3"/>
        <v>35.350966429298069</v>
      </c>
      <c r="H25" s="106">
        <f t="shared" si="0"/>
        <v>1628</v>
      </c>
      <c r="I25" s="32">
        <f t="shared" si="4"/>
        <v>82.807731434384536</v>
      </c>
      <c r="J25" s="32">
        <f t="shared" si="5"/>
        <v>78.681552365762897</v>
      </c>
      <c r="K25" s="35">
        <v>723</v>
      </c>
      <c r="L25" s="32">
        <f t="shared" si="6"/>
        <v>36.775178026449645</v>
      </c>
      <c r="M25" s="35">
        <v>905</v>
      </c>
      <c r="N25" s="32">
        <f t="shared" si="7"/>
        <v>46.032553407934898</v>
      </c>
      <c r="O25" s="99">
        <f t="shared" si="18"/>
        <v>338</v>
      </c>
      <c r="P25" s="32">
        <f t="shared" si="8"/>
        <v>17.192268565615461</v>
      </c>
      <c r="Q25" s="35">
        <v>38</v>
      </c>
      <c r="R25" s="32">
        <f t="shared" si="9"/>
        <v>11.242603550295858</v>
      </c>
      <c r="S25" s="35">
        <v>125</v>
      </c>
      <c r="T25" s="32">
        <f t="shared" si="10"/>
        <v>6.3580874872838251</v>
      </c>
      <c r="U25" s="35">
        <v>285</v>
      </c>
      <c r="V25" s="32">
        <f t="shared" si="11"/>
        <v>14.496439471007122</v>
      </c>
      <c r="W25" s="35">
        <v>46</v>
      </c>
      <c r="X25" s="32">
        <f t="shared" si="12"/>
        <v>2.3397761953204474</v>
      </c>
      <c r="Y25" s="35">
        <v>224</v>
      </c>
      <c r="Z25" s="32">
        <f t="shared" si="13"/>
        <v>11.393692777212614</v>
      </c>
      <c r="AA25" s="35">
        <v>2</v>
      </c>
      <c r="AB25" s="32">
        <f t="shared" si="14"/>
        <v>0.10172939979654119</v>
      </c>
      <c r="AC25" s="32">
        <f t="shared" si="15"/>
        <v>0.89285714285714279</v>
      </c>
      <c r="AD25" s="35">
        <v>195</v>
      </c>
      <c r="AE25" s="32">
        <f t="shared" si="16"/>
        <v>9.9186164801627683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187.5</v>
      </c>
      <c r="D26" s="35">
        <v>184</v>
      </c>
      <c r="E26" s="32">
        <f t="shared" si="2"/>
        <v>98.133333333333326</v>
      </c>
      <c r="F26" s="35">
        <v>114</v>
      </c>
      <c r="G26" s="32">
        <f t="shared" si="3"/>
        <v>61.95652173913043</v>
      </c>
      <c r="H26" s="106">
        <f t="shared" si="0"/>
        <v>169</v>
      </c>
      <c r="I26" s="32">
        <f t="shared" si="4"/>
        <v>91.847826086956516</v>
      </c>
      <c r="J26" s="32">
        <f t="shared" si="5"/>
        <v>90.133333333333326</v>
      </c>
      <c r="K26" s="35">
        <v>76</v>
      </c>
      <c r="L26" s="32">
        <f t="shared" si="6"/>
        <v>41.304347826086953</v>
      </c>
      <c r="M26" s="35">
        <v>93</v>
      </c>
      <c r="N26" s="32">
        <f t="shared" si="7"/>
        <v>50.54347826086957</v>
      </c>
      <c r="O26" s="99">
        <f t="shared" si="18"/>
        <v>15</v>
      </c>
      <c r="P26" s="32">
        <f t="shared" si="8"/>
        <v>8.1521739130434785</v>
      </c>
      <c r="Q26" s="35">
        <v>1</v>
      </c>
      <c r="R26" s="32">
        <f t="shared" si="9"/>
        <v>6.666666666666667</v>
      </c>
      <c r="S26" s="35">
        <v>7</v>
      </c>
      <c r="T26" s="32">
        <f t="shared" si="10"/>
        <v>3.804347826086957</v>
      </c>
      <c r="U26" s="35">
        <v>30</v>
      </c>
      <c r="V26" s="32">
        <f t="shared" si="11"/>
        <v>16.304347826086957</v>
      </c>
      <c r="W26" s="35">
        <v>5</v>
      </c>
      <c r="X26" s="32">
        <f t="shared" si="12"/>
        <v>2.7173913043478262</v>
      </c>
      <c r="Y26" s="35">
        <v>23</v>
      </c>
      <c r="Z26" s="32">
        <f t="shared" si="13"/>
        <v>12.5</v>
      </c>
      <c r="AA26" s="35">
        <v>0</v>
      </c>
      <c r="AB26" s="32">
        <f t="shared" si="14"/>
        <v>0</v>
      </c>
      <c r="AC26" s="32">
        <f t="shared" si="15"/>
        <v>0</v>
      </c>
      <c r="AD26" s="35">
        <v>23</v>
      </c>
      <c r="AE26" s="32">
        <f t="shared" si="16"/>
        <v>12.5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609</v>
      </c>
      <c r="D27" s="35">
        <v>592</v>
      </c>
      <c r="E27" s="32">
        <f t="shared" si="2"/>
        <v>97.208538587848935</v>
      </c>
      <c r="F27" s="35">
        <v>398</v>
      </c>
      <c r="G27" s="32">
        <f t="shared" si="3"/>
        <v>67.229729729729726</v>
      </c>
      <c r="H27" s="106">
        <f t="shared" si="0"/>
        <v>530</v>
      </c>
      <c r="I27" s="32">
        <f t="shared" si="4"/>
        <v>89.527027027027032</v>
      </c>
      <c r="J27" s="32">
        <f t="shared" si="5"/>
        <v>87.027914614121514</v>
      </c>
      <c r="K27" s="35">
        <v>297</v>
      </c>
      <c r="L27" s="32">
        <f t="shared" si="6"/>
        <v>50.168918918918912</v>
      </c>
      <c r="M27" s="35">
        <v>233</v>
      </c>
      <c r="N27" s="32">
        <f t="shared" si="7"/>
        <v>39.358108108108105</v>
      </c>
      <c r="O27" s="99">
        <f t="shared" si="18"/>
        <v>62</v>
      </c>
      <c r="P27" s="32">
        <f t="shared" si="8"/>
        <v>10.472972972972974</v>
      </c>
      <c r="Q27" s="35">
        <v>0</v>
      </c>
      <c r="R27" s="32">
        <f t="shared" si="9"/>
        <v>0</v>
      </c>
      <c r="S27" s="35">
        <v>110</v>
      </c>
      <c r="T27" s="32">
        <f t="shared" si="10"/>
        <v>18.581081081081081</v>
      </c>
      <c r="U27" s="35">
        <v>77</v>
      </c>
      <c r="V27" s="32">
        <f t="shared" si="11"/>
        <v>13.006756756756758</v>
      </c>
      <c r="W27" s="35">
        <v>2</v>
      </c>
      <c r="X27" s="32">
        <f t="shared" si="12"/>
        <v>0.33783783783783783</v>
      </c>
      <c r="Y27" s="35">
        <v>105</v>
      </c>
      <c r="Z27" s="32">
        <f t="shared" si="13"/>
        <v>17.736486486486484</v>
      </c>
      <c r="AA27" s="35">
        <v>2</v>
      </c>
      <c r="AB27" s="32">
        <f t="shared" si="14"/>
        <v>0.33783783783783783</v>
      </c>
      <c r="AC27" s="32">
        <f t="shared" si="15"/>
        <v>1.9047619047619049</v>
      </c>
      <c r="AD27" s="35">
        <v>80</v>
      </c>
      <c r="AE27" s="32">
        <f t="shared" si="16"/>
        <v>13.513513513513514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151</v>
      </c>
      <c r="D28" s="35">
        <v>146</v>
      </c>
      <c r="E28" s="32">
        <f t="shared" si="2"/>
        <v>96.688741721854313</v>
      </c>
      <c r="F28" s="35">
        <v>90</v>
      </c>
      <c r="G28" s="32">
        <f t="shared" si="3"/>
        <v>61.643835616438359</v>
      </c>
      <c r="H28" s="106">
        <f t="shared" si="0"/>
        <v>114</v>
      </c>
      <c r="I28" s="32">
        <f t="shared" si="4"/>
        <v>78.082191780821915</v>
      </c>
      <c r="J28" s="32">
        <f t="shared" si="5"/>
        <v>75.496688741721854</v>
      </c>
      <c r="K28" s="35">
        <v>56</v>
      </c>
      <c r="L28" s="32">
        <f t="shared" si="6"/>
        <v>38.356164383561641</v>
      </c>
      <c r="M28" s="35">
        <v>58</v>
      </c>
      <c r="N28" s="32">
        <f t="shared" si="7"/>
        <v>39.726027397260275</v>
      </c>
      <c r="O28" s="99">
        <f t="shared" si="18"/>
        <v>32</v>
      </c>
      <c r="P28" s="32">
        <f t="shared" si="8"/>
        <v>21.917808219178081</v>
      </c>
      <c r="Q28" s="35">
        <v>1</v>
      </c>
      <c r="R28" s="32">
        <f t="shared" si="9"/>
        <v>3.125</v>
      </c>
      <c r="S28" s="35">
        <v>14</v>
      </c>
      <c r="T28" s="32">
        <f t="shared" si="10"/>
        <v>9.5890410958904102</v>
      </c>
      <c r="U28" s="35">
        <v>24</v>
      </c>
      <c r="V28" s="32">
        <f t="shared" si="11"/>
        <v>16.43835616438356</v>
      </c>
      <c r="W28" s="35">
        <v>9</v>
      </c>
      <c r="X28" s="32">
        <f t="shared" si="12"/>
        <v>6.1643835616438354</v>
      </c>
      <c r="Y28" s="35">
        <v>18</v>
      </c>
      <c r="Z28" s="32">
        <f t="shared" si="13"/>
        <v>12.328767123287671</v>
      </c>
      <c r="AA28" s="35">
        <v>0</v>
      </c>
      <c r="AB28" s="32">
        <f t="shared" si="14"/>
        <v>0</v>
      </c>
      <c r="AC28" s="32">
        <f t="shared" si="15"/>
        <v>0</v>
      </c>
      <c r="AD28" s="35">
        <v>22</v>
      </c>
      <c r="AE28" s="32">
        <f t="shared" si="16"/>
        <v>15.068493150684931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883</v>
      </c>
      <c r="D29" s="35">
        <v>855</v>
      </c>
      <c r="E29" s="32">
        <f t="shared" si="2"/>
        <v>96.828992072480176</v>
      </c>
      <c r="F29" s="35">
        <v>390</v>
      </c>
      <c r="G29" s="32">
        <f t="shared" si="3"/>
        <v>45.614035087719294</v>
      </c>
      <c r="H29" s="106">
        <f t="shared" si="0"/>
        <v>758</v>
      </c>
      <c r="I29" s="32">
        <f t="shared" si="4"/>
        <v>88.654970760233923</v>
      </c>
      <c r="J29" s="32">
        <f t="shared" si="5"/>
        <v>85.843714609286522</v>
      </c>
      <c r="K29" s="35">
        <v>408</v>
      </c>
      <c r="L29" s="32">
        <f t="shared" si="6"/>
        <v>47.719298245614034</v>
      </c>
      <c r="M29" s="35">
        <v>350</v>
      </c>
      <c r="N29" s="32">
        <f t="shared" si="7"/>
        <v>40.935672514619881</v>
      </c>
      <c r="O29" s="99">
        <f t="shared" si="18"/>
        <v>97</v>
      </c>
      <c r="P29" s="32">
        <f t="shared" si="8"/>
        <v>11.345029239766081</v>
      </c>
      <c r="Q29" s="35">
        <v>6</v>
      </c>
      <c r="R29" s="32">
        <f t="shared" si="9"/>
        <v>6.1855670103092786</v>
      </c>
      <c r="S29" s="35">
        <v>49</v>
      </c>
      <c r="T29" s="32">
        <f t="shared" si="10"/>
        <v>5.730994152046784</v>
      </c>
      <c r="U29" s="35">
        <v>104</v>
      </c>
      <c r="V29" s="32">
        <f t="shared" si="11"/>
        <v>12.163742690058479</v>
      </c>
      <c r="W29" s="35">
        <v>25</v>
      </c>
      <c r="X29" s="32">
        <f t="shared" si="12"/>
        <v>2.9239766081871341</v>
      </c>
      <c r="Y29" s="35">
        <v>163</v>
      </c>
      <c r="Z29" s="32">
        <f t="shared" si="13"/>
        <v>19.064327485380119</v>
      </c>
      <c r="AA29" s="35">
        <v>0</v>
      </c>
      <c r="AB29" s="32">
        <f t="shared" si="14"/>
        <v>0</v>
      </c>
      <c r="AC29" s="32">
        <f t="shared" si="15"/>
        <v>0</v>
      </c>
      <c r="AD29" s="35">
        <v>162</v>
      </c>
      <c r="AE29" s="32">
        <f t="shared" si="16"/>
        <v>18.947368421052634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1181</v>
      </c>
      <c r="D30" s="35">
        <v>1152</v>
      </c>
      <c r="E30" s="32">
        <f t="shared" si="2"/>
        <v>97.544453852667232</v>
      </c>
      <c r="F30" s="35">
        <v>588</v>
      </c>
      <c r="G30" s="32">
        <f t="shared" si="3"/>
        <v>51.041666666666664</v>
      </c>
      <c r="H30" s="106">
        <f t="shared" si="0"/>
        <v>1015</v>
      </c>
      <c r="I30" s="32">
        <f t="shared" si="4"/>
        <v>88.107638888888886</v>
      </c>
      <c r="J30" s="32">
        <f t="shared" si="5"/>
        <v>85.944115156646902</v>
      </c>
      <c r="K30" s="35">
        <v>508</v>
      </c>
      <c r="L30" s="32">
        <f t="shared" si="6"/>
        <v>44.097222222222221</v>
      </c>
      <c r="M30" s="35">
        <v>507</v>
      </c>
      <c r="N30" s="32">
        <f t="shared" si="7"/>
        <v>44.010416666666671</v>
      </c>
      <c r="O30" s="99">
        <f t="shared" si="18"/>
        <v>137</v>
      </c>
      <c r="P30" s="32">
        <f t="shared" si="8"/>
        <v>11.892361111111111</v>
      </c>
      <c r="Q30" s="35">
        <v>6</v>
      </c>
      <c r="R30" s="32">
        <f t="shared" si="9"/>
        <v>4.3795620437956204</v>
      </c>
      <c r="S30" s="35">
        <v>64</v>
      </c>
      <c r="T30" s="32">
        <f t="shared" si="10"/>
        <v>5.5555555555555554</v>
      </c>
      <c r="U30" s="35">
        <v>106</v>
      </c>
      <c r="V30" s="32">
        <f t="shared" si="11"/>
        <v>9.2013888888888893</v>
      </c>
      <c r="W30" s="35">
        <v>33</v>
      </c>
      <c r="X30" s="32">
        <f t="shared" si="12"/>
        <v>2.864583333333333</v>
      </c>
      <c r="Y30" s="35">
        <v>90</v>
      </c>
      <c r="Z30" s="32">
        <f t="shared" si="13"/>
        <v>7.8125</v>
      </c>
      <c r="AA30" s="35">
        <v>4</v>
      </c>
      <c r="AB30" s="32">
        <f t="shared" si="14"/>
        <v>0.34722222222222221</v>
      </c>
      <c r="AC30" s="32">
        <f t="shared" si="15"/>
        <v>4.4444444444444446</v>
      </c>
      <c r="AD30" s="35">
        <v>59</v>
      </c>
      <c r="AE30" s="32">
        <f t="shared" si="16"/>
        <v>5.1215277777777777</v>
      </c>
      <c r="AF30" s="35">
        <v>2</v>
      </c>
      <c r="AG30" s="32">
        <f t="shared" si="17"/>
        <v>0.1736111111111111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1342</v>
      </c>
      <c r="D31" s="35">
        <v>1228</v>
      </c>
      <c r="E31" s="32">
        <f t="shared" si="2"/>
        <v>91.505216095380021</v>
      </c>
      <c r="F31" s="35">
        <v>680</v>
      </c>
      <c r="G31" s="32">
        <f t="shared" si="3"/>
        <v>55.374592833876221</v>
      </c>
      <c r="H31" s="106">
        <f t="shared" si="0"/>
        <v>1084</v>
      </c>
      <c r="I31" s="32">
        <f t="shared" si="4"/>
        <v>88.273615635179141</v>
      </c>
      <c r="J31" s="32">
        <f t="shared" si="5"/>
        <v>80.774962742175859</v>
      </c>
      <c r="K31" s="35">
        <v>561</v>
      </c>
      <c r="L31" s="32">
        <f t="shared" si="6"/>
        <v>45.68403908794788</v>
      </c>
      <c r="M31" s="35">
        <v>523</v>
      </c>
      <c r="N31" s="32">
        <f t="shared" si="7"/>
        <v>42.589576547231275</v>
      </c>
      <c r="O31" s="99">
        <f t="shared" si="18"/>
        <v>144</v>
      </c>
      <c r="P31" s="32">
        <f t="shared" si="8"/>
        <v>11.726384364820847</v>
      </c>
      <c r="Q31" s="35">
        <v>4</v>
      </c>
      <c r="R31" s="32">
        <f t="shared" si="9"/>
        <v>2.7777777777777777</v>
      </c>
      <c r="S31" s="35">
        <v>65</v>
      </c>
      <c r="T31" s="32">
        <f t="shared" si="10"/>
        <v>5.2931596091205213</v>
      </c>
      <c r="U31" s="35">
        <v>217</v>
      </c>
      <c r="V31" s="32">
        <f t="shared" si="11"/>
        <v>17.67100977198697</v>
      </c>
      <c r="W31" s="35">
        <v>29</v>
      </c>
      <c r="X31" s="32">
        <f t="shared" si="12"/>
        <v>2.3615635179153096</v>
      </c>
      <c r="Y31" s="35">
        <v>208</v>
      </c>
      <c r="Z31" s="32">
        <f t="shared" si="13"/>
        <v>16.938110749185668</v>
      </c>
      <c r="AA31" s="35">
        <v>2</v>
      </c>
      <c r="AB31" s="32">
        <f t="shared" si="14"/>
        <v>0.16286644951140067</v>
      </c>
      <c r="AC31" s="32">
        <f t="shared" si="15"/>
        <v>0.96153846153846156</v>
      </c>
      <c r="AD31" s="35">
        <v>166</v>
      </c>
      <c r="AE31" s="32">
        <f t="shared" si="16"/>
        <v>13.517915309446254</v>
      </c>
      <c r="AF31" s="35">
        <v>1</v>
      </c>
      <c r="AG31" s="32">
        <f t="shared" si="17"/>
        <v>8.1433224755700334E-2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23</v>
      </c>
      <c r="D32" s="35">
        <v>23</v>
      </c>
      <c r="E32" s="32">
        <f t="shared" si="2"/>
        <v>100</v>
      </c>
      <c r="F32" s="35">
        <v>8</v>
      </c>
      <c r="G32" s="32">
        <f t="shared" si="3"/>
        <v>34.782608695652172</v>
      </c>
      <c r="H32" s="106">
        <f t="shared" si="0"/>
        <v>17</v>
      </c>
      <c r="I32" s="32">
        <f t="shared" si="4"/>
        <v>73.91304347826086</v>
      </c>
      <c r="J32" s="32">
        <f t="shared" si="5"/>
        <v>73.91304347826086</v>
      </c>
      <c r="K32" s="35">
        <v>17</v>
      </c>
      <c r="L32" s="32">
        <f t="shared" si="6"/>
        <v>73.91304347826086</v>
      </c>
      <c r="M32" s="35">
        <v>0</v>
      </c>
      <c r="N32" s="32">
        <f t="shared" si="7"/>
        <v>0</v>
      </c>
      <c r="O32" s="99">
        <f t="shared" si="18"/>
        <v>6</v>
      </c>
      <c r="P32" s="32">
        <f t="shared" si="8"/>
        <v>26.086956521739129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761</v>
      </c>
      <c r="D33" s="35">
        <v>728</v>
      </c>
      <c r="E33" s="32">
        <f t="shared" si="2"/>
        <v>95.663600525624176</v>
      </c>
      <c r="F33" s="35">
        <v>383</v>
      </c>
      <c r="G33" s="32">
        <f t="shared" si="3"/>
        <v>52.609890109890109</v>
      </c>
      <c r="H33" s="106">
        <f t="shared" si="0"/>
        <v>688</v>
      </c>
      <c r="I33" s="32">
        <f t="shared" si="4"/>
        <v>94.505494505494497</v>
      </c>
      <c r="J33" s="32">
        <f t="shared" si="5"/>
        <v>90.407358738501969</v>
      </c>
      <c r="K33" s="35">
        <v>379</v>
      </c>
      <c r="L33" s="32">
        <f t="shared" si="6"/>
        <v>52.060439560439562</v>
      </c>
      <c r="M33" s="35">
        <v>309</v>
      </c>
      <c r="N33" s="32">
        <f t="shared" si="7"/>
        <v>42.445054945054942</v>
      </c>
      <c r="O33" s="99">
        <f t="shared" si="18"/>
        <v>40</v>
      </c>
      <c r="P33" s="32">
        <f t="shared" si="8"/>
        <v>5.4945054945054945</v>
      </c>
      <c r="Q33" s="35">
        <v>36</v>
      </c>
      <c r="R33" s="32">
        <f t="shared" si="9"/>
        <v>90</v>
      </c>
      <c r="S33" s="35">
        <v>47</v>
      </c>
      <c r="T33" s="32">
        <f t="shared" si="10"/>
        <v>6.4560439560439571</v>
      </c>
      <c r="U33" s="35">
        <v>72</v>
      </c>
      <c r="V33" s="32">
        <f t="shared" si="11"/>
        <v>9.8901098901098905</v>
      </c>
      <c r="W33" s="35">
        <v>41</v>
      </c>
      <c r="X33" s="32">
        <f t="shared" si="12"/>
        <v>5.6318681318681323</v>
      </c>
      <c r="Y33" s="35">
        <v>64</v>
      </c>
      <c r="Z33" s="32">
        <f t="shared" si="13"/>
        <v>8.791208791208792</v>
      </c>
      <c r="AA33" s="35">
        <v>22</v>
      </c>
      <c r="AB33" s="32">
        <f t="shared" si="14"/>
        <v>3.0219780219780219</v>
      </c>
      <c r="AC33" s="32">
        <f t="shared" si="15"/>
        <v>34.375</v>
      </c>
      <c r="AD33" s="35">
        <v>23</v>
      </c>
      <c r="AE33" s="32">
        <f t="shared" si="16"/>
        <v>3.1593406593406592</v>
      </c>
      <c r="AF33" s="35">
        <v>18</v>
      </c>
      <c r="AG33" s="32">
        <f t="shared" si="17"/>
        <v>2.4725274725274726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557</v>
      </c>
      <c r="D34" s="35">
        <v>511</v>
      </c>
      <c r="E34" s="32">
        <f t="shared" si="2"/>
        <v>91.741472172351891</v>
      </c>
      <c r="F34" s="35">
        <v>250</v>
      </c>
      <c r="G34" s="32">
        <f t="shared" si="3"/>
        <v>48.923679060665357</v>
      </c>
      <c r="H34" s="106">
        <f t="shared" si="0"/>
        <v>403</v>
      </c>
      <c r="I34" s="32">
        <f t="shared" si="4"/>
        <v>78.864970645792567</v>
      </c>
      <c r="J34" s="32">
        <f t="shared" si="5"/>
        <v>72.351885098743267</v>
      </c>
      <c r="K34" s="35">
        <v>181</v>
      </c>
      <c r="L34" s="32">
        <f t="shared" si="6"/>
        <v>35.420743639921717</v>
      </c>
      <c r="M34" s="35">
        <v>222</v>
      </c>
      <c r="N34" s="32">
        <f t="shared" si="7"/>
        <v>43.444227005870836</v>
      </c>
      <c r="O34" s="99">
        <f t="shared" si="18"/>
        <v>108</v>
      </c>
      <c r="P34" s="32">
        <f t="shared" si="8"/>
        <v>21.135029354207436</v>
      </c>
      <c r="Q34" s="35">
        <v>2</v>
      </c>
      <c r="R34" s="32">
        <f t="shared" si="9"/>
        <v>1.8518518518518516</v>
      </c>
      <c r="S34" s="35">
        <v>37</v>
      </c>
      <c r="T34" s="32">
        <f t="shared" si="10"/>
        <v>7.240704500978473</v>
      </c>
      <c r="U34" s="35">
        <v>79</v>
      </c>
      <c r="V34" s="32">
        <f t="shared" si="11"/>
        <v>15.459882583170254</v>
      </c>
      <c r="W34" s="35">
        <v>49</v>
      </c>
      <c r="X34" s="32">
        <f t="shared" si="12"/>
        <v>9.5890410958904102</v>
      </c>
      <c r="Y34" s="35">
        <v>62</v>
      </c>
      <c r="Z34" s="32">
        <f t="shared" si="13"/>
        <v>12.13307240704501</v>
      </c>
      <c r="AA34" s="35">
        <v>0</v>
      </c>
      <c r="AB34" s="32">
        <f t="shared" si="14"/>
        <v>0</v>
      </c>
      <c r="AC34" s="32">
        <f t="shared" si="15"/>
        <v>0</v>
      </c>
      <c r="AD34" s="35">
        <v>42</v>
      </c>
      <c r="AE34" s="32">
        <f t="shared" si="16"/>
        <v>8.2191780821917799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211.5</v>
      </c>
      <c r="D35" s="35">
        <v>167</v>
      </c>
      <c r="E35" s="32">
        <f t="shared" si="2"/>
        <v>78.959810874704488</v>
      </c>
      <c r="F35" s="35">
        <v>123</v>
      </c>
      <c r="G35" s="32">
        <f t="shared" si="3"/>
        <v>73.65269461077844</v>
      </c>
      <c r="H35" s="106">
        <f t="shared" si="0"/>
        <v>135</v>
      </c>
      <c r="I35" s="32">
        <f t="shared" si="4"/>
        <v>80.838323353293418</v>
      </c>
      <c r="J35" s="32">
        <f t="shared" si="5"/>
        <v>63.829787234042556</v>
      </c>
      <c r="K35" s="35">
        <v>62</v>
      </c>
      <c r="L35" s="32">
        <f t="shared" si="6"/>
        <v>37.125748502994007</v>
      </c>
      <c r="M35" s="35">
        <v>73</v>
      </c>
      <c r="N35" s="32">
        <f t="shared" si="7"/>
        <v>43.712574850299404</v>
      </c>
      <c r="O35" s="99">
        <f t="shared" si="18"/>
        <v>32</v>
      </c>
      <c r="P35" s="32">
        <f t="shared" si="8"/>
        <v>19.161676646706589</v>
      </c>
      <c r="Q35" s="35">
        <v>1</v>
      </c>
      <c r="R35" s="32">
        <f t="shared" si="9"/>
        <v>3.125</v>
      </c>
      <c r="S35" s="35">
        <v>19</v>
      </c>
      <c r="T35" s="32">
        <f t="shared" si="10"/>
        <v>11.377245508982035</v>
      </c>
      <c r="U35" s="35">
        <v>29</v>
      </c>
      <c r="V35" s="32">
        <f t="shared" si="11"/>
        <v>17.365269461077844</v>
      </c>
      <c r="W35" s="35">
        <v>2</v>
      </c>
      <c r="X35" s="32">
        <f t="shared" si="12"/>
        <v>1.1976047904191618</v>
      </c>
      <c r="Y35" s="35">
        <v>19</v>
      </c>
      <c r="Z35" s="32">
        <f t="shared" si="13"/>
        <v>11.377245508982035</v>
      </c>
      <c r="AA35" s="35">
        <v>0</v>
      </c>
      <c r="AB35" s="32">
        <f t="shared" si="14"/>
        <v>0</v>
      </c>
      <c r="AC35" s="32">
        <f t="shared" si="15"/>
        <v>0</v>
      </c>
      <c r="AD35" s="35">
        <v>8</v>
      </c>
      <c r="AE35" s="32">
        <f t="shared" si="16"/>
        <v>4.7904191616766472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985</v>
      </c>
      <c r="D36" s="35">
        <v>970</v>
      </c>
      <c r="E36" s="32">
        <f t="shared" si="2"/>
        <v>98.477157360406082</v>
      </c>
      <c r="F36" s="35">
        <v>412</v>
      </c>
      <c r="G36" s="32">
        <f t="shared" si="3"/>
        <v>42.47422680412371</v>
      </c>
      <c r="H36" s="106">
        <f t="shared" si="0"/>
        <v>852</v>
      </c>
      <c r="I36" s="32">
        <f t="shared" si="4"/>
        <v>87.835051546391753</v>
      </c>
      <c r="J36" s="32">
        <f t="shared" si="5"/>
        <v>86.497461928934001</v>
      </c>
      <c r="K36" s="35">
        <v>334</v>
      </c>
      <c r="L36" s="32">
        <f t="shared" si="6"/>
        <v>34.432989690721648</v>
      </c>
      <c r="M36" s="35">
        <v>518</v>
      </c>
      <c r="N36" s="32">
        <f t="shared" si="7"/>
        <v>53.402061855670105</v>
      </c>
      <c r="O36" s="99">
        <f t="shared" si="18"/>
        <v>118</v>
      </c>
      <c r="P36" s="32">
        <f t="shared" si="8"/>
        <v>12.164948453608247</v>
      </c>
      <c r="Q36" s="35">
        <v>10</v>
      </c>
      <c r="R36" s="32">
        <f t="shared" si="9"/>
        <v>8.4745762711864394</v>
      </c>
      <c r="S36" s="35">
        <v>113</v>
      </c>
      <c r="T36" s="32">
        <f t="shared" si="10"/>
        <v>11.649484536082474</v>
      </c>
      <c r="U36" s="35">
        <v>87</v>
      </c>
      <c r="V36" s="32">
        <f t="shared" si="11"/>
        <v>8.9690721649484537</v>
      </c>
      <c r="W36" s="35">
        <v>70</v>
      </c>
      <c r="X36" s="32">
        <f t="shared" si="12"/>
        <v>7.216494845360824</v>
      </c>
      <c r="Y36" s="35">
        <v>87</v>
      </c>
      <c r="Z36" s="32">
        <f t="shared" si="13"/>
        <v>8.9690721649484537</v>
      </c>
      <c r="AA36" s="35">
        <v>4</v>
      </c>
      <c r="AB36" s="32">
        <f t="shared" si="14"/>
        <v>0.41237113402061859</v>
      </c>
      <c r="AC36" s="32">
        <f t="shared" si="15"/>
        <v>4.5977011494252871</v>
      </c>
      <c r="AD36" s="35">
        <v>85</v>
      </c>
      <c r="AE36" s="32">
        <f t="shared" si="16"/>
        <v>8.7628865979381434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531</v>
      </c>
      <c r="D37" s="35">
        <v>508</v>
      </c>
      <c r="E37" s="32">
        <f t="shared" si="2"/>
        <v>95.668549905838034</v>
      </c>
      <c r="F37" s="35">
        <v>292</v>
      </c>
      <c r="G37" s="32">
        <f t="shared" si="3"/>
        <v>57.480314960629919</v>
      </c>
      <c r="H37" s="106">
        <f t="shared" si="0"/>
        <v>443</v>
      </c>
      <c r="I37" s="32">
        <f t="shared" si="4"/>
        <v>87.204724409448815</v>
      </c>
      <c r="J37" s="32">
        <f t="shared" si="5"/>
        <v>83.427495291902076</v>
      </c>
      <c r="K37" s="35">
        <v>205</v>
      </c>
      <c r="L37" s="32">
        <f t="shared" si="6"/>
        <v>40.354330708661415</v>
      </c>
      <c r="M37" s="35">
        <v>238</v>
      </c>
      <c r="N37" s="32">
        <f t="shared" si="7"/>
        <v>46.8503937007874</v>
      </c>
      <c r="O37" s="99">
        <f t="shared" si="18"/>
        <v>65</v>
      </c>
      <c r="P37" s="32">
        <f t="shared" si="8"/>
        <v>12.795275590551181</v>
      </c>
      <c r="Q37" s="35">
        <v>0</v>
      </c>
      <c r="R37" s="32">
        <f t="shared" si="9"/>
        <v>0</v>
      </c>
      <c r="S37" s="35">
        <v>29</v>
      </c>
      <c r="T37" s="32">
        <f t="shared" si="10"/>
        <v>5.7086614173228352</v>
      </c>
      <c r="U37" s="35">
        <v>57</v>
      </c>
      <c r="V37" s="32">
        <f t="shared" si="11"/>
        <v>11.220472440944881</v>
      </c>
      <c r="W37" s="35">
        <v>0</v>
      </c>
      <c r="X37" s="32">
        <f t="shared" si="12"/>
        <v>0</v>
      </c>
      <c r="Y37" s="35">
        <v>89</v>
      </c>
      <c r="Z37" s="32">
        <f t="shared" si="13"/>
        <v>17.519685039370078</v>
      </c>
      <c r="AA37" s="35">
        <v>0</v>
      </c>
      <c r="AB37" s="32">
        <f t="shared" si="14"/>
        <v>0</v>
      </c>
      <c r="AC37" s="32">
        <f t="shared" si="15"/>
        <v>0</v>
      </c>
      <c r="AD37" s="35">
        <v>53</v>
      </c>
      <c r="AE37" s="32">
        <f t="shared" si="16"/>
        <v>10.433070866141732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562</v>
      </c>
      <c r="D38" s="35">
        <v>503</v>
      </c>
      <c r="E38" s="32">
        <f t="shared" si="2"/>
        <v>89.5017793594306</v>
      </c>
      <c r="F38" s="35">
        <v>290</v>
      </c>
      <c r="G38" s="32">
        <f t="shared" si="3"/>
        <v>57.654075546719682</v>
      </c>
      <c r="H38" s="106">
        <f t="shared" si="0"/>
        <v>425</v>
      </c>
      <c r="I38" s="32">
        <f t="shared" si="4"/>
        <v>84.493041749502979</v>
      </c>
      <c r="J38" s="32">
        <f t="shared" si="5"/>
        <v>75.622775800711736</v>
      </c>
      <c r="K38" s="35">
        <v>165</v>
      </c>
      <c r="L38" s="32">
        <f t="shared" si="6"/>
        <v>32.803180914512922</v>
      </c>
      <c r="M38" s="35">
        <v>260</v>
      </c>
      <c r="N38" s="32">
        <f t="shared" si="7"/>
        <v>51.689860834990064</v>
      </c>
      <c r="O38" s="99">
        <f t="shared" si="18"/>
        <v>78</v>
      </c>
      <c r="P38" s="32">
        <f t="shared" si="8"/>
        <v>15.50695825049702</v>
      </c>
      <c r="Q38" s="35">
        <v>2</v>
      </c>
      <c r="R38" s="32">
        <f t="shared" si="9"/>
        <v>2.5641025641025639</v>
      </c>
      <c r="S38" s="35">
        <v>33</v>
      </c>
      <c r="T38" s="32">
        <f t="shared" si="10"/>
        <v>6.5606361829025852</v>
      </c>
      <c r="U38" s="35">
        <v>82</v>
      </c>
      <c r="V38" s="32">
        <f t="shared" si="11"/>
        <v>16.302186878727635</v>
      </c>
      <c r="W38" s="35">
        <v>36</v>
      </c>
      <c r="X38" s="32">
        <f t="shared" si="12"/>
        <v>7.1570576540755466</v>
      </c>
      <c r="Y38" s="35">
        <v>92</v>
      </c>
      <c r="Z38" s="32">
        <f t="shared" si="13"/>
        <v>18.290258449304176</v>
      </c>
      <c r="AA38" s="35">
        <v>0</v>
      </c>
      <c r="AB38" s="32">
        <f t="shared" si="14"/>
        <v>0</v>
      </c>
      <c r="AC38" s="32">
        <f t="shared" si="15"/>
        <v>0</v>
      </c>
      <c r="AD38" s="35">
        <v>47</v>
      </c>
      <c r="AE38" s="32">
        <f t="shared" si="16"/>
        <v>9.3439363817097423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457</v>
      </c>
      <c r="D39" s="35">
        <v>431</v>
      </c>
      <c r="E39" s="32">
        <f t="shared" si="2"/>
        <v>94.310722100656449</v>
      </c>
      <c r="F39" s="35">
        <v>314</v>
      </c>
      <c r="G39" s="32">
        <f t="shared" si="3"/>
        <v>72.853828306264504</v>
      </c>
      <c r="H39" s="106">
        <f t="shared" si="0"/>
        <v>366</v>
      </c>
      <c r="I39" s="32">
        <f t="shared" si="4"/>
        <v>84.918793503480288</v>
      </c>
      <c r="J39" s="32">
        <f t="shared" si="5"/>
        <v>80.087527352297599</v>
      </c>
      <c r="K39" s="35">
        <v>144</v>
      </c>
      <c r="L39" s="32">
        <f t="shared" si="6"/>
        <v>33.410672853828302</v>
      </c>
      <c r="M39" s="35">
        <v>222</v>
      </c>
      <c r="N39" s="32">
        <f t="shared" si="7"/>
        <v>51.508120649651964</v>
      </c>
      <c r="O39" s="99">
        <f t="shared" si="18"/>
        <v>65</v>
      </c>
      <c r="P39" s="32">
        <f t="shared" si="8"/>
        <v>15.081206496519723</v>
      </c>
      <c r="Q39" s="35">
        <v>4</v>
      </c>
      <c r="R39" s="32">
        <f t="shared" si="9"/>
        <v>6.1538461538461542</v>
      </c>
      <c r="S39" s="35">
        <v>11</v>
      </c>
      <c r="T39" s="32">
        <f t="shared" si="10"/>
        <v>2.5522041763341066</v>
      </c>
      <c r="U39" s="35">
        <v>57</v>
      </c>
      <c r="V39" s="32">
        <f t="shared" si="11"/>
        <v>13.225058004640372</v>
      </c>
      <c r="W39" s="35">
        <v>4</v>
      </c>
      <c r="X39" s="32">
        <f t="shared" si="12"/>
        <v>0.92807424593967514</v>
      </c>
      <c r="Y39" s="35">
        <v>66</v>
      </c>
      <c r="Z39" s="32">
        <f t="shared" si="13"/>
        <v>15.31322505800464</v>
      </c>
      <c r="AA39" s="35">
        <v>1</v>
      </c>
      <c r="AB39" s="32">
        <f t="shared" si="14"/>
        <v>0.23201856148491878</v>
      </c>
      <c r="AC39" s="32">
        <f t="shared" si="15"/>
        <v>1.5151515151515151</v>
      </c>
      <c r="AD39" s="35">
        <v>41</v>
      </c>
      <c r="AE39" s="32">
        <f t="shared" si="16"/>
        <v>9.5127610208816709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11926</v>
      </c>
      <c r="D40" s="10">
        <f>SUM(D41:D54)</f>
        <v>11480</v>
      </c>
      <c r="E40" s="43">
        <f>IF(C40=0,0,D40/C40*100)</f>
        <v>96.260271675331211</v>
      </c>
      <c r="F40" s="10">
        <f>SUM(F41:F54)</f>
        <v>5000</v>
      </c>
      <c r="G40" s="43">
        <f>IF(D40=0,0,F40/D40*100)</f>
        <v>43.554006968641112</v>
      </c>
      <c r="H40" s="61">
        <f>SUM(H41:H54)</f>
        <v>9390</v>
      </c>
      <c r="I40" s="43">
        <f>IF(D40=0,0,H40/D40*100)</f>
        <v>81.79442508710801</v>
      </c>
      <c r="J40" s="43">
        <f>IF(C40=0,0,H40/C40*100)</f>
        <v>78.735535804125448</v>
      </c>
      <c r="K40" s="10">
        <f>SUM(K41:K54)</f>
        <v>3819</v>
      </c>
      <c r="L40" s="43">
        <f>IF(D40=0,0,K40/D40*100)</f>
        <v>33.266550522648089</v>
      </c>
      <c r="M40" s="10">
        <f>SUM(M41:M54)</f>
        <v>5571</v>
      </c>
      <c r="N40" s="43">
        <f>IF(D40=0,0,M40/D40*100)</f>
        <v>48.527874564459935</v>
      </c>
      <c r="O40" s="61">
        <f>SUM(O41:O54)</f>
        <v>2090</v>
      </c>
      <c r="P40" s="43">
        <f>IF(D40=0,0,O40/D40*100)</f>
        <v>18.205574912891986</v>
      </c>
      <c r="Q40" s="10">
        <f>SUM(Q41:Q54)</f>
        <v>61</v>
      </c>
      <c r="R40" s="43">
        <f t="shared" si="9"/>
        <v>2.9186602870813396</v>
      </c>
      <c r="S40" s="10">
        <f>SUM(S41:S54)</f>
        <v>559</v>
      </c>
      <c r="T40" s="43">
        <f>IF(D40=0,0,S40/D40*100)</f>
        <v>4.8693379790940767</v>
      </c>
      <c r="U40" s="10">
        <f>SUM(U41:U54)</f>
        <v>1418</v>
      </c>
      <c r="V40" s="43">
        <f t="shared" si="11"/>
        <v>12.351916376306621</v>
      </c>
      <c r="W40" s="10">
        <f>SUM(W41:W54)</f>
        <v>609</v>
      </c>
      <c r="X40" s="43">
        <f>IF(D40=0,0,W40/D40*100)</f>
        <v>5.3048780487804876</v>
      </c>
      <c r="Y40" s="10">
        <f>SUM(Y41:Y54)</f>
        <v>912</v>
      </c>
      <c r="Z40" s="43">
        <f>IF(D40=0,0,Y40/D40*100)</f>
        <v>7.9442508710801398</v>
      </c>
      <c r="AA40" s="10">
        <f>SUM(AA41:AA54)</f>
        <v>138</v>
      </c>
      <c r="AB40" s="43">
        <f>IF(D40=0,0,AA40/D40*100)</f>
        <v>1.2020905923344947</v>
      </c>
      <c r="AC40" s="43">
        <f>IF(Y40=0,0,AA40/Y40*100)</f>
        <v>15.131578947368421</v>
      </c>
      <c r="AD40" s="10">
        <f>SUM(AD41:AD54)</f>
        <v>1041</v>
      </c>
      <c r="AE40" s="43">
        <f t="shared" si="16"/>
        <v>9.0679442508710792</v>
      </c>
      <c r="AF40" s="10">
        <f>SUM(AF41:AF54)</f>
        <v>9</v>
      </c>
      <c r="AG40" s="43">
        <f>IF(D40=0,0,AF40/D40*100)</f>
        <v>7.8397212543554001E-2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1831</v>
      </c>
      <c r="D41" s="35">
        <v>1797</v>
      </c>
      <c r="E41" s="32">
        <f t="shared" si="2"/>
        <v>98.143091206990718</v>
      </c>
      <c r="F41" s="35">
        <v>598</v>
      </c>
      <c r="G41" s="32">
        <f t="shared" si="3"/>
        <v>33.27768503060657</v>
      </c>
      <c r="H41" s="106">
        <f t="shared" si="0"/>
        <v>1422</v>
      </c>
      <c r="I41" s="32">
        <f t="shared" si="4"/>
        <v>79.13188647746243</v>
      </c>
      <c r="J41" s="32">
        <f t="shared" si="5"/>
        <v>77.662479519388313</v>
      </c>
      <c r="K41" s="35">
        <v>535</v>
      </c>
      <c r="L41" s="32">
        <f t="shared" si="6"/>
        <v>29.771841958820254</v>
      </c>
      <c r="M41" s="35">
        <v>887</v>
      </c>
      <c r="N41" s="32">
        <f t="shared" si="7"/>
        <v>49.360044518642184</v>
      </c>
      <c r="O41" s="99">
        <f t="shared" ref="O41:O54" si="19">D41-H41</f>
        <v>375</v>
      </c>
      <c r="P41" s="32">
        <f t="shared" si="8"/>
        <v>20.868113522537563</v>
      </c>
      <c r="Q41" s="35">
        <v>2</v>
      </c>
      <c r="R41" s="32">
        <f t="shared" si="9"/>
        <v>0.53333333333333333</v>
      </c>
      <c r="S41" s="35">
        <v>68</v>
      </c>
      <c r="T41" s="32">
        <f t="shared" si="10"/>
        <v>3.7840845854201444</v>
      </c>
      <c r="U41" s="35">
        <v>142</v>
      </c>
      <c r="V41" s="32">
        <f t="shared" si="11"/>
        <v>7.9020589872008902</v>
      </c>
      <c r="W41" s="35">
        <v>101</v>
      </c>
      <c r="X41" s="32">
        <f t="shared" si="12"/>
        <v>5.6204785754034505</v>
      </c>
      <c r="Y41" s="35">
        <v>143</v>
      </c>
      <c r="Z41" s="32">
        <f t="shared" si="13"/>
        <v>7.9577072899276571</v>
      </c>
      <c r="AA41" s="35">
        <v>3</v>
      </c>
      <c r="AB41" s="32">
        <f t="shared" si="14"/>
        <v>0.1669449081803005</v>
      </c>
      <c r="AC41" s="32">
        <f t="shared" si="15"/>
        <v>2.0979020979020979</v>
      </c>
      <c r="AD41" s="35">
        <v>137</v>
      </c>
      <c r="AE41" s="32">
        <f t="shared" si="16"/>
        <v>7.6238174735670556</v>
      </c>
      <c r="AF41" s="35">
        <v>5</v>
      </c>
      <c r="AG41" s="32">
        <f t="shared" si="17"/>
        <v>0.27824151363383415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525</v>
      </c>
      <c r="D42" s="35">
        <v>513</v>
      </c>
      <c r="E42" s="32">
        <f t="shared" si="2"/>
        <v>97.714285714285708</v>
      </c>
      <c r="F42" s="35">
        <v>298</v>
      </c>
      <c r="G42" s="32">
        <f t="shared" si="3"/>
        <v>58.089668615984401</v>
      </c>
      <c r="H42" s="106">
        <f t="shared" si="0"/>
        <v>421</v>
      </c>
      <c r="I42" s="32">
        <f t="shared" si="4"/>
        <v>82.06627680311891</v>
      </c>
      <c r="J42" s="32">
        <f t="shared" si="5"/>
        <v>80.19047619047619</v>
      </c>
      <c r="K42" s="35">
        <v>249</v>
      </c>
      <c r="L42" s="32">
        <f t="shared" si="6"/>
        <v>48.538011695906427</v>
      </c>
      <c r="M42" s="35">
        <v>172</v>
      </c>
      <c r="N42" s="32">
        <f t="shared" si="7"/>
        <v>33.528265107212476</v>
      </c>
      <c r="O42" s="99">
        <f t="shared" si="19"/>
        <v>92</v>
      </c>
      <c r="P42" s="32">
        <f t="shared" si="8"/>
        <v>17.93372319688109</v>
      </c>
      <c r="Q42" s="35">
        <v>2</v>
      </c>
      <c r="R42" s="32">
        <f t="shared" si="9"/>
        <v>2.1739130434782608</v>
      </c>
      <c r="S42" s="35">
        <v>55</v>
      </c>
      <c r="T42" s="32">
        <f t="shared" si="10"/>
        <v>10.721247563352826</v>
      </c>
      <c r="U42" s="35">
        <v>57</v>
      </c>
      <c r="V42" s="32">
        <f t="shared" si="11"/>
        <v>11.111111111111111</v>
      </c>
      <c r="W42" s="35">
        <v>201</v>
      </c>
      <c r="X42" s="32">
        <f t="shared" si="12"/>
        <v>39.1812865497076</v>
      </c>
      <c r="Y42" s="35">
        <v>45</v>
      </c>
      <c r="Z42" s="32">
        <f t="shared" si="13"/>
        <v>8.7719298245614024</v>
      </c>
      <c r="AA42" s="35">
        <v>3</v>
      </c>
      <c r="AB42" s="32">
        <f t="shared" si="14"/>
        <v>0.58479532163742687</v>
      </c>
      <c r="AC42" s="32">
        <f t="shared" si="15"/>
        <v>6.666666666666667</v>
      </c>
      <c r="AD42" s="35">
        <v>69</v>
      </c>
      <c r="AE42" s="32">
        <f t="shared" si="16"/>
        <v>13.450292397660817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766</v>
      </c>
      <c r="D43" s="35">
        <v>766</v>
      </c>
      <c r="E43" s="32">
        <f t="shared" si="2"/>
        <v>100</v>
      </c>
      <c r="F43" s="35">
        <v>368</v>
      </c>
      <c r="G43" s="32">
        <f t="shared" si="3"/>
        <v>48.041775456919062</v>
      </c>
      <c r="H43" s="106">
        <f t="shared" si="0"/>
        <v>697</v>
      </c>
      <c r="I43" s="32">
        <f t="shared" si="4"/>
        <v>90.992167101827675</v>
      </c>
      <c r="J43" s="32">
        <f t="shared" si="5"/>
        <v>90.992167101827675</v>
      </c>
      <c r="K43" s="35">
        <v>367</v>
      </c>
      <c r="L43" s="32">
        <f t="shared" si="6"/>
        <v>47.911227154046998</v>
      </c>
      <c r="M43" s="35">
        <v>330</v>
      </c>
      <c r="N43" s="32">
        <f t="shared" si="7"/>
        <v>43.080939947780678</v>
      </c>
      <c r="O43" s="99">
        <f t="shared" si="19"/>
        <v>69</v>
      </c>
      <c r="P43" s="32">
        <f t="shared" si="8"/>
        <v>9.0078328981723246</v>
      </c>
      <c r="Q43" s="35">
        <v>2</v>
      </c>
      <c r="R43" s="32">
        <f t="shared" si="9"/>
        <v>2.8985507246376812</v>
      </c>
      <c r="S43" s="35">
        <v>56</v>
      </c>
      <c r="T43" s="32">
        <f t="shared" si="10"/>
        <v>7.3107049608355092</v>
      </c>
      <c r="U43" s="35">
        <v>73</v>
      </c>
      <c r="V43" s="32">
        <f t="shared" si="11"/>
        <v>9.5300261096605752</v>
      </c>
      <c r="W43" s="35">
        <v>0</v>
      </c>
      <c r="X43" s="32">
        <f t="shared" si="12"/>
        <v>0</v>
      </c>
      <c r="Y43" s="35">
        <v>106</v>
      </c>
      <c r="Z43" s="32">
        <f t="shared" si="13"/>
        <v>13.838120104438643</v>
      </c>
      <c r="AA43" s="35">
        <v>0</v>
      </c>
      <c r="AB43" s="32">
        <f t="shared" si="14"/>
        <v>0</v>
      </c>
      <c r="AC43" s="32">
        <f t="shared" si="15"/>
        <v>0</v>
      </c>
      <c r="AD43" s="35">
        <v>86</v>
      </c>
      <c r="AE43" s="32">
        <f t="shared" si="16"/>
        <v>11.22715404699739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2001</v>
      </c>
      <c r="D44" s="35">
        <v>1913</v>
      </c>
      <c r="E44" s="32">
        <f t="shared" si="2"/>
        <v>95.602198900549723</v>
      </c>
      <c r="F44" s="35">
        <v>642</v>
      </c>
      <c r="G44" s="32">
        <f t="shared" si="3"/>
        <v>33.559853633037115</v>
      </c>
      <c r="H44" s="106">
        <f t="shared" si="0"/>
        <v>1587</v>
      </c>
      <c r="I44" s="32">
        <f t="shared" si="4"/>
        <v>82.958703606900158</v>
      </c>
      <c r="J44" s="32">
        <f t="shared" si="5"/>
        <v>79.310344827586206</v>
      </c>
      <c r="K44" s="35">
        <v>603</v>
      </c>
      <c r="L44" s="32">
        <f t="shared" si="6"/>
        <v>31.521170935703086</v>
      </c>
      <c r="M44" s="35">
        <v>984</v>
      </c>
      <c r="N44" s="32">
        <f t="shared" si="7"/>
        <v>51.437532671197076</v>
      </c>
      <c r="O44" s="99">
        <f t="shared" si="19"/>
        <v>326</v>
      </c>
      <c r="P44" s="32">
        <f t="shared" si="8"/>
        <v>17.041296393099845</v>
      </c>
      <c r="Q44" s="35">
        <v>14</v>
      </c>
      <c r="R44" s="32">
        <f t="shared" si="9"/>
        <v>4.294478527607362</v>
      </c>
      <c r="S44" s="35">
        <v>84</v>
      </c>
      <c r="T44" s="32">
        <f t="shared" si="10"/>
        <v>4.3910088865656043</v>
      </c>
      <c r="U44" s="35">
        <v>226</v>
      </c>
      <c r="V44" s="32">
        <f t="shared" si="11"/>
        <v>11.813904861474125</v>
      </c>
      <c r="W44" s="35">
        <v>30</v>
      </c>
      <c r="X44" s="32">
        <f t="shared" si="12"/>
        <v>1.5682174594877154</v>
      </c>
      <c r="Y44" s="35">
        <v>175</v>
      </c>
      <c r="Z44" s="32">
        <f t="shared" si="13"/>
        <v>9.1479351803450086</v>
      </c>
      <c r="AA44" s="35">
        <v>2</v>
      </c>
      <c r="AB44" s="32">
        <f t="shared" si="14"/>
        <v>0.10454783063251437</v>
      </c>
      <c r="AC44" s="32">
        <f t="shared" si="15"/>
        <v>1.1428571428571428</v>
      </c>
      <c r="AD44" s="35">
        <v>170</v>
      </c>
      <c r="AE44" s="32">
        <f t="shared" si="16"/>
        <v>8.8865656037637208</v>
      </c>
      <c r="AF44" s="35">
        <v>2</v>
      </c>
      <c r="AG44" s="32">
        <f t="shared" si="17"/>
        <v>0.10454783063251437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845</v>
      </c>
      <c r="D45" s="35">
        <v>793</v>
      </c>
      <c r="E45" s="32">
        <f t="shared" si="2"/>
        <v>93.84615384615384</v>
      </c>
      <c r="F45" s="35">
        <v>482</v>
      </c>
      <c r="G45" s="32">
        <f t="shared" si="3"/>
        <v>60.781841109709966</v>
      </c>
      <c r="H45" s="106">
        <f t="shared" si="0"/>
        <v>546</v>
      </c>
      <c r="I45" s="32">
        <f t="shared" si="4"/>
        <v>68.852459016393439</v>
      </c>
      <c r="J45" s="32">
        <f t="shared" si="5"/>
        <v>64.615384615384613</v>
      </c>
      <c r="K45" s="35">
        <v>218</v>
      </c>
      <c r="L45" s="32">
        <f t="shared" si="6"/>
        <v>27.490542244640604</v>
      </c>
      <c r="M45" s="35">
        <v>328</v>
      </c>
      <c r="N45" s="32">
        <f t="shared" si="7"/>
        <v>41.361916771752838</v>
      </c>
      <c r="O45" s="99">
        <f t="shared" si="19"/>
        <v>247</v>
      </c>
      <c r="P45" s="32">
        <f t="shared" si="8"/>
        <v>31.147540983606557</v>
      </c>
      <c r="Q45" s="35">
        <v>7</v>
      </c>
      <c r="R45" s="32">
        <f t="shared" si="9"/>
        <v>2.834008097165992</v>
      </c>
      <c r="S45" s="35">
        <v>47</v>
      </c>
      <c r="T45" s="32">
        <f t="shared" si="10"/>
        <v>5.9268600252206811</v>
      </c>
      <c r="U45" s="35">
        <v>123</v>
      </c>
      <c r="V45" s="32">
        <f t="shared" si="11"/>
        <v>15.510718789407314</v>
      </c>
      <c r="W45" s="35">
        <v>87</v>
      </c>
      <c r="X45" s="32">
        <f t="shared" si="12"/>
        <v>10.970996216897856</v>
      </c>
      <c r="Y45" s="35">
        <v>68</v>
      </c>
      <c r="Z45" s="32">
        <f t="shared" si="13"/>
        <v>8.5750315258511982</v>
      </c>
      <c r="AA45" s="35">
        <v>2</v>
      </c>
      <c r="AB45" s="32">
        <f t="shared" si="14"/>
        <v>0.25220680958385877</v>
      </c>
      <c r="AC45" s="32">
        <f t="shared" si="15"/>
        <v>2.9411764705882351</v>
      </c>
      <c r="AD45" s="35">
        <v>92</v>
      </c>
      <c r="AE45" s="32">
        <f t="shared" si="16"/>
        <v>11.601513240857503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512</v>
      </c>
      <c r="D46" s="35">
        <v>484</v>
      </c>
      <c r="E46" s="32">
        <f t="shared" si="2"/>
        <v>94.53125</v>
      </c>
      <c r="F46" s="35">
        <v>279</v>
      </c>
      <c r="G46" s="32">
        <f t="shared" si="3"/>
        <v>57.644628099173559</v>
      </c>
      <c r="H46" s="106">
        <f t="shared" si="0"/>
        <v>371</v>
      </c>
      <c r="I46" s="32">
        <f t="shared" si="4"/>
        <v>76.652892561983464</v>
      </c>
      <c r="J46" s="32">
        <f t="shared" si="5"/>
        <v>72.4609375</v>
      </c>
      <c r="K46" s="35">
        <v>153</v>
      </c>
      <c r="L46" s="32">
        <f t="shared" si="6"/>
        <v>31.611570247933884</v>
      </c>
      <c r="M46" s="35">
        <v>218</v>
      </c>
      <c r="N46" s="32">
        <f t="shared" si="7"/>
        <v>45.041322314049587</v>
      </c>
      <c r="O46" s="99">
        <f t="shared" si="19"/>
        <v>113</v>
      </c>
      <c r="P46" s="32">
        <f t="shared" si="8"/>
        <v>23.347107438016529</v>
      </c>
      <c r="Q46" s="35">
        <v>2</v>
      </c>
      <c r="R46" s="32">
        <f t="shared" si="9"/>
        <v>1.7699115044247788</v>
      </c>
      <c r="S46" s="35">
        <v>11</v>
      </c>
      <c r="T46" s="32">
        <f t="shared" si="10"/>
        <v>2.2727272727272729</v>
      </c>
      <c r="U46" s="35">
        <v>80</v>
      </c>
      <c r="V46" s="32">
        <f t="shared" si="11"/>
        <v>16.528925619834713</v>
      </c>
      <c r="W46" s="35">
        <v>1</v>
      </c>
      <c r="X46" s="32">
        <f t="shared" si="12"/>
        <v>0.20661157024793389</v>
      </c>
      <c r="Y46" s="35">
        <v>42</v>
      </c>
      <c r="Z46" s="32">
        <f t="shared" si="13"/>
        <v>8.677685950413224</v>
      </c>
      <c r="AA46" s="35">
        <v>0</v>
      </c>
      <c r="AB46" s="32">
        <f t="shared" si="14"/>
        <v>0</v>
      </c>
      <c r="AC46" s="32">
        <f t="shared" si="15"/>
        <v>0</v>
      </c>
      <c r="AD46" s="35">
        <v>53</v>
      </c>
      <c r="AE46" s="32">
        <f t="shared" si="16"/>
        <v>10.950413223140496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626</v>
      </c>
      <c r="D47" s="35">
        <v>571</v>
      </c>
      <c r="E47" s="32">
        <f t="shared" si="2"/>
        <v>91.214057507987221</v>
      </c>
      <c r="F47" s="35">
        <v>347</v>
      </c>
      <c r="G47" s="32">
        <f t="shared" si="3"/>
        <v>60.770577933450085</v>
      </c>
      <c r="H47" s="106">
        <f t="shared" si="0"/>
        <v>390</v>
      </c>
      <c r="I47" s="32">
        <f t="shared" si="4"/>
        <v>68.301225919439574</v>
      </c>
      <c r="J47" s="32">
        <f t="shared" si="5"/>
        <v>62.300319488817891</v>
      </c>
      <c r="K47" s="35">
        <v>135</v>
      </c>
      <c r="L47" s="32">
        <f t="shared" si="6"/>
        <v>23.642732049036777</v>
      </c>
      <c r="M47" s="35">
        <v>255</v>
      </c>
      <c r="N47" s="32">
        <f t="shared" si="7"/>
        <v>44.658493870402808</v>
      </c>
      <c r="O47" s="99">
        <f t="shared" si="19"/>
        <v>181</v>
      </c>
      <c r="P47" s="32">
        <f t="shared" si="8"/>
        <v>31.698774080560423</v>
      </c>
      <c r="Q47" s="35">
        <v>4</v>
      </c>
      <c r="R47" s="32">
        <f t="shared" si="9"/>
        <v>2.2099447513812152</v>
      </c>
      <c r="S47" s="35">
        <v>29</v>
      </c>
      <c r="T47" s="32">
        <f t="shared" si="10"/>
        <v>5.0788091068301222</v>
      </c>
      <c r="U47" s="35">
        <v>96</v>
      </c>
      <c r="V47" s="32">
        <f t="shared" si="11"/>
        <v>16.812609457092819</v>
      </c>
      <c r="W47" s="35">
        <v>21</v>
      </c>
      <c r="X47" s="32">
        <f t="shared" si="12"/>
        <v>3.6777583187390541</v>
      </c>
      <c r="Y47" s="35">
        <v>52</v>
      </c>
      <c r="Z47" s="32">
        <f t="shared" si="13"/>
        <v>9.1068301225919441</v>
      </c>
      <c r="AA47" s="35">
        <v>11</v>
      </c>
      <c r="AB47" s="32">
        <f t="shared" si="14"/>
        <v>1.9264448336252189</v>
      </c>
      <c r="AC47" s="32">
        <f t="shared" si="15"/>
        <v>21.153846153846153</v>
      </c>
      <c r="AD47" s="35">
        <v>63</v>
      </c>
      <c r="AE47" s="32">
        <f t="shared" si="16"/>
        <v>11.033274956217163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894</v>
      </c>
      <c r="D48" s="35">
        <v>844</v>
      </c>
      <c r="E48" s="32">
        <f t="shared" si="2"/>
        <v>94.407158836689035</v>
      </c>
      <c r="F48" s="35">
        <v>465</v>
      </c>
      <c r="G48" s="32">
        <f t="shared" si="3"/>
        <v>55.094786729857823</v>
      </c>
      <c r="H48" s="106">
        <f t="shared" si="0"/>
        <v>746</v>
      </c>
      <c r="I48" s="32">
        <f t="shared" si="4"/>
        <v>88.388625592417057</v>
      </c>
      <c r="J48" s="32">
        <f t="shared" si="5"/>
        <v>83.445190156599551</v>
      </c>
      <c r="K48" s="35">
        <v>311</v>
      </c>
      <c r="L48" s="32">
        <f t="shared" si="6"/>
        <v>36.84834123222749</v>
      </c>
      <c r="M48" s="35">
        <v>435</v>
      </c>
      <c r="N48" s="32">
        <f t="shared" si="7"/>
        <v>51.540284360189567</v>
      </c>
      <c r="O48" s="99">
        <f t="shared" si="19"/>
        <v>98</v>
      </c>
      <c r="P48" s="32">
        <f t="shared" si="8"/>
        <v>11.611374407582939</v>
      </c>
      <c r="Q48" s="35">
        <v>0</v>
      </c>
      <c r="R48" s="32">
        <f t="shared" si="9"/>
        <v>0</v>
      </c>
      <c r="S48" s="35">
        <v>44</v>
      </c>
      <c r="T48" s="32">
        <f t="shared" si="10"/>
        <v>5.2132701421800949</v>
      </c>
      <c r="U48" s="35">
        <v>106</v>
      </c>
      <c r="V48" s="32">
        <f t="shared" si="11"/>
        <v>12.559241706161137</v>
      </c>
      <c r="W48" s="35">
        <v>68</v>
      </c>
      <c r="X48" s="32">
        <f t="shared" si="12"/>
        <v>8.0568720379146921</v>
      </c>
      <c r="Y48" s="35">
        <v>1</v>
      </c>
      <c r="Z48" s="32">
        <f t="shared" si="13"/>
        <v>0.11848341232227488</v>
      </c>
      <c r="AA48" s="35">
        <v>102</v>
      </c>
      <c r="AB48" s="32">
        <f t="shared" si="14"/>
        <v>12.085308056872037</v>
      </c>
      <c r="AC48" s="32">
        <f t="shared" si="15"/>
        <v>10200</v>
      </c>
      <c r="AD48" s="35">
        <v>90</v>
      </c>
      <c r="AE48" s="32">
        <f t="shared" si="16"/>
        <v>10.66350710900474</v>
      </c>
      <c r="AF48" s="35">
        <v>2</v>
      </c>
      <c r="AG48" s="32">
        <f t="shared" si="17"/>
        <v>0.23696682464454977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1118</v>
      </c>
      <c r="D49" s="35">
        <v>1090</v>
      </c>
      <c r="E49" s="32">
        <f t="shared" si="2"/>
        <v>97.495527728085861</v>
      </c>
      <c r="F49" s="35">
        <v>327</v>
      </c>
      <c r="G49" s="32">
        <f t="shared" si="3"/>
        <v>30</v>
      </c>
      <c r="H49" s="106">
        <f t="shared" si="0"/>
        <v>884</v>
      </c>
      <c r="I49" s="32">
        <f t="shared" si="4"/>
        <v>81.10091743119267</v>
      </c>
      <c r="J49" s="32">
        <f t="shared" si="5"/>
        <v>79.069767441860463</v>
      </c>
      <c r="K49" s="35">
        <v>366</v>
      </c>
      <c r="L49" s="32">
        <f t="shared" si="6"/>
        <v>33.577981651376149</v>
      </c>
      <c r="M49" s="35">
        <v>518</v>
      </c>
      <c r="N49" s="32">
        <f t="shared" si="7"/>
        <v>47.522935779816514</v>
      </c>
      <c r="O49" s="99">
        <f t="shared" si="19"/>
        <v>206</v>
      </c>
      <c r="P49" s="32">
        <f t="shared" si="8"/>
        <v>18.899082568807341</v>
      </c>
      <c r="Q49" s="35">
        <v>10</v>
      </c>
      <c r="R49" s="32">
        <f t="shared" si="9"/>
        <v>4.8543689320388346</v>
      </c>
      <c r="S49" s="35">
        <v>26</v>
      </c>
      <c r="T49" s="32">
        <f t="shared" si="10"/>
        <v>2.3853211009174311</v>
      </c>
      <c r="U49" s="35">
        <v>132</v>
      </c>
      <c r="V49" s="32">
        <f t="shared" si="11"/>
        <v>12.110091743119266</v>
      </c>
      <c r="W49" s="35">
        <v>10</v>
      </c>
      <c r="X49" s="32">
        <f t="shared" si="12"/>
        <v>0.91743119266055051</v>
      </c>
      <c r="Y49" s="35">
        <v>46</v>
      </c>
      <c r="Z49" s="32">
        <f t="shared" si="13"/>
        <v>4.2201834862385326</v>
      </c>
      <c r="AA49" s="35">
        <v>14</v>
      </c>
      <c r="AB49" s="32">
        <f t="shared" si="14"/>
        <v>1.2844036697247707</v>
      </c>
      <c r="AC49" s="32">
        <f t="shared" si="15"/>
        <v>30.434782608695656</v>
      </c>
      <c r="AD49" s="35">
        <v>71</v>
      </c>
      <c r="AE49" s="32">
        <f t="shared" si="16"/>
        <v>6.5137614678899087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174</v>
      </c>
      <c r="D50" s="35">
        <v>167</v>
      </c>
      <c r="E50" s="32">
        <f t="shared" si="2"/>
        <v>95.977011494252878</v>
      </c>
      <c r="F50" s="35">
        <v>74</v>
      </c>
      <c r="G50" s="32">
        <f t="shared" si="3"/>
        <v>44.311377245508979</v>
      </c>
      <c r="H50" s="106">
        <f t="shared" si="0"/>
        <v>155</v>
      </c>
      <c r="I50" s="32">
        <f t="shared" si="4"/>
        <v>92.814371257485035</v>
      </c>
      <c r="J50" s="32">
        <f t="shared" si="5"/>
        <v>89.080459770114942</v>
      </c>
      <c r="K50" s="35">
        <v>51</v>
      </c>
      <c r="L50" s="32">
        <f t="shared" si="6"/>
        <v>30.538922155688624</v>
      </c>
      <c r="M50" s="35">
        <v>104</v>
      </c>
      <c r="N50" s="32">
        <f t="shared" si="7"/>
        <v>62.275449101796411</v>
      </c>
      <c r="O50" s="99">
        <f t="shared" si="19"/>
        <v>12</v>
      </c>
      <c r="P50" s="32">
        <f t="shared" si="8"/>
        <v>7.1856287425149699</v>
      </c>
      <c r="Q50" s="35">
        <v>1</v>
      </c>
      <c r="R50" s="32">
        <f t="shared" si="9"/>
        <v>8.3333333333333321</v>
      </c>
      <c r="S50" s="35">
        <v>5</v>
      </c>
      <c r="T50" s="32">
        <f t="shared" si="10"/>
        <v>2.9940119760479043</v>
      </c>
      <c r="U50" s="35">
        <v>33</v>
      </c>
      <c r="V50" s="32">
        <f t="shared" si="11"/>
        <v>19.760479041916167</v>
      </c>
      <c r="W50" s="35">
        <v>0</v>
      </c>
      <c r="X50" s="32">
        <f t="shared" si="12"/>
        <v>0</v>
      </c>
      <c r="Y50" s="35">
        <v>27</v>
      </c>
      <c r="Z50" s="32">
        <f t="shared" si="13"/>
        <v>16.167664670658681</v>
      </c>
      <c r="AA50" s="35">
        <v>0</v>
      </c>
      <c r="AB50" s="32">
        <f t="shared" si="14"/>
        <v>0</v>
      </c>
      <c r="AC50" s="32">
        <f t="shared" si="15"/>
        <v>0</v>
      </c>
      <c r="AD50" s="35">
        <v>11</v>
      </c>
      <c r="AE50" s="32">
        <f t="shared" si="16"/>
        <v>6.5868263473053901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701</v>
      </c>
      <c r="D51" s="35">
        <v>665</v>
      </c>
      <c r="E51" s="32">
        <f t="shared" si="2"/>
        <v>94.864479315263907</v>
      </c>
      <c r="F51" s="35">
        <v>377</v>
      </c>
      <c r="G51" s="32">
        <f t="shared" si="3"/>
        <v>56.691729323308273</v>
      </c>
      <c r="H51" s="106">
        <f t="shared" si="0"/>
        <v>503</v>
      </c>
      <c r="I51" s="32">
        <f t="shared" si="4"/>
        <v>75.63909774436091</v>
      </c>
      <c r="J51" s="32">
        <f t="shared" si="5"/>
        <v>71.754636233951501</v>
      </c>
      <c r="K51" s="35">
        <v>193</v>
      </c>
      <c r="L51" s="32">
        <f t="shared" si="6"/>
        <v>29.022556390977446</v>
      </c>
      <c r="M51" s="35">
        <v>310</v>
      </c>
      <c r="N51" s="32">
        <f t="shared" si="7"/>
        <v>46.616541353383454</v>
      </c>
      <c r="O51" s="99">
        <f t="shared" si="19"/>
        <v>162</v>
      </c>
      <c r="P51" s="32">
        <f t="shared" si="8"/>
        <v>24.360902255639097</v>
      </c>
      <c r="Q51" s="35">
        <v>4</v>
      </c>
      <c r="R51" s="32">
        <f t="shared" si="9"/>
        <v>2.4691358024691357</v>
      </c>
      <c r="S51" s="35">
        <v>31</v>
      </c>
      <c r="T51" s="32">
        <f t="shared" si="10"/>
        <v>4.6616541353383463</v>
      </c>
      <c r="U51" s="35">
        <v>75</v>
      </c>
      <c r="V51" s="32">
        <f t="shared" si="11"/>
        <v>11.278195488721805</v>
      </c>
      <c r="W51" s="35">
        <v>21</v>
      </c>
      <c r="X51" s="32">
        <f t="shared" si="12"/>
        <v>3.1578947368421053</v>
      </c>
      <c r="Y51" s="35">
        <v>37</v>
      </c>
      <c r="Z51" s="32">
        <f t="shared" si="13"/>
        <v>5.5639097744360901</v>
      </c>
      <c r="AA51" s="35">
        <v>0</v>
      </c>
      <c r="AB51" s="32">
        <f t="shared" si="14"/>
        <v>0</v>
      </c>
      <c r="AC51" s="32">
        <f t="shared" si="15"/>
        <v>0</v>
      </c>
      <c r="AD51" s="35">
        <v>38</v>
      </c>
      <c r="AE51" s="32">
        <f t="shared" si="16"/>
        <v>5.7142857142857144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693</v>
      </c>
      <c r="D52" s="35">
        <v>656</v>
      </c>
      <c r="E52" s="32">
        <f t="shared" si="2"/>
        <v>94.660894660894655</v>
      </c>
      <c r="F52" s="35">
        <v>256</v>
      </c>
      <c r="G52" s="32">
        <f t="shared" si="3"/>
        <v>39.024390243902438</v>
      </c>
      <c r="H52" s="106">
        <f t="shared" si="0"/>
        <v>561</v>
      </c>
      <c r="I52" s="32">
        <f t="shared" si="4"/>
        <v>85.518292682926827</v>
      </c>
      <c r="J52" s="32">
        <f t="shared" si="5"/>
        <v>80.952380952380949</v>
      </c>
      <c r="K52" s="35">
        <v>219</v>
      </c>
      <c r="L52" s="32">
        <f t="shared" si="6"/>
        <v>33.384146341463413</v>
      </c>
      <c r="M52" s="35">
        <v>342</v>
      </c>
      <c r="N52" s="32">
        <f t="shared" si="7"/>
        <v>52.134146341463413</v>
      </c>
      <c r="O52" s="99">
        <f t="shared" si="19"/>
        <v>95</v>
      </c>
      <c r="P52" s="32">
        <f t="shared" si="8"/>
        <v>14.48170731707317</v>
      </c>
      <c r="Q52" s="35">
        <v>9</v>
      </c>
      <c r="R52" s="32">
        <f t="shared" si="9"/>
        <v>9.4736842105263168</v>
      </c>
      <c r="S52" s="35">
        <v>32</v>
      </c>
      <c r="T52" s="32">
        <f t="shared" si="10"/>
        <v>4.8780487804878048</v>
      </c>
      <c r="U52" s="35">
        <v>99</v>
      </c>
      <c r="V52" s="32">
        <f t="shared" si="11"/>
        <v>15.091463414634147</v>
      </c>
      <c r="W52" s="35">
        <v>21</v>
      </c>
      <c r="X52" s="32">
        <f t="shared" si="12"/>
        <v>3.2012195121951219</v>
      </c>
      <c r="Y52" s="35">
        <v>89</v>
      </c>
      <c r="Z52" s="32">
        <f t="shared" si="13"/>
        <v>13.567073170731708</v>
      </c>
      <c r="AA52" s="35">
        <v>1</v>
      </c>
      <c r="AB52" s="32">
        <f t="shared" si="14"/>
        <v>0.1524390243902439</v>
      </c>
      <c r="AC52" s="32">
        <f t="shared" si="15"/>
        <v>1.1235955056179776</v>
      </c>
      <c r="AD52" s="35">
        <v>83</v>
      </c>
      <c r="AE52" s="32">
        <f t="shared" si="16"/>
        <v>12.652439024390244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997</v>
      </c>
      <c r="D53" s="35">
        <v>980</v>
      </c>
      <c r="E53" s="32">
        <f t="shared" si="2"/>
        <v>98.294884653961887</v>
      </c>
      <c r="F53" s="35">
        <v>373</v>
      </c>
      <c r="G53" s="32">
        <f t="shared" si="3"/>
        <v>38.061224489795919</v>
      </c>
      <c r="H53" s="106">
        <f t="shared" si="0"/>
        <v>895</v>
      </c>
      <c r="I53" s="32">
        <f t="shared" si="4"/>
        <v>91.326530612244895</v>
      </c>
      <c r="J53" s="32">
        <f t="shared" si="5"/>
        <v>89.769307923771308</v>
      </c>
      <c r="K53" s="35">
        <v>341</v>
      </c>
      <c r="L53" s="32">
        <f t="shared" si="6"/>
        <v>34.795918367346943</v>
      </c>
      <c r="M53" s="35">
        <v>554</v>
      </c>
      <c r="N53" s="32">
        <f t="shared" si="7"/>
        <v>56.530612244897959</v>
      </c>
      <c r="O53" s="99">
        <f t="shared" si="19"/>
        <v>85</v>
      </c>
      <c r="P53" s="32">
        <f t="shared" si="8"/>
        <v>8.6734693877551017</v>
      </c>
      <c r="Q53" s="35">
        <v>0</v>
      </c>
      <c r="R53" s="32">
        <f t="shared" si="9"/>
        <v>0</v>
      </c>
      <c r="S53" s="35">
        <v>57</v>
      </c>
      <c r="T53" s="32">
        <f t="shared" si="10"/>
        <v>5.8163265306122449</v>
      </c>
      <c r="U53" s="35">
        <v>138</v>
      </c>
      <c r="V53" s="32">
        <f t="shared" si="11"/>
        <v>14.081632653061224</v>
      </c>
      <c r="W53" s="35">
        <v>31</v>
      </c>
      <c r="X53" s="32">
        <f t="shared" si="12"/>
        <v>3.1632653061224487</v>
      </c>
      <c r="Y53" s="35">
        <v>66</v>
      </c>
      <c r="Z53" s="32">
        <f t="shared" si="13"/>
        <v>6.7346938775510203</v>
      </c>
      <c r="AA53" s="35">
        <v>0</v>
      </c>
      <c r="AB53" s="32">
        <f t="shared" si="14"/>
        <v>0</v>
      </c>
      <c r="AC53" s="32">
        <f t="shared" si="15"/>
        <v>0</v>
      </c>
      <c r="AD53" s="35">
        <v>66</v>
      </c>
      <c r="AE53" s="32">
        <f t="shared" si="16"/>
        <v>6.7346938775510203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243</v>
      </c>
      <c r="D54" s="35">
        <v>241</v>
      </c>
      <c r="E54" s="32">
        <f t="shared" si="2"/>
        <v>99.176954732510296</v>
      </c>
      <c r="F54" s="35">
        <v>114</v>
      </c>
      <c r="G54" s="32">
        <f t="shared" si="3"/>
        <v>47.302904564315348</v>
      </c>
      <c r="H54" s="106">
        <f t="shared" si="0"/>
        <v>212</v>
      </c>
      <c r="I54" s="32">
        <f t="shared" si="4"/>
        <v>87.966804979253112</v>
      </c>
      <c r="J54" s="32">
        <f t="shared" si="5"/>
        <v>87.242798353909464</v>
      </c>
      <c r="K54" s="35">
        <v>78</v>
      </c>
      <c r="L54" s="32">
        <f t="shared" si="6"/>
        <v>32.365145228215766</v>
      </c>
      <c r="M54" s="35">
        <v>134</v>
      </c>
      <c r="N54" s="32">
        <f t="shared" si="7"/>
        <v>55.601659751037346</v>
      </c>
      <c r="O54" s="99">
        <f t="shared" si="19"/>
        <v>29</v>
      </c>
      <c r="P54" s="32">
        <f t="shared" si="8"/>
        <v>12.033195020746888</v>
      </c>
      <c r="Q54" s="35">
        <v>4</v>
      </c>
      <c r="R54" s="32">
        <f t="shared" si="9"/>
        <v>13.793103448275861</v>
      </c>
      <c r="S54" s="35">
        <v>14</v>
      </c>
      <c r="T54" s="32">
        <f t="shared" si="10"/>
        <v>5.809128630705394</v>
      </c>
      <c r="U54" s="35">
        <v>38</v>
      </c>
      <c r="V54" s="32">
        <f t="shared" si="11"/>
        <v>15.767634854771783</v>
      </c>
      <c r="W54" s="35">
        <v>17</v>
      </c>
      <c r="X54" s="32">
        <f t="shared" si="12"/>
        <v>7.0539419087136928</v>
      </c>
      <c r="Y54" s="35">
        <v>15</v>
      </c>
      <c r="Z54" s="32">
        <f t="shared" si="13"/>
        <v>6.2240663900414939</v>
      </c>
      <c r="AA54" s="35">
        <v>0</v>
      </c>
      <c r="AB54" s="32">
        <f t="shared" si="14"/>
        <v>0</v>
      </c>
      <c r="AC54" s="32">
        <f t="shared" si="15"/>
        <v>0</v>
      </c>
      <c r="AD54" s="35">
        <v>12</v>
      </c>
      <c r="AE54" s="32">
        <f t="shared" si="16"/>
        <v>4.9792531120331951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8312.25</v>
      </c>
      <c r="D55" s="10">
        <f>SUM(D56:D63)</f>
        <v>8049</v>
      </c>
      <c r="E55" s="43">
        <f>IF(C55=0,0,D55/C55*100)</f>
        <v>96.832987458269429</v>
      </c>
      <c r="F55" s="10">
        <f>SUM(F56:F63)</f>
        <v>2898</v>
      </c>
      <c r="G55" s="43">
        <f>IF(D55=0,0,F55/D55*100)</f>
        <v>36.004472605292584</v>
      </c>
      <c r="H55" s="61">
        <f>SUM(H56:H63)</f>
        <v>6901</v>
      </c>
      <c r="I55" s="43">
        <f>IF(D55=0,0,H55/D55*100)</f>
        <v>85.737358678096655</v>
      </c>
      <c r="J55" s="43">
        <f>IF(C55=0,0,H55/C55*100)</f>
        <v>83.022045775812799</v>
      </c>
      <c r="K55" s="10">
        <f>SUM(K56:K63)</f>
        <v>3529</v>
      </c>
      <c r="L55" s="43">
        <f>IF(D55=0,0,K55/D55*100)</f>
        <v>43.843955770903221</v>
      </c>
      <c r="M55" s="10">
        <f>SUM(M56:M63)</f>
        <v>3372</v>
      </c>
      <c r="N55" s="43">
        <f>IF(D55=0,0,M55/D55*100)</f>
        <v>41.89340290719344</v>
      </c>
      <c r="O55" s="61">
        <f>SUM(O56:O63)</f>
        <v>1148</v>
      </c>
      <c r="P55" s="43">
        <f>IF(D55=0,0,O55/D55*100)</f>
        <v>14.262641321903342</v>
      </c>
      <c r="Q55" s="10">
        <f>SUM(Q56:Q63)</f>
        <v>82</v>
      </c>
      <c r="R55" s="43">
        <f t="shared" si="9"/>
        <v>7.1428571428571423</v>
      </c>
      <c r="S55" s="10">
        <f>SUM(S56:S63)</f>
        <v>573</v>
      </c>
      <c r="T55" s="43">
        <f>IF(D55=0,0,S55/D55*100)</f>
        <v>7.1188967573611626</v>
      </c>
      <c r="U55" s="10">
        <f>SUM(U56:U63)</f>
        <v>1106</v>
      </c>
      <c r="V55" s="43">
        <f t="shared" si="11"/>
        <v>13.740837371102</v>
      </c>
      <c r="W55" s="10">
        <f>SUM(W56:W63)</f>
        <v>225</v>
      </c>
      <c r="X55" s="43">
        <f>IF(D55=0,0,W55/D55*100)</f>
        <v>2.7953783078643308</v>
      </c>
      <c r="Y55" s="10">
        <f>SUM(Y56:Y63)</f>
        <v>822</v>
      </c>
      <c r="Z55" s="43">
        <f>IF(D55=0,0,Y55/D55*100)</f>
        <v>10.212448751397689</v>
      </c>
      <c r="AA55" s="10">
        <f>SUM(AA56:AA63)</f>
        <v>8</v>
      </c>
      <c r="AB55" s="43">
        <f>IF(D55=0,0,AA55/D55*100)</f>
        <v>9.9391228724065098E-2</v>
      </c>
      <c r="AC55" s="43">
        <f>IF(Y55=0,0,AA55/Y55*100)</f>
        <v>0.97323600973236013</v>
      </c>
      <c r="AD55" s="10">
        <f>SUM(AD56:AD63)</f>
        <v>655</v>
      </c>
      <c r="AE55" s="43">
        <f t="shared" si="16"/>
        <v>8.1376568517828307</v>
      </c>
      <c r="AF55" s="10">
        <f>SUM(AF56:AF63)</f>
        <v>1</v>
      </c>
      <c r="AG55" s="43">
        <f>IF(D55=0,0,AF55/D55*100)</f>
        <v>1.2423903590508137E-2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136</v>
      </c>
      <c r="D56" s="35">
        <v>134</v>
      </c>
      <c r="E56" s="32">
        <f t="shared" si="2"/>
        <v>98.529411764705884</v>
      </c>
      <c r="F56" s="35">
        <v>41</v>
      </c>
      <c r="G56" s="32">
        <f t="shared" si="3"/>
        <v>30.597014925373134</v>
      </c>
      <c r="H56" s="106">
        <f t="shared" si="0"/>
        <v>128</v>
      </c>
      <c r="I56" s="32">
        <f t="shared" si="4"/>
        <v>95.522388059701484</v>
      </c>
      <c r="J56" s="32">
        <f t="shared" si="5"/>
        <v>94.117647058823522</v>
      </c>
      <c r="K56" s="35">
        <v>62</v>
      </c>
      <c r="L56" s="32">
        <f t="shared" si="6"/>
        <v>46.268656716417908</v>
      </c>
      <c r="M56" s="35">
        <v>66</v>
      </c>
      <c r="N56" s="32">
        <f t="shared" si="7"/>
        <v>49.253731343283583</v>
      </c>
      <c r="O56" s="99">
        <f t="shared" ref="O56:O63" si="20">D56-H56</f>
        <v>6</v>
      </c>
      <c r="P56" s="32">
        <f t="shared" si="8"/>
        <v>4.4776119402985071</v>
      </c>
      <c r="Q56" s="35">
        <v>0</v>
      </c>
      <c r="R56" s="32">
        <f t="shared" si="9"/>
        <v>0</v>
      </c>
      <c r="S56" s="35">
        <v>2</v>
      </c>
      <c r="T56" s="32">
        <f t="shared" si="10"/>
        <v>1.4925373134328357</v>
      </c>
      <c r="U56" s="35">
        <v>19</v>
      </c>
      <c r="V56" s="32">
        <f t="shared" si="11"/>
        <v>14.17910447761194</v>
      </c>
      <c r="W56" s="35">
        <v>0</v>
      </c>
      <c r="X56" s="32">
        <f t="shared" si="12"/>
        <v>0</v>
      </c>
      <c r="Y56" s="35">
        <v>13</v>
      </c>
      <c r="Z56" s="32">
        <f t="shared" si="13"/>
        <v>9.7014925373134329</v>
      </c>
      <c r="AA56" s="35">
        <v>0</v>
      </c>
      <c r="AB56" s="32">
        <f t="shared" si="14"/>
        <v>0</v>
      </c>
      <c r="AC56" s="32">
        <f t="shared" si="15"/>
        <v>0</v>
      </c>
      <c r="AD56" s="35">
        <v>12</v>
      </c>
      <c r="AE56" s="32">
        <f t="shared" si="16"/>
        <v>8.9552238805970141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68</v>
      </c>
      <c r="D57" s="35">
        <v>68</v>
      </c>
      <c r="E57" s="32">
        <f t="shared" si="2"/>
        <v>100</v>
      </c>
      <c r="F57" s="35">
        <v>20</v>
      </c>
      <c r="G57" s="32">
        <f t="shared" si="3"/>
        <v>29.411764705882355</v>
      </c>
      <c r="H57" s="106">
        <f t="shared" si="0"/>
        <v>50</v>
      </c>
      <c r="I57" s="32">
        <f t="shared" si="4"/>
        <v>73.529411764705884</v>
      </c>
      <c r="J57" s="32">
        <f t="shared" si="5"/>
        <v>73.529411764705884</v>
      </c>
      <c r="K57" s="35">
        <v>17</v>
      </c>
      <c r="L57" s="32">
        <f t="shared" si="6"/>
        <v>25</v>
      </c>
      <c r="M57" s="35">
        <v>33</v>
      </c>
      <c r="N57" s="32">
        <f t="shared" si="7"/>
        <v>48.529411764705884</v>
      </c>
      <c r="O57" s="99">
        <f t="shared" si="20"/>
        <v>18</v>
      </c>
      <c r="P57" s="32">
        <f t="shared" si="8"/>
        <v>26.47058823529412</v>
      </c>
      <c r="Q57" s="35">
        <v>1</v>
      </c>
      <c r="R57" s="32">
        <f t="shared" si="9"/>
        <v>5.5555555555555554</v>
      </c>
      <c r="S57" s="35">
        <v>0</v>
      </c>
      <c r="T57" s="32">
        <f t="shared" si="10"/>
        <v>0</v>
      </c>
      <c r="U57" s="35">
        <v>23</v>
      </c>
      <c r="V57" s="32">
        <f t="shared" si="11"/>
        <v>33.82352941176471</v>
      </c>
      <c r="W57" s="35">
        <v>0</v>
      </c>
      <c r="X57" s="32">
        <f t="shared" si="12"/>
        <v>0</v>
      </c>
      <c r="Y57" s="35">
        <v>2</v>
      </c>
      <c r="Z57" s="32">
        <f t="shared" si="13"/>
        <v>2.9411764705882351</v>
      </c>
      <c r="AA57" s="35">
        <v>0</v>
      </c>
      <c r="AB57" s="32">
        <f t="shared" si="14"/>
        <v>0</v>
      </c>
      <c r="AC57" s="32">
        <f t="shared" si="15"/>
        <v>0</v>
      </c>
      <c r="AD57" s="35">
        <v>2</v>
      </c>
      <c r="AE57" s="32">
        <f t="shared" si="16"/>
        <v>2.9411764705882351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720</v>
      </c>
      <c r="D58" s="35">
        <v>694</v>
      </c>
      <c r="E58" s="32">
        <f t="shared" si="2"/>
        <v>96.388888888888886</v>
      </c>
      <c r="F58" s="35">
        <v>221</v>
      </c>
      <c r="G58" s="32">
        <f t="shared" si="3"/>
        <v>31.84438040345821</v>
      </c>
      <c r="H58" s="106">
        <f t="shared" si="0"/>
        <v>632</v>
      </c>
      <c r="I58" s="32">
        <f t="shared" si="4"/>
        <v>91.066282420749275</v>
      </c>
      <c r="J58" s="32">
        <f t="shared" si="5"/>
        <v>87.777777777777771</v>
      </c>
      <c r="K58" s="35">
        <v>421</v>
      </c>
      <c r="L58" s="32">
        <f t="shared" si="6"/>
        <v>60.662824207492797</v>
      </c>
      <c r="M58" s="35">
        <v>211</v>
      </c>
      <c r="N58" s="32">
        <f t="shared" si="7"/>
        <v>30.403458213256485</v>
      </c>
      <c r="O58" s="99">
        <f t="shared" si="20"/>
        <v>62</v>
      </c>
      <c r="P58" s="32">
        <f t="shared" si="8"/>
        <v>8.93371757925072</v>
      </c>
      <c r="Q58" s="35">
        <v>12</v>
      </c>
      <c r="R58" s="32">
        <f t="shared" si="9"/>
        <v>19.35483870967742</v>
      </c>
      <c r="S58" s="35">
        <v>71</v>
      </c>
      <c r="T58" s="32">
        <f t="shared" si="10"/>
        <v>10.230547550432277</v>
      </c>
      <c r="U58" s="35">
        <v>65</v>
      </c>
      <c r="V58" s="32">
        <f t="shared" si="11"/>
        <v>9.3659942363112396</v>
      </c>
      <c r="W58" s="35">
        <v>1</v>
      </c>
      <c r="X58" s="32">
        <f t="shared" si="12"/>
        <v>0.14409221902017291</v>
      </c>
      <c r="Y58" s="35">
        <v>151</v>
      </c>
      <c r="Z58" s="32">
        <f t="shared" si="13"/>
        <v>21.75792507204611</v>
      </c>
      <c r="AA58" s="35">
        <v>2</v>
      </c>
      <c r="AB58" s="32">
        <f t="shared" si="14"/>
        <v>0.28818443804034583</v>
      </c>
      <c r="AC58" s="32">
        <f t="shared" si="15"/>
        <v>1.3245033112582782</v>
      </c>
      <c r="AD58" s="35">
        <v>1</v>
      </c>
      <c r="AE58" s="32">
        <f t="shared" si="16"/>
        <v>0.14409221902017291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43</v>
      </c>
      <c r="D59" s="35">
        <v>41</v>
      </c>
      <c r="E59" s="32">
        <f t="shared" si="2"/>
        <v>95.348837209302332</v>
      </c>
      <c r="F59" s="35">
        <v>25</v>
      </c>
      <c r="G59" s="32">
        <f t="shared" si="3"/>
        <v>60.975609756097562</v>
      </c>
      <c r="H59" s="106">
        <f t="shared" si="0"/>
        <v>41</v>
      </c>
      <c r="I59" s="32">
        <f t="shared" si="4"/>
        <v>100</v>
      </c>
      <c r="J59" s="32">
        <f t="shared" si="5"/>
        <v>95.348837209302332</v>
      </c>
      <c r="K59" s="35">
        <v>28</v>
      </c>
      <c r="L59" s="32">
        <f t="shared" si="6"/>
        <v>68.292682926829272</v>
      </c>
      <c r="M59" s="35">
        <v>13</v>
      </c>
      <c r="N59" s="32">
        <f t="shared" si="7"/>
        <v>31.707317073170731</v>
      </c>
      <c r="O59" s="99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0</v>
      </c>
      <c r="T59" s="32">
        <f t="shared" si="10"/>
        <v>0</v>
      </c>
      <c r="U59" s="35">
        <v>5</v>
      </c>
      <c r="V59" s="32">
        <f t="shared" si="11"/>
        <v>12.195121951219512</v>
      </c>
      <c r="W59" s="35">
        <v>0</v>
      </c>
      <c r="X59" s="32">
        <f t="shared" si="12"/>
        <v>0</v>
      </c>
      <c r="Y59" s="35">
        <v>8</v>
      </c>
      <c r="Z59" s="32">
        <f t="shared" si="13"/>
        <v>19.512195121951219</v>
      </c>
      <c r="AA59" s="35">
        <v>0</v>
      </c>
      <c r="AB59" s="32">
        <f t="shared" si="14"/>
        <v>0</v>
      </c>
      <c r="AC59" s="32">
        <f t="shared" si="15"/>
        <v>0</v>
      </c>
      <c r="AD59" s="35">
        <v>5</v>
      </c>
      <c r="AE59" s="32">
        <f t="shared" si="16"/>
        <v>12.195121951219512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4210</v>
      </c>
      <c r="D60" s="35">
        <v>4046</v>
      </c>
      <c r="E60" s="32">
        <f t="shared" si="2"/>
        <v>96.104513064133016</v>
      </c>
      <c r="F60" s="35">
        <v>1544</v>
      </c>
      <c r="G60" s="32">
        <f t="shared" si="3"/>
        <v>38.161146811665844</v>
      </c>
      <c r="H60" s="106">
        <f t="shared" si="0"/>
        <v>3505</v>
      </c>
      <c r="I60" s="32">
        <f t="shared" si="4"/>
        <v>86.628769154720715</v>
      </c>
      <c r="J60" s="32">
        <f t="shared" si="5"/>
        <v>83.254156769596193</v>
      </c>
      <c r="K60" s="35">
        <v>1990</v>
      </c>
      <c r="L60" s="32">
        <f t="shared" si="6"/>
        <v>49.184379634206628</v>
      </c>
      <c r="M60" s="35">
        <v>1515</v>
      </c>
      <c r="N60" s="32">
        <f t="shared" si="7"/>
        <v>37.444389520514086</v>
      </c>
      <c r="O60" s="99">
        <f t="shared" si="20"/>
        <v>541</v>
      </c>
      <c r="P60" s="32">
        <f t="shared" si="8"/>
        <v>13.371230845279289</v>
      </c>
      <c r="Q60" s="35">
        <v>37</v>
      </c>
      <c r="R60" s="32">
        <f t="shared" si="9"/>
        <v>6.8391866913123849</v>
      </c>
      <c r="S60" s="35">
        <v>267</v>
      </c>
      <c r="T60" s="32">
        <f t="shared" si="10"/>
        <v>6.5991102323282256</v>
      </c>
      <c r="U60" s="35">
        <v>503</v>
      </c>
      <c r="V60" s="32">
        <f t="shared" si="11"/>
        <v>12.432031636183885</v>
      </c>
      <c r="W60" s="35">
        <v>86</v>
      </c>
      <c r="X60" s="32">
        <f t="shared" si="12"/>
        <v>2.125556104794859</v>
      </c>
      <c r="Y60" s="35">
        <v>407</v>
      </c>
      <c r="Z60" s="32">
        <f t="shared" si="13"/>
        <v>10.059317844784973</v>
      </c>
      <c r="AA60" s="35">
        <v>4</v>
      </c>
      <c r="AB60" s="32">
        <f t="shared" si="14"/>
        <v>9.8863074641621349E-2</v>
      </c>
      <c r="AC60" s="32">
        <f t="shared" si="15"/>
        <v>0.98280098280098283</v>
      </c>
      <c r="AD60" s="35">
        <v>415</v>
      </c>
      <c r="AE60" s="32">
        <f t="shared" si="16"/>
        <v>10.257043994068216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289</v>
      </c>
      <c r="D61" s="35">
        <v>289</v>
      </c>
      <c r="E61" s="32">
        <f t="shared" si="2"/>
        <v>100</v>
      </c>
      <c r="F61" s="35">
        <v>131</v>
      </c>
      <c r="G61" s="32">
        <f t="shared" si="3"/>
        <v>45.32871972318339</v>
      </c>
      <c r="H61" s="106">
        <f t="shared" si="0"/>
        <v>278</v>
      </c>
      <c r="I61" s="32">
        <f t="shared" si="4"/>
        <v>96.193771626297575</v>
      </c>
      <c r="J61" s="32">
        <f t="shared" si="5"/>
        <v>96.193771626297575</v>
      </c>
      <c r="K61" s="35">
        <v>166</v>
      </c>
      <c r="L61" s="32">
        <f t="shared" si="6"/>
        <v>57.439446366782008</v>
      </c>
      <c r="M61" s="35">
        <v>112</v>
      </c>
      <c r="N61" s="32">
        <f t="shared" si="7"/>
        <v>38.754325259515568</v>
      </c>
      <c r="O61" s="99">
        <f t="shared" si="20"/>
        <v>11</v>
      </c>
      <c r="P61" s="32">
        <f t="shared" si="8"/>
        <v>3.8062283737024223</v>
      </c>
      <c r="Q61" s="35">
        <v>0</v>
      </c>
      <c r="R61" s="32">
        <f t="shared" si="9"/>
        <v>0</v>
      </c>
      <c r="S61" s="35">
        <v>14</v>
      </c>
      <c r="T61" s="32">
        <f t="shared" si="10"/>
        <v>4.844290657439446</v>
      </c>
      <c r="U61" s="35">
        <v>68</v>
      </c>
      <c r="V61" s="32">
        <f t="shared" si="11"/>
        <v>23.52941176470588</v>
      </c>
      <c r="W61" s="35">
        <v>52</v>
      </c>
      <c r="X61" s="32">
        <f t="shared" si="12"/>
        <v>17.993079584775089</v>
      </c>
      <c r="Y61" s="35">
        <v>16</v>
      </c>
      <c r="Z61" s="32">
        <f t="shared" si="13"/>
        <v>5.5363321799307963</v>
      </c>
      <c r="AA61" s="35">
        <v>0</v>
      </c>
      <c r="AB61" s="32">
        <f t="shared" si="14"/>
        <v>0</v>
      </c>
      <c r="AC61" s="32">
        <f t="shared" si="15"/>
        <v>0</v>
      </c>
      <c r="AD61" s="35">
        <v>21</v>
      </c>
      <c r="AE61" s="32">
        <f t="shared" si="16"/>
        <v>7.2664359861591699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1130.25</v>
      </c>
      <c r="D62" s="35">
        <v>1086</v>
      </c>
      <c r="E62" s="32">
        <f t="shared" si="2"/>
        <v>96.084936960849362</v>
      </c>
      <c r="F62" s="35">
        <v>331</v>
      </c>
      <c r="G62" s="32">
        <f t="shared" si="3"/>
        <v>30.478821362799263</v>
      </c>
      <c r="H62" s="106">
        <f t="shared" si="0"/>
        <v>860</v>
      </c>
      <c r="I62" s="32">
        <f t="shared" si="4"/>
        <v>79.189686924493557</v>
      </c>
      <c r="J62" s="32">
        <f t="shared" si="5"/>
        <v>76.089360760893612</v>
      </c>
      <c r="K62" s="35">
        <v>277</v>
      </c>
      <c r="L62" s="32">
        <f t="shared" si="6"/>
        <v>25.506445672191528</v>
      </c>
      <c r="M62" s="35">
        <v>583</v>
      </c>
      <c r="N62" s="32">
        <f t="shared" si="7"/>
        <v>53.683241252302025</v>
      </c>
      <c r="O62" s="99">
        <f t="shared" si="20"/>
        <v>226</v>
      </c>
      <c r="P62" s="32">
        <f t="shared" si="8"/>
        <v>20.810313075506446</v>
      </c>
      <c r="Q62" s="35">
        <v>10</v>
      </c>
      <c r="R62" s="32">
        <f t="shared" si="9"/>
        <v>4.4247787610619467</v>
      </c>
      <c r="S62" s="35">
        <v>159</v>
      </c>
      <c r="T62" s="32">
        <f t="shared" si="10"/>
        <v>14.64088397790055</v>
      </c>
      <c r="U62" s="35">
        <v>188</v>
      </c>
      <c r="V62" s="32">
        <f t="shared" si="11"/>
        <v>17.311233885819522</v>
      </c>
      <c r="W62" s="35">
        <v>4</v>
      </c>
      <c r="X62" s="32">
        <f t="shared" si="12"/>
        <v>0.36832412523020258</v>
      </c>
      <c r="Y62" s="35">
        <v>64</v>
      </c>
      <c r="Z62" s="32">
        <f t="shared" si="13"/>
        <v>5.8931860036832413</v>
      </c>
      <c r="AA62" s="35">
        <v>1</v>
      </c>
      <c r="AB62" s="32">
        <f t="shared" si="14"/>
        <v>9.2081031307550645E-2</v>
      </c>
      <c r="AC62" s="32">
        <f t="shared" si="15"/>
        <v>1.5625</v>
      </c>
      <c r="AD62" s="35">
        <v>55</v>
      </c>
      <c r="AE62" s="32">
        <f t="shared" si="16"/>
        <v>5.0644567219152856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1716</v>
      </c>
      <c r="D63" s="35">
        <v>1691</v>
      </c>
      <c r="E63" s="32">
        <f t="shared" si="2"/>
        <v>98.543123543123542</v>
      </c>
      <c r="F63" s="35">
        <v>585</v>
      </c>
      <c r="G63" s="32">
        <f t="shared" si="3"/>
        <v>34.594914251921935</v>
      </c>
      <c r="H63" s="106">
        <f t="shared" si="0"/>
        <v>1407</v>
      </c>
      <c r="I63" s="32">
        <f t="shared" si="4"/>
        <v>83.205204021289177</v>
      </c>
      <c r="J63" s="32">
        <f t="shared" si="5"/>
        <v>81.993006993006986</v>
      </c>
      <c r="K63" s="35">
        <v>568</v>
      </c>
      <c r="L63" s="32">
        <f t="shared" si="6"/>
        <v>33.589591957421646</v>
      </c>
      <c r="M63" s="35">
        <v>839</v>
      </c>
      <c r="N63" s="32">
        <f t="shared" si="7"/>
        <v>49.61561206386753</v>
      </c>
      <c r="O63" s="99">
        <f t="shared" si="20"/>
        <v>284</v>
      </c>
      <c r="P63" s="32">
        <f t="shared" si="8"/>
        <v>16.794795978710823</v>
      </c>
      <c r="Q63" s="35">
        <v>22</v>
      </c>
      <c r="R63" s="32">
        <f t="shared" si="9"/>
        <v>7.7464788732394361</v>
      </c>
      <c r="S63" s="35">
        <v>60</v>
      </c>
      <c r="T63" s="32">
        <f t="shared" si="10"/>
        <v>3.5481963335304552</v>
      </c>
      <c r="U63" s="35">
        <v>235</v>
      </c>
      <c r="V63" s="32">
        <f t="shared" si="11"/>
        <v>13.897102306327616</v>
      </c>
      <c r="W63" s="35">
        <v>82</v>
      </c>
      <c r="X63" s="32">
        <f t="shared" si="12"/>
        <v>4.849201655824956</v>
      </c>
      <c r="Y63" s="35">
        <v>161</v>
      </c>
      <c r="Z63" s="32">
        <f t="shared" si="13"/>
        <v>9.5209934949733892</v>
      </c>
      <c r="AA63" s="35">
        <v>1</v>
      </c>
      <c r="AB63" s="32">
        <f t="shared" si="14"/>
        <v>5.9136605558840927E-2</v>
      </c>
      <c r="AC63" s="32">
        <f t="shared" si="15"/>
        <v>0.6211180124223602</v>
      </c>
      <c r="AD63" s="35">
        <v>144</v>
      </c>
      <c r="AE63" s="32">
        <f t="shared" si="16"/>
        <v>8.5156712004730934</v>
      </c>
      <c r="AF63" s="35">
        <v>1</v>
      </c>
      <c r="AG63" s="32">
        <f t="shared" si="17"/>
        <v>5.9136605558840927E-2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2419</v>
      </c>
      <c r="D64" s="10">
        <f>SUM(D65:D71)</f>
        <v>2459</v>
      </c>
      <c r="E64" s="43">
        <f>IF(C64=0,0,D64/C64*100)</f>
        <v>101.65357585779246</v>
      </c>
      <c r="F64" s="10">
        <f>SUM(F65:F71)</f>
        <v>653</v>
      </c>
      <c r="G64" s="43">
        <f>IF(D64=0,0,F64/D64*100)</f>
        <v>26.555510370069136</v>
      </c>
      <c r="H64" s="61">
        <f>SUM(H65:H71)</f>
        <v>2173</v>
      </c>
      <c r="I64" s="43">
        <f>IF(D64=0,0,H64/D64*100)</f>
        <v>88.36925579503864</v>
      </c>
      <c r="J64" s="43">
        <f>IF(C64=0,0,H64/C64*100)</f>
        <v>89.830508474576277</v>
      </c>
      <c r="K64" s="10">
        <f>SUM(K65:K71)</f>
        <v>1003</v>
      </c>
      <c r="L64" s="43">
        <f>IF(D64=0,0,K64/D64*100)</f>
        <v>40.788938592923948</v>
      </c>
      <c r="M64" s="10">
        <f>SUM(M65:M71)</f>
        <v>1170</v>
      </c>
      <c r="N64" s="43">
        <f>IF(D64=0,0,M64/D64*100)</f>
        <v>47.580317202114678</v>
      </c>
      <c r="O64" s="61">
        <f>SUM(O65:O71)</f>
        <v>286</v>
      </c>
      <c r="P64" s="43">
        <f>IF(D64=0,0,O64/D64*100)</f>
        <v>11.630744204961365</v>
      </c>
      <c r="Q64" s="10">
        <f>SUM(Q65:Q71)</f>
        <v>35</v>
      </c>
      <c r="R64" s="43">
        <f t="shared" si="9"/>
        <v>12.237762237762238</v>
      </c>
      <c r="S64" s="10">
        <f>SUM(S65:S71)</f>
        <v>209</v>
      </c>
      <c r="T64" s="43">
        <f>IF(D64=0,0,S64/D64*100)</f>
        <v>8.4993899959333064</v>
      </c>
      <c r="U64" s="10">
        <f>SUM(U65:U71)</f>
        <v>541</v>
      </c>
      <c r="V64" s="43">
        <f t="shared" si="11"/>
        <v>22.000813338755592</v>
      </c>
      <c r="W64" s="10">
        <f>SUM(W65:W71)</f>
        <v>84</v>
      </c>
      <c r="X64" s="43">
        <f>IF(D64=0,0,W64/D64*100)</f>
        <v>3.4160227734851563</v>
      </c>
      <c r="Y64" s="10">
        <f>SUM(Y65:Y71)</f>
        <v>186</v>
      </c>
      <c r="Z64" s="43">
        <f>IF(D64=0,0,Y64/D64*100)</f>
        <v>7.5640504270028472</v>
      </c>
      <c r="AA64" s="10">
        <f>SUM(AA65:AA71)</f>
        <v>5</v>
      </c>
      <c r="AB64" s="43">
        <f>IF(D64=0,0,AA64/D64*100)</f>
        <v>0.20333468889792597</v>
      </c>
      <c r="AC64" s="43">
        <f>IF(Y64=0,0,AA64/Y64*100)</f>
        <v>2.6881720430107525</v>
      </c>
      <c r="AD64" s="10">
        <f>SUM(AD65:AD71)</f>
        <v>126</v>
      </c>
      <c r="AE64" s="43">
        <f t="shared" si="16"/>
        <v>5.1240341602277351</v>
      </c>
      <c r="AF64" s="10">
        <f>SUM(AF65:AF71)</f>
        <v>2</v>
      </c>
      <c r="AG64" s="43">
        <f>IF(D64=0,0,AF64/D64*100)</f>
        <v>8.133387555917039E-2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239</v>
      </c>
      <c r="D65" s="35">
        <v>239</v>
      </c>
      <c r="E65" s="32">
        <f t="shared" si="2"/>
        <v>100</v>
      </c>
      <c r="F65" s="35">
        <v>7</v>
      </c>
      <c r="G65" s="32">
        <f t="shared" si="3"/>
        <v>2.9288702928870292</v>
      </c>
      <c r="H65" s="106">
        <f t="shared" si="0"/>
        <v>215</v>
      </c>
      <c r="I65" s="32">
        <f t="shared" si="4"/>
        <v>89.958158995815893</v>
      </c>
      <c r="J65" s="32">
        <f t="shared" si="5"/>
        <v>89.958158995815893</v>
      </c>
      <c r="K65" s="35">
        <v>61</v>
      </c>
      <c r="L65" s="32">
        <f t="shared" si="6"/>
        <v>25.523012552301257</v>
      </c>
      <c r="M65" s="35">
        <v>154</v>
      </c>
      <c r="N65" s="32">
        <f t="shared" si="7"/>
        <v>64.43514644351464</v>
      </c>
      <c r="O65" s="99">
        <f t="shared" ref="O65:O71" si="21">D65-H65</f>
        <v>24</v>
      </c>
      <c r="P65" s="32">
        <f t="shared" si="8"/>
        <v>10.0418410041841</v>
      </c>
      <c r="Q65" s="35">
        <v>1</v>
      </c>
      <c r="R65" s="32">
        <f t="shared" si="9"/>
        <v>4.1666666666666661</v>
      </c>
      <c r="S65" s="35">
        <v>27</v>
      </c>
      <c r="T65" s="32">
        <f t="shared" si="10"/>
        <v>11.297071129707113</v>
      </c>
      <c r="U65" s="35">
        <v>78</v>
      </c>
      <c r="V65" s="32">
        <f t="shared" si="11"/>
        <v>32.635983263598327</v>
      </c>
      <c r="W65" s="35">
        <v>0</v>
      </c>
      <c r="X65" s="32">
        <f t="shared" si="12"/>
        <v>0</v>
      </c>
      <c r="Y65" s="35">
        <v>7</v>
      </c>
      <c r="Z65" s="32">
        <f t="shared" si="13"/>
        <v>2.9288702928870292</v>
      </c>
      <c r="AA65" s="35">
        <v>0</v>
      </c>
      <c r="AB65" s="32">
        <f t="shared" si="14"/>
        <v>0</v>
      </c>
      <c r="AC65" s="32">
        <f t="shared" si="15"/>
        <v>0</v>
      </c>
      <c r="AD65" s="35">
        <v>3</v>
      </c>
      <c r="AE65" s="32">
        <f t="shared" si="16"/>
        <v>1.2552301255230125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38</v>
      </c>
      <c r="D66" s="35">
        <v>38</v>
      </c>
      <c r="E66" s="32">
        <f t="shared" si="2"/>
        <v>100</v>
      </c>
      <c r="F66" s="35">
        <v>7</v>
      </c>
      <c r="G66" s="32">
        <f t="shared" si="3"/>
        <v>18.421052631578945</v>
      </c>
      <c r="H66" s="106">
        <f t="shared" si="0"/>
        <v>38</v>
      </c>
      <c r="I66" s="32">
        <f t="shared" si="4"/>
        <v>100</v>
      </c>
      <c r="J66" s="32">
        <f t="shared" si="5"/>
        <v>100</v>
      </c>
      <c r="K66" s="35">
        <v>21</v>
      </c>
      <c r="L66" s="32">
        <f t="shared" si="6"/>
        <v>55.26315789473685</v>
      </c>
      <c r="M66" s="35">
        <v>17</v>
      </c>
      <c r="N66" s="32">
        <f t="shared" si="7"/>
        <v>44.736842105263158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5</v>
      </c>
      <c r="T66" s="32">
        <f t="shared" si="10"/>
        <v>13.157894736842104</v>
      </c>
      <c r="U66" s="35">
        <v>1</v>
      </c>
      <c r="V66" s="32">
        <f t="shared" si="11"/>
        <v>2.6315789473684208</v>
      </c>
      <c r="W66" s="35">
        <v>0</v>
      </c>
      <c r="X66" s="32">
        <f t="shared" si="12"/>
        <v>0</v>
      </c>
      <c r="Y66" s="35">
        <v>2</v>
      </c>
      <c r="Z66" s="32">
        <f t="shared" si="13"/>
        <v>5.2631578947368416</v>
      </c>
      <c r="AA66" s="35">
        <v>0</v>
      </c>
      <c r="AB66" s="32">
        <f t="shared" si="14"/>
        <v>0</v>
      </c>
      <c r="AC66" s="32">
        <f t="shared" si="15"/>
        <v>0</v>
      </c>
      <c r="AD66" s="35">
        <v>2</v>
      </c>
      <c r="AE66" s="32">
        <f t="shared" si="16"/>
        <v>5.2631578947368416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144</v>
      </c>
      <c r="D67" s="35">
        <v>142</v>
      </c>
      <c r="E67" s="32">
        <f t="shared" si="2"/>
        <v>98.611111111111114</v>
      </c>
      <c r="F67" s="35">
        <v>23</v>
      </c>
      <c r="G67" s="32">
        <f t="shared" si="3"/>
        <v>16.197183098591552</v>
      </c>
      <c r="H67" s="106">
        <f t="shared" si="0"/>
        <v>132</v>
      </c>
      <c r="I67" s="32">
        <f t="shared" si="4"/>
        <v>92.957746478873233</v>
      </c>
      <c r="J67" s="32">
        <f t="shared" si="5"/>
        <v>91.666666666666657</v>
      </c>
      <c r="K67" s="35">
        <v>66</v>
      </c>
      <c r="L67" s="32">
        <f t="shared" si="6"/>
        <v>46.478873239436616</v>
      </c>
      <c r="M67" s="35">
        <v>66</v>
      </c>
      <c r="N67" s="32">
        <f t="shared" si="7"/>
        <v>46.478873239436616</v>
      </c>
      <c r="O67" s="99">
        <f t="shared" si="21"/>
        <v>10</v>
      </c>
      <c r="P67" s="32">
        <f t="shared" si="8"/>
        <v>7.042253521126761</v>
      </c>
      <c r="Q67" s="35">
        <v>0</v>
      </c>
      <c r="R67" s="32">
        <f t="shared" si="9"/>
        <v>0</v>
      </c>
      <c r="S67" s="35">
        <v>8</v>
      </c>
      <c r="T67" s="32">
        <f t="shared" si="10"/>
        <v>5.6338028169014089</v>
      </c>
      <c r="U67" s="35">
        <v>39</v>
      </c>
      <c r="V67" s="32">
        <f t="shared" si="11"/>
        <v>27.464788732394368</v>
      </c>
      <c r="W67" s="35">
        <v>0</v>
      </c>
      <c r="X67" s="32">
        <f t="shared" si="12"/>
        <v>0</v>
      </c>
      <c r="Y67" s="35">
        <v>4</v>
      </c>
      <c r="Z67" s="32">
        <f t="shared" si="13"/>
        <v>2.8169014084507045</v>
      </c>
      <c r="AA67" s="35">
        <v>0</v>
      </c>
      <c r="AB67" s="32">
        <f t="shared" si="14"/>
        <v>0</v>
      </c>
      <c r="AC67" s="32">
        <f t="shared" si="15"/>
        <v>0</v>
      </c>
      <c r="AD67" s="35">
        <v>1</v>
      </c>
      <c r="AE67" s="32">
        <f t="shared" si="16"/>
        <v>0.70422535211267612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198</v>
      </c>
      <c r="D68" s="35">
        <v>196</v>
      </c>
      <c r="E68" s="32">
        <f t="shared" si="2"/>
        <v>98.98989898989899</v>
      </c>
      <c r="F68" s="35">
        <v>35</v>
      </c>
      <c r="G68" s="32">
        <f t="shared" si="3"/>
        <v>17.857142857142858</v>
      </c>
      <c r="H68" s="106">
        <f t="shared" si="0"/>
        <v>192</v>
      </c>
      <c r="I68" s="32">
        <f t="shared" si="4"/>
        <v>97.959183673469383</v>
      </c>
      <c r="J68" s="32">
        <f t="shared" si="5"/>
        <v>96.969696969696969</v>
      </c>
      <c r="K68" s="35">
        <v>79</v>
      </c>
      <c r="L68" s="32">
        <f t="shared" si="6"/>
        <v>40.306122448979593</v>
      </c>
      <c r="M68" s="35">
        <v>113</v>
      </c>
      <c r="N68" s="32">
        <f t="shared" si="7"/>
        <v>57.653061224489797</v>
      </c>
      <c r="O68" s="99">
        <f t="shared" si="21"/>
        <v>4</v>
      </c>
      <c r="P68" s="32">
        <f t="shared" si="8"/>
        <v>2.0408163265306123</v>
      </c>
      <c r="Q68" s="35">
        <v>5</v>
      </c>
      <c r="R68" s="32">
        <f t="shared" si="9"/>
        <v>125</v>
      </c>
      <c r="S68" s="35">
        <v>21</v>
      </c>
      <c r="T68" s="32">
        <f t="shared" si="10"/>
        <v>10.714285714285714</v>
      </c>
      <c r="U68" s="35">
        <v>121</v>
      </c>
      <c r="V68" s="32">
        <f t="shared" si="11"/>
        <v>61.734693877551017</v>
      </c>
      <c r="W68" s="35">
        <v>3</v>
      </c>
      <c r="X68" s="32">
        <f t="shared" si="12"/>
        <v>1.5306122448979591</v>
      </c>
      <c r="Y68" s="35">
        <v>19</v>
      </c>
      <c r="Z68" s="32">
        <f t="shared" si="13"/>
        <v>9.6938775510204085</v>
      </c>
      <c r="AA68" s="35">
        <v>1</v>
      </c>
      <c r="AB68" s="32">
        <f t="shared" si="14"/>
        <v>0.51020408163265307</v>
      </c>
      <c r="AC68" s="32">
        <f t="shared" si="15"/>
        <v>5.2631578947368416</v>
      </c>
      <c r="AD68" s="35">
        <v>11</v>
      </c>
      <c r="AE68" s="32">
        <f t="shared" si="16"/>
        <v>5.6122448979591839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47</v>
      </c>
      <c r="E69" s="32">
        <f t="shared" si="2"/>
        <v>0</v>
      </c>
      <c r="F69" s="35">
        <v>3</v>
      </c>
      <c r="G69" s="32">
        <f t="shared" si="3"/>
        <v>6.3829787234042552</v>
      </c>
      <c r="H69" s="106">
        <f t="shared" si="0"/>
        <v>29</v>
      </c>
      <c r="I69" s="32">
        <f t="shared" si="4"/>
        <v>61.702127659574465</v>
      </c>
      <c r="J69" s="32">
        <f t="shared" si="5"/>
        <v>0</v>
      </c>
      <c r="K69" s="35">
        <v>29</v>
      </c>
      <c r="L69" s="32">
        <f t="shared" si="6"/>
        <v>61.702127659574465</v>
      </c>
      <c r="M69" s="35">
        <v>0</v>
      </c>
      <c r="N69" s="32">
        <f t="shared" si="7"/>
        <v>0</v>
      </c>
      <c r="O69" s="99">
        <f t="shared" si="21"/>
        <v>18</v>
      </c>
      <c r="P69" s="32">
        <f t="shared" si="8"/>
        <v>38.297872340425535</v>
      </c>
      <c r="Q69" s="35">
        <v>18</v>
      </c>
      <c r="R69" s="32">
        <f t="shared" si="9"/>
        <v>100</v>
      </c>
      <c r="S69" s="35">
        <v>15</v>
      </c>
      <c r="T69" s="32">
        <f t="shared" si="10"/>
        <v>31.914893617021278</v>
      </c>
      <c r="U69" s="35">
        <v>23</v>
      </c>
      <c r="V69" s="32">
        <f t="shared" si="11"/>
        <v>48.936170212765958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7</v>
      </c>
      <c r="D70" s="35">
        <v>76</v>
      </c>
      <c r="E70" s="32">
        <f t="shared" si="2"/>
        <v>1085.7142857142858</v>
      </c>
      <c r="F70" s="35">
        <v>2</v>
      </c>
      <c r="G70" s="32">
        <f t="shared" si="3"/>
        <v>2.6315789473684208</v>
      </c>
      <c r="H70" s="106">
        <f t="shared" si="0"/>
        <v>47</v>
      </c>
      <c r="I70" s="32">
        <f t="shared" si="4"/>
        <v>61.842105263157897</v>
      </c>
      <c r="J70" s="32">
        <f t="shared" si="5"/>
        <v>671.42857142857144</v>
      </c>
      <c r="K70" s="35">
        <v>28</v>
      </c>
      <c r="L70" s="32">
        <f t="shared" si="6"/>
        <v>36.84210526315789</v>
      </c>
      <c r="M70" s="35">
        <v>19</v>
      </c>
      <c r="N70" s="32">
        <f t="shared" si="7"/>
        <v>25</v>
      </c>
      <c r="O70" s="99">
        <f t="shared" si="21"/>
        <v>29</v>
      </c>
      <c r="P70" s="32">
        <f t="shared" si="8"/>
        <v>38.15789473684211</v>
      </c>
      <c r="Q70" s="35">
        <v>4</v>
      </c>
      <c r="R70" s="32">
        <f t="shared" si="9"/>
        <v>13.793103448275861</v>
      </c>
      <c r="S70" s="35">
        <v>8</v>
      </c>
      <c r="T70" s="32">
        <f t="shared" si="10"/>
        <v>10.526315789473683</v>
      </c>
      <c r="U70" s="35">
        <v>1</v>
      </c>
      <c r="V70" s="32">
        <f t="shared" si="11"/>
        <v>1.3157894736842104</v>
      </c>
      <c r="W70" s="35">
        <v>6</v>
      </c>
      <c r="X70" s="32">
        <f t="shared" si="12"/>
        <v>7.8947368421052628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2</v>
      </c>
      <c r="AE70" s="32">
        <f t="shared" si="16"/>
        <v>2.6315789473684208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1793</v>
      </c>
      <c r="D71" s="35">
        <v>1721</v>
      </c>
      <c r="E71" s="32">
        <f t="shared" si="2"/>
        <v>95.984383714445059</v>
      </c>
      <c r="F71" s="35">
        <v>576</v>
      </c>
      <c r="G71" s="32">
        <f t="shared" si="3"/>
        <v>33.46891342242882</v>
      </c>
      <c r="H71" s="106">
        <f t="shared" si="0"/>
        <v>1520</v>
      </c>
      <c r="I71" s="32">
        <f t="shared" si="4"/>
        <v>88.320743753631618</v>
      </c>
      <c r="J71" s="32">
        <f t="shared" si="5"/>
        <v>84.774121583937529</v>
      </c>
      <c r="K71" s="35">
        <v>719</v>
      </c>
      <c r="L71" s="32">
        <f t="shared" si="6"/>
        <v>41.778036025566529</v>
      </c>
      <c r="M71" s="35">
        <v>801</v>
      </c>
      <c r="N71" s="32">
        <f t="shared" si="7"/>
        <v>46.542707728065082</v>
      </c>
      <c r="O71" s="99">
        <f t="shared" si="21"/>
        <v>201</v>
      </c>
      <c r="P71" s="32">
        <f t="shared" si="8"/>
        <v>11.679256246368389</v>
      </c>
      <c r="Q71" s="35">
        <v>7</v>
      </c>
      <c r="R71" s="32">
        <f t="shared" si="9"/>
        <v>3.4825870646766171</v>
      </c>
      <c r="S71" s="35">
        <v>125</v>
      </c>
      <c r="T71" s="32">
        <f t="shared" si="10"/>
        <v>7.2632190586868095</v>
      </c>
      <c r="U71" s="35">
        <v>278</v>
      </c>
      <c r="V71" s="32">
        <f t="shared" si="11"/>
        <v>16.153399186519465</v>
      </c>
      <c r="W71" s="35">
        <v>75</v>
      </c>
      <c r="X71" s="32">
        <f t="shared" si="12"/>
        <v>4.3579314352120857</v>
      </c>
      <c r="Y71" s="35">
        <v>154</v>
      </c>
      <c r="Z71" s="32">
        <f t="shared" si="13"/>
        <v>8.9482858803021497</v>
      </c>
      <c r="AA71" s="35">
        <v>4</v>
      </c>
      <c r="AB71" s="32">
        <f t="shared" si="14"/>
        <v>0.2324230098779779</v>
      </c>
      <c r="AC71" s="32">
        <f t="shared" si="15"/>
        <v>2.5974025974025974</v>
      </c>
      <c r="AD71" s="35">
        <v>107</v>
      </c>
      <c r="AE71" s="32">
        <f t="shared" si="16"/>
        <v>6.2173155142359091</v>
      </c>
      <c r="AF71" s="35">
        <v>2</v>
      </c>
      <c r="AG71" s="32">
        <f t="shared" si="17"/>
        <v>0.11621150493898895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3182</v>
      </c>
      <c r="D72" s="10">
        <f>SUM(D73:D78)</f>
        <v>2901</v>
      </c>
      <c r="E72" s="43">
        <f t="shared" si="2"/>
        <v>91.169076052796981</v>
      </c>
      <c r="F72" s="10">
        <f>SUM(F73:F78)</f>
        <v>1395</v>
      </c>
      <c r="G72" s="43">
        <f t="shared" si="3"/>
        <v>48.086866597724921</v>
      </c>
      <c r="H72" s="61">
        <f>SUM(H73:H78)</f>
        <v>2246</v>
      </c>
      <c r="I72" s="43">
        <f>IF(D72=0,0,H72/D72*100)</f>
        <v>77.421578765942783</v>
      </c>
      <c r="J72" s="43">
        <f>IF(C72=0,0,H72/C72*100)</f>
        <v>70.584538026398491</v>
      </c>
      <c r="K72" s="10">
        <f>SUM(K73:K78)</f>
        <v>1062</v>
      </c>
      <c r="L72" s="43">
        <f t="shared" si="6"/>
        <v>36.608066184074453</v>
      </c>
      <c r="M72" s="10">
        <f>SUM(M73:M78)</f>
        <v>1184</v>
      </c>
      <c r="N72" s="43">
        <f>IF(D72=0,0,M72/D72*100)</f>
        <v>40.813512581868324</v>
      </c>
      <c r="O72" s="61">
        <f>SUM(O73:O78)</f>
        <v>655</v>
      </c>
      <c r="P72" s="43">
        <f>IF(D72=0,0,O72/D72*100)</f>
        <v>22.578421234057224</v>
      </c>
      <c r="Q72" s="10">
        <f>SUM(Q73:Q78)</f>
        <v>50</v>
      </c>
      <c r="R72" s="43">
        <f t="shared" si="9"/>
        <v>7.6335877862595423</v>
      </c>
      <c r="S72" s="10">
        <f>SUM(S73:S78)</f>
        <v>191</v>
      </c>
      <c r="T72" s="43">
        <f>IF(D72=0,0,S72/D72*100)</f>
        <v>6.5839365735953113</v>
      </c>
      <c r="U72" s="10">
        <f>SUM(U73:U78)</f>
        <v>368</v>
      </c>
      <c r="V72" s="43">
        <f t="shared" si="11"/>
        <v>12.68528093760772</v>
      </c>
      <c r="W72" s="10">
        <f>SUM(W73:W78)</f>
        <v>252</v>
      </c>
      <c r="X72" s="43">
        <f>IF(D72=0,0,W72/D72*100)</f>
        <v>8.686659772492245</v>
      </c>
      <c r="Y72" s="10">
        <f>SUM(Y73:Y78)</f>
        <v>322</v>
      </c>
      <c r="Z72" s="43">
        <f>IF(D72=0,0,Y72/D72*100)</f>
        <v>11.099620820406757</v>
      </c>
      <c r="AA72" s="10">
        <f>SUM(AA73:AA78)</f>
        <v>7</v>
      </c>
      <c r="AB72" s="43">
        <f>IF(D72=0,0,AA72/D72*100)</f>
        <v>0.24129610479145122</v>
      </c>
      <c r="AC72" s="43">
        <f>IF(Y72=0,0,AA72/Y72*100)</f>
        <v>2.1739130434782608</v>
      </c>
      <c r="AD72" s="10">
        <f>SUM(AD73:AD78)</f>
        <v>352</v>
      </c>
      <c r="AE72" s="43">
        <f t="shared" si="16"/>
        <v>12.133746983798691</v>
      </c>
      <c r="AF72" s="10">
        <f>SUM(AF73:AF78)</f>
        <v>2</v>
      </c>
      <c r="AG72" s="43">
        <f>IF(D72=0,0,AF72/D72*100)</f>
        <v>6.894174422612892E-2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383</v>
      </c>
      <c r="D73" s="35">
        <v>382</v>
      </c>
      <c r="E73" s="32">
        <f t="shared" si="2"/>
        <v>99.738903394255871</v>
      </c>
      <c r="F73" s="35">
        <v>160</v>
      </c>
      <c r="G73" s="32">
        <f t="shared" si="3"/>
        <v>41.8848167539267</v>
      </c>
      <c r="H73" s="106">
        <f t="shared" si="0"/>
        <v>294</v>
      </c>
      <c r="I73" s="32">
        <f t="shared" si="4"/>
        <v>76.96335078534031</v>
      </c>
      <c r="J73" s="32">
        <f t="shared" si="5"/>
        <v>76.762402088772845</v>
      </c>
      <c r="K73" s="35">
        <v>83</v>
      </c>
      <c r="L73" s="32">
        <f t="shared" si="6"/>
        <v>21.727748691099478</v>
      </c>
      <c r="M73" s="35">
        <v>211</v>
      </c>
      <c r="N73" s="32">
        <f t="shared" si="7"/>
        <v>55.235602094240846</v>
      </c>
      <c r="O73" s="99">
        <f t="shared" ref="O73:O78" si="22">D73-H73</f>
        <v>88</v>
      </c>
      <c r="P73" s="32">
        <f t="shared" si="8"/>
        <v>23.036649214659686</v>
      </c>
      <c r="Q73" s="35">
        <v>2</v>
      </c>
      <c r="R73" s="32">
        <f t="shared" si="9"/>
        <v>2.2727272727272729</v>
      </c>
      <c r="S73" s="35">
        <v>19</v>
      </c>
      <c r="T73" s="32">
        <f t="shared" si="10"/>
        <v>4.9738219895287958</v>
      </c>
      <c r="U73" s="35">
        <v>43</v>
      </c>
      <c r="V73" s="32">
        <f t="shared" si="11"/>
        <v>11.2565445026178</v>
      </c>
      <c r="W73" s="35">
        <v>3</v>
      </c>
      <c r="X73" s="32">
        <f t="shared" si="12"/>
        <v>0.78534031413612559</v>
      </c>
      <c r="Y73" s="35">
        <v>56</v>
      </c>
      <c r="Z73" s="32">
        <f t="shared" si="13"/>
        <v>14.659685863874344</v>
      </c>
      <c r="AA73" s="35">
        <v>0</v>
      </c>
      <c r="AB73" s="32">
        <f t="shared" si="14"/>
        <v>0</v>
      </c>
      <c r="AC73" s="32">
        <f t="shared" si="15"/>
        <v>0</v>
      </c>
      <c r="AD73" s="35">
        <v>47</v>
      </c>
      <c r="AE73" s="32">
        <f t="shared" si="16"/>
        <v>12.30366492146597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1196.5</v>
      </c>
      <c r="D74" s="35">
        <v>1093</v>
      </c>
      <c r="E74" s="32">
        <f t="shared" si="2"/>
        <v>91.349770162975346</v>
      </c>
      <c r="F74" s="35">
        <v>591</v>
      </c>
      <c r="G74" s="32">
        <f t="shared" si="3"/>
        <v>54.07136322049405</v>
      </c>
      <c r="H74" s="106">
        <f t="shared" si="0"/>
        <v>770</v>
      </c>
      <c r="I74" s="32">
        <f t="shared" si="4"/>
        <v>70.448307410795977</v>
      </c>
      <c r="J74" s="32">
        <f t="shared" si="5"/>
        <v>64.354366903468446</v>
      </c>
      <c r="K74" s="35">
        <v>370</v>
      </c>
      <c r="L74" s="32">
        <f t="shared" si="6"/>
        <v>33.851784080512353</v>
      </c>
      <c r="M74" s="35">
        <v>400</v>
      </c>
      <c r="N74" s="32">
        <f t="shared" si="7"/>
        <v>36.596523330283624</v>
      </c>
      <c r="O74" s="99">
        <f t="shared" si="22"/>
        <v>323</v>
      </c>
      <c r="P74" s="32">
        <f t="shared" si="8"/>
        <v>29.551692589204027</v>
      </c>
      <c r="Q74" s="35">
        <v>16</v>
      </c>
      <c r="R74" s="32">
        <f t="shared" si="9"/>
        <v>4.9535603715170282</v>
      </c>
      <c r="S74" s="35">
        <v>42</v>
      </c>
      <c r="T74" s="32">
        <f t="shared" si="10"/>
        <v>3.8426349496797805</v>
      </c>
      <c r="U74" s="35">
        <v>156</v>
      </c>
      <c r="V74" s="32">
        <f t="shared" si="11"/>
        <v>14.272644098810613</v>
      </c>
      <c r="W74" s="35">
        <v>86</v>
      </c>
      <c r="X74" s="32">
        <f t="shared" si="12"/>
        <v>7.8682525160109789</v>
      </c>
      <c r="Y74" s="35">
        <v>111</v>
      </c>
      <c r="Z74" s="32">
        <f t="shared" si="13"/>
        <v>10.155535224153706</v>
      </c>
      <c r="AA74" s="35">
        <v>1</v>
      </c>
      <c r="AB74" s="32">
        <f t="shared" si="14"/>
        <v>9.1491308325709064E-2</v>
      </c>
      <c r="AC74" s="32">
        <f t="shared" si="15"/>
        <v>0.90090090090090091</v>
      </c>
      <c r="AD74" s="35">
        <v>111</v>
      </c>
      <c r="AE74" s="32">
        <f t="shared" si="16"/>
        <v>10.155535224153706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807</v>
      </c>
      <c r="D75" s="35">
        <v>785</v>
      </c>
      <c r="E75" s="32">
        <f t="shared" si="2"/>
        <v>97.273853779429984</v>
      </c>
      <c r="F75" s="35">
        <v>363</v>
      </c>
      <c r="G75" s="32">
        <f t="shared" si="3"/>
        <v>46.242038216560509</v>
      </c>
      <c r="H75" s="106">
        <f t="shared" si="0"/>
        <v>651</v>
      </c>
      <c r="I75" s="32">
        <f t="shared" si="4"/>
        <v>82.929936305732483</v>
      </c>
      <c r="J75" s="32">
        <f t="shared" si="5"/>
        <v>80.669144981412643</v>
      </c>
      <c r="K75" s="35">
        <v>357</v>
      </c>
      <c r="L75" s="32">
        <f t="shared" si="6"/>
        <v>45.477707006369428</v>
      </c>
      <c r="M75" s="35">
        <v>294</v>
      </c>
      <c r="N75" s="32">
        <f t="shared" si="7"/>
        <v>37.452229299363054</v>
      </c>
      <c r="O75" s="99">
        <f t="shared" si="22"/>
        <v>134</v>
      </c>
      <c r="P75" s="32">
        <f t="shared" si="8"/>
        <v>17.070063694267514</v>
      </c>
      <c r="Q75" s="35">
        <v>11</v>
      </c>
      <c r="R75" s="32">
        <f t="shared" si="9"/>
        <v>8.2089552238805972</v>
      </c>
      <c r="S75" s="35">
        <v>62</v>
      </c>
      <c r="T75" s="32">
        <f t="shared" si="10"/>
        <v>7.8980891719745223</v>
      </c>
      <c r="U75" s="35">
        <v>65</v>
      </c>
      <c r="V75" s="32">
        <f t="shared" si="11"/>
        <v>8.2802547770700627</v>
      </c>
      <c r="W75" s="35">
        <v>52</v>
      </c>
      <c r="X75" s="32">
        <f t="shared" si="12"/>
        <v>6.6242038216560513</v>
      </c>
      <c r="Y75" s="35">
        <v>104</v>
      </c>
      <c r="Z75" s="32">
        <f t="shared" si="13"/>
        <v>13.248407643312103</v>
      </c>
      <c r="AA75" s="35">
        <v>2</v>
      </c>
      <c r="AB75" s="32">
        <f t="shared" si="14"/>
        <v>0.25477707006369427</v>
      </c>
      <c r="AC75" s="32">
        <f t="shared" si="15"/>
        <v>1.9230769230769231</v>
      </c>
      <c r="AD75" s="35">
        <v>84</v>
      </c>
      <c r="AE75" s="32">
        <f t="shared" si="16"/>
        <v>10.70063694267516</v>
      </c>
      <c r="AF75" s="35">
        <v>1</v>
      </c>
      <c r="AG75" s="32">
        <f t="shared" si="17"/>
        <v>0.12738853503184713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673</v>
      </c>
      <c r="D76" s="35">
        <v>537</v>
      </c>
      <c r="E76" s="32">
        <f t="shared" si="2"/>
        <v>79.791976225854384</v>
      </c>
      <c r="F76" s="35">
        <v>229</v>
      </c>
      <c r="G76" s="32">
        <f t="shared" si="3"/>
        <v>42.64432029795158</v>
      </c>
      <c r="H76" s="106">
        <f t="shared" si="0"/>
        <v>447</v>
      </c>
      <c r="I76" s="32">
        <f t="shared" si="4"/>
        <v>83.240223463687144</v>
      </c>
      <c r="J76" s="32">
        <f t="shared" si="5"/>
        <v>66.419019316493305</v>
      </c>
      <c r="K76" s="35">
        <v>214</v>
      </c>
      <c r="L76" s="32">
        <f t="shared" si="6"/>
        <v>39.851024208566109</v>
      </c>
      <c r="M76" s="35">
        <v>233</v>
      </c>
      <c r="N76" s="32">
        <f t="shared" si="7"/>
        <v>43.389199255121042</v>
      </c>
      <c r="O76" s="99">
        <f t="shared" si="22"/>
        <v>90</v>
      </c>
      <c r="P76" s="32">
        <f t="shared" si="8"/>
        <v>16.759776536312849</v>
      </c>
      <c r="Q76" s="35">
        <v>21</v>
      </c>
      <c r="R76" s="32">
        <f t="shared" si="9"/>
        <v>23.333333333333332</v>
      </c>
      <c r="S76" s="35">
        <v>64</v>
      </c>
      <c r="T76" s="32">
        <f t="shared" si="10"/>
        <v>11.918063314711359</v>
      </c>
      <c r="U76" s="35">
        <v>88</v>
      </c>
      <c r="V76" s="32">
        <f t="shared" si="11"/>
        <v>16.387337057728118</v>
      </c>
      <c r="W76" s="35">
        <v>108</v>
      </c>
      <c r="X76" s="32">
        <f t="shared" si="12"/>
        <v>20.11173184357542</v>
      </c>
      <c r="Y76" s="35">
        <v>34</v>
      </c>
      <c r="Z76" s="32">
        <f t="shared" si="13"/>
        <v>6.3314711359404097</v>
      </c>
      <c r="AA76" s="35">
        <v>4</v>
      </c>
      <c r="AB76" s="32">
        <f t="shared" si="14"/>
        <v>0.74487895716945995</v>
      </c>
      <c r="AC76" s="32">
        <f t="shared" si="15"/>
        <v>11.76470588235294</v>
      </c>
      <c r="AD76" s="35">
        <v>90</v>
      </c>
      <c r="AE76" s="32">
        <f t="shared" si="16"/>
        <v>16.759776536312849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26</v>
      </c>
      <c r="D77" s="35">
        <v>24</v>
      </c>
      <c r="E77" s="32">
        <f t="shared" si="2"/>
        <v>92.307692307692307</v>
      </c>
      <c r="F77" s="35">
        <v>14</v>
      </c>
      <c r="G77" s="32">
        <f t="shared" si="3"/>
        <v>58.333333333333336</v>
      </c>
      <c r="H77" s="106">
        <f t="shared" si="0"/>
        <v>19</v>
      </c>
      <c r="I77" s="32">
        <f t="shared" si="4"/>
        <v>79.166666666666657</v>
      </c>
      <c r="J77" s="32">
        <f t="shared" si="5"/>
        <v>73.076923076923066</v>
      </c>
      <c r="K77" s="35">
        <v>3</v>
      </c>
      <c r="L77" s="32">
        <f t="shared" si="6"/>
        <v>12.5</v>
      </c>
      <c r="M77" s="35">
        <v>16</v>
      </c>
      <c r="N77" s="32">
        <f t="shared" si="7"/>
        <v>66.666666666666657</v>
      </c>
      <c r="O77" s="99">
        <f t="shared" si="22"/>
        <v>5</v>
      </c>
      <c r="P77" s="32">
        <f t="shared" si="8"/>
        <v>20.833333333333336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4</v>
      </c>
      <c r="V77" s="32">
        <f t="shared" si="11"/>
        <v>16.666666666666664</v>
      </c>
      <c r="W77" s="35">
        <v>0</v>
      </c>
      <c r="X77" s="32">
        <f t="shared" si="12"/>
        <v>0</v>
      </c>
      <c r="Y77" s="35">
        <v>8</v>
      </c>
      <c r="Z77" s="32">
        <f t="shared" si="13"/>
        <v>33.333333333333329</v>
      </c>
      <c r="AA77" s="35">
        <v>0</v>
      </c>
      <c r="AB77" s="32">
        <f t="shared" si="14"/>
        <v>0</v>
      </c>
      <c r="AC77" s="32">
        <f t="shared" si="15"/>
        <v>0</v>
      </c>
      <c r="AD77" s="35">
        <v>6</v>
      </c>
      <c r="AE77" s="32">
        <f t="shared" si="16"/>
        <v>25</v>
      </c>
      <c r="AF77" s="35">
        <v>1</v>
      </c>
      <c r="AG77" s="32">
        <f t="shared" si="17"/>
        <v>4.1666666666666661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96.5</v>
      </c>
      <c r="D78" s="35">
        <v>80</v>
      </c>
      <c r="E78" s="32">
        <f t="shared" si="2"/>
        <v>82.901554404145074</v>
      </c>
      <c r="F78" s="35">
        <v>38</v>
      </c>
      <c r="G78" s="32">
        <f t="shared" si="3"/>
        <v>47.5</v>
      </c>
      <c r="H78" s="106">
        <f t="shared" si="0"/>
        <v>65</v>
      </c>
      <c r="I78" s="32">
        <f t="shared" si="4"/>
        <v>81.25</v>
      </c>
      <c r="J78" s="32">
        <f t="shared" si="5"/>
        <v>67.357512953367873</v>
      </c>
      <c r="K78" s="35">
        <v>35</v>
      </c>
      <c r="L78" s="32">
        <f t="shared" si="6"/>
        <v>43.75</v>
      </c>
      <c r="M78" s="35">
        <v>30</v>
      </c>
      <c r="N78" s="32">
        <f t="shared" si="7"/>
        <v>37.5</v>
      </c>
      <c r="O78" s="99">
        <f t="shared" si="22"/>
        <v>15</v>
      </c>
      <c r="P78" s="32">
        <f t="shared" si="8"/>
        <v>18.75</v>
      </c>
      <c r="Q78" s="35">
        <v>0</v>
      </c>
      <c r="R78" s="32">
        <f t="shared" si="9"/>
        <v>0</v>
      </c>
      <c r="S78" s="35">
        <v>4</v>
      </c>
      <c r="T78" s="32">
        <f t="shared" si="10"/>
        <v>5</v>
      </c>
      <c r="U78" s="35">
        <v>12</v>
      </c>
      <c r="V78" s="32">
        <f t="shared" si="11"/>
        <v>15</v>
      </c>
      <c r="W78" s="35">
        <v>3</v>
      </c>
      <c r="X78" s="32">
        <f t="shared" si="12"/>
        <v>3.75</v>
      </c>
      <c r="Y78" s="35">
        <v>9</v>
      </c>
      <c r="Z78" s="32">
        <f t="shared" si="13"/>
        <v>11.25</v>
      </c>
      <c r="AA78" s="35">
        <v>0</v>
      </c>
      <c r="AB78" s="32">
        <f t="shared" si="14"/>
        <v>0</v>
      </c>
      <c r="AC78" s="32">
        <f t="shared" si="15"/>
        <v>0</v>
      </c>
      <c r="AD78" s="35">
        <v>14</v>
      </c>
      <c r="AE78" s="32">
        <f t="shared" si="16"/>
        <v>17.5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6486.75</v>
      </c>
      <c r="D79" s="10">
        <f>SUM(D80:D89)</f>
        <v>6053</v>
      </c>
      <c r="E79" s="43">
        <f>IF(C79=0,0,D79/C79*100)</f>
        <v>93.313292480826306</v>
      </c>
      <c r="F79" s="10">
        <f>SUM(F80:F89)</f>
        <v>2512</v>
      </c>
      <c r="G79" s="43">
        <f>IF(D79=0,0,F79/D79*100)</f>
        <v>41.500082603667607</v>
      </c>
      <c r="H79" s="61">
        <f>SUM(H80:H89)</f>
        <v>4168</v>
      </c>
      <c r="I79" s="43">
        <f>IF(D79=0,0,H79/D79*100)</f>
        <v>68.858417313728722</v>
      </c>
      <c r="J79" s="43">
        <f>IF(C79=0,0,H79/C79*100)</f>
        <v>64.254056345627632</v>
      </c>
      <c r="K79" s="10">
        <f>SUM(K80:K89)</f>
        <v>1752</v>
      </c>
      <c r="L79" s="43">
        <f t="shared" si="6"/>
        <v>28.944325128035686</v>
      </c>
      <c r="M79" s="10">
        <f>SUM(M80:M89)</f>
        <v>2416</v>
      </c>
      <c r="N79" s="43">
        <f>IF(D79=0,0,M79/D79*100)</f>
        <v>39.914092185693043</v>
      </c>
      <c r="O79" s="61">
        <f>SUM(O80:O89)</f>
        <v>1885</v>
      </c>
      <c r="P79" s="43">
        <f>IF(D79=0,0,O79/D79*100)</f>
        <v>31.141582686271267</v>
      </c>
      <c r="Q79" s="10">
        <f>SUM(Q80:Q89)</f>
        <v>32</v>
      </c>
      <c r="R79" s="43">
        <f t="shared" si="9"/>
        <v>1.6976127320954906</v>
      </c>
      <c r="S79" s="10">
        <f>SUM(S80:S89)</f>
        <v>293</v>
      </c>
      <c r="T79" s="43">
        <f>IF(D79=0,0,S79/D79*100)</f>
        <v>4.8405749215265157</v>
      </c>
      <c r="U79" s="10">
        <f>SUM(U80:U89)</f>
        <v>721</v>
      </c>
      <c r="V79" s="43">
        <f t="shared" si="11"/>
        <v>11.911448868329753</v>
      </c>
      <c r="W79" s="10">
        <f>SUM(W80:W89)</f>
        <v>201</v>
      </c>
      <c r="X79" s="43">
        <f>IF(D79=0,0,W79/D79*100)</f>
        <v>3.3206674376342309</v>
      </c>
      <c r="Y79" s="10">
        <f>SUM(Y80:Y89)</f>
        <v>684</v>
      </c>
      <c r="Z79" s="43">
        <f>IF(D79=0,0,Y79/D79*100)</f>
        <v>11.300181728068726</v>
      </c>
      <c r="AA79" s="10">
        <f>SUM(AA80:AA89)</f>
        <v>20</v>
      </c>
      <c r="AB79" s="43">
        <f>IF(D79=0,0,AA79/D79*100)</f>
        <v>0.3304146704113663</v>
      </c>
      <c r="AC79" s="43">
        <f>IF(Y79=0,0,AA79/Y79*100)</f>
        <v>2.9239766081871341</v>
      </c>
      <c r="AD79" s="10">
        <f>SUM(AD80:AD89)</f>
        <v>788</v>
      </c>
      <c r="AE79" s="43">
        <f t="shared" si="16"/>
        <v>13.018338014207831</v>
      </c>
      <c r="AF79" s="10">
        <f>SUM(AF80:AF89)</f>
        <v>7</v>
      </c>
      <c r="AG79" s="43">
        <f>IF(D79=0,0,AF79/D79*100)</f>
        <v>0.1156451346439782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79</v>
      </c>
      <c r="D80" s="35">
        <v>78</v>
      </c>
      <c r="E80" s="32">
        <f t="shared" ref="E80:E101" si="23">IF(C80=0,0,D80/C80*100)</f>
        <v>98.734177215189874</v>
      </c>
      <c r="F80" s="35">
        <v>17</v>
      </c>
      <c r="G80" s="32">
        <f t="shared" ref="G80:G101" si="24">IF(D80=0,0,F80/D80*100)</f>
        <v>21.794871794871796</v>
      </c>
      <c r="H80" s="106">
        <f t="shared" si="0"/>
        <v>47</v>
      </c>
      <c r="I80" s="32">
        <f t="shared" ref="I80:I101" si="25">IF(D80=0,0,H80/D80*100)</f>
        <v>60.256410256410255</v>
      </c>
      <c r="J80" s="32">
        <f t="shared" ref="J80:J101" si="26">IF(C80=0,0,H80/C80*100)</f>
        <v>59.493670886075947</v>
      </c>
      <c r="K80" s="35">
        <v>8</v>
      </c>
      <c r="L80" s="32">
        <f t="shared" ref="L80:L101" si="27">IF(D80=0,0,K80/D80*100)</f>
        <v>10.256410256410255</v>
      </c>
      <c r="M80" s="35">
        <v>39</v>
      </c>
      <c r="N80" s="32">
        <f t="shared" ref="N80:N101" si="28">IF(D80=0,0,M80/D80*100)</f>
        <v>50</v>
      </c>
      <c r="O80" s="99">
        <f t="shared" ref="O80:O89" si="29">D80-H80</f>
        <v>31</v>
      </c>
      <c r="P80" s="32">
        <f t="shared" ref="P80:P101" si="30">IF(D80=0,0,O80/D80*100)</f>
        <v>39.743589743589745</v>
      </c>
      <c r="Q80" s="35">
        <v>0</v>
      </c>
      <c r="R80" s="32">
        <f t="shared" ref="R80:R101" si="31">IF(O80=0,0,Q80/O80*100)</f>
        <v>0</v>
      </c>
      <c r="S80" s="35">
        <v>1</v>
      </c>
      <c r="T80" s="32">
        <f t="shared" ref="T80:T101" si="32">IF(D80=0,0,S80/D80*100)</f>
        <v>1.2820512820512819</v>
      </c>
      <c r="U80" s="35">
        <v>8</v>
      </c>
      <c r="V80" s="32">
        <f t="shared" ref="V80:V101" si="33">IF(D80=0,0,U80/D80*100)</f>
        <v>10.256410256410255</v>
      </c>
      <c r="W80" s="35">
        <v>5</v>
      </c>
      <c r="X80" s="32">
        <f t="shared" ref="X80:X101" si="34">IF(D80=0,0,W80/D80*100)</f>
        <v>6.4102564102564097</v>
      </c>
      <c r="Y80" s="35">
        <v>3</v>
      </c>
      <c r="Z80" s="32">
        <f t="shared" ref="Z80:Z101" si="35">IF(D80=0,0,Y80/D80*100)</f>
        <v>3.8461538461538463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3</v>
      </c>
      <c r="AE80" s="32">
        <f t="shared" ref="AE80:AE101" si="38">IF(D80=0,0,AD80/D80*100)</f>
        <v>3.8461538461538463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18</v>
      </c>
      <c r="D81" s="35">
        <v>15</v>
      </c>
      <c r="E81" s="32">
        <f t="shared" si="23"/>
        <v>83.333333333333343</v>
      </c>
      <c r="F81" s="35">
        <v>5</v>
      </c>
      <c r="G81" s="32">
        <f t="shared" si="24"/>
        <v>33.333333333333329</v>
      </c>
      <c r="H81" s="106">
        <f t="shared" ref="H81:H89" si="40">K81+M81</f>
        <v>12</v>
      </c>
      <c r="I81" s="32">
        <f t="shared" si="25"/>
        <v>80</v>
      </c>
      <c r="J81" s="32">
        <f t="shared" si="26"/>
        <v>66.666666666666657</v>
      </c>
      <c r="K81" s="35">
        <v>3</v>
      </c>
      <c r="L81" s="32">
        <f t="shared" si="27"/>
        <v>20</v>
      </c>
      <c r="M81" s="35">
        <v>9</v>
      </c>
      <c r="N81" s="32">
        <f t="shared" si="28"/>
        <v>60</v>
      </c>
      <c r="O81" s="99">
        <f t="shared" si="29"/>
        <v>3</v>
      </c>
      <c r="P81" s="32">
        <f t="shared" si="30"/>
        <v>20</v>
      </c>
      <c r="Q81" s="35">
        <v>0</v>
      </c>
      <c r="R81" s="32">
        <f t="shared" si="31"/>
        <v>0</v>
      </c>
      <c r="S81" s="35">
        <v>1</v>
      </c>
      <c r="T81" s="32">
        <f t="shared" si="32"/>
        <v>6.666666666666667</v>
      </c>
      <c r="U81" s="35">
        <v>1</v>
      </c>
      <c r="V81" s="32">
        <f t="shared" si="33"/>
        <v>6.666666666666667</v>
      </c>
      <c r="W81" s="35">
        <v>0</v>
      </c>
      <c r="X81" s="32">
        <f t="shared" si="34"/>
        <v>0</v>
      </c>
      <c r="Y81" s="35">
        <v>0</v>
      </c>
      <c r="Z81" s="32">
        <f t="shared" si="35"/>
        <v>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40</v>
      </c>
      <c r="D82" s="35">
        <v>37</v>
      </c>
      <c r="E82" s="32">
        <f t="shared" si="23"/>
        <v>92.5</v>
      </c>
      <c r="F82" s="35">
        <v>16</v>
      </c>
      <c r="G82" s="32">
        <f t="shared" si="24"/>
        <v>43.243243243243242</v>
      </c>
      <c r="H82" s="106">
        <f t="shared" si="40"/>
        <v>26</v>
      </c>
      <c r="I82" s="32">
        <f t="shared" si="25"/>
        <v>70.270270270270274</v>
      </c>
      <c r="J82" s="32">
        <f t="shared" si="26"/>
        <v>65</v>
      </c>
      <c r="K82" s="35">
        <v>5</v>
      </c>
      <c r="L82" s="32">
        <f t="shared" si="27"/>
        <v>13.513513513513514</v>
      </c>
      <c r="M82" s="35">
        <v>21</v>
      </c>
      <c r="N82" s="32">
        <f t="shared" si="28"/>
        <v>56.756756756756758</v>
      </c>
      <c r="O82" s="99">
        <f t="shared" si="29"/>
        <v>11</v>
      </c>
      <c r="P82" s="32">
        <f t="shared" si="30"/>
        <v>29.72972972972973</v>
      </c>
      <c r="Q82" s="35">
        <v>0</v>
      </c>
      <c r="R82" s="32">
        <f t="shared" si="31"/>
        <v>0</v>
      </c>
      <c r="S82" s="35">
        <v>1</v>
      </c>
      <c r="T82" s="32">
        <f t="shared" si="32"/>
        <v>2.7027027027027026</v>
      </c>
      <c r="U82" s="35">
        <v>2</v>
      </c>
      <c r="V82" s="32">
        <f t="shared" si="33"/>
        <v>5.4054054054054053</v>
      </c>
      <c r="W82" s="35">
        <v>0</v>
      </c>
      <c r="X82" s="32">
        <f t="shared" si="34"/>
        <v>0</v>
      </c>
      <c r="Y82" s="35">
        <v>8</v>
      </c>
      <c r="Z82" s="32">
        <f t="shared" si="35"/>
        <v>21.621621621621621</v>
      </c>
      <c r="AA82" s="35">
        <v>1</v>
      </c>
      <c r="AB82" s="32">
        <f t="shared" si="36"/>
        <v>2.7027027027027026</v>
      </c>
      <c r="AC82" s="32">
        <f t="shared" si="37"/>
        <v>12.5</v>
      </c>
      <c r="AD82" s="35">
        <v>12</v>
      </c>
      <c r="AE82" s="32">
        <f t="shared" si="38"/>
        <v>32.432432432432435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1505</v>
      </c>
      <c r="D83" s="35">
        <v>1425</v>
      </c>
      <c r="E83" s="32">
        <f t="shared" si="23"/>
        <v>94.684385382059801</v>
      </c>
      <c r="F83" s="35">
        <v>465</v>
      </c>
      <c r="G83" s="32">
        <f t="shared" si="24"/>
        <v>32.631578947368425</v>
      </c>
      <c r="H83" s="106">
        <f t="shared" si="40"/>
        <v>1026</v>
      </c>
      <c r="I83" s="32">
        <f t="shared" si="25"/>
        <v>72</v>
      </c>
      <c r="J83" s="32">
        <f t="shared" si="26"/>
        <v>68.17275747508306</v>
      </c>
      <c r="K83" s="35">
        <v>341</v>
      </c>
      <c r="L83" s="32">
        <f t="shared" si="27"/>
        <v>23.92982456140351</v>
      </c>
      <c r="M83" s="35">
        <v>685</v>
      </c>
      <c r="N83" s="32">
        <f t="shared" si="28"/>
        <v>48.070175438596493</v>
      </c>
      <c r="O83" s="99">
        <f t="shared" si="29"/>
        <v>399</v>
      </c>
      <c r="P83" s="32">
        <f t="shared" si="30"/>
        <v>28.000000000000004</v>
      </c>
      <c r="Q83" s="35">
        <v>6</v>
      </c>
      <c r="R83" s="32">
        <f t="shared" si="31"/>
        <v>1.5037593984962405</v>
      </c>
      <c r="S83" s="35">
        <v>69</v>
      </c>
      <c r="T83" s="32">
        <f t="shared" si="32"/>
        <v>4.8421052631578947</v>
      </c>
      <c r="U83" s="35">
        <v>167</v>
      </c>
      <c r="V83" s="32">
        <f t="shared" si="33"/>
        <v>11.719298245614034</v>
      </c>
      <c r="W83" s="35">
        <v>63</v>
      </c>
      <c r="X83" s="32">
        <f t="shared" si="34"/>
        <v>4.4210526315789469</v>
      </c>
      <c r="Y83" s="35">
        <v>243</v>
      </c>
      <c r="Z83" s="32">
        <f t="shared" si="35"/>
        <v>17.05263157894737</v>
      </c>
      <c r="AA83" s="35">
        <v>10</v>
      </c>
      <c r="AB83" s="32">
        <f t="shared" si="36"/>
        <v>0.70175438596491224</v>
      </c>
      <c r="AC83" s="32">
        <f t="shared" si="37"/>
        <v>4.1152263374485596</v>
      </c>
      <c r="AD83" s="35">
        <v>245</v>
      </c>
      <c r="AE83" s="32">
        <f t="shared" si="38"/>
        <v>17.192982456140353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930</v>
      </c>
      <c r="D84" s="35">
        <v>853</v>
      </c>
      <c r="E84" s="32">
        <f t="shared" si="23"/>
        <v>91.72043010752688</v>
      </c>
      <c r="F84" s="35">
        <v>348</v>
      </c>
      <c r="G84" s="32">
        <f t="shared" si="24"/>
        <v>40.797186400937868</v>
      </c>
      <c r="H84" s="106">
        <f t="shared" si="40"/>
        <v>561</v>
      </c>
      <c r="I84" s="32">
        <f t="shared" si="25"/>
        <v>65.767878077373979</v>
      </c>
      <c r="J84" s="32">
        <f t="shared" si="26"/>
        <v>60.322580645161295</v>
      </c>
      <c r="K84" s="35">
        <v>228</v>
      </c>
      <c r="L84" s="32">
        <f t="shared" si="27"/>
        <v>26.729191090269637</v>
      </c>
      <c r="M84" s="35">
        <v>333</v>
      </c>
      <c r="N84" s="32">
        <f t="shared" si="28"/>
        <v>39.038686987104334</v>
      </c>
      <c r="O84" s="99">
        <f t="shared" si="29"/>
        <v>292</v>
      </c>
      <c r="P84" s="32">
        <f t="shared" si="30"/>
        <v>34.232121922626021</v>
      </c>
      <c r="Q84" s="35">
        <v>4</v>
      </c>
      <c r="R84" s="32">
        <f t="shared" si="31"/>
        <v>1.3698630136986301</v>
      </c>
      <c r="S84" s="35">
        <v>42</v>
      </c>
      <c r="T84" s="32">
        <f t="shared" si="32"/>
        <v>4.9237983587338805</v>
      </c>
      <c r="U84" s="35">
        <v>132</v>
      </c>
      <c r="V84" s="32">
        <f t="shared" si="33"/>
        <v>15.474794841735054</v>
      </c>
      <c r="W84" s="35">
        <v>5</v>
      </c>
      <c r="X84" s="32">
        <f t="shared" si="34"/>
        <v>0.58616647127784294</v>
      </c>
      <c r="Y84" s="35">
        <v>89</v>
      </c>
      <c r="Z84" s="32">
        <f t="shared" si="35"/>
        <v>10.433763188745605</v>
      </c>
      <c r="AA84" s="35">
        <v>2</v>
      </c>
      <c r="AB84" s="32">
        <f t="shared" si="36"/>
        <v>0.23446658851113714</v>
      </c>
      <c r="AC84" s="32">
        <f t="shared" si="37"/>
        <v>2.2471910112359552</v>
      </c>
      <c r="AD84" s="35">
        <v>121</v>
      </c>
      <c r="AE84" s="32">
        <f t="shared" si="38"/>
        <v>14.1852286049238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372</v>
      </c>
      <c r="D85" s="35">
        <v>358</v>
      </c>
      <c r="E85" s="32">
        <f t="shared" si="23"/>
        <v>96.236559139784944</v>
      </c>
      <c r="F85" s="35">
        <v>201</v>
      </c>
      <c r="G85" s="32">
        <f t="shared" si="24"/>
        <v>56.145251396648042</v>
      </c>
      <c r="H85" s="106">
        <f t="shared" si="40"/>
        <v>304</v>
      </c>
      <c r="I85" s="32">
        <f t="shared" si="25"/>
        <v>84.916201117318437</v>
      </c>
      <c r="J85" s="32">
        <f t="shared" si="26"/>
        <v>81.72043010752688</v>
      </c>
      <c r="K85" s="35">
        <v>158</v>
      </c>
      <c r="L85" s="32">
        <f t="shared" si="27"/>
        <v>44.134078212290504</v>
      </c>
      <c r="M85" s="35">
        <v>146</v>
      </c>
      <c r="N85" s="32">
        <f t="shared" si="28"/>
        <v>40.782122905027933</v>
      </c>
      <c r="O85" s="99">
        <f t="shared" si="29"/>
        <v>54</v>
      </c>
      <c r="P85" s="32">
        <f t="shared" si="30"/>
        <v>15.083798882681565</v>
      </c>
      <c r="Q85" s="35">
        <v>0</v>
      </c>
      <c r="R85" s="32">
        <f t="shared" si="31"/>
        <v>0</v>
      </c>
      <c r="S85" s="35">
        <v>22</v>
      </c>
      <c r="T85" s="32">
        <f t="shared" si="32"/>
        <v>6.1452513966480442</v>
      </c>
      <c r="U85" s="35">
        <v>53</v>
      </c>
      <c r="V85" s="32">
        <f t="shared" si="33"/>
        <v>14.804469273743019</v>
      </c>
      <c r="W85" s="35">
        <v>11</v>
      </c>
      <c r="X85" s="32">
        <f t="shared" si="34"/>
        <v>3.0726256983240221</v>
      </c>
      <c r="Y85" s="35">
        <v>12</v>
      </c>
      <c r="Z85" s="32">
        <f t="shared" si="35"/>
        <v>3.3519553072625698</v>
      </c>
      <c r="AA85" s="35">
        <v>0</v>
      </c>
      <c r="AB85" s="32">
        <f t="shared" si="36"/>
        <v>0</v>
      </c>
      <c r="AC85" s="32">
        <f t="shared" si="37"/>
        <v>0</v>
      </c>
      <c r="AD85" s="35">
        <v>25</v>
      </c>
      <c r="AE85" s="32">
        <f t="shared" si="38"/>
        <v>6.983240223463687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495</v>
      </c>
      <c r="D86" s="35">
        <v>416</v>
      </c>
      <c r="E86" s="32">
        <f t="shared" si="23"/>
        <v>84.040404040404042</v>
      </c>
      <c r="F86" s="35">
        <v>223</v>
      </c>
      <c r="G86" s="32">
        <f t="shared" si="24"/>
        <v>53.605769230769226</v>
      </c>
      <c r="H86" s="106">
        <f t="shared" si="40"/>
        <v>321</v>
      </c>
      <c r="I86" s="32">
        <f t="shared" si="25"/>
        <v>77.163461538461547</v>
      </c>
      <c r="J86" s="32">
        <f t="shared" si="26"/>
        <v>64.848484848484844</v>
      </c>
      <c r="K86" s="35">
        <v>132</v>
      </c>
      <c r="L86" s="32">
        <f t="shared" si="27"/>
        <v>31.73076923076923</v>
      </c>
      <c r="M86" s="35">
        <v>189</v>
      </c>
      <c r="N86" s="32">
        <f t="shared" si="28"/>
        <v>45.432692307692307</v>
      </c>
      <c r="O86" s="99">
        <f t="shared" si="29"/>
        <v>95</v>
      </c>
      <c r="P86" s="32">
        <f t="shared" si="30"/>
        <v>22.83653846153846</v>
      </c>
      <c r="Q86" s="35">
        <v>1</v>
      </c>
      <c r="R86" s="32">
        <f t="shared" si="31"/>
        <v>1.0526315789473684</v>
      </c>
      <c r="S86" s="35">
        <v>24</v>
      </c>
      <c r="T86" s="32">
        <f t="shared" si="32"/>
        <v>5.7692307692307692</v>
      </c>
      <c r="U86" s="35">
        <v>47</v>
      </c>
      <c r="V86" s="32">
        <f t="shared" si="33"/>
        <v>11.298076923076923</v>
      </c>
      <c r="W86" s="35">
        <v>5</v>
      </c>
      <c r="X86" s="32">
        <f t="shared" si="34"/>
        <v>1.2019230769230771</v>
      </c>
      <c r="Y86" s="35">
        <v>63</v>
      </c>
      <c r="Z86" s="32">
        <f t="shared" si="35"/>
        <v>15.144230769230768</v>
      </c>
      <c r="AA86" s="35">
        <v>0</v>
      </c>
      <c r="AB86" s="32">
        <f t="shared" si="36"/>
        <v>0</v>
      </c>
      <c r="AC86" s="32">
        <f t="shared" si="37"/>
        <v>0</v>
      </c>
      <c r="AD86" s="35">
        <v>59</v>
      </c>
      <c r="AE86" s="32">
        <f t="shared" si="38"/>
        <v>14.182692307692307</v>
      </c>
      <c r="AF86" s="35">
        <v>2</v>
      </c>
      <c r="AG86" s="32">
        <f t="shared" si="39"/>
        <v>0.48076923076923078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1700</v>
      </c>
      <c r="D87" s="35">
        <v>1574</v>
      </c>
      <c r="E87" s="32">
        <f t="shared" si="23"/>
        <v>92.588235294117652</v>
      </c>
      <c r="F87" s="35">
        <v>667</v>
      </c>
      <c r="G87" s="32">
        <f t="shared" si="24"/>
        <v>42.376111817026683</v>
      </c>
      <c r="H87" s="106">
        <f t="shared" si="40"/>
        <v>915</v>
      </c>
      <c r="I87" s="32">
        <f t="shared" si="25"/>
        <v>58.132147395171543</v>
      </c>
      <c r="J87" s="32">
        <f t="shared" si="26"/>
        <v>53.823529411764703</v>
      </c>
      <c r="K87" s="35">
        <v>440</v>
      </c>
      <c r="L87" s="32">
        <f t="shared" si="27"/>
        <v>27.954256670902161</v>
      </c>
      <c r="M87" s="35">
        <v>475</v>
      </c>
      <c r="N87" s="32">
        <f t="shared" si="28"/>
        <v>30.177890724269378</v>
      </c>
      <c r="O87" s="99">
        <f t="shared" si="29"/>
        <v>659</v>
      </c>
      <c r="P87" s="32">
        <f t="shared" si="30"/>
        <v>41.867852604828464</v>
      </c>
      <c r="Q87" s="35">
        <v>8</v>
      </c>
      <c r="R87" s="32">
        <f t="shared" si="31"/>
        <v>1.2139605462822458</v>
      </c>
      <c r="S87" s="35">
        <v>94</v>
      </c>
      <c r="T87" s="32">
        <f t="shared" si="32"/>
        <v>5.9720457433290974</v>
      </c>
      <c r="U87" s="35">
        <v>146</v>
      </c>
      <c r="V87" s="32">
        <f t="shared" si="33"/>
        <v>9.2757306226175356</v>
      </c>
      <c r="W87" s="35">
        <v>5</v>
      </c>
      <c r="X87" s="32">
        <f t="shared" si="34"/>
        <v>0.31766200762388819</v>
      </c>
      <c r="Y87" s="35">
        <v>110</v>
      </c>
      <c r="Z87" s="32">
        <f t="shared" si="35"/>
        <v>6.9885641677255403</v>
      </c>
      <c r="AA87" s="35">
        <v>2</v>
      </c>
      <c r="AB87" s="32">
        <f t="shared" si="36"/>
        <v>0.12706480304955528</v>
      </c>
      <c r="AC87" s="32">
        <f t="shared" si="37"/>
        <v>1.8181818181818181</v>
      </c>
      <c r="AD87" s="35">
        <v>149</v>
      </c>
      <c r="AE87" s="32">
        <f t="shared" si="38"/>
        <v>9.4663278271918667</v>
      </c>
      <c r="AF87" s="35">
        <v>1</v>
      </c>
      <c r="AG87" s="32">
        <f t="shared" si="39"/>
        <v>6.353240152477764E-2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1023</v>
      </c>
      <c r="D88" s="35">
        <v>992</v>
      </c>
      <c r="E88" s="32">
        <f t="shared" si="23"/>
        <v>96.969696969696969</v>
      </c>
      <c r="F88" s="35">
        <v>406</v>
      </c>
      <c r="G88" s="32">
        <f t="shared" si="24"/>
        <v>40.927419354838712</v>
      </c>
      <c r="H88" s="106">
        <f t="shared" si="40"/>
        <v>701</v>
      </c>
      <c r="I88" s="32">
        <f t="shared" si="25"/>
        <v>70.665322580645167</v>
      </c>
      <c r="J88" s="32">
        <f t="shared" si="26"/>
        <v>68.523949169110452</v>
      </c>
      <c r="K88" s="35">
        <v>277</v>
      </c>
      <c r="L88" s="32">
        <f t="shared" si="27"/>
        <v>27.923387096774192</v>
      </c>
      <c r="M88" s="35">
        <v>424</v>
      </c>
      <c r="N88" s="32">
        <f t="shared" si="28"/>
        <v>42.741935483870968</v>
      </c>
      <c r="O88" s="99">
        <f t="shared" si="29"/>
        <v>291</v>
      </c>
      <c r="P88" s="32">
        <f t="shared" si="30"/>
        <v>29.334677419354836</v>
      </c>
      <c r="Q88" s="35">
        <v>6</v>
      </c>
      <c r="R88" s="32">
        <f t="shared" si="31"/>
        <v>2.0618556701030926</v>
      </c>
      <c r="S88" s="35">
        <v>27</v>
      </c>
      <c r="T88" s="32">
        <f t="shared" si="32"/>
        <v>2.721774193548387</v>
      </c>
      <c r="U88" s="35">
        <v>113</v>
      </c>
      <c r="V88" s="32">
        <f t="shared" si="33"/>
        <v>11.391129032258064</v>
      </c>
      <c r="W88" s="35">
        <v>78</v>
      </c>
      <c r="X88" s="32">
        <f t="shared" si="34"/>
        <v>7.862903225806452</v>
      </c>
      <c r="Y88" s="35">
        <v>98</v>
      </c>
      <c r="Z88" s="32">
        <f t="shared" si="35"/>
        <v>9.879032258064516</v>
      </c>
      <c r="AA88" s="35">
        <v>3</v>
      </c>
      <c r="AB88" s="32">
        <f t="shared" si="36"/>
        <v>0.30241935483870969</v>
      </c>
      <c r="AC88" s="32">
        <f t="shared" si="37"/>
        <v>3.0612244897959182</v>
      </c>
      <c r="AD88" s="35">
        <v>131</v>
      </c>
      <c r="AE88" s="32">
        <f t="shared" si="38"/>
        <v>13.205645161290322</v>
      </c>
      <c r="AF88" s="35">
        <v>4</v>
      </c>
      <c r="AG88" s="32">
        <f t="shared" si="39"/>
        <v>0.40322580645161288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324.75</v>
      </c>
      <c r="D89" s="35">
        <v>305</v>
      </c>
      <c r="E89" s="32">
        <f t="shared" si="23"/>
        <v>93.918398768283296</v>
      </c>
      <c r="F89" s="35">
        <v>164</v>
      </c>
      <c r="G89" s="32">
        <f t="shared" si="24"/>
        <v>53.770491803278688</v>
      </c>
      <c r="H89" s="106">
        <f t="shared" si="40"/>
        <v>255</v>
      </c>
      <c r="I89" s="32">
        <f t="shared" si="25"/>
        <v>83.606557377049185</v>
      </c>
      <c r="J89" s="32">
        <f t="shared" si="26"/>
        <v>78.52193995381063</v>
      </c>
      <c r="K89" s="35">
        <v>160</v>
      </c>
      <c r="L89" s="32">
        <f t="shared" si="27"/>
        <v>52.459016393442624</v>
      </c>
      <c r="M89" s="35">
        <v>95</v>
      </c>
      <c r="N89" s="32">
        <f t="shared" si="28"/>
        <v>31.147540983606557</v>
      </c>
      <c r="O89" s="99">
        <f t="shared" si="29"/>
        <v>50</v>
      </c>
      <c r="P89" s="32">
        <f t="shared" si="30"/>
        <v>16.393442622950818</v>
      </c>
      <c r="Q89" s="35">
        <v>7</v>
      </c>
      <c r="R89" s="32">
        <f t="shared" si="31"/>
        <v>14.000000000000002</v>
      </c>
      <c r="S89" s="35">
        <v>12</v>
      </c>
      <c r="T89" s="32">
        <f t="shared" si="32"/>
        <v>3.9344262295081971</v>
      </c>
      <c r="U89" s="35">
        <v>52</v>
      </c>
      <c r="V89" s="32">
        <f t="shared" si="33"/>
        <v>17.04918032786885</v>
      </c>
      <c r="W89" s="35">
        <v>29</v>
      </c>
      <c r="X89" s="32">
        <f t="shared" si="34"/>
        <v>9.5081967213114744</v>
      </c>
      <c r="Y89" s="35">
        <v>58</v>
      </c>
      <c r="Z89" s="32">
        <f t="shared" si="35"/>
        <v>19.016393442622949</v>
      </c>
      <c r="AA89" s="35">
        <v>2</v>
      </c>
      <c r="AB89" s="32">
        <f t="shared" si="36"/>
        <v>0.65573770491803274</v>
      </c>
      <c r="AC89" s="32">
        <f t="shared" si="37"/>
        <v>3.4482758620689653</v>
      </c>
      <c r="AD89" s="35">
        <v>43</v>
      </c>
      <c r="AE89" s="32">
        <f t="shared" si="38"/>
        <v>14.098360655737704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1263</v>
      </c>
      <c r="D90" s="10">
        <f>SUM(D91:D101)</f>
        <v>1174.5</v>
      </c>
      <c r="E90" s="43">
        <f>IF(C90=0,0,D90/C90*100)</f>
        <v>92.992874109263653</v>
      </c>
      <c r="F90" s="10">
        <f>SUM(F91:F101)</f>
        <v>427</v>
      </c>
      <c r="G90" s="43">
        <f>IF(D90=0,0,F90/D90*100)</f>
        <v>36.355896126011068</v>
      </c>
      <c r="H90" s="61">
        <f>SUM(H91:H101)</f>
        <v>778</v>
      </c>
      <c r="I90" s="43">
        <f>IF(D90=0,0,H90/D90*100)</f>
        <v>66.240953597275436</v>
      </c>
      <c r="J90" s="43">
        <f>IF(C90=0,0,H90/C90*100)</f>
        <v>61.599366587490103</v>
      </c>
      <c r="K90" s="10">
        <f>SUM(K91:K101)</f>
        <v>359</v>
      </c>
      <c r="L90" s="43">
        <f t="shared" si="27"/>
        <v>30.566198382290338</v>
      </c>
      <c r="M90" s="10">
        <f>SUM(M91:M101)</f>
        <v>419</v>
      </c>
      <c r="N90" s="43">
        <f>IF(D90=0,0,M90/D90*100)</f>
        <v>35.674755214985097</v>
      </c>
      <c r="O90" s="61">
        <f>SUM(O91:O101)</f>
        <v>396.5</v>
      </c>
      <c r="P90" s="43">
        <f>IF(D90=0,0,O90/D90*100)</f>
        <v>33.759046402724564</v>
      </c>
      <c r="Q90" s="10">
        <f>SUM(Q91:Q101)</f>
        <v>27</v>
      </c>
      <c r="R90" s="43">
        <f t="shared" si="31"/>
        <v>6.8095838587641868</v>
      </c>
      <c r="S90" s="10">
        <f>SUM(S91:S101)</f>
        <v>44</v>
      </c>
      <c r="T90" s="43">
        <f>IF(D90=0,0,S90/D90*100)</f>
        <v>3.7462750106428264</v>
      </c>
      <c r="U90" s="10">
        <f>SUM(U91:U101)</f>
        <v>181</v>
      </c>
      <c r="V90" s="43">
        <f t="shared" si="33"/>
        <v>15.410813111962538</v>
      </c>
      <c r="W90" s="10">
        <f>SUM(W91:W101)</f>
        <v>29</v>
      </c>
      <c r="X90" s="43">
        <f>IF(D90=0,0,W90/D90*100)</f>
        <v>2.4691358024691357</v>
      </c>
      <c r="Y90" s="10">
        <f>SUM(Y91:Y101)</f>
        <v>192</v>
      </c>
      <c r="Z90" s="43">
        <f>IF(D90=0,0,Y90/D90*100)</f>
        <v>16.347381864623244</v>
      </c>
      <c r="AA90" s="10">
        <f>SUM(AA91:AA101)</f>
        <v>8</v>
      </c>
      <c r="AB90" s="43">
        <f>IF(D90=0,0,AA90/D90*100)</f>
        <v>0.68114091102596852</v>
      </c>
      <c r="AC90" s="43">
        <f>IF(Y90=0,0,AA90/Y90*100)</f>
        <v>4.1666666666666661</v>
      </c>
      <c r="AD90" s="10">
        <f>SUM(AD91:AD101)</f>
        <v>130</v>
      </c>
      <c r="AE90" s="43">
        <f t="shared" si="38"/>
        <v>11.068539804171989</v>
      </c>
      <c r="AF90" s="10">
        <f>SUM(AF91:AF101)</f>
        <v>6</v>
      </c>
      <c r="AG90" s="43">
        <f>IF(D90=0,0,AF90/D90*100)</f>
        <v>0.51085568326947639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175</v>
      </c>
      <c r="D91" s="35">
        <v>176</v>
      </c>
      <c r="E91" s="32">
        <f t="shared" ref="E91:E93" si="42">IF(C91=0,0,D91/C91*100)</f>
        <v>100.57142857142858</v>
      </c>
      <c r="F91" s="35">
        <v>18</v>
      </c>
      <c r="G91" s="32">
        <f t="shared" ref="G91:G93" si="43">IF(D91=0,0,F91/D91*100)</f>
        <v>10.227272727272728</v>
      </c>
      <c r="H91" s="106">
        <f t="shared" ref="H91:H101" si="44">K91+M91</f>
        <v>36</v>
      </c>
      <c r="I91" s="32">
        <f t="shared" ref="I91:I93" si="45">IF(D91=0,0,H91/D91*100)</f>
        <v>20.454545454545457</v>
      </c>
      <c r="J91" s="32">
        <f t="shared" ref="J91:J93" si="46">IF(C91=0,0,H91/C91*100)</f>
        <v>20.571428571428569</v>
      </c>
      <c r="K91" s="35">
        <v>14</v>
      </c>
      <c r="L91" s="32">
        <f t="shared" si="27"/>
        <v>7.9545454545454541</v>
      </c>
      <c r="M91" s="35">
        <v>22</v>
      </c>
      <c r="N91" s="32">
        <f t="shared" ref="N91:N93" si="47">IF(D91=0,0,M91/D91*100)</f>
        <v>12.5</v>
      </c>
      <c r="O91" s="99">
        <f t="shared" ref="O91:O101" si="48">D91-H91</f>
        <v>140</v>
      </c>
      <c r="P91" s="32">
        <f t="shared" ref="P91:P93" si="49">IF(D91=0,0,O91/D91*100)</f>
        <v>79.545454545454547</v>
      </c>
      <c r="Q91" s="35">
        <v>3</v>
      </c>
      <c r="R91" s="32">
        <f t="shared" si="31"/>
        <v>2.1428571428571428</v>
      </c>
      <c r="S91" s="35">
        <v>1</v>
      </c>
      <c r="T91" s="32">
        <f t="shared" ref="T91:T93" si="50">IF(D91=0,0,S91/D91*100)</f>
        <v>0.56818181818181823</v>
      </c>
      <c r="U91" s="35">
        <v>3</v>
      </c>
      <c r="V91" s="32">
        <f t="shared" si="33"/>
        <v>1.7045454545454544</v>
      </c>
      <c r="W91" s="35">
        <v>3</v>
      </c>
      <c r="X91" s="32">
        <f t="shared" ref="X91:X93" si="51">IF(D91=0,0,W91/D91*100)</f>
        <v>1.7045454545454544</v>
      </c>
      <c r="Y91" s="35">
        <v>4</v>
      </c>
      <c r="Z91" s="32">
        <f t="shared" ref="Z91:Z93" si="52">IF(D91=0,0,Y91/D91*100)</f>
        <v>2.2727272727272729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3</v>
      </c>
      <c r="AE91" s="32">
        <f t="shared" si="38"/>
        <v>1.7045454545454544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134</v>
      </c>
      <c r="D92" s="35">
        <v>133</v>
      </c>
      <c r="E92" s="32">
        <f t="shared" si="42"/>
        <v>99.253731343283576</v>
      </c>
      <c r="F92" s="35">
        <v>43</v>
      </c>
      <c r="G92" s="32">
        <f t="shared" si="43"/>
        <v>32.330827067669169</v>
      </c>
      <c r="H92" s="106">
        <f t="shared" si="44"/>
        <v>104</v>
      </c>
      <c r="I92" s="32">
        <f t="shared" si="45"/>
        <v>78.195488721804509</v>
      </c>
      <c r="J92" s="32">
        <f t="shared" si="46"/>
        <v>77.611940298507463</v>
      </c>
      <c r="K92" s="35">
        <v>60</v>
      </c>
      <c r="L92" s="32">
        <f t="shared" si="27"/>
        <v>45.112781954887218</v>
      </c>
      <c r="M92" s="35">
        <v>44</v>
      </c>
      <c r="N92" s="32">
        <f t="shared" si="47"/>
        <v>33.082706766917291</v>
      </c>
      <c r="O92" s="99">
        <f t="shared" si="48"/>
        <v>29</v>
      </c>
      <c r="P92" s="32">
        <f t="shared" si="49"/>
        <v>21.804511278195488</v>
      </c>
      <c r="Q92" s="35">
        <v>0</v>
      </c>
      <c r="R92" s="32">
        <f t="shared" si="31"/>
        <v>0</v>
      </c>
      <c r="S92" s="35">
        <v>6</v>
      </c>
      <c r="T92" s="32">
        <f t="shared" si="50"/>
        <v>4.5112781954887211</v>
      </c>
      <c r="U92" s="35">
        <v>26</v>
      </c>
      <c r="V92" s="32">
        <f t="shared" si="33"/>
        <v>19.548872180451127</v>
      </c>
      <c r="W92" s="35">
        <v>6</v>
      </c>
      <c r="X92" s="32">
        <f t="shared" si="51"/>
        <v>4.5112781954887211</v>
      </c>
      <c r="Y92" s="35">
        <v>22</v>
      </c>
      <c r="Z92" s="32">
        <f t="shared" si="52"/>
        <v>16.541353383458645</v>
      </c>
      <c r="AA92" s="35">
        <v>0</v>
      </c>
      <c r="AB92" s="32">
        <f t="shared" si="53"/>
        <v>0</v>
      </c>
      <c r="AC92" s="32">
        <f t="shared" si="54"/>
        <v>0</v>
      </c>
      <c r="AD92" s="35">
        <v>10</v>
      </c>
      <c r="AE92" s="32">
        <f t="shared" si="38"/>
        <v>7.518796992481203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93</v>
      </c>
      <c r="D93" s="35">
        <v>90</v>
      </c>
      <c r="E93" s="32">
        <f t="shared" si="42"/>
        <v>96.774193548387103</v>
      </c>
      <c r="F93" s="35">
        <v>23</v>
      </c>
      <c r="G93" s="32">
        <f t="shared" si="43"/>
        <v>25.555555555555554</v>
      </c>
      <c r="H93" s="106">
        <f t="shared" si="44"/>
        <v>79</v>
      </c>
      <c r="I93" s="32">
        <f t="shared" si="45"/>
        <v>87.777777777777771</v>
      </c>
      <c r="J93" s="32">
        <f t="shared" si="46"/>
        <v>84.946236559139791</v>
      </c>
      <c r="K93" s="35">
        <v>31</v>
      </c>
      <c r="L93" s="32">
        <f t="shared" si="27"/>
        <v>34.444444444444443</v>
      </c>
      <c r="M93" s="35">
        <v>48</v>
      </c>
      <c r="N93" s="32">
        <f t="shared" si="47"/>
        <v>53.333333333333336</v>
      </c>
      <c r="O93" s="99">
        <f t="shared" si="48"/>
        <v>11</v>
      </c>
      <c r="P93" s="32">
        <f t="shared" si="49"/>
        <v>12.222222222222221</v>
      </c>
      <c r="Q93" s="35">
        <v>5</v>
      </c>
      <c r="R93" s="32">
        <f t="shared" si="31"/>
        <v>45.454545454545453</v>
      </c>
      <c r="S93" s="35">
        <v>12</v>
      </c>
      <c r="T93" s="32">
        <f t="shared" si="50"/>
        <v>13.333333333333334</v>
      </c>
      <c r="U93" s="35">
        <v>13</v>
      </c>
      <c r="V93" s="32">
        <f t="shared" si="33"/>
        <v>14.444444444444443</v>
      </c>
      <c r="W93" s="35">
        <v>2</v>
      </c>
      <c r="X93" s="32">
        <f t="shared" si="51"/>
        <v>2.2222222222222223</v>
      </c>
      <c r="Y93" s="35">
        <v>7</v>
      </c>
      <c r="Z93" s="32">
        <f t="shared" si="52"/>
        <v>7.7777777777777777</v>
      </c>
      <c r="AA93" s="35">
        <v>0</v>
      </c>
      <c r="AB93" s="32">
        <f t="shared" si="53"/>
        <v>0</v>
      </c>
      <c r="AC93" s="32">
        <f t="shared" si="54"/>
        <v>0</v>
      </c>
      <c r="AD93" s="35">
        <v>18</v>
      </c>
      <c r="AE93" s="32">
        <f t="shared" si="38"/>
        <v>20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72</v>
      </c>
      <c r="D94" s="35">
        <v>61</v>
      </c>
      <c r="E94" s="32">
        <f t="shared" si="23"/>
        <v>84.722222222222214</v>
      </c>
      <c r="F94" s="35">
        <v>26</v>
      </c>
      <c r="G94" s="32">
        <f t="shared" si="24"/>
        <v>42.622950819672127</v>
      </c>
      <c r="H94" s="106">
        <f t="shared" si="44"/>
        <v>45</v>
      </c>
      <c r="I94" s="32">
        <f t="shared" si="25"/>
        <v>73.770491803278688</v>
      </c>
      <c r="J94" s="32">
        <f t="shared" si="26"/>
        <v>62.5</v>
      </c>
      <c r="K94" s="35">
        <v>17</v>
      </c>
      <c r="L94" s="32">
        <f t="shared" si="27"/>
        <v>27.868852459016392</v>
      </c>
      <c r="M94" s="35">
        <v>28</v>
      </c>
      <c r="N94" s="32">
        <f t="shared" si="28"/>
        <v>45.901639344262293</v>
      </c>
      <c r="O94" s="99">
        <f t="shared" si="48"/>
        <v>16</v>
      </c>
      <c r="P94" s="32">
        <f t="shared" si="30"/>
        <v>26.229508196721312</v>
      </c>
      <c r="Q94" s="35">
        <v>0</v>
      </c>
      <c r="R94" s="32">
        <f t="shared" si="31"/>
        <v>0</v>
      </c>
      <c r="S94" s="35">
        <v>5</v>
      </c>
      <c r="T94" s="32">
        <f t="shared" si="32"/>
        <v>8.1967213114754092</v>
      </c>
      <c r="U94" s="35">
        <v>7</v>
      </c>
      <c r="V94" s="32">
        <f t="shared" si="33"/>
        <v>11.475409836065573</v>
      </c>
      <c r="W94" s="35">
        <v>1</v>
      </c>
      <c r="X94" s="32">
        <f t="shared" si="34"/>
        <v>1.639344262295082</v>
      </c>
      <c r="Y94" s="35">
        <v>13</v>
      </c>
      <c r="Z94" s="32">
        <f t="shared" si="35"/>
        <v>21.311475409836063</v>
      </c>
      <c r="AA94" s="35">
        <v>0</v>
      </c>
      <c r="AB94" s="32">
        <f t="shared" si="36"/>
        <v>0</v>
      </c>
      <c r="AC94" s="32">
        <f t="shared" si="37"/>
        <v>0</v>
      </c>
      <c r="AD94" s="35">
        <v>11</v>
      </c>
      <c r="AE94" s="32">
        <f t="shared" si="38"/>
        <v>18.032786885245901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243</v>
      </c>
      <c r="D95" s="35">
        <v>229</v>
      </c>
      <c r="E95" s="32">
        <f t="shared" si="23"/>
        <v>94.238683127572017</v>
      </c>
      <c r="F95" s="35">
        <v>91</v>
      </c>
      <c r="G95" s="32">
        <f t="shared" si="24"/>
        <v>39.737991266375545</v>
      </c>
      <c r="H95" s="106">
        <f t="shared" si="44"/>
        <v>200</v>
      </c>
      <c r="I95" s="32">
        <f t="shared" si="25"/>
        <v>87.336244541484717</v>
      </c>
      <c r="J95" s="32">
        <f t="shared" si="26"/>
        <v>82.304526748971199</v>
      </c>
      <c r="K95" s="35">
        <v>101</v>
      </c>
      <c r="L95" s="32">
        <f t="shared" si="27"/>
        <v>44.104803493449779</v>
      </c>
      <c r="M95" s="35">
        <v>99</v>
      </c>
      <c r="N95" s="32">
        <f t="shared" si="28"/>
        <v>43.231441048034938</v>
      </c>
      <c r="O95" s="99">
        <f t="shared" si="48"/>
        <v>29</v>
      </c>
      <c r="P95" s="32">
        <f t="shared" si="30"/>
        <v>12.663755458515283</v>
      </c>
      <c r="Q95" s="35">
        <v>9</v>
      </c>
      <c r="R95" s="32">
        <f t="shared" si="31"/>
        <v>31.03448275862069</v>
      </c>
      <c r="S95" s="35">
        <v>7</v>
      </c>
      <c r="T95" s="32">
        <f t="shared" si="32"/>
        <v>3.0567685589519651</v>
      </c>
      <c r="U95" s="35">
        <v>32</v>
      </c>
      <c r="V95" s="32">
        <f t="shared" si="33"/>
        <v>13.973799126637553</v>
      </c>
      <c r="W95" s="35">
        <v>13</v>
      </c>
      <c r="X95" s="32">
        <f t="shared" si="34"/>
        <v>5.6768558951965069</v>
      </c>
      <c r="Y95" s="35">
        <v>88</v>
      </c>
      <c r="Z95" s="32">
        <f t="shared" si="35"/>
        <v>38.427947598253276</v>
      </c>
      <c r="AA95" s="35">
        <v>8</v>
      </c>
      <c r="AB95" s="32">
        <f t="shared" si="36"/>
        <v>3.4934497816593884</v>
      </c>
      <c r="AC95" s="32">
        <f t="shared" si="37"/>
        <v>9.0909090909090917</v>
      </c>
      <c r="AD95" s="35">
        <v>26</v>
      </c>
      <c r="AE95" s="32">
        <f t="shared" si="38"/>
        <v>11.353711790393014</v>
      </c>
      <c r="AF95" s="35">
        <v>1</v>
      </c>
      <c r="AG95" s="32">
        <f t="shared" si="39"/>
        <v>0.43668122270742354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34.5</v>
      </c>
      <c r="D96" s="35">
        <v>34.5</v>
      </c>
      <c r="E96" s="32">
        <f t="shared" si="23"/>
        <v>100</v>
      </c>
      <c r="F96" s="35">
        <v>15</v>
      </c>
      <c r="G96" s="32">
        <f t="shared" si="24"/>
        <v>43.478260869565219</v>
      </c>
      <c r="H96" s="106">
        <f t="shared" si="44"/>
        <v>21</v>
      </c>
      <c r="I96" s="32">
        <f t="shared" si="25"/>
        <v>60.869565217391312</v>
      </c>
      <c r="J96" s="32">
        <f t="shared" si="26"/>
        <v>60.869565217391312</v>
      </c>
      <c r="K96" s="35">
        <v>3</v>
      </c>
      <c r="L96" s="32">
        <f t="shared" si="27"/>
        <v>8.695652173913043</v>
      </c>
      <c r="M96" s="35">
        <v>18</v>
      </c>
      <c r="N96" s="32">
        <f t="shared" si="28"/>
        <v>52.173913043478258</v>
      </c>
      <c r="O96" s="99">
        <f t="shared" si="48"/>
        <v>13.5</v>
      </c>
      <c r="P96" s="32">
        <f t="shared" si="30"/>
        <v>39.130434782608695</v>
      </c>
      <c r="Q96" s="35">
        <v>0</v>
      </c>
      <c r="R96" s="32">
        <f t="shared" si="31"/>
        <v>0</v>
      </c>
      <c r="S96" s="35">
        <v>1</v>
      </c>
      <c r="T96" s="32">
        <f t="shared" si="32"/>
        <v>2.8985507246376812</v>
      </c>
      <c r="U96" s="35">
        <v>5</v>
      </c>
      <c r="V96" s="32">
        <f t="shared" si="33"/>
        <v>14.492753623188406</v>
      </c>
      <c r="W96" s="35">
        <v>3</v>
      </c>
      <c r="X96" s="32">
        <f t="shared" si="34"/>
        <v>8.695652173913043</v>
      </c>
      <c r="Y96" s="35">
        <v>10</v>
      </c>
      <c r="Z96" s="32">
        <f t="shared" si="35"/>
        <v>28.985507246376812</v>
      </c>
      <c r="AA96" s="35">
        <v>0</v>
      </c>
      <c r="AB96" s="32">
        <f t="shared" si="36"/>
        <v>0</v>
      </c>
      <c r="AC96" s="32">
        <f t="shared" si="37"/>
        <v>0</v>
      </c>
      <c r="AD96" s="35">
        <v>12</v>
      </c>
      <c r="AE96" s="32">
        <f t="shared" si="38"/>
        <v>34.782608695652172</v>
      </c>
      <c r="AF96" s="35">
        <v>5</v>
      </c>
      <c r="AG96" s="32">
        <f t="shared" si="39"/>
        <v>14.492753623188406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345</v>
      </c>
      <c r="D97" s="35">
        <v>318</v>
      </c>
      <c r="E97" s="32">
        <f t="shared" si="23"/>
        <v>92.173913043478265</v>
      </c>
      <c r="F97" s="35">
        <v>148</v>
      </c>
      <c r="G97" s="32">
        <f t="shared" si="24"/>
        <v>46.540880503144656</v>
      </c>
      <c r="H97" s="106">
        <f t="shared" si="44"/>
        <v>212</v>
      </c>
      <c r="I97" s="32">
        <f t="shared" si="25"/>
        <v>66.666666666666657</v>
      </c>
      <c r="J97" s="32">
        <f t="shared" si="26"/>
        <v>61.449275362318843</v>
      </c>
      <c r="K97" s="35">
        <v>97</v>
      </c>
      <c r="L97" s="32">
        <f t="shared" si="27"/>
        <v>30.50314465408805</v>
      </c>
      <c r="M97" s="35">
        <v>115</v>
      </c>
      <c r="N97" s="32">
        <f t="shared" si="28"/>
        <v>36.163522012578611</v>
      </c>
      <c r="O97" s="99">
        <f t="shared" si="48"/>
        <v>106</v>
      </c>
      <c r="P97" s="32">
        <f t="shared" si="30"/>
        <v>33.333333333333329</v>
      </c>
      <c r="Q97" s="35">
        <v>6</v>
      </c>
      <c r="R97" s="32">
        <f t="shared" si="31"/>
        <v>5.6603773584905666</v>
      </c>
      <c r="S97" s="35">
        <v>11</v>
      </c>
      <c r="T97" s="32">
        <f t="shared" si="32"/>
        <v>3.459119496855346</v>
      </c>
      <c r="U97" s="35">
        <v>62</v>
      </c>
      <c r="V97" s="32">
        <f t="shared" si="33"/>
        <v>19.49685534591195</v>
      </c>
      <c r="W97" s="35">
        <v>1</v>
      </c>
      <c r="X97" s="32">
        <f t="shared" si="34"/>
        <v>0.31446540880503149</v>
      </c>
      <c r="Y97" s="35">
        <v>30</v>
      </c>
      <c r="Z97" s="32">
        <f t="shared" si="35"/>
        <v>9.433962264150944</v>
      </c>
      <c r="AA97" s="35">
        <v>0</v>
      </c>
      <c r="AB97" s="32">
        <f t="shared" si="36"/>
        <v>0</v>
      </c>
      <c r="AC97" s="32">
        <f t="shared" si="37"/>
        <v>0</v>
      </c>
      <c r="AD97" s="35">
        <v>34</v>
      </c>
      <c r="AE97" s="32">
        <f t="shared" si="38"/>
        <v>10.691823899371069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38</v>
      </c>
      <c r="D98" s="35">
        <v>29</v>
      </c>
      <c r="E98" s="32">
        <f t="shared" si="23"/>
        <v>76.31578947368422</v>
      </c>
      <c r="F98" s="35">
        <v>7</v>
      </c>
      <c r="G98" s="32">
        <f t="shared" si="24"/>
        <v>24.137931034482758</v>
      </c>
      <c r="H98" s="106">
        <f t="shared" si="44"/>
        <v>9</v>
      </c>
      <c r="I98" s="32">
        <f t="shared" si="25"/>
        <v>31.03448275862069</v>
      </c>
      <c r="J98" s="32">
        <f t="shared" si="26"/>
        <v>23.684210526315788</v>
      </c>
      <c r="K98" s="35">
        <v>1</v>
      </c>
      <c r="L98" s="32">
        <f t="shared" si="27"/>
        <v>3.4482758620689653</v>
      </c>
      <c r="M98" s="35">
        <v>8</v>
      </c>
      <c r="N98" s="32">
        <f t="shared" si="28"/>
        <v>27.586206896551722</v>
      </c>
      <c r="O98" s="99">
        <f t="shared" si="48"/>
        <v>20</v>
      </c>
      <c r="P98" s="32">
        <f t="shared" si="30"/>
        <v>68.965517241379317</v>
      </c>
      <c r="Q98" s="35">
        <v>2</v>
      </c>
      <c r="R98" s="32">
        <f t="shared" si="31"/>
        <v>10</v>
      </c>
      <c r="S98" s="35">
        <v>0</v>
      </c>
      <c r="T98" s="32">
        <f t="shared" si="32"/>
        <v>0</v>
      </c>
      <c r="U98" s="35">
        <v>7</v>
      </c>
      <c r="V98" s="32">
        <f t="shared" si="33"/>
        <v>24.137931034482758</v>
      </c>
      <c r="W98" s="35">
        <v>0</v>
      </c>
      <c r="X98" s="32">
        <f t="shared" si="34"/>
        <v>0</v>
      </c>
      <c r="Y98" s="35">
        <v>1</v>
      </c>
      <c r="Z98" s="32">
        <f t="shared" si="35"/>
        <v>3.4482758620689653</v>
      </c>
      <c r="AA98" s="35">
        <v>0</v>
      </c>
      <c r="AB98" s="32">
        <f t="shared" si="36"/>
        <v>0</v>
      </c>
      <c r="AC98" s="32">
        <f t="shared" si="37"/>
        <v>0</v>
      </c>
      <c r="AD98" s="35">
        <v>1</v>
      </c>
      <c r="AE98" s="32">
        <f t="shared" si="38"/>
        <v>3.4482758620689653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78.5</v>
      </c>
      <c r="D99" s="35">
        <v>67</v>
      </c>
      <c r="E99" s="32">
        <f t="shared" si="23"/>
        <v>85.350318471337587</v>
      </c>
      <c r="F99" s="35">
        <v>50</v>
      </c>
      <c r="G99" s="32">
        <f t="shared" si="24"/>
        <v>74.626865671641795</v>
      </c>
      <c r="H99" s="106">
        <f t="shared" si="44"/>
        <v>57</v>
      </c>
      <c r="I99" s="32">
        <f t="shared" si="25"/>
        <v>85.074626865671647</v>
      </c>
      <c r="J99" s="32">
        <f t="shared" si="26"/>
        <v>72.611464968152859</v>
      </c>
      <c r="K99" s="35">
        <v>30</v>
      </c>
      <c r="L99" s="32">
        <f t="shared" si="27"/>
        <v>44.776119402985074</v>
      </c>
      <c r="M99" s="35">
        <v>27</v>
      </c>
      <c r="N99" s="32">
        <f t="shared" si="28"/>
        <v>40.298507462686565</v>
      </c>
      <c r="O99" s="99">
        <f t="shared" si="48"/>
        <v>10</v>
      </c>
      <c r="P99" s="32">
        <f t="shared" si="30"/>
        <v>14.925373134328357</v>
      </c>
      <c r="Q99" s="35">
        <v>2</v>
      </c>
      <c r="R99" s="32">
        <f t="shared" si="31"/>
        <v>20</v>
      </c>
      <c r="S99" s="35">
        <v>1</v>
      </c>
      <c r="T99" s="32">
        <f t="shared" si="32"/>
        <v>1.4925373134328357</v>
      </c>
      <c r="U99" s="35">
        <v>19</v>
      </c>
      <c r="V99" s="32">
        <f t="shared" si="33"/>
        <v>28.35820895522388</v>
      </c>
      <c r="W99" s="35">
        <v>0</v>
      </c>
      <c r="X99" s="32">
        <f t="shared" si="34"/>
        <v>0</v>
      </c>
      <c r="Y99" s="35">
        <v>11</v>
      </c>
      <c r="Z99" s="32">
        <f t="shared" si="35"/>
        <v>16.417910447761194</v>
      </c>
      <c r="AA99" s="35">
        <v>0</v>
      </c>
      <c r="AB99" s="32">
        <f t="shared" si="36"/>
        <v>0</v>
      </c>
      <c r="AC99" s="32">
        <f t="shared" si="37"/>
        <v>0</v>
      </c>
      <c r="AD99" s="35">
        <v>9</v>
      </c>
      <c r="AE99" s="32">
        <f t="shared" si="38"/>
        <v>13.432835820895523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16</v>
      </c>
      <c r="D100" s="35">
        <v>7</v>
      </c>
      <c r="E100" s="32">
        <f t="shared" si="23"/>
        <v>43.75</v>
      </c>
      <c r="F100" s="35">
        <v>0</v>
      </c>
      <c r="G100" s="32">
        <f t="shared" si="24"/>
        <v>0</v>
      </c>
      <c r="H100" s="106">
        <f t="shared" si="44"/>
        <v>5</v>
      </c>
      <c r="I100" s="32">
        <f t="shared" si="25"/>
        <v>71.428571428571431</v>
      </c>
      <c r="J100" s="32">
        <f t="shared" si="26"/>
        <v>31.25</v>
      </c>
      <c r="K100" s="35">
        <v>2</v>
      </c>
      <c r="L100" s="32">
        <f t="shared" si="27"/>
        <v>28.571428571428569</v>
      </c>
      <c r="M100" s="35">
        <v>3</v>
      </c>
      <c r="N100" s="32">
        <f t="shared" si="28"/>
        <v>42.857142857142854</v>
      </c>
      <c r="O100" s="99">
        <f t="shared" si="48"/>
        <v>2</v>
      </c>
      <c r="P100" s="32">
        <f t="shared" si="30"/>
        <v>28.571428571428569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3</v>
      </c>
      <c r="V100" s="32">
        <f t="shared" si="33"/>
        <v>42.857142857142854</v>
      </c>
      <c r="W100" s="35">
        <v>0</v>
      </c>
      <c r="X100" s="32">
        <f t="shared" si="34"/>
        <v>0</v>
      </c>
      <c r="Y100" s="35">
        <v>1</v>
      </c>
      <c r="Z100" s="32">
        <f t="shared" si="35"/>
        <v>14.285714285714285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3</v>
      </c>
      <c r="AE100" s="32">
        <f t="shared" si="38"/>
        <v>42.857142857142854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34</v>
      </c>
      <c r="D101" s="35">
        <v>30</v>
      </c>
      <c r="E101" s="32">
        <f t="shared" si="23"/>
        <v>88.235294117647058</v>
      </c>
      <c r="F101" s="35">
        <v>6</v>
      </c>
      <c r="G101" s="32">
        <f t="shared" si="24"/>
        <v>20</v>
      </c>
      <c r="H101" s="106">
        <f t="shared" si="44"/>
        <v>10</v>
      </c>
      <c r="I101" s="32">
        <f t="shared" si="25"/>
        <v>33.333333333333329</v>
      </c>
      <c r="J101" s="32">
        <f t="shared" si="26"/>
        <v>29.411764705882355</v>
      </c>
      <c r="K101" s="35">
        <v>3</v>
      </c>
      <c r="L101" s="32">
        <f t="shared" si="27"/>
        <v>10</v>
      </c>
      <c r="M101" s="35">
        <v>7</v>
      </c>
      <c r="N101" s="32">
        <f t="shared" si="28"/>
        <v>23.333333333333332</v>
      </c>
      <c r="O101" s="99">
        <f t="shared" si="48"/>
        <v>20</v>
      </c>
      <c r="P101" s="32">
        <f t="shared" si="30"/>
        <v>66.666666666666657</v>
      </c>
      <c r="Q101" s="35">
        <v>0</v>
      </c>
      <c r="R101" s="32">
        <f t="shared" si="31"/>
        <v>0</v>
      </c>
      <c r="S101" s="35">
        <v>0</v>
      </c>
      <c r="T101" s="32">
        <f t="shared" si="32"/>
        <v>0</v>
      </c>
      <c r="U101" s="35">
        <v>4</v>
      </c>
      <c r="V101" s="32">
        <f t="shared" si="33"/>
        <v>13.333333333333334</v>
      </c>
      <c r="W101" s="35">
        <v>0</v>
      </c>
      <c r="X101" s="32">
        <f t="shared" si="34"/>
        <v>0</v>
      </c>
      <c r="Y101" s="35">
        <v>5</v>
      </c>
      <c r="Z101" s="32">
        <f t="shared" si="35"/>
        <v>16.666666666666664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3</v>
      </c>
      <c r="AE101" s="32">
        <f t="shared" si="38"/>
        <v>10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76" fitToHeight="2" orientation="landscape" r:id="rId1"/>
  <headerFooter scaleWithDoc="0">
    <oddHeader>&amp;R&amp;P</oddHeader>
    <oddFooter>&amp;R&amp;P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P77" activePane="bottomRight" state="frozen"/>
      <selection activeCell="D2" sqref="D2:D6"/>
      <selection pane="topRight" activeCell="D2" sqref="D2:D6"/>
      <selection pane="bottomLeft" activeCell="D2" sqref="D2:D6"/>
      <selection pane="bottomRight" activeCell="AG81" sqref="AG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170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7572.4000000000005</v>
      </c>
      <c r="D8" s="65">
        <f>D9+D21+D40+D55+D72+D79+D90+D64+D102</f>
        <v>7271.5</v>
      </c>
      <c r="E8" s="62">
        <f>IF(C8=0,0,D8/C8*100)</f>
        <v>96.026358882256616</v>
      </c>
      <c r="F8" s="65">
        <f>F9+F21+F40+F55+F72+F79+F90+F64+F102</f>
        <v>6524.5</v>
      </c>
      <c r="G8" s="62">
        <f>IF(D8=0,0,F8/D8*100)</f>
        <v>89.727016434023241</v>
      </c>
      <c r="H8" s="65">
        <f>H9+H21+H40+H55+H72+H79+H90+H64+H102</f>
        <v>6873.5</v>
      </c>
      <c r="I8" s="62">
        <f>IF(D8=0,0,H8/D8*100)</f>
        <v>94.52657635976071</v>
      </c>
      <c r="J8" s="62">
        <f>IF(C8=0,0,H8/C8*100)</f>
        <v>90.770429454334163</v>
      </c>
      <c r="K8" s="65">
        <f>K9+K21+K40+K55+K72+K79+K90+K64+K102</f>
        <v>4259.5</v>
      </c>
      <c r="L8" s="62">
        <f>IF(D8=0,0,K8/D8*100)</f>
        <v>58.578010039194119</v>
      </c>
      <c r="M8" s="65">
        <f>M9+M21+M40+M55+M72+M79+M90+M64+M102</f>
        <v>2614</v>
      </c>
      <c r="N8" s="62">
        <f>IF(D8=0,0,M8/D8*100)</f>
        <v>35.948566320566592</v>
      </c>
      <c r="O8" s="65">
        <f>O9+O21+O40+O55+O72+O79+O90+O64+O102</f>
        <v>398</v>
      </c>
      <c r="P8" s="62">
        <f>IF(D8=0,0,O8/D8*100)</f>
        <v>5.4734236402392904</v>
      </c>
      <c r="Q8" s="65">
        <f>Q9+Q21+Q40+Q55+Q72+Q79+Q90+Q64+Q102</f>
        <v>27</v>
      </c>
      <c r="R8" s="62">
        <f>IF(O8=0,0,Q8/O8*100)</f>
        <v>6.78391959798995</v>
      </c>
      <c r="S8" s="65">
        <f>S9+S21+S40+S55+S72+S79+S90+S64+S102</f>
        <v>768.5</v>
      </c>
      <c r="T8" s="62">
        <f>IF(D8=0,0,S8/D8*100)</f>
        <v>10.568658461115312</v>
      </c>
      <c r="U8" s="65">
        <f>U9+U21+U40+U55+U72+U79+U90+U64+U102</f>
        <v>1012</v>
      </c>
      <c r="V8" s="62">
        <f>IF(D8=0,0,U8/D8*100)</f>
        <v>13.917348552568246</v>
      </c>
      <c r="W8" s="65">
        <f>W9+W21+W40+W55+W72+W79+W90+W64+W102</f>
        <v>512</v>
      </c>
      <c r="X8" s="62">
        <f>IF(D8=0,0,W8/D8*100)</f>
        <v>7.0411882005088353</v>
      </c>
      <c r="Y8" s="65">
        <f>Y9+Y21+Y40+Y55+Y72+Y79+Y90+Y64+Y102</f>
        <v>1035.5</v>
      </c>
      <c r="Z8" s="62">
        <f>IF(D8=0,0,Y8/D8*100)</f>
        <v>14.240528089115037</v>
      </c>
      <c r="AA8" s="65">
        <f>AA9+AA21+AA40+AA55+AA72+AA79+AA90+AA64+AA102</f>
        <v>54</v>
      </c>
      <c r="AB8" s="62">
        <f>IF(D8=0,0,AA8/D8*100)</f>
        <v>0.74262531802241627</v>
      </c>
      <c r="AC8" s="62">
        <f>IF(Y8=0,0,AA8/Y8*100)</f>
        <v>5.2148720424915505</v>
      </c>
      <c r="AD8" s="65">
        <f>AD9+AD21+AD40+AD55+AD72+AD79+AD90+AD64+AD102</f>
        <v>870</v>
      </c>
      <c r="AE8" s="62">
        <f>IF(D8=0,0,AD8/D8*100)</f>
        <v>11.964519012583374</v>
      </c>
      <c r="AF8" s="65">
        <f>AF9+AF21+AF40+AF55+AF72+AF79+AF90+AF64+AF102</f>
        <v>11</v>
      </c>
      <c r="AG8" s="60">
        <f>IF(D8=0,0,AF8/D8*100)</f>
        <v>0.15127552774530703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392.15</v>
      </c>
      <c r="D9" s="10">
        <f>SUM(D10:D20)</f>
        <v>376</v>
      </c>
      <c r="E9" s="43">
        <f>IF(C9=0,0,D9/C9*100)</f>
        <v>95.881677929363775</v>
      </c>
      <c r="F9" s="10">
        <f>SUM(F10:F20)</f>
        <v>352</v>
      </c>
      <c r="G9" s="43">
        <f>IF(D9=0,0,F9/D9*100)</f>
        <v>93.61702127659575</v>
      </c>
      <c r="H9" s="61">
        <f>SUM(H10:H20)</f>
        <v>359</v>
      </c>
      <c r="I9" s="43">
        <f>IF(D9=0,0,H9/D9*100)</f>
        <v>95.478723404255319</v>
      </c>
      <c r="J9" s="43">
        <f>IF(C9=0,0,H9/C9*100)</f>
        <v>91.546602065536149</v>
      </c>
      <c r="K9" s="10">
        <f>SUM(K10:K20)</f>
        <v>226</v>
      </c>
      <c r="L9" s="43">
        <f>IF(D9=0,0,K9/D9*100)</f>
        <v>60.106382978723403</v>
      </c>
      <c r="M9" s="10">
        <f>SUM(M10:M20)</f>
        <v>133</v>
      </c>
      <c r="N9" s="43">
        <f>IF(D9=0,0,M9/D9*100)</f>
        <v>35.372340425531917</v>
      </c>
      <c r="O9" s="61">
        <f>SUM(O10:O20)</f>
        <v>17</v>
      </c>
      <c r="P9" s="43">
        <f>IF(D9=0,0,O9/D9*100)</f>
        <v>4.5212765957446814</v>
      </c>
      <c r="Q9" s="10">
        <f>SUM(Q10:Q20)</f>
        <v>0</v>
      </c>
      <c r="R9" s="43">
        <f>IF(O9=0,0,Q9/O9*100)</f>
        <v>0</v>
      </c>
      <c r="S9" s="10">
        <f>SUM(S10:S20)</f>
        <v>36</v>
      </c>
      <c r="T9" s="43">
        <f>IF(D9=0,0,S9/D9*100)</f>
        <v>9.5744680851063837</v>
      </c>
      <c r="U9" s="10">
        <f>SUM(U10:U20)</f>
        <v>63</v>
      </c>
      <c r="V9" s="43">
        <f>IF(D9=0,0,U9/D9*100)</f>
        <v>16.75531914893617</v>
      </c>
      <c r="W9" s="10">
        <f>SUM(W10:W20)</f>
        <v>35</v>
      </c>
      <c r="X9" s="43">
        <f>IF(D9=0,0,W9/D9*100)</f>
        <v>9.3085106382978715</v>
      </c>
      <c r="Y9" s="10">
        <f>SUM(Y10:Y20)</f>
        <v>71</v>
      </c>
      <c r="Z9" s="43">
        <f>IF(D9=0,0,Y9/D9*100)</f>
        <v>18.882978723404257</v>
      </c>
      <c r="AA9" s="10">
        <f>SUM(AA10:AA20)</f>
        <v>2</v>
      </c>
      <c r="AB9" s="43">
        <f>IF(D9=0,0,AA9/D9*100)</f>
        <v>0.53191489361702127</v>
      </c>
      <c r="AC9" s="43">
        <f>IF(Y9=0,0,AA9/Y9*100)</f>
        <v>2.8169014084507045</v>
      </c>
      <c r="AD9" s="10">
        <f>SUM(AD10:AD20)</f>
        <v>65</v>
      </c>
      <c r="AE9" s="43">
        <f>IF(D9=0,0,AD9/D9*100)</f>
        <v>17.287234042553195</v>
      </c>
      <c r="AF9" s="10">
        <f>SUM(AF10:AF20)</f>
        <v>3</v>
      </c>
      <c r="AG9" s="43">
        <f>IF(D9=0,0,AF9/D9*100)</f>
        <v>0.7978723404255319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10</v>
      </c>
      <c r="D10" s="35">
        <v>10</v>
      </c>
      <c r="E10" s="32">
        <f>IF(C10=0,0,D10/C10*100)</f>
        <v>100</v>
      </c>
      <c r="F10" s="35">
        <v>10</v>
      </c>
      <c r="G10" s="32">
        <f>IF(D10=0,0,F10/D10*100)</f>
        <v>100</v>
      </c>
      <c r="H10" s="106">
        <f>K10+M10</f>
        <v>8</v>
      </c>
      <c r="I10" s="32">
        <f>IF(D10=0,0,H10/D10*100)</f>
        <v>80</v>
      </c>
      <c r="J10" s="32">
        <f>IF(C10=0,0,H10/C10*100)</f>
        <v>80</v>
      </c>
      <c r="K10" s="35">
        <v>6</v>
      </c>
      <c r="L10" s="32">
        <f>IF(D10=0,0,K10/D10*100)</f>
        <v>60</v>
      </c>
      <c r="M10" s="35">
        <v>2</v>
      </c>
      <c r="N10" s="32">
        <f>IF(D10=0,0,M10/D10*100)</f>
        <v>20</v>
      </c>
      <c r="O10" s="99">
        <f>D10-H10</f>
        <v>2</v>
      </c>
      <c r="P10" s="32">
        <f>IF(D10=0,0,O10/D10*100)</f>
        <v>20</v>
      </c>
      <c r="Q10" s="35">
        <v>0</v>
      </c>
      <c r="R10" s="32">
        <f>IF(O10=0,0,Q10/O10*100)</f>
        <v>0</v>
      </c>
      <c r="S10" s="35">
        <v>1</v>
      </c>
      <c r="T10" s="32">
        <f>IF(D10=0,0,S10/D10*100)</f>
        <v>10</v>
      </c>
      <c r="U10" s="35">
        <v>0</v>
      </c>
      <c r="V10" s="32">
        <f>IF(D10=0,0,U10/D10*100)</f>
        <v>0</v>
      </c>
      <c r="W10" s="35">
        <v>3</v>
      </c>
      <c r="X10" s="32">
        <f>IF(D10=0,0,W10/D10*100)</f>
        <v>30</v>
      </c>
      <c r="Y10" s="35">
        <v>0</v>
      </c>
      <c r="Z10" s="32">
        <f>IF(D10=0,0,Y10/D10*100)</f>
        <v>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37</v>
      </c>
      <c r="D11" s="35">
        <v>35</v>
      </c>
      <c r="E11" s="32">
        <f>IF(C11=0,0,D11/C11*100)</f>
        <v>94.594594594594597</v>
      </c>
      <c r="F11" s="35">
        <v>35</v>
      </c>
      <c r="G11" s="32">
        <f>IF(D11=0,0,F11/D11*100)</f>
        <v>100</v>
      </c>
      <c r="H11" s="106">
        <f t="shared" ref="H11:H80" si="0">K11+M11</f>
        <v>35</v>
      </c>
      <c r="I11" s="32">
        <f>IF(D11=0,0,H11/D11*100)</f>
        <v>100</v>
      </c>
      <c r="J11" s="32">
        <f>IF(C11=0,0,H11/C11*100)</f>
        <v>94.594594594594597</v>
      </c>
      <c r="K11" s="35">
        <v>25</v>
      </c>
      <c r="L11" s="32">
        <f>IF(D11=0,0,K11/D11*100)</f>
        <v>71.428571428571431</v>
      </c>
      <c r="M11" s="35">
        <v>10</v>
      </c>
      <c r="N11" s="32">
        <f>IF(D11=0,0,M11/D11*100)</f>
        <v>28.571428571428569</v>
      </c>
      <c r="O11" s="99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5</v>
      </c>
      <c r="T11" s="32">
        <f>IF(D11=0,0,S11/D11*100)</f>
        <v>14.285714285714285</v>
      </c>
      <c r="U11" s="35">
        <v>4</v>
      </c>
      <c r="V11" s="32">
        <f>IF(D11=0,0,U11/D11*100)</f>
        <v>11.428571428571429</v>
      </c>
      <c r="W11" s="35">
        <v>5</v>
      </c>
      <c r="X11" s="32">
        <f>IF(D11=0,0,W11/D11*100)</f>
        <v>14.285714285714285</v>
      </c>
      <c r="Y11" s="35">
        <v>6</v>
      </c>
      <c r="Z11" s="32">
        <f>IF(D11=0,0,Y11/D11*100)</f>
        <v>17.142857142857142</v>
      </c>
      <c r="AA11" s="35">
        <v>1</v>
      </c>
      <c r="AB11" s="32">
        <f>IF(D11=0,0,AA11/D11*100)</f>
        <v>2.8571428571428572</v>
      </c>
      <c r="AC11" s="32">
        <f>IF(Y11=0,0,AA11/Y11*100)</f>
        <v>16.666666666666664</v>
      </c>
      <c r="AD11" s="35">
        <v>3</v>
      </c>
      <c r="AE11" s="32">
        <f>IF(D11=0,0,AD11/D11*100)</f>
        <v>8.5714285714285712</v>
      </c>
      <c r="AF11" s="35">
        <v>1</v>
      </c>
      <c r="AG11" s="32">
        <f>IF(D11=0,0,AF11/D11*100)</f>
        <v>2.8571428571428572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18</v>
      </c>
      <c r="D12" s="35">
        <v>17</v>
      </c>
      <c r="E12" s="32">
        <f t="shared" ref="E12:E78" si="2">IF(C12=0,0,D12/C12*100)</f>
        <v>94.444444444444443</v>
      </c>
      <c r="F12" s="35">
        <v>17</v>
      </c>
      <c r="G12" s="32">
        <f t="shared" ref="G12:G78" si="3">IF(D12=0,0,F12/D12*100)</f>
        <v>100</v>
      </c>
      <c r="H12" s="106">
        <f t="shared" si="0"/>
        <v>16</v>
      </c>
      <c r="I12" s="32">
        <f t="shared" ref="I12:I78" si="4">IF(D12=0,0,H12/D12*100)</f>
        <v>94.117647058823522</v>
      </c>
      <c r="J12" s="32">
        <f t="shared" ref="J12:J78" si="5">IF(C12=0,0,H12/C12*100)</f>
        <v>88.888888888888886</v>
      </c>
      <c r="K12" s="35">
        <v>5</v>
      </c>
      <c r="L12" s="32">
        <f t="shared" ref="L12:L79" si="6">IF(D12=0,0,K12/D12*100)</f>
        <v>29.411764705882355</v>
      </c>
      <c r="M12" s="35">
        <v>11</v>
      </c>
      <c r="N12" s="32">
        <f t="shared" ref="N12:N78" si="7">IF(D12=0,0,M12/D12*100)</f>
        <v>64.705882352941174</v>
      </c>
      <c r="O12" s="99">
        <f t="shared" si="1"/>
        <v>1</v>
      </c>
      <c r="P12" s="32">
        <f t="shared" ref="P12:P78" si="8">IF(D12=0,0,O12/D12*100)</f>
        <v>5.8823529411764701</v>
      </c>
      <c r="Q12" s="35">
        <v>0</v>
      </c>
      <c r="R12" s="32">
        <f t="shared" ref="R12:R79" si="9">IF(O12=0,0,Q12/O12*100)</f>
        <v>0</v>
      </c>
      <c r="S12" s="35">
        <v>1</v>
      </c>
      <c r="T12" s="32">
        <f t="shared" ref="T12:T78" si="10">IF(D12=0,0,S12/D12*100)</f>
        <v>5.8823529411764701</v>
      </c>
      <c r="U12" s="35">
        <v>5</v>
      </c>
      <c r="V12" s="32">
        <f t="shared" ref="V12:V79" si="11">IF(D12=0,0,U12/D12*100)</f>
        <v>29.411764705882355</v>
      </c>
      <c r="W12" s="35">
        <v>2</v>
      </c>
      <c r="X12" s="32">
        <f t="shared" ref="X12:X78" si="12">IF(D12=0,0,W12/D12*100)</f>
        <v>11.76470588235294</v>
      </c>
      <c r="Y12" s="35">
        <v>2</v>
      </c>
      <c r="Z12" s="32">
        <f t="shared" ref="Z12:Z78" si="13">IF(D12=0,0,Y12/D12*100)</f>
        <v>11.76470588235294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3</v>
      </c>
      <c r="AE12" s="32">
        <f t="shared" ref="AE12:AE79" si="16">IF(D12=0,0,AD12/D12*100)</f>
        <v>17.647058823529413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62</v>
      </c>
      <c r="D13" s="35">
        <v>60</v>
      </c>
      <c r="E13" s="32">
        <f t="shared" si="2"/>
        <v>96.774193548387103</v>
      </c>
      <c r="F13" s="35">
        <v>60</v>
      </c>
      <c r="G13" s="32">
        <f t="shared" si="3"/>
        <v>100</v>
      </c>
      <c r="H13" s="106">
        <f t="shared" si="0"/>
        <v>59</v>
      </c>
      <c r="I13" s="32">
        <f t="shared" si="4"/>
        <v>98.333333333333329</v>
      </c>
      <c r="J13" s="32">
        <f t="shared" si="5"/>
        <v>95.161290322580655</v>
      </c>
      <c r="K13" s="35">
        <v>37</v>
      </c>
      <c r="L13" s="32">
        <f t="shared" si="6"/>
        <v>61.666666666666671</v>
      </c>
      <c r="M13" s="35">
        <v>22</v>
      </c>
      <c r="N13" s="32">
        <f t="shared" si="7"/>
        <v>36.666666666666664</v>
      </c>
      <c r="O13" s="99">
        <f t="shared" si="1"/>
        <v>1</v>
      </c>
      <c r="P13" s="32">
        <f t="shared" si="8"/>
        <v>1.6666666666666667</v>
      </c>
      <c r="Q13" s="35">
        <v>0</v>
      </c>
      <c r="R13" s="32">
        <f t="shared" si="9"/>
        <v>0</v>
      </c>
      <c r="S13" s="35">
        <v>8</v>
      </c>
      <c r="T13" s="32">
        <f t="shared" si="10"/>
        <v>13.333333333333334</v>
      </c>
      <c r="U13" s="35">
        <v>12</v>
      </c>
      <c r="V13" s="32">
        <f t="shared" si="11"/>
        <v>20</v>
      </c>
      <c r="W13" s="35">
        <v>4</v>
      </c>
      <c r="X13" s="32">
        <f t="shared" si="12"/>
        <v>6.666666666666667</v>
      </c>
      <c r="Y13" s="35">
        <v>6</v>
      </c>
      <c r="Z13" s="32">
        <f t="shared" si="13"/>
        <v>10</v>
      </c>
      <c r="AA13" s="35">
        <v>1</v>
      </c>
      <c r="AB13" s="32">
        <f t="shared" si="14"/>
        <v>1.6666666666666667</v>
      </c>
      <c r="AC13" s="32">
        <f t="shared" si="15"/>
        <v>16.666666666666664</v>
      </c>
      <c r="AD13" s="35">
        <v>2</v>
      </c>
      <c r="AE13" s="32">
        <f t="shared" si="16"/>
        <v>3.3333333333333335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64.900000000000006</v>
      </c>
      <c r="D14" s="35">
        <v>61</v>
      </c>
      <c r="E14" s="32">
        <f t="shared" si="2"/>
        <v>93.990755007704152</v>
      </c>
      <c r="F14" s="35">
        <v>49</v>
      </c>
      <c r="G14" s="32">
        <f t="shared" si="3"/>
        <v>80.327868852459019</v>
      </c>
      <c r="H14" s="106">
        <f t="shared" si="0"/>
        <v>60</v>
      </c>
      <c r="I14" s="32">
        <f t="shared" si="4"/>
        <v>98.360655737704917</v>
      </c>
      <c r="J14" s="32">
        <f t="shared" si="5"/>
        <v>92.449922958397522</v>
      </c>
      <c r="K14" s="35">
        <v>38</v>
      </c>
      <c r="L14" s="32">
        <f t="shared" si="6"/>
        <v>62.295081967213115</v>
      </c>
      <c r="M14" s="35">
        <v>22</v>
      </c>
      <c r="N14" s="32">
        <f t="shared" si="7"/>
        <v>36.065573770491802</v>
      </c>
      <c r="O14" s="99">
        <f t="shared" si="1"/>
        <v>1</v>
      </c>
      <c r="P14" s="32">
        <f t="shared" si="8"/>
        <v>1.639344262295082</v>
      </c>
      <c r="Q14" s="35">
        <v>0</v>
      </c>
      <c r="R14" s="32">
        <f t="shared" si="9"/>
        <v>0</v>
      </c>
      <c r="S14" s="35">
        <v>4</v>
      </c>
      <c r="T14" s="32">
        <f t="shared" si="10"/>
        <v>6.557377049180328</v>
      </c>
      <c r="U14" s="35">
        <v>6</v>
      </c>
      <c r="V14" s="32">
        <f t="shared" si="11"/>
        <v>9.8360655737704921</v>
      </c>
      <c r="W14" s="35">
        <v>3</v>
      </c>
      <c r="X14" s="32">
        <f t="shared" si="12"/>
        <v>4.918032786885246</v>
      </c>
      <c r="Y14" s="35">
        <v>9</v>
      </c>
      <c r="Z14" s="32">
        <f t="shared" si="13"/>
        <v>14.754098360655737</v>
      </c>
      <c r="AA14" s="35">
        <v>0</v>
      </c>
      <c r="AB14" s="32">
        <f t="shared" si="14"/>
        <v>0</v>
      </c>
      <c r="AC14" s="32">
        <f t="shared" si="15"/>
        <v>0</v>
      </c>
      <c r="AD14" s="35">
        <v>11</v>
      </c>
      <c r="AE14" s="32">
        <f t="shared" si="16"/>
        <v>18.032786885245901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115</v>
      </c>
      <c r="D15" s="35">
        <v>110</v>
      </c>
      <c r="E15" s="32">
        <f t="shared" si="2"/>
        <v>95.652173913043484</v>
      </c>
      <c r="F15" s="35">
        <v>105</v>
      </c>
      <c r="G15" s="32">
        <f t="shared" si="3"/>
        <v>95.454545454545453</v>
      </c>
      <c r="H15" s="106">
        <f t="shared" si="0"/>
        <v>105</v>
      </c>
      <c r="I15" s="32">
        <f t="shared" si="4"/>
        <v>95.454545454545453</v>
      </c>
      <c r="J15" s="32">
        <f t="shared" si="5"/>
        <v>91.304347826086953</v>
      </c>
      <c r="K15" s="35">
        <v>68</v>
      </c>
      <c r="L15" s="32">
        <f t="shared" si="6"/>
        <v>61.818181818181813</v>
      </c>
      <c r="M15" s="35">
        <v>37</v>
      </c>
      <c r="N15" s="32">
        <f t="shared" si="7"/>
        <v>33.636363636363633</v>
      </c>
      <c r="O15" s="99">
        <f t="shared" si="1"/>
        <v>5</v>
      </c>
      <c r="P15" s="32">
        <f t="shared" si="8"/>
        <v>4.5454545454545459</v>
      </c>
      <c r="Q15" s="35">
        <v>0</v>
      </c>
      <c r="R15" s="32">
        <f t="shared" si="9"/>
        <v>0</v>
      </c>
      <c r="S15" s="35">
        <v>6</v>
      </c>
      <c r="T15" s="32">
        <f t="shared" si="10"/>
        <v>5.4545454545454541</v>
      </c>
      <c r="U15" s="35">
        <v>24</v>
      </c>
      <c r="V15" s="32">
        <f t="shared" si="11"/>
        <v>21.818181818181817</v>
      </c>
      <c r="W15" s="35">
        <v>9</v>
      </c>
      <c r="X15" s="32">
        <f t="shared" si="12"/>
        <v>8.1818181818181817</v>
      </c>
      <c r="Y15" s="35">
        <v>27</v>
      </c>
      <c r="Z15" s="32">
        <f t="shared" si="13"/>
        <v>24.545454545454547</v>
      </c>
      <c r="AA15" s="35">
        <v>0</v>
      </c>
      <c r="AB15" s="32">
        <f t="shared" si="14"/>
        <v>0</v>
      </c>
      <c r="AC15" s="32">
        <f t="shared" si="15"/>
        <v>0</v>
      </c>
      <c r="AD15" s="35">
        <v>21</v>
      </c>
      <c r="AE15" s="32">
        <f t="shared" si="16"/>
        <v>19.090909090909093</v>
      </c>
      <c r="AF15" s="35">
        <v>2</v>
      </c>
      <c r="AG15" s="32">
        <f t="shared" si="17"/>
        <v>1.8181818181818181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3</v>
      </c>
      <c r="D16" s="35">
        <v>3</v>
      </c>
      <c r="E16" s="32">
        <f t="shared" si="2"/>
        <v>100</v>
      </c>
      <c r="F16" s="35">
        <v>2</v>
      </c>
      <c r="G16" s="32">
        <f t="shared" si="3"/>
        <v>66.666666666666657</v>
      </c>
      <c r="H16" s="106">
        <f t="shared" si="0"/>
        <v>3</v>
      </c>
      <c r="I16" s="32">
        <f t="shared" si="4"/>
        <v>100</v>
      </c>
      <c r="J16" s="32">
        <f t="shared" si="5"/>
        <v>100</v>
      </c>
      <c r="K16" s="35">
        <v>2</v>
      </c>
      <c r="L16" s="32">
        <f t="shared" si="6"/>
        <v>66.666666666666657</v>
      </c>
      <c r="M16" s="35">
        <v>1</v>
      </c>
      <c r="N16" s="32">
        <f t="shared" si="7"/>
        <v>33.333333333333329</v>
      </c>
      <c r="O16" s="99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1</v>
      </c>
      <c r="V16" s="32">
        <f t="shared" si="11"/>
        <v>33.333333333333329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20</v>
      </c>
      <c r="D17" s="35">
        <v>19</v>
      </c>
      <c r="E17" s="32">
        <f t="shared" si="2"/>
        <v>95</v>
      </c>
      <c r="F17" s="35">
        <v>16</v>
      </c>
      <c r="G17" s="32">
        <f t="shared" si="3"/>
        <v>84.210526315789465</v>
      </c>
      <c r="H17" s="106">
        <f t="shared" si="0"/>
        <v>17</v>
      </c>
      <c r="I17" s="32">
        <f t="shared" si="4"/>
        <v>89.473684210526315</v>
      </c>
      <c r="J17" s="32">
        <f t="shared" si="5"/>
        <v>85</v>
      </c>
      <c r="K17" s="35">
        <v>12</v>
      </c>
      <c r="L17" s="32">
        <f t="shared" si="6"/>
        <v>63.157894736842103</v>
      </c>
      <c r="M17" s="35">
        <v>5</v>
      </c>
      <c r="N17" s="32">
        <f t="shared" si="7"/>
        <v>26.315789473684209</v>
      </c>
      <c r="O17" s="99">
        <f t="shared" si="1"/>
        <v>2</v>
      </c>
      <c r="P17" s="32">
        <f t="shared" si="8"/>
        <v>10.526315789473683</v>
      </c>
      <c r="Q17" s="35">
        <v>0</v>
      </c>
      <c r="R17" s="32">
        <f t="shared" si="9"/>
        <v>0</v>
      </c>
      <c r="S17" s="35">
        <v>2</v>
      </c>
      <c r="T17" s="32">
        <f t="shared" si="10"/>
        <v>10.526315789473683</v>
      </c>
      <c r="U17" s="35">
        <v>1</v>
      </c>
      <c r="V17" s="32">
        <f t="shared" si="11"/>
        <v>5.2631578947368416</v>
      </c>
      <c r="W17" s="35">
        <v>0</v>
      </c>
      <c r="X17" s="32">
        <f t="shared" si="12"/>
        <v>0</v>
      </c>
      <c r="Y17" s="35">
        <v>4</v>
      </c>
      <c r="Z17" s="32">
        <f t="shared" si="13"/>
        <v>21.052631578947366</v>
      </c>
      <c r="AA17" s="35">
        <v>0</v>
      </c>
      <c r="AB17" s="32">
        <f t="shared" si="14"/>
        <v>0</v>
      </c>
      <c r="AC17" s="32">
        <f t="shared" si="15"/>
        <v>0</v>
      </c>
      <c r="AD17" s="35">
        <v>4</v>
      </c>
      <c r="AE17" s="32">
        <f t="shared" si="16"/>
        <v>21.052631578947366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32</v>
      </c>
      <c r="D18" s="35">
        <v>32</v>
      </c>
      <c r="E18" s="32">
        <f t="shared" si="2"/>
        <v>100</v>
      </c>
      <c r="F18" s="35">
        <v>30</v>
      </c>
      <c r="G18" s="32">
        <f t="shared" si="3"/>
        <v>93.75</v>
      </c>
      <c r="H18" s="106">
        <f t="shared" si="0"/>
        <v>29</v>
      </c>
      <c r="I18" s="32">
        <f t="shared" si="4"/>
        <v>90.625</v>
      </c>
      <c r="J18" s="32">
        <f t="shared" si="5"/>
        <v>90.625</v>
      </c>
      <c r="K18" s="35">
        <v>18</v>
      </c>
      <c r="L18" s="32">
        <f t="shared" si="6"/>
        <v>56.25</v>
      </c>
      <c r="M18" s="35">
        <v>11</v>
      </c>
      <c r="N18" s="32">
        <f t="shared" si="7"/>
        <v>34.375</v>
      </c>
      <c r="O18" s="99">
        <f t="shared" si="1"/>
        <v>3</v>
      </c>
      <c r="P18" s="32">
        <f t="shared" si="8"/>
        <v>9.375</v>
      </c>
      <c r="Q18" s="35">
        <v>0</v>
      </c>
      <c r="R18" s="32">
        <f t="shared" si="9"/>
        <v>0</v>
      </c>
      <c r="S18" s="35">
        <v>8</v>
      </c>
      <c r="T18" s="32">
        <f t="shared" si="10"/>
        <v>25</v>
      </c>
      <c r="U18" s="35">
        <v>4</v>
      </c>
      <c r="V18" s="32">
        <f t="shared" si="11"/>
        <v>12.5</v>
      </c>
      <c r="W18" s="35">
        <v>7</v>
      </c>
      <c r="X18" s="32">
        <f t="shared" si="12"/>
        <v>21.875</v>
      </c>
      <c r="Y18" s="35">
        <v>14</v>
      </c>
      <c r="Z18" s="32">
        <f t="shared" si="13"/>
        <v>43.75</v>
      </c>
      <c r="AA18" s="35">
        <v>0</v>
      </c>
      <c r="AB18" s="32">
        <f t="shared" si="14"/>
        <v>0</v>
      </c>
      <c r="AC18" s="32">
        <f t="shared" si="15"/>
        <v>0</v>
      </c>
      <c r="AD18" s="35">
        <v>19</v>
      </c>
      <c r="AE18" s="32">
        <f t="shared" si="16"/>
        <v>59.375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21</v>
      </c>
      <c r="D19" s="35">
        <v>19</v>
      </c>
      <c r="E19" s="32">
        <f t="shared" si="2"/>
        <v>90.476190476190482</v>
      </c>
      <c r="F19" s="35">
        <v>19</v>
      </c>
      <c r="G19" s="32">
        <f t="shared" si="3"/>
        <v>100</v>
      </c>
      <c r="H19" s="106">
        <f t="shared" si="0"/>
        <v>17</v>
      </c>
      <c r="I19" s="32">
        <f t="shared" si="4"/>
        <v>89.473684210526315</v>
      </c>
      <c r="J19" s="32">
        <f t="shared" si="5"/>
        <v>80.952380952380949</v>
      </c>
      <c r="K19" s="35">
        <v>8</v>
      </c>
      <c r="L19" s="32">
        <f t="shared" si="6"/>
        <v>42.105263157894733</v>
      </c>
      <c r="M19" s="35">
        <v>9</v>
      </c>
      <c r="N19" s="32">
        <f t="shared" si="7"/>
        <v>47.368421052631575</v>
      </c>
      <c r="O19" s="99">
        <f t="shared" si="1"/>
        <v>2</v>
      </c>
      <c r="P19" s="32">
        <f t="shared" si="8"/>
        <v>10.526315789473683</v>
      </c>
      <c r="Q19" s="35">
        <v>0</v>
      </c>
      <c r="R19" s="32">
        <f t="shared" si="9"/>
        <v>0</v>
      </c>
      <c r="S19" s="35">
        <v>0</v>
      </c>
      <c r="T19" s="32">
        <f t="shared" si="10"/>
        <v>0</v>
      </c>
      <c r="U19" s="35">
        <v>4</v>
      </c>
      <c r="V19" s="32">
        <f t="shared" si="11"/>
        <v>21.052631578947366</v>
      </c>
      <c r="W19" s="35">
        <v>1</v>
      </c>
      <c r="X19" s="32">
        <f t="shared" si="12"/>
        <v>5.2631578947368416</v>
      </c>
      <c r="Y19" s="35">
        <v>2</v>
      </c>
      <c r="Z19" s="32">
        <f t="shared" si="13"/>
        <v>10.526315789473683</v>
      </c>
      <c r="AA19" s="35">
        <v>0</v>
      </c>
      <c r="AB19" s="32">
        <f t="shared" si="14"/>
        <v>0</v>
      </c>
      <c r="AC19" s="32">
        <f t="shared" si="15"/>
        <v>0</v>
      </c>
      <c r="AD19" s="35">
        <v>2</v>
      </c>
      <c r="AE19" s="32">
        <f t="shared" si="16"/>
        <v>10.526315789473683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9.25</v>
      </c>
      <c r="D20" s="35">
        <v>10</v>
      </c>
      <c r="E20" s="32">
        <f t="shared" si="2"/>
        <v>108.10810810810811</v>
      </c>
      <c r="F20" s="35">
        <v>9</v>
      </c>
      <c r="G20" s="32">
        <f t="shared" si="3"/>
        <v>90</v>
      </c>
      <c r="H20" s="106">
        <f t="shared" si="0"/>
        <v>10</v>
      </c>
      <c r="I20" s="32">
        <f t="shared" si="4"/>
        <v>100</v>
      </c>
      <c r="J20" s="32">
        <f t="shared" si="5"/>
        <v>108.10810810810811</v>
      </c>
      <c r="K20" s="35">
        <v>7</v>
      </c>
      <c r="L20" s="32">
        <f t="shared" si="6"/>
        <v>70</v>
      </c>
      <c r="M20" s="35">
        <v>3</v>
      </c>
      <c r="N20" s="32">
        <f t="shared" si="7"/>
        <v>30</v>
      </c>
      <c r="O20" s="99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1</v>
      </c>
      <c r="T20" s="32">
        <f t="shared" si="10"/>
        <v>10</v>
      </c>
      <c r="U20" s="35">
        <v>2</v>
      </c>
      <c r="V20" s="32">
        <f t="shared" si="11"/>
        <v>20</v>
      </c>
      <c r="W20" s="35">
        <v>1</v>
      </c>
      <c r="X20" s="32">
        <f t="shared" si="12"/>
        <v>10</v>
      </c>
      <c r="Y20" s="35">
        <v>1</v>
      </c>
      <c r="Z20" s="32">
        <f t="shared" si="13"/>
        <v>10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2126</v>
      </c>
      <c r="D21" s="10">
        <f>SUM(D22:D39)</f>
        <v>2037.5</v>
      </c>
      <c r="E21" s="43">
        <f>IF(C21=0,0,D21/C21*100)</f>
        <v>95.837253057384757</v>
      </c>
      <c r="F21" s="10">
        <f>SUM(F22:F39)</f>
        <v>1885.5</v>
      </c>
      <c r="G21" s="43">
        <f>IF(D21=0,0,F21/D21*100)</f>
        <v>92.539877300613497</v>
      </c>
      <c r="H21" s="61">
        <f>SUM(H22:H39)</f>
        <v>1960.5</v>
      </c>
      <c r="I21" s="43">
        <f>IF(D21=0,0,H21/D21*100)</f>
        <v>96.220858895705518</v>
      </c>
      <c r="J21" s="43">
        <f>IF(C21=0,0,H21/C21*100)</f>
        <v>92.215428033866417</v>
      </c>
      <c r="K21" s="10">
        <f>SUM(K22:K39)</f>
        <v>1332.5</v>
      </c>
      <c r="L21" s="43">
        <f>IF(D21=0,0,K21/D21*100)</f>
        <v>65.398773006134974</v>
      </c>
      <c r="M21" s="10">
        <f>SUM(M22:M39)</f>
        <v>628</v>
      </c>
      <c r="N21" s="43">
        <f>IF(D21=0,0,M21/D21*100)</f>
        <v>30.822085889570548</v>
      </c>
      <c r="O21" s="61">
        <f>SUM(O22:O39)</f>
        <v>77</v>
      </c>
      <c r="P21" s="43">
        <f>IF(D21=0,0,O21/D21*100)</f>
        <v>3.7791411042944785</v>
      </c>
      <c r="Q21" s="10">
        <f>SUM(Q22:Q39)</f>
        <v>4</v>
      </c>
      <c r="R21" s="43">
        <f t="shared" si="9"/>
        <v>5.1948051948051948</v>
      </c>
      <c r="S21" s="10">
        <f>SUM(S22:S39)</f>
        <v>271.5</v>
      </c>
      <c r="T21" s="43">
        <f>IF(D21=0,0,S21/D21*100)</f>
        <v>13.325153374233128</v>
      </c>
      <c r="U21" s="10">
        <f>SUM(U22:U39)</f>
        <v>267</v>
      </c>
      <c r="V21" s="43">
        <f t="shared" si="11"/>
        <v>13.104294478527606</v>
      </c>
      <c r="W21" s="10">
        <f>SUM(W22:W39)</f>
        <v>70</v>
      </c>
      <c r="X21" s="43">
        <f>IF(D21=0,0,W21/D21*100)</f>
        <v>3.4355828220858897</v>
      </c>
      <c r="Y21" s="10">
        <f>SUM(Y22:Y39)</f>
        <v>379.5</v>
      </c>
      <c r="Z21" s="43">
        <f>IF(D21=0,0,Y21/D21*100)</f>
        <v>18.625766871165645</v>
      </c>
      <c r="AA21" s="10">
        <f>SUM(AA22:AA39)</f>
        <v>10</v>
      </c>
      <c r="AB21" s="43">
        <f>IF(D21=0,0,AA21/D21*100)</f>
        <v>0.49079754601226999</v>
      </c>
      <c r="AC21" s="43">
        <f>IF(Y21=0,0,AA21/Y21*100)</f>
        <v>2.6350461133069829</v>
      </c>
      <c r="AD21" s="10">
        <f>SUM(AD22:AD39)</f>
        <v>279</v>
      </c>
      <c r="AE21" s="43">
        <f t="shared" si="16"/>
        <v>13.693251533742332</v>
      </c>
      <c r="AF21" s="10">
        <f>SUM(AF22:AF39)</f>
        <v>4</v>
      </c>
      <c r="AG21" s="43">
        <f>IF(D21=0,0,AF21/D21*100)</f>
        <v>0.19631901840490798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264</v>
      </c>
      <c r="D22" s="35">
        <v>262</v>
      </c>
      <c r="E22" s="32">
        <f t="shared" si="2"/>
        <v>99.242424242424249</v>
      </c>
      <c r="F22" s="35">
        <v>243</v>
      </c>
      <c r="G22" s="32">
        <f t="shared" si="3"/>
        <v>92.748091603053439</v>
      </c>
      <c r="H22" s="106">
        <f t="shared" si="0"/>
        <v>262</v>
      </c>
      <c r="I22" s="32">
        <f t="shared" si="4"/>
        <v>100</v>
      </c>
      <c r="J22" s="32">
        <f t="shared" si="5"/>
        <v>99.242424242424249</v>
      </c>
      <c r="K22" s="35">
        <v>215</v>
      </c>
      <c r="L22" s="32">
        <f t="shared" si="6"/>
        <v>82.061068702290072</v>
      </c>
      <c r="M22" s="35">
        <v>47</v>
      </c>
      <c r="N22" s="32">
        <f t="shared" si="7"/>
        <v>17.938931297709924</v>
      </c>
      <c r="O22" s="99">
        <f t="shared" ref="O22:O39" si="18">D22-H22</f>
        <v>0</v>
      </c>
      <c r="P22" s="32">
        <f t="shared" si="8"/>
        <v>0</v>
      </c>
      <c r="Q22" s="35">
        <v>0</v>
      </c>
      <c r="R22" s="32">
        <f t="shared" si="9"/>
        <v>0</v>
      </c>
      <c r="S22" s="35">
        <v>43</v>
      </c>
      <c r="T22" s="32">
        <f t="shared" si="10"/>
        <v>16.412213740458014</v>
      </c>
      <c r="U22" s="35">
        <v>20</v>
      </c>
      <c r="V22" s="32">
        <f t="shared" si="11"/>
        <v>7.6335877862595423</v>
      </c>
      <c r="W22" s="35">
        <v>16</v>
      </c>
      <c r="X22" s="32">
        <f t="shared" si="12"/>
        <v>6.1068702290076331</v>
      </c>
      <c r="Y22" s="35">
        <v>34</v>
      </c>
      <c r="Z22" s="32">
        <f t="shared" si="13"/>
        <v>12.977099236641221</v>
      </c>
      <c r="AA22" s="35">
        <v>1</v>
      </c>
      <c r="AB22" s="32">
        <f t="shared" si="14"/>
        <v>0.38167938931297707</v>
      </c>
      <c r="AC22" s="32">
        <f t="shared" si="15"/>
        <v>2.9411764705882351</v>
      </c>
      <c r="AD22" s="35">
        <v>26</v>
      </c>
      <c r="AE22" s="32">
        <f t="shared" si="16"/>
        <v>9.9236641221374047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196</v>
      </c>
      <c r="D23" s="35">
        <v>186</v>
      </c>
      <c r="E23" s="32">
        <f t="shared" si="2"/>
        <v>94.897959183673478</v>
      </c>
      <c r="F23" s="35">
        <v>170</v>
      </c>
      <c r="G23" s="32">
        <f t="shared" si="3"/>
        <v>91.397849462365585</v>
      </c>
      <c r="H23" s="106">
        <f t="shared" si="0"/>
        <v>159</v>
      </c>
      <c r="I23" s="32">
        <f t="shared" si="4"/>
        <v>85.483870967741936</v>
      </c>
      <c r="J23" s="32">
        <f t="shared" si="5"/>
        <v>81.122448979591837</v>
      </c>
      <c r="K23" s="35">
        <v>106</v>
      </c>
      <c r="L23" s="32">
        <f t="shared" si="6"/>
        <v>56.98924731182796</v>
      </c>
      <c r="M23" s="35">
        <v>53</v>
      </c>
      <c r="N23" s="32">
        <f t="shared" si="7"/>
        <v>28.49462365591398</v>
      </c>
      <c r="O23" s="99">
        <f t="shared" si="18"/>
        <v>27</v>
      </c>
      <c r="P23" s="32">
        <f t="shared" si="8"/>
        <v>14.516129032258066</v>
      </c>
      <c r="Q23" s="35">
        <v>0</v>
      </c>
      <c r="R23" s="32">
        <f t="shared" si="9"/>
        <v>0</v>
      </c>
      <c r="S23" s="35">
        <v>82</v>
      </c>
      <c r="T23" s="32">
        <f t="shared" si="10"/>
        <v>44.086021505376344</v>
      </c>
      <c r="U23" s="35">
        <v>10</v>
      </c>
      <c r="V23" s="32">
        <f t="shared" si="11"/>
        <v>5.376344086021505</v>
      </c>
      <c r="W23" s="35">
        <v>0</v>
      </c>
      <c r="X23" s="32">
        <f t="shared" si="12"/>
        <v>0</v>
      </c>
      <c r="Y23" s="35">
        <v>62</v>
      </c>
      <c r="Z23" s="32">
        <f t="shared" si="13"/>
        <v>33.333333333333329</v>
      </c>
      <c r="AA23" s="35">
        <v>0</v>
      </c>
      <c r="AB23" s="32">
        <f t="shared" si="14"/>
        <v>0</v>
      </c>
      <c r="AC23" s="32">
        <f t="shared" si="15"/>
        <v>0</v>
      </c>
      <c r="AD23" s="35">
        <v>47</v>
      </c>
      <c r="AE23" s="32">
        <f t="shared" si="16"/>
        <v>25.268817204301076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71</v>
      </c>
      <c r="D24" s="35">
        <v>65</v>
      </c>
      <c r="E24" s="32">
        <f t="shared" si="2"/>
        <v>91.549295774647888</v>
      </c>
      <c r="F24" s="35">
        <v>64</v>
      </c>
      <c r="G24" s="32">
        <f t="shared" si="3"/>
        <v>98.461538461538467</v>
      </c>
      <c r="H24" s="106">
        <f t="shared" si="0"/>
        <v>61</v>
      </c>
      <c r="I24" s="32">
        <f t="shared" si="4"/>
        <v>93.84615384615384</v>
      </c>
      <c r="J24" s="32">
        <f t="shared" si="5"/>
        <v>85.91549295774648</v>
      </c>
      <c r="K24" s="35">
        <v>36</v>
      </c>
      <c r="L24" s="32">
        <f t="shared" si="6"/>
        <v>55.384615384615387</v>
      </c>
      <c r="M24" s="35">
        <v>25</v>
      </c>
      <c r="N24" s="32">
        <f t="shared" si="7"/>
        <v>38.461538461538467</v>
      </c>
      <c r="O24" s="99">
        <f t="shared" si="18"/>
        <v>4</v>
      </c>
      <c r="P24" s="32">
        <f t="shared" si="8"/>
        <v>6.1538461538461542</v>
      </c>
      <c r="Q24" s="35">
        <v>0</v>
      </c>
      <c r="R24" s="32">
        <f t="shared" si="9"/>
        <v>0</v>
      </c>
      <c r="S24" s="35">
        <v>5</v>
      </c>
      <c r="T24" s="32">
        <f t="shared" si="10"/>
        <v>7.6923076923076925</v>
      </c>
      <c r="U24" s="35">
        <v>16</v>
      </c>
      <c r="V24" s="32">
        <f t="shared" si="11"/>
        <v>24.615384615384617</v>
      </c>
      <c r="W24" s="35">
        <v>5</v>
      </c>
      <c r="X24" s="32">
        <f t="shared" si="12"/>
        <v>7.6923076923076925</v>
      </c>
      <c r="Y24" s="35">
        <v>9</v>
      </c>
      <c r="Z24" s="32">
        <f t="shared" si="13"/>
        <v>13.846153846153847</v>
      </c>
      <c r="AA24" s="35">
        <v>0</v>
      </c>
      <c r="AB24" s="32">
        <f t="shared" si="14"/>
        <v>0</v>
      </c>
      <c r="AC24" s="32">
        <f t="shared" si="15"/>
        <v>0</v>
      </c>
      <c r="AD24" s="35">
        <v>9</v>
      </c>
      <c r="AE24" s="32">
        <f t="shared" si="16"/>
        <v>13.846153846153847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315</v>
      </c>
      <c r="D25" s="35">
        <v>310</v>
      </c>
      <c r="E25" s="32">
        <f t="shared" si="2"/>
        <v>98.412698412698404</v>
      </c>
      <c r="F25" s="35">
        <v>280</v>
      </c>
      <c r="G25" s="32">
        <f t="shared" si="3"/>
        <v>90.322580645161281</v>
      </c>
      <c r="H25" s="106">
        <f t="shared" si="0"/>
        <v>297</v>
      </c>
      <c r="I25" s="32">
        <f t="shared" si="4"/>
        <v>95.806451612903217</v>
      </c>
      <c r="J25" s="32">
        <f t="shared" si="5"/>
        <v>94.285714285714278</v>
      </c>
      <c r="K25" s="35">
        <v>190</v>
      </c>
      <c r="L25" s="32">
        <f t="shared" si="6"/>
        <v>61.29032258064516</v>
      </c>
      <c r="M25" s="35">
        <v>107</v>
      </c>
      <c r="N25" s="32">
        <f t="shared" si="7"/>
        <v>34.516129032258064</v>
      </c>
      <c r="O25" s="99">
        <f t="shared" si="18"/>
        <v>13</v>
      </c>
      <c r="P25" s="32">
        <f t="shared" si="8"/>
        <v>4.1935483870967749</v>
      </c>
      <c r="Q25" s="35">
        <v>1</v>
      </c>
      <c r="R25" s="32">
        <f t="shared" si="9"/>
        <v>7.6923076923076925</v>
      </c>
      <c r="S25" s="35">
        <v>33</v>
      </c>
      <c r="T25" s="32">
        <f t="shared" si="10"/>
        <v>10.64516129032258</v>
      </c>
      <c r="U25" s="35">
        <v>42</v>
      </c>
      <c r="V25" s="32">
        <f t="shared" si="11"/>
        <v>13.548387096774196</v>
      </c>
      <c r="W25" s="35">
        <v>4</v>
      </c>
      <c r="X25" s="32">
        <f t="shared" si="12"/>
        <v>1.2903225806451613</v>
      </c>
      <c r="Y25" s="35">
        <v>38</v>
      </c>
      <c r="Z25" s="32">
        <f t="shared" si="13"/>
        <v>12.258064516129032</v>
      </c>
      <c r="AA25" s="35">
        <v>0</v>
      </c>
      <c r="AB25" s="32">
        <f t="shared" si="14"/>
        <v>0</v>
      </c>
      <c r="AC25" s="32">
        <f t="shared" si="15"/>
        <v>0</v>
      </c>
      <c r="AD25" s="35">
        <v>27</v>
      </c>
      <c r="AE25" s="32">
        <f t="shared" si="16"/>
        <v>8.7096774193548381</v>
      </c>
      <c r="AF25" s="35">
        <v>2</v>
      </c>
      <c r="AG25" s="32">
        <f t="shared" si="17"/>
        <v>0.64516129032258063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24</v>
      </c>
      <c r="D26" s="35">
        <v>22</v>
      </c>
      <c r="E26" s="32">
        <f t="shared" si="2"/>
        <v>91.666666666666657</v>
      </c>
      <c r="F26" s="35">
        <v>21</v>
      </c>
      <c r="G26" s="32">
        <f t="shared" si="3"/>
        <v>95.454545454545453</v>
      </c>
      <c r="H26" s="106">
        <f t="shared" si="0"/>
        <v>21</v>
      </c>
      <c r="I26" s="32">
        <f t="shared" si="4"/>
        <v>95.454545454545453</v>
      </c>
      <c r="J26" s="32">
        <f t="shared" si="5"/>
        <v>87.5</v>
      </c>
      <c r="K26" s="35">
        <v>9</v>
      </c>
      <c r="L26" s="32">
        <f t="shared" si="6"/>
        <v>40.909090909090914</v>
      </c>
      <c r="M26" s="35">
        <v>12</v>
      </c>
      <c r="N26" s="32">
        <f t="shared" si="7"/>
        <v>54.54545454545454</v>
      </c>
      <c r="O26" s="99">
        <f t="shared" si="18"/>
        <v>1</v>
      </c>
      <c r="P26" s="32">
        <f t="shared" si="8"/>
        <v>4.5454545454545459</v>
      </c>
      <c r="Q26" s="35">
        <v>0</v>
      </c>
      <c r="R26" s="32">
        <f t="shared" si="9"/>
        <v>0</v>
      </c>
      <c r="S26" s="35">
        <v>2</v>
      </c>
      <c r="T26" s="32">
        <f t="shared" si="10"/>
        <v>9.0909090909090917</v>
      </c>
      <c r="U26" s="35">
        <v>3</v>
      </c>
      <c r="V26" s="32">
        <f t="shared" si="11"/>
        <v>13.636363636363635</v>
      </c>
      <c r="W26" s="35">
        <v>0</v>
      </c>
      <c r="X26" s="32">
        <f t="shared" si="12"/>
        <v>0</v>
      </c>
      <c r="Y26" s="35">
        <v>3</v>
      </c>
      <c r="Z26" s="32">
        <f t="shared" si="13"/>
        <v>13.636363636363635</v>
      </c>
      <c r="AA26" s="35">
        <v>0</v>
      </c>
      <c r="AB26" s="32">
        <f t="shared" si="14"/>
        <v>0</v>
      </c>
      <c r="AC26" s="32">
        <f t="shared" si="15"/>
        <v>0</v>
      </c>
      <c r="AD26" s="35">
        <v>4</v>
      </c>
      <c r="AE26" s="32">
        <f t="shared" si="16"/>
        <v>18.181818181818183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86</v>
      </c>
      <c r="D27" s="35">
        <v>78</v>
      </c>
      <c r="E27" s="32">
        <f t="shared" si="2"/>
        <v>90.697674418604649</v>
      </c>
      <c r="F27" s="35">
        <v>72</v>
      </c>
      <c r="G27" s="32">
        <f t="shared" si="3"/>
        <v>92.307692307692307</v>
      </c>
      <c r="H27" s="106">
        <f t="shared" si="0"/>
        <v>74</v>
      </c>
      <c r="I27" s="32">
        <f t="shared" si="4"/>
        <v>94.871794871794862</v>
      </c>
      <c r="J27" s="32">
        <f t="shared" si="5"/>
        <v>86.04651162790698</v>
      </c>
      <c r="K27" s="35">
        <v>57</v>
      </c>
      <c r="L27" s="32">
        <f t="shared" si="6"/>
        <v>73.076923076923066</v>
      </c>
      <c r="M27" s="35">
        <v>17</v>
      </c>
      <c r="N27" s="32">
        <f t="shared" si="7"/>
        <v>21.794871794871796</v>
      </c>
      <c r="O27" s="99">
        <f t="shared" si="18"/>
        <v>4</v>
      </c>
      <c r="P27" s="32">
        <f t="shared" si="8"/>
        <v>5.1282051282051277</v>
      </c>
      <c r="Q27" s="35">
        <v>0</v>
      </c>
      <c r="R27" s="32">
        <f t="shared" si="9"/>
        <v>0</v>
      </c>
      <c r="S27" s="35">
        <v>11</v>
      </c>
      <c r="T27" s="32">
        <f t="shared" si="10"/>
        <v>14.102564102564102</v>
      </c>
      <c r="U27" s="35">
        <v>8</v>
      </c>
      <c r="V27" s="32">
        <f t="shared" si="11"/>
        <v>10.256410256410255</v>
      </c>
      <c r="W27" s="35">
        <v>3</v>
      </c>
      <c r="X27" s="32">
        <f t="shared" si="12"/>
        <v>3.8461538461538463</v>
      </c>
      <c r="Y27" s="35">
        <v>14</v>
      </c>
      <c r="Z27" s="32">
        <f t="shared" si="13"/>
        <v>17.948717948717949</v>
      </c>
      <c r="AA27" s="35">
        <v>0</v>
      </c>
      <c r="AB27" s="32">
        <f t="shared" si="14"/>
        <v>0</v>
      </c>
      <c r="AC27" s="32">
        <f t="shared" si="15"/>
        <v>0</v>
      </c>
      <c r="AD27" s="35">
        <v>8</v>
      </c>
      <c r="AE27" s="32">
        <f t="shared" si="16"/>
        <v>10.256410256410255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23</v>
      </c>
      <c r="D28" s="35">
        <v>21</v>
      </c>
      <c r="E28" s="32">
        <f t="shared" si="2"/>
        <v>91.304347826086953</v>
      </c>
      <c r="F28" s="35">
        <v>20</v>
      </c>
      <c r="G28" s="32">
        <f t="shared" si="3"/>
        <v>95.238095238095227</v>
      </c>
      <c r="H28" s="106">
        <f t="shared" si="0"/>
        <v>19</v>
      </c>
      <c r="I28" s="32">
        <f t="shared" si="4"/>
        <v>90.476190476190482</v>
      </c>
      <c r="J28" s="32">
        <f t="shared" si="5"/>
        <v>82.608695652173907</v>
      </c>
      <c r="K28" s="35">
        <v>10</v>
      </c>
      <c r="L28" s="32">
        <f t="shared" si="6"/>
        <v>47.619047619047613</v>
      </c>
      <c r="M28" s="35">
        <v>9</v>
      </c>
      <c r="N28" s="32">
        <f t="shared" si="7"/>
        <v>42.857142857142854</v>
      </c>
      <c r="O28" s="99">
        <f t="shared" si="18"/>
        <v>2</v>
      </c>
      <c r="P28" s="32">
        <f t="shared" si="8"/>
        <v>9.5238095238095237</v>
      </c>
      <c r="Q28" s="35">
        <v>0</v>
      </c>
      <c r="R28" s="32">
        <f t="shared" si="9"/>
        <v>0</v>
      </c>
      <c r="S28" s="35">
        <v>2</v>
      </c>
      <c r="T28" s="32">
        <f t="shared" si="10"/>
        <v>9.5238095238095237</v>
      </c>
      <c r="U28" s="35">
        <v>4</v>
      </c>
      <c r="V28" s="32">
        <f t="shared" si="11"/>
        <v>19.047619047619047</v>
      </c>
      <c r="W28" s="35">
        <v>1</v>
      </c>
      <c r="X28" s="32">
        <f t="shared" si="12"/>
        <v>4.7619047619047619</v>
      </c>
      <c r="Y28" s="35">
        <v>2</v>
      </c>
      <c r="Z28" s="32">
        <f t="shared" si="13"/>
        <v>9.5238095238095237</v>
      </c>
      <c r="AA28" s="35">
        <v>0</v>
      </c>
      <c r="AB28" s="32">
        <f t="shared" si="14"/>
        <v>0</v>
      </c>
      <c r="AC28" s="32">
        <f t="shared" si="15"/>
        <v>0</v>
      </c>
      <c r="AD28" s="35">
        <v>6</v>
      </c>
      <c r="AE28" s="32">
        <f t="shared" si="16"/>
        <v>28.571428571428569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138</v>
      </c>
      <c r="D29" s="35">
        <v>135</v>
      </c>
      <c r="E29" s="32">
        <f t="shared" si="2"/>
        <v>97.826086956521735</v>
      </c>
      <c r="F29" s="35">
        <v>130</v>
      </c>
      <c r="G29" s="32">
        <f t="shared" si="3"/>
        <v>96.296296296296291</v>
      </c>
      <c r="H29" s="106">
        <f t="shared" si="0"/>
        <v>134</v>
      </c>
      <c r="I29" s="32">
        <f t="shared" si="4"/>
        <v>99.259259259259252</v>
      </c>
      <c r="J29" s="32">
        <f t="shared" si="5"/>
        <v>97.101449275362313</v>
      </c>
      <c r="K29" s="35">
        <v>91</v>
      </c>
      <c r="L29" s="32">
        <f t="shared" si="6"/>
        <v>67.407407407407405</v>
      </c>
      <c r="M29" s="35">
        <v>43</v>
      </c>
      <c r="N29" s="32">
        <f t="shared" si="7"/>
        <v>31.851851851851855</v>
      </c>
      <c r="O29" s="99">
        <f t="shared" si="18"/>
        <v>1</v>
      </c>
      <c r="P29" s="32">
        <f t="shared" si="8"/>
        <v>0.74074074074074081</v>
      </c>
      <c r="Q29" s="35">
        <v>0</v>
      </c>
      <c r="R29" s="32">
        <f t="shared" si="9"/>
        <v>0</v>
      </c>
      <c r="S29" s="35">
        <v>14</v>
      </c>
      <c r="T29" s="32">
        <f t="shared" si="10"/>
        <v>10.37037037037037</v>
      </c>
      <c r="U29" s="35">
        <v>13</v>
      </c>
      <c r="V29" s="32">
        <f t="shared" si="11"/>
        <v>9.6296296296296298</v>
      </c>
      <c r="W29" s="35">
        <v>6</v>
      </c>
      <c r="X29" s="32">
        <f t="shared" si="12"/>
        <v>4.4444444444444446</v>
      </c>
      <c r="Y29" s="35">
        <v>20</v>
      </c>
      <c r="Z29" s="32">
        <f t="shared" si="13"/>
        <v>14.814814814814813</v>
      </c>
      <c r="AA29" s="35">
        <v>0</v>
      </c>
      <c r="AB29" s="32">
        <f t="shared" si="14"/>
        <v>0</v>
      </c>
      <c r="AC29" s="32">
        <f t="shared" si="15"/>
        <v>0</v>
      </c>
      <c r="AD29" s="35">
        <v>35</v>
      </c>
      <c r="AE29" s="32">
        <f t="shared" si="16"/>
        <v>25.925925925925924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154</v>
      </c>
      <c r="D30" s="35">
        <v>148</v>
      </c>
      <c r="E30" s="32">
        <f t="shared" si="2"/>
        <v>96.103896103896105</v>
      </c>
      <c r="F30" s="35">
        <v>138</v>
      </c>
      <c r="G30" s="32">
        <f t="shared" si="3"/>
        <v>93.243243243243242</v>
      </c>
      <c r="H30" s="106">
        <f t="shared" si="0"/>
        <v>146</v>
      </c>
      <c r="I30" s="32">
        <f t="shared" si="4"/>
        <v>98.648648648648646</v>
      </c>
      <c r="J30" s="32">
        <f t="shared" si="5"/>
        <v>94.805194805194802</v>
      </c>
      <c r="K30" s="35">
        <v>99</v>
      </c>
      <c r="L30" s="32">
        <f t="shared" si="6"/>
        <v>66.891891891891902</v>
      </c>
      <c r="M30" s="35">
        <v>47</v>
      </c>
      <c r="N30" s="32">
        <f t="shared" si="7"/>
        <v>31.756756756756754</v>
      </c>
      <c r="O30" s="99">
        <f t="shared" si="18"/>
        <v>2</v>
      </c>
      <c r="P30" s="32">
        <f t="shared" si="8"/>
        <v>1.3513513513513513</v>
      </c>
      <c r="Q30" s="35">
        <v>1</v>
      </c>
      <c r="R30" s="32">
        <f t="shared" si="9"/>
        <v>50</v>
      </c>
      <c r="S30" s="35">
        <v>18</v>
      </c>
      <c r="T30" s="32">
        <f t="shared" si="10"/>
        <v>12.162162162162163</v>
      </c>
      <c r="U30" s="35">
        <v>9</v>
      </c>
      <c r="V30" s="32">
        <f t="shared" si="11"/>
        <v>6.0810810810810816</v>
      </c>
      <c r="W30" s="35">
        <v>3</v>
      </c>
      <c r="X30" s="32">
        <f t="shared" si="12"/>
        <v>2.0270270270270272</v>
      </c>
      <c r="Y30" s="35">
        <v>31</v>
      </c>
      <c r="Z30" s="32">
        <f t="shared" si="13"/>
        <v>20.945945945945947</v>
      </c>
      <c r="AA30" s="35">
        <v>1</v>
      </c>
      <c r="AB30" s="32">
        <f t="shared" si="14"/>
        <v>0.67567567567567566</v>
      </c>
      <c r="AC30" s="32">
        <f t="shared" si="15"/>
        <v>3.225806451612903</v>
      </c>
      <c r="AD30" s="35">
        <v>15</v>
      </c>
      <c r="AE30" s="32">
        <f t="shared" si="16"/>
        <v>10.135135135135135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260</v>
      </c>
      <c r="D31" s="35">
        <v>250</v>
      </c>
      <c r="E31" s="32">
        <f t="shared" si="2"/>
        <v>96.15384615384616</v>
      </c>
      <c r="F31" s="35">
        <v>234</v>
      </c>
      <c r="G31" s="32">
        <f t="shared" si="3"/>
        <v>93.600000000000009</v>
      </c>
      <c r="H31" s="106">
        <f t="shared" si="0"/>
        <v>246</v>
      </c>
      <c r="I31" s="32">
        <f t="shared" si="4"/>
        <v>98.4</v>
      </c>
      <c r="J31" s="32">
        <f t="shared" si="5"/>
        <v>94.615384615384613</v>
      </c>
      <c r="K31" s="35">
        <v>183</v>
      </c>
      <c r="L31" s="32">
        <f t="shared" si="6"/>
        <v>73.2</v>
      </c>
      <c r="M31" s="35">
        <v>63</v>
      </c>
      <c r="N31" s="32">
        <f t="shared" si="7"/>
        <v>25.2</v>
      </c>
      <c r="O31" s="99">
        <f t="shared" si="18"/>
        <v>4</v>
      </c>
      <c r="P31" s="32">
        <f t="shared" si="8"/>
        <v>1.6</v>
      </c>
      <c r="Q31" s="35">
        <v>1</v>
      </c>
      <c r="R31" s="32">
        <f t="shared" si="9"/>
        <v>25</v>
      </c>
      <c r="S31" s="35">
        <v>19</v>
      </c>
      <c r="T31" s="32">
        <f t="shared" si="10"/>
        <v>7.6</v>
      </c>
      <c r="U31" s="35">
        <v>47</v>
      </c>
      <c r="V31" s="32">
        <f t="shared" si="11"/>
        <v>18.8</v>
      </c>
      <c r="W31" s="35">
        <v>7</v>
      </c>
      <c r="X31" s="32">
        <f t="shared" si="12"/>
        <v>2.8000000000000003</v>
      </c>
      <c r="Y31" s="35">
        <v>48</v>
      </c>
      <c r="Z31" s="32">
        <f t="shared" si="13"/>
        <v>19.2</v>
      </c>
      <c r="AA31" s="35">
        <v>2</v>
      </c>
      <c r="AB31" s="32">
        <f t="shared" si="14"/>
        <v>0.8</v>
      </c>
      <c r="AC31" s="32">
        <f t="shared" si="15"/>
        <v>4.1666666666666661</v>
      </c>
      <c r="AD31" s="35">
        <v>34</v>
      </c>
      <c r="AE31" s="32">
        <f t="shared" si="16"/>
        <v>13.600000000000001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5</v>
      </c>
      <c r="D32" s="35">
        <v>5</v>
      </c>
      <c r="E32" s="32">
        <f t="shared" si="2"/>
        <v>100</v>
      </c>
      <c r="F32" s="35">
        <v>5</v>
      </c>
      <c r="G32" s="32">
        <f t="shared" si="3"/>
        <v>100</v>
      </c>
      <c r="H32" s="106">
        <f t="shared" si="0"/>
        <v>4</v>
      </c>
      <c r="I32" s="32">
        <f t="shared" si="4"/>
        <v>80</v>
      </c>
      <c r="J32" s="32">
        <f t="shared" si="5"/>
        <v>80</v>
      </c>
      <c r="K32" s="35">
        <v>4</v>
      </c>
      <c r="L32" s="32">
        <f t="shared" si="6"/>
        <v>80</v>
      </c>
      <c r="M32" s="35">
        <v>0</v>
      </c>
      <c r="N32" s="32">
        <f t="shared" si="7"/>
        <v>0</v>
      </c>
      <c r="O32" s="99">
        <f t="shared" si="18"/>
        <v>1</v>
      </c>
      <c r="P32" s="32">
        <f t="shared" si="8"/>
        <v>20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1</v>
      </c>
      <c r="Z32" s="32">
        <f t="shared" si="13"/>
        <v>20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1</v>
      </c>
      <c r="AE32" s="32">
        <f t="shared" si="16"/>
        <v>20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89</v>
      </c>
      <c r="D33" s="35">
        <v>88</v>
      </c>
      <c r="E33" s="32">
        <f t="shared" si="2"/>
        <v>98.876404494382015</v>
      </c>
      <c r="F33" s="35">
        <v>80</v>
      </c>
      <c r="G33" s="32">
        <f t="shared" si="3"/>
        <v>90.909090909090907</v>
      </c>
      <c r="H33" s="106">
        <f t="shared" si="0"/>
        <v>88</v>
      </c>
      <c r="I33" s="32">
        <f t="shared" si="4"/>
        <v>100</v>
      </c>
      <c r="J33" s="32">
        <f t="shared" si="5"/>
        <v>98.876404494382015</v>
      </c>
      <c r="K33" s="35">
        <v>68</v>
      </c>
      <c r="L33" s="32">
        <f t="shared" si="6"/>
        <v>77.272727272727266</v>
      </c>
      <c r="M33" s="35">
        <v>20</v>
      </c>
      <c r="N33" s="32">
        <f t="shared" si="7"/>
        <v>22.727272727272727</v>
      </c>
      <c r="O33" s="99">
        <f t="shared" si="18"/>
        <v>0</v>
      </c>
      <c r="P33" s="32">
        <f t="shared" si="8"/>
        <v>0</v>
      </c>
      <c r="Q33" s="35">
        <v>1</v>
      </c>
      <c r="R33" s="32">
        <f t="shared" si="9"/>
        <v>0</v>
      </c>
      <c r="S33" s="35">
        <v>3</v>
      </c>
      <c r="T33" s="32">
        <f t="shared" si="10"/>
        <v>3.4090909090909087</v>
      </c>
      <c r="U33" s="35">
        <v>21</v>
      </c>
      <c r="V33" s="32">
        <f t="shared" si="11"/>
        <v>23.863636363636363</v>
      </c>
      <c r="W33" s="35">
        <v>2</v>
      </c>
      <c r="X33" s="32">
        <f t="shared" si="12"/>
        <v>2.2727272727272729</v>
      </c>
      <c r="Y33" s="35">
        <v>18</v>
      </c>
      <c r="Z33" s="32">
        <f t="shared" si="13"/>
        <v>20.454545454545457</v>
      </c>
      <c r="AA33" s="35">
        <v>0</v>
      </c>
      <c r="AB33" s="32">
        <f t="shared" si="14"/>
        <v>0</v>
      </c>
      <c r="AC33" s="32">
        <f t="shared" si="15"/>
        <v>0</v>
      </c>
      <c r="AD33" s="35">
        <v>10</v>
      </c>
      <c r="AE33" s="32">
        <f t="shared" si="16"/>
        <v>11.363636363636363</v>
      </c>
      <c r="AF33" s="35">
        <v>2</v>
      </c>
      <c r="AG33" s="32">
        <f t="shared" si="17"/>
        <v>2.2727272727272729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90</v>
      </c>
      <c r="D34" s="35">
        <v>80.5</v>
      </c>
      <c r="E34" s="32">
        <f t="shared" si="2"/>
        <v>89.444444444444443</v>
      </c>
      <c r="F34" s="35">
        <v>76.5</v>
      </c>
      <c r="G34" s="32">
        <f t="shared" si="3"/>
        <v>95.031055900621126</v>
      </c>
      <c r="H34" s="106">
        <f t="shared" si="0"/>
        <v>78.5</v>
      </c>
      <c r="I34" s="32">
        <f t="shared" si="4"/>
        <v>97.515527950310556</v>
      </c>
      <c r="J34" s="32">
        <f t="shared" si="5"/>
        <v>87.222222222222229</v>
      </c>
      <c r="K34" s="35">
        <v>40.5</v>
      </c>
      <c r="L34" s="32">
        <f t="shared" si="6"/>
        <v>50.310559006211179</v>
      </c>
      <c r="M34" s="35">
        <v>38</v>
      </c>
      <c r="N34" s="32">
        <f t="shared" si="7"/>
        <v>47.204968944099377</v>
      </c>
      <c r="O34" s="99">
        <f t="shared" si="18"/>
        <v>2</v>
      </c>
      <c r="P34" s="32">
        <f t="shared" si="8"/>
        <v>2.4844720496894408</v>
      </c>
      <c r="Q34" s="35">
        <v>0</v>
      </c>
      <c r="R34" s="32">
        <f t="shared" si="9"/>
        <v>0</v>
      </c>
      <c r="S34" s="35">
        <v>9.5</v>
      </c>
      <c r="T34" s="32">
        <f t="shared" si="10"/>
        <v>11.801242236024844</v>
      </c>
      <c r="U34" s="35">
        <v>12</v>
      </c>
      <c r="V34" s="32">
        <f t="shared" si="11"/>
        <v>14.906832298136646</v>
      </c>
      <c r="W34" s="35">
        <v>4</v>
      </c>
      <c r="X34" s="32">
        <f t="shared" si="12"/>
        <v>4.9689440993788816</v>
      </c>
      <c r="Y34" s="35">
        <v>10.5</v>
      </c>
      <c r="Z34" s="32">
        <f t="shared" si="13"/>
        <v>13.043478260869565</v>
      </c>
      <c r="AA34" s="35">
        <v>0</v>
      </c>
      <c r="AB34" s="32">
        <f t="shared" si="14"/>
        <v>0</v>
      </c>
      <c r="AC34" s="32">
        <f t="shared" si="15"/>
        <v>0</v>
      </c>
      <c r="AD34" s="35">
        <v>6</v>
      </c>
      <c r="AE34" s="32">
        <f t="shared" si="16"/>
        <v>7.4534161490683228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38</v>
      </c>
      <c r="D35" s="35">
        <v>37</v>
      </c>
      <c r="E35" s="32">
        <f t="shared" si="2"/>
        <v>97.368421052631575</v>
      </c>
      <c r="F35" s="35">
        <v>31</v>
      </c>
      <c r="G35" s="32">
        <f t="shared" si="3"/>
        <v>83.78378378378379</v>
      </c>
      <c r="H35" s="106">
        <f t="shared" si="0"/>
        <v>36</v>
      </c>
      <c r="I35" s="32">
        <f t="shared" si="4"/>
        <v>97.297297297297305</v>
      </c>
      <c r="J35" s="32">
        <f t="shared" si="5"/>
        <v>94.73684210526315</v>
      </c>
      <c r="K35" s="35">
        <v>18</v>
      </c>
      <c r="L35" s="32">
        <f t="shared" si="6"/>
        <v>48.648648648648653</v>
      </c>
      <c r="M35" s="35">
        <v>18</v>
      </c>
      <c r="N35" s="32">
        <f t="shared" si="7"/>
        <v>48.648648648648653</v>
      </c>
      <c r="O35" s="99">
        <f t="shared" si="18"/>
        <v>1</v>
      </c>
      <c r="P35" s="32">
        <f t="shared" si="8"/>
        <v>2.7027027027027026</v>
      </c>
      <c r="Q35" s="35">
        <v>0</v>
      </c>
      <c r="R35" s="32">
        <f t="shared" si="9"/>
        <v>0</v>
      </c>
      <c r="S35" s="35">
        <v>3</v>
      </c>
      <c r="T35" s="32">
        <f t="shared" si="10"/>
        <v>8.1081081081081088</v>
      </c>
      <c r="U35" s="35">
        <v>12</v>
      </c>
      <c r="V35" s="32">
        <f t="shared" si="11"/>
        <v>32.432432432432435</v>
      </c>
      <c r="W35" s="35">
        <v>0</v>
      </c>
      <c r="X35" s="32">
        <f t="shared" si="12"/>
        <v>0</v>
      </c>
      <c r="Y35" s="35">
        <v>2</v>
      </c>
      <c r="Z35" s="32">
        <f t="shared" si="13"/>
        <v>5.4054054054054053</v>
      </c>
      <c r="AA35" s="35">
        <v>0</v>
      </c>
      <c r="AB35" s="32">
        <f t="shared" si="14"/>
        <v>0</v>
      </c>
      <c r="AC35" s="32">
        <f t="shared" si="15"/>
        <v>0</v>
      </c>
      <c r="AD35" s="35">
        <v>1</v>
      </c>
      <c r="AE35" s="32">
        <f t="shared" si="16"/>
        <v>2.7027027027027026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160</v>
      </c>
      <c r="D36" s="35">
        <v>155</v>
      </c>
      <c r="E36" s="32">
        <f t="shared" si="2"/>
        <v>96.875</v>
      </c>
      <c r="F36" s="35">
        <v>138</v>
      </c>
      <c r="G36" s="32">
        <f t="shared" si="3"/>
        <v>89.032258064516128</v>
      </c>
      <c r="H36" s="106">
        <f t="shared" si="0"/>
        <v>150</v>
      </c>
      <c r="I36" s="32">
        <f t="shared" si="4"/>
        <v>96.774193548387103</v>
      </c>
      <c r="J36" s="32">
        <f t="shared" si="5"/>
        <v>93.75</v>
      </c>
      <c r="K36" s="35">
        <v>98</v>
      </c>
      <c r="L36" s="32">
        <f t="shared" si="6"/>
        <v>63.225806451612897</v>
      </c>
      <c r="M36" s="35">
        <v>52</v>
      </c>
      <c r="N36" s="32">
        <f t="shared" si="7"/>
        <v>33.548387096774199</v>
      </c>
      <c r="O36" s="99">
        <f t="shared" si="18"/>
        <v>5</v>
      </c>
      <c r="P36" s="32">
        <f t="shared" si="8"/>
        <v>3.225806451612903</v>
      </c>
      <c r="Q36" s="35">
        <v>0</v>
      </c>
      <c r="R36" s="32">
        <f t="shared" si="9"/>
        <v>0</v>
      </c>
      <c r="S36" s="35">
        <v>14</v>
      </c>
      <c r="T36" s="32">
        <f t="shared" si="10"/>
        <v>9.0322580645161281</v>
      </c>
      <c r="U36" s="35">
        <v>19</v>
      </c>
      <c r="V36" s="32">
        <f t="shared" si="11"/>
        <v>12.258064516129032</v>
      </c>
      <c r="W36" s="35">
        <v>15</v>
      </c>
      <c r="X36" s="32">
        <f t="shared" si="12"/>
        <v>9.67741935483871</v>
      </c>
      <c r="Y36" s="35">
        <v>32</v>
      </c>
      <c r="Z36" s="32">
        <f t="shared" si="13"/>
        <v>20.64516129032258</v>
      </c>
      <c r="AA36" s="35">
        <v>6</v>
      </c>
      <c r="AB36" s="32">
        <f t="shared" si="14"/>
        <v>3.870967741935484</v>
      </c>
      <c r="AC36" s="32">
        <f t="shared" si="15"/>
        <v>18.75</v>
      </c>
      <c r="AD36" s="35">
        <v>28</v>
      </c>
      <c r="AE36" s="32">
        <f t="shared" si="16"/>
        <v>18.064516129032256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75</v>
      </c>
      <c r="D37" s="35">
        <v>69</v>
      </c>
      <c r="E37" s="32">
        <f t="shared" si="2"/>
        <v>92</v>
      </c>
      <c r="F37" s="35">
        <v>67</v>
      </c>
      <c r="G37" s="32">
        <f t="shared" si="3"/>
        <v>97.101449275362313</v>
      </c>
      <c r="H37" s="106">
        <f t="shared" si="0"/>
        <v>69</v>
      </c>
      <c r="I37" s="32">
        <f t="shared" si="4"/>
        <v>100</v>
      </c>
      <c r="J37" s="32">
        <f t="shared" si="5"/>
        <v>92</v>
      </c>
      <c r="K37" s="35">
        <v>46</v>
      </c>
      <c r="L37" s="32">
        <f t="shared" si="6"/>
        <v>66.666666666666657</v>
      </c>
      <c r="M37" s="35">
        <v>23</v>
      </c>
      <c r="N37" s="32">
        <f t="shared" si="7"/>
        <v>33.333333333333329</v>
      </c>
      <c r="O37" s="99">
        <f t="shared" si="18"/>
        <v>0</v>
      </c>
      <c r="P37" s="32">
        <f t="shared" si="8"/>
        <v>0</v>
      </c>
      <c r="Q37" s="35">
        <v>0</v>
      </c>
      <c r="R37" s="32">
        <f t="shared" si="9"/>
        <v>0</v>
      </c>
      <c r="S37" s="35">
        <v>4</v>
      </c>
      <c r="T37" s="32">
        <f t="shared" si="10"/>
        <v>5.7971014492753623</v>
      </c>
      <c r="U37" s="35">
        <v>2</v>
      </c>
      <c r="V37" s="32">
        <f t="shared" si="11"/>
        <v>2.8985507246376812</v>
      </c>
      <c r="W37" s="35">
        <v>1</v>
      </c>
      <c r="X37" s="32">
        <f t="shared" si="12"/>
        <v>1.4492753623188406</v>
      </c>
      <c r="Y37" s="35">
        <v>25</v>
      </c>
      <c r="Z37" s="32">
        <f t="shared" si="13"/>
        <v>36.231884057971016</v>
      </c>
      <c r="AA37" s="35">
        <v>0</v>
      </c>
      <c r="AB37" s="32">
        <f t="shared" si="14"/>
        <v>0</v>
      </c>
      <c r="AC37" s="32">
        <f t="shared" si="15"/>
        <v>0</v>
      </c>
      <c r="AD37" s="35">
        <v>4</v>
      </c>
      <c r="AE37" s="32">
        <f t="shared" si="16"/>
        <v>5.7971014492753623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91</v>
      </c>
      <c r="D38" s="35">
        <v>82</v>
      </c>
      <c r="E38" s="32">
        <f t="shared" si="2"/>
        <v>90.109890109890117</v>
      </c>
      <c r="F38" s="35">
        <v>75</v>
      </c>
      <c r="G38" s="32">
        <f t="shared" si="3"/>
        <v>91.463414634146346</v>
      </c>
      <c r="H38" s="106">
        <f t="shared" si="0"/>
        <v>75</v>
      </c>
      <c r="I38" s="32">
        <f t="shared" si="4"/>
        <v>91.463414634146346</v>
      </c>
      <c r="J38" s="32">
        <f t="shared" si="5"/>
        <v>82.417582417582409</v>
      </c>
      <c r="K38" s="35">
        <v>37</v>
      </c>
      <c r="L38" s="32">
        <f t="shared" si="6"/>
        <v>45.121951219512198</v>
      </c>
      <c r="M38" s="35">
        <v>38</v>
      </c>
      <c r="N38" s="32">
        <f t="shared" si="7"/>
        <v>46.341463414634148</v>
      </c>
      <c r="O38" s="99">
        <f t="shared" si="18"/>
        <v>7</v>
      </c>
      <c r="P38" s="32">
        <f t="shared" si="8"/>
        <v>8.536585365853659</v>
      </c>
      <c r="Q38" s="35">
        <v>0</v>
      </c>
      <c r="R38" s="32">
        <f t="shared" si="9"/>
        <v>0</v>
      </c>
      <c r="S38" s="35">
        <v>5</v>
      </c>
      <c r="T38" s="32">
        <f t="shared" si="10"/>
        <v>6.0975609756097562</v>
      </c>
      <c r="U38" s="35">
        <v>19</v>
      </c>
      <c r="V38" s="32">
        <f t="shared" si="11"/>
        <v>23.170731707317074</v>
      </c>
      <c r="W38" s="35">
        <v>1</v>
      </c>
      <c r="X38" s="32">
        <f t="shared" si="12"/>
        <v>1.2195121951219512</v>
      </c>
      <c r="Y38" s="35">
        <v>23</v>
      </c>
      <c r="Z38" s="32">
        <f t="shared" si="13"/>
        <v>28.04878048780488</v>
      </c>
      <c r="AA38" s="35">
        <v>0</v>
      </c>
      <c r="AB38" s="32">
        <f t="shared" si="14"/>
        <v>0</v>
      </c>
      <c r="AC38" s="32">
        <f t="shared" si="15"/>
        <v>0</v>
      </c>
      <c r="AD38" s="35">
        <v>13</v>
      </c>
      <c r="AE38" s="32">
        <f t="shared" si="16"/>
        <v>15.853658536585366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47</v>
      </c>
      <c r="D39" s="35">
        <v>44</v>
      </c>
      <c r="E39" s="32">
        <f t="shared" si="2"/>
        <v>93.61702127659575</v>
      </c>
      <c r="F39" s="35">
        <v>41</v>
      </c>
      <c r="G39" s="32">
        <f t="shared" si="3"/>
        <v>93.181818181818173</v>
      </c>
      <c r="H39" s="106">
        <f t="shared" si="0"/>
        <v>41</v>
      </c>
      <c r="I39" s="32">
        <f t="shared" si="4"/>
        <v>93.181818181818173</v>
      </c>
      <c r="J39" s="32">
        <f t="shared" si="5"/>
        <v>87.2340425531915</v>
      </c>
      <c r="K39" s="35">
        <v>25</v>
      </c>
      <c r="L39" s="32">
        <f t="shared" si="6"/>
        <v>56.81818181818182</v>
      </c>
      <c r="M39" s="35">
        <v>16</v>
      </c>
      <c r="N39" s="32">
        <f t="shared" si="7"/>
        <v>36.363636363636367</v>
      </c>
      <c r="O39" s="99">
        <f t="shared" si="18"/>
        <v>3</v>
      </c>
      <c r="P39" s="32">
        <f t="shared" si="8"/>
        <v>6.8181818181818175</v>
      </c>
      <c r="Q39" s="35">
        <v>0</v>
      </c>
      <c r="R39" s="32">
        <f t="shared" si="9"/>
        <v>0</v>
      </c>
      <c r="S39" s="35">
        <v>4</v>
      </c>
      <c r="T39" s="32">
        <f t="shared" si="10"/>
        <v>9.0909090909090917</v>
      </c>
      <c r="U39" s="35">
        <v>10</v>
      </c>
      <c r="V39" s="32">
        <f t="shared" si="11"/>
        <v>22.727272727272727</v>
      </c>
      <c r="W39" s="35">
        <v>2</v>
      </c>
      <c r="X39" s="32">
        <f t="shared" si="12"/>
        <v>4.5454545454545459</v>
      </c>
      <c r="Y39" s="35">
        <v>7</v>
      </c>
      <c r="Z39" s="32">
        <f t="shared" si="13"/>
        <v>15.909090909090908</v>
      </c>
      <c r="AA39" s="35">
        <v>0</v>
      </c>
      <c r="AB39" s="32">
        <f t="shared" si="14"/>
        <v>0</v>
      </c>
      <c r="AC39" s="32">
        <f t="shared" si="15"/>
        <v>0</v>
      </c>
      <c r="AD39" s="35">
        <v>5</v>
      </c>
      <c r="AE39" s="32">
        <f t="shared" si="16"/>
        <v>11.363636363636363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1665.7</v>
      </c>
      <c r="D40" s="10">
        <f>SUM(D41:D54)</f>
        <v>1597</v>
      </c>
      <c r="E40" s="43">
        <f>IF(C40=0,0,D40/C40*100)</f>
        <v>95.875607852554481</v>
      </c>
      <c r="F40" s="10">
        <f>SUM(F41:F54)</f>
        <v>1425</v>
      </c>
      <c r="G40" s="43">
        <f>IF(D40=0,0,F40/D40*100)</f>
        <v>89.229805886036317</v>
      </c>
      <c r="H40" s="61">
        <f>SUM(H41:H54)</f>
        <v>1519</v>
      </c>
      <c r="I40" s="43">
        <f>IF(D40=0,0,H40/D40*100)</f>
        <v>95.115842204132747</v>
      </c>
      <c r="J40" s="43">
        <f>IF(C40=0,0,H40/C40*100)</f>
        <v>91.19289187728883</v>
      </c>
      <c r="K40" s="10">
        <f>SUM(K41:K54)</f>
        <v>877</v>
      </c>
      <c r="L40" s="43">
        <f>IF(D40=0,0,K40/D40*100)</f>
        <v>54.915466499686914</v>
      </c>
      <c r="M40" s="10">
        <f>SUM(M41:M54)</f>
        <v>642</v>
      </c>
      <c r="N40" s="43">
        <f>IF(D40=0,0,M40/D40*100)</f>
        <v>40.200375704445833</v>
      </c>
      <c r="O40" s="61">
        <f>SUM(O41:O54)</f>
        <v>78</v>
      </c>
      <c r="P40" s="43">
        <f>IF(D40=0,0,O40/D40*100)</f>
        <v>4.8841577958672513</v>
      </c>
      <c r="Q40" s="10">
        <f>SUM(Q41:Q54)</f>
        <v>1</v>
      </c>
      <c r="R40" s="43">
        <f t="shared" si="9"/>
        <v>1.2820512820512819</v>
      </c>
      <c r="S40" s="10">
        <f>SUM(S41:S54)</f>
        <v>143</v>
      </c>
      <c r="T40" s="43">
        <f>IF(D40=0,0,S40/D40*100)</f>
        <v>8.9542892924232937</v>
      </c>
      <c r="U40" s="10">
        <f>SUM(U41:U54)</f>
        <v>195</v>
      </c>
      <c r="V40" s="43">
        <f t="shared" si="11"/>
        <v>12.210394489668127</v>
      </c>
      <c r="W40" s="10">
        <f>SUM(W41:W54)</f>
        <v>152</v>
      </c>
      <c r="X40" s="43">
        <f>IF(D40=0,0,W40/D40*100)</f>
        <v>9.5178459611772066</v>
      </c>
      <c r="Y40" s="10">
        <f>SUM(Y41:Y54)</f>
        <v>161</v>
      </c>
      <c r="Z40" s="43">
        <f>IF(D40=0,0,Y40/D40*100)</f>
        <v>10.081402629931119</v>
      </c>
      <c r="AA40" s="10">
        <f>SUM(AA41:AA54)</f>
        <v>26</v>
      </c>
      <c r="AB40" s="43">
        <f>IF(D40=0,0,AA40/D40*100)</f>
        <v>1.6280525986224168</v>
      </c>
      <c r="AC40" s="43">
        <f>IF(Y40=0,0,AA40/Y40*100)</f>
        <v>16.149068322981368</v>
      </c>
      <c r="AD40" s="10">
        <f>SUM(AD41:AD54)</f>
        <v>176</v>
      </c>
      <c r="AE40" s="43">
        <f t="shared" si="16"/>
        <v>11.020663744520977</v>
      </c>
      <c r="AF40" s="10">
        <f>SUM(AF41:AF54)</f>
        <v>2</v>
      </c>
      <c r="AG40" s="43">
        <f>IF(D40=0,0,AF40/D40*100)</f>
        <v>0.12523481527864747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204.45</v>
      </c>
      <c r="D41" s="35">
        <v>196</v>
      </c>
      <c r="E41" s="32">
        <f t="shared" si="2"/>
        <v>95.866960136952812</v>
      </c>
      <c r="F41" s="35">
        <v>170</v>
      </c>
      <c r="G41" s="32">
        <f t="shared" si="3"/>
        <v>86.734693877551024</v>
      </c>
      <c r="H41" s="106">
        <f t="shared" si="0"/>
        <v>181</v>
      </c>
      <c r="I41" s="32">
        <f t="shared" si="4"/>
        <v>92.346938775510196</v>
      </c>
      <c r="J41" s="32">
        <f t="shared" si="5"/>
        <v>88.530202983614586</v>
      </c>
      <c r="K41" s="35">
        <v>95</v>
      </c>
      <c r="L41" s="32">
        <f t="shared" si="6"/>
        <v>48.469387755102041</v>
      </c>
      <c r="M41" s="35">
        <v>86</v>
      </c>
      <c r="N41" s="32">
        <f t="shared" si="7"/>
        <v>43.877551020408163</v>
      </c>
      <c r="O41" s="99">
        <f t="shared" ref="O41:O54" si="19">D41-H41</f>
        <v>15</v>
      </c>
      <c r="P41" s="32">
        <f t="shared" si="8"/>
        <v>7.6530612244897958</v>
      </c>
      <c r="Q41" s="35">
        <v>0</v>
      </c>
      <c r="R41" s="32">
        <f t="shared" si="9"/>
        <v>0</v>
      </c>
      <c r="S41" s="35">
        <v>20</v>
      </c>
      <c r="T41" s="32">
        <f t="shared" si="10"/>
        <v>10.204081632653061</v>
      </c>
      <c r="U41" s="35">
        <v>16</v>
      </c>
      <c r="V41" s="32">
        <f t="shared" si="11"/>
        <v>8.1632653061224492</v>
      </c>
      <c r="W41" s="35">
        <v>26</v>
      </c>
      <c r="X41" s="32">
        <f t="shared" si="12"/>
        <v>13.26530612244898</v>
      </c>
      <c r="Y41" s="35">
        <v>17</v>
      </c>
      <c r="Z41" s="32">
        <f t="shared" si="13"/>
        <v>8.6734693877551017</v>
      </c>
      <c r="AA41" s="35">
        <v>1</v>
      </c>
      <c r="AB41" s="32">
        <f t="shared" si="14"/>
        <v>0.51020408163265307</v>
      </c>
      <c r="AC41" s="32">
        <f t="shared" si="15"/>
        <v>5.8823529411764701</v>
      </c>
      <c r="AD41" s="35">
        <v>21</v>
      </c>
      <c r="AE41" s="32">
        <f t="shared" si="16"/>
        <v>10.714285714285714</v>
      </c>
      <c r="AF41" s="35">
        <v>1</v>
      </c>
      <c r="AG41" s="32">
        <f t="shared" si="17"/>
        <v>0.51020408163265307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53</v>
      </c>
      <c r="D42" s="35">
        <v>46</v>
      </c>
      <c r="E42" s="32">
        <f t="shared" si="2"/>
        <v>86.79245283018868</v>
      </c>
      <c r="F42" s="35">
        <v>43</v>
      </c>
      <c r="G42" s="32">
        <f t="shared" si="3"/>
        <v>93.478260869565219</v>
      </c>
      <c r="H42" s="106">
        <f t="shared" si="0"/>
        <v>43</v>
      </c>
      <c r="I42" s="32">
        <f t="shared" si="4"/>
        <v>93.478260869565219</v>
      </c>
      <c r="J42" s="32">
        <f t="shared" si="5"/>
        <v>81.132075471698116</v>
      </c>
      <c r="K42" s="35">
        <v>31</v>
      </c>
      <c r="L42" s="32">
        <f t="shared" si="6"/>
        <v>67.391304347826093</v>
      </c>
      <c r="M42" s="35">
        <v>12</v>
      </c>
      <c r="N42" s="32">
        <f t="shared" si="7"/>
        <v>26.086956521739129</v>
      </c>
      <c r="O42" s="99">
        <f t="shared" si="19"/>
        <v>3</v>
      </c>
      <c r="P42" s="32">
        <f t="shared" si="8"/>
        <v>6.5217391304347823</v>
      </c>
      <c r="Q42" s="35">
        <v>0</v>
      </c>
      <c r="R42" s="32">
        <f t="shared" si="9"/>
        <v>0</v>
      </c>
      <c r="S42" s="35">
        <v>4</v>
      </c>
      <c r="T42" s="32">
        <f t="shared" si="10"/>
        <v>8.695652173913043</v>
      </c>
      <c r="U42" s="35">
        <v>3</v>
      </c>
      <c r="V42" s="32">
        <f t="shared" si="11"/>
        <v>6.5217391304347823</v>
      </c>
      <c r="W42" s="35">
        <v>4</v>
      </c>
      <c r="X42" s="32">
        <f t="shared" si="12"/>
        <v>8.695652173913043</v>
      </c>
      <c r="Y42" s="35">
        <v>12</v>
      </c>
      <c r="Z42" s="32">
        <f t="shared" si="13"/>
        <v>26.086956521739129</v>
      </c>
      <c r="AA42" s="35">
        <v>1</v>
      </c>
      <c r="AB42" s="32">
        <f t="shared" si="14"/>
        <v>2.1739130434782608</v>
      </c>
      <c r="AC42" s="32">
        <f t="shared" si="15"/>
        <v>8.3333333333333321</v>
      </c>
      <c r="AD42" s="35">
        <v>8</v>
      </c>
      <c r="AE42" s="32">
        <f t="shared" si="16"/>
        <v>17.391304347826086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103</v>
      </c>
      <c r="D43" s="35">
        <v>99</v>
      </c>
      <c r="E43" s="32">
        <f t="shared" si="2"/>
        <v>96.116504854368941</v>
      </c>
      <c r="F43" s="35">
        <v>90</v>
      </c>
      <c r="G43" s="32">
        <f t="shared" si="3"/>
        <v>90.909090909090907</v>
      </c>
      <c r="H43" s="106">
        <f t="shared" si="0"/>
        <v>96</v>
      </c>
      <c r="I43" s="32">
        <f t="shared" si="4"/>
        <v>96.969696969696969</v>
      </c>
      <c r="J43" s="32">
        <f t="shared" si="5"/>
        <v>93.203883495145632</v>
      </c>
      <c r="K43" s="35">
        <v>67</v>
      </c>
      <c r="L43" s="32">
        <f t="shared" si="6"/>
        <v>67.676767676767682</v>
      </c>
      <c r="M43" s="35">
        <v>29</v>
      </c>
      <c r="N43" s="32">
        <f t="shared" si="7"/>
        <v>29.292929292929294</v>
      </c>
      <c r="O43" s="99">
        <f t="shared" si="19"/>
        <v>3</v>
      </c>
      <c r="P43" s="32">
        <f t="shared" si="8"/>
        <v>3.0303030303030303</v>
      </c>
      <c r="Q43" s="35">
        <v>0</v>
      </c>
      <c r="R43" s="32">
        <f t="shared" si="9"/>
        <v>0</v>
      </c>
      <c r="S43" s="35">
        <v>9</v>
      </c>
      <c r="T43" s="32">
        <f t="shared" si="10"/>
        <v>9.0909090909090917</v>
      </c>
      <c r="U43" s="35">
        <v>9</v>
      </c>
      <c r="V43" s="32">
        <f t="shared" si="11"/>
        <v>9.0909090909090917</v>
      </c>
      <c r="W43" s="35">
        <v>0</v>
      </c>
      <c r="X43" s="32">
        <f t="shared" si="12"/>
        <v>0</v>
      </c>
      <c r="Y43" s="35">
        <v>22</v>
      </c>
      <c r="Z43" s="32">
        <f t="shared" si="13"/>
        <v>22.222222222222221</v>
      </c>
      <c r="AA43" s="35">
        <v>0</v>
      </c>
      <c r="AB43" s="32">
        <f t="shared" si="14"/>
        <v>0</v>
      </c>
      <c r="AC43" s="32">
        <f t="shared" si="15"/>
        <v>0</v>
      </c>
      <c r="AD43" s="35">
        <v>21</v>
      </c>
      <c r="AE43" s="32">
        <f t="shared" si="16"/>
        <v>21.212121212121211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234</v>
      </c>
      <c r="D44" s="35">
        <v>227</v>
      </c>
      <c r="E44" s="32">
        <f t="shared" si="2"/>
        <v>97.008547008547012</v>
      </c>
      <c r="F44" s="35">
        <v>220</v>
      </c>
      <c r="G44" s="32">
        <f t="shared" si="3"/>
        <v>96.916299559471369</v>
      </c>
      <c r="H44" s="106">
        <f t="shared" si="0"/>
        <v>222</v>
      </c>
      <c r="I44" s="32">
        <f t="shared" si="4"/>
        <v>97.797356828193841</v>
      </c>
      <c r="J44" s="32">
        <f t="shared" si="5"/>
        <v>94.871794871794862</v>
      </c>
      <c r="K44" s="35">
        <v>145</v>
      </c>
      <c r="L44" s="32">
        <f t="shared" si="6"/>
        <v>63.876651982378853</v>
      </c>
      <c r="M44" s="35">
        <v>77</v>
      </c>
      <c r="N44" s="32">
        <f t="shared" si="7"/>
        <v>33.920704845814981</v>
      </c>
      <c r="O44" s="99">
        <f t="shared" si="19"/>
        <v>5</v>
      </c>
      <c r="P44" s="32">
        <f t="shared" si="8"/>
        <v>2.2026431718061676</v>
      </c>
      <c r="Q44" s="35">
        <v>0</v>
      </c>
      <c r="R44" s="32">
        <f t="shared" si="9"/>
        <v>0</v>
      </c>
      <c r="S44" s="35">
        <v>36</v>
      </c>
      <c r="T44" s="32">
        <f t="shared" si="10"/>
        <v>15.859030837004406</v>
      </c>
      <c r="U44" s="35">
        <v>25</v>
      </c>
      <c r="V44" s="32">
        <f t="shared" si="11"/>
        <v>11.013215859030836</v>
      </c>
      <c r="W44" s="35">
        <v>50</v>
      </c>
      <c r="X44" s="32">
        <f t="shared" si="12"/>
        <v>22.026431718061673</v>
      </c>
      <c r="Y44" s="35">
        <v>24</v>
      </c>
      <c r="Z44" s="32">
        <f t="shared" si="13"/>
        <v>10.572687224669604</v>
      </c>
      <c r="AA44" s="35">
        <v>2</v>
      </c>
      <c r="AB44" s="32">
        <f t="shared" si="14"/>
        <v>0.88105726872246704</v>
      </c>
      <c r="AC44" s="32">
        <f t="shared" si="15"/>
        <v>8.3333333333333321</v>
      </c>
      <c r="AD44" s="35">
        <v>19</v>
      </c>
      <c r="AE44" s="32">
        <f t="shared" si="16"/>
        <v>8.3700440528634363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139</v>
      </c>
      <c r="D45" s="35">
        <v>134</v>
      </c>
      <c r="E45" s="32">
        <f t="shared" si="2"/>
        <v>96.402877697841731</v>
      </c>
      <c r="F45" s="35">
        <v>131</v>
      </c>
      <c r="G45" s="32">
        <f t="shared" si="3"/>
        <v>97.761194029850756</v>
      </c>
      <c r="H45" s="106">
        <f t="shared" si="0"/>
        <v>122</v>
      </c>
      <c r="I45" s="32">
        <f t="shared" si="4"/>
        <v>91.044776119402982</v>
      </c>
      <c r="J45" s="32">
        <f t="shared" si="5"/>
        <v>87.769784172661872</v>
      </c>
      <c r="K45" s="35">
        <v>51</v>
      </c>
      <c r="L45" s="32">
        <f t="shared" si="6"/>
        <v>38.059701492537314</v>
      </c>
      <c r="M45" s="35">
        <v>71</v>
      </c>
      <c r="N45" s="32">
        <f t="shared" si="7"/>
        <v>52.985074626865668</v>
      </c>
      <c r="O45" s="99">
        <f t="shared" si="19"/>
        <v>12</v>
      </c>
      <c r="P45" s="32">
        <f t="shared" si="8"/>
        <v>8.9552238805970141</v>
      </c>
      <c r="Q45" s="35">
        <v>0</v>
      </c>
      <c r="R45" s="32">
        <f t="shared" si="9"/>
        <v>0</v>
      </c>
      <c r="S45" s="35">
        <v>10</v>
      </c>
      <c r="T45" s="32">
        <f t="shared" si="10"/>
        <v>7.4626865671641784</v>
      </c>
      <c r="U45" s="35">
        <v>19</v>
      </c>
      <c r="V45" s="32">
        <f t="shared" si="11"/>
        <v>14.17910447761194</v>
      </c>
      <c r="W45" s="35">
        <v>13</v>
      </c>
      <c r="X45" s="32">
        <f t="shared" si="12"/>
        <v>9.7014925373134329</v>
      </c>
      <c r="Y45" s="35">
        <v>8</v>
      </c>
      <c r="Z45" s="32">
        <f t="shared" si="13"/>
        <v>5.9701492537313428</v>
      </c>
      <c r="AA45" s="35">
        <v>0</v>
      </c>
      <c r="AB45" s="32">
        <f t="shared" si="14"/>
        <v>0</v>
      </c>
      <c r="AC45" s="32">
        <f t="shared" si="15"/>
        <v>0</v>
      </c>
      <c r="AD45" s="35">
        <v>17</v>
      </c>
      <c r="AE45" s="32">
        <f t="shared" si="16"/>
        <v>12.686567164179104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83</v>
      </c>
      <c r="D46" s="35">
        <v>79</v>
      </c>
      <c r="E46" s="32">
        <f t="shared" si="2"/>
        <v>95.180722891566262</v>
      </c>
      <c r="F46" s="35">
        <v>66</v>
      </c>
      <c r="G46" s="32">
        <f t="shared" si="3"/>
        <v>83.544303797468359</v>
      </c>
      <c r="H46" s="106">
        <f t="shared" si="0"/>
        <v>75</v>
      </c>
      <c r="I46" s="32">
        <f t="shared" si="4"/>
        <v>94.936708860759495</v>
      </c>
      <c r="J46" s="32">
        <f t="shared" si="5"/>
        <v>90.361445783132538</v>
      </c>
      <c r="K46" s="35">
        <v>54</v>
      </c>
      <c r="L46" s="32">
        <f t="shared" si="6"/>
        <v>68.35443037974683</v>
      </c>
      <c r="M46" s="35">
        <v>21</v>
      </c>
      <c r="N46" s="32">
        <f t="shared" si="7"/>
        <v>26.582278481012654</v>
      </c>
      <c r="O46" s="99">
        <f t="shared" si="19"/>
        <v>4</v>
      </c>
      <c r="P46" s="32">
        <f t="shared" si="8"/>
        <v>5.0632911392405067</v>
      </c>
      <c r="Q46" s="35">
        <v>0</v>
      </c>
      <c r="R46" s="32">
        <f t="shared" si="9"/>
        <v>0</v>
      </c>
      <c r="S46" s="35">
        <v>8</v>
      </c>
      <c r="T46" s="32">
        <f t="shared" si="10"/>
        <v>10.126582278481013</v>
      </c>
      <c r="U46" s="35">
        <v>7</v>
      </c>
      <c r="V46" s="32">
        <f t="shared" si="11"/>
        <v>8.8607594936708853</v>
      </c>
      <c r="W46" s="35">
        <v>0</v>
      </c>
      <c r="X46" s="32">
        <f t="shared" si="12"/>
        <v>0</v>
      </c>
      <c r="Y46" s="35">
        <v>15</v>
      </c>
      <c r="Z46" s="32">
        <f t="shared" si="13"/>
        <v>18.9873417721519</v>
      </c>
      <c r="AA46" s="35">
        <v>1</v>
      </c>
      <c r="AB46" s="32">
        <f t="shared" si="14"/>
        <v>1.2658227848101267</v>
      </c>
      <c r="AC46" s="32">
        <f t="shared" si="15"/>
        <v>6.666666666666667</v>
      </c>
      <c r="AD46" s="35">
        <v>10</v>
      </c>
      <c r="AE46" s="32">
        <f t="shared" si="16"/>
        <v>12.658227848101266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117.25</v>
      </c>
      <c r="D47" s="35">
        <v>111</v>
      </c>
      <c r="E47" s="32">
        <f t="shared" si="2"/>
        <v>94.669509594882726</v>
      </c>
      <c r="F47" s="35">
        <v>109</v>
      </c>
      <c r="G47" s="32">
        <f t="shared" si="3"/>
        <v>98.198198198198199</v>
      </c>
      <c r="H47" s="106">
        <f t="shared" si="0"/>
        <v>103</v>
      </c>
      <c r="I47" s="32">
        <f t="shared" si="4"/>
        <v>92.792792792792795</v>
      </c>
      <c r="J47" s="32">
        <f t="shared" si="5"/>
        <v>87.846481876332632</v>
      </c>
      <c r="K47" s="35">
        <v>48</v>
      </c>
      <c r="L47" s="32">
        <f t="shared" si="6"/>
        <v>43.243243243243242</v>
      </c>
      <c r="M47" s="35">
        <v>55</v>
      </c>
      <c r="N47" s="32">
        <f t="shared" si="7"/>
        <v>49.549549549549546</v>
      </c>
      <c r="O47" s="99">
        <f t="shared" si="19"/>
        <v>8</v>
      </c>
      <c r="P47" s="32">
        <f t="shared" si="8"/>
        <v>7.2072072072072073</v>
      </c>
      <c r="Q47" s="35">
        <v>0</v>
      </c>
      <c r="R47" s="32">
        <f t="shared" si="9"/>
        <v>0</v>
      </c>
      <c r="S47" s="35">
        <v>4</v>
      </c>
      <c r="T47" s="32">
        <f t="shared" si="10"/>
        <v>3.6036036036036037</v>
      </c>
      <c r="U47" s="35">
        <v>20</v>
      </c>
      <c r="V47" s="32">
        <f t="shared" si="11"/>
        <v>18.018018018018019</v>
      </c>
      <c r="W47" s="35">
        <v>21</v>
      </c>
      <c r="X47" s="32">
        <f t="shared" si="12"/>
        <v>18.918918918918919</v>
      </c>
      <c r="Y47" s="35">
        <v>11</v>
      </c>
      <c r="Z47" s="32">
        <f t="shared" si="13"/>
        <v>9.9099099099099099</v>
      </c>
      <c r="AA47" s="35">
        <v>2</v>
      </c>
      <c r="AB47" s="32">
        <f t="shared" si="14"/>
        <v>1.8018018018018018</v>
      </c>
      <c r="AC47" s="32">
        <f t="shared" si="15"/>
        <v>18.181818181818183</v>
      </c>
      <c r="AD47" s="35">
        <v>8</v>
      </c>
      <c r="AE47" s="32">
        <f t="shared" si="16"/>
        <v>7.2072072072072073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127</v>
      </c>
      <c r="D48" s="35">
        <v>119</v>
      </c>
      <c r="E48" s="32">
        <f t="shared" si="2"/>
        <v>93.7007874015748</v>
      </c>
      <c r="F48" s="35">
        <v>114</v>
      </c>
      <c r="G48" s="32">
        <f t="shared" si="3"/>
        <v>95.798319327731093</v>
      </c>
      <c r="H48" s="106">
        <f t="shared" si="0"/>
        <v>115</v>
      </c>
      <c r="I48" s="32">
        <f t="shared" si="4"/>
        <v>96.638655462184872</v>
      </c>
      <c r="J48" s="32">
        <f t="shared" si="5"/>
        <v>90.551181102362193</v>
      </c>
      <c r="K48" s="35">
        <v>72</v>
      </c>
      <c r="L48" s="32">
        <f t="shared" si="6"/>
        <v>60.504201680672267</v>
      </c>
      <c r="M48" s="35">
        <v>43</v>
      </c>
      <c r="N48" s="32">
        <f t="shared" si="7"/>
        <v>36.134453781512605</v>
      </c>
      <c r="O48" s="99">
        <f t="shared" si="19"/>
        <v>4</v>
      </c>
      <c r="P48" s="32">
        <f t="shared" si="8"/>
        <v>3.3613445378151261</v>
      </c>
      <c r="Q48" s="35">
        <v>0</v>
      </c>
      <c r="R48" s="32">
        <f t="shared" si="9"/>
        <v>0</v>
      </c>
      <c r="S48" s="35">
        <v>13</v>
      </c>
      <c r="T48" s="32">
        <f t="shared" si="10"/>
        <v>10.92436974789916</v>
      </c>
      <c r="U48" s="35">
        <v>17</v>
      </c>
      <c r="V48" s="32">
        <f t="shared" si="11"/>
        <v>14.285714285714285</v>
      </c>
      <c r="W48" s="35">
        <v>24</v>
      </c>
      <c r="X48" s="32">
        <f t="shared" si="12"/>
        <v>20.168067226890756</v>
      </c>
      <c r="Y48" s="35">
        <v>1</v>
      </c>
      <c r="Z48" s="32">
        <f t="shared" si="13"/>
        <v>0.84033613445378152</v>
      </c>
      <c r="AA48" s="35">
        <v>17</v>
      </c>
      <c r="AB48" s="32">
        <f t="shared" si="14"/>
        <v>14.285714285714285</v>
      </c>
      <c r="AC48" s="32">
        <f t="shared" si="15"/>
        <v>1700</v>
      </c>
      <c r="AD48" s="35">
        <v>12</v>
      </c>
      <c r="AE48" s="32">
        <f t="shared" si="16"/>
        <v>10.084033613445378</v>
      </c>
      <c r="AF48" s="35">
        <v>1</v>
      </c>
      <c r="AG48" s="32">
        <f t="shared" si="17"/>
        <v>0.84033613445378152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120</v>
      </c>
      <c r="D49" s="35">
        <v>113</v>
      </c>
      <c r="E49" s="32">
        <f t="shared" si="2"/>
        <v>94.166666666666671</v>
      </c>
      <c r="F49" s="35">
        <v>99</v>
      </c>
      <c r="G49" s="32">
        <f t="shared" si="3"/>
        <v>87.610619469026545</v>
      </c>
      <c r="H49" s="106">
        <f t="shared" si="0"/>
        <v>111</v>
      </c>
      <c r="I49" s="32">
        <f t="shared" si="4"/>
        <v>98.230088495575217</v>
      </c>
      <c r="J49" s="32">
        <f t="shared" si="5"/>
        <v>92.5</v>
      </c>
      <c r="K49" s="35">
        <v>40</v>
      </c>
      <c r="L49" s="32">
        <f t="shared" si="6"/>
        <v>35.398230088495573</v>
      </c>
      <c r="M49" s="35">
        <v>71</v>
      </c>
      <c r="N49" s="32">
        <f t="shared" si="7"/>
        <v>62.831858407079643</v>
      </c>
      <c r="O49" s="99">
        <f t="shared" si="19"/>
        <v>2</v>
      </c>
      <c r="P49" s="32">
        <f t="shared" si="8"/>
        <v>1.7699115044247788</v>
      </c>
      <c r="Q49" s="35">
        <v>0</v>
      </c>
      <c r="R49" s="32">
        <f t="shared" si="9"/>
        <v>0</v>
      </c>
      <c r="S49" s="35">
        <v>6</v>
      </c>
      <c r="T49" s="32">
        <f t="shared" si="10"/>
        <v>5.3097345132743365</v>
      </c>
      <c r="U49" s="35">
        <v>25</v>
      </c>
      <c r="V49" s="32">
        <f t="shared" si="11"/>
        <v>22.123893805309734</v>
      </c>
      <c r="W49" s="35">
        <v>1</v>
      </c>
      <c r="X49" s="32">
        <f t="shared" si="12"/>
        <v>0.88495575221238942</v>
      </c>
      <c r="Y49" s="35">
        <v>12</v>
      </c>
      <c r="Z49" s="32">
        <f t="shared" si="13"/>
        <v>10.619469026548673</v>
      </c>
      <c r="AA49" s="35">
        <v>2</v>
      </c>
      <c r="AB49" s="32">
        <f t="shared" si="14"/>
        <v>1.7699115044247788</v>
      </c>
      <c r="AC49" s="32">
        <f t="shared" si="15"/>
        <v>16.666666666666664</v>
      </c>
      <c r="AD49" s="35">
        <v>30</v>
      </c>
      <c r="AE49" s="32">
        <f t="shared" si="16"/>
        <v>26.548672566371685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69</v>
      </c>
      <c r="D50" s="35">
        <v>68</v>
      </c>
      <c r="E50" s="32">
        <f t="shared" si="2"/>
        <v>98.550724637681171</v>
      </c>
      <c r="F50" s="35">
        <v>58</v>
      </c>
      <c r="G50" s="32">
        <f t="shared" si="3"/>
        <v>85.294117647058826</v>
      </c>
      <c r="H50" s="106">
        <f t="shared" si="0"/>
        <v>67</v>
      </c>
      <c r="I50" s="32">
        <f t="shared" si="4"/>
        <v>98.529411764705884</v>
      </c>
      <c r="J50" s="32">
        <f t="shared" si="5"/>
        <v>97.101449275362313</v>
      </c>
      <c r="K50" s="35">
        <v>46</v>
      </c>
      <c r="L50" s="32">
        <f t="shared" si="6"/>
        <v>67.64705882352942</v>
      </c>
      <c r="M50" s="35">
        <v>21</v>
      </c>
      <c r="N50" s="32">
        <f t="shared" si="7"/>
        <v>30.882352941176471</v>
      </c>
      <c r="O50" s="99">
        <f t="shared" si="19"/>
        <v>1</v>
      </c>
      <c r="P50" s="32">
        <f t="shared" si="8"/>
        <v>1.4705882352941175</v>
      </c>
      <c r="Q50" s="35">
        <v>0</v>
      </c>
      <c r="R50" s="32">
        <f t="shared" si="9"/>
        <v>0</v>
      </c>
      <c r="S50" s="35">
        <v>3</v>
      </c>
      <c r="T50" s="32">
        <f t="shared" si="10"/>
        <v>4.4117647058823533</v>
      </c>
      <c r="U50" s="35">
        <v>9</v>
      </c>
      <c r="V50" s="32">
        <f t="shared" si="11"/>
        <v>13.23529411764706</v>
      </c>
      <c r="W50" s="35">
        <v>2</v>
      </c>
      <c r="X50" s="32">
        <f t="shared" si="12"/>
        <v>2.9411764705882351</v>
      </c>
      <c r="Y50" s="35">
        <v>1</v>
      </c>
      <c r="Z50" s="32">
        <f t="shared" si="13"/>
        <v>1.4705882352941175</v>
      </c>
      <c r="AA50" s="35">
        <v>0</v>
      </c>
      <c r="AB50" s="32">
        <f t="shared" si="14"/>
        <v>0</v>
      </c>
      <c r="AC50" s="32">
        <f t="shared" si="15"/>
        <v>0</v>
      </c>
      <c r="AD50" s="35">
        <v>2</v>
      </c>
      <c r="AE50" s="32">
        <f t="shared" si="16"/>
        <v>2.9411764705882351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103</v>
      </c>
      <c r="D51" s="35">
        <v>101</v>
      </c>
      <c r="E51" s="32">
        <f t="shared" si="2"/>
        <v>98.05825242718447</v>
      </c>
      <c r="F51" s="35">
        <v>95</v>
      </c>
      <c r="G51" s="32">
        <f t="shared" si="3"/>
        <v>94.059405940594047</v>
      </c>
      <c r="H51" s="106">
        <f t="shared" si="0"/>
        <v>94</v>
      </c>
      <c r="I51" s="32">
        <f t="shared" si="4"/>
        <v>93.069306930693074</v>
      </c>
      <c r="J51" s="32">
        <f t="shared" si="5"/>
        <v>91.262135922330103</v>
      </c>
      <c r="K51" s="35">
        <v>43</v>
      </c>
      <c r="L51" s="32">
        <f t="shared" si="6"/>
        <v>42.574257425742573</v>
      </c>
      <c r="M51" s="35">
        <v>51</v>
      </c>
      <c r="N51" s="32">
        <f t="shared" si="7"/>
        <v>50.495049504950494</v>
      </c>
      <c r="O51" s="99">
        <f t="shared" si="19"/>
        <v>7</v>
      </c>
      <c r="P51" s="32">
        <f t="shared" si="8"/>
        <v>6.9306930693069315</v>
      </c>
      <c r="Q51" s="35">
        <v>0</v>
      </c>
      <c r="R51" s="32">
        <f t="shared" si="9"/>
        <v>0</v>
      </c>
      <c r="S51" s="35">
        <v>5</v>
      </c>
      <c r="T51" s="32">
        <f t="shared" si="10"/>
        <v>4.9504950495049505</v>
      </c>
      <c r="U51" s="35">
        <v>9</v>
      </c>
      <c r="V51" s="32">
        <f t="shared" si="11"/>
        <v>8.9108910891089099</v>
      </c>
      <c r="W51" s="35">
        <v>6</v>
      </c>
      <c r="X51" s="32">
        <f t="shared" si="12"/>
        <v>5.9405940594059405</v>
      </c>
      <c r="Y51" s="35">
        <v>8</v>
      </c>
      <c r="Z51" s="32">
        <f t="shared" si="13"/>
        <v>7.9207920792079207</v>
      </c>
      <c r="AA51" s="35">
        <v>0</v>
      </c>
      <c r="AB51" s="32">
        <f t="shared" si="14"/>
        <v>0</v>
      </c>
      <c r="AC51" s="32">
        <f t="shared" si="15"/>
        <v>0</v>
      </c>
      <c r="AD51" s="35">
        <v>8</v>
      </c>
      <c r="AE51" s="32">
        <f t="shared" si="16"/>
        <v>7.9207920792079207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133</v>
      </c>
      <c r="D52" s="35">
        <v>126</v>
      </c>
      <c r="E52" s="32">
        <f t="shared" si="2"/>
        <v>94.73684210526315</v>
      </c>
      <c r="F52" s="35">
        <v>106</v>
      </c>
      <c r="G52" s="32">
        <f t="shared" si="3"/>
        <v>84.126984126984127</v>
      </c>
      <c r="H52" s="106">
        <f t="shared" si="0"/>
        <v>113</v>
      </c>
      <c r="I52" s="32">
        <f t="shared" si="4"/>
        <v>89.682539682539684</v>
      </c>
      <c r="J52" s="32">
        <f t="shared" si="5"/>
        <v>84.962406015037601</v>
      </c>
      <c r="K52" s="35">
        <v>58</v>
      </c>
      <c r="L52" s="32">
        <f t="shared" si="6"/>
        <v>46.031746031746032</v>
      </c>
      <c r="M52" s="35">
        <v>55</v>
      </c>
      <c r="N52" s="32">
        <f t="shared" si="7"/>
        <v>43.650793650793652</v>
      </c>
      <c r="O52" s="99">
        <f t="shared" si="19"/>
        <v>13</v>
      </c>
      <c r="P52" s="32">
        <f t="shared" si="8"/>
        <v>10.317460317460316</v>
      </c>
      <c r="Q52" s="35">
        <v>1</v>
      </c>
      <c r="R52" s="32">
        <f t="shared" si="9"/>
        <v>7.6923076923076925</v>
      </c>
      <c r="S52" s="35">
        <v>10</v>
      </c>
      <c r="T52" s="32">
        <f t="shared" si="10"/>
        <v>7.9365079365079358</v>
      </c>
      <c r="U52" s="35">
        <v>17</v>
      </c>
      <c r="V52" s="32">
        <f t="shared" si="11"/>
        <v>13.492063492063492</v>
      </c>
      <c r="W52" s="35">
        <v>2</v>
      </c>
      <c r="X52" s="32">
        <f t="shared" si="12"/>
        <v>1.5873015873015872</v>
      </c>
      <c r="Y52" s="35">
        <v>10</v>
      </c>
      <c r="Z52" s="32">
        <f t="shared" si="13"/>
        <v>7.9365079365079358</v>
      </c>
      <c r="AA52" s="35">
        <v>0</v>
      </c>
      <c r="AB52" s="32">
        <f t="shared" si="14"/>
        <v>0</v>
      </c>
      <c r="AC52" s="32">
        <f t="shared" si="15"/>
        <v>0</v>
      </c>
      <c r="AD52" s="35">
        <v>7</v>
      </c>
      <c r="AE52" s="32">
        <f t="shared" si="16"/>
        <v>5.5555555555555554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108</v>
      </c>
      <c r="D53" s="35">
        <v>106</v>
      </c>
      <c r="E53" s="32">
        <f t="shared" si="2"/>
        <v>98.148148148148152</v>
      </c>
      <c r="F53" s="35">
        <v>75</v>
      </c>
      <c r="G53" s="32">
        <f t="shared" si="3"/>
        <v>70.754716981132077</v>
      </c>
      <c r="H53" s="106">
        <f t="shared" si="0"/>
        <v>106</v>
      </c>
      <c r="I53" s="32">
        <f t="shared" si="4"/>
        <v>100</v>
      </c>
      <c r="J53" s="32">
        <f t="shared" si="5"/>
        <v>98.148148148148152</v>
      </c>
      <c r="K53" s="35">
        <v>70</v>
      </c>
      <c r="L53" s="32">
        <f t="shared" si="6"/>
        <v>66.037735849056602</v>
      </c>
      <c r="M53" s="35">
        <v>36</v>
      </c>
      <c r="N53" s="32">
        <f t="shared" si="7"/>
        <v>33.962264150943398</v>
      </c>
      <c r="O53" s="99">
        <f t="shared" si="19"/>
        <v>0</v>
      </c>
      <c r="P53" s="32">
        <f t="shared" si="8"/>
        <v>0</v>
      </c>
      <c r="Q53" s="35">
        <v>0</v>
      </c>
      <c r="R53" s="32">
        <f t="shared" si="9"/>
        <v>0</v>
      </c>
      <c r="S53" s="35">
        <v>10</v>
      </c>
      <c r="T53" s="32">
        <f t="shared" si="10"/>
        <v>9.433962264150944</v>
      </c>
      <c r="U53" s="35">
        <v>18</v>
      </c>
      <c r="V53" s="32">
        <f t="shared" si="11"/>
        <v>16.981132075471699</v>
      </c>
      <c r="W53" s="35">
        <v>3</v>
      </c>
      <c r="X53" s="32">
        <f t="shared" si="12"/>
        <v>2.8301886792452833</v>
      </c>
      <c r="Y53" s="35">
        <v>19</v>
      </c>
      <c r="Z53" s="32">
        <f t="shared" si="13"/>
        <v>17.924528301886792</v>
      </c>
      <c r="AA53" s="35">
        <v>0</v>
      </c>
      <c r="AB53" s="32">
        <f t="shared" si="14"/>
        <v>0</v>
      </c>
      <c r="AC53" s="32">
        <f t="shared" si="15"/>
        <v>0</v>
      </c>
      <c r="AD53" s="35">
        <v>10</v>
      </c>
      <c r="AE53" s="32">
        <f t="shared" si="16"/>
        <v>9.433962264150944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72</v>
      </c>
      <c r="D54" s="35">
        <v>72</v>
      </c>
      <c r="E54" s="32">
        <f t="shared" si="2"/>
        <v>100</v>
      </c>
      <c r="F54" s="35">
        <v>49</v>
      </c>
      <c r="G54" s="32">
        <f t="shared" si="3"/>
        <v>68.055555555555557</v>
      </c>
      <c r="H54" s="106">
        <f t="shared" si="0"/>
        <v>71</v>
      </c>
      <c r="I54" s="32">
        <f t="shared" si="4"/>
        <v>98.611111111111114</v>
      </c>
      <c r="J54" s="32">
        <f t="shared" si="5"/>
        <v>98.611111111111114</v>
      </c>
      <c r="K54" s="35">
        <v>57</v>
      </c>
      <c r="L54" s="32">
        <f t="shared" si="6"/>
        <v>79.166666666666657</v>
      </c>
      <c r="M54" s="35">
        <v>14</v>
      </c>
      <c r="N54" s="32">
        <f t="shared" si="7"/>
        <v>19.444444444444446</v>
      </c>
      <c r="O54" s="99">
        <f t="shared" si="19"/>
        <v>1</v>
      </c>
      <c r="P54" s="32">
        <f t="shared" si="8"/>
        <v>1.3888888888888888</v>
      </c>
      <c r="Q54" s="35">
        <v>0</v>
      </c>
      <c r="R54" s="32">
        <f t="shared" si="9"/>
        <v>0</v>
      </c>
      <c r="S54" s="35">
        <v>5</v>
      </c>
      <c r="T54" s="32">
        <f t="shared" si="10"/>
        <v>6.9444444444444446</v>
      </c>
      <c r="U54" s="35">
        <v>1</v>
      </c>
      <c r="V54" s="32">
        <f t="shared" si="11"/>
        <v>1.3888888888888888</v>
      </c>
      <c r="W54" s="35">
        <v>0</v>
      </c>
      <c r="X54" s="32">
        <f t="shared" si="12"/>
        <v>0</v>
      </c>
      <c r="Y54" s="35">
        <v>1</v>
      </c>
      <c r="Z54" s="32">
        <f t="shared" si="13"/>
        <v>1.3888888888888888</v>
      </c>
      <c r="AA54" s="35">
        <v>0</v>
      </c>
      <c r="AB54" s="32">
        <f t="shared" si="14"/>
        <v>0</v>
      </c>
      <c r="AC54" s="32">
        <f t="shared" si="15"/>
        <v>0</v>
      </c>
      <c r="AD54" s="35">
        <v>3</v>
      </c>
      <c r="AE54" s="32">
        <f t="shared" si="16"/>
        <v>4.1666666666666661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1264.8</v>
      </c>
      <c r="D55" s="10">
        <f>SUM(D56:D63)</f>
        <v>1235</v>
      </c>
      <c r="E55" s="43">
        <f>IF(C55=0,0,D55/C55*100)</f>
        <v>97.64389626818469</v>
      </c>
      <c r="F55" s="10">
        <f>SUM(F56:F63)</f>
        <v>1081</v>
      </c>
      <c r="G55" s="43">
        <f>IF(D55=0,0,F55/D55*100)</f>
        <v>87.530364372469634</v>
      </c>
      <c r="H55" s="61">
        <f>SUM(H56:H63)</f>
        <v>1182</v>
      </c>
      <c r="I55" s="43">
        <f>IF(D55=0,0,H55/D55*100)</f>
        <v>95.708502024291491</v>
      </c>
      <c r="J55" s="43">
        <f>IF(C55=0,0,H55/C55*100)</f>
        <v>93.453510436432637</v>
      </c>
      <c r="K55" s="10">
        <f>SUM(K56:K63)</f>
        <v>687</v>
      </c>
      <c r="L55" s="43">
        <f>IF(D55=0,0,K55/D55*100)</f>
        <v>55.627530364372468</v>
      </c>
      <c r="M55" s="10">
        <f>SUM(M56:M63)</f>
        <v>495</v>
      </c>
      <c r="N55" s="43">
        <f>IF(D55=0,0,M55/D55*100)</f>
        <v>40.08097165991903</v>
      </c>
      <c r="O55" s="61">
        <f>SUM(O56:O63)</f>
        <v>53</v>
      </c>
      <c r="P55" s="43">
        <f>IF(D55=0,0,O55/D55*100)</f>
        <v>4.2914979757085021</v>
      </c>
      <c r="Q55" s="10">
        <f>SUM(Q56:Q63)</f>
        <v>9</v>
      </c>
      <c r="R55" s="43">
        <f t="shared" si="9"/>
        <v>16.981132075471699</v>
      </c>
      <c r="S55" s="10">
        <f>SUM(S56:S63)</f>
        <v>121</v>
      </c>
      <c r="T55" s="43">
        <f>IF(D55=0,0,S55/D55*100)</f>
        <v>9.7975708502024297</v>
      </c>
      <c r="U55" s="10">
        <f>SUM(U56:U63)</f>
        <v>197</v>
      </c>
      <c r="V55" s="43">
        <f t="shared" si="11"/>
        <v>15.951417004048581</v>
      </c>
      <c r="W55" s="10">
        <f>SUM(W56:W63)</f>
        <v>59</v>
      </c>
      <c r="X55" s="43">
        <f>IF(D55=0,0,W55/D55*100)</f>
        <v>4.7773279352226723</v>
      </c>
      <c r="Y55" s="10">
        <f>SUM(Y56:Y63)</f>
        <v>151</v>
      </c>
      <c r="Z55" s="43">
        <f>IF(D55=0,0,Y55/D55*100)</f>
        <v>12.226720647773279</v>
      </c>
      <c r="AA55" s="10">
        <f>SUM(AA56:AA63)</f>
        <v>1</v>
      </c>
      <c r="AB55" s="43">
        <f>IF(D55=0,0,AA55/D55*100)</f>
        <v>8.0971659919028341E-2</v>
      </c>
      <c r="AC55" s="43">
        <f>IF(Y55=0,0,AA55/Y55*100)</f>
        <v>0.66225165562913912</v>
      </c>
      <c r="AD55" s="10">
        <f>SUM(AD56:AD63)</f>
        <v>91</v>
      </c>
      <c r="AE55" s="43">
        <f t="shared" si="16"/>
        <v>7.3684210526315779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23</v>
      </c>
      <c r="D56" s="35">
        <v>23</v>
      </c>
      <c r="E56" s="32">
        <f t="shared" si="2"/>
        <v>100</v>
      </c>
      <c r="F56" s="35">
        <v>22</v>
      </c>
      <c r="G56" s="32">
        <f t="shared" si="3"/>
        <v>95.652173913043484</v>
      </c>
      <c r="H56" s="106">
        <f t="shared" si="0"/>
        <v>22</v>
      </c>
      <c r="I56" s="32">
        <f t="shared" si="4"/>
        <v>95.652173913043484</v>
      </c>
      <c r="J56" s="32">
        <f t="shared" si="5"/>
        <v>95.652173913043484</v>
      </c>
      <c r="K56" s="35">
        <v>17</v>
      </c>
      <c r="L56" s="32">
        <f t="shared" si="6"/>
        <v>73.91304347826086</v>
      </c>
      <c r="M56" s="35">
        <v>5</v>
      </c>
      <c r="N56" s="32">
        <f t="shared" si="7"/>
        <v>21.739130434782609</v>
      </c>
      <c r="O56" s="99">
        <f t="shared" ref="O56:O63" si="20">D56-H56</f>
        <v>1</v>
      </c>
      <c r="P56" s="32">
        <f t="shared" si="8"/>
        <v>4.3478260869565215</v>
      </c>
      <c r="Q56" s="35">
        <v>0</v>
      </c>
      <c r="R56" s="32">
        <f t="shared" si="9"/>
        <v>0</v>
      </c>
      <c r="S56" s="35">
        <v>2</v>
      </c>
      <c r="T56" s="32">
        <f t="shared" si="10"/>
        <v>8.695652173913043</v>
      </c>
      <c r="U56" s="35">
        <v>1</v>
      </c>
      <c r="V56" s="32">
        <f t="shared" si="11"/>
        <v>4.3478260869565215</v>
      </c>
      <c r="W56" s="35">
        <v>0</v>
      </c>
      <c r="X56" s="32">
        <f t="shared" si="12"/>
        <v>0</v>
      </c>
      <c r="Y56" s="35">
        <v>4</v>
      </c>
      <c r="Z56" s="32">
        <f t="shared" si="13"/>
        <v>17.391304347826086</v>
      </c>
      <c r="AA56" s="35">
        <v>0</v>
      </c>
      <c r="AB56" s="32">
        <f t="shared" si="14"/>
        <v>0</v>
      </c>
      <c r="AC56" s="32">
        <f t="shared" si="15"/>
        <v>0</v>
      </c>
      <c r="AD56" s="35">
        <v>1</v>
      </c>
      <c r="AE56" s="32">
        <f t="shared" si="16"/>
        <v>4.3478260869565215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34</v>
      </c>
      <c r="D57" s="35">
        <v>32</v>
      </c>
      <c r="E57" s="32">
        <f t="shared" si="2"/>
        <v>94.117647058823522</v>
      </c>
      <c r="F57" s="35">
        <v>29</v>
      </c>
      <c r="G57" s="32">
        <f t="shared" si="3"/>
        <v>90.625</v>
      </c>
      <c r="H57" s="106">
        <f t="shared" si="0"/>
        <v>30</v>
      </c>
      <c r="I57" s="32">
        <f t="shared" si="4"/>
        <v>93.75</v>
      </c>
      <c r="J57" s="32">
        <f t="shared" si="5"/>
        <v>88.235294117647058</v>
      </c>
      <c r="K57" s="35">
        <v>9</v>
      </c>
      <c r="L57" s="32">
        <f t="shared" si="6"/>
        <v>28.125</v>
      </c>
      <c r="M57" s="35">
        <v>21</v>
      </c>
      <c r="N57" s="32">
        <f t="shared" si="7"/>
        <v>65.625</v>
      </c>
      <c r="O57" s="99">
        <f t="shared" si="20"/>
        <v>2</v>
      </c>
      <c r="P57" s="32">
        <f t="shared" si="8"/>
        <v>6.25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15</v>
      </c>
      <c r="V57" s="32">
        <f t="shared" si="11"/>
        <v>46.875</v>
      </c>
      <c r="W57" s="35">
        <v>0</v>
      </c>
      <c r="X57" s="32">
        <f t="shared" si="12"/>
        <v>0</v>
      </c>
      <c r="Y57" s="35">
        <v>1</v>
      </c>
      <c r="Z57" s="32">
        <f t="shared" si="13"/>
        <v>3.125</v>
      </c>
      <c r="AA57" s="35">
        <v>0</v>
      </c>
      <c r="AB57" s="32">
        <f t="shared" si="14"/>
        <v>0</v>
      </c>
      <c r="AC57" s="32">
        <f t="shared" si="15"/>
        <v>0</v>
      </c>
      <c r="AD57" s="35">
        <v>2</v>
      </c>
      <c r="AE57" s="32">
        <f t="shared" si="16"/>
        <v>6.25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98</v>
      </c>
      <c r="D58" s="35">
        <v>91</v>
      </c>
      <c r="E58" s="32">
        <f t="shared" si="2"/>
        <v>92.857142857142861</v>
      </c>
      <c r="F58" s="35">
        <v>56</v>
      </c>
      <c r="G58" s="32">
        <f t="shared" si="3"/>
        <v>61.53846153846154</v>
      </c>
      <c r="H58" s="106">
        <f t="shared" si="0"/>
        <v>91</v>
      </c>
      <c r="I58" s="32">
        <f t="shared" si="4"/>
        <v>100</v>
      </c>
      <c r="J58" s="32">
        <f t="shared" si="5"/>
        <v>92.857142857142861</v>
      </c>
      <c r="K58" s="35">
        <v>26</v>
      </c>
      <c r="L58" s="32">
        <f t="shared" si="6"/>
        <v>28.571428571428569</v>
      </c>
      <c r="M58" s="35">
        <v>65</v>
      </c>
      <c r="N58" s="32">
        <f t="shared" si="7"/>
        <v>71.428571428571431</v>
      </c>
      <c r="O58" s="99">
        <f t="shared" si="20"/>
        <v>0</v>
      </c>
      <c r="P58" s="32">
        <f t="shared" si="8"/>
        <v>0</v>
      </c>
      <c r="Q58" s="35">
        <v>0</v>
      </c>
      <c r="R58" s="32">
        <f t="shared" si="9"/>
        <v>0</v>
      </c>
      <c r="S58" s="35">
        <v>31</v>
      </c>
      <c r="T58" s="32">
        <f t="shared" si="10"/>
        <v>34.065934065934066</v>
      </c>
      <c r="U58" s="35">
        <v>8</v>
      </c>
      <c r="V58" s="32">
        <f t="shared" si="11"/>
        <v>8.791208791208792</v>
      </c>
      <c r="W58" s="35">
        <v>8</v>
      </c>
      <c r="X58" s="32">
        <f t="shared" si="12"/>
        <v>8.791208791208792</v>
      </c>
      <c r="Y58" s="35">
        <v>32</v>
      </c>
      <c r="Z58" s="32">
        <f t="shared" si="13"/>
        <v>35.164835164835168</v>
      </c>
      <c r="AA58" s="35">
        <v>0</v>
      </c>
      <c r="AB58" s="32">
        <f t="shared" si="14"/>
        <v>0</v>
      </c>
      <c r="AC58" s="32">
        <f t="shared" si="15"/>
        <v>0</v>
      </c>
      <c r="AD58" s="35">
        <v>1</v>
      </c>
      <c r="AE58" s="32">
        <f t="shared" si="16"/>
        <v>1.098901098901099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9.5</v>
      </c>
      <c r="D59" s="35">
        <v>9</v>
      </c>
      <c r="E59" s="32">
        <f t="shared" si="2"/>
        <v>94.73684210526315</v>
      </c>
      <c r="F59" s="35">
        <v>8</v>
      </c>
      <c r="G59" s="32">
        <f t="shared" si="3"/>
        <v>88.888888888888886</v>
      </c>
      <c r="H59" s="106">
        <f t="shared" si="0"/>
        <v>9</v>
      </c>
      <c r="I59" s="32">
        <f t="shared" si="4"/>
        <v>100</v>
      </c>
      <c r="J59" s="32">
        <f t="shared" si="5"/>
        <v>94.73684210526315</v>
      </c>
      <c r="K59" s="35">
        <v>8</v>
      </c>
      <c r="L59" s="32">
        <f t="shared" si="6"/>
        <v>88.888888888888886</v>
      </c>
      <c r="M59" s="35">
        <v>1</v>
      </c>
      <c r="N59" s="32">
        <f t="shared" si="7"/>
        <v>11.111111111111111</v>
      </c>
      <c r="O59" s="99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2</v>
      </c>
      <c r="T59" s="32">
        <f t="shared" si="10"/>
        <v>22.222222222222221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1</v>
      </c>
      <c r="Z59" s="32">
        <f t="shared" si="13"/>
        <v>11.111111111111111</v>
      </c>
      <c r="AA59" s="35">
        <v>0</v>
      </c>
      <c r="AB59" s="32">
        <f t="shared" si="14"/>
        <v>0</v>
      </c>
      <c r="AC59" s="32">
        <f t="shared" si="15"/>
        <v>0</v>
      </c>
      <c r="AD59" s="35">
        <v>1</v>
      </c>
      <c r="AE59" s="32">
        <f t="shared" si="16"/>
        <v>11.111111111111111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572.1</v>
      </c>
      <c r="D60" s="35">
        <v>563</v>
      </c>
      <c r="E60" s="32">
        <f t="shared" si="2"/>
        <v>98.409368991435059</v>
      </c>
      <c r="F60" s="35">
        <v>506</v>
      </c>
      <c r="G60" s="32">
        <f t="shared" si="3"/>
        <v>89.87566607460036</v>
      </c>
      <c r="H60" s="106">
        <f t="shared" si="0"/>
        <v>526</v>
      </c>
      <c r="I60" s="32">
        <f t="shared" si="4"/>
        <v>93.428063943161632</v>
      </c>
      <c r="J60" s="32">
        <f t="shared" si="5"/>
        <v>91.941968187379828</v>
      </c>
      <c r="K60" s="35">
        <v>374</v>
      </c>
      <c r="L60" s="32">
        <f t="shared" si="6"/>
        <v>66.429840142095912</v>
      </c>
      <c r="M60" s="35">
        <v>152</v>
      </c>
      <c r="N60" s="32">
        <f t="shared" si="7"/>
        <v>26.99822380106572</v>
      </c>
      <c r="O60" s="99">
        <f t="shared" si="20"/>
        <v>37</v>
      </c>
      <c r="P60" s="32">
        <f t="shared" si="8"/>
        <v>6.571936056838366</v>
      </c>
      <c r="Q60" s="35">
        <v>6</v>
      </c>
      <c r="R60" s="32">
        <f t="shared" si="9"/>
        <v>16.216216216216218</v>
      </c>
      <c r="S60" s="35">
        <v>43</v>
      </c>
      <c r="T60" s="32">
        <f t="shared" si="10"/>
        <v>7.6376554174067497</v>
      </c>
      <c r="U60" s="35">
        <v>80</v>
      </c>
      <c r="V60" s="32">
        <f t="shared" si="11"/>
        <v>14.209591474245114</v>
      </c>
      <c r="W60" s="35">
        <v>25</v>
      </c>
      <c r="X60" s="32">
        <f t="shared" si="12"/>
        <v>4.4404973357015987</v>
      </c>
      <c r="Y60" s="35">
        <v>74</v>
      </c>
      <c r="Z60" s="32">
        <f t="shared" si="13"/>
        <v>13.143872113676732</v>
      </c>
      <c r="AA60" s="35">
        <v>0</v>
      </c>
      <c r="AB60" s="32">
        <f t="shared" si="14"/>
        <v>0</v>
      </c>
      <c r="AC60" s="32">
        <f t="shared" si="15"/>
        <v>0</v>
      </c>
      <c r="AD60" s="35">
        <v>58</v>
      </c>
      <c r="AE60" s="32">
        <f t="shared" si="16"/>
        <v>10.301953818827709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54</v>
      </c>
      <c r="D61" s="35">
        <v>54</v>
      </c>
      <c r="E61" s="32">
        <f t="shared" si="2"/>
        <v>100</v>
      </c>
      <c r="F61" s="35">
        <v>49</v>
      </c>
      <c r="G61" s="32">
        <f t="shared" si="3"/>
        <v>90.740740740740748</v>
      </c>
      <c r="H61" s="106">
        <f t="shared" si="0"/>
        <v>54</v>
      </c>
      <c r="I61" s="32">
        <f t="shared" si="4"/>
        <v>100</v>
      </c>
      <c r="J61" s="32">
        <f t="shared" si="5"/>
        <v>100</v>
      </c>
      <c r="K61" s="35">
        <v>32</v>
      </c>
      <c r="L61" s="32">
        <f t="shared" si="6"/>
        <v>59.259259259259252</v>
      </c>
      <c r="M61" s="35">
        <v>22</v>
      </c>
      <c r="N61" s="32">
        <f t="shared" si="7"/>
        <v>40.74074074074074</v>
      </c>
      <c r="O61" s="99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6</v>
      </c>
      <c r="T61" s="32">
        <f t="shared" si="10"/>
        <v>11.111111111111111</v>
      </c>
      <c r="U61" s="35">
        <v>6</v>
      </c>
      <c r="V61" s="32">
        <f t="shared" si="11"/>
        <v>11.111111111111111</v>
      </c>
      <c r="W61" s="35">
        <v>2</v>
      </c>
      <c r="X61" s="32">
        <f t="shared" si="12"/>
        <v>3.7037037037037033</v>
      </c>
      <c r="Y61" s="35">
        <v>5</v>
      </c>
      <c r="Z61" s="32">
        <f t="shared" si="13"/>
        <v>9.2592592592592595</v>
      </c>
      <c r="AA61" s="35">
        <v>0</v>
      </c>
      <c r="AB61" s="32">
        <f t="shared" si="14"/>
        <v>0</v>
      </c>
      <c r="AC61" s="32">
        <f t="shared" si="15"/>
        <v>0</v>
      </c>
      <c r="AD61" s="35">
        <v>3</v>
      </c>
      <c r="AE61" s="32">
        <f t="shared" si="16"/>
        <v>5.5555555555555554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153.19999999999999</v>
      </c>
      <c r="D62" s="35">
        <v>146</v>
      </c>
      <c r="E62" s="32">
        <f t="shared" si="2"/>
        <v>95.300261096605752</v>
      </c>
      <c r="F62" s="35">
        <v>127</v>
      </c>
      <c r="G62" s="32">
        <f t="shared" si="3"/>
        <v>86.986301369863014</v>
      </c>
      <c r="H62" s="106">
        <f t="shared" si="0"/>
        <v>144</v>
      </c>
      <c r="I62" s="32">
        <f t="shared" si="4"/>
        <v>98.630136986301366</v>
      </c>
      <c r="J62" s="32">
        <f t="shared" si="5"/>
        <v>93.994778067885122</v>
      </c>
      <c r="K62" s="35">
        <v>71</v>
      </c>
      <c r="L62" s="32">
        <f t="shared" si="6"/>
        <v>48.630136986301373</v>
      </c>
      <c r="M62" s="35">
        <v>73</v>
      </c>
      <c r="N62" s="32">
        <f t="shared" si="7"/>
        <v>50</v>
      </c>
      <c r="O62" s="99">
        <f t="shared" si="20"/>
        <v>2</v>
      </c>
      <c r="P62" s="32">
        <f t="shared" si="8"/>
        <v>1.3698630136986301</v>
      </c>
      <c r="Q62" s="35">
        <v>0</v>
      </c>
      <c r="R62" s="32">
        <f t="shared" si="9"/>
        <v>0</v>
      </c>
      <c r="S62" s="35">
        <v>10</v>
      </c>
      <c r="T62" s="32">
        <f t="shared" si="10"/>
        <v>6.8493150684931505</v>
      </c>
      <c r="U62" s="35">
        <v>20</v>
      </c>
      <c r="V62" s="32">
        <f t="shared" si="11"/>
        <v>13.698630136986301</v>
      </c>
      <c r="W62" s="35">
        <v>13</v>
      </c>
      <c r="X62" s="32">
        <f t="shared" si="12"/>
        <v>8.9041095890410951</v>
      </c>
      <c r="Y62" s="35">
        <v>21</v>
      </c>
      <c r="Z62" s="32">
        <f t="shared" si="13"/>
        <v>14.383561643835616</v>
      </c>
      <c r="AA62" s="35">
        <v>1</v>
      </c>
      <c r="AB62" s="32">
        <f t="shared" si="14"/>
        <v>0.68493150684931503</v>
      </c>
      <c r="AC62" s="32">
        <f t="shared" si="15"/>
        <v>4.7619047619047619</v>
      </c>
      <c r="AD62" s="35">
        <v>11</v>
      </c>
      <c r="AE62" s="32">
        <f t="shared" si="16"/>
        <v>7.5342465753424657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321</v>
      </c>
      <c r="D63" s="35">
        <v>317</v>
      </c>
      <c r="E63" s="32">
        <f t="shared" si="2"/>
        <v>98.753894080996886</v>
      </c>
      <c r="F63" s="35">
        <v>284</v>
      </c>
      <c r="G63" s="32">
        <f t="shared" si="3"/>
        <v>89.589905362776022</v>
      </c>
      <c r="H63" s="106">
        <f t="shared" si="0"/>
        <v>306</v>
      </c>
      <c r="I63" s="32">
        <f t="shared" si="4"/>
        <v>96.529968454258679</v>
      </c>
      <c r="J63" s="32">
        <f t="shared" si="5"/>
        <v>95.327102803738313</v>
      </c>
      <c r="K63" s="35">
        <v>150</v>
      </c>
      <c r="L63" s="32">
        <f t="shared" si="6"/>
        <v>47.318611987381701</v>
      </c>
      <c r="M63" s="35">
        <v>156</v>
      </c>
      <c r="N63" s="32">
        <f t="shared" si="7"/>
        <v>49.211356466876971</v>
      </c>
      <c r="O63" s="99">
        <f t="shared" si="20"/>
        <v>11</v>
      </c>
      <c r="P63" s="32">
        <f t="shared" si="8"/>
        <v>3.4700315457413247</v>
      </c>
      <c r="Q63" s="35">
        <v>3</v>
      </c>
      <c r="R63" s="32">
        <f t="shared" si="9"/>
        <v>27.27272727272727</v>
      </c>
      <c r="S63" s="35">
        <v>27</v>
      </c>
      <c r="T63" s="32">
        <f t="shared" si="10"/>
        <v>8.517350157728707</v>
      </c>
      <c r="U63" s="35">
        <v>67</v>
      </c>
      <c r="V63" s="32">
        <f t="shared" si="11"/>
        <v>21.135646687697161</v>
      </c>
      <c r="W63" s="35">
        <v>11</v>
      </c>
      <c r="X63" s="32">
        <f t="shared" si="12"/>
        <v>3.4700315457413247</v>
      </c>
      <c r="Y63" s="35">
        <v>13</v>
      </c>
      <c r="Z63" s="32">
        <f t="shared" si="13"/>
        <v>4.1009463722397479</v>
      </c>
      <c r="AA63" s="35">
        <v>0</v>
      </c>
      <c r="AB63" s="32">
        <f t="shared" si="14"/>
        <v>0</v>
      </c>
      <c r="AC63" s="32">
        <f t="shared" si="15"/>
        <v>0</v>
      </c>
      <c r="AD63" s="35">
        <v>14</v>
      </c>
      <c r="AE63" s="32">
        <f t="shared" si="16"/>
        <v>4.4164037854889591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499</v>
      </c>
      <c r="D64" s="10">
        <f>SUM(D65:D71)</f>
        <v>493</v>
      </c>
      <c r="E64" s="43">
        <f>IF(C64=0,0,D64/C64*100)</f>
        <v>98.797595190380761</v>
      </c>
      <c r="F64" s="10">
        <f>SUM(F65:F71)</f>
        <v>376</v>
      </c>
      <c r="G64" s="43">
        <f>IF(D64=0,0,F64/D64*100)</f>
        <v>76.267748478701819</v>
      </c>
      <c r="H64" s="61">
        <f>SUM(H65:H71)</f>
        <v>479</v>
      </c>
      <c r="I64" s="43">
        <f>IF(D64=0,0,H64/D64*100)</f>
        <v>97.16024340770791</v>
      </c>
      <c r="J64" s="43">
        <f>IF(C64=0,0,H64/C64*100)</f>
        <v>95.991983967935866</v>
      </c>
      <c r="K64" s="10">
        <f>SUM(K65:K71)</f>
        <v>308</v>
      </c>
      <c r="L64" s="43">
        <f>IF(D64=0,0,K64/D64*100)</f>
        <v>62.474645030425968</v>
      </c>
      <c r="M64" s="10">
        <f>SUM(M65:M71)</f>
        <v>171</v>
      </c>
      <c r="N64" s="43">
        <f>IF(D64=0,0,M64/D64*100)</f>
        <v>34.685598377281949</v>
      </c>
      <c r="O64" s="61">
        <f>SUM(O65:O71)</f>
        <v>14</v>
      </c>
      <c r="P64" s="43">
        <f>IF(D64=0,0,O64/D64*100)</f>
        <v>2.8397565922920891</v>
      </c>
      <c r="Q64" s="10">
        <f>SUM(Q65:Q71)</f>
        <v>2</v>
      </c>
      <c r="R64" s="43">
        <f t="shared" si="9"/>
        <v>14.285714285714285</v>
      </c>
      <c r="S64" s="10">
        <f>SUM(S65:S71)</f>
        <v>46</v>
      </c>
      <c r="T64" s="43">
        <f>IF(D64=0,0,S64/D64*100)</f>
        <v>9.3306288032454354</v>
      </c>
      <c r="U64" s="10">
        <f>SUM(U65:U71)</f>
        <v>92</v>
      </c>
      <c r="V64" s="43">
        <f t="shared" si="11"/>
        <v>18.661257606490871</v>
      </c>
      <c r="W64" s="10">
        <f>SUM(W65:W71)</f>
        <v>51</v>
      </c>
      <c r="X64" s="43">
        <f>IF(D64=0,0,W64/D64*100)</f>
        <v>10.344827586206897</v>
      </c>
      <c r="Y64" s="10">
        <f>SUM(Y65:Y71)</f>
        <v>37</v>
      </c>
      <c r="Z64" s="43">
        <f>IF(D64=0,0,Y64/D64*100)</f>
        <v>7.5050709939148073</v>
      </c>
      <c r="AA64" s="10">
        <f>SUM(AA65:AA71)</f>
        <v>1</v>
      </c>
      <c r="AB64" s="43">
        <f>IF(D64=0,0,AA64/D64*100)</f>
        <v>0.20283975659229209</v>
      </c>
      <c r="AC64" s="43">
        <f>IF(Y64=0,0,AA64/Y64*100)</f>
        <v>2.7027027027027026</v>
      </c>
      <c r="AD64" s="10">
        <f>SUM(AD65:AD71)</f>
        <v>19</v>
      </c>
      <c r="AE64" s="43">
        <f t="shared" si="16"/>
        <v>3.8539553752535496</v>
      </c>
      <c r="AF64" s="10">
        <f>SUM(AF65:AF71)</f>
        <v>1</v>
      </c>
      <c r="AG64" s="43">
        <f>IF(D64=0,0,AF64/D64*100)</f>
        <v>0.20283975659229209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27</v>
      </c>
      <c r="D65" s="35">
        <v>27</v>
      </c>
      <c r="E65" s="32">
        <f t="shared" si="2"/>
        <v>100</v>
      </c>
      <c r="F65" s="35">
        <v>15</v>
      </c>
      <c r="G65" s="32">
        <f t="shared" si="3"/>
        <v>55.555555555555557</v>
      </c>
      <c r="H65" s="106">
        <f t="shared" si="0"/>
        <v>27</v>
      </c>
      <c r="I65" s="32">
        <f t="shared" si="4"/>
        <v>100</v>
      </c>
      <c r="J65" s="32">
        <f t="shared" si="5"/>
        <v>100</v>
      </c>
      <c r="K65" s="35">
        <v>10</v>
      </c>
      <c r="L65" s="32">
        <f t="shared" si="6"/>
        <v>37.037037037037038</v>
      </c>
      <c r="M65" s="35">
        <v>17</v>
      </c>
      <c r="N65" s="32">
        <f t="shared" si="7"/>
        <v>62.962962962962962</v>
      </c>
      <c r="O65" s="99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2</v>
      </c>
      <c r="T65" s="32">
        <f t="shared" si="10"/>
        <v>7.4074074074074066</v>
      </c>
      <c r="U65" s="35">
        <v>12</v>
      </c>
      <c r="V65" s="32">
        <f t="shared" si="11"/>
        <v>44.444444444444443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12</v>
      </c>
      <c r="D66" s="35">
        <v>12</v>
      </c>
      <c r="E66" s="32">
        <f t="shared" si="2"/>
        <v>100</v>
      </c>
      <c r="F66" s="35">
        <v>5</v>
      </c>
      <c r="G66" s="32">
        <f t="shared" si="3"/>
        <v>41.666666666666671</v>
      </c>
      <c r="H66" s="106">
        <f t="shared" si="0"/>
        <v>12</v>
      </c>
      <c r="I66" s="32">
        <f t="shared" si="4"/>
        <v>100</v>
      </c>
      <c r="J66" s="32">
        <f t="shared" si="5"/>
        <v>100</v>
      </c>
      <c r="K66" s="35">
        <v>7</v>
      </c>
      <c r="L66" s="32">
        <f t="shared" si="6"/>
        <v>58.333333333333336</v>
      </c>
      <c r="M66" s="35">
        <v>5</v>
      </c>
      <c r="N66" s="32">
        <f t="shared" si="7"/>
        <v>41.666666666666671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3</v>
      </c>
      <c r="T66" s="32">
        <f t="shared" si="10"/>
        <v>25</v>
      </c>
      <c r="U66" s="35">
        <v>1</v>
      </c>
      <c r="V66" s="32">
        <f t="shared" si="11"/>
        <v>8.3333333333333321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26</v>
      </c>
      <c r="D67" s="35">
        <v>16</v>
      </c>
      <c r="E67" s="32">
        <f t="shared" si="2"/>
        <v>61.53846153846154</v>
      </c>
      <c r="F67" s="35">
        <v>8</v>
      </c>
      <c r="G67" s="32">
        <f t="shared" si="3"/>
        <v>50</v>
      </c>
      <c r="H67" s="106">
        <f t="shared" si="0"/>
        <v>16</v>
      </c>
      <c r="I67" s="32">
        <f t="shared" si="4"/>
        <v>100</v>
      </c>
      <c r="J67" s="32">
        <f t="shared" si="5"/>
        <v>61.53846153846154</v>
      </c>
      <c r="K67" s="35">
        <v>15</v>
      </c>
      <c r="L67" s="32">
        <f t="shared" si="6"/>
        <v>93.75</v>
      </c>
      <c r="M67" s="35">
        <v>1</v>
      </c>
      <c r="N67" s="32">
        <f t="shared" si="7"/>
        <v>6.25</v>
      </c>
      <c r="O67" s="99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4</v>
      </c>
      <c r="T67" s="32">
        <f t="shared" si="10"/>
        <v>25</v>
      </c>
      <c r="U67" s="35">
        <v>3</v>
      </c>
      <c r="V67" s="32">
        <f t="shared" si="11"/>
        <v>18.75</v>
      </c>
      <c r="W67" s="35">
        <v>0</v>
      </c>
      <c r="X67" s="32">
        <f t="shared" si="12"/>
        <v>0</v>
      </c>
      <c r="Y67" s="35">
        <v>1</v>
      </c>
      <c r="Z67" s="32">
        <f t="shared" si="13"/>
        <v>6.25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31</v>
      </c>
      <c r="D68" s="35">
        <v>26</v>
      </c>
      <c r="E68" s="32">
        <f t="shared" si="2"/>
        <v>83.870967741935488</v>
      </c>
      <c r="F68" s="35">
        <v>14</v>
      </c>
      <c r="G68" s="32">
        <f t="shared" si="3"/>
        <v>53.846153846153847</v>
      </c>
      <c r="H68" s="106">
        <f t="shared" si="0"/>
        <v>26</v>
      </c>
      <c r="I68" s="32">
        <f t="shared" si="4"/>
        <v>100</v>
      </c>
      <c r="J68" s="32">
        <f t="shared" si="5"/>
        <v>83.870967741935488</v>
      </c>
      <c r="K68" s="35">
        <v>22</v>
      </c>
      <c r="L68" s="32">
        <f t="shared" si="6"/>
        <v>84.615384615384613</v>
      </c>
      <c r="M68" s="35">
        <v>4</v>
      </c>
      <c r="N68" s="32">
        <f t="shared" si="7"/>
        <v>15.384615384615385</v>
      </c>
      <c r="O68" s="99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2</v>
      </c>
      <c r="T68" s="32">
        <f t="shared" si="10"/>
        <v>7.6923076923076925</v>
      </c>
      <c r="U68" s="35">
        <v>9</v>
      </c>
      <c r="V68" s="32">
        <f t="shared" si="11"/>
        <v>34.615384615384613</v>
      </c>
      <c r="W68" s="35">
        <v>3</v>
      </c>
      <c r="X68" s="32">
        <f t="shared" si="12"/>
        <v>11.538461538461538</v>
      </c>
      <c r="Y68" s="35">
        <v>5</v>
      </c>
      <c r="Z68" s="32">
        <f t="shared" si="13"/>
        <v>19.230769230769234</v>
      </c>
      <c r="AA68" s="35">
        <v>0</v>
      </c>
      <c r="AB68" s="32">
        <f t="shared" si="14"/>
        <v>0</v>
      </c>
      <c r="AC68" s="32">
        <f t="shared" si="15"/>
        <v>0</v>
      </c>
      <c r="AD68" s="35">
        <v>4</v>
      </c>
      <c r="AE68" s="32">
        <f t="shared" si="16"/>
        <v>15.384615384615385</v>
      </c>
      <c r="AF68" s="35">
        <v>1</v>
      </c>
      <c r="AG68" s="32">
        <f t="shared" si="17"/>
        <v>3.8461538461538463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10</v>
      </c>
      <c r="E69" s="32">
        <f t="shared" si="2"/>
        <v>0</v>
      </c>
      <c r="F69" s="35">
        <v>5</v>
      </c>
      <c r="G69" s="32">
        <f t="shared" si="3"/>
        <v>50</v>
      </c>
      <c r="H69" s="106">
        <f t="shared" si="0"/>
        <v>10</v>
      </c>
      <c r="I69" s="32">
        <f t="shared" si="4"/>
        <v>100</v>
      </c>
      <c r="J69" s="32">
        <f t="shared" si="5"/>
        <v>0</v>
      </c>
      <c r="K69" s="35">
        <v>10</v>
      </c>
      <c r="L69" s="32">
        <f t="shared" si="6"/>
        <v>100</v>
      </c>
      <c r="M69" s="35">
        <v>0</v>
      </c>
      <c r="N69" s="32">
        <f t="shared" si="7"/>
        <v>0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0</v>
      </c>
      <c r="T69" s="32">
        <f t="shared" si="10"/>
        <v>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1</v>
      </c>
      <c r="D70" s="35">
        <v>1</v>
      </c>
      <c r="E70" s="32">
        <f t="shared" si="2"/>
        <v>100</v>
      </c>
      <c r="F70" s="35">
        <v>0</v>
      </c>
      <c r="G70" s="32">
        <f t="shared" si="3"/>
        <v>0</v>
      </c>
      <c r="H70" s="106">
        <f t="shared" si="0"/>
        <v>1</v>
      </c>
      <c r="I70" s="32">
        <f t="shared" si="4"/>
        <v>100</v>
      </c>
      <c r="J70" s="32">
        <f t="shared" si="5"/>
        <v>100</v>
      </c>
      <c r="K70" s="35">
        <v>1</v>
      </c>
      <c r="L70" s="32">
        <f t="shared" si="6"/>
        <v>100</v>
      </c>
      <c r="M70" s="35">
        <v>0</v>
      </c>
      <c r="N70" s="32">
        <f t="shared" si="7"/>
        <v>0</v>
      </c>
      <c r="O70" s="99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402</v>
      </c>
      <c r="D71" s="35">
        <v>401</v>
      </c>
      <c r="E71" s="32">
        <f t="shared" si="2"/>
        <v>99.75124378109453</v>
      </c>
      <c r="F71" s="35">
        <v>329</v>
      </c>
      <c r="G71" s="32">
        <f t="shared" si="3"/>
        <v>82.044887780548621</v>
      </c>
      <c r="H71" s="106">
        <f t="shared" si="0"/>
        <v>387</v>
      </c>
      <c r="I71" s="32">
        <f t="shared" si="4"/>
        <v>96.508728179551113</v>
      </c>
      <c r="J71" s="32">
        <f t="shared" si="5"/>
        <v>96.268656716417908</v>
      </c>
      <c r="K71" s="35">
        <v>243</v>
      </c>
      <c r="L71" s="32">
        <f t="shared" si="6"/>
        <v>60.598503740648383</v>
      </c>
      <c r="M71" s="35">
        <v>144</v>
      </c>
      <c r="N71" s="32">
        <f t="shared" si="7"/>
        <v>35.910224438902745</v>
      </c>
      <c r="O71" s="99">
        <f t="shared" si="21"/>
        <v>14</v>
      </c>
      <c r="P71" s="32">
        <f t="shared" si="8"/>
        <v>3.4912718204488775</v>
      </c>
      <c r="Q71" s="35">
        <v>2</v>
      </c>
      <c r="R71" s="32">
        <f t="shared" si="9"/>
        <v>14.285714285714285</v>
      </c>
      <c r="S71" s="35">
        <v>35</v>
      </c>
      <c r="T71" s="32">
        <f t="shared" si="10"/>
        <v>8.7281795511221958</v>
      </c>
      <c r="U71" s="35">
        <v>67</v>
      </c>
      <c r="V71" s="32">
        <f t="shared" si="11"/>
        <v>16.708229426433917</v>
      </c>
      <c r="W71" s="35">
        <v>48</v>
      </c>
      <c r="X71" s="32">
        <f t="shared" si="12"/>
        <v>11.970074812967582</v>
      </c>
      <c r="Y71" s="35">
        <v>31</v>
      </c>
      <c r="Z71" s="32">
        <f t="shared" si="13"/>
        <v>7.7306733167082298</v>
      </c>
      <c r="AA71" s="35">
        <v>1</v>
      </c>
      <c r="AB71" s="32">
        <f t="shared" si="14"/>
        <v>0.24937655860349126</v>
      </c>
      <c r="AC71" s="32">
        <f t="shared" si="15"/>
        <v>3.225806451612903</v>
      </c>
      <c r="AD71" s="35">
        <v>15</v>
      </c>
      <c r="AE71" s="32">
        <f t="shared" si="16"/>
        <v>3.7406483790523692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451.5</v>
      </c>
      <c r="D72" s="10">
        <f>SUM(D73:D78)</f>
        <v>426</v>
      </c>
      <c r="E72" s="43">
        <f t="shared" si="2"/>
        <v>94.352159468438529</v>
      </c>
      <c r="F72" s="10">
        <f>SUM(F73:F78)</f>
        <v>401</v>
      </c>
      <c r="G72" s="43">
        <f t="shared" si="3"/>
        <v>94.131455399061039</v>
      </c>
      <c r="H72" s="61">
        <f>SUM(H73:H78)</f>
        <v>398</v>
      </c>
      <c r="I72" s="43">
        <f>IF(D72=0,0,H72/D72*100)</f>
        <v>93.427230046948367</v>
      </c>
      <c r="J72" s="43">
        <f>IF(C72=0,0,H72/C72*100)</f>
        <v>88.150609080841633</v>
      </c>
      <c r="K72" s="10">
        <f>SUM(K73:K78)</f>
        <v>242</v>
      </c>
      <c r="L72" s="43">
        <f t="shared" si="6"/>
        <v>56.8075117370892</v>
      </c>
      <c r="M72" s="10">
        <f>SUM(M73:M78)</f>
        <v>156</v>
      </c>
      <c r="N72" s="43">
        <f>IF(D72=0,0,M72/D72*100)</f>
        <v>36.619718309859159</v>
      </c>
      <c r="O72" s="61">
        <f>SUM(O73:O78)</f>
        <v>28</v>
      </c>
      <c r="P72" s="43">
        <f>IF(D72=0,0,O72/D72*100)</f>
        <v>6.5727699530516439</v>
      </c>
      <c r="Q72" s="10">
        <f>SUM(Q73:Q78)</f>
        <v>5</v>
      </c>
      <c r="R72" s="43">
        <f t="shared" si="9"/>
        <v>17.857142857142858</v>
      </c>
      <c r="S72" s="10">
        <f>SUM(S73:S78)</f>
        <v>52</v>
      </c>
      <c r="T72" s="43">
        <f>IF(D72=0,0,S72/D72*100)</f>
        <v>12.206572769953052</v>
      </c>
      <c r="U72" s="10">
        <f>SUM(U73:U78)</f>
        <v>46</v>
      </c>
      <c r="V72" s="43">
        <f t="shared" si="11"/>
        <v>10.7981220657277</v>
      </c>
      <c r="W72" s="10">
        <f>SUM(W73:W78)</f>
        <v>51</v>
      </c>
      <c r="X72" s="43">
        <f>IF(D72=0,0,W72/D72*100)</f>
        <v>11.971830985915492</v>
      </c>
      <c r="Y72" s="10">
        <f>SUM(Y73:Y78)</f>
        <v>63</v>
      </c>
      <c r="Z72" s="43">
        <f>IF(D72=0,0,Y72/D72*100)</f>
        <v>14.788732394366196</v>
      </c>
      <c r="AA72" s="10">
        <f>SUM(AA73:AA78)</f>
        <v>1</v>
      </c>
      <c r="AB72" s="43">
        <f>IF(D72=0,0,AA72/D72*100)</f>
        <v>0.23474178403755869</v>
      </c>
      <c r="AC72" s="43">
        <f>IF(Y72=0,0,AA72/Y72*100)</f>
        <v>1.5873015873015872</v>
      </c>
      <c r="AD72" s="10">
        <f>SUM(AD73:AD78)</f>
        <v>62</v>
      </c>
      <c r="AE72" s="43">
        <f t="shared" si="16"/>
        <v>14.553990610328638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68</v>
      </c>
      <c r="D73" s="35">
        <v>54</v>
      </c>
      <c r="E73" s="32">
        <f t="shared" si="2"/>
        <v>79.411764705882348</v>
      </c>
      <c r="F73" s="35">
        <v>46</v>
      </c>
      <c r="G73" s="32">
        <f t="shared" si="3"/>
        <v>85.18518518518519</v>
      </c>
      <c r="H73" s="106">
        <f t="shared" si="0"/>
        <v>45</v>
      </c>
      <c r="I73" s="32">
        <f t="shared" si="4"/>
        <v>83.333333333333343</v>
      </c>
      <c r="J73" s="32">
        <f t="shared" si="5"/>
        <v>66.17647058823529</v>
      </c>
      <c r="K73" s="35">
        <v>15</v>
      </c>
      <c r="L73" s="32">
        <f t="shared" si="6"/>
        <v>27.777777777777779</v>
      </c>
      <c r="M73" s="35">
        <v>30</v>
      </c>
      <c r="N73" s="32">
        <f t="shared" si="7"/>
        <v>55.555555555555557</v>
      </c>
      <c r="O73" s="99">
        <f t="shared" ref="O73:O78" si="22">D73-H73</f>
        <v>9</v>
      </c>
      <c r="P73" s="32">
        <f t="shared" si="8"/>
        <v>16.666666666666664</v>
      </c>
      <c r="Q73" s="35">
        <v>0</v>
      </c>
      <c r="R73" s="32">
        <f t="shared" si="9"/>
        <v>0</v>
      </c>
      <c r="S73" s="35">
        <v>9</v>
      </c>
      <c r="T73" s="32">
        <f t="shared" si="10"/>
        <v>16.666666666666664</v>
      </c>
      <c r="U73" s="35">
        <v>7</v>
      </c>
      <c r="V73" s="32">
        <f t="shared" si="11"/>
        <v>12.962962962962962</v>
      </c>
      <c r="W73" s="35">
        <v>0</v>
      </c>
      <c r="X73" s="32">
        <f t="shared" si="12"/>
        <v>0</v>
      </c>
      <c r="Y73" s="35">
        <v>7</v>
      </c>
      <c r="Z73" s="32">
        <f t="shared" si="13"/>
        <v>12.962962962962962</v>
      </c>
      <c r="AA73" s="35">
        <v>0</v>
      </c>
      <c r="AB73" s="32">
        <f t="shared" si="14"/>
        <v>0</v>
      </c>
      <c r="AC73" s="32">
        <f t="shared" si="15"/>
        <v>0</v>
      </c>
      <c r="AD73" s="35">
        <v>7</v>
      </c>
      <c r="AE73" s="32">
        <f t="shared" si="16"/>
        <v>12.962962962962962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150</v>
      </c>
      <c r="D74" s="35">
        <v>134</v>
      </c>
      <c r="E74" s="32">
        <f t="shared" si="2"/>
        <v>89.333333333333329</v>
      </c>
      <c r="F74" s="35">
        <v>131</v>
      </c>
      <c r="G74" s="32">
        <f t="shared" si="3"/>
        <v>97.761194029850756</v>
      </c>
      <c r="H74" s="106">
        <f t="shared" si="0"/>
        <v>121</v>
      </c>
      <c r="I74" s="32">
        <f t="shared" si="4"/>
        <v>90.298507462686572</v>
      </c>
      <c r="J74" s="32">
        <f t="shared" si="5"/>
        <v>80.666666666666657</v>
      </c>
      <c r="K74" s="35">
        <v>74</v>
      </c>
      <c r="L74" s="32">
        <f t="shared" si="6"/>
        <v>55.223880597014926</v>
      </c>
      <c r="M74" s="35">
        <v>47</v>
      </c>
      <c r="N74" s="32">
        <f t="shared" si="7"/>
        <v>35.074626865671647</v>
      </c>
      <c r="O74" s="99">
        <f t="shared" si="22"/>
        <v>13</v>
      </c>
      <c r="P74" s="32">
        <f t="shared" si="8"/>
        <v>9.7014925373134329</v>
      </c>
      <c r="Q74" s="35">
        <v>1</v>
      </c>
      <c r="R74" s="32">
        <f t="shared" si="9"/>
        <v>7.6923076923076925</v>
      </c>
      <c r="S74" s="35">
        <v>11</v>
      </c>
      <c r="T74" s="32">
        <f t="shared" si="10"/>
        <v>8.2089552238805972</v>
      </c>
      <c r="U74" s="35">
        <v>16</v>
      </c>
      <c r="V74" s="32">
        <f t="shared" si="11"/>
        <v>11.940298507462686</v>
      </c>
      <c r="W74" s="35">
        <v>14</v>
      </c>
      <c r="X74" s="32">
        <f t="shared" si="12"/>
        <v>10.44776119402985</v>
      </c>
      <c r="Y74" s="35">
        <v>18</v>
      </c>
      <c r="Z74" s="32">
        <f t="shared" si="13"/>
        <v>13.432835820895523</v>
      </c>
      <c r="AA74" s="35">
        <v>0</v>
      </c>
      <c r="AB74" s="32">
        <f t="shared" si="14"/>
        <v>0</v>
      </c>
      <c r="AC74" s="32">
        <f t="shared" si="15"/>
        <v>0</v>
      </c>
      <c r="AD74" s="35">
        <v>25</v>
      </c>
      <c r="AE74" s="32">
        <f t="shared" si="16"/>
        <v>18.656716417910449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121</v>
      </c>
      <c r="D75" s="35">
        <v>115</v>
      </c>
      <c r="E75" s="32">
        <f t="shared" si="2"/>
        <v>95.041322314049594</v>
      </c>
      <c r="F75" s="35">
        <v>109</v>
      </c>
      <c r="G75" s="32">
        <f t="shared" si="3"/>
        <v>94.782608695652172</v>
      </c>
      <c r="H75" s="106">
        <f t="shared" si="0"/>
        <v>111</v>
      </c>
      <c r="I75" s="32">
        <f t="shared" si="4"/>
        <v>96.521739130434781</v>
      </c>
      <c r="J75" s="32">
        <f t="shared" si="5"/>
        <v>91.735537190082653</v>
      </c>
      <c r="K75" s="35">
        <v>69</v>
      </c>
      <c r="L75" s="32">
        <f t="shared" si="6"/>
        <v>60</v>
      </c>
      <c r="M75" s="35">
        <v>42</v>
      </c>
      <c r="N75" s="32">
        <f t="shared" si="7"/>
        <v>36.521739130434781</v>
      </c>
      <c r="O75" s="99">
        <f t="shared" si="22"/>
        <v>4</v>
      </c>
      <c r="P75" s="32">
        <f t="shared" si="8"/>
        <v>3.4782608695652173</v>
      </c>
      <c r="Q75" s="35">
        <v>0</v>
      </c>
      <c r="R75" s="32">
        <f t="shared" si="9"/>
        <v>0</v>
      </c>
      <c r="S75" s="35">
        <v>13</v>
      </c>
      <c r="T75" s="32">
        <f t="shared" si="10"/>
        <v>11.304347826086957</v>
      </c>
      <c r="U75" s="35">
        <v>9</v>
      </c>
      <c r="V75" s="32">
        <f t="shared" si="11"/>
        <v>7.8260869565217401</v>
      </c>
      <c r="W75" s="35">
        <v>20</v>
      </c>
      <c r="X75" s="32">
        <f t="shared" si="12"/>
        <v>17.391304347826086</v>
      </c>
      <c r="Y75" s="35">
        <v>25</v>
      </c>
      <c r="Z75" s="32">
        <f t="shared" si="13"/>
        <v>21.739130434782609</v>
      </c>
      <c r="AA75" s="35">
        <v>0</v>
      </c>
      <c r="AB75" s="32">
        <f t="shared" si="14"/>
        <v>0</v>
      </c>
      <c r="AC75" s="32">
        <f t="shared" si="15"/>
        <v>0</v>
      </c>
      <c r="AD75" s="35">
        <v>15</v>
      </c>
      <c r="AE75" s="32">
        <f t="shared" si="16"/>
        <v>13.043478260869565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78</v>
      </c>
      <c r="D76" s="35">
        <v>89</v>
      </c>
      <c r="E76" s="32">
        <f t="shared" si="2"/>
        <v>114.1025641025641</v>
      </c>
      <c r="F76" s="35">
        <v>84</v>
      </c>
      <c r="G76" s="32">
        <f t="shared" si="3"/>
        <v>94.382022471910105</v>
      </c>
      <c r="H76" s="106">
        <f t="shared" si="0"/>
        <v>87</v>
      </c>
      <c r="I76" s="32">
        <f t="shared" si="4"/>
        <v>97.752808988764045</v>
      </c>
      <c r="J76" s="32">
        <f t="shared" si="5"/>
        <v>111.53846153846155</v>
      </c>
      <c r="K76" s="35">
        <v>63</v>
      </c>
      <c r="L76" s="32">
        <f t="shared" si="6"/>
        <v>70.786516853932582</v>
      </c>
      <c r="M76" s="35">
        <v>24</v>
      </c>
      <c r="N76" s="32">
        <f t="shared" si="7"/>
        <v>26.966292134831459</v>
      </c>
      <c r="O76" s="99">
        <f t="shared" si="22"/>
        <v>2</v>
      </c>
      <c r="P76" s="32">
        <f t="shared" si="8"/>
        <v>2.2471910112359552</v>
      </c>
      <c r="Q76" s="35">
        <v>4</v>
      </c>
      <c r="R76" s="32">
        <f t="shared" si="9"/>
        <v>200</v>
      </c>
      <c r="S76" s="35">
        <v>17</v>
      </c>
      <c r="T76" s="32">
        <f t="shared" si="10"/>
        <v>19.101123595505616</v>
      </c>
      <c r="U76" s="35">
        <v>9</v>
      </c>
      <c r="V76" s="32">
        <f t="shared" si="11"/>
        <v>10.112359550561797</v>
      </c>
      <c r="W76" s="35">
        <v>15</v>
      </c>
      <c r="X76" s="32">
        <f t="shared" si="12"/>
        <v>16.853932584269664</v>
      </c>
      <c r="Y76" s="35">
        <v>5</v>
      </c>
      <c r="Z76" s="32">
        <f t="shared" si="13"/>
        <v>5.6179775280898872</v>
      </c>
      <c r="AA76" s="35">
        <v>0</v>
      </c>
      <c r="AB76" s="32">
        <f t="shared" si="14"/>
        <v>0</v>
      </c>
      <c r="AC76" s="32">
        <f t="shared" si="15"/>
        <v>0</v>
      </c>
      <c r="AD76" s="35">
        <v>9</v>
      </c>
      <c r="AE76" s="32">
        <f t="shared" si="16"/>
        <v>10.112359550561797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9</v>
      </c>
      <c r="D77" s="35">
        <v>8</v>
      </c>
      <c r="E77" s="32">
        <f t="shared" si="2"/>
        <v>88.888888888888886</v>
      </c>
      <c r="F77" s="35">
        <v>8</v>
      </c>
      <c r="G77" s="32">
        <f t="shared" si="3"/>
        <v>100</v>
      </c>
      <c r="H77" s="106">
        <f t="shared" si="0"/>
        <v>8</v>
      </c>
      <c r="I77" s="32">
        <f t="shared" si="4"/>
        <v>100</v>
      </c>
      <c r="J77" s="32">
        <f t="shared" si="5"/>
        <v>88.888888888888886</v>
      </c>
      <c r="K77" s="35">
        <v>6</v>
      </c>
      <c r="L77" s="32">
        <f t="shared" si="6"/>
        <v>75</v>
      </c>
      <c r="M77" s="35">
        <v>2</v>
      </c>
      <c r="N77" s="32">
        <f t="shared" si="7"/>
        <v>25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1</v>
      </c>
      <c r="V77" s="32">
        <f t="shared" si="11"/>
        <v>12.5</v>
      </c>
      <c r="W77" s="35">
        <v>0</v>
      </c>
      <c r="X77" s="32">
        <f t="shared" si="12"/>
        <v>0</v>
      </c>
      <c r="Y77" s="35">
        <v>3</v>
      </c>
      <c r="Z77" s="32">
        <f t="shared" si="13"/>
        <v>37.5</v>
      </c>
      <c r="AA77" s="35">
        <v>0</v>
      </c>
      <c r="AB77" s="32">
        <f t="shared" si="14"/>
        <v>0</v>
      </c>
      <c r="AC77" s="32">
        <f t="shared" si="15"/>
        <v>0</v>
      </c>
      <c r="AD77" s="35">
        <v>2</v>
      </c>
      <c r="AE77" s="32">
        <f t="shared" si="16"/>
        <v>25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25.5</v>
      </c>
      <c r="D78" s="35">
        <v>26</v>
      </c>
      <c r="E78" s="32">
        <f t="shared" si="2"/>
        <v>101.96078431372548</v>
      </c>
      <c r="F78" s="35">
        <v>23</v>
      </c>
      <c r="G78" s="32">
        <f t="shared" si="3"/>
        <v>88.461538461538453</v>
      </c>
      <c r="H78" s="106">
        <f t="shared" si="0"/>
        <v>26</v>
      </c>
      <c r="I78" s="32">
        <f t="shared" si="4"/>
        <v>100</v>
      </c>
      <c r="J78" s="32">
        <f t="shared" si="5"/>
        <v>101.96078431372548</v>
      </c>
      <c r="K78" s="35">
        <v>15</v>
      </c>
      <c r="L78" s="32">
        <f t="shared" si="6"/>
        <v>57.692307692307686</v>
      </c>
      <c r="M78" s="35">
        <v>11</v>
      </c>
      <c r="N78" s="32">
        <f t="shared" si="7"/>
        <v>42.307692307692307</v>
      </c>
      <c r="O78" s="99">
        <f t="shared" si="22"/>
        <v>0</v>
      </c>
      <c r="P78" s="32">
        <f t="shared" si="8"/>
        <v>0</v>
      </c>
      <c r="Q78" s="35">
        <v>0</v>
      </c>
      <c r="R78" s="32">
        <f t="shared" si="9"/>
        <v>0</v>
      </c>
      <c r="S78" s="35">
        <v>2</v>
      </c>
      <c r="T78" s="32">
        <f t="shared" si="10"/>
        <v>7.6923076923076925</v>
      </c>
      <c r="U78" s="35">
        <v>4</v>
      </c>
      <c r="V78" s="32">
        <f t="shared" si="11"/>
        <v>15.384615384615385</v>
      </c>
      <c r="W78" s="35">
        <v>2</v>
      </c>
      <c r="X78" s="32">
        <f t="shared" si="12"/>
        <v>7.6923076923076925</v>
      </c>
      <c r="Y78" s="35">
        <v>5</v>
      </c>
      <c r="Z78" s="32">
        <f t="shared" si="13"/>
        <v>19.230769230769234</v>
      </c>
      <c r="AA78" s="35">
        <v>1</v>
      </c>
      <c r="AB78" s="32">
        <f t="shared" si="14"/>
        <v>3.8461538461538463</v>
      </c>
      <c r="AC78" s="32">
        <f t="shared" si="15"/>
        <v>20</v>
      </c>
      <c r="AD78" s="35">
        <v>4</v>
      </c>
      <c r="AE78" s="32">
        <f t="shared" si="16"/>
        <v>15.384615384615385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910</v>
      </c>
      <c r="D79" s="10">
        <f>SUM(D80:D89)</f>
        <v>866</v>
      </c>
      <c r="E79" s="43">
        <f>IF(C79=0,0,D79/C79*100)</f>
        <v>95.164835164835154</v>
      </c>
      <c r="F79" s="10">
        <f>SUM(F80:F89)</f>
        <v>814</v>
      </c>
      <c r="G79" s="43">
        <f>IF(D79=0,0,F79/D79*100)</f>
        <v>93.995381062355648</v>
      </c>
      <c r="H79" s="61">
        <f>SUM(H80:H89)</f>
        <v>776</v>
      </c>
      <c r="I79" s="43">
        <f>IF(D79=0,0,H79/D79*100)</f>
        <v>89.607390300230946</v>
      </c>
      <c r="J79" s="43">
        <f>IF(C79=0,0,H79/C79*100)</f>
        <v>85.27472527472527</v>
      </c>
      <c r="K79" s="10">
        <f>SUM(K80:K89)</f>
        <v>457</v>
      </c>
      <c r="L79" s="43">
        <f t="shared" si="6"/>
        <v>52.771362586605086</v>
      </c>
      <c r="M79" s="10">
        <f>SUM(M80:M89)</f>
        <v>319</v>
      </c>
      <c r="N79" s="43">
        <f>IF(D79=0,0,M79/D79*100)</f>
        <v>36.836027713625867</v>
      </c>
      <c r="O79" s="61">
        <f>SUM(O80:O89)</f>
        <v>90</v>
      </c>
      <c r="P79" s="43">
        <f>IF(D79=0,0,O79/D79*100)</f>
        <v>10.392609699769054</v>
      </c>
      <c r="Q79" s="10">
        <f>SUM(Q80:Q89)</f>
        <v>4</v>
      </c>
      <c r="R79" s="43">
        <f t="shared" si="9"/>
        <v>4.4444444444444446</v>
      </c>
      <c r="S79" s="10">
        <f>SUM(S80:S89)</f>
        <v>77</v>
      </c>
      <c r="T79" s="43">
        <f>IF(D79=0,0,S79/D79*100)</f>
        <v>8.8914549653579673</v>
      </c>
      <c r="U79" s="10">
        <f>SUM(U80:U89)</f>
        <v>111</v>
      </c>
      <c r="V79" s="43">
        <f t="shared" si="11"/>
        <v>12.817551963048498</v>
      </c>
      <c r="W79" s="10">
        <f>SUM(W80:W89)</f>
        <v>88</v>
      </c>
      <c r="X79" s="43">
        <f>IF(D79=0,0,W79/D79*100)</f>
        <v>10.161662817551962</v>
      </c>
      <c r="Y79" s="10">
        <f>SUM(Y80:Y89)</f>
        <v>126</v>
      </c>
      <c r="Z79" s="43">
        <f>IF(D79=0,0,Y79/D79*100)</f>
        <v>14.549653579676674</v>
      </c>
      <c r="AA79" s="10">
        <f>SUM(AA80:AA89)</f>
        <v>2</v>
      </c>
      <c r="AB79" s="43">
        <f>IF(D79=0,0,AA79/D79*100)</f>
        <v>0.23094688221709006</v>
      </c>
      <c r="AC79" s="43">
        <f>IF(Y79=0,0,AA79/Y79*100)</f>
        <v>1.5873015873015872</v>
      </c>
      <c r="AD79" s="10">
        <f>SUM(AD80:AD89)</f>
        <v>148</v>
      </c>
      <c r="AE79" s="43">
        <f t="shared" si="16"/>
        <v>17.090069284064665</v>
      </c>
      <c r="AF79" s="10">
        <f>SUM(AF80:AF89)</f>
        <v>1</v>
      </c>
      <c r="AG79" s="43">
        <f>IF(D79=0,0,AF79/D79*100)</f>
        <v>0.11547344110854503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18</v>
      </c>
      <c r="D80" s="35">
        <v>18</v>
      </c>
      <c r="E80" s="32">
        <f t="shared" ref="E80:E101" si="23">IF(C80=0,0,D80/C80*100)</f>
        <v>100</v>
      </c>
      <c r="F80" s="35">
        <v>17</v>
      </c>
      <c r="G80" s="32">
        <f t="shared" ref="G80:G101" si="24">IF(D80=0,0,F80/D80*100)</f>
        <v>94.444444444444443</v>
      </c>
      <c r="H80" s="106">
        <f t="shared" si="0"/>
        <v>14</v>
      </c>
      <c r="I80" s="32">
        <f t="shared" ref="I80:I101" si="25">IF(D80=0,0,H80/D80*100)</f>
        <v>77.777777777777786</v>
      </c>
      <c r="J80" s="32">
        <f t="shared" ref="J80:J101" si="26">IF(C80=0,0,H80/C80*100)</f>
        <v>77.777777777777786</v>
      </c>
      <c r="K80" s="35">
        <v>6</v>
      </c>
      <c r="L80" s="32">
        <f t="shared" ref="L80:L101" si="27">IF(D80=0,0,K80/D80*100)</f>
        <v>33.333333333333329</v>
      </c>
      <c r="M80" s="35">
        <v>8</v>
      </c>
      <c r="N80" s="32">
        <f t="shared" ref="N80:N101" si="28">IF(D80=0,0,M80/D80*100)</f>
        <v>44.444444444444443</v>
      </c>
      <c r="O80" s="99">
        <f t="shared" ref="O80:O89" si="29">D80-H80</f>
        <v>4</v>
      </c>
      <c r="P80" s="32">
        <f t="shared" ref="P80:P101" si="30">IF(D80=0,0,O80/D80*100)</f>
        <v>22.222222222222221</v>
      </c>
      <c r="Q80" s="35">
        <v>0</v>
      </c>
      <c r="R80" s="32">
        <f t="shared" ref="R80:R101" si="31">IF(O80=0,0,Q80/O80*100)</f>
        <v>0</v>
      </c>
      <c r="S80" s="35">
        <v>2</v>
      </c>
      <c r="T80" s="32">
        <f t="shared" ref="T80:T101" si="32">IF(D80=0,0,S80/D80*100)</f>
        <v>11.111111111111111</v>
      </c>
      <c r="U80" s="35">
        <v>5</v>
      </c>
      <c r="V80" s="32">
        <f t="shared" ref="V80:V101" si="33">IF(D80=0,0,U80/D80*100)</f>
        <v>27.777777777777779</v>
      </c>
      <c r="W80" s="35">
        <v>1</v>
      </c>
      <c r="X80" s="32">
        <f t="shared" ref="X80:X101" si="34">IF(D80=0,0,W80/D80*100)</f>
        <v>5.5555555555555554</v>
      </c>
      <c r="Y80" s="35">
        <v>0</v>
      </c>
      <c r="Z80" s="32">
        <f t="shared" ref="Z80:Z101" si="35">IF(D80=0,0,Y80/D80*100)</f>
        <v>0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0</v>
      </c>
      <c r="AE80" s="32">
        <f t="shared" ref="AE80:AE101" si="38">IF(D80=0,0,AD80/D80*100)</f>
        <v>0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5</v>
      </c>
      <c r="D81" s="35">
        <v>6</v>
      </c>
      <c r="E81" s="32">
        <f t="shared" si="23"/>
        <v>120</v>
      </c>
      <c r="F81" s="35">
        <v>6</v>
      </c>
      <c r="G81" s="32">
        <f t="shared" si="24"/>
        <v>100</v>
      </c>
      <c r="H81" s="106">
        <f t="shared" ref="H81:H89" si="40">K81+M81</f>
        <v>6</v>
      </c>
      <c r="I81" s="32">
        <f t="shared" si="25"/>
        <v>100</v>
      </c>
      <c r="J81" s="32">
        <f t="shared" si="26"/>
        <v>120</v>
      </c>
      <c r="K81" s="35">
        <v>4</v>
      </c>
      <c r="L81" s="32">
        <f t="shared" si="27"/>
        <v>66.666666666666657</v>
      </c>
      <c r="M81" s="35">
        <v>2</v>
      </c>
      <c r="N81" s="32">
        <f t="shared" si="28"/>
        <v>33.333333333333329</v>
      </c>
      <c r="O81" s="99">
        <f t="shared" si="29"/>
        <v>0</v>
      </c>
      <c r="P81" s="32">
        <f t="shared" si="30"/>
        <v>0</v>
      </c>
      <c r="Q81" s="35">
        <v>0</v>
      </c>
      <c r="R81" s="32">
        <f t="shared" si="31"/>
        <v>0</v>
      </c>
      <c r="S81" s="35">
        <v>0</v>
      </c>
      <c r="T81" s="32">
        <f t="shared" si="32"/>
        <v>0</v>
      </c>
      <c r="U81" s="35">
        <v>0</v>
      </c>
      <c r="V81" s="32">
        <f t="shared" si="33"/>
        <v>0</v>
      </c>
      <c r="W81" s="35">
        <v>0</v>
      </c>
      <c r="X81" s="32">
        <f t="shared" si="34"/>
        <v>0</v>
      </c>
      <c r="Y81" s="35">
        <v>3</v>
      </c>
      <c r="Z81" s="32">
        <f t="shared" si="35"/>
        <v>50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1</v>
      </c>
      <c r="AE81" s="32">
        <f t="shared" si="38"/>
        <v>16.666666666666664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5</v>
      </c>
      <c r="D82" s="35">
        <v>7</v>
      </c>
      <c r="E82" s="32">
        <f t="shared" si="23"/>
        <v>140</v>
      </c>
      <c r="F82" s="35">
        <v>7</v>
      </c>
      <c r="G82" s="32">
        <f t="shared" si="24"/>
        <v>100</v>
      </c>
      <c r="H82" s="106">
        <f t="shared" si="40"/>
        <v>6</v>
      </c>
      <c r="I82" s="32">
        <f t="shared" si="25"/>
        <v>85.714285714285708</v>
      </c>
      <c r="J82" s="32">
        <f t="shared" si="26"/>
        <v>120</v>
      </c>
      <c r="K82" s="35">
        <v>2</v>
      </c>
      <c r="L82" s="32">
        <f t="shared" si="27"/>
        <v>28.571428571428569</v>
      </c>
      <c r="M82" s="35">
        <v>4</v>
      </c>
      <c r="N82" s="32">
        <f t="shared" si="28"/>
        <v>57.142857142857139</v>
      </c>
      <c r="O82" s="99">
        <f t="shared" si="29"/>
        <v>1</v>
      </c>
      <c r="P82" s="32">
        <f t="shared" si="30"/>
        <v>14.285714285714285</v>
      </c>
      <c r="Q82" s="35">
        <v>0</v>
      </c>
      <c r="R82" s="32">
        <f t="shared" si="31"/>
        <v>0</v>
      </c>
      <c r="S82" s="35">
        <v>1</v>
      </c>
      <c r="T82" s="32">
        <f t="shared" si="32"/>
        <v>14.285714285714285</v>
      </c>
      <c r="U82" s="35">
        <v>2</v>
      </c>
      <c r="V82" s="32">
        <f t="shared" si="33"/>
        <v>28.571428571428569</v>
      </c>
      <c r="W82" s="35">
        <v>0</v>
      </c>
      <c r="X82" s="32">
        <f t="shared" si="34"/>
        <v>0</v>
      </c>
      <c r="Y82" s="35">
        <v>8</v>
      </c>
      <c r="Z82" s="32">
        <f t="shared" si="35"/>
        <v>114.28571428571428</v>
      </c>
      <c r="AA82" s="35">
        <v>1</v>
      </c>
      <c r="AB82" s="32">
        <f t="shared" si="36"/>
        <v>14.285714285714285</v>
      </c>
      <c r="AC82" s="32">
        <f t="shared" si="37"/>
        <v>12.5</v>
      </c>
      <c r="AD82" s="35">
        <v>12</v>
      </c>
      <c r="AE82" s="32">
        <f t="shared" si="38"/>
        <v>171.42857142857142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217</v>
      </c>
      <c r="D83" s="35">
        <v>208</v>
      </c>
      <c r="E83" s="32">
        <f t="shared" si="23"/>
        <v>95.852534562211972</v>
      </c>
      <c r="F83" s="35">
        <v>208</v>
      </c>
      <c r="G83" s="32">
        <f t="shared" si="24"/>
        <v>100</v>
      </c>
      <c r="H83" s="106">
        <f t="shared" si="40"/>
        <v>179</v>
      </c>
      <c r="I83" s="32">
        <f t="shared" si="25"/>
        <v>86.057692307692307</v>
      </c>
      <c r="J83" s="32">
        <f t="shared" si="26"/>
        <v>82.488479262672811</v>
      </c>
      <c r="K83" s="35">
        <v>106</v>
      </c>
      <c r="L83" s="32">
        <f t="shared" si="27"/>
        <v>50.96153846153846</v>
      </c>
      <c r="M83" s="35">
        <v>73</v>
      </c>
      <c r="N83" s="32">
        <f t="shared" si="28"/>
        <v>35.096153846153847</v>
      </c>
      <c r="O83" s="99">
        <f t="shared" si="29"/>
        <v>29</v>
      </c>
      <c r="P83" s="32">
        <f t="shared" si="30"/>
        <v>13.942307692307693</v>
      </c>
      <c r="Q83" s="35">
        <v>0</v>
      </c>
      <c r="R83" s="32">
        <f t="shared" si="31"/>
        <v>0</v>
      </c>
      <c r="S83" s="35">
        <v>5</v>
      </c>
      <c r="T83" s="32">
        <f t="shared" si="32"/>
        <v>2.4038461538461542</v>
      </c>
      <c r="U83" s="35">
        <v>25</v>
      </c>
      <c r="V83" s="32">
        <f t="shared" si="33"/>
        <v>12.01923076923077</v>
      </c>
      <c r="W83" s="35">
        <v>24</v>
      </c>
      <c r="X83" s="32">
        <f t="shared" si="34"/>
        <v>11.538461538461538</v>
      </c>
      <c r="Y83" s="35">
        <v>33</v>
      </c>
      <c r="Z83" s="32">
        <f t="shared" si="35"/>
        <v>15.865384615384615</v>
      </c>
      <c r="AA83" s="35">
        <v>0</v>
      </c>
      <c r="AB83" s="32">
        <f t="shared" si="36"/>
        <v>0</v>
      </c>
      <c r="AC83" s="32">
        <f t="shared" si="37"/>
        <v>0</v>
      </c>
      <c r="AD83" s="35">
        <v>50</v>
      </c>
      <c r="AE83" s="32">
        <f t="shared" si="38"/>
        <v>24.03846153846154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108</v>
      </c>
      <c r="D84" s="35">
        <v>100</v>
      </c>
      <c r="E84" s="32">
        <f t="shared" si="23"/>
        <v>92.592592592592595</v>
      </c>
      <c r="F84" s="35">
        <v>94</v>
      </c>
      <c r="G84" s="32">
        <f t="shared" si="24"/>
        <v>94</v>
      </c>
      <c r="H84" s="106">
        <f t="shared" si="40"/>
        <v>94</v>
      </c>
      <c r="I84" s="32">
        <f t="shared" si="25"/>
        <v>94</v>
      </c>
      <c r="J84" s="32">
        <f t="shared" si="26"/>
        <v>87.037037037037038</v>
      </c>
      <c r="K84" s="35">
        <v>61</v>
      </c>
      <c r="L84" s="32">
        <f t="shared" si="27"/>
        <v>61</v>
      </c>
      <c r="M84" s="35">
        <v>33</v>
      </c>
      <c r="N84" s="32">
        <f t="shared" si="28"/>
        <v>33</v>
      </c>
      <c r="O84" s="99">
        <f t="shared" si="29"/>
        <v>6</v>
      </c>
      <c r="P84" s="32">
        <f t="shared" si="30"/>
        <v>6</v>
      </c>
      <c r="Q84" s="35">
        <v>1</v>
      </c>
      <c r="R84" s="32">
        <f t="shared" si="31"/>
        <v>16.666666666666664</v>
      </c>
      <c r="S84" s="35">
        <v>13</v>
      </c>
      <c r="T84" s="32">
        <f t="shared" si="32"/>
        <v>13</v>
      </c>
      <c r="U84" s="35">
        <v>16</v>
      </c>
      <c r="V84" s="32">
        <f t="shared" si="33"/>
        <v>16</v>
      </c>
      <c r="W84" s="35">
        <v>13</v>
      </c>
      <c r="X84" s="32">
        <f t="shared" si="34"/>
        <v>13</v>
      </c>
      <c r="Y84" s="35">
        <v>19</v>
      </c>
      <c r="Z84" s="32">
        <f t="shared" si="35"/>
        <v>19</v>
      </c>
      <c r="AA84" s="35">
        <v>1</v>
      </c>
      <c r="AB84" s="32">
        <f t="shared" si="36"/>
        <v>1</v>
      </c>
      <c r="AC84" s="32">
        <f t="shared" si="37"/>
        <v>5.2631578947368416</v>
      </c>
      <c r="AD84" s="35">
        <v>17</v>
      </c>
      <c r="AE84" s="32">
        <f t="shared" si="38"/>
        <v>17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34</v>
      </c>
      <c r="D85" s="35">
        <v>33</v>
      </c>
      <c r="E85" s="32">
        <f t="shared" si="23"/>
        <v>97.058823529411768</v>
      </c>
      <c r="F85" s="35">
        <v>32</v>
      </c>
      <c r="G85" s="32">
        <f t="shared" si="24"/>
        <v>96.969696969696969</v>
      </c>
      <c r="H85" s="106">
        <f t="shared" si="40"/>
        <v>33</v>
      </c>
      <c r="I85" s="32">
        <f t="shared" si="25"/>
        <v>100</v>
      </c>
      <c r="J85" s="32">
        <f t="shared" si="26"/>
        <v>97.058823529411768</v>
      </c>
      <c r="K85" s="35">
        <v>24</v>
      </c>
      <c r="L85" s="32">
        <f t="shared" si="27"/>
        <v>72.727272727272734</v>
      </c>
      <c r="M85" s="35">
        <v>9</v>
      </c>
      <c r="N85" s="32">
        <f t="shared" si="28"/>
        <v>27.27272727272727</v>
      </c>
      <c r="O85" s="99">
        <f t="shared" si="29"/>
        <v>0</v>
      </c>
      <c r="P85" s="32">
        <f t="shared" si="30"/>
        <v>0</v>
      </c>
      <c r="Q85" s="35">
        <v>1</v>
      </c>
      <c r="R85" s="32">
        <f t="shared" si="31"/>
        <v>0</v>
      </c>
      <c r="S85" s="35">
        <v>5</v>
      </c>
      <c r="T85" s="32">
        <f t="shared" si="32"/>
        <v>15.151515151515152</v>
      </c>
      <c r="U85" s="35">
        <v>3</v>
      </c>
      <c r="V85" s="32">
        <f t="shared" si="33"/>
        <v>9.0909090909090917</v>
      </c>
      <c r="W85" s="35">
        <v>0</v>
      </c>
      <c r="X85" s="32">
        <f t="shared" si="34"/>
        <v>0</v>
      </c>
      <c r="Y85" s="35">
        <v>3</v>
      </c>
      <c r="Z85" s="32">
        <f t="shared" si="35"/>
        <v>9.0909090909090917</v>
      </c>
      <c r="AA85" s="35">
        <v>0</v>
      </c>
      <c r="AB85" s="32">
        <f t="shared" si="36"/>
        <v>0</v>
      </c>
      <c r="AC85" s="32">
        <f t="shared" si="37"/>
        <v>0</v>
      </c>
      <c r="AD85" s="35">
        <v>3</v>
      </c>
      <c r="AE85" s="32">
        <f t="shared" si="38"/>
        <v>9.0909090909090917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66</v>
      </c>
      <c r="D86" s="35">
        <v>59</v>
      </c>
      <c r="E86" s="32">
        <f t="shared" si="23"/>
        <v>89.393939393939391</v>
      </c>
      <c r="F86" s="35">
        <v>56</v>
      </c>
      <c r="G86" s="32">
        <f t="shared" si="24"/>
        <v>94.915254237288138</v>
      </c>
      <c r="H86" s="106">
        <f t="shared" si="40"/>
        <v>53</v>
      </c>
      <c r="I86" s="32">
        <f t="shared" si="25"/>
        <v>89.830508474576277</v>
      </c>
      <c r="J86" s="32">
        <f t="shared" si="26"/>
        <v>80.303030303030297</v>
      </c>
      <c r="K86" s="35">
        <v>34</v>
      </c>
      <c r="L86" s="32">
        <f t="shared" si="27"/>
        <v>57.627118644067799</v>
      </c>
      <c r="M86" s="35">
        <v>19</v>
      </c>
      <c r="N86" s="32">
        <f t="shared" si="28"/>
        <v>32.20338983050847</v>
      </c>
      <c r="O86" s="99">
        <f t="shared" si="29"/>
        <v>6</v>
      </c>
      <c r="P86" s="32">
        <f t="shared" si="30"/>
        <v>10.16949152542373</v>
      </c>
      <c r="Q86" s="35">
        <v>0</v>
      </c>
      <c r="R86" s="32">
        <f t="shared" si="31"/>
        <v>0</v>
      </c>
      <c r="S86" s="35">
        <v>7</v>
      </c>
      <c r="T86" s="32">
        <f t="shared" si="32"/>
        <v>11.864406779661017</v>
      </c>
      <c r="U86" s="35">
        <v>5</v>
      </c>
      <c r="V86" s="32">
        <f t="shared" si="33"/>
        <v>8.4745762711864394</v>
      </c>
      <c r="W86" s="35">
        <v>2</v>
      </c>
      <c r="X86" s="32">
        <f t="shared" si="34"/>
        <v>3.3898305084745761</v>
      </c>
      <c r="Y86" s="35">
        <v>9</v>
      </c>
      <c r="Z86" s="32">
        <f t="shared" si="35"/>
        <v>15.254237288135593</v>
      </c>
      <c r="AA86" s="35">
        <v>0</v>
      </c>
      <c r="AB86" s="32">
        <f t="shared" si="36"/>
        <v>0</v>
      </c>
      <c r="AC86" s="32">
        <f t="shared" si="37"/>
        <v>0</v>
      </c>
      <c r="AD86" s="35">
        <v>10</v>
      </c>
      <c r="AE86" s="32">
        <f t="shared" si="38"/>
        <v>16.949152542372879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226</v>
      </c>
      <c r="D87" s="35">
        <v>205</v>
      </c>
      <c r="E87" s="32">
        <f t="shared" si="23"/>
        <v>90.707964601769902</v>
      </c>
      <c r="F87" s="35">
        <v>191</v>
      </c>
      <c r="G87" s="32">
        <f t="shared" si="24"/>
        <v>93.170731707317074</v>
      </c>
      <c r="H87" s="106">
        <f t="shared" si="40"/>
        <v>178</v>
      </c>
      <c r="I87" s="32">
        <f t="shared" si="25"/>
        <v>86.829268292682926</v>
      </c>
      <c r="J87" s="32">
        <f t="shared" si="26"/>
        <v>78.761061946902657</v>
      </c>
      <c r="K87" s="35">
        <v>87</v>
      </c>
      <c r="L87" s="32">
        <f t="shared" si="27"/>
        <v>42.439024390243901</v>
      </c>
      <c r="M87" s="35">
        <v>91</v>
      </c>
      <c r="N87" s="32">
        <f t="shared" si="28"/>
        <v>44.390243902439025</v>
      </c>
      <c r="O87" s="99">
        <f t="shared" si="29"/>
        <v>27</v>
      </c>
      <c r="P87" s="32">
        <f t="shared" si="30"/>
        <v>13.170731707317074</v>
      </c>
      <c r="Q87" s="35">
        <v>2</v>
      </c>
      <c r="R87" s="32">
        <f t="shared" si="31"/>
        <v>7.4074074074074066</v>
      </c>
      <c r="S87" s="35">
        <v>16</v>
      </c>
      <c r="T87" s="32">
        <f t="shared" si="32"/>
        <v>7.8048780487804876</v>
      </c>
      <c r="U87" s="35">
        <v>27</v>
      </c>
      <c r="V87" s="32">
        <f t="shared" si="33"/>
        <v>13.170731707317074</v>
      </c>
      <c r="W87" s="35">
        <v>10</v>
      </c>
      <c r="X87" s="32">
        <f t="shared" si="34"/>
        <v>4.8780487804878048</v>
      </c>
      <c r="Y87" s="35">
        <v>16</v>
      </c>
      <c r="Z87" s="32">
        <f t="shared" si="35"/>
        <v>7.8048780487804876</v>
      </c>
      <c r="AA87" s="35">
        <v>0</v>
      </c>
      <c r="AB87" s="32">
        <f t="shared" si="36"/>
        <v>0</v>
      </c>
      <c r="AC87" s="32">
        <f t="shared" si="37"/>
        <v>0</v>
      </c>
      <c r="AD87" s="35">
        <v>20</v>
      </c>
      <c r="AE87" s="32">
        <f t="shared" si="38"/>
        <v>9.7560975609756095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169</v>
      </c>
      <c r="D88" s="35">
        <v>170</v>
      </c>
      <c r="E88" s="32">
        <f t="shared" si="23"/>
        <v>100.59171597633136</v>
      </c>
      <c r="F88" s="35">
        <v>159</v>
      </c>
      <c r="G88" s="32">
        <f t="shared" si="24"/>
        <v>93.529411764705884</v>
      </c>
      <c r="H88" s="106">
        <f t="shared" si="40"/>
        <v>159</v>
      </c>
      <c r="I88" s="32">
        <f t="shared" si="25"/>
        <v>93.529411764705884</v>
      </c>
      <c r="J88" s="32">
        <f t="shared" si="26"/>
        <v>94.082840236686394</v>
      </c>
      <c r="K88" s="35">
        <v>94</v>
      </c>
      <c r="L88" s="32">
        <f t="shared" si="27"/>
        <v>55.294117647058826</v>
      </c>
      <c r="M88" s="35">
        <v>65</v>
      </c>
      <c r="N88" s="32">
        <f t="shared" si="28"/>
        <v>38.235294117647058</v>
      </c>
      <c r="O88" s="99">
        <f t="shared" si="29"/>
        <v>11</v>
      </c>
      <c r="P88" s="32">
        <f t="shared" si="30"/>
        <v>6.4705882352941186</v>
      </c>
      <c r="Q88" s="35">
        <v>0</v>
      </c>
      <c r="R88" s="32">
        <f t="shared" si="31"/>
        <v>0</v>
      </c>
      <c r="S88" s="35">
        <v>16</v>
      </c>
      <c r="T88" s="32">
        <f t="shared" si="32"/>
        <v>9.4117647058823533</v>
      </c>
      <c r="U88" s="35">
        <v>22</v>
      </c>
      <c r="V88" s="32">
        <f t="shared" si="33"/>
        <v>12.941176470588237</v>
      </c>
      <c r="W88" s="35">
        <v>26</v>
      </c>
      <c r="X88" s="32">
        <f t="shared" si="34"/>
        <v>15.294117647058824</v>
      </c>
      <c r="Y88" s="35">
        <v>17</v>
      </c>
      <c r="Z88" s="32">
        <f t="shared" si="35"/>
        <v>10</v>
      </c>
      <c r="AA88" s="35">
        <v>0</v>
      </c>
      <c r="AB88" s="32">
        <f t="shared" si="36"/>
        <v>0</v>
      </c>
      <c r="AC88" s="32">
        <f t="shared" si="37"/>
        <v>0</v>
      </c>
      <c r="AD88" s="35">
        <v>17</v>
      </c>
      <c r="AE88" s="32">
        <f t="shared" si="38"/>
        <v>10</v>
      </c>
      <c r="AF88" s="35">
        <v>0</v>
      </c>
      <c r="AG88" s="32">
        <f t="shared" si="39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62</v>
      </c>
      <c r="D89" s="35">
        <v>60</v>
      </c>
      <c r="E89" s="32">
        <f t="shared" si="23"/>
        <v>96.774193548387103</v>
      </c>
      <c r="F89" s="35">
        <v>44</v>
      </c>
      <c r="G89" s="32">
        <f t="shared" si="24"/>
        <v>73.333333333333329</v>
      </c>
      <c r="H89" s="106">
        <f t="shared" si="40"/>
        <v>54</v>
      </c>
      <c r="I89" s="32">
        <f t="shared" si="25"/>
        <v>90</v>
      </c>
      <c r="J89" s="32">
        <f t="shared" si="26"/>
        <v>87.096774193548384</v>
      </c>
      <c r="K89" s="35">
        <v>39</v>
      </c>
      <c r="L89" s="32">
        <f t="shared" si="27"/>
        <v>65</v>
      </c>
      <c r="M89" s="35">
        <v>15</v>
      </c>
      <c r="N89" s="32">
        <f t="shared" si="28"/>
        <v>25</v>
      </c>
      <c r="O89" s="99">
        <f t="shared" si="29"/>
        <v>6</v>
      </c>
      <c r="P89" s="32">
        <f t="shared" si="30"/>
        <v>10</v>
      </c>
      <c r="Q89" s="35">
        <v>0</v>
      </c>
      <c r="R89" s="32">
        <f t="shared" si="31"/>
        <v>0</v>
      </c>
      <c r="S89" s="35">
        <v>12</v>
      </c>
      <c r="T89" s="32">
        <f t="shared" si="32"/>
        <v>20</v>
      </c>
      <c r="U89" s="35">
        <v>6</v>
      </c>
      <c r="V89" s="32">
        <f t="shared" si="33"/>
        <v>10</v>
      </c>
      <c r="W89" s="35">
        <v>12</v>
      </c>
      <c r="X89" s="32">
        <f t="shared" si="34"/>
        <v>20</v>
      </c>
      <c r="Y89" s="35">
        <v>18</v>
      </c>
      <c r="Z89" s="32">
        <f t="shared" si="35"/>
        <v>30</v>
      </c>
      <c r="AA89" s="35">
        <v>0</v>
      </c>
      <c r="AB89" s="32">
        <f t="shared" si="36"/>
        <v>0</v>
      </c>
      <c r="AC89" s="32">
        <f t="shared" si="37"/>
        <v>0</v>
      </c>
      <c r="AD89" s="35">
        <v>18</v>
      </c>
      <c r="AE89" s="32">
        <f t="shared" si="38"/>
        <v>30</v>
      </c>
      <c r="AF89" s="35">
        <v>1</v>
      </c>
      <c r="AG89" s="32">
        <f t="shared" si="39"/>
        <v>1.6666666666666667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263.25</v>
      </c>
      <c r="D90" s="10">
        <f>SUM(D91:D101)</f>
        <v>241</v>
      </c>
      <c r="E90" s="43">
        <f>IF(C90=0,0,D90/C90*100)</f>
        <v>91.547958214624884</v>
      </c>
      <c r="F90" s="10">
        <f>SUM(F91:F101)</f>
        <v>190</v>
      </c>
      <c r="G90" s="43">
        <f>IF(D90=0,0,F90/D90*100)</f>
        <v>78.838174273858925</v>
      </c>
      <c r="H90" s="61">
        <f>SUM(H91:H101)</f>
        <v>200</v>
      </c>
      <c r="I90" s="43">
        <f>IF(D90=0,0,H90/D90*100)</f>
        <v>82.987551867219921</v>
      </c>
      <c r="J90" s="43">
        <f>IF(C90=0,0,H90/C90*100)</f>
        <v>75.973409306742639</v>
      </c>
      <c r="K90" s="10">
        <f>SUM(K91:K101)</f>
        <v>130</v>
      </c>
      <c r="L90" s="43">
        <f t="shared" si="27"/>
        <v>53.941908713692946</v>
      </c>
      <c r="M90" s="10">
        <f>SUM(M91:M101)</f>
        <v>70</v>
      </c>
      <c r="N90" s="43">
        <f>IF(D90=0,0,M90/D90*100)</f>
        <v>29.045643153526974</v>
      </c>
      <c r="O90" s="61">
        <f>SUM(O91:O101)</f>
        <v>41</v>
      </c>
      <c r="P90" s="43">
        <f>IF(D90=0,0,O90/D90*100)</f>
        <v>17.012448132780083</v>
      </c>
      <c r="Q90" s="10">
        <f>SUM(Q91:Q101)</f>
        <v>2</v>
      </c>
      <c r="R90" s="43">
        <f t="shared" si="31"/>
        <v>4.8780487804878048</v>
      </c>
      <c r="S90" s="10">
        <f>SUM(S91:S101)</f>
        <v>22</v>
      </c>
      <c r="T90" s="43">
        <f>IF(D90=0,0,S90/D90*100)</f>
        <v>9.1286307053941904</v>
      </c>
      <c r="U90" s="10">
        <f>SUM(U91:U101)</f>
        <v>41</v>
      </c>
      <c r="V90" s="43">
        <f t="shared" si="33"/>
        <v>17.012448132780083</v>
      </c>
      <c r="W90" s="10">
        <f>SUM(W91:W101)</f>
        <v>6</v>
      </c>
      <c r="X90" s="43">
        <f>IF(D90=0,0,W90/D90*100)</f>
        <v>2.4896265560165975</v>
      </c>
      <c r="Y90" s="10">
        <f>SUM(Y91:Y101)</f>
        <v>47</v>
      </c>
      <c r="Z90" s="43">
        <f>IF(D90=0,0,Y90/D90*100)</f>
        <v>19.502074688796682</v>
      </c>
      <c r="AA90" s="10">
        <f>SUM(AA91:AA101)</f>
        <v>11</v>
      </c>
      <c r="AB90" s="43">
        <f>IF(D90=0,0,AA90/D90*100)</f>
        <v>4.5643153526970952</v>
      </c>
      <c r="AC90" s="43">
        <f>IF(Y90=0,0,AA90/Y90*100)</f>
        <v>23.404255319148938</v>
      </c>
      <c r="AD90" s="10">
        <f>SUM(AD91:AD101)</f>
        <v>30</v>
      </c>
      <c r="AE90" s="43">
        <f t="shared" si="38"/>
        <v>12.448132780082988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44</v>
      </c>
      <c r="D91" s="35">
        <v>35</v>
      </c>
      <c r="E91" s="32">
        <f t="shared" ref="E91:E93" si="42">IF(C91=0,0,D91/C91*100)</f>
        <v>79.545454545454547</v>
      </c>
      <c r="F91" s="35">
        <v>10</v>
      </c>
      <c r="G91" s="32">
        <f t="shared" ref="G91:G93" si="43">IF(D91=0,0,F91/D91*100)</f>
        <v>28.571428571428569</v>
      </c>
      <c r="H91" s="106">
        <f t="shared" ref="H91:H101" si="44">K91+M91</f>
        <v>10</v>
      </c>
      <c r="I91" s="32">
        <f t="shared" ref="I91:I93" si="45">IF(D91=0,0,H91/D91*100)</f>
        <v>28.571428571428569</v>
      </c>
      <c r="J91" s="32">
        <f t="shared" ref="J91:J93" si="46">IF(C91=0,0,H91/C91*100)</f>
        <v>22.727272727272727</v>
      </c>
      <c r="K91" s="35">
        <v>10</v>
      </c>
      <c r="L91" s="32">
        <f t="shared" si="27"/>
        <v>28.571428571428569</v>
      </c>
      <c r="M91" s="35">
        <v>0</v>
      </c>
      <c r="N91" s="32">
        <f t="shared" ref="N91:N93" si="47">IF(D91=0,0,M91/D91*100)</f>
        <v>0</v>
      </c>
      <c r="O91" s="99">
        <f t="shared" ref="O91:O101" si="48">D91-H91</f>
        <v>25</v>
      </c>
      <c r="P91" s="32">
        <f t="shared" ref="P91:P93" si="49">IF(D91=0,0,O91/D91*100)</f>
        <v>71.428571428571431</v>
      </c>
      <c r="Q91" s="35">
        <v>0</v>
      </c>
      <c r="R91" s="32">
        <f t="shared" si="31"/>
        <v>0</v>
      </c>
      <c r="S91" s="35">
        <v>1</v>
      </c>
      <c r="T91" s="32">
        <f t="shared" ref="T91:T93" si="50">IF(D91=0,0,S91/D91*100)</f>
        <v>2.8571428571428572</v>
      </c>
      <c r="U91" s="35">
        <v>0</v>
      </c>
      <c r="V91" s="32">
        <f t="shared" si="33"/>
        <v>0</v>
      </c>
      <c r="W91" s="35">
        <v>0</v>
      </c>
      <c r="X91" s="32">
        <f t="shared" ref="X91:X93" si="51">IF(D91=0,0,W91/D91*100)</f>
        <v>0</v>
      </c>
      <c r="Y91" s="35">
        <v>2</v>
      </c>
      <c r="Z91" s="32">
        <f t="shared" ref="Z91:Z93" si="52">IF(D91=0,0,Y91/D91*100)</f>
        <v>5.7142857142857144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2</v>
      </c>
      <c r="AE91" s="32">
        <f t="shared" si="38"/>
        <v>5.7142857142857144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24</v>
      </c>
      <c r="D92" s="35">
        <v>24</v>
      </c>
      <c r="E92" s="32">
        <f t="shared" si="42"/>
        <v>100</v>
      </c>
      <c r="F92" s="35">
        <v>22</v>
      </c>
      <c r="G92" s="32">
        <f t="shared" si="43"/>
        <v>91.666666666666657</v>
      </c>
      <c r="H92" s="106">
        <f t="shared" si="44"/>
        <v>24</v>
      </c>
      <c r="I92" s="32">
        <f t="shared" si="45"/>
        <v>100</v>
      </c>
      <c r="J92" s="32">
        <f t="shared" si="46"/>
        <v>100</v>
      </c>
      <c r="K92" s="35">
        <v>17</v>
      </c>
      <c r="L92" s="32">
        <f t="shared" si="27"/>
        <v>70.833333333333343</v>
      </c>
      <c r="M92" s="35">
        <v>7</v>
      </c>
      <c r="N92" s="32">
        <f t="shared" si="47"/>
        <v>29.166666666666668</v>
      </c>
      <c r="O92" s="99">
        <f t="shared" si="48"/>
        <v>0</v>
      </c>
      <c r="P92" s="32">
        <f t="shared" si="49"/>
        <v>0</v>
      </c>
      <c r="Q92" s="35">
        <v>0</v>
      </c>
      <c r="R92" s="32">
        <f t="shared" si="31"/>
        <v>0</v>
      </c>
      <c r="S92" s="35">
        <v>3</v>
      </c>
      <c r="T92" s="32">
        <f t="shared" si="50"/>
        <v>12.5</v>
      </c>
      <c r="U92" s="35">
        <v>1</v>
      </c>
      <c r="V92" s="32">
        <f t="shared" si="33"/>
        <v>4.1666666666666661</v>
      </c>
      <c r="W92" s="35">
        <v>1</v>
      </c>
      <c r="X92" s="32">
        <f t="shared" si="51"/>
        <v>4.1666666666666661</v>
      </c>
      <c r="Y92" s="35">
        <v>2</v>
      </c>
      <c r="Z92" s="32">
        <f t="shared" si="52"/>
        <v>8.3333333333333321</v>
      </c>
      <c r="AA92" s="35">
        <v>0</v>
      </c>
      <c r="AB92" s="32">
        <f t="shared" si="53"/>
        <v>0</v>
      </c>
      <c r="AC92" s="32">
        <f t="shared" si="54"/>
        <v>0</v>
      </c>
      <c r="AD92" s="35">
        <v>1</v>
      </c>
      <c r="AE92" s="32">
        <f t="shared" si="38"/>
        <v>4.1666666666666661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21</v>
      </c>
      <c r="D93" s="35">
        <v>18</v>
      </c>
      <c r="E93" s="32">
        <f t="shared" si="42"/>
        <v>85.714285714285708</v>
      </c>
      <c r="F93" s="35">
        <v>15</v>
      </c>
      <c r="G93" s="32">
        <f t="shared" si="43"/>
        <v>83.333333333333343</v>
      </c>
      <c r="H93" s="106">
        <f t="shared" si="44"/>
        <v>15</v>
      </c>
      <c r="I93" s="32">
        <f t="shared" si="45"/>
        <v>83.333333333333343</v>
      </c>
      <c r="J93" s="32">
        <f t="shared" si="46"/>
        <v>71.428571428571431</v>
      </c>
      <c r="K93" s="35">
        <v>10</v>
      </c>
      <c r="L93" s="32">
        <f t="shared" si="27"/>
        <v>55.555555555555557</v>
      </c>
      <c r="M93" s="35">
        <v>5</v>
      </c>
      <c r="N93" s="32">
        <f t="shared" si="47"/>
        <v>27.777777777777779</v>
      </c>
      <c r="O93" s="99">
        <f t="shared" si="48"/>
        <v>3</v>
      </c>
      <c r="P93" s="32">
        <f t="shared" si="49"/>
        <v>16.666666666666664</v>
      </c>
      <c r="Q93" s="35">
        <v>1</v>
      </c>
      <c r="R93" s="32">
        <f t="shared" si="31"/>
        <v>33.333333333333329</v>
      </c>
      <c r="S93" s="35">
        <v>0</v>
      </c>
      <c r="T93" s="32">
        <f t="shared" si="50"/>
        <v>0</v>
      </c>
      <c r="U93" s="35">
        <v>3</v>
      </c>
      <c r="V93" s="32">
        <f t="shared" si="33"/>
        <v>16.666666666666664</v>
      </c>
      <c r="W93" s="35">
        <v>0</v>
      </c>
      <c r="X93" s="32">
        <f t="shared" si="51"/>
        <v>0</v>
      </c>
      <c r="Y93" s="35">
        <v>0</v>
      </c>
      <c r="Z93" s="32">
        <f t="shared" si="52"/>
        <v>0</v>
      </c>
      <c r="AA93" s="35">
        <v>0</v>
      </c>
      <c r="AB93" s="32">
        <f t="shared" si="53"/>
        <v>0</v>
      </c>
      <c r="AC93" s="32">
        <f t="shared" si="54"/>
        <v>0</v>
      </c>
      <c r="AD93" s="35">
        <v>1</v>
      </c>
      <c r="AE93" s="32">
        <f t="shared" si="38"/>
        <v>5.5555555555555554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9</v>
      </c>
      <c r="D94" s="35">
        <v>8</v>
      </c>
      <c r="E94" s="32">
        <f t="shared" si="23"/>
        <v>88.888888888888886</v>
      </c>
      <c r="F94" s="35">
        <v>7</v>
      </c>
      <c r="G94" s="32">
        <f t="shared" si="24"/>
        <v>87.5</v>
      </c>
      <c r="H94" s="106">
        <f t="shared" si="44"/>
        <v>7</v>
      </c>
      <c r="I94" s="32">
        <f t="shared" si="25"/>
        <v>87.5</v>
      </c>
      <c r="J94" s="32">
        <f t="shared" si="26"/>
        <v>77.777777777777786</v>
      </c>
      <c r="K94" s="35">
        <v>6</v>
      </c>
      <c r="L94" s="32">
        <f t="shared" si="27"/>
        <v>75</v>
      </c>
      <c r="M94" s="35">
        <v>1</v>
      </c>
      <c r="N94" s="32">
        <f t="shared" si="28"/>
        <v>12.5</v>
      </c>
      <c r="O94" s="99">
        <f t="shared" si="48"/>
        <v>1</v>
      </c>
      <c r="P94" s="32">
        <f t="shared" si="30"/>
        <v>12.5</v>
      </c>
      <c r="Q94" s="35">
        <v>0</v>
      </c>
      <c r="R94" s="32">
        <f t="shared" si="31"/>
        <v>0</v>
      </c>
      <c r="S94" s="35">
        <v>0</v>
      </c>
      <c r="T94" s="32">
        <f t="shared" si="32"/>
        <v>0</v>
      </c>
      <c r="U94" s="35">
        <v>1</v>
      </c>
      <c r="V94" s="32">
        <f t="shared" si="33"/>
        <v>12.5</v>
      </c>
      <c r="W94" s="35">
        <v>1</v>
      </c>
      <c r="X94" s="32">
        <f t="shared" si="34"/>
        <v>12.5</v>
      </c>
      <c r="Y94" s="35">
        <v>2</v>
      </c>
      <c r="Z94" s="32">
        <f t="shared" si="35"/>
        <v>25</v>
      </c>
      <c r="AA94" s="35">
        <v>0</v>
      </c>
      <c r="AB94" s="32">
        <f t="shared" si="36"/>
        <v>0</v>
      </c>
      <c r="AC94" s="32">
        <f t="shared" si="37"/>
        <v>0</v>
      </c>
      <c r="AD94" s="35">
        <v>2</v>
      </c>
      <c r="AE94" s="32">
        <f t="shared" si="38"/>
        <v>25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52.25</v>
      </c>
      <c r="D95" s="35">
        <v>52</v>
      </c>
      <c r="E95" s="32">
        <f t="shared" si="23"/>
        <v>99.52153110047847</v>
      </c>
      <c r="F95" s="35">
        <v>47</v>
      </c>
      <c r="G95" s="32">
        <f t="shared" si="24"/>
        <v>90.384615384615387</v>
      </c>
      <c r="H95" s="106">
        <f t="shared" si="44"/>
        <v>48</v>
      </c>
      <c r="I95" s="32">
        <f t="shared" si="25"/>
        <v>92.307692307692307</v>
      </c>
      <c r="J95" s="32">
        <f t="shared" si="26"/>
        <v>91.866028708133967</v>
      </c>
      <c r="K95" s="35">
        <v>35</v>
      </c>
      <c r="L95" s="32">
        <f t="shared" si="27"/>
        <v>67.307692307692307</v>
      </c>
      <c r="M95" s="35">
        <v>13</v>
      </c>
      <c r="N95" s="32">
        <f t="shared" si="28"/>
        <v>25</v>
      </c>
      <c r="O95" s="99">
        <f t="shared" si="48"/>
        <v>4</v>
      </c>
      <c r="P95" s="32">
        <f t="shared" si="30"/>
        <v>7.6923076923076925</v>
      </c>
      <c r="Q95" s="35">
        <v>0</v>
      </c>
      <c r="R95" s="32">
        <f t="shared" si="31"/>
        <v>0</v>
      </c>
      <c r="S95" s="35">
        <v>9</v>
      </c>
      <c r="T95" s="32">
        <f t="shared" si="32"/>
        <v>17.307692307692307</v>
      </c>
      <c r="U95" s="35">
        <v>12</v>
      </c>
      <c r="V95" s="32">
        <f t="shared" si="33"/>
        <v>23.076923076923077</v>
      </c>
      <c r="W95" s="35">
        <v>0</v>
      </c>
      <c r="X95" s="32">
        <f t="shared" si="34"/>
        <v>0</v>
      </c>
      <c r="Y95" s="35">
        <v>18</v>
      </c>
      <c r="Z95" s="32">
        <f t="shared" si="35"/>
        <v>34.615384615384613</v>
      </c>
      <c r="AA95" s="35">
        <v>10</v>
      </c>
      <c r="AB95" s="32">
        <f t="shared" si="36"/>
        <v>19.230769230769234</v>
      </c>
      <c r="AC95" s="32">
        <f t="shared" si="37"/>
        <v>55.555555555555557</v>
      </c>
      <c r="AD95" s="35">
        <v>5</v>
      </c>
      <c r="AE95" s="32">
        <f t="shared" si="38"/>
        <v>9.6153846153846168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6</v>
      </c>
      <c r="D96" s="35">
        <v>8</v>
      </c>
      <c r="E96" s="32">
        <f t="shared" si="23"/>
        <v>133.33333333333331</v>
      </c>
      <c r="F96" s="35">
        <v>8</v>
      </c>
      <c r="G96" s="32">
        <f t="shared" si="24"/>
        <v>100</v>
      </c>
      <c r="H96" s="106">
        <f t="shared" si="44"/>
        <v>6</v>
      </c>
      <c r="I96" s="32">
        <f t="shared" si="25"/>
        <v>75</v>
      </c>
      <c r="J96" s="32">
        <f t="shared" si="26"/>
        <v>100</v>
      </c>
      <c r="K96" s="35">
        <v>4</v>
      </c>
      <c r="L96" s="32">
        <f t="shared" si="27"/>
        <v>50</v>
      </c>
      <c r="M96" s="35">
        <v>2</v>
      </c>
      <c r="N96" s="32">
        <f t="shared" si="28"/>
        <v>25</v>
      </c>
      <c r="O96" s="99">
        <f t="shared" si="48"/>
        <v>2</v>
      </c>
      <c r="P96" s="32">
        <f t="shared" si="30"/>
        <v>25</v>
      </c>
      <c r="Q96" s="35">
        <v>0</v>
      </c>
      <c r="R96" s="32">
        <f t="shared" si="31"/>
        <v>0</v>
      </c>
      <c r="S96" s="35">
        <v>0</v>
      </c>
      <c r="T96" s="32">
        <f t="shared" si="32"/>
        <v>0</v>
      </c>
      <c r="U96" s="35">
        <v>1</v>
      </c>
      <c r="V96" s="32">
        <f t="shared" si="33"/>
        <v>12.5</v>
      </c>
      <c r="W96" s="35">
        <v>1</v>
      </c>
      <c r="X96" s="32">
        <f t="shared" si="34"/>
        <v>12.5</v>
      </c>
      <c r="Y96" s="35">
        <v>2</v>
      </c>
      <c r="Z96" s="32">
        <f t="shared" si="35"/>
        <v>25</v>
      </c>
      <c r="AA96" s="35">
        <v>0</v>
      </c>
      <c r="AB96" s="32">
        <f t="shared" si="36"/>
        <v>0</v>
      </c>
      <c r="AC96" s="32">
        <f t="shared" si="37"/>
        <v>0</v>
      </c>
      <c r="AD96" s="35">
        <v>0</v>
      </c>
      <c r="AE96" s="32">
        <f t="shared" si="38"/>
        <v>0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76</v>
      </c>
      <c r="D97" s="35">
        <v>71</v>
      </c>
      <c r="E97" s="32">
        <f t="shared" si="23"/>
        <v>93.421052631578945</v>
      </c>
      <c r="F97" s="35">
        <v>56</v>
      </c>
      <c r="G97" s="32">
        <f t="shared" si="24"/>
        <v>78.873239436619713</v>
      </c>
      <c r="H97" s="106">
        <f t="shared" si="44"/>
        <v>66</v>
      </c>
      <c r="I97" s="32">
        <f t="shared" si="25"/>
        <v>92.957746478873233</v>
      </c>
      <c r="J97" s="32">
        <f t="shared" si="26"/>
        <v>86.842105263157904</v>
      </c>
      <c r="K97" s="35">
        <v>34</v>
      </c>
      <c r="L97" s="32">
        <f t="shared" si="27"/>
        <v>47.887323943661968</v>
      </c>
      <c r="M97" s="35">
        <v>32</v>
      </c>
      <c r="N97" s="32">
        <f t="shared" si="28"/>
        <v>45.070422535211272</v>
      </c>
      <c r="O97" s="99">
        <f t="shared" si="48"/>
        <v>5</v>
      </c>
      <c r="P97" s="32">
        <f t="shared" si="30"/>
        <v>7.042253521126761</v>
      </c>
      <c r="Q97" s="35">
        <v>1</v>
      </c>
      <c r="R97" s="32">
        <f t="shared" si="31"/>
        <v>20</v>
      </c>
      <c r="S97" s="35">
        <v>4</v>
      </c>
      <c r="T97" s="32">
        <f t="shared" si="32"/>
        <v>5.6338028169014089</v>
      </c>
      <c r="U97" s="35">
        <v>18</v>
      </c>
      <c r="V97" s="32">
        <f t="shared" si="33"/>
        <v>25.352112676056336</v>
      </c>
      <c r="W97" s="35">
        <v>1</v>
      </c>
      <c r="X97" s="32">
        <f t="shared" si="34"/>
        <v>1.4084507042253522</v>
      </c>
      <c r="Y97" s="35">
        <v>5</v>
      </c>
      <c r="Z97" s="32">
        <f t="shared" si="35"/>
        <v>7.042253521126761</v>
      </c>
      <c r="AA97" s="35">
        <v>0</v>
      </c>
      <c r="AB97" s="32">
        <f t="shared" si="36"/>
        <v>0</v>
      </c>
      <c r="AC97" s="32">
        <f t="shared" si="37"/>
        <v>0</v>
      </c>
      <c r="AD97" s="35">
        <v>6</v>
      </c>
      <c r="AE97" s="32">
        <f t="shared" si="38"/>
        <v>8.4507042253521121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2</v>
      </c>
      <c r="D98" s="35">
        <v>1</v>
      </c>
      <c r="E98" s="32">
        <f t="shared" si="23"/>
        <v>50</v>
      </c>
      <c r="F98" s="35">
        <v>1</v>
      </c>
      <c r="G98" s="32">
        <f t="shared" si="24"/>
        <v>100</v>
      </c>
      <c r="H98" s="106">
        <f t="shared" si="44"/>
        <v>1</v>
      </c>
      <c r="I98" s="32">
        <f t="shared" si="25"/>
        <v>100</v>
      </c>
      <c r="J98" s="32">
        <f t="shared" si="26"/>
        <v>50</v>
      </c>
      <c r="K98" s="35">
        <v>0</v>
      </c>
      <c r="L98" s="32">
        <f t="shared" si="27"/>
        <v>0</v>
      </c>
      <c r="M98" s="35">
        <v>1</v>
      </c>
      <c r="N98" s="32">
        <f t="shared" si="28"/>
        <v>100</v>
      </c>
      <c r="O98" s="99">
        <f t="shared" si="48"/>
        <v>0</v>
      </c>
      <c r="P98" s="32">
        <f t="shared" si="30"/>
        <v>0</v>
      </c>
      <c r="Q98" s="35">
        <v>0</v>
      </c>
      <c r="R98" s="32">
        <f t="shared" si="31"/>
        <v>0</v>
      </c>
      <c r="S98" s="35">
        <v>4</v>
      </c>
      <c r="T98" s="32">
        <f t="shared" si="32"/>
        <v>400</v>
      </c>
      <c r="U98" s="35">
        <v>0</v>
      </c>
      <c r="V98" s="32">
        <f t="shared" si="33"/>
        <v>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12</v>
      </c>
      <c r="D99" s="35">
        <v>12</v>
      </c>
      <c r="E99" s="32">
        <f t="shared" si="23"/>
        <v>100</v>
      </c>
      <c r="F99" s="35">
        <v>12</v>
      </c>
      <c r="G99" s="32">
        <f t="shared" si="24"/>
        <v>100</v>
      </c>
      <c r="H99" s="106">
        <f t="shared" si="44"/>
        <v>12</v>
      </c>
      <c r="I99" s="32">
        <f t="shared" si="25"/>
        <v>100</v>
      </c>
      <c r="J99" s="32">
        <f t="shared" si="26"/>
        <v>100</v>
      </c>
      <c r="K99" s="35">
        <v>8</v>
      </c>
      <c r="L99" s="32">
        <f t="shared" si="27"/>
        <v>66.666666666666657</v>
      </c>
      <c r="M99" s="35">
        <v>4</v>
      </c>
      <c r="N99" s="32">
        <f t="shared" si="28"/>
        <v>33.333333333333329</v>
      </c>
      <c r="O99" s="99">
        <f t="shared" si="48"/>
        <v>0</v>
      </c>
      <c r="P99" s="32">
        <f t="shared" si="30"/>
        <v>0</v>
      </c>
      <c r="Q99" s="35">
        <v>0</v>
      </c>
      <c r="R99" s="32">
        <f t="shared" si="31"/>
        <v>0</v>
      </c>
      <c r="S99" s="35">
        <v>0</v>
      </c>
      <c r="T99" s="32">
        <f t="shared" si="32"/>
        <v>0</v>
      </c>
      <c r="U99" s="35">
        <v>2</v>
      </c>
      <c r="V99" s="32">
        <f t="shared" si="33"/>
        <v>16.666666666666664</v>
      </c>
      <c r="W99" s="35">
        <v>0</v>
      </c>
      <c r="X99" s="32">
        <f t="shared" si="34"/>
        <v>0</v>
      </c>
      <c r="Y99" s="35">
        <v>7</v>
      </c>
      <c r="Z99" s="32">
        <f t="shared" si="35"/>
        <v>58.333333333333336</v>
      </c>
      <c r="AA99" s="35">
        <v>0</v>
      </c>
      <c r="AB99" s="32">
        <f t="shared" si="36"/>
        <v>0</v>
      </c>
      <c r="AC99" s="32">
        <f t="shared" si="37"/>
        <v>0</v>
      </c>
      <c r="AD99" s="35">
        <v>5</v>
      </c>
      <c r="AE99" s="32">
        <f t="shared" si="38"/>
        <v>41.666666666666671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3</v>
      </c>
      <c r="D100" s="35">
        <v>1</v>
      </c>
      <c r="E100" s="32">
        <f t="shared" si="23"/>
        <v>33.333333333333329</v>
      </c>
      <c r="F100" s="35">
        <v>1</v>
      </c>
      <c r="G100" s="32">
        <f t="shared" si="24"/>
        <v>100</v>
      </c>
      <c r="H100" s="106">
        <f t="shared" si="44"/>
        <v>1</v>
      </c>
      <c r="I100" s="32">
        <f t="shared" si="25"/>
        <v>100</v>
      </c>
      <c r="J100" s="32">
        <f t="shared" si="26"/>
        <v>33.333333333333329</v>
      </c>
      <c r="K100" s="35">
        <v>1</v>
      </c>
      <c r="L100" s="32">
        <f t="shared" si="27"/>
        <v>100</v>
      </c>
      <c r="M100" s="35">
        <v>0</v>
      </c>
      <c r="N100" s="32">
        <f t="shared" si="28"/>
        <v>0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0</v>
      </c>
      <c r="V100" s="32">
        <f t="shared" si="33"/>
        <v>0</v>
      </c>
      <c r="W100" s="35">
        <v>0</v>
      </c>
      <c r="X100" s="32">
        <f t="shared" si="34"/>
        <v>0</v>
      </c>
      <c r="Y100" s="35">
        <v>1</v>
      </c>
      <c r="Z100" s="32">
        <f t="shared" si="35"/>
        <v>100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1</v>
      </c>
      <c r="AE100" s="32">
        <f t="shared" si="38"/>
        <v>100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14</v>
      </c>
      <c r="D101" s="35">
        <v>11</v>
      </c>
      <c r="E101" s="32">
        <f t="shared" si="23"/>
        <v>78.571428571428569</v>
      </c>
      <c r="F101" s="35">
        <v>11</v>
      </c>
      <c r="G101" s="32">
        <f t="shared" si="24"/>
        <v>100</v>
      </c>
      <c r="H101" s="106">
        <f t="shared" si="44"/>
        <v>10</v>
      </c>
      <c r="I101" s="32">
        <f t="shared" si="25"/>
        <v>90.909090909090907</v>
      </c>
      <c r="J101" s="32">
        <f t="shared" si="26"/>
        <v>71.428571428571431</v>
      </c>
      <c r="K101" s="35">
        <v>5</v>
      </c>
      <c r="L101" s="32">
        <f t="shared" si="27"/>
        <v>45.454545454545453</v>
      </c>
      <c r="M101" s="35">
        <v>5</v>
      </c>
      <c r="N101" s="32">
        <f t="shared" si="28"/>
        <v>45.454545454545453</v>
      </c>
      <c r="O101" s="99">
        <f t="shared" si="48"/>
        <v>1</v>
      </c>
      <c r="P101" s="32">
        <f t="shared" si="30"/>
        <v>9.0909090909090917</v>
      </c>
      <c r="Q101" s="35">
        <v>0</v>
      </c>
      <c r="R101" s="32">
        <f t="shared" si="31"/>
        <v>0</v>
      </c>
      <c r="S101" s="35">
        <v>1</v>
      </c>
      <c r="T101" s="32">
        <f t="shared" si="32"/>
        <v>9.0909090909090917</v>
      </c>
      <c r="U101" s="35">
        <v>3</v>
      </c>
      <c r="V101" s="32">
        <f t="shared" si="33"/>
        <v>27.27272727272727</v>
      </c>
      <c r="W101" s="35">
        <v>2</v>
      </c>
      <c r="X101" s="32">
        <f t="shared" si="34"/>
        <v>18.181818181818183</v>
      </c>
      <c r="Y101" s="35">
        <v>8</v>
      </c>
      <c r="Z101" s="32">
        <f t="shared" si="35"/>
        <v>72.727272727272734</v>
      </c>
      <c r="AA101" s="35">
        <v>1</v>
      </c>
      <c r="AB101" s="32">
        <f t="shared" si="36"/>
        <v>9.0909090909090917</v>
      </c>
      <c r="AC101" s="32">
        <f t="shared" si="37"/>
        <v>12.5</v>
      </c>
      <c r="AD101" s="35">
        <v>7</v>
      </c>
      <c r="AE101" s="32">
        <f t="shared" si="38"/>
        <v>63.636363636363633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78" fitToHeight="2" orientation="landscape" r:id="rId1"/>
  <headerFooter scaleWithDoc="0">
    <oddHeader>&amp;R&amp;P</oddHeader>
    <oddFooter>&amp;R&amp;P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G80" activePane="bottomRight" state="frozen"/>
      <selection activeCell="D2" sqref="D2:D6"/>
      <selection pane="topRight" activeCell="D2" sqref="D2:D6"/>
      <selection pane="bottomLeft" activeCell="D2" sqref="D2:D6"/>
      <selection pane="bottomRight" activeCell="W81" sqref="W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47.1" customHeight="1" thickBot="1" x14ac:dyDescent="0.3">
      <c r="A1" s="202" t="s">
        <v>171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6135.95</v>
      </c>
      <c r="D8" s="65">
        <f>D9+D21+D40+D55+D72+D79+D90+D64+D102</f>
        <v>5810</v>
      </c>
      <c r="E8" s="62">
        <f>IF(C8=0,0,D8/C8*100)</f>
        <v>94.687864144916432</v>
      </c>
      <c r="F8" s="65">
        <f>F9+F21+F40+F55+F72+F79+F90+F64+F102</f>
        <v>2496</v>
      </c>
      <c r="G8" s="62">
        <f>IF(D8=0,0,F8/D8*100)</f>
        <v>42.960413080895009</v>
      </c>
      <c r="H8" s="65">
        <f>H9+H21+H40+H55+H72+H79+H90+H64+H102</f>
        <v>5144</v>
      </c>
      <c r="I8" s="62">
        <f>IF(D8=0,0,H8/D8*100)</f>
        <v>88.537005163511182</v>
      </c>
      <c r="J8" s="62">
        <f>IF(C8=0,0,H8/C8*100)</f>
        <v>83.833799167203125</v>
      </c>
      <c r="K8" s="65">
        <f>K9+K21+K40+K55+K72+K79+K90+K64+K102</f>
        <v>3009</v>
      </c>
      <c r="L8" s="62">
        <f>IF(D8=0,0,K8/D8*100)</f>
        <v>51.790017211703955</v>
      </c>
      <c r="M8" s="65">
        <f>M9+M21+M40+M55+M72+M79+M90+M64+M102</f>
        <v>2135</v>
      </c>
      <c r="N8" s="62">
        <f>IF(D8=0,0,M8/D8*100)</f>
        <v>36.746987951807228</v>
      </c>
      <c r="O8" s="65">
        <f>O9+O21+O40+O55+O72+O79+O90+O64+O102</f>
        <v>666</v>
      </c>
      <c r="P8" s="62">
        <f>IF(D8=0,0,O8/D8*100)</f>
        <v>11.462994836488813</v>
      </c>
      <c r="Q8" s="65">
        <f>Q9+Q21+Q40+Q55+Q72+Q79+Q90+Q64+Q102</f>
        <v>29</v>
      </c>
      <c r="R8" s="62">
        <f>IF(O8=0,0,Q8/O8*100)</f>
        <v>4.3543543543543537</v>
      </c>
      <c r="S8" s="65">
        <f>S9+S21+S40+S55+S72+S79+S90+S64+S102</f>
        <v>277</v>
      </c>
      <c r="T8" s="62">
        <f>IF(D8=0,0,S8/D8*100)</f>
        <v>4.7676419965576597</v>
      </c>
      <c r="U8" s="65">
        <f>U9+U21+U40+U55+U72+U79+U90+U64+U102</f>
        <v>756</v>
      </c>
      <c r="V8" s="62">
        <f>IF(D8=0,0,U8/D8*100)</f>
        <v>13.012048192771083</v>
      </c>
      <c r="W8" s="65">
        <f>W9+W21+W40+W55+W72+W79+W90+W64+W102</f>
        <v>217</v>
      </c>
      <c r="X8" s="62">
        <f>IF(D8=0,0,W8/D8*100)</f>
        <v>3.7349397590361448</v>
      </c>
      <c r="Y8" s="65">
        <f>Y9+Y21+Y40+Y55+Y72+Y79+Y90+Y64+Y102</f>
        <v>727</v>
      </c>
      <c r="Z8" s="62">
        <f>IF(D8=0,0,Y8/D8*100)</f>
        <v>12.51290877796902</v>
      </c>
      <c r="AA8" s="65">
        <f>AA9+AA21+AA40+AA55+AA72+AA79+AA90+AA64+AA102</f>
        <v>21</v>
      </c>
      <c r="AB8" s="62">
        <f>IF(D8=0,0,AA8/D8*100)</f>
        <v>0.36144578313253012</v>
      </c>
      <c r="AC8" s="62">
        <f>IF(Y8=0,0,AA8/Y8*100)</f>
        <v>2.8885832187070153</v>
      </c>
      <c r="AD8" s="65">
        <f>AD9+AD21+AD40+AD55+AD72+AD79+AD90+AD64+AD102</f>
        <v>647</v>
      </c>
      <c r="AE8" s="62">
        <f>IF(D8=0,0,AD8/D8*100)</f>
        <v>11.135972461273665</v>
      </c>
      <c r="AF8" s="65">
        <f>AF9+AF21+AF40+AF55+AF72+AF79+AF90+AF64+AF102</f>
        <v>2</v>
      </c>
      <c r="AG8" s="60">
        <f>IF(D8=0,0,AF8/D8*100)</f>
        <v>3.4423407917383825E-2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240</v>
      </c>
      <c r="D9" s="10">
        <f>SUM(D10:D20)</f>
        <v>217</v>
      </c>
      <c r="E9" s="43">
        <f>IF(C9=0,0,D9/C9*100)</f>
        <v>90.416666666666671</v>
      </c>
      <c r="F9" s="10">
        <f>SUM(F10:F20)</f>
        <v>101</v>
      </c>
      <c r="G9" s="43">
        <f>IF(D9=0,0,F9/D9*100)</f>
        <v>46.543778801843317</v>
      </c>
      <c r="H9" s="61">
        <f>SUM(H10:H20)</f>
        <v>198</v>
      </c>
      <c r="I9" s="43">
        <f>IF(D9=0,0,H9/D9*100)</f>
        <v>91.244239631336413</v>
      </c>
      <c r="J9" s="43">
        <f>IF(C9=0,0,H9/C9*100)</f>
        <v>82.5</v>
      </c>
      <c r="K9" s="10">
        <f>SUM(K10:K20)</f>
        <v>112</v>
      </c>
      <c r="L9" s="43">
        <f>IF(D9=0,0,K9/D9*100)</f>
        <v>51.612903225806448</v>
      </c>
      <c r="M9" s="10">
        <f>SUM(M10:M20)</f>
        <v>86</v>
      </c>
      <c r="N9" s="43">
        <f>IF(D9=0,0,M9/D9*100)</f>
        <v>39.631336405529957</v>
      </c>
      <c r="O9" s="61">
        <f>SUM(O10:O20)</f>
        <v>19</v>
      </c>
      <c r="P9" s="43">
        <f>IF(D9=0,0,O9/D9*100)</f>
        <v>8.7557603686635943</v>
      </c>
      <c r="Q9" s="10">
        <f>SUM(Q10:Q20)</f>
        <v>1</v>
      </c>
      <c r="R9" s="43">
        <f>IF(O9=0,0,Q9/O9*100)</f>
        <v>5.2631578947368416</v>
      </c>
      <c r="S9" s="10">
        <f>SUM(S10:S20)</f>
        <v>4</v>
      </c>
      <c r="T9" s="43">
        <f>IF(D9=0,0,S9/D9*100)</f>
        <v>1.8433179723502304</v>
      </c>
      <c r="U9" s="10">
        <f>SUM(U10:U20)</f>
        <v>44</v>
      </c>
      <c r="V9" s="43">
        <f>IF(D9=0,0,U9/D9*100)</f>
        <v>20.276497695852534</v>
      </c>
      <c r="W9" s="10">
        <f>SUM(W10:W20)</f>
        <v>7</v>
      </c>
      <c r="X9" s="43">
        <f>IF(D9=0,0,W9/D9*100)</f>
        <v>3.225806451612903</v>
      </c>
      <c r="Y9" s="10">
        <f>SUM(Y10:Y20)</f>
        <v>32</v>
      </c>
      <c r="Z9" s="43">
        <f>IF(D9=0,0,Y9/D9*100)</f>
        <v>14.746543778801843</v>
      </c>
      <c r="AA9" s="10">
        <f>SUM(AA10:AA20)</f>
        <v>0</v>
      </c>
      <c r="AB9" s="43">
        <f>IF(D9=0,0,AA9/D9*100)</f>
        <v>0</v>
      </c>
      <c r="AC9" s="43">
        <f>IF(Y9=0,0,AA9/Y9*100)</f>
        <v>0</v>
      </c>
      <c r="AD9" s="10">
        <f>SUM(AD10:AD20)</f>
        <v>24</v>
      </c>
      <c r="AE9" s="43">
        <f>IF(D9=0,0,AD9/D9*100)</f>
        <v>11.059907834101383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2</v>
      </c>
      <c r="D10" s="35">
        <v>2</v>
      </c>
      <c r="E10" s="32">
        <f>IF(C10=0,0,D10/C10*100)</f>
        <v>100</v>
      </c>
      <c r="F10" s="35">
        <v>2</v>
      </c>
      <c r="G10" s="32">
        <f>IF(D10=0,0,F10/D10*100)</f>
        <v>100</v>
      </c>
      <c r="H10" s="106">
        <f>K10+M10</f>
        <v>2</v>
      </c>
      <c r="I10" s="32">
        <f>IF(D10=0,0,H10/D10*100)</f>
        <v>100</v>
      </c>
      <c r="J10" s="32">
        <f>IF(C10=0,0,H10/C10*100)</f>
        <v>100</v>
      </c>
      <c r="K10" s="35">
        <v>1</v>
      </c>
      <c r="L10" s="32">
        <f>IF(D10=0,0,K10/D10*100)</f>
        <v>50</v>
      </c>
      <c r="M10" s="35">
        <v>1</v>
      </c>
      <c r="N10" s="32">
        <f>IF(D10=0,0,M10/D10*100)</f>
        <v>50</v>
      </c>
      <c r="O10" s="99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0</v>
      </c>
      <c r="V10" s="32">
        <f>IF(D10=0,0,U10/D10*100)</f>
        <v>0</v>
      </c>
      <c r="W10" s="35">
        <v>1</v>
      </c>
      <c r="X10" s="32">
        <f>IF(D10=0,0,W10/D10*100)</f>
        <v>50</v>
      </c>
      <c r="Y10" s="35">
        <v>1</v>
      </c>
      <c r="Z10" s="32">
        <f>IF(D10=0,0,Y10/D10*100)</f>
        <v>50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23</v>
      </c>
      <c r="D11" s="35">
        <v>20</v>
      </c>
      <c r="E11" s="32">
        <f>IF(C11=0,0,D11/C11*100)</f>
        <v>86.956521739130437</v>
      </c>
      <c r="F11" s="35">
        <v>11</v>
      </c>
      <c r="G11" s="32">
        <f>IF(D11=0,0,F11/D11*100)</f>
        <v>55.000000000000007</v>
      </c>
      <c r="H11" s="106">
        <f t="shared" ref="H11:H80" si="0">K11+M11</f>
        <v>18</v>
      </c>
      <c r="I11" s="32">
        <f>IF(D11=0,0,H11/D11*100)</f>
        <v>90</v>
      </c>
      <c r="J11" s="32">
        <f>IF(C11=0,0,H11/C11*100)</f>
        <v>78.260869565217391</v>
      </c>
      <c r="K11" s="35">
        <v>14</v>
      </c>
      <c r="L11" s="32">
        <f>IF(D11=0,0,K11/D11*100)</f>
        <v>70</v>
      </c>
      <c r="M11" s="35">
        <v>4</v>
      </c>
      <c r="N11" s="32">
        <f>IF(D11=0,0,M11/D11*100)</f>
        <v>20</v>
      </c>
      <c r="O11" s="99">
        <f t="shared" ref="O11:O20" si="1">D11-H11</f>
        <v>2</v>
      </c>
      <c r="P11" s="32">
        <f>IF(D11=0,0,O11/D11*100)</f>
        <v>10</v>
      </c>
      <c r="Q11" s="35">
        <v>0</v>
      </c>
      <c r="R11" s="32">
        <f>IF(O11=0,0,Q11/O11*100)</f>
        <v>0</v>
      </c>
      <c r="S11" s="35">
        <v>0</v>
      </c>
      <c r="T11" s="32">
        <f>IF(D11=0,0,S11/D11*100)</f>
        <v>0</v>
      </c>
      <c r="U11" s="35">
        <v>3</v>
      </c>
      <c r="V11" s="32">
        <f>IF(D11=0,0,U11/D11*100)</f>
        <v>15</v>
      </c>
      <c r="W11" s="35">
        <v>2</v>
      </c>
      <c r="X11" s="32">
        <f>IF(D11=0,0,W11/D11*100)</f>
        <v>10</v>
      </c>
      <c r="Y11" s="35">
        <v>1</v>
      </c>
      <c r="Z11" s="32">
        <f>IF(D11=0,0,Y11/D11*100)</f>
        <v>5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2</v>
      </c>
      <c r="AE11" s="32">
        <f>IF(D11=0,0,AD11/D11*100)</f>
        <v>10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6</v>
      </c>
      <c r="D12" s="35">
        <v>5</v>
      </c>
      <c r="E12" s="32">
        <f t="shared" ref="E12:E78" si="2">IF(C12=0,0,D12/C12*100)</f>
        <v>83.333333333333343</v>
      </c>
      <c r="F12" s="35">
        <v>0</v>
      </c>
      <c r="G12" s="32">
        <f t="shared" ref="G12:G78" si="3">IF(D12=0,0,F12/D12*100)</f>
        <v>0</v>
      </c>
      <c r="H12" s="106">
        <f t="shared" si="0"/>
        <v>1</v>
      </c>
      <c r="I12" s="32">
        <f t="shared" ref="I12:I78" si="4">IF(D12=0,0,H12/D12*100)</f>
        <v>20</v>
      </c>
      <c r="J12" s="32">
        <f t="shared" ref="J12:J78" si="5">IF(C12=0,0,H12/C12*100)</f>
        <v>16.666666666666664</v>
      </c>
      <c r="K12" s="35">
        <v>1</v>
      </c>
      <c r="L12" s="32">
        <f t="shared" ref="L12:L79" si="6">IF(D12=0,0,K12/D12*100)</f>
        <v>20</v>
      </c>
      <c r="M12" s="35">
        <v>0</v>
      </c>
      <c r="N12" s="32">
        <f t="shared" ref="N12:N78" si="7">IF(D12=0,0,M12/D12*100)</f>
        <v>0</v>
      </c>
      <c r="O12" s="99">
        <f t="shared" si="1"/>
        <v>4</v>
      </c>
      <c r="P12" s="32">
        <f t="shared" ref="P12:P78" si="8">IF(D12=0,0,O12/D12*100)</f>
        <v>80</v>
      </c>
      <c r="Q12" s="35">
        <v>0</v>
      </c>
      <c r="R12" s="32">
        <f t="shared" ref="R12:R79" si="9">IF(O12=0,0,Q12/O12*100)</f>
        <v>0</v>
      </c>
      <c r="S12" s="35">
        <v>0</v>
      </c>
      <c r="T12" s="32">
        <f t="shared" ref="T12:T78" si="10">IF(D12=0,0,S12/D12*100)</f>
        <v>0</v>
      </c>
      <c r="U12" s="35">
        <v>0</v>
      </c>
      <c r="V12" s="32">
        <f t="shared" ref="V12:V79" si="11">IF(D12=0,0,U12/D12*100)</f>
        <v>0</v>
      </c>
      <c r="W12" s="35">
        <v>0</v>
      </c>
      <c r="X12" s="32">
        <f t="shared" ref="X12:X78" si="12">IF(D12=0,0,W12/D12*100)</f>
        <v>0</v>
      </c>
      <c r="Y12" s="35">
        <v>3</v>
      </c>
      <c r="Z12" s="32">
        <f t="shared" ref="Z12:Z78" si="13">IF(D12=0,0,Y12/D12*100)</f>
        <v>60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2</v>
      </c>
      <c r="AE12" s="32">
        <f t="shared" ref="AE12:AE79" si="16">IF(D12=0,0,AD12/D12*100)</f>
        <v>40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35</v>
      </c>
      <c r="D13" s="35">
        <v>33</v>
      </c>
      <c r="E13" s="32">
        <f t="shared" si="2"/>
        <v>94.285714285714278</v>
      </c>
      <c r="F13" s="35">
        <v>18</v>
      </c>
      <c r="G13" s="32">
        <f t="shared" si="3"/>
        <v>54.54545454545454</v>
      </c>
      <c r="H13" s="106">
        <f t="shared" si="0"/>
        <v>29</v>
      </c>
      <c r="I13" s="32">
        <f t="shared" si="4"/>
        <v>87.878787878787875</v>
      </c>
      <c r="J13" s="32">
        <f t="shared" si="5"/>
        <v>82.857142857142861</v>
      </c>
      <c r="K13" s="35">
        <v>18</v>
      </c>
      <c r="L13" s="32">
        <f t="shared" si="6"/>
        <v>54.54545454545454</v>
      </c>
      <c r="M13" s="35">
        <v>11</v>
      </c>
      <c r="N13" s="32">
        <f t="shared" si="7"/>
        <v>33.333333333333329</v>
      </c>
      <c r="O13" s="99">
        <f t="shared" si="1"/>
        <v>4</v>
      </c>
      <c r="P13" s="32">
        <f t="shared" si="8"/>
        <v>12.121212121212121</v>
      </c>
      <c r="Q13" s="35">
        <v>0</v>
      </c>
      <c r="R13" s="32">
        <f t="shared" si="9"/>
        <v>0</v>
      </c>
      <c r="S13" s="35">
        <v>0</v>
      </c>
      <c r="T13" s="32">
        <f t="shared" si="10"/>
        <v>0</v>
      </c>
      <c r="U13" s="35">
        <v>6</v>
      </c>
      <c r="V13" s="32">
        <f t="shared" si="11"/>
        <v>18.181818181818183</v>
      </c>
      <c r="W13" s="35">
        <v>0</v>
      </c>
      <c r="X13" s="32">
        <f t="shared" si="12"/>
        <v>0</v>
      </c>
      <c r="Y13" s="35">
        <v>6</v>
      </c>
      <c r="Z13" s="32">
        <f t="shared" si="13"/>
        <v>18.181818181818183</v>
      </c>
      <c r="AA13" s="35">
        <v>0</v>
      </c>
      <c r="AB13" s="32">
        <f t="shared" si="14"/>
        <v>0</v>
      </c>
      <c r="AC13" s="32">
        <f t="shared" si="15"/>
        <v>0</v>
      </c>
      <c r="AD13" s="35">
        <v>3</v>
      </c>
      <c r="AE13" s="32">
        <f t="shared" si="16"/>
        <v>9.0909090909090917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22</v>
      </c>
      <c r="D14" s="35">
        <v>21</v>
      </c>
      <c r="E14" s="32">
        <f t="shared" si="2"/>
        <v>95.454545454545453</v>
      </c>
      <c r="F14" s="35">
        <v>5</v>
      </c>
      <c r="G14" s="32">
        <f t="shared" si="3"/>
        <v>23.809523809523807</v>
      </c>
      <c r="H14" s="106">
        <f t="shared" si="0"/>
        <v>21</v>
      </c>
      <c r="I14" s="32">
        <f t="shared" si="4"/>
        <v>100</v>
      </c>
      <c r="J14" s="32">
        <f t="shared" si="5"/>
        <v>95.454545454545453</v>
      </c>
      <c r="K14" s="35">
        <v>17</v>
      </c>
      <c r="L14" s="32">
        <f t="shared" si="6"/>
        <v>80.952380952380949</v>
      </c>
      <c r="M14" s="35">
        <v>4</v>
      </c>
      <c r="N14" s="32">
        <f t="shared" si="7"/>
        <v>19.047619047619047</v>
      </c>
      <c r="O14" s="99">
        <f t="shared" si="1"/>
        <v>0</v>
      </c>
      <c r="P14" s="32">
        <f t="shared" si="8"/>
        <v>0</v>
      </c>
      <c r="Q14" s="35">
        <v>0</v>
      </c>
      <c r="R14" s="32">
        <f t="shared" si="9"/>
        <v>0</v>
      </c>
      <c r="S14" s="35">
        <v>1</v>
      </c>
      <c r="T14" s="32">
        <f t="shared" si="10"/>
        <v>4.7619047619047619</v>
      </c>
      <c r="U14" s="35">
        <v>4</v>
      </c>
      <c r="V14" s="32">
        <f t="shared" si="11"/>
        <v>19.047619047619047</v>
      </c>
      <c r="W14" s="35">
        <v>0</v>
      </c>
      <c r="X14" s="32">
        <f t="shared" si="12"/>
        <v>0</v>
      </c>
      <c r="Y14" s="35">
        <v>1</v>
      </c>
      <c r="Z14" s="32">
        <f t="shared" si="13"/>
        <v>4.7619047619047619</v>
      </c>
      <c r="AA14" s="35">
        <v>0</v>
      </c>
      <c r="AB14" s="32">
        <f t="shared" si="14"/>
        <v>0</v>
      </c>
      <c r="AC14" s="32">
        <f t="shared" si="15"/>
        <v>0</v>
      </c>
      <c r="AD14" s="35">
        <v>3</v>
      </c>
      <c r="AE14" s="32">
        <f t="shared" si="16"/>
        <v>14.285714285714285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90</v>
      </c>
      <c r="D15" s="35">
        <v>74</v>
      </c>
      <c r="E15" s="32">
        <f t="shared" si="2"/>
        <v>82.222222222222214</v>
      </c>
      <c r="F15" s="35">
        <v>44</v>
      </c>
      <c r="G15" s="32">
        <f t="shared" si="3"/>
        <v>59.45945945945946</v>
      </c>
      <c r="H15" s="106">
        <f t="shared" si="0"/>
        <v>70</v>
      </c>
      <c r="I15" s="32">
        <f t="shared" si="4"/>
        <v>94.594594594594597</v>
      </c>
      <c r="J15" s="32">
        <f t="shared" si="5"/>
        <v>77.777777777777786</v>
      </c>
      <c r="K15" s="35">
        <v>22</v>
      </c>
      <c r="L15" s="32">
        <f t="shared" si="6"/>
        <v>29.72972972972973</v>
      </c>
      <c r="M15" s="35">
        <v>48</v>
      </c>
      <c r="N15" s="32">
        <f t="shared" si="7"/>
        <v>64.86486486486487</v>
      </c>
      <c r="O15" s="99">
        <f t="shared" si="1"/>
        <v>4</v>
      </c>
      <c r="P15" s="32">
        <f t="shared" si="8"/>
        <v>5.4054054054054053</v>
      </c>
      <c r="Q15" s="35">
        <v>1</v>
      </c>
      <c r="R15" s="32">
        <f t="shared" si="9"/>
        <v>25</v>
      </c>
      <c r="S15" s="35">
        <v>2</v>
      </c>
      <c r="T15" s="32">
        <f t="shared" si="10"/>
        <v>2.7027027027027026</v>
      </c>
      <c r="U15" s="35">
        <v>24</v>
      </c>
      <c r="V15" s="32">
        <f t="shared" si="11"/>
        <v>32.432432432432435</v>
      </c>
      <c r="W15" s="35">
        <v>2</v>
      </c>
      <c r="X15" s="32">
        <f t="shared" si="12"/>
        <v>2.7027027027027026</v>
      </c>
      <c r="Y15" s="35">
        <v>15</v>
      </c>
      <c r="Z15" s="32">
        <f t="shared" si="13"/>
        <v>20.27027027027027</v>
      </c>
      <c r="AA15" s="35">
        <v>0</v>
      </c>
      <c r="AB15" s="32">
        <f t="shared" si="14"/>
        <v>0</v>
      </c>
      <c r="AC15" s="32">
        <f t="shared" si="15"/>
        <v>0</v>
      </c>
      <c r="AD15" s="35">
        <v>11</v>
      </c>
      <c r="AE15" s="32">
        <f t="shared" si="16"/>
        <v>14.864864864864865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1</v>
      </c>
      <c r="D16" s="35">
        <v>1</v>
      </c>
      <c r="E16" s="32">
        <f t="shared" si="2"/>
        <v>100</v>
      </c>
      <c r="F16" s="35">
        <v>1</v>
      </c>
      <c r="G16" s="32">
        <f t="shared" si="3"/>
        <v>100</v>
      </c>
      <c r="H16" s="106">
        <f t="shared" si="0"/>
        <v>1</v>
      </c>
      <c r="I16" s="32">
        <f t="shared" si="4"/>
        <v>100</v>
      </c>
      <c r="J16" s="32">
        <f t="shared" si="5"/>
        <v>100</v>
      </c>
      <c r="K16" s="35">
        <v>1</v>
      </c>
      <c r="L16" s="32">
        <f t="shared" si="6"/>
        <v>100</v>
      </c>
      <c r="M16" s="35">
        <v>0</v>
      </c>
      <c r="N16" s="32">
        <f t="shared" si="7"/>
        <v>0</v>
      </c>
      <c r="O16" s="99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2</v>
      </c>
      <c r="Z16" s="32">
        <f t="shared" si="13"/>
        <v>200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2</v>
      </c>
      <c r="AE16" s="32">
        <f t="shared" si="16"/>
        <v>200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34</v>
      </c>
      <c r="D17" s="35">
        <v>34</v>
      </c>
      <c r="E17" s="32">
        <f t="shared" si="2"/>
        <v>100</v>
      </c>
      <c r="F17" s="35">
        <v>4</v>
      </c>
      <c r="G17" s="32">
        <f t="shared" si="3"/>
        <v>11.76470588235294</v>
      </c>
      <c r="H17" s="106">
        <f t="shared" si="0"/>
        <v>30</v>
      </c>
      <c r="I17" s="32">
        <f t="shared" si="4"/>
        <v>88.235294117647058</v>
      </c>
      <c r="J17" s="32">
        <f t="shared" si="5"/>
        <v>88.235294117647058</v>
      </c>
      <c r="K17" s="35">
        <v>23</v>
      </c>
      <c r="L17" s="32">
        <f t="shared" si="6"/>
        <v>67.64705882352942</v>
      </c>
      <c r="M17" s="35">
        <v>7</v>
      </c>
      <c r="N17" s="32">
        <f t="shared" si="7"/>
        <v>20.588235294117645</v>
      </c>
      <c r="O17" s="99">
        <f t="shared" si="1"/>
        <v>4</v>
      </c>
      <c r="P17" s="32">
        <f t="shared" si="8"/>
        <v>11.76470588235294</v>
      </c>
      <c r="Q17" s="35">
        <v>0</v>
      </c>
      <c r="R17" s="32">
        <f t="shared" si="9"/>
        <v>0</v>
      </c>
      <c r="S17" s="35">
        <v>1</v>
      </c>
      <c r="T17" s="32">
        <f t="shared" si="10"/>
        <v>2.9411764705882351</v>
      </c>
      <c r="U17" s="35">
        <v>0</v>
      </c>
      <c r="V17" s="32">
        <f t="shared" si="11"/>
        <v>0</v>
      </c>
      <c r="W17" s="35">
        <v>0</v>
      </c>
      <c r="X17" s="32">
        <f t="shared" si="12"/>
        <v>0</v>
      </c>
      <c r="Y17" s="35">
        <v>0</v>
      </c>
      <c r="Z17" s="32">
        <f t="shared" si="13"/>
        <v>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0</v>
      </c>
      <c r="D18" s="35">
        <v>0</v>
      </c>
      <c r="E18" s="32">
        <f t="shared" si="2"/>
        <v>0</v>
      </c>
      <c r="F18" s="35">
        <v>0</v>
      </c>
      <c r="G18" s="32">
        <f t="shared" si="3"/>
        <v>0</v>
      </c>
      <c r="H18" s="106">
        <f t="shared" si="0"/>
        <v>0</v>
      </c>
      <c r="I18" s="32">
        <f t="shared" si="4"/>
        <v>0</v>
      </c>
      <c r="J18" s="32">
        <f t="shared" si="5"/>
        <v>0</v>
      </c>
      <c r="K18" s="35">
        <v>0</v>
      </c>
      <c r="L18" s="32">
        <f t="shared" si="6"/>
        <v>0</v>
      </c>
      <c r="M18" s="35">
        <v>0</v>
      </c>
      <c r="N18" s="32">
        <f t="shared" si="7"/>
        <v>0</v>
      </c>
      <c r="O18" s="99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0</v>
      </c>
      <c r="T18" s="32">
        <f t="shared" si="10"/>
        <v>0</v>
      </c>
      <c r="U18" s="35">
        <v>0</v>
      </c>
      <c r="V18" s="32">
        <f t="shared" si="11"/>
        <v>0</v>
      </c>
      <c r="W18" s="35">
        <v>0</v>
      </c>
      <c r="X18" s="32">
        <f t="shared" si="12"/>
        <v>0</v>
      </c>
      <c r="Y18" s="35">
        <v>0</v>
      </c>
      <c r="Z18" s="32">
        <f t="shared" si="13"/>
        <v>0</v>
      </c>
      <c r="AA18" s="35">
        <v>0</v>
      </c>
      <c r="AB18" s="32">
        <f t="shared" si="14"/>
        <v>0</v>
      </c>
      <c r="AC18" s="32">
        <f t="shared" si="15"/>
        <v>0</v>
      </c>
      <c r="AD18" s="35">
        <v>0</v>
      </c>
      <c r="AE18" s="32">
        <f t="shared" si="16"/>
        <v>0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19</v>
      </c>
      <c r="D19" s="35">
        <v>19</v>
      </c>
      <c r="E19" s="32">
        <f t="shared" si="2"/>
        <v>100</v>
      </c>
      <c r="F19" s="35">
        <v>12</v>
      </c>
      <c r="G19" s="32">
        <f t="shared" si="3"/>
        <v>63.157894736842103</v>
      </c>
      <c r="H19" s="106">
        <f t="shared" si="0"/>
        <v>18</v>
      </c>
      <c r="I19" s="32">
        <f t="shared" si="4"/>
        <v>94.73684210526315</v>
      </c>
      <c r="J19" s="32">
        <f t="shared" si="5"/>
        <v>94.73684210526315</v>
      </c>
      <c r="K19" s="35">
        <v>10</v>
      </c>
      <c r="L19" s="32">
        <f t="shared" si="6"/>
        <v>52.631578947368418</v>
      </c>
      <c r="M19" s="35">
        <v>8</v>
      </c>
      <c r="N19" s="32">
        <f t="shared" si="7"/>
        <v>42.105263157894733</v>
      </c>
      <c r="O19" s="99">
        <f t="shared" si="1"/>
        <v>1</v>
      </c>
      <c r="P19" s="32">
        <f t="shared" si="8"/>
        <v>5.2631578947368416</v>
      </c>
      <c r="Q19" s="35">
        <v>0</v>
      </c>
      <c r="R19" s="32">
        <f t="shared" si="9"/>
        <v>0</v>
      </c>
      <c r="S19" s="35">
        <v>0</v>
      </c>
      <c r="T19" s="32">
        <f t="shared" si="10"/>
        <v>0</v>
      </c>
      <c r="U19" s="35">
        <v>4</v>
      </c>
      <c r="V19" s="32">
        <f t="shared" si="11"/>
        <v>21.052631578947366</v>
      </c>
      <c r="W19" s="35">
        <v>0</v>
      </c>
      <c r="X19" s="32">
        <f t="shared" si="12"/>
        <v>0</v>
      </c>
      <c r="Y19" s="35">
        <v>3</v>
      </c>
      <c r="Z19" s="32">
        <f t="shared" si="13"/>
        <v>15.789473684210526</v>
      </c>
      <c r="AA19" s="35">
        <v>0</v>
      </c>
      <c r="AB19" s="32">
        <f t="shared" si="14"/>
        <v>0</v>
      </c>
      <c r="AC19" s="32">
        <f t="shared" si="15"/>
        <v>0</v>
      </c>
      <c r="AD19" s="35">
        <v>1</v>
      </c>
      <c r="AE19" s="32">
        <f t="shared" si="16"/>
        <v>5.2631578947368416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8</v>
      </c>
      <c r="D20" s="35">
        <v>8</v>
      </c>
      <c r="E20" s="32">
        <f t="shared" si="2"/>
        <v>100</v>
      </c>
      <c r="F20" s="35">
        <v>4</v>
      </c>
      <c r="G20" s="32">
        <f t="shared" si="3"/>
        <v>50</v>
      </c>
      <c r="H20" s="106">
        <f t="shared" si="0"/>
        <v>8</v>
      </c>
      <c r="I20" s="32">
        <f t="shared" si="4"/>
        <v>100</v>
      </c>
      <c r="J20" s="32">
        <f t="shared" si="5"/>
        <v>100</v>
      </c>
      <c r="K20" s="35">
        <v>5</v>
      </c>
      <c r="L20" s="32">
        <f t="shared" si="6"/>
        <v>62.5</v>
      </c>
      <c r="M20" s="35">
        <v>3</v>
      </c>
      <c r="N20" s="32">
        <f t="shared" si="7"/>
        <v>37.5</v>
      </c>
      <c r="O20" s="99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3</v>
      </c>
      <c r="V20" s="32">
        <f t="shared" si="11"/>
        <v>37.5</v>
      </c>
      <c r="W20" s="35">
        <v>2</v>
      </c>
      <c r="X20" s="32">
        <f t="shared" si="12"/>
        <v>25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2067.25</v>
      </c>
      <c r="D21" s="10">
        <f>SUM(D22:D39)</f>
        <v>1968</v>
      </c>
      <c r="E21" s="43">
        <f>IF(C21=0,0,D21/C21*100)</f>
        <v>95.198935784254445</v>
      </c>
      <c r="F21" s="10">
        <f>SUM(F22:F39)</f>
        <v>832</v>
      </c>
      <c r="G21" s="43">
        <f>IF(D21=0,0,F21/D21*100)</f>
        <v>42.276422764227647</v>
      </c>
      <c r="H21" s="61">
        <f>SUM(H22:H39)</f>
        <v>1767</v>
      </c>
      <c r="I21" s="43">
        <f>IF(D21=0,0,H21/D21*100)</f>
        <v>89.786585365853654</v>
      </c>
      <c r="J21" s="43">
        <f>IF(C21=0,0,H21/C21*100)</f>
        <v>85.47587374531382</v>
      </c>
      <c r="K21" s="10">
        <f>SUM(K22:K39)</f>
        <v>1128</v>
      </c>
      <c r="L21" s="43">
        <f>IF(D21=0,0,K21/D21*100)</f>
        <v>57.317073170731703</v>
      </c>
      <c r="M21" s="10">
        <f>SUM(M22:M39)</f>
        <v>639</v>
      </c>
      <c r="N21" s="43">
        <f>IF(D21=0,0,M21/D21*100)</f>
        <v>32.469512195121951</v>
      </c>
      <c r="O21" s="61">
        <f>SUM(O22:O39)</f>
        <v>201</v>
      </c>
      <c r="P21" s="43">
        <f>IF(D21=0,0,O21/D21*100)</f>
        <v>10.213414634146341</v>
      </c>
      <c r="Q21" s="10">
        <f>SUM(Q22:Q39)</f>
        <v>7</v>
      </c>
      <c r="R21" s="43">
        <f t="shared" si="9"/>
        <v>3.4825870646766171</v>
      </c>
      <c r="S21" s="10">
        <f>SUM(S22:S39)</f>
        <v>109</v>
      </c>
      <c r="T21" s="43">
        <f>IF(D21=0,0,S21/D21*100)</f>
        <v>5.5386178861788622</v>
      </c>
      <c r="U21" s="10">
        <f>SUM(U22:U39)</f>
        <v>252</v>
      </c>
      <c r="V21" s="43">
        <f t="shared" si="11"/>
        <v>12.804878048780488</v>
      </c>
      <c r="W21" s="10">
        <f>SUM(W22:W39)</f>
        <v>63</v>
      </c>
      <c r="X21" s="43">
        <f>IF(D21=0,0,W21/D21*100)</f>
        <v>3.2012195121951219</v>
      </c>
      <c r="Y21" s="10">
        <f>SUM(Y22:Y39)</f>
        <v>329</v>
      </c>
      <c r="Z21" s="43">
        <f>IF(D21=0,0,Y21/D21*100)</f>
        <v>16.717479674796749</v>
      </c>
      <c r="AA21" s="10">
        <f>SUM(AA22:AA39)</f>
        <v>5</v>
      </c>
      <c r="AB21" s="43">
        <f>IF(D21=0,0,AA21/D21*100)</f>
        <v>0.25406504065040647</v>
      </c>
      <c r="AC21" s="43">
        <f>IF(Y21=0,0,AA21/Y21*100)</f>
        <v>1.5197568389057752</v>
      </c>
      <c r="AD21" s="10">
        <f>SUM(AD22:AD39)</f>
        <v>263</v>
      </c>
      <c r="AE21" s="43">
        <f t="shared" si="16"/>
        <v>13.363821138211382</v>
      </c>
      <c r="AF21" s="10">
        <f>SUM(AF22:AF39)</f>
        <v>2</v>
      </c>
      <c r="AG21" s="43">
        <f>IF(D21=0,0,AF21/D21*100)</f>
        <v>0.10162601626016261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281</v>
      </c>
      <c r="D22" s="35">
        <v>277</v>
      </c>
      <c r="E22" s="32">
        <f t="shared" si="2"/>
        <v>98.576512455516024</v>
      </c>
      <c r="F22" s="35">
        <v>100</v>
      </c>
      <c r="G22" s="32">
        <f t="shared" si="3"/>
        <v>36.101083032490976</v>
      </c>
      <c r="H22" s="106">
        <f t="shared" si="0"/>
        <v>248</v>
      </c>
      <c r="I22" s="32">
        <f t="shared" si="4"/>
        <v>89.530685920577611</v>
      </c>
      <c r="J22" s="32">
        <f t="shared" si="5"/>
        <v>88.256227758007128</v>
      </c>
      <c r="K22" s="35">
        <v>188</v>
      </c>
      <c r="L22" s="32">
        <f t="shared" si="6"/>
        <v>67.870036101083031</v>
      </c>
      <c r="M22" s="35">
        <v>60</v>
      </c>
      <c r="N22" s="32">
        <f t="shared" si="7"/>
        <v>21.660649819494584</v>
      </c>
      <c r="O22" s="99">
        <f t="shared" ref="O22:O39" si="18">D22-H22</f>
        <v>29</v>
      </c>
      <c r="P22" s="32">
        <f t="shared" si="8"/>
        <v>10.469314079422382</v>
      </c>
      <c r="Q22" s="35">
        <v>2</v>
      </c>
      <c r="R22" s="32">
        <f t="shared" si="9"/>
        <v>6.8965517241379306</v>
      </c>
      <c r="S22" s="35">
        <v>18</v>
      </c>
      <c r="T22" s="32">
        <f t="shared" si="10"/>
        <v>6.4981949458483745</v>
      </c>
      <c r="U22" s="35">
        <v>31</v>
      </c>
      <c r="V22" s="32">
        <f t="shared" si="11"/>
        <v>11.191335740072201</v>
      </c>
      <c r="W22" s="35">
        <v>19</v>
      </c>
      <c r="X22" s="32">
        <f t="shared" si="12"/>
        <v>6.8592057761732859</v>
      </c>
      <c r="Y22" s="35">
        <v>33</v>
      </c>
      <c r="Z22" s="32">
        <f t="shared" si="13"/>
        <v>11.913357400722022</v>
      </c>
      <c r="AA22" s="35">
        <v>0</v>
      </c>
      <c r="AB22" s="32">
        <f t="shared" si="14"/>
        <v>0</v>
      </c>
      <c r="AC22" s="32">
        <f t="shared" si="15"/>
        <v>0</v>
      </c>
      <c r="AD22" s="35">
        <v>25</v>
      </c>
      <c r="AE22" s="32">
        <f t="shared" si="16"/>
        <v>9.025270758122744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106</v>
      </c>
      <c r="D23" s="35">
        <v>104</v>
      </c>
      <c r="E23" s="32">
        <f t="shared" si="2"/>
        <v>98.113207547169807</v>
      </c>
      <c r="F23" s="35">
        <v>19</v>
      </c>
      <c r="G23" s="32">
        <f t="shared" si="3"/>
        <v>18.269230769230766</v>
      </c>
      <c r="H23" s="106">
        <f t="shared" si="0"/>
        <v>99</v>
      </c>
      <c r="I23" s="32">
        <f t="shared" si="4"/>
        <v>95.192307692307693</v>
      </c>
      <c r="J23" s="32">
        <f t="shared" si="5"/>
        <v>93.396226415094347</v>
      </c>
      <c r="K23" s="35">
        <v>79</v>
      </c>
      <c r="L23" s="32">
        <f t="shared" si="6"/>
        <v>75.961538461538453</v>
      </c>
      <c r="M23" s="35">
        <v>20</v>
      </c>
      <c r="N23" s="32">
        <f t="shared" si="7"/>
        <v>19.230769230769234</v>
      </c>
      <c r="O23" s="99">
        <f t="shared" si="18"/>
        <v>5</v>
      </c>
      <c r="P23" s="32">
        <f t="shared" si="8"/>
        <v>4.8076923076923084</v>
      </c>
      <c r="Q23" s="35">
        <v>0</v>
      </c>
      <c r="R23" s="32">
        <f t="shared" si="9"/>
        <v>0</v>
      </c>
      <c r="S23" s="35">
        <v>7</v>
      </c>
      <c r="T23" s="32">
        <f t="shared" si="10"/>
        <v>6.7307692307692308</v>
      </c>
      <c r="U23" s="35">
        <v>4</v>
      </c>
      <c r="V23" s="32">
        <f t="shared" si="11"/>
        <v>3.8461538461538463</v>
      </c>
      <c r="W23" s="35">
        <v>0</v>
      </c>
      <c r="X23" s="32">
        <f t="shared" si="12"/>
        <v>0</v>
      </c>
      <c r="Y23" s="35">
        <v>22</v>
      </c>
      <c r="Z23" s="32">
        <f t="shared" si="13"/>
        <v>21.153846153846153</v>
      </c>
      <c r="AA23" s="35">
        <v>2</v>
      </c>
      <c r="AB23" s="32">
        <f t="shared" si="14"/>
        <v>1.9230769230769231</v>
      </c>
      <c r="AC23" s="32">
        <f t="shared" si="15"/>
        <v>9.0909090909090917</v>
      </c>
      <c r="AD23" s="35">
        <v>7</v>
      </c>
      <c r="AE23" s="32">
        <f t="shared" si="16"/>
        <v>6.7307692307692308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33</v>
      </c>
      <c r="D24" s="35">
        <v>31</v>
      </c>
      <c r="E24" s="32">
        <f t="shared" si="2"/>
        <v>93.939393939393938</v>
      </c>
      <c r="F24" s="35">
        <v>16</v>
      </c>
      <c r="G24" s="32">
        <f t="shared" si="3"/>
        <v>51.612903225806448</v>
      </c>
      <c r="H24" s="106">
        <f t="shared" si="0"/>
        <v>23</v>
      </c>
      <c r="I24" s="32">
        <f t="shared" si="4"/>
        <v>74.193548387096769</v>
      </c>
      <c r="J24" s="32">
        <f t="shared" si="5"/>
        <v>69.696969696969703</v>
      </c>
      <c r="K24" s="35">
        <v>14</v>
      </c>
      <c r="L24" s="32">
        <f t="shared" si="6"/>
        <v>45.161290322580641</v>
      </c>
      <c r="M24" s="35">
        <v>9</v>
      </c>
      <c r="N24" s="32">
        <f t="shared" si="7"/>
        <v>29.032258064516132</v>
      </c>
      <c r="O24" s="99">
        <f t="shared" si="18"/>
        <v>8</v>
      </c>
      <c r="P24" s="32">
        <f t="shared" si="8"/>
        <v>25.806451612903224</v>
      </c>
      <c r="Q24" s="35">
        <v>0</v>
      </c>
      <c r="R24" s="32">
        <f t="shared" si="9"/>
        <v>0</v>
      </c>
      <c r="S24" s="35">
        <v>1</v>
      </c>
      <c r="T24" s="32">
        <f t="shared" si="10"/>
        <v>3.225806451612903</v>
      </c>
      <c r="U24" s="35">
        <v>11</v>
      </c>
      <c r="V24" s="32">
        <f t="shared" si="11"/>
        <v>35.483870967741936</v>
      </c>
      <c r="W24" s="35">
        <v>0</v>
      </c>
      <c r="X24" s="32">
        <f t="shared" si="12"/>
        <v>0</v>
      </c>
      <c r="Y24" s="35">
        <v>2</v>
      </c>
      <c r="Z24" s="32">
        <f t="shared" si="13"/>
        <v>6.4516129032258061</v>
      </c>
      <c r="AA24" s="35">
        <v>0</v>
      </c>
      <c r="AB24" s="32">
        <f t="shared" si="14"/>
        <v>0</v>
      </c>
      <c r="AC24" s="32">
        <f t="shared" si="15"/>
        <v>0</v>
      </c>
      <c r="AD24" s="35">
        <v>5</v>
      </c>
      <c r="AE24" s="32">
        <f t="shared" si="16"/>
        <v>16.129032258064516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290</v>
      </c>
      <c r="D25" s="35">
        <v>267</v>
      </c>
      <c r="E25" s="32">
        <f t="shared" si="2"/>
        <v>92.068965517241381</v>
      </c>
      <c r="F25" s="35">
        <v>96</v>
      </c>
      <c r="G25" s="32">
        <f t="shared" si="3"/>
        <v>35.955056179775283</v>
      </c>
      <c r="H25" s="106">
        <f t="shared" si="0"/>
        <v>222</v>
      </c>
      <c r="I25" s="32">
        <f t="shared" si="4"/>
        <v>83.146067415730343</v>
      </c>
      <c r="J25" s="32">
        <f t="shared" si="5"/>
        <v>76.551724137931032</v>
      </c>
      <c r="K25" s="35">
        <v>129</v>
      </c>
      <c r="L25" s="32">
        <f t="shared" si="6"/>
        <v>48.314606741573037</v>
      </c>
      <c r="M25" s="35">
        <v>93</v>
      </c>
      <c r="N25" s="32">
        <f t="shared" si="7"/>
        <v>34.831460674157306</v>
      </c>
      <c r="O25" s="99">
        <f t="shared" si="18"/>
        <v>45</v>
      </c>
      <c r="P25" s="32">
        <f t="shared" si="8"/>
        <v>16.853932584269664</v>
      </c>
      <c r="Q25" s="35">
        <v>3</v>
      </c>
      <c r="R25" s="32">
        <f t="shared" si="9"/>
        <v>6.666666666666667</v>
      </c>
      <c r="S25" s="35">
        <v>17</v>
      </c>
      <c r="T25" s="32">
        <f t="shared" si="10"/>
        <v>6.3670411985018731</v>
      </c>
      <c r="U25" s="35">
        <v>45</v>
      </c>
      <c r="V25" s="32">
        <f t="shared" si="11"/>
        <v>16.853932584269664</v>
      </c>
      <c r="W25" s="35">
        <v>0</v>
      </c>
      <c r="X25" s="32">
        <f t="shared" si="12"/>
        <v>0</v>
      </c>
      <c r="Y25" s="35">
        <v>30</v>
      </c>
      <c r="Z25" s="32">
        <f t="shared" si="13"/>
        <v>11.235955056179774</v>
      </c>
      <c r="AA25" s="35">
        <v>1</v>
      </c>
      <c r="AB25" s="32">
        <f t="shared" si="14"/>
        <v>0.37453183520599254</v>
      </c>
      <c r="AC25" s="32">
        <f t="shared" si="15"/>
        <v>3.3333333333333335</v>
      </c>
      <c r="AD25" s="35">
        <v>37</v>
      </c>
      <c r="AE25" s="32">
        <f t="shared" si="16"/>
        <v>13.857677902621724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11</v>
      </c>
      <c r="D26" s="35">
        <v>9</v>
      </c>
      <c r="E26" s="32">
        <f t="shared" si="2"/>
        <v>81.818181818181827</v>
      </c>
      <c r="F26" s="35">
        <v>6</v>
      </c>
      <c r="G26" s="32">
        <f t="shared" si="3"/>
        <v>66.666666666666657</v>
      </c>
      <c r="H26" s="106">
        <f t="shared" si="0"/>
        <v>9</v>
      </c>
      <c r="I26" s="32">
        <f t="shared" si="4"/>
        <v>100</v>
      </c>
      <c r="J26" s="32">
        <f t="shared" si="5"/>
        <v>81.818181818181827</v>
      </c>
      <c r="K26" s="35">
        <v>8</v>
      </c>
      <c r="L26" s="32">
        <f t="shared" si="6"/>
        <v>88.888888888888886</v>
      </c>
      <c r="M26" s="35">
        <v>1</v>
      </c>
      <c r="N26" s="32">
        <f t="shared" si="7"/>
        <v>11.111111111111111</v>
      </c>
      <c r="O26" s="99">
        <f t="shared" si="18"/>
        <v>0</v>
      </c>
      <c r="P26" s="32">
        <f t="shared" si="8"/>
        <v>0</v>
      </c>
      <c r="Q26" s="35">
        <v>0</v>
      </c>
      <c r="R26" s="32">
        <f t="shared" si="9"/>
        <v>0</v>
      </c>
      <c r="S26" s="35">
        <v>0</v>
      </c>
      <c r="T26" s="32">
        <f t="shared" si="10"/>
        <v>0</v>
      </c>
      <c r="U26" s="35">
        <v>3</v>
      </c>
      <c r="V26" s="32">
        <f t="shared" si="11"/>
        <v>33.333333333333329</v>
      </c>
      <c r="W26" s="35">
        <v>0</v>
      </c>
      <c r="X26" s="32">
        <f t="shared" si="12"/>
        <v>0</v>
      </c>
      <c r="Y26" s="35">
        <v>3</v>
      </c>
      <c r="Z26" s="32">
        <f t="shared" si="13"/>
        <v>33.333333333333329</v>
      </c>
      <c r="AA26" s="35">
        <v>0</v>
      </c>
      <c r="AB26" s="32">
        <f t="shared" si="14"/>
        <v>0</v>
      </c>
      <c r="AC26" s="32">
        <f t="shared" si="15"/>
        <v>0</v>
      </c>
      <c r="AD26" s="35">
        <v>5</v>
      </c>
      <c r="AE26" s="32">
        <f t="shared" si="16"/>
        <v>55.555555555555557</v>
      </c>
      <c r="AF26" s="35">
        <v>1</v>
      </c>
      <c r="AG26" s="32">
        <f t="shared" si="17"/>
        <v>11.111111111111111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31</v>
      </c>
      <c r="D27" s="35">
        <v>29</v>
      </c>
      <c r="E27" s="32">
        <f t="shared" si="2"/>
        <v>93.548387096774192</v>
      </c>
      <c r="F27" s="35">
        <v>10</v>
      </c>
      <c r="G27" s="32">
        <f t="shared" si="3"/>
        <v>34.482758620689658</v>
      </c>
      <c r="H27" s="106">
        <f t="shared" si="0"/>
        <v>29</v>
      </c>
      <c r="I27" s="32">
        <f t="shared" si="4"/>
        <v>100</v>
      </c>
      <c r="J27" s="32">
        <f t="shared" si="5"/>
        <v>93.548387096774192</v>
      </c>
      <c r="K27" s="35">
        <v>22</v>
      </c>
      <c r="L27" s="32">
        <f t="shared" si="6"/>
        <v>75.862068965517238</v>
      </c>
      <c r="M27" s="35">
        <v>7</v>
      </c>
      <c r="N27" s="32">
        <f t="shared" si="7"/>
        <v>24.137931034482758</v>
      </c>
      <c r="O27" s="99">
        <f t="shared" si="18"/>
        <v>0</v>
      </c>
      <c r="P27" s="32">
        <f t="shared" si="8"/>
        <v>0</v>
      </c>
      <c r="Q27" s="35">
        <v>0</v>
      </c>
      <c r="R27" s="32">
        <f t="shared" si="9"/>
        <v>0</v>
      </c>
      <c r="S27" s="35">
        <v>0</v>
      </c>
      <c r="T27" s="32">
        <f t="shared" si="10"/>
        <v>0</v>
      </c>
      <c r="U27" s="35">
        <v>2</v>
      </c>
      <c r="V27" s="32">
        <f t="shared" si="11"/>
        <v>6.8965517241379306</v>
      </c>
      <c r="W27" s="35">
        <v>0</v>
      </c>
      <c r="X27" s="32">
        <f t="shared" si="12"/>
        <v>0</v>
      </c>
      <c r="Y27" s="35">
        <v>2</v>
      </c>
      <c r="Z27" s="32">
        <f t="shared" si="13"/>
        <v>6.8965517241379306</v>
      </c>
      <c r="AA27" s="35">
        <v>0</v>
      </c>
      <c r="AB27" s="32">
        <f t="shared" si="14"/>
        <v>0</v>
      </c>
      <c r="AC27" s="32">
        <f t="shared" si="15"/>
        <v>0</v>
      </c>
      <c r="AD27" s="35">
        <v>3</v>
      </c>
      <c r="AE27" s="32">
        <f t="shared" si="16"/>
        <v>10.344827586206897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12</v>
      </c>
      <c r="D28" s="35">
        <v>10</v>
      </c>
      <c r="E28" s="32">
        <f t="shared" si="2"/>
        <v>83.333333333333343</v>
      </c>
      <c r="F28" s="35">
        <v>5</v>
      </c>
      <c r="G28" s="32">
        <f t="shared" si="3"/>
        <v>50</v>
      </c>
      <c r="H28" s="106">
        <f t="shared" si="0"/>
        <v>9</v>
      </c>
      <c r="I28" s="32">
        <f t="shared" si="4"/>
        <v>90</v>
      </c>
      <c r="J28" s="32">
        <f t="shared" si="5"/>
        <v>75</v>
      </c>
      <c r="K28" s="35">
        <v>3</v>
      </c>
      <c r="L28" s="32">
        <f t="shared" si="6"/>
        <v>30</v>
      </c>
      <c r="M28" s="35">
        <v>6</v>
      </c>
      <c r="N28" s="32">
        <f t="shared" si="7"/>
        <v>60</v>
      </c>
      <c r="O28" s="99">
        <f t="shared" si="18"/>
        <v>1</v>
      </c>
      <c r="P28" s="32">
        <f t="shared" si="8"/>
        <v>10</v>
      </c>
      <c r="Q28" s="35">
        <v>0</v>
      </c>
      <c r="R28" s="32">
        <f t="shared" si="9"/>
        <v>0</v>
      </c>
      <c r="S28" s="35">
        <v>0</v>
      </c>
      <c r="T28" s="32">
        <f t="shared" si="10"/>
        <v>0</v>
      </c>
      <c r="U28" s="35">
        <v>1</v>
      </c>
      <c r="V28" s="32">
        <f t="shared" si="11"/>
        <v>10</v>
      </c>
      <c r="W28" s="35">
        <v>0</v>
      </c>
      <c r="X28" s="32">
        <f t="shared" si="12"/>
        <v>0</v>
      </c>
      <c r="Y28" s="35">
        <v>1</v>
      </c>
      <c r="Z28" s="32">
        <f t="shared" si="13"/>
        <v>10</v>
      </c>
      <c r="AA28" s="35">
        <v>0</v>
      </c>
      <c r="AB28" s="32">
        <f t="shared" si="14"/>
        <v>0</v>
      </c>
      <c r="AC28" s="32">
        <f t="shared" si="15"/>
        <v>0</v>
      </c>
      <c r="AD28" s="35">
        <v>2</v>
      </c>
      <c r="AE28" s="32">
        <f t="shared" si="16"/>
        <v>20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156</v>
      </c>
      <c r="D29" s="35">
        <v>155</v>
      </c>
      <c r="E29" s="32">
        <f t="shared" si="2"/>
        <v>99.358974358974365</v>
      </c>
      <c r="F29" s="35">
        <v>71</v>
      </c>
      <c r="G29" s="32">
        <f t="shared" si="3"/>
        <v>45.806451612903224</v>
      </c>
      <c r="H29" s="106">
        <f t="shared" si="0"/>
        <v>135</v>
      </c>
      <c r="I29" s="32">
        <f t="shared" si="4"/>
        <v>87.096774193548384</v>
      </c>
      <c r="J29" s="32">
        <f t="shared" si="5"/>
        <v>86.538461538461547</v>
      </c>
      <c r="K29" s="35">
        <v>68</v>
      </c>
      <c r="L29" s="32">
        <f t="shared" si="6"/>
        <v>43.870967741935488</v>
      </c>
      <c r="M29" s="35">
        <v>67</v>
      </c>
      <c r="N29" s="32">
        <f t="shared" si="7"/>
        <v>43.225806451612904</v>
      </c>
      <c r="O29" s="99">
        <f t="shared" si="18"/>
        <v>20</v>
      </c>
      <c r="P29" s="32">
        <f t="shared" si="8"/>
        <v>12.903225806451612</v>
      </c>
      <c r="Q29" s="35">
        <v>0</v>
      </c>
      <c r="R29" s="32">
        <f t="shared" si="9"/>
        <v>0</v>
      </c>
      <c r="S29" s="35">
        <v>7</v>
      </c>
      <c r="T29" s="32">
        <f t="shared" si="10"/>
        <v>4.5161290322580641</v>
      </c>
      <c r="U29" s="35">
        <v>18</v>
      </c>
      <c r="V29" s="32">
        <f t="shared" si="11"/>
        <v>11.612903225806452</v>
      </c>
      <c r="W29" s="35">
        <v>5</v>
      </c>
      <c r="X29" s="32">
        <f t="shared" si="12"/>
        <v>3.225806451612903</v>
      </c>
      <c r="Y29" s="35">
        <v>33</v>
      </c>
      <c r="Z29" s="32">
        <f t="shared" si="13"/>
        <v>21.29032258064516</v>
      </c>
      <c r="AA29" s="35">
        <v>0</v>
      </c>
      <c r="AB29" s="32">
        <f t="shared" si="14"/>
        <v>0</v>
      </c>
      <c r="AC29" s="32">
        <f t="shared" si="15"/>
        <v>0</v>
      </c>
      <c r="AD29" s="35">
        <v>49</v>
      </c>
      <c r="AE29" s="32">
        <f t="shared" si="16"/>
        <v>31.612903225806448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129</v>
      </c>
      <c r="D30" s="35">
        <v>128</v>
      </c>
      <c r="E30" s="32">
        <f t="shared" si="2"/>
        <v>99.224806201550393</v>
      </c>
      <c r="F30" s="35">
        <v>63</v>
      </c>
      <c r="G30" s="32">
        <f t="shared" si="3"/>
        <v>49.21875</v>
      </c>
      <c r="H30" s="106">
        <f t="shared" si="0"/>
        <v>115</v>
      </c>
      <c r="I30" s="32">
        <f t="shared" si="4"/>
        <v>89.84375</v>
      </c>
      <c r="J30" s="32">
        <f t="shared" si="5"/>
        <v>89.147286821705436</v>
      </c>
      <c r="K30" s="35">
        <v>69</v>
      </c>
      <c r="L30" s="32">
        <f t="shared" si="6"/>
        <v>53.90625</v>
      </c>
      <c r="M30" s="35">
        <v>46</v>
      </c>
      <c r="N30" s="32">
        <f t="shared" si="7"/>
        <v>35.9375</v>
      </c>
      <c r="O30" s="99">
        <f t="shared" si="18"/>
        <v>13</v>
      </c>
      <c r="P30" s="32">
        <f t="shared" si="8"/>
        <v>10.15625</v>
      </c>
      <c r="Q30" s="35">
        <v>0</v>
      </c>
      <c r="R30" s="32">
        <f t="shared" si="9"/>
        <v>0</v>
      </c>
      <c r="S30" s="35">
        <v>4</v>
      </c>
      <c r="T30" s="32">
        <f t="shared" si="10"/>
        <v>3.125</v>
      </c>
      <c r="U30" s="35">
        <v>13</v>
      </c>
      <c r="V30" s="32">
        <f t="shared" si="11"/>
        <v>10.15625</v>
      </c>
      <c r="W30" s="35">
        <v>21</v>
      </c>
      <c r="X30" s="32">
        <f t="shared" si="12"/>
        <v>16.40625</v>
      </c>
      <c r="Y30" s="35">
        <v>19</v>
      </c>
      <c r="Z30" s="32">
        <f t="shared" si="13"/>
        <v>14.84375</v>
      </c>
      <c r="AA30" s="35">
        <v>0</v>
      </c>
      <c r="AB30" s="32">
        <f t="shared" si="14"/>
        <v>0</v>
      </c>
      <c r="AC30" s="32">
        <f t="shared" si="15"/>
        <v>0</v>
      </c>
      <c r="AD30" s="35">
        <v>17</v>
      </c>
      <c r="AE30" s="32">
        <f t="shared" si="16"/>
        <v>13.28125</v>
      </c>
      <c r="AF30" s="35">
        <v>1</v>
      </c>
      <c r="AG30" s="32">
        <f t="shared" si="17"/>
        <v>0.78125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f>435+163</f>
        <v>598</v>
      </c>
      <c r="D31" s="35">
        <f>415+139</f>
        <v>554</v>
      </c>
      <c r="E31" s="32">
        <f t="shared" si="2"/>
        <v>92.642140468227424</v>
      </c>
      <c r="F31" s="35">
        <f>180+92</f>
        <v>272</v>
      </c>
      <c r="G31" s="32">
        <f t="shared" si="3"/>
        <v>49.097472924187727</v>
      </c>
      <c r="H31" s="106">
        <f t="shared" si="0"/>
        <v>524</v>
      </c>
      <c r="I31" s="32">
        <f t="shared" si="4"/>
        <v>94.584837545126348</v>
      </c>
      <c r="J31" s="32">
        <f t="shared" si="5"/>
        <v>87.625418060200673</v>
      </c>
      <c r="K31" s="35">
        <f>286+88</f>
        <v>374</v>
      </c>
      <c r="L31" s="32">
        <f t="shared" si="6"/>
        <v>67.50902527075813</v>
      </c>
      <c r="M31" s="35">
        <v>150</v>
      </c>
      <c r="N31" s="32">
        <f t="shared" si="7"/>
        <v>27.075812274368232</v>
      </c>
      <c r="O31" s="99">
        <f t="shared" si="18"/>
        <v>30</v>
      </c>
      <c r="P31" s="32">
        <f t="shared" si="8"/>
        <v>5.4151624548736459</v>
      </c>
      <c r="Q31" s="35">
        <v>1</v>
      </c>
      <c r="R31" s="32">
        <f t="shared" si="9"/>
        <v>3.3333333333333335</v>
      </c>
      <c r="S31" s="35">
        <v>38</v>
      </c>
      <c r="T31" s="32">
        <f t="shared" si="10"/>
        <v>6.8592057761732859</v>
      </c>
      <c r="U31" s="35">
        <v>59</v>
      </c>
      <c r="V31" s="32">
        <f t="shared" si="11"/>
        <v>10.649819494584838</v>
      </c>
      <c r="W31" s="35">
        <v>14</v>
      </c>
      <c r="X31" s="32">
        <f t="shared" si="12"/>
        <v>2.5270758122743682</v>
      </c>
      <c r="Y31" s="35">
        <f>97+28</f>
        <v>125</v>
      </c>
      <c r="Z31" s="32">
        <f t="shared" si="13"/>
        <v>22.563176895306857</v>
      </c>
      <c r="AA31" s="35">
        <v>2</v>
      </c>
      <c r="AB31" s="32">
        <f t="shared" si="14"/>
        <v>0.36101083032490977</v>
      </c>
      <c r="AC31" s="32">
        <f t="shared" si="15"/>
        <v>1.6</v>
      </c>
      <c r="AD31" s="35">
        <v>69</v>
      </c>
      <c r="AE31" s="32">
        <f t="shared" si="16"/>
        <v>12.454873646209386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0</v>
      </c>
      <c r="D32" s="35">
        <v>0</v>
      </c>
      <c r="E32" s="32">
        <f t="shared" si="2"/>
        <v>0</v>
      </c>
      <c r="F32" s="35">
        <v>0</v>
      </c>
      <c r="G32" s="32">
        <f t="shared" si="3"/>
        <v>0</v>
      </c>
      <c r="H32" s="106">
        <f t="shared" si="0"/>
        <v>0</v>
      </c>
      <c r="I32" s="32">
        <f t="shared" si="4"/>
        <v>0</v>
      </c>
      <c r="J32" s="32">
        <f t="shared" si="5"/>
        <v>0</v>
      </c>
      <c r="K32" s="35">
        <v>0</v>
      </c>
      <c r="L32" s="32">
        <f t="shared" si="6"/>
        <v>0</v>
      </c>
      <c r="M32" s="35">
        <v>0</v>
      </c>
      <c r="N32" s="32">
        <f t="shared" si="7"/>
        <v>0</v>
      </c>
      <c r="O32" s="99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45</v>
      </c>
      <c r="D33" s="35">
        <v>44</v>
      </c>
      <c r="E33" s="32">
        <f t="shared" si="2"/>
        <v>97.777777777777771</v>
      </c>
      <c r="F33" s="35">
        <v>12</v>
      </c>
      <c r="G33" s="32">
        <f t="shared" si="3"/>
        <v>27.27272727272727</v>
      </c>
      <c r="H33" s="106">
        <f t="shared" si="0"/>
        <v>43</v>
      </c>
      <c r="I33" s="32">
        <f t="shared" si="4"/>
        <v>97.727272727272734</v>
      </c>
      <c r="J33" s="32">
        <f t="shared" si="5"/>
        <v>95.555555555555557</v>
      </c>
      <c r="K33" s="35">
        <v>18</v>
      </c>
      <c r="L33" s="32">
        <f t="shared" si="6"/>
        <v>40.909090909090914</v>
      </c>
      <c r="M33" s="35">
        <v>25</v>
      </c>
      <c r="N33" s="32">
        <f t="shared" si="7"/>
        <v>56.81818181818182</v>
      </c>
      <c r="O33" s="99">
        <f t="shared" si="18"/>
        <v>1</v>
      </c>
      <c r="P33" s="32">
        <f t="shared" si="8"/>
        <v>2.2727272727272729</v>
      </c>
      <c r="Q33" s="35">
        <v>0</v>
      </c>
      <c r="R33" s="32">
        <f t="shared" si="9"/>
        <v>0</v>
      </c>
      <c r="S33" s="35">
        <v>2</v>
      </c>
      <c r="T33" s="32">
        <f t="shared" si="10"/>
        <v>4.5454545454545459</v>
      </c>
      <c r="U33" s="35">
        <v>7</v>
      </c>
      <c r="V33" s="32">
        <f t="shared" si="11"/>
        <v>15.909090909090908</v>
      </c>
      <c r="W33" s="35">
        <v>0</v>
      </c>
      <c r="X33" s="32">
        <f t="shared" si="12"/>
        <v>0</v>
      </c>
      <c r="Y33" s="35">
        <v>1</v>
      </c>
      <c r="Z33" s="32">
        <f t="shared" si="13"/>
        <v>2.2727272727272729</v>
      </c>
      <c r="AA33" s="35">
        <v>0</v>
      </c>
      <c r="AB33" s="32">
        <f t="shared" si="14"/>
        <v>0</v>
      </c>
      <c r="AC33" s="32">
        <f t="shared" si="15"/>
        <v>0</v>
      </c>
      <c r="AD33" s="35">
        <v>2</v>
      </c>
      <c r="AE33" s="32">
        <f t="shared" si="16"/>
        <v>4.5454545454545459</v>
      </c>
      <c r="AF33" s="35">
        <v>0</v>
      </c>
      <c r="AG33" s="32">
        <f t="shared" si="17"/>
        <v>0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162</v>
      </c>
      <c r="D34" s="35">
        <v>154</v>
      </c>
      <c r="E34" s="32">
        <f t="shared" si="2"/>
        <v>95.061728395061735</v>
      </c>
      <c r="F34" s="35">
        <v>95</v>
      </c>
      <c r="G34" s="32">
        <f t="shared" si="3"/>
        <v>61.688311688311693</v>
      </c>
      <c r="H34" s="106">
        <f t="shared" si="0"/>
        <v>131</v>
      </c>
      <c r="I34" s="32">
        <f t="shared" si="4"/>
        <v>85.064935064935071</v>
      </c>
      <c r="J34" s="32">
        <f t="shared" si="5"/>
        <v>80.864197530864203</v>
      </c>
      <c r="K34" s="35">
        <v>45</v>
      </c>
      <c r="L34" s="32">
        <f t="shared" si="6"/>
        <v>29.220779220779221</v>
      </c>
      <c r="M34" s="35">
        <v>86</v>
      </c>
      <c r="N34" s="32">
        <f t="shared" si="7"/>
        <v>55.844155844155843</v>
      </c>
      <c r="O34" s="99">
        <f t="shared" si="18"/>
        <v>23</v>
      </c>
      <c r="P34" s="32">
        <f t="shared" si="8"/>
        <v>14.935064935064934</v>
      </c>
      <c r="Q34" s="35">
        <v>0</v>
      </c>
      <c r="R34" s="32">
        <f t="shared" si="9"/>
        <v>0</v>
      </c>
      <c r="S34" s="35">
        <v>4</v>
      </c>
      <c r="T34" s="32">
        <f t="shared" si="10"/>
        <v>2.5974025974025974</v>
      </c>
      <c r="U34" s="35">
        <v>27</v>
      </c>
      <c r="V34" s="32">
        <f t="shared" si="11"/>
        <v>17.532467532467532</v>
      </c>
      <c r="W34" s="35">
        <v>2</v>
      </c>
      <c r="X34" s="32">
        <f t="shared" si="12"/>
        <v>1.2987012987012987</v>
      </c>
      <c r="Y34" s="35">
        <v>21</v>
      </c>
      <c r="Z34" s="32">
        <f t="shared" si="13"/>
        <v>13.636363636363635</v>
      </c>
      <c r="AA34" s="35">
        <v>0</v>
      </c>
      <c r="AB34" s="32">
        <f t="shared" si="14"/>
        <v>0</v>
      </c>
      <c r="AC34" s="32">
        <f t="shared" si="15"/>
        <v>0</v>
      </c>
      <c r="AD34" s="35">
        <v>16</v>
      </c>
      <c r="AE34" s="32">
        <f t="shared" si="16"/>
        <v>10.38961038961039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39.25</v>
      </c>
      <c r="D35" s="35">
        <v>38</v>
      </c>
      <c r="E35" s="32">
        <f t="shared" si="2"/>
        <v>96.815286624203821</v>
      </c>
      <c r="F35" s="35">
        <v>19</v>
      </c>
      <c r="G35" s="32">
        <f t="shared" si="3"/>
        <v>50</v>
      </c>
      <c r="H35" s="106">
        <f t="shared" si="0"/>
        <v>38</v>
      </c>
      <c r="I35" s="32">
        <f t="shared" si="4"/>
        <v>100</v>
      </c>
      <c r="J35" s="32">
        <f t="shared" si="5"/>
        <v>96.815286624203821</v>
      </c>
      <c r="K35" s="35">
        <v>22</v>
      </c>
      <c r="L35" s="32">
        <f t="shared" si="6"/>
        <v>57.894736842105267</v>
      </c>
      <c r="M35" s="35">
        <v>16</v>
      </c>
      <c r="N35" s="32">
        <f t="shared" si="7"/>
        <v>42.105263157894733</v>
      </c>
      <c r="O35" s="99">
        <f t="shared" si="18"/>
        <v>0</v>
      </c>
      <c r="P35" s="32">
        <f t="shared" si="8"/>
        <v>0</v>
      </c>
      <c r="Q35" s="35">
        <v>0</v>
      </c>
      <c r="R35" s="32">
        <f t="shared" si="9"/>
        <v>0</v>
      </c>
      <c r="S35" s="35">
        <v>3</v>
      </c>
      <c r="T35" s="32">
        <f t="shared" si="10"/>
        <v>7.8947368421052628</v>
      </c>
      <c r="U35" s="35">
        <v>10</v>
      </c>
      <c r="V35" s="32">
        <f t="shared" si="11"/>
        <v>26.315789473684209</v>
      </c>
      <c r="W35" s="35">
        <v>0</v>
      </c>
      <c r="X35" s="32">
        <f t="shared" si="12"/>
        <v>0</v>
      </c>
      <c r="Y35" s="35">
        <v>3</v>
      </c>
      <c r="Z35" s="32">
        <f t="shared" si="13"/>
        <v>7.8947368421052628</v>
      </c>
      <c r="AA35" s="35">
        <v>0</v>
      </c>
      <c r="AB35" s="32">
        <f t="shared" si="14"/>
        <v>0</v>
      </c>
      <c r="AC35" s="32">
        <f t="shared" si="15"/>
        <v>0</v>
      </c>
      <c r="AD35" s="35">
        <v>1</v>
      </c>
      <c r="AE35" s="32">
        <f t="shared" si="16"/>
        <v>2.6315789473684208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32</v>
      </c>
      <c r="D36" s="35">
        <v>31</v>
      </c>
      <c r="E36" s="32">
        <f t="shared" si="2"/>
        <v>96.875</v>
      </c>
      <c r="F36" s="35">
        <v>2</v>
      </c>
      <c r="G36" s="32">
        <f t="shared" si="3"/>
        <v>6.4516129032258061</v>
      </c>
      <c r="H36" s="106">
        <f t="shared" si="0"/>
        <v>30</v>
      </c>
      <c r="I36" s="32">
        <f t="shared" si="4"/>
        <v>96.774193548387103</v>
      </c>
      <c r="J36" s="32">
        <f t="shared" si="5"/>
        <v>93.75</v>
      </c>
      <c r="K36" s="35">
        <v>21</v>
      </c>
      <c r="L36" s="32">
        <f t="shared" si="6"/>
        <v>67.741935483870961</v>
      </c>
      <c r="M36" s="35">
        <v>9</v>
      </c>
      <c r="N36" s="32">
        <f t="shared" si="7"/>
        <v>29.032258064516132</v>
      </c>
      <c r="O36" s="99">
        <f t="shared" si="18"/>
        <v>1</v>
      </c>
      <c r="P36" s="32">
        <f t="shared" si="8"/>
        <v>3.225806451612903</v>
      </c>
      <c r="Q36" s="35">
        <v>0</v>
      </c>
      <c r="R36" s="32">
        <f t="shared" si="9"/>
        <v>0</v>
      </c>
      <c r="S36" s="35">
        <v>1</v>
      </c>
      <c r="T36" s="32">
        <f t="shared" si="10"/>
        <v>3.225806451612903</v>
      </c>
      <c r="U36" s="35">
        <v>8</v>
      </c>
      <c r="V36" s="32">
        <f t="shared" si="11"/>
        <v>25.806451612903224</v>
      </c>
      <c r="W36" s="35">
        <v>0</v>
      </c>
      <c r="X36" s="32">
        <f t="shared" si="12"/>
        <v>0</v>
      </c>
      <c r="Y36" s="35">
        <v>0</v>
      </c>
      <c r="Z36" s="32">
        <f t="shared" si="13"/>
        <v>0</v>
      </c>
      <c r="AA36" s="35">
        <v>0</v>
      </c>
      <c r="AB36" s="32">
        <f t="shared" si="14"/>
        <v>0</v>
      </c>
      <c r="AC36" s="32">
        <f t="shared" si="15"/>
        <v>0</v>
      </c>
      <c r="AD36" s="35">
        <v>4</v>
      </c>
      <c r="AE36" s="32">
        <f t="shared" si="16"/>
        <v>12.903225806451612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20</v>
      </c>
      <c r="D37" s="35">
        <v>20</v>
      </c>
      <c r="E37" s="32">
        <f t="shared" si="2"/>
        <v>100</v>
      </c>
      <c r="F37" s="35">
        <v>8</v>
      </c>
      <c r="G37" s="32">
        <f t="shared" si="3"/>
        <v>40</v>
      </c>
      <c r="H37" s="106">
        <f t="shared" si="0"/>
        <v>20</v>
      </c>
      <c r="I37" s="32">
        <f t="shared" si="4"/>
        <v>100</v>
      </c>
      <c r="J37" s="32">
        <f t="shared" si="5"/>
        <v>100</v>
      </c>
      <c r="K37" s="35">
        <v>18</v>
      </c>
      <c r="L37" s="32">
        <f t="shared" si="6"/>
        <v>90</v>
      </c>
      <c r="M37" s="35">
        <v>2</v>
      </c>
      <c r="N37" s="32">
        <f t="shared" si="7"/>
        <v>10</v>
      </c>
      <c r="O37" s="99">
        <f t="shared" si="18"/>
        <v>0</v>
      </c>
      <c r="P37" s="32">
        <f t="shared" si="8"/>
        <v>0</v>
      </c>
      <c r="Q37" s="35">
        <v>0</v>
      </c>
      <c r="R37" s="32">
        <f t="shared" si="9"/>
        <v>0</v>
      </c>
      <c r="S37" s="35">
        <v>0</v>
      </c>
      <c r="T37" s="32">
        <f t="shared" si="10"/>
        <v>0</v>
      </c>
      <c r="U37" s="35">
        <v>2</v>
      </c>
      <c r="V37" s="32">
        <f t="shared" si="11"/>
        <v>10</v>
      </c>
      <c r="W37" s="35">
        <v>0</v>
      </c>
      <c r="X37" s="32">
        <f t="shared" si="12"/>
        <v>0</v>
      </c>
      <c r="Y37" s="35">
        <v>6</v>
      </c>
      <c r="Z37" s="32">
        <f t="shared" si="13"/>
        <v>30</v>
      </c>
      <c r="AA37" s="35">
        <v>0</v>
      </c>
      <c r="AB37" s="32">
        <f t="shared" si="14"/>
        <v>0</v>
      </c>
      <c r="AC37" s="32">
        <f t="shared" si="15"/>
        <v>0</v>
      </c>
      <c r="AD37" s="35">
        <v>4</v>
      </c>
      <c r="AE37" s="32">
        <f t="shared" si="16"/>
        <v>20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89</v>
      </c>
      <c r="D38" s="35">
        <v>86</v>
      </c>
      <c r="E38" s="32">
        <f t="shared" si="2"/>
        <v>96.629213483146074</v>
      </c>
      <c r="F38" s="35">
        <v>21</v>
      </c>
      <c r="G38" s="32">
        <f t="shared" si="3"/>
        <v>24.418604651162788</v>
      </c>
      <c r="H38" s="106">
        <f t="shared" si="0"/>
        <v>78</v>
      </c>
      <c r="I38" s="32">
        <f t="shared" si="4"/>
        <v>90.697674418604649</v>
      </c>
      <c r="J38" s="32">
        <f t="shared" si="5"/>
        <v>87.640449438202253</v>
      </c>
      <c r="K38" s="35">
        <v>41</v>
      </c>
      <c r="L38" s="32">
        <f t="shared" si="6"/>
        <v>47.674418604651166</v>
      </c>
      <c r="M38" s="35">
        <v>37</v>
      </c>
      <c r="N38" s="32">
        <f t="shared" si="7"/>
        <v>43.02325581395349</v>
      </c>
      <c r="O38" s="99">
        <f t="shared" si="18"/>
        <v>8</v>
      </c>
      <c r="P38" s="32">
        <f t="shared" si="8"/>
        <v>9.3023255813953494</v>
      </c>
      <c r="Q38" s="35">
        <v>1</v>
      </c>
      <c r="R38" s="32">
        <f t="shared" si="9"/>
        <v>12.5</v>
      </c>
      <c r="S38" s="35">
        <v>5</v>
      </c>
      <c r="T38" s="32">
        <f t="shared" si="10"/>
        <v>5.8139534883720927</v>
      </c>
      <c r="U38" s="35">
        <v>6</v>
      </c>
      <c r="V38" s="32">
        <f t="shared" si="11"/>
        <v>6.9767441860465116</v>
      </c>
      <c r="W38" s="35">
        <v>1</v>
      </c>
      <c r="X38" s="32">
        <f t="shared" si="12"/>
        <v>1.1627906976744187</v>
      </c>
      <c r="Y38" s="35">
        <v>23</v>
      </c>
      <c r="Z38" s="32">
        <f t="shared" si="13"/>
        <v>26.744186046511626</v>
      </c>
      <c r="AA38" s="35">
        <v>0</v>
      </c>
      <c r="AB38" s="32">
        <f t="shared" si="14"/>
        <v>0</v>
      </c>
      <c r="AC38" s="32">
        <f t="shared" si="15"/>
        <v>0</v>
      </c>
      <c r="AD38" s="35">
        <v>10</v>
      </c>
      <c r="AE38" s="32">
        <f t="shared" si="16"/>
        <v>11.627906976744185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33</v>
      </c>
      <c r="D39" s="35">
        <v>31</v>
      </c>
      <c r="E39" s="32">
        <f t="shared" si="2"/>
        <v>93.939393939393938</v>
      </c>
      <c r="F39" s="35">
        <v>17</v>
      </c>
      <c r="G39" s="32">
        <f t="shared" si="3"/>
        <v>54.838709677419352</v>
      </c>
      <c r="H39" s="106">
        <f t="shared" si="0"/>
        <v>14</v>
      </c>
      <c r="I39" s="32">
        <f t="shared" si="4"/>
        <v>45.161290322580641</v>
      </c>
      <c r="J39" s="32">
        <f t="shared" si="5"/>
        <v>42.424242424242422</v>
      </c>
      <c r="K39" s="35">
        <v>9</v>
      </c>
      <c r="L39" s="32">
        <f t="shared" si="6"/>
        <v>29.032258064516132</v>
      </c>
      <c r="M39" s="35">
        <v>5</v>
      </c>
      <c r="N39" s="32">
        <f t="shared" si="7"/>
        <v>16.129032258064516</v>
      </c>
      <c r="O39" s="99">
        <f t="shared" si="18"/>
        <v>17</v>
      </c>
      <c r="P39" s="32">
        <f t="shared" si="8"/>
        <v>54.838709677419352</v>
      </c>
      <c r="Q39" s="35">
        <v>0</v>
      </c>
      <c r="R39" s="32">
        <f t="shared" si="9"/>
        <v>0</v>
      </c>
      <c r="S39" s="35">
        <v>2</v>
      </c>
      <c r="T39" s="32">
        <f t="shared" si="10"/>
        <v>6.4516129032258061</v>
      </c>
      <c r="U39" s="35">
        <v>5</v>
      </c>
      <c r="V39" s="32">
        <f t="shared" si="11"/>
        <v>16.129032258064516</v>
      </c>
      <c r="W39" s="35">
        <v>1</v>
      </c>
      <c r="X39" s="32">
        <f t="shared" si="12"/>
        <v>3.225806451612903</v>
      </c>
      <c r="Y39" s="35">
        <v>5</v>
      </c>
      <c r="Z39" s="32">
        <f t="shared" si="13"/>
        <v>16.129032258064516</v>
      </c>
      <c r="AA39" s="35">
        <v>0</v>
      </c>
      <c r="AB39" s="32">
        <f t="shared" si="14"/>
        <v>0</v>
      </c>
      <c r="AC39" s="32">
        <f t="shared" si="15"/>
        <v>0</v>
      </c>
      <c r="AD39" s="35">
        <v>7</v>
      </c>
      <c r="AE39" s="32">
        <f t="shared" si="16"/>
        <v>22.58064516129032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1151.0999999999999</v>
      </c>
      <c r="D40" s="10">
        <f>SUM(D41:D54)</f>
        <v>1103</v>
      </c>
      <c r="E40" s="43">
        <f>IF(C40=0,0,D40/C40*100)</f>
        <v>95.821388237338198</v>
      </c>
      <c r="F40" s="10">
        <f>SUM(F41:F54)</f>
        <v>414</v>
      </c>
      <c r="G40" s="43">
        <f>IF(D40=0,0,F40/D40*100)</f>
        <v>37.53399818676337</v>
      </c>
      <c r="H40" s="61">
        <f>SUM(H41:H54)</f>
        <v>1007</v>
      </c>
      <c r="I40" s="43">
        <f>IF(D40=0,0,H40/D40*100)</f>
        <v>91.296464188576607</v>
      </c>
      <c r="J40" s="43">
        <f>IF(C40=0,0,H40/C40*100)</f>
        <v>87.48153939709843</v>
      </c>
      <c r="K40" s="10">
        <f>SUM(K41:K54)</f>
        <v>575</v>
      </c>
      <c r="L40" s="43">
        <f>IF(D40=0,0,K40/D40*100)</f>
        <v>52.130553037171346</v>
      </c>
      <c r="M40" s="10">
        <f>SUM(M41:M54)</f>
        <v>432</v>
      </c>
      <c r="N40" s="43">
        <f>IF(D40=0,0,M40/D40*100)</f>
        <v>39.165911151405261</v>
      </c>
      <c r="O40" s="61">
        <f>SUM(O41:O54)</f>
        <v>96</v>
      </c>
      <c r="P40" s="43">
        <f>IF(D40=0,0,O40/D40*100)</f>
        <v>8.7035358114233912</v>
      </c>
      <c r="Q40" s="10">
        <f>SUM(Q41:Q54)</f>
        <v>6</v>
      </c>
      <c r="R40" s="43">
        <f t="shared" si="9"/>
        <v>6.25</v>
      </c>
      <c r="S40" s="10">
        <f>SUM(S41:S54)</f>
        <v>40</v>
      </c>
      <c r="T40" s="43">
        <f>IF(D40=0,0,S40/D40*100)</f>
        <v>3.626473254759746</v>
      </c>
      <c r="U40" s="10">
        <f>SUM(U41:U54)</f>
        <v>123</v>
      </c>
      <c r="V40" s="43">
        <f t="shared" si="11"/>
        <v>11.15140525838622</v>
      </c>
      <c r="W40" s="10">
        <f>SUM(W41:W54)</f>
        <v>72</v>
      </c>
      <c r="X40" s="43">
        <f>IF(D40=0,0,W40/D40*100)</f>
        <v>6.5276518585675429</v>
      </c>
      <c r="Y40" s="10">
        <f>SUM(Y41:Y54)</f>
        <v>82</v>
      </c>
      <c r="Z40" s="43">
        <f>IF(D40=0,0,Y40/D40*100)</f>
        <v>7.43427017225748</v>
      </c>
      <c r="AA40" s="10">
        <f>SUM(AA41:AA54)</f>
        <v>11</v>
      </c>
      <c r="AB40" s="43">
        <f>IF(D40=0,0,AA40/D40*100)</f>
        <v>0.99728014505893015</v>
      </c>
      <c r="AC40" s="43">
        <f>IF(Y40=0,0,AA40/Y40*100)</f>
        <v>13.414634146341465</v>
      </c>
      <c r="AD40" s="10">
        <f>SUM(AD41:AD54)</f>
        <v>104</v>
      </c>
      <c r="AE40" s="43">
        <f t="shared" si="16"/>
        <v>9.4288304623753394</v>
      </c>
      <c r="AF40" s="10">
        <f>SUM(AF41:AF54)</f>
        <v>0</v>
      </c>
      <c r="AG40" s="43">
        <f>IF(D40=0,0,AF40/D40*100)</f>
        <v>0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57.1</v>
      </c>
      <c r="D41" s="35">
        <v>55</v>
      </c>
      <c r="E41" s="32">
        <f t="shared" si="2"/>
        <v>96.322241681260948</v>
      </c>
      <c r="F41" s="35">
        <v>28</v>
      </c>
      <c r="G41" s="32">
        <f t="shared" si="3"/>
        <v>50.909090909090907</v>
      </c>
      <c r="H41" s="106">
        <f t="shared" si="0"/>
        <v>45</v>
      </c>
      <c r="I41" s="32">
        <f t="shared" si="4"/>
        <v>81.818181818181827</v>
      </c>
      <c r="J41" s="32">
        <f t="shared" si="5"/>
        <v>78.809106830122587</v>
      </c>
      <c r="K41" s="35">
        <v>26</v>
      </c>
      <c r="L41" s="32">
        <f t="shared" si="6"/>
        <v>47.272727272727273</v>
      </c>
      <c r="M41" s="35">
        <v>19</v>
      </c>
      <c r="N41" s="32">
        <f t="shared" si="7"/>
        <v>34.545454545454547</v>
      </c>
      <c r="O41" s="99">
        <f t="shared" ref="O41:O54" si="19">D41-H41</f>
        <v>10</v>
      </c>
      <c r="P41" s="32">
        <f t="shared" si="8"/>
        <v>18.181818181818183</v>
      </c>
      <c r="Q41" s="35">
        <v>0</v>
      </c>
      <c r="R41" s="32">
        <f t="shared" si="9"/>
        <v>0</v>
      </c>
      <c r="S41" s="35">
        <v>0</v>
      </c>
      <c r="T41" s="32">
        <f t="shared" si="10"/>
        <v>0</v>
      </c>
      <c r="U41" s="35">
        <v>5</v>
      </c>
      <c r="V41" s="32">
        <f t="shared" si="11"/>
        <v>9.0909090909090917</v>
      </c>
      <c r="W41" s="35">
        <v>1</v>
      </c>
      <c r="X41" s="32">
        <f t="shared" si="12"/>
        <v>1.8181818181818181</v>
      </c>
      <c r="Y41" s="35">
        <v>4</v>
      </c>
      <c r="Z41" s="32">
        <f t="shared" si="13"/>
        <v>7.2727272727272725</v>
      </c>
      <c r="AA41" s="35">
        <v>0</v>
      </c>
      <c r="AB41" s="32">
        <f t="shared" si="14"/>
        <v>0</v>
      </c>
      <c r="AC41" s="32">
        <f t="shared" si="15"/>
        <v>0</v>
      </c>
      <c r="AD41" s="35">
        <v>0</v>
      </c>
      <c r="AE41" s="32">
        <f t="shared" si="16"/>
        <v>0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38</v>
      </c>
      <c r="D42" s="35">
        <v>37</v>
      </c>
      <c r="E42" s="32">
        <f t="shared" si="2"/>
        <v>97.368421052631575</v>
      </c>
      <c r="F42" s="35">
        <v>8</v>
      </c>
      <c r="G42" s="32">
        <f t="shared" si="3"/>
        <v>21.621621621621621</v>
      </c>
      <c r="H42" s="106">
        <f t="shared" si="0"/>
        <v>32</v>
      </c>
      <c r="I42" s="32">
        <f t="shared" si="4"/>
        <v>86.486486486486484</v>
      </c>
      <c r="J42" s="32">
        <f t="shared" si="5"/>
        <v>84.210526315789465</v>
      </c>
      <c r="K42" s="35">
        <v>23</v>
      </c>
      <c r="L42" s="32">
        <f t="shared" si="6"/>
        <v>62.162162162162161</v>
      </c>
      <c r="M42" s="35">
        <v>9</v>
      </c>
      <c r="N42" s="32">
        <f t="shared" si="7"/>
        <v>24.324324324324326</v>
      </c>
      <c r="O42" s="99">
        <f t="shared" si="19"/>
        <v>5</v>
      </c>
      <c r="P42" s="32">
        <f t="shared" si="8"/>
        <v>13.513513513513514</v>
      </c>
      <c r="Q42" s="35">
        <v>0</v>
      </c>
      <c r="R42" s="32">
        <f t="shared" si="9"/>
        <v>0</v>
      </c>
      <c r="S42" s="35">
        <v>1</v>
      </c>
      <c r="T42" s="32">
        <f t="shared" si="10"/>
        <v>2.7027027027027026</v>
      </c>
      <c r="U42" s="35">
        <v>2</v>
      </c>
      <c r="V42" s="32">
        <f t="shared" si="11"/>
        <v>5.4054054054054053</v>
      </c>
      <c r="W42" s="35">
        <v>15</v>
      </c>
      <c r="X42" s="32">
        <f t="shared" si="12"/>
        <v>40.54054054054054</v>
      </c>
      <c r="Y42" s="35">
        <v>3</v>
      </c>
      <c r="Z42" s="32">
        <f t="shared" si="13"/>
        <v>8.1081081081081088</v>
      </c>
      <c r="AA42" s="35">
        <v>0</v>
      </c>
      <c r="AB42" s="32">
        <f t="shared" si="14"/>
        <v>0</v>
      </c>
      <c r="AC42" s="32">
        <f t="shared" si="15"/>
        <v>0</v>
      </c>
      <c r="AD42" s="35">
        <v>11</v>
      </c>
      <c r="AE42" s="32">
        <f t="shared" si="16"/>
        <v>29.72972972972973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85</v>
      </c>
      <c r="D43" s="35">
        <v>83</v>
      </c>
      <c r="E43" s="32">
        <f t="shared" si="2"/>
        <v>97.647058823529406</v>
      </c>
      <c r="F43" s="35">
        <v>29</v>
      </c>
      <c r="G43" s="32">
        <f t="shared" si="3"/>
        <v>34.939759036144579</v>
      </c>
      <c r="H43" s="106">
        <f t="shared" si="0"/>
        <v>82</v>
      </c>
      <c r="I43" s="32">
        <f t="shared" si="4"/>
        <v>98.795180722891558</v>
      </c>
      <c r="J43" s="32">
        <f t="shared" si="5"/>
        <v>96.470588235294116</v>
      </c>
      <c r="K43" s="35">
        <v>65</v>
      </c>
      <c r="L43" s="32">
        <f t="shared" si="6"/>
        <v>78.313253012048193</v>
      </c>
      <c r="M43" s="35">
        <v>17</v>
      </c>
      <c r="N43" s="32">
        <f t="shared" si="7"/>
        <v>20.481927710843372</v>
      </c>
      <c r="O43" s="99">
        <f t="shared" si="19"/>
        <v>1</v>
      </c>
      <c r="P43" s="32">
        <f t="shared" si="8"/>
        <v>1.2048192771084338</v>
      </c>
      <c r="Q43" s="35">
        <v>0</v>
      </c>
      <c r="R43" s="32">
        <f t="shared" si="9"/>
        <v>0</v>
      </c>
      <c r="S43" s="35">
        <v>4</v>
      </c>
      <c r="T43" s="32">
        <f t="shared" si="10"/>
        <v>4.8192771084337354</v>
      </c>
      <c r="U43" s="35">
        <v>2</v>
      </c>
      <c r="V43" s="32">
        <f t="shared" si="11"/>
        <v>2.4096385542168677</v>
      </c>
      <c r="W43" s="35">
        <v>0</v>
      </c>
      <c r="X43" s="32">
        <f t="shared" si="12"/>
        <v>0</v>
      </c>
      <c r="Y43" s="35">
        <v>10</v>
      </c>
      <c r="Z43" s="32">
        <f t="shared" si="13"/>
        <v>12.048192771084338</v>
      </c>
      <c r="AA43" s="35">
        <v>0</v>
      </c>
      <c r="AB43" s="32">
        <f t="shared" si="14"/>
        <v>0</v>
      </c>
      <c r="AC43" s="32">
        <f t="shared" si="15"/>
        <v>0</v>
      </c>
      <c r="AD43" s="35">
        <v>13</v>
      </c>
      <c r="AE43" s="32">
        <f t="shared" si="16"/>
        <v>15.66265060240964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296</v>
      </c>
      <c r="D44" s="35">
        <v>280</v>
      </c>
      <c r="E44" s="32">
        <f t="shared" si="2"/>
        <v>94.594594594594597</v>
      </c>
      <c r="F44" s="35">
        <v>69</v>
      </c>
      <c r="G44" s="32">
        <f t="shared" si="3"/>
        <v>24.642857142857146</v>
      </c>
      <c r="H44" s="106">
        <f t="shared" si="0"/>
        <v>265</v>
      </c>
      <c r="I44" s="32">
        <f t="shared" si="4"/>
        <v>94.642857142857139</v>
      </c>
      <c r="J44" s="32">
        <f t="shared" si="5"/>
        <v>89.527027027027032</v>
      </c>
      <c r="K44" s="35">
        <v>155</v>
      </c>
      <c r="L44" s="32">
        <f t="shared" si="6"/>
        <v>55.357142857142861</v>
      </c>
      <c r="M44" s="35">
        <v>110</v>
      </c>
      <c r="N44" s="32">
        <f t="shared" si="7"/>
        <v>39.285714285714285</v>
      </c>
      <c r="O44" s="99">
        <f t="shared" si="19"/>
        <v>15</v>
      </c>
      <c r="P44" s="32">
        <f t="shared" si="8"/>
        <v>5.3571428571428568</v>
      </c>
      <c r="Q44" s="35">
        <v>0</v>
      </c>
      <c r="R44" s="32">
        <f t="shared" si="9"/>
        <v>0</v>
      </c>
      <c r="S44" s="35">
        <v>12</v>
      </c>
      <c r="T44" s="32">
        <f t="shared" si="10"/>
        <v>4.2857142857142856</v>
      </c>
      <c r="U44" s="35">
        <v>41</v>
      </c>
      <c r="V44" s="32">
        <f t="shared" si="11"/>
        <v>14.642857142857144</v>
      </c>
      <c r="W44" s="35">
        <v>16</v>
      </c>
      <c r="X44" s="32">
        <f t="shared" si="12"/>
        <v>5.7142857142857144</v>
      </c>
      <c r="Y44" s="35">
        <v>19</v>
      </c>
      <c r="Z44" s="32">
        <f t="shared" si="13"/>
        <v>6.7857142857142856</v>
      </c>
      <c r="AA44" s="35">
        <v>0</v>
      </c>
      <c r="AB44" s="32">
        <f t="shared" si="14"/>
        <v>0</v>
      </c>
      <c r="AC44" s="32">
        <f t="shared" si="15"/>
        <v>0</v>
      </c>
      <c r="AD44" s="35">
        <v>20</v>
      </c>
      <c r="AE44" s="32">
        <f t="shared" si="16"/>
        <v>7.1428571428571423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32</v>
      </c>
      <c r="D45" s="35">
        <v>31</v>
      </c>
      <c r="E45" s="32">
        <f t="shared" si="2"/>
        <v>96.875</v>
      </c>
      <c r="F45" s="35">
        <v>16</v>
      </c>
      <c r="G45" s="32">
        <f t="shared" si="3"/>
        <v>51.612903225806448</v>
      </c>
      <c r="H45" s="106">
        <f t="shared" si="0"/>
        <v>27</v>
      </c>
      <c r="I45" s="32">
        <f t="shared" si="4"/>
        <v>87.096774193548384</v>
      </c>
      <c r="J45" s="32">
        <f t="shared" si="5"/>
        <v>84.375</v>
      </c>
      <c r="K45" s="35">
        <v>23</v>
      </c>
      <c r="L45" s="32">
        <f t="shared" si="6"/>
        <v>74.193548387096769</v>
      </c>
      <c r="M45" s="35">
        <v>4</v>
      </c>
      <c r="N45" s="32">
        <f t="shared" si="7"/>
        <v>12.903225806451612</v>
      </c>
      <c r="O45" s="99">
        <f t="shared" si="19"/>
        <v>4</v>
      </c>
      <c r="P45" s="32">
        <f t="shared" si="8"/>
        <v>12.903225806451612</v>
      </c>
      <c r="Q45" s="35">
        <v>4</v>
      </c>
      <c r="R45" s="32">
        <f t="shared" si="9"/>
        <v>100</v>
      </c>
      <c r="S45" s="35">
        <v>1</v>
      </c>
      <c r="T45" s="32">
        <f t="shared" si="10"/>
        <v>3.225806451612903</v>
      </c>
      <c r="U45" s="35">
        <v>2</v>
      </c>
      <c r="V45" s="32">
        <f t="shared" si="11"/>
        <v>6.4516129032258061</v>
      </c>
      <c r="W45" s="35">
        <v>0</v>
      </c>
      <c r="X45" s="32">
        <f t="shared" si="12"/>
        <v>0</v>
      </c>
      <c r="Y45" s="35">
        <v>0</v>
      </c>
      <c r="Z45" s="32">
        <f t="shared" si="13"/>
        <v>0</v>
      </c>
      <c r="AA45" s="35">
        <v>0</v>
      </c>
      <c r="AB45" s="32">
        <f t="shared" si="14"/>
        <v>0</v>
      </c>
      <c r="AC45" s="32">
        <f t="shared" si="15"/>
        <v>0</v>
      </c>
      <c r="AD45" s="35">
        <v>1</v>
      </c>
      <c r="AE45" s="32">
        <f t="shared" si="16"/>
        <v>3.225806451612903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24</v>
      </c>
      <c r="D46" s="35">
        <v>21</v>
      </c>
      <c r="E46" s="32">
        <f t="shared" si="2"/>
        <v>87.5</v>
      </c>
      <c r="F46" s="35">
        <v>5</v>
      </c>
      <c r="G46" s="32">
        <f t="shared" si="3"/>
        <v>23.809523809523807</v>
      </c>
      <c r="H46" s="106">
        <f t="shared" si="0"/>
        <v>21</v>
      </c>
      <c r="I46" s="32">
        <f t="shared" si="4"/>
        <v>100</v>
      </c>
      <c r="J46" s="32">
        <f t="shared" si="5"/>
        <v>87.5</v>
      </c>
      <c r="K46" s="35">
        <v>20</v>
      </c>
      <c r="L46" s="32">
        <f t="shared" si="6"/>
        <v>95.238095238095227</v>
      </c>
      <c r="M46" s="35">
        <v>1</v>
      </c>
      <c r="N46" s="32">
        <f t="shared" si="7"/>
        <v>4.7619047619047619</v>
      </c>
      <c r="O46" s="99">
        <f t="shared" si="19"/>
        <v>0</v>
      </c>
      <c r="P46" s="32">
        <f t="shared" si="8"/>
        <v>0</v>
      </c>
      <c r="Q46" s="35">
        <v>0</v>
      </c>
      <c r="R46" s="32">
        <f t="shared" si="9"/>
        <v>0</v>
      </c>
      <c r="S46" s="35">
        <v>1</v>
      </c>
      <c r="T46" s="32">
        <f t="shared" si="10"/>
        <v>4.7619047619047619</v>
      </c>
      <c r="U46" s="35">
        <v>1</v>
      </c>
      <c r="V46" s="32">
        <f t="shared" si="11"/>
        <v>4.7619047619047619</v>
      </c>
      <c r="W46" s="35">
        <v>0</v>
      </c>
      <c r="X46" s="32">
        <f t="shared" si="12"/>
        <v>0</v>
      </c>
      <c r="Y46" s="35">
        <v>5</v>
      </c>
      <c r="Z46" s="32">
        <f t="shared" si="13"/>
        <v>23.809523809523807</v>
      </c>
      <c r="AA46" s="35">
        <v>0</v>
      </c>
      <c r="AB46" s="32">
        <f t="shared" si="14"/>
        <v>0</v>
      </c>
      <c r="AC46" s="32">
        <f t="shared" si="15"/>
        <v>0</v>
      </c>
      <c r="AD46" s="35">
        <v>6</v>
      </c>
      <c r="AE46" s="32">
        <f t="shared" si="16"/>
        <v>28.571428571428569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36</v>
      </c>
      <c r="D47" s="35">
        <v>34</v>
      </c>
      <c r="E47" s="32">
        <f t="shared" si="2"/>
        <v>94.444444444444443</v>
      </c>
      <c r="F47" s="35">
        <v>14</v>
      </c>
      <c r="G47" s="32">
        <f t="shared" si="3"/>
        <v>41.17647058823529</v>
      </c>
      <c r="H47" s="106">
        <f t="shared" si="0"/>
        <v>22</v>
      </c>
      <c r="I47" s="32">
        <f t="shared" si="4"/>
        <v>64.705882352941174</v>
      </c>
      <c r="J47" s="32">
        <f t="shared" si="5"/>
        <v>61.111111111111114</v>
      </c>
      <c r="K47" s="35">
        <v>10</v>
      </c>
      <c r="L47" s="32">
        <f t="shared" si="6"/>
        <v>29.411764705882355</v>
      </c>
      <c r="M47" s="35">
        <v>12</v>
      </c>
      <c r="N47" s="32">
        <f t="shared" si="7"/>
        <v>35.294117647058826</v>
      </c>
      <c r="O47" s="99">
        <f t="shared" si="19"/>
        <v>12</v>
      </c>
      <c r="P47" s="32">
        <f t="shared" si="8"/>
        <v>35.294117647058826</v>
      </c>
      <c r="Q47" s="35">
        <v>0</v>
      </c>
      <c r="R47" s="32">
        <f t="shared" si="9"/>
        <v>0</v>
      </c>
      <c r="S47" s="35">
        <v>2</v>
      </c>
      <c r="T47" s="32">
        <f t="shared" si="10"/>
        <v>5.8823529411764701</v>
      </c>
      <c r="U47" s="35">
        <v>5</v>
      </c>
      <c r="V47" s="32">
        <f t="shared" si="11"/>
        <v>14.705882352941178</v>
      </c>
      <c r="W47" s="35">
        <v>4</v>
      </c>
      <c r="X47" s="32">
        <f t="shared" si="12"/>
        <v>11.76470588235294</v>
      </c>
      <c r="Y47" s="35">
        <v>9</v>
      </c>
      <c r="Z47" s="32">
        <f t="shared" si="13"/>
        <v>26.47058823529412</v>
      </c>
      <c r="AA47" s="35">
        <v>0</v>
      </c>
      <c r="AB47" s="32">
        <f t="shared" si="14"/>
        <v>0</v>
      </c>
      <c r="AC47" s="32">
        <f t="shared" si="15"/>
        <v>0</v>
      </c>
      <c r="AD47" s="35">
        <v>3</v>
      </c>
      <c r="AE47" s="32">
        <f t="shared" si="16"/>
        <v>8.8235294117647065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176</v>
      </c>
      <c r="D48" s="35">
        <v>157</v>
      </c>
      <c r="E48" s="32">
        <f t="shared" si="2"/>
        <v>89.204545454545453</v>
      </c>
      <c r="F48" s="35">
        <v>90</v>
      </c>
      <c r="G48" s="32">
        <f t="shared" si="3"/>
        <v>57.324840764331206</v>
      </c>
      <c r="H48" s="106">
        <f t="shared" si="0"/>
        <v>155</v>
      </c>
      <c r="I48" s="32">
        <f t="shared" si="4"/>
        <v>98.726114649681534</v>
      </c>
      <c r="J48" s="32">
        <f t="shared" si="5"/>
        <v>88.068181818181827</v>
      </c>
      <c r="K48" s="35">
        <v>75</v>
      </c>
      <c r="L48" s="32">
        <f t="shared" si="6"/>
        <v>47.770700636942678</v>
      </c>
      <c r="M48" s="35">
        <v>80</v>
      </c>
      <c r="N48" s="32">
        <f t="shared" si="7"/>
        <v>50.955414012738856</v>
      </c>
      <c r="O48" s="99">
        <f t="shared" si="19"/>
        <v>2</v>
      </c>
      <c r="P48" s="32">
        <f t="shared" si="8"/>
        <v>1.2738853503184715</v>
      </c>
      <c r="Q48" s="35">
        <v>0</v>
      </c>
      <c r="R48" s="32">
        <f t="shared" si="9"/>
        <v>0</v>
      </c>
      <c r="S48" s="35">
        <v>4</v>
      </c>
      <c r="T48" s="32">
        <f t="shared" si="10"/>
        <v>2.547770700636943</v>
      </c>
      <c r="U48" s="35">
        <v>17</v>
      </c>
      <c r="V48" s="32">
        <f t="shared" si="11"/>
        <v>10.828025477707007</v>
      </c>
      <c r="W48" s="35">
        <v>28</v>
      </c>
      <c r="X48" s="32">
        <f t="shared" si="12"/>
        <v>17.834394904458598</v>
      </c>
      <c r="Y48" s="35">
        <v>0</v>
      </c>
      <c r="Z48" s="32">
        <f t="shared" si="13"/>
        <v>0</v>
      </c>
      <c r="AA48" s="35">
        <v>11</v>
      </c>
      <c r="AB48" s="32">
        <f t="shared" si="14"/>
        <v>7.0063694267515926</v>
      </c>
      <c r="AC48" s="32">
        <f t="shared" si="15"/>
        <v>0</v>
      </c>
      <c r="AD48" s="35">
        <v>18</v>
      </c>
      <c r="AE48" s="32">
        <f t="shared" si="16"/>
        <v>11.464968152866243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0</v>
      </c>
      <c r="D49" s="35">
        <v>0</v>
      </c>
      <c r="E49" s="32">
        <f t="shared" si="2"/>
        <v>0</v>
      </c>
      <c r="F49" s="35">
        <v>0</v>
      </c>
      <c r="G49" s="32">
        <f t="shared" si="3"/>
        <v>0</v>
      </c>
      <c r="H49" s="106">
        <f t="shared" si="0"/>
        <v>0</v>
      </c>
      <c r="I49" s="32">
        <f t="shared" si="4"/>
        <v>0</v>
      </c>
      <c r="J49" s="32">
        <f t="shared" si="5"/>
        <v>0</v>
      </c>
      <c r="K49" s="35">
        <v>0</v>
      </c>
      <c r="L49" s="32">
        <f t="shared" si="6"/>
        <v>0</v>
      </c>
      <c r="M49" s="35">
        <v>0</v>
      </c>
      <c r="N49" s="32">
        <f t="shared" si="7"/>
        <v>0</v>
      </c>
      <c r="O49" s="99">
        <f t="shared" si="19"/>
        <v>0</v>
      </c>
      <c r="P49" s="32">
        <f t="shared" si="8"/>
        <v>0</v>
      </c>
      <c r="Q49" s="35">
        <v>0</v>
      </c>
      <c r="R49" s="32">
        <f t="shared" si="9"/>
        <v>0</v>
      </c>
      <c r="S49" s="35">
        <v>0</v>
      </c>
      <c r="T49" s="32">
        <f t="shared" si="10"/>
        <v>0</v>
      </c>
      <c r="U49" s="35">
        <v>0</v>
      </c>
      <c r="V49" s="32">
        <f t="shared" si="11"/>
        <v>0</v>
      </c>
      <c r="W49" s="35">
        <v>0</v>
      </c>
      <c r="X49" s="32">
        <f t="shared" si="12"/>
        <v>0</v>
      </c>
      <c r="Y49" s="35">
        <v>0</v>
      </c>
      <c r="Z49" s="32">
        <f t="shared" si="13"/>
        <v>0</v>
      </c>
      <c r="AA49" s="35">
        <v>0</v>
      </c>
      <c r="AB49" s="32">
        <f t="shared" si="14"/>
        <v>0</v>
      </c>
      <c r="AC49" s="32">
        <f t="shared" si="15"/>
        <v>0</v>
      </c>
      <c r="AD49" s="35">
        <v>0</v>
      </c>
      <c r="AE49" s="32">
        <f t="shared" si="16"/>
        <v>0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24</v>
      </c>
      <c r="D50" s="35">
        <v>24</v>
      </c>
      <c r="E50" s="32">
        <f t="shared" si="2"/>
        <v>100</v>
      </c>
      <c r="F50" s="35">
        <v>17</v>
      </c>
      <c r="G50" s="32">
        <f t="shared" si="3"/>
        <v>70.833333333333343</v>
      </c>
      <c r="H50" s="106">
        <f t="shared" si="0"/>
        <v>19</v>
      </c>
      <c r="I50" s="32">
        <f t="shared" si="4"/>
        <v>79.166666666666657</v>
      </c>
      <c r="J50" s="32">
        <f t="shared" si="5"/>
        <v>79.166666666666657</v>
      </c>
      <c r="K50" s="35">
        <v>9</v>
      </c>
      <c r="L50" s="32">
        <f t="shared" si="6"/>
        <v>37.5</v>
      </c>
      <c r="M50" s="35">
        <v>10</v>
      </c>
      <c r="N50" s="32">
        <f t="shared" si="7"/>
        <v>41.666666666666671</v>
      </c>
      <c r="O50" s="99">
        <f t="shared" si="19"/>
        <v>5</v>
      </c>
      <c r="P50" s="32">
        <f t="shared" si="8"/>
        <v>20.833333333333336</v>
      </c>
      <c r="Q50" s="35">
        <v>0</v>
      </c>
      <c r="R50" s="32">
        <f t="shared" si="9"/>
        <v>0</v>
      </c>
      <c r="S50" s="35">
        <v>0</v>
      </c>
      <c r="T50" s="32">
        <f t="shared" si="10"/>
        <v>0</v>
      </c>
      <c r="U50" s="35">
        <v>7</v>
      </c>
      <c r="V50" s="32">
        <f t="shared" si="11"/>
        <v>29.166666666666668</v>
      </c>
      <c r="W50" s="35">
        <v>0</v>
      </c>
      <c r="X50" s="32">
        <f t="shared" si="12"/>
        <v>0</v>
      </c>
      <c r="Y50" s="35">
        <v>4</v>
      </c>
      <c r="Z50" s="32">
        <f t="shared" si="13"/>
        <v>16.666666666666664</v>
      </c>
      <c r="AA50" s="35">
        <v>0</v>
      </c>
      <c r="AB50" s="32">
        <f t="shared" si="14"/>
        <v>0</v>
      </c>
      <c r="AC50" s="32">
        <f t="shared" si="15"/>
        <v>0</v>
      </c>
      <c r="AD50" s="35">
        <v>10</v>
      </c>
      <c r="AE50" s="32">
        <f t="shared" si="16"/>
        <v>41.666666666666671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40</v>
      </c>
      <c r="D51" s="35">
        <v>39</v>
      </c>
      <c r="E51" s="32">
        <f t="shared" si="2"/>
        <v>97.5</v>
      </c>
      <c r="F51" s="35">
        <v>18</v>
      </c>
      <c r="G51" s="32">
        <f t="shared" si="3"/>
        <v>46.153846153846153</v>
      </c>
      <c r="H51" s="106">
        <f t="shared" si="0"/>
        <v>31</v>
      </c>
      <c r="I51" s="32">
        <f t="shared" si="4"/>
        <v>79.487179487179489</v>
      </c>
      <c r="J51" s="32">
        <f t="shared" si="5"/>
        <v>77.5</v>
      </c>
      <c r="K51" s="35">
        <v>17</v>
      </c>
      <c r="L51" s="32">
        <f t="shared" si="6"/>
        <v>43.589743589743591</v>
      </c>
      <c r="M51" s="35">
        <v>14</v>
      </c>
      <c r="N51" s="32">
        <f t="shared" si="7"/>
        <v>35.897435897435898</v>
      </c>
      <c r="O51" s="99">
        <f t="shared" si="19"/>
        <v>8</v>
      </c>
      <c r="P51" s="32">
        <f t="shared" si="8"/>
        <v>20.512820512820511</v>
      </c>
      <c r="Q51" s="35">
        <v>0</v>
      </c>
      <c r="R51" s="32">
        <f t="shared" si="9"/>
        <v>0</v>
      </c>
      <c r="S51" s="35">
        <v>1</v>
      </c>
      <c r="T51" s="32">
        <f t="shared" si="10"/>
        <v>2.5641025641025639</v>
      </c>
      <c r="U51" s="35">
        <v>6</v>
      </c>
      <c r="V51" s="32">
        <f t="shared" si="11"/>
        <v>15.384615384615385</v>
      </c>
      <c r="W51" s="35">
        <v>2</v>
      </c>
      <c r="X51" s="32">
        <f t="shared" si="12"/>
        <v>5.1282051282051277</v>
      </c>
      <c r="Y51" s="35">
        <v>3</v>
      </c>
      <c r="Z51" s="32">
        <f t="shared" si="13"/>
        <v>7.6923076923076925</v>
      </c>
      <c r="AA51" s="35">
        <v>0</v>
      </c>
      <c r="AB51" s="32">
        <f t="shared" si="14"/>
        <v>0</v>
      </c>
      <c r="AC51" s="32">
        <f t="shared" si="15"/>
        <v>0</v>
      </c>
      <c r="AD51" s="35">
        <v>4</v>
      </c>
      <c r="AE51" s="32">
        <f t="shared" si="16"/>
        <v>10.256410256410255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120</v>
      </c>
      <c r="D52" s="35">
        <v>119</v>
      </c>
      <c r="E52" s="32">
        <f t="shared" si="2"/>
        <v>99.166666666666671</v>
      </c>
      <c r="F52" s="35">
        <v>41</v>
      </c>
      <c r="G52" s="32">
        <f t="shared" si="3"/>
        <v>34.45378151260504</v>
      </c>
      <c r="H52" s="106">
        <f t="shared" si="0"/>
        <v>102</v>
      </c>
      <c r="I52" s="32">
        <f t="shared" si="4"/>
        <v>85.714285714285708</v>
      </c>
      <c r="J52" s="32">
        <f t="shared" si="5"/>
        <v>85</v>
      </c>
      <c r="K52" s="35">
        <v>61</v>
      </c>
      <c r="L52" s="32">
        <f t="shared" si="6"/>
        <v>51.260504201680668</v>
      </c>
      <c r="M52" s="35">
        <v>41</v>
      </c>
      <c r="N52" s="32">
        <f t="shared" si="7"/>
        <v>34.45378151260504</v>
      </c>
      <c r="O52" s="99">
        <f t="shared" si="19"/>
        <v>17</v>
      </c>
      <c r="P52" s="32">
        <f t="shared" si="8"/>
        <v>14.285714285714285</v>
      </c>
      <c r="Q52" s="35">
        <v>1</v>
      </c>
      <c r="R52" s="32">
        <f t="shared" si="9"/>
        <v>5.8823529411764701</v>
      </c>
      <c r="S52" s="35">
        <v>8</v>
      </c>
      <c r="T52" s="32">
        <f t="shared" si="10"/>
        <v>6.7226890756302522</v>
      </c>
      <c r="U52" s="35">
        <v>16</v>
      </c>
      <c r="V52" s="32">
        <f t="shared" si="11"/>
        <v>13.445378151260504</v>
      </c>
      <c r="W52" s="35">
        <v>0</v>
      </c>
      <c r="X52" s="32">
        <f t="shared" si="12"/>
        <v>0</v>
      </c>
      <c r="Y52" s="35">
        <v>7</v>
      </c>
      <c r="Z52" s="32">
        <f t="shared" si="13"/>
        <v>5.8823529411764701</v>
      </c>
      <c r="AA52" s="35">
        <v>0</v>
      </c>
      <c r="AB52" s="32">
        <f t="shared" si="14"/>
        <v>0</v>
      </c>
      <c r="AC52" s="32">
        <f t="shared" si="15"/>
        <v>0</v>
      </c>
      <c r="AD52" s="35">
        <v>9</v>
      </c>
      <c r="AE52" s="32">
        <f t="shared" si="16"/>
        <v>7.5630252100840334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100</v>
      </c>
      <c r="D53" s="35">
        <v>103</v>
      </c>
      <c r="E53" s="32">
        <f t="shared" si="2"/>
        <v>103</v>
      </c>
      <c r="F53" s="35">
        <v>35</v>
      </c>
      <c r="G53" s="32">
        <f t="shared" si="3"/>
        <v>33.980582524271846</v>
      </c>
      <c r="H53" s="106">
        <f t="shared" si="0"/>
        <v>92</v>
      </c>
      <c r="I53" s="32">
        <f t="shared" si="4"/>
        <v>89.320388349514573</v>
      </c>
      <c r="J53" s="32">
        <f t="shared" si="5"/>
        <v>92</v>
      </c>
      <c r="K53" s="35">
        <v>57</v>
      </c>
      <c r="L53" s="32">
        <f t="shared" si="6"/>
        <v>55.339805825242713</v>
      </c>
      <c r="M53" s="35">
        <v>35</v>
      </c>
      <c r="N53" s="32">
        <f t="shared" si="7"/>
        <v>33.980582524271846</v>
      </c>
      <c r="O53" s="99">
        <f t="shared" si="19"/>
        <v>11</v>
      </c>
      <c r="P53" s="32">
        <f t="shared" si="8"/>
        <v>10.679611650485436</v>
      </c>
      <c r="Q53" s="35">
        <v>1</v>
      </c>
      <c r="R53" s="32">
        <f t="shared" si="9"/>
        <v>9.0909090909090917</v>
      </c>
      <c r="S53" s="35">
        <v>2</v>
      </c>
      <c r="T53" s="32">
        <f t="shared" si="10"/>
        <v>1.9417475728155338</v>
      </c>
      <c r="U53" s="35">
        <v>13</v>
      </c>
      <c r="V53" s="32">
        <f t="shared" si="11"/>
        <v>12.621359223300971</v>
      </c>
      <c r="W53" s="35">
        <v>6</v>
      </c>
      <c r="X53" s="32">
        <f t="shared" si="12"/>
        <v>5.825242718446602</v>
      </c>
      <c r="Y53" s="35">
        <v>8</v>
      </c>
      <c r="Z53" s="32">
        <f t="shared" si="13"/>
        <v>7.7669902912621351</v>
      </c>
      <c r="AA53" s="35">
        <v>0</v>
      </c>
      <c r="AB53" s="32">
        <f t="shared" si="14"/>
        <v>0</v>
      </c>
      <c r="AC53" s="32">
        <f t="shared" si="15"/>
        <v>0</v>
      </c>
      <c r="AD53" s="35">
        <v>6</v>
      </c>
      <c r="AE53" s="32">
        <f t="shared" si="16"/>
        <v>5.825242718446602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123</v>
      </c>
      <c r="D54" s="35">
        <v>120</v>
      </c>
      <c r="E54" s="32">
        <f t="shared" si="2"/>
        <v>97.560975609756099</v>
      </c>
      <c r="F54" s="35">
        <v>44</v>
      </c>
      <c r="G54" s="32">
        <f t="shared" si="3"/>
        <v>36.666666666666664</v>
      </c>
      <c r="H54" s="106">
        <f t="shared" si="0"/>
        <v>114</v>
      </c>
      <c r="I54" s="32">
        <f t="shared" si="4"/>
        <v>95</v>
      </c>
      <c r="J54" s="32">
        <f t="shared" si="5"/>
        <v>92.682926829268297</v>
      </c>
      <c r="K54" s="35">
        <v>34</v>
      </c>
      <c r="L54" s="32">
        <f t="shared" si="6"/>
        <v>28.333333333333332</v>
      </c>
      <c r="M54" s="35">
        <v>80</v>
      </c>
      <c r="N54" s="32">
        <f t="shared" si="7"/>
        <v>66.666666666666657</v>
      </c>
      <c r="O54" s="99">
        <f t="shared" si="19"/>
        <v>6</v>
      </c>
      <c r="P54" s="32">
        <f t="shared" si="8"/>
        <v>5</v>
      </c>
      <c r="Q54" s="35">
        <v>0</v>
      </c>
      <c r="R54" s="32">
        <f t="shared" si="9"/>
        <v>0</v>
      </c>
      <c r="S54" s="35">
        <v>4</v>
      </c>
      <c r="T54" s="32">
        <f t="shared" si="10"/>
        <v>3.3333333333333335</v>
      </c>
      <c r="U54" s="35">
        <v>6</v>
      </c>
      <c r="V54" s="32">
        <f t="shared" si="11"/>
        <v>5</v>
      </c>
      <c r="W54" s="35">
        <v>0</v>
      </c>
      <c r="X54" s="32">
        <f t="shared" si="12"/>
        <v>0</v>
      </c>
      <c r="Y54" s="35">
        <v>10</v>
      </c>
      <c r="Z54" s="32">
        <f t="shared" si="13"/>
        <v>8.3333333333333321</v>
      </c>
      <c r="AA54" s="35">
        <v>0</v>
      </c>
      <c r="AB54" s="32">
        <f t="shared" si="14"/>
        <v>0</v>
      </c>
      <c r="AC54" s="32">
        <f t="shared" si="15"/>
        <v>0</v>
      </c>
      <c r="AD54" s="35">
        <v>3</v>
      </c>
      <c r="AE54" s="32">
        <f t="shared" si="16"/>
        <v>2.5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920.6</v>
      </c>
      <c r="D55" s="10">
        <f>SUM(D56:D63)</f>
        <v>899</v>
      </c>
      <c r="E55" s="43">
        <f>IF(C55=0,0,D55/C55*100)</f>
        <v>97.653704106017813</v>
      </c>
      <c r="F55" s="10">
        <f>SUM(F56:F63)</f>
        <v>435</v>
      </c>
      <c r="G55" s="43">
        <f>IF(D55=0,0,F55/D55*100)</f>
        <v>48.387096774193552</v>
      </c>
      <c r="H55" s="61">
        <f>SUM(H56:H63)</f>
        <v>833</v>
      </c>
      <c r="I55" s="43">
        <f>IF(D55=0,0,H55/D55*100)</f>
        <v>92.65850945494995</v>
      </c>
      <c r="J55" s="43">
        <f>IF(C55=0,0,H55/C55*100)</f>
        <v>90.484466652183357</v>
      </c>
      <c r="K55" s="10">
        <f>SUM(K56:K63)</f>
        <v>497</v>
      </c>
      <c r="L55" s="43">
        <f>IF(D55=0,0,K55/D55*100)</f>
        <v>55.28364849833148</v>
      </c>
      <c r="M55" s="10">
        <f>SUM(M56:M63)</f>
        <v>336</v>
      </c>
      <c r="N55" s="43">
        <f>IF(D55=0,0,M55/D55*100)</f>
        <v>37.37486095661847</v>
      </c>
      <c r="O55" s="61">
        <f>SUM(O56:O63)</f>
        <v>66</v>
      </c>
      <c r="P55" s="43">
        <f>IF(D55=0,0,O55/D55*100)</f>
        <v>7.3414905450500552</v>
      </c>
      <c r="Q55" s="10">
        <f>SUM(Q56:Q63)</f>
        <v>4</v>
      </c>
      <c r="R55" s="43">
        <f t="shared" si="9"/>
        <v>6.0606060606060606</v>
      </c>
      <c r="S55" s="10">
        <f>SUM(S56:S63)</f>
        <v>72</v>
      </c>
      <c r="T55" s="43">
        <f>IF(D55=0,0,S55/D55*100)</f>
        <v>8.008898776418242</v>
      </c>
      <c r="U55" s="10">
        <f>SUM(U56:U63)</f>
        <v>109</v>
      </c>
      <c r="V55" s="43">
        <f t="shared" si="11"/>
        <v>12.124582869855395</v>
      </c>
      <c r="W55" s="10">
        <f>SUM(W56:W63)</f>
        <v>22</v>
      </c>
      <c r="X55" s="43">
        <f>IF(D55=0,0,W55/D55*100)</f>
        <v>2.4471635150166855</v>
      </c>
      <c r="Y55" s="10">
        <f>SUM(Y56:Y63)</f>
        <v>66</v>
      </c>
      <c r="Z55" s="43">
        <f>IF(D55=0,0,Y55/D55*100)</f>
        <v>7.3414905450500552</v>
      </c>
      <c r="AA55" s="10">
        <f>SUM(AA56:AA63)</f>
        <v>4</v>
      </c>
      <c r="AB55" s="43">
        <f>IF(D55=0,0,AA55/D55*100)</f>
        <v>0.44493882091212456</v>
      </c>
      <c r="AC55" s="43">
        <f>IF(Y55=0,0,AA55/Y55*100)</f>
        <v>6.0606060606060606</v>
      </c>
      <c r="AD55" s="10">
        <f>SUM(AD56:AD63)</f>
        <v>61</v>
      </c>
      <c r="AE55" s="43">
        <f t="shared" si="16"/>
        <v>6.7853170189099004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40</v>
      </c>
      <c r="D56" s="35">
        <v>38</v>
      </c>
      <c r="E56" s="32">
        <f t="shared" si="2"/>
        <v>95</v>
      </c>
      <c r="F56" s="35">
        <v>26</v>
      </c>
      <c r="G56" s="32">
        <f t="shared" si="3"/>
        <v>68.421052631578945</v>
      </c>
      <c r="H56" s="106">
        <f t="shared" si="0"/>
        <v>38</v>
      </c>
      <c r="I56" s="32">
        <f t="shared" si="4"/>
        <v>100</v>
      </c>
      <c r="J56" s="32">
        <f t="shared" si="5"/>
        <v>95</v>
      </c>
      <c r="K56" s="35">
        <v>31</v>
      </c>
      <c r="L56" s="32">
        <f t="shared" si="6"/>
        <v>81.578947368421055</v>
      </c>
      <c r="M56" s="35">
        <v>7</v>
      </c>
      <c r="N56" s="32">
        <f t="shared" si="7"/>
        <v>18.421052631578945</v>
      </c>
      <c r="O56" s="99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0</v>
      </c>
      <c r="T56" s="32">
        <f t="shared" si="10"/>
        <v>0</v>
      </c>
      <c r="U56" s="35">
        <v>2</v>
      </c>
      <c r="V56" s="32">
        <f t="shared" si="11"/>
        <v>5.2631578947368416</v>
      </c>
      <c r="W56" s="35">
        <v>0</v>
      </c>
      <c r="X56" s="32">
        <f t="shared" si="12"/>
        <v>0</v>
      </c>
      <c r="Y56" s="35">
        <v>2</v>
      </c>
      <c r="Z56" s="32">
        <f t="shared" si="13"/>
        <v>5.2631578947368416</v>
      </c>
      <c r="AA56" s="35">
        <v>0</v>
      </c>
      <c r="AB56" s="32">
        <f t="shared" si="14"/>
        <v>0</v>
      </c>
      <c r="AC56" s="32">
        <f t="shared" si="15"/>
        <v>0</v>
      </c>
      <c r="AD56" s="35">
        <v>1</v>
      </c>
      <c r="AE56" s="32">
        <f t="shared" si="16"/>
        <v>2.6315789473684208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2</v>
      </c>
      <c r="D57" s="35">
        <v>2</v>
      </c>
      <c r="E57" s="32">
        <f t="shared" si="2"/>
        <v>100</v>
      </c>
      <c r="F57" s="35">
        <v>1</v>
      </c>
      <c r="G57" s="32">
        <f t="shared" si="3"/>
        <v>50</v>
      </c>
      <c r="H57" s="106">
        <f t="shared" si="0"/>
        <v>2</v>
      </c>
      <c r="I57" s="32">
        <f t="shared" si="4"/>
        <v>100</v>
      </c>
      <c r="J57" s="32">
        <f t="shared" si="5"/>
        <v>100</v>
      </c>
      <c r="K57" s="35">
        <v>1</v>
      </c>
      <c r="L57" s="32">
        <f t="shared" si="6"/>
        <v>50</v>
      </c>
      <c r="M57" s="35">
        <v>1</v>
      </c>
      <c r="N57" s="32">
        <f t="shared" si="7"/>
        <v>50</v>
      </c>
      <c r="O57" s="99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1</v>
      </c>
      <c r="T57" s="32">
        <f t="shared" si="10"/>
        <v>50</v>
      </c>
      <c r="U57" s="35">
        <v>0</v>
      </c>
      <c r="V57" s="32">
        <f t="shared" si="11"/>
        <v>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77</v>
      </c>
      <c r="D58" s="35">
        <v>75</v>
      </c>
      <c r="E58" s="32">
        <f t="shared" si="2"/>
        <v>97.402597402597408</v>
      </c>
      <c r="F58" s="35">
        <v>34</v>
      </c>
      <c r="G58" s="32">
        <f t="shared" si="3"/>
        <v>45.333333333333329</v>
      </c>
      <c r="H58" s="106">
        <f t="shared" si="0"/>
        <v>56</v>
      </c>
      <c r="I58" s="32">
        <f t="shared" si="4"/>
        <v>74.666666666666671</v>
      </c>
      <c r="J58" s="32">
        <f t="shared" si="5"/>
        <v>72.727272727272734</v>
      </c>
      <c r="K58" s="35">
        <v>17</v>
      </c>
      <c r="L58" s="32">
        <f t="shared" si="6"/>
        <v>22.666666666666664</v>
      </c>
      <c r="M58" s="35">
        <v>39</v>
      </c>
      <c r="N58" s="32">
        <f t="shared" si="7"/>
        <v>52</v>
      </c>
      <c r="O58" s="99">
        <f t="shared" si="20"/>
        <v>19</v>
      </c>
      <c r="P58" s="32">
        <f t="shared" si="8"/>
        <v>25.333333333333336</v>
      </c>
      <c r="Q58" s="35">
        <v>0</v>
      </c>
      <c r="R58" s="32">
        <f t="shared" si="9"/>
        <v>0</v>
      </c>
      <c r="S58" s="35">
        <v>9</v>
      </c>
      <c r="T58" s="32">
        <f t="shared" si="10"/>
        <v>12</v>
      </c>
      <c r="U58" s="35">
        <v>7</v>
      </c>
      <c r="V58" s="32">
        <f t="shared" si="11"/>
        <v>9.3333333333333339</v>
      </c>
      <c r="W58" s="35">
        <v>0</v>
      </c>
      <c r="X58" s="32">
        <f t="shared" si="12"/>
        <v>0</v>
      </c>
      <c r="Y58" s="35">
        <v>12</v>
      </c>
      <c r="Z58" s="32">
        <f t="shared" si="13"/>
        <v>16</v>
      </c>
      <c r="AA58" s="35">
        <v>0</v>
      </c>
      <c r="AB58" s="32">
        <f t="shared" si="14"/>
        <v>0</v>
      </c>
      <c r="AC58" s="32">
        <f t="shared" si="15"/>
        <v>0</v>
      </c>
      <c r="AD58" s="35">
        <v>1</v>
      </c>
      <c r="AE58" s="32">
        <f t="shared" si="16"/>
        <v>1.3333333333333335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16</v>
      </c>
      <c r="D59" s="35">
        <v>17</v>
      </c>
      <c r="E59" s="32">
        <f t="shared" si="2"/>
        <v>106.25</v>
      </c>
      <c r="F59" s="35">
        <v>7</v>
      </c>
      <c r="G59" s="32">
        <f t="shared" si="3"/>
        <v>41.17647058823529</v>
      </c>
      <c r="H59" s="106">
        <f t="shared" si="0"/>
        <v>17</v>
      </c>
      <c r="I59" s="32">
        <f t="shared" si="4"/>
        <v>100</v>
      </c>
      <c r="J59" s="32">
        <f t="shared" si="5"/>
        <v>106.25</v>
      </c>
      <c r="K59" s="35">
        <v>13</v>
      </c>
      <c r="L59" s="32">
        <f t="shared" si="6"/>
        <v>76.470588235294116</v>
      </c>
      <c r="M59" s="35">
        <v>4</v>
      </c>
      <c r="N59" s="32">
        <f t="shared" si="7"/>
        <v>23.52941176470588</v>
      </c>
      <c r="O59" s="99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1</v>
      </c>
      <c r="T59" s="32">
        <f t="shared" si="10"/>
        <v>5.8823529411764701</v>
      </c>
      <c r="U59" s="35">
        <v>4</v>
      </c>
      <c r="V59" s="32">
        <f t="shared" si="11"/>
        <v>23.52941176470588</v>
      </c>
      <c r="W59" s="35">
        <v>0</v>
      </c>
      <c r="X59" s="32">
        <f t="shared" si="12"/>
        <v>0</v>
      </c>
      <c r="Y59" s="35">
        <v>1</v>
      </c>
      <c r="Z59" s="32">
        <f t="shared" si="13"/>
        <v>5.8823529411764701</v>
      </c>
      <c r="AA59" s="35">
        <v>0</v>
      </c>
      <c r="AB59" s="32">
        <f t="shared" si="14"/>
        <v>0</v>
      </c>
      <c r="AC59" s="32">
        <f t="shared" si="15"/>
        <v>0</v>
      </c>
      <c r="AD59" s="35">
        <v>0</v>
      </c>
      <c r="AE59" s="32">
        <f t="shared" si="16"/>
        <v>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265</v>
      </c>
      <c r="D60" s="35">
        <v>263</v>
      </c>
      <c r="E60" s="32">
        <f t="shared" si="2"/>
        <v>99.245283018867923</v>
      </c>
      <c r="F60" s="35">
        <v>93</v>
      </c>
      <c r="G60" s="32">
        <f t="shared" si="3"/>
        <v>35.361216730038024</v>
      </c>
      <c r="H60" s="106">
        <f t="shared" si="0"/>
        <v>251</v>
      </c>
      <c r="I60" s="32">
        <f t="shared" si="4"/>
        <v>95.437262357414454</v>
      </c>
      <c r="J60" s="32">
        <f t="shared" si="5"/>
        <v>94.716981132075475</v>
      </c>
      <c r="K60" s="35">
        <v>185</v>
      </c>
      <c r="L60" s="32">
        <f t="shared" si="6"/>
        <v>70.342205323193923</v>
      </c>
      <c r="M60" s="35">
        <v>66</v>
      </c>
      <c r="N60" s="32">
        <f t="shared" si="7"/>
        <v>25.095057034220531</v>
      </c>
      <c r="O60" s="99">
        <f t="shared" si="20"/>
        <v>12</v>
      </c>
      <c r="P60" s="32">
        <f t="shared" si="8"/>
        <v>4.5627376425855513</v>
      </c>
      <c r="Q60" s="35">
        <v>1</v>
      </c>
      <c r="R60" s="32">
        <f t="shared" si="9"/>
        <v>8.3333333333333321</v>
      </c>
      <c r="S60" s="35">
        <v>9</v>
      </c>
      <c r="T60" s="32">
        <f t="shared" si="10"/>
        <v>3.4220532319391634</v>
      </c>
      <c r="U60" s="35">
        <v>33</v>
      </c>
      <c r="V60" s="32">
        <f t="shared" si="11"/>
        <v>12.547528517110266</v>
      </c>
      <c r="W60" s="35">
        <v>3</v>
      </c>
      <c r="X60" s="32">
        <f t="shared" si="12"/>
        <v>1.1406844106463878</v>
      </c>
      <c r="Y60" s="35">
        <v>25</v>
      </c>
      <c r="Z60" s="32">
        <f t="shared" si="13"/>
        <v>9.5057034220532319</v>
      </c>
      <c r="AA60" s="35">
        <v>2</v>
      </c>
      <c r="AB60" s="32">
        <f t="shared" si="14"/>
        <v>0.76045627376425851</v>
      </c>
      <c r="AC60" s="32">
        <f t="shared" si="15"/>
        <v>8</v>
      </c>
      <c r="AD60" s="35">
        <v>28</v>
      </c>
      <c r="AE60" s="32">
        <f t="shared" si="16"/>
        <v>10.646387832699618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98</v>
      </c>
      <c r="D61" s="35">
        <v>94</v>
      </c>
      <c r="E61" s="32">
        <f t="shared" si="2"/>
        <v>95.918367346938766</v>
      </c>
      <c r="F61" s="35">
        <v>56</v>
      </c>
      <c r="G61" s="32">
        <f t="shared" si="3"/>
        <v>59.574468085106382</v>
      </c>
      <c r="H61" s="106">
        <f t="shared" si="0"/>
        <v>93</v>
      </c>
      <c r="I61" s="32">
        <f t="shared" si="4"/>
        <v>98.936170212765958</v>
      </c>
      <c r="J61" s="32">
        <f t="shared" si="5"/>
        <v>94.897959183673478</v>
      </c>
      <c r="K61" s="35">
        <v>53</v>
      </c>
      <c r="L61" s="32">
        <f t="shared" si="6"/>
        <v>56.38297872340425</v>
      </c>
      <c r="M61" s="35">
        <v>40</v>
      </c>
      <c r="N61" s="32">
        <f t="shared" si="7"/>
        <v>42.553191489361701</v>
      </c>
      <c r="O61" s="99">
        <f t="shared" si="20"/>
        <v>1</v>
      </c>
      <c r="P61" s="32">
        <f t="shared" si="8"/>
        <v>1.0638297872340425</v>
      </c>
      <c r="Q61" s="35">
        <v>0</v>
      </c>
      <c r="R61" s="32">
        <f t="shared" si="9"/>
        <v>0</v>
      </c>
      <c r="S61" s="35">
        <v>3</v>
      </c>
      <c r="T61" s="32">
        <f t="shared" si="10"/>
        <v>3.1914893617021276</v>
      </c>
      <c r="U61" s="35">
        <v>5</v>
      </c>
      <c r="V61" s="32">
        <f t="shared" si="11"/>
        <v>5.3191489361702127</v>
      </c>
      <c r="W61" s="35">
        <v>6</v>
      </c>
      <c r="X61" s="32">
        <f t="shared" si="12"/>
        <v>6.3829787234042552</v>
      </c>
      <c r="Y61" s="35">
        <v>3</v>
      </c>
      <c r="Z61" s="32">
        <f t="shared" si="13"/>
        <v>3.1914893617021276</v>
      </c>
      <c r="AA61" s="35">
        <v>0</v>
      </c>
      <c r="AB61" s="32">
        <f t="shared" si="14"/>
        <v>0</v>
      </c>
      <c r="AC61" s="32">
        <f t="shared" si="15"/>
        <v>0</v>
      </c>
      <c r="AD61" s="35">
        <v>4</v>
      </c>
      <c r="AE61" s="32">
        <f t="shared" si="16"/>
        <v>4.2553191489361701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214.6</v>
      </c>
      <c r="D62" s="35">
        <v>209</v>
      </c>
      <c r="E62" s="32">
        <f t="shared" si="2"/>
        <v>97.390493942218086</v>
      </c>
      <c r="F62" s="35">
        <v>127</v>
      </c>
      <c r="G62" s="32">
        <f t="shared" si="3"/>
        <v>60.765550239234443</v>
      </c>
      <c r="H62" s="106">
        <f t="shared" si="0"/>
        <v>197</v>
      </c>
      <c r="I62" s="32">
        <f t="shared" si="4"/>
        <v>94.258373205741634</v>
      </c>
      <c r="J62" s="32">
        <f t="shared" si="5"/>
        <v>91.798695246971107</v>
      </c>
      <c r="K62" s="35">
        <v>108</v>
      </c>
      <c r="L62" s="32">
        <f t="shared" si="6"/>
        <v>51.674641148325364</v>
      </c>
      <c r="M62" s="35">
        <v>89</v>
      </c>
      <c r="N62" s="32">
        <f t="shared" si="7"/>
        <v>42.58373205741627</v>
      </c>
      <c r="O62" s="99">
        <f t="shared" si="20"/>
        <v>12</v>
      </c>
      <c r="P62" s="32">
        <f t="shared" si="8"/>
        <v>5.741626794258373</v>
      </c>
      <c r="Q62" s="35">
        <v>2</v>
      </c>
      <c r="R62" s="32">
        <f t="shared" si="9"/>
        <v>16.666666666666664</v>
      </c>
      <c r="S62" s="35">
        <v>39</v>
      </c>
      <c r="T62" s="32">
        <f t="shared" si="10"/>
        <v>18.660287081339714</v>
      </c>
      <c r="U62" s="35">
        <v>27</v>
      </c>
      <c r="V62" s="32">
        <f t="shared" si="11"/>
        <v>12.918660287081341</v>
      </c>
      <c r="W62" s="35">
        <v>3</v>
      </c>
      <c r="X62" s="32">
        <f t="shared" si="12"/>
        <v>1.4354066985645932</v>
      </c>
      <c r="Y62" s="35">
        <v>11</v>
      </c>
      <c r="Z62" s="32">
        <f t="shared" si="13"/>
        <v>5.2631578947368416</v>
      </c>
      <c r="AA62" s="35">
        <v>0</v>
      </c>
      <c r="AB62" s="32">
        <f t="shared" si="14"/>
        <v>0</v>
      </c>
      <c r="AC62" s="32">
        <f t="shared" si="15"/>
        <v>0</v>
      </c>
      <c r="AD62" s="35">
        <v>17</v>
      </c>
      <c r="AE62" s="32">
        <f t="shared" si="16"/>
        <v>8.133971291866029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208</v>
      </c>
      <c r="D63" s="35">
        <v>201</v>
      </c>
      <c r="E63" s="32">
        <f t="shared" si="2"/>
        <v>96.634615384615387</v>
      </c>
      <c r="F63" s="35">
        <v>91</v>
      </c>
      <c r="G63" s="32">
        <f t="shared" si="3"/>
        <v>45.273631840796021</v>
      </c>
      <c r="H63" s="106">
        <f t="shared" si="0"/>
        <v>179</v>
      </c>
      <c r="I63" s="32">
        <f t="shared" si="4"/>
        <v>89.054726368159209</v>
      </c>
      <c r="J63" s="32">
        <f t="shared" si="5"/>
        <v>86.057692307692307</v>
      </c>
      <c r="K63" s="35">
        <v>89</v>
      </c>
      <c r="L63" s="32">
        <f t="shared" si="6"/>
        <v>44.278606965174127</v>
      </c>
      <c r="M63" s="35">
        <v>90</v>
      </c>
      <c r="N63" s="32">
        <f t="shared" si="7"/>
        <v>44.776119402985074</v>
      </c>
      <c r="O63" s="99">
        <f t="shared" si="20"/>
        <v>22</v>
      </c>
      <c r="P63" s="32">
        <f t="shared" si="8"/>
        <v>10.945273631840797</v>
      </c>
      <c r="Q63" s="35">
        <v>1</v>
      </c>
      <c r="R63" s="32">
        <f t="shared" si="9"/>
        <v>4.5454545454545459</v>
      </c>
      <c r="S63" s="35">
        <v>10</v>
      </c>
      <c r="T63" s="32">
        <f t="shared" si="10"/>
        <v>4.9751243781094532</v>
      </c>
      <c r="U63" s="35">
        <v>31</v>
      </c>
      <c r="V63" s="32">
        <f t="shared" si="11"/>
        <v>15.422885572139302</v>
      </c>
      <c r="W63" s="35">
        <v>10</v>
      </c>
      <c r="X63" s="32">
        <f t="shared" si="12"/>
        <v>4.9751243781094532</v>
      </c>
      <c r="Y63" s="35">
        <v>12</v>
      </c>
      <c r="Z63" s="32">
        <f t="shared" si="13"/>
        <v>5.9701492537313428</v>
      </c>
      <c r="AA63" s="35">
        <v>2</v>
      </c>
      <c r="AB63" s="32">
        <f t="shared" si="14"/>
        <v>0.99502487562189057</v>
      </c>
      <c r="AC63" s="32">
        <f t="shared" si="15"/>
        <v>16.666666666666664</v>
      </c>
      <c r="AD63" s="35">
        <v>10</v>
      </c>
      <c r="AE63" s="32">
        <f t="shared" si="16"/>
        <v>4.9751243781094532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478</v>
      </c>
      <c r="D64" s="10">
        <f>SUM(D65:D71)</f>
        <v>471</v>
      </c>
      <c r="E64" s="43">
        <f>IF(C64=0,0,D64/C64*100)</f>
        <v>98.535564853556494</v>
      </c>
      <c r="F64" s="10">
        <f>SUM(F65:F71)</f>
        <v>163</v>
      </c>
      <c r="G64" s="43">
        <f>IF(D64=0,0,F64/D64*100)</f>
        <v>34.607218683651801</v>
      </c>
      <c r="H64" s="61">
        <f>SUM(H65:H71)</f>
        <v>405</v>
      </c>
      <c r="I64" s="43">
        <f>IF(D64=0,0,H64/D64*100)</f>
        <v>85.98726114649682</v>
      </c>
      <c r="J64" s="43">
        <f>IF(C64=0,0,H64/C64*100)</f>
        <v>84.728033472803347</v>
      </c>
      <c r="K64" s="10">
        <f>SUM(K65:K71)</f>
        <v>232</v>
      </c>
      <c r="L64" s="43">
        <f>IF(D64=0,0,K64/D64*100)</f>
        <v>49.256900212314228</v>
      </c>
      <c r="M64" s="10">
        <f>SUM(M65:M71)</f>
        <v>173</v>
      </c>
      <c r="N64" s="43">
        <f>IF(D64=0,0,M64/D64*100)</f>
        <v>36.730360934182585</v>
      </c>
      <c r="O64" s="61">
        <f>SUM(O65:O71)</f>
        <v>66</v>
      </c>
      <c r="P64" s="43">
        <f>IF(D64=0,0,O64/D64*100)</f>
        <v>14.012738853503185</v>
      </c>
      <c r="Q64" s="10">
        <f>SUM(Q65:Q71)</f>
        <v>7</v>
      </c>
      <c r="R64" s="43">
        <f t="shared" si="9"/>
        <v>10.606060606060606</v>
      </c>
      <c r="S64" s="10">
        <f>SUM(S65:S71)</f>
        <v>17</v>
      </c>
      <c r="T64" s="43">
        <f>IF(D64=0,0,S64/D64*100)</f>
        <v>3.6093418259023355</v>
      </c>
      <c r="U64" s="10">
        <f>SUM(U65:U71)</f>
        <v>92</v>
      </c>
      <c r="V64" s="43">
        <f t="shared" si="11"/>
        <v>19.53290870488323</v>
      </c>
      <c r="W64" s="10">
        <f>SUM(W65:W71)</f>
        <v>32</v>
      </c>
      <c r="X64" s="43">
        <f>IF(D64=0,0,W64/D64*100)</f>
        <v>6.7940552016985141</v>
      </c>
      <c r="Y64" s="10">
        <f>SUM(Y65:Y71)</f>
        <v>33</v>
      </c>
      <c r="Z64" s="43">
        <f>IF(D64=0,0,Y64/D64*100)</f>
        <v>7.0063694267515926</v>
      </c>
      <c r="AA64" s="10">
        <f>SUM(AA65:AA71)</f>
        <v>0</v>
      </c>
      <c r="AB64" s="43">
        <f>IF(D64=0,0,AA64/D64*100)</f>
        <v>0</v>
      </c>
      <c r="AC64" s="43">
        <f>IF(Y64=0,0,AA64/Y64*100)</f>
        <v>0</v>
      </c>
      <c r="AD64" s="10">
        <f>SUM(AD65:AD71)</f>
        <v>21</v>
      </c>
      <c r="AE64" s="43">
        <f t="shared" si="16"/>
        <v>4.4585987261146496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0</v>
      </c>
      <c r="D65" s="35">
        <v>0</v>
      </c>
      <c r="E65" s="32">
        <f t="shared" si="2"/>
        <v>0</v>
      </c>
      <c r="F65" s="35">
        <v>0</v>
      </c>
      <c r="G65" s="32">
        <f t="shared" si="3"/>
        <v>0</v>
      </c>
      <c r="H65" s="106">
        <f t="shared" si="0"/>
        <v>0</v>
      </c>
      <c r="I65" s="32">
        <f t="shared" si="4"/>
        <v>0</v>
      </c>
      <c r="J65" s="32">
        <f t="shared" si="5"/>
        <v>0</v>
      </c>
      <c r="K65" s="35">
        <v>0</v>
      </c>
      <c r="L65" s="32">
        <f t="shared" si="6"/>
        <v>0</v>
      </c>
      <c r="M65" s="35">
        <v>0</v>
      </c>
      <c r="N65" s="32">
        <f t="shared" si="7"/>
        <v>0</v>
      </c>
      <c r="O65" s="99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0</v>
      </c>
      <c r="T65" s="32">
        <f t="shared" si="10"/>
        <v>0</v>
      </c>
      <c r="U65" s="35">
        <v>0</v>
      </c>
      <c r="V65" s="32">
        <f t="shared" si="11"/>
        <v>0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0</v>
      </c>
      <c r="D66" s="35">
        <v>0</v>
      </c>
      <c r="E66" s="32">
        <f t="shared" si="2"/>
        <v>0</v>
      </c>
      <c r="F66" s="35">
        <v>0</v>
      </c>
      <c r="G66" s="32">
        <f t="shared" si="3"/>
        <v>0</v>
      </c>
      <c r="H66" s="106">
        <f t="shared" si="0"/>
        <v>0</v>
      </c>
      <c r="I66" s="32">
        <f t="shared" si="4"/>
        <v>0</v>
      </c>
      <c r="J66" s="32">
        <f t="shared" si="5"/>
        <v>0</v>
      </c>
      <c r="K66" s="35">
        <v>0</v>
      </c>
      <c r="L66" s="32">
        <f t="shared" si="6"/>
        <v>0</v>
      </c>
      <c r="M66" s="35">
        <v>0</v>
      </c>
      <c r="N66" s="32">
        <f t="shared" si="7"/>
        <v>0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9</v>
      </c>
      <c r="D67" s="35">
        <v>9</v>
      </c>
      <c r="E67" s="32">
        <f t="shared" si="2"/>
        <v>100</v>
      </c>
      <c r="F67" s="35">
        <v>1</v>
      </c>
      <c r="G67" s="32">
        <f t="shared" si="3"/>
        <v>11.111111111111111</v>
      </c>
      <c r="H67" s="106">
        <f t="shared" si="0"/>
        <v>9</v>
      </c>
      <c r="I67" s="32">
        <f t="shared" si="4"/>
        <v>100</v>
      </c>
      <c r="J67" s="32">
        <f t="shared" si="5"/>
        <v>100</v>
      </c>
      <c r="K67" s="35">
        <v>9</v>
      </c>
      <c r="L67" s="32">
        <f t="shared" si="6"/>
        <v>100</v>
      </c>
      <c r="M67" s="35">
        <v>0</v>
      </c>
      <c r="N67" s="32">
        <f t="shared" si="7"/>
        <v>0</v>
      </c>
      <c r="O67" s="99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0</v>
      </c>
      <c r="T67" s="32">
        <f t="shared" si="10"/>
        <v>0</v>
      </c>
      <c r="U67" s="35">
        <v>0</v>
      </c>
      <c r="V67" s="32">
        <f t="shared" si="11"/>
        <v>0</v>
      </c>
      <c r="W67" s="35">
        <v>0</v>
      </c>
      <c r="X67" s="32">
        <f t="shared" si="12"/>
        <v>0</v>
      </c>
      <c r="Y67" s="35">
        <v>0</v>
      </c>
      <c r="Z67" s="32">
        <f t="shared" si="13"/>
        <v>0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5</v>
      </c>
      <c r="D68" s="35">
        <v>5</v>
      </c>
      <c r="E68" s="32">
        <f t="shared" si="2"/>
        <v>100</v>
      </c>
      <c r="F68" s="35">
        <v>0</v>
      </c>
      <c r="G68" s="32">
        <f t="shared" si="3"/>
        <v>0</v>
      </c>
      <c r="H68" s="106">
        <f t="shared" si="0"/>
        <v>5</v>
      </c>
      <c r="I68" s="32">
        <f t="shared" si="4"/>
        <v>100</v>
      </c>
      <c r="J68" s="32">
        <f t="shared" si="5"/>
        <v>100</v>
      </c>
      <c r="K68" s="35">
        <v>4</v>
      </c>
      <c r="L68" s="32">
        <f t="shared" si="6"/>
        <v>80</v>
      </c>
      <c r="M68" s="35">
        <v>1</v>
      </c>
      <c r="N68" s="32">
        <f t="shared" si="7"/>
        <v>20</v>
      </c>
      <c r="O68" s="99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0</v>
      </c>
      <c r="T68" s="32">
        <f t="shared" si="10"/>
        <v>0</v>
      </c>
      <c r="U68" s="35">
        <v>1</v>
      </c>
      <c r="V68" s="32">
        <f t="shared" si="11"/>
        <v>20</v>
      </c>
      <c r="W68" s="35">
        <v>0</v>
      </c>
      <c r="X68" s="32">
        <f t="shared" si="12"/>
        <v>0</v>
      </c>
      <c r="Y68" s="35">
        <v>0</v>
      </c>
      <c r="Z68" s="32">
        <f t="shared" si="13"/>
        <v>0</v>
      </c>
      <c r="AA68" s="35">
        <v>0</v>
      </c>
      <c r="AB68" s="32">
        <f t="shared" si="14"/>
        <v>0</v>
      </c>
      <c r="AC68" s="32">
        <f t="shared" si="15"/>
        <v>0</v>
      </c>
      <c r="AD68" s="35">
        <v>0</v>
      </c>
      <c r="AE68" s="32">
        <f t="shared" si="16"/>
        <v>0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0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0</v>
      </c>
      <c r="I69" s="32">
        <f t="shared" si="4"/>
        <v>0</v>
      </c>
      <c r="J69" s="32">
        <f t="shared" si="5"/>
        <v>0</v>
      </c>
      <c r="K69" s="35">
        <v>0</v>
      </c>
      <c r="L69" s="32">
        <f t="shared" si="6"/>
        <v>0</v>
      </c>
      <c r="M69" s="35">
        <v>0</v>
      </c>
      <c r="N69" s="32">
        <f t="shared" si="7"/>
        <v>0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0</v>
      </c>
      <c r="T69" s="32">
        <f t="shared" si="10"/>
        <v>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0</v>
      </c>
      <c r="D70" s="35">
        <v>0</v>
      </c>
      <c r="E70" s="32">
        <f t="shared" si="2"/>
        <v>0</v>
      </c>
      <c r="F70" s="35">
        <v>0</v>
      </c>
      <c r="G70" s="32">
        <f t="shared" si="3"/>
        <v>0</v>
      </c>
      <c r="H70" s="106">
        <f t="shared" si="0"/>
        <v>0</v>
      </c>
      <c r="I70" s="32">
        <f t="shared" si="4"/>
        <v>0</v>
      </c>
      <c r="J70" s="32">
        <f t="shared" si="5"/>
        <v>0</v>
      </c>
      <c r="K70" s="35">
        <v>0</v>
      </c>
      <c r="L70" s="32">
        <f t="shared" si="6"/>
        <v>0</v>
      </c>
      <c r="M70" s="35">
        <v>0</v>
      </c>
      <c r="N70" s="32">
        <f t="shared" si="7"/>
        <v>0</v>
      </c>
      <c r="O70" s="99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464</v>
      </c>
      <c r="D71" s="35">
        <v>457</v>
      </c>
      <c r="E71" s="32">
        <f t="shared" si="2"/>
        <v>98.491379310344826</v>
      </c>
      <c r="F71" s="35">
        <v>162</v>
      </c>
      <c r="G71" s="32">
        <f t="shared" si="3"/>
        <v>35.448577680525162</v>
      </c>
      <c r="H71" s="106">
        <f t="shared" si="0"/>
        <v>391</v>
      </c>
      <c r="I71" s="32">
        <f t="shared" si="4"/>
        <v>85.557986870897153</v>
      </c>
      <c r="J71" s="32">
        <f t="shared" si="5"/>
        <v>84.267241379310349</v>
      </c>
      <c r="K71" s="35">
        <v>219</v>
      </c>
      <c r="L71" s="32">
        <f t="shared" si="6"/>
        <v>47.921225382932164</v>
      </c>
      <c r="M71" s="35">
        <v>172</v>
      </c>
      <c r="N71" s="32">
        <f t="shared" si="7"/>
        <v>37.636761487964989</v>
      </c>
      <c r="O71" s="99">
        <f t="shared" si="21"/>
        <v>66</v>
      </c>
      <c r="P71" s="32">
        <f t="shared" si="8"/>
        <v>14.442013129102845</v>
      </c>
      <c r="Q71" s="35">
        <v>7</v>
      </c>
      <c r="R71" s="32">
        <f t="shared" si="9"/>
        <v>10.606060606060606</v>
      </c>
      <c r="S71" s="35">
        <v>17</v>
      </c>
      <c r="T71" s="32">
        <f t="shared" si="10"/>
        <v>3.7199124726477026</v>
      </c>
      <c r="U71" s="35">
        <v>91</v>
      </c>
      <c r="V71" s="32">
        <f t="shared" si="11"/>
        <v>19.912472647702405</v>
      </c>
      <c r="W71" s="35">
        <v>32</v>
      </c>
      <c r="X71" s="32">
        <f t="shared" si="12"/>
        <v>7.0021881838074398</v>
      </c>
      <c r="Y71" s="35">
        <v>33</v>
      </c>
      <c r="Z71" s="32">
        <f t="shared" si="13"/>
        <v>7.2210065645514225</v>
      </c>
      <c r="AA71" s="35">
        <v>0</v>
      </c>
      <c r="AB71" s="32">
        <f t="shared" si="14"/>
        <v>0</v>
      </c>
      <c r="AC71" s="32">
        <f t="shared" si="15"/>
        <v>0</v>
      </c>
      <c r="AD71" s="35">
        <v>21</v>
      </c>
      <c r="AE71" s="32">
        <f t="shared" si="16"/>
        <v>4.5951859956236323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273</v>
      </c>
      <c r="D72" s="10">
        <f>SUM(D73:D78)</f>
        <v>261</v>
      </c>
      <c r="E72" s="43">
        <f t="shared" si="2"/>
        <v>95.604395604395606</v>
      </c>
      <c r="F72" s="10">
        <f>SUM(F73:F78)</f>
        <v>106</v>
      </c>
      <c r="G72" s="43">
        <f t="shared" si="3"/>
        <v>40.61302681992337</v>
      </c>
      <c r="H72" s="61">
        <f>SUM(H73:H78)</f>
        <v>218</v>
      </c>
      <c r="I72" s="43">
        <f>IF(D72=0,0,H72/D72*100)</f>
        <v>83.524904214559399</v>
      </c>
      <c r="J72" s="43">
        <f>IF(C72=0,0,H72/C72*100)</f>
        <v>79.853479853479854</v>
      </c>
      <c r="K72" s="10">
        <f>SUM(K73:K78)</f>
        <v>115</v>
      </c>
      <c r="L72" s="43">
        <f t="shared" si="6"/>
        <v>44.061302681992338</v>
      </c>
      <c r="M72" s="10">
        <f>SUM(M73:M78)</f>
        <v>103</v>
      </c>
      <c r="N72" s="43">
        <f>IF(D72=0,0,M72/D72*100)</f>
        <v>39.463601532567047</v>
      </c>
      <c r="O72" s="61">
        <f>SUM(O73:O78)</f>
        <v>43</v>
      </c>
      <c r="P72" s="43">
        <f>IF(D72=0,0,O72/D72*100)</f>
        <v>16.475095785440612</v>
      </c>
      <c r="Q72" s="10">
        <f>SUM(Q73:Q78)</f>
        <v>2</v>
      </c>
      <c r="R72" s="43">
        <f t="shared" si="9"/>
        <v>4.6511627906976747</v>
      </c>
      <c r="S72" s="10">
        <f>SUM(S73:S78)</f>
        <v>5</v>
      </c>
      <c r="T72" s="43">
        <f>IF(D72=0,0,S72/D72*100)</f>
        <v>1.9157088122605364</v>
      </c>
      <c r="U72" s="10">
        <f>SUM(U73:U78)</f>
        <v>39</v>
      </c>
      <c r="V72" s="43">
        <f t="shared" si="11"/>
        <v>14.942528735632186</v>
      </c>
      <c r="W72" s="10">
        <f>SUM(W73:W78)</f>
        <v>13</v>
      </c>
      <c r="X72" s="43">
        <f>IF(D72=0,0,W72/D72*100)</f>
        <v>4.980842911877394</v>
      </c>
      <c r="Y72" s="10">
        <f>SUM(Y73:Y78)</f>
        <v>35</v>
      </c>
      <c r="Z72" s="43">
        <f>IF(D72=0,0,Y72/D72*100)</f>
        <v>13.409961685823754</v>
      </c>
      <c r="AA72" s="10">
        <f>SUM(AA73:AA78)</f>
        <v>0</v>
      </c>
      <c r="AB72" s="43">
        <f>IF(D72=0,0,AA72/D72*100)</f>
        <v>0</v>
      </c>
      <c r="AC72" s="43">
        <f>IF(Y72=0,0,AA72/Y72*100)</f>
        <v>0</v>
      </c>
      <c r="AD72" s="10">
        <f>SUM(AD73:AD78)</f>
        <v>28</v>
      </c>
      <c r="AE72" s="43">
        <f t="shared" si="16"/>
        <v>10.727969348659004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59</v>
      </c>
      <c r="D73" s="35">
        <v>59</v>
      </c>
      <c r="E73" s="32">
        <f t="shared" si="2"/>
        <v>100</v>
      </c>
      <c r="F73" s="35">
        <v>24</v>
      </c>
      <c r="G73" s="32">
        <f t="shared" si="3"/>
        <v>40.677966101694921</v>
      </c>
      <c r="H73" s="106">
        <f t="shared" si="0"/>
        <v>43</v>
      </c>
      <c r="I73" s="32">
        <f t="shared" si="4"/>
        <v>72.881355932203391</v>
      </c>
      <c r="J73" s="32">
        <f t="shared" si="5"/>
        <v>72.881355932203391</v>
      </c>
      <c r="K73" s="35">
        <v>11</v>
      </c>
      <c r="L73" s="32">
        <f t="shared" si="6"/>
        <v>18.64406779661017</v>
      </c>
      <c r="M73" s="35">
        <v>32</v>
      </c>
      <c r="N73" s="32">
        <f t="shared" si="7"/>
        <v>54.237288135593218</v>
      </c>
      <c r="O73" s="99">
        <f t="shared" ref="O73:O78" si="22">D73-H73</f>
        <v>16</v>
      </c>
      <c r="P73" s="32">
        <f t="shared" si="8"/>
        <v>27.118644067796609</v>
      </c>
      <c r="Q73" s="35">
        <v>0</v>
      </c>
      <c r="R73" s="32">
        <f t="shared" si="9"/>
        <v>0</v>
      </c>
      <c r="S73" s="35">
        <v>2</v>
      </c>
      <c r="T73" s="32">
        <f t="shared" si="10"/>
        <v>3.3898305084745761</v>
      </c>
      <c r="U73" s="35">
        <v>15</v>
      </c>
      <c r="V73" s="32">
        <f t="shared" si="11"/>
        <v>25.423728813559322</v>
      </c>
      <c r="W73" s="35">
        <v>4</v>
      </c>
      <c r="X73" s="32">
        <f t="shared" si="12"/>
        <v>6.7796610169491522</v>
      </c>
      <c r="Y73" s="35">
        <v>9</v>
      </c>
      <c r="Z73" s="32">
        <f t="shared" si="13"/>
        <v>15.254237288135593</v>
      </c>
      <c r="AA73" s="35">
        <v>0</v>
      </c>
      <c r="AB73" s="32">
        <f t="shared" si="14"/>
        <v>0</v>
      </c>
      <c r="AC73" s="32">
        <f t="shared" si="15"/>
        <v>0</v>
      </c>
      <c r="AD73" s="35">
        <v>7</v>
      </c>
      <c r="AE73" s="32">
        <f t="shared" si="16"/>
        <v>11.864406779661017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83</v>
      </c>
      <c r="D74" s="35">
        <v>77</v>
      </c>
      <c r="E74" s="32">
        <f t="shared" si="2"/>
        <v>92.771084337349393</v>
      </c>
      <c r="F74" s="35">
        <v>38</v>
      </c>
      <c r="G74" s="32">
        <f t="shared" si="3"/>
        <v>49.350649350649348</v>
      </c>
      <c r="H74" s="106">
        <f t="shared" si="0"/>
        <v>64</v>
      </c>
      <c r="I74" s="32">
        <f t="shared" si="4"/>
        <v>83.116883116883116</v>
      </c>
      <c r="J74" s="32">
        <f t="shared" si="5"/>
        <v>77.108433734939766</v>
      </c>
      <c r="K74" s="35">
        <v>40</v>
      </c>
      <c r="L74" s="32">
        <f t="shared" si="6"/>
        <v>51.94805194805194</v>
      </c>
      <c r="M74" s="35">
        <v>24</v>
      </c>
      <c r="N74" s="32">
        <f t="shared" si="7"/>
        <v>31.168831168831169</v>
      </c>
      <c r="O74" s="99">
        <f t="shared" si="22"/>
        <v>13</v>
      </c>
      <c r="P74" s="32">
        <f t="shared" si="8"/>
        <v>16.883116883116884</v>
      </c>
      <c r="Q74" s="35">
        <v>1</v>
      </c>
      <c r="R74" s="32">
        <f t="shared" si="9"/>
        <v>7.6923076923076925</v>
      </c>
      <c r="S74" s="35">
        <v>1</v>
      </c>
      <c r="T74" s="32">
        <f t="shared" si="10"/>
        <v>1.2987012987012987</v>
      </c>
      <c r="U74" s="35">
        <v>12</v>
      </c>
      <c r="V74" s="32">
        <f t="shared" si="11"/>
        <v>15.584415584415584</v>
      </c>
      <c r="W74" s="35">
        <v>2</v>
      </c>
      <c r="X74" s="32">
        <f t="shared" si="12"/>
        <v>2.5974025974025974</v>
      </c>
      <c r="Y74" s="35">
        <v>9</v>
      </c>
      <c r="Z74" s="32">
        <f t="shared" si="13"/>
        <v>11.688311688311687</v>
      </c>
      <c r="AA74" s="35">
        <v>0</v>
      </c>
      <c r="AB74" s="32">
        <f t="shared" si="14"/>
        <v>0</v>
      </c>
      <c r="AC74" s="32">
        <f t="shared" si="15"/>
        <v>0</v>
      </c>
      <c r="AD74" s="35">
        <v>12</v>
      </c>
      <c r="AE74" s="32">
        <f t="shared" si="16"/>
        <v>15.584415584415584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57</v>
      </c>
      <c r="D75" s="35">
        <v>54</v>
      </c>
      <c r="E75" s="32">
        <f t="shared" si="2"/>
        <v>94.73684210526315</v>
      </c>
      <c r="F75" s="35">
        <v>18</v>
      </c>
      <c r="G75" s="32">
        <f t="shared" si="3"/>
        <v>33.333333333333329</v>
      </c>
      <c r="H75" s="106">
        <f t="shared" si="0"/>
        <v>47</v>
      </c>
      <c r="I75" s="32">
        <f t="shared" si="4"/>
        <v>87.037037037037038</v>
      </c>
      <c r="J75" s="32">
        <f t="shared" si="5"/>
        <v>82.456140350877192</v>
      </c>
      <c r="K75" s="35">
        <v>28</v>
      </c>
      <c r="L75" s="32">
        <f t="shared" si="6"/>
        <v>51.851851851851848</v>
      </c>
      <c r="M75" s="35">
        <v>19</v>
      </c>
      <c r="N75" s="32">
        <f t="shared" si="7"/>
        <v>35.185185185185183</v>
      </c>
      <c r="O75" s="99">
        <f t="shared" si="22"/>
        <v>7</v>
      </c>
      <c r="P75" s="32">
        <f t="shared" si="8"/>
        <v>12.962962962962962</v>
      </c>
      <c r="Q75" s="35">
        <v>0</v>
      </c>
      <c r="R75" s="32">
        <f t="shared" si="9"/>
        <v>0</v>
      </c>
      <c r="S75" s="35">
        <v>1</v>
      </c>
      <c r="T75" s="32">
        <f t="shared" si="10"/>
        <v>1.8518518518518516</v>
      </c>
      <c r="U75" s="35">
        <v>9</v>
      </c>
      <c r="V75" s="32">
        <f t="shared" si="11"/>
        <v>16.666666666666664</v>
      </c>
      <c r="W75" s="35">
        <v>7</v>
      </c>
      <c r="X75" s="32">
        <f t="shared" si="12"/>
        <v>12.962962962962962</v>
      </c>
      <c r="Y75" s="35">
        <v>9</v>
      </c>
      <c r="Z75" s="32">
        <f t="shared" si="13"/>
        <v>16.666666666666664</v>
      </c>
      <c r="AA75" s="35">
        <v>0</v>
      </c>
      <c r="AB75" s="32">
        <f t="shared" si="14"/>
        <v>0</v>
      </c>
      <c r="AC75" s="32">
        <f t="shared" si="15"/>
        <v>0</v>
      </c>
      <c r="AD75" s="35">
        <v>4</v>
      </c>
      <c r="AE75" s="32">
        <f t="shared" si="16"/>
        <v>7.4074074074074066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57</v>
      </c>
      <c r="D76" s="35">
        <v>55</v>
      </c>
      <c r="E76" s="32">
        <f t="shared" si="2"/>
        <v>96.491228070175438</v>
      </c>
      <c r="F76" s="35">
        <v>24</v>
      </c>
      <c r="G76" s="32">
        <f t="shared" si="3"/>
        <v>43.636363636363633</v>
      </c>
      <c r="H76" s="106">
        <f t="shared" si="0"/>
        <v>52</v>
      </c>
      <c r="I76" s="32">
        <f t="shared" si="4"/>
        <v>94.545454545454547</v>
      </c>
      <c r="J76" s="32">
        <f t="shared" si="5"/>
        <v>91.228070175438589</v>
      </c>
      <c r="K76" s="35">
        <v>30</v>
      </c>
      <c r="L76" s="32">
        <f t="shared" si="6"/>
        <v>54.54545454545454</v>
      </c>
      <c r="M76" s="35">
        <v>22</v>
      </c>
      <c r="N76" s="32">
        <f t="shared" si="7"/>
        <v>40</v>
      </c>
      <c r="O76" s="99">
        <f t="shared" si="22"/>
        <v>3</v>
      </c>
      <c r="P76" s="32">
        <f t="shared" si="8"/>
        <v>5.4545454545454541</v>
      </c>
      <c r="Q76" s="35">
        <v>1</v>
      </c>
      <c r="R76" s="32">
        <f t="shared" si="9"/>
        <v>33.333333333333329</v>
      </c>
      <c r="S76" s="35">
        <v>0</v>
      </c>
      <c r="T76" s="32">
        <f t="shared" si="10"/>
        <v>0</v>
      </c>
      <c r="U76" s="35">
        <v>3</v>
      </c>
      <c r="V76" s="32">
        <f t="shared" si="11"/>
        <v>5.4545454545454541</v>
      </c>
      <c r="W76" s="35">
        <v>0</v>
      </c>
      <c r="X76" s="32">
        <f t="shared" si="12"/>
        <v>0</v>
      </c>
      <c r="Y76" s="35">
        <v>3</v>
      </c>
      <c r="Z76" s="32">
        <f t="shared" si="13"/>
        <v>5.4545454545454541</v>
      </c>
      <c r="AA76" s="35">
        <v>0</v>
      </c>
      <c r="AB76" s="32">
        <f t="shared" si="14"/>
        <v>0</v>
      </c>
      <c r="AC76" s="32">
        <f t="shared" si="15"/>
        <v>0</v>
      </c>
      <c r="AD76" s="35">
        <v>3</v>
      </c>
      <c r="AE76" s="32">
        <f t="shared" si="16"/>
        <v>5.4545454545454541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4</v>
      </c>
      <c r="D77" s="35">
        <v>4</v>
      </c>
      <c r="E77" s="32">
        <f t="shared" si="2"/>
        <v>100</v>
      </c>
      <c r="F77" s="35">
        <v>1</v>
      </c>
      <c r="G77" s="32">
        <f t="shared" si="3"/>
        <v>25</v>
      </c>
      <c r="H77" s="106">
        <f t="shared" si="0"/>
        <v>4</v>
      </c>
      <c r="I77" s="32">
        <f t="shared" si="4"/>
        <v>100</v>
      </c>
      <c r="J77" s="32">
        <f t="shared" si="5"/>
        <v>100</v>
      </c>
      <c r="K77" s="35">
        <v>4</v>
      </c>
      <c r="L77" s="32">
        <f t="shared" si="6"/>
        <v>100</v>
      </c>
      <c r="M77" s="35">
        <v>0</v>
      </c>
      <c r="N77" s="32">
        <f t="shared" si="7"/>
        <v>0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3</v>
      </c>
      <c r="Z77" s="32">
        <f t="shared" si="13"/>
        <v>75</v>
      </c>
      <c r="AA77" s="35">
        <v>0</v>
      </c>
      <c r="AB77" s="32">
        <f t="shared" si="14"/>
        <v>0</v>
      </c>
      <c r="AC77" s="32">
        <f t="shared" si="15"/>
        <v>0</v>
      </c>
      <c r="AD77" s="35">
        <v>0</v>
      </c>
      <c r="AE77" s="32">
        <f t="shared" si="16"/>
        <v>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13</v>
      </c>
      <c r="D78" s="35">
        <v>12</v>
      </c>
      <c r="E78" s="32">
        <f t="shared" si="2"/>
        <v>92.307692307692307</v>
      </c>
      <c r="F78" s="35">
        <v>1</v>
      </c>
      <c r="G78" s="32">
        <f t="shared" si="3"/>
        <v>8.3333333333333321</v>
      </c>
      <c r="H78" s="106">
        <f t="shared" si="0"/>
        <v>8</v>
      </c>
      <c r="I78" s="32">
        <f t="shared" si="4"/>
        <v>66.666666666666657</v>
      </c>
      <c r="J78" s="32">
        <f t="shared" si="5"/>
        <v>61.53846153846154</v>
      </c>
      <c r="K78" s="35">
        <v>2</v>
      </c>
      <c r="L78" s="32">
        <f t="shared" si="6"/>
        <v>16.666666666666664</v>
      </c>
      <c r="M78" s="35">
        <v>6</v>
      </c>
      <c r="N78" s="32">
        <f t="shared" si="7"/>
        <v>50</v>
      </c>
      <c r="O78" s="99">
        <f t="shared" si="22"/>
        <v>4</v>
      </c>
      <c r="P78" s="32">
        <f t="shared" si="8"/>
        <v>33.333333333333329</v>
      </c>
      <c r="Q78" s="35">
        <v>0</v>
      </c>
      <c r="R78" s="32">
        <f t="shared" si="9"/>
        <v>0</v>
      </c>
      <c r="S78" s="35">
        <v>1</v>
      </c>
      <c r="T78" s="32">
        <f t="shared" si="10"/>
        <v>8.3333333333333321</v>
      </c>
      <c r="U78" s="35">
        <v>0</v>
      </c>
      <c r="V78" s="32">
        <f t="shared" si="11"/>
        <v>0</v>
      </c>
      <c r="W78" s="35">
        <v>0</v>
      </c>
      <c r="X78" s="32">
        <f t="shared" si="12"/>
        <v>0</v>
      </c>
      <c r="Y78" s="35">
        <v>2</v>
      </c>
      <c r="Z78" s="32">
        <f t="shared" si="13"/>
        <v>16.666666666666664</v>
      </c>
      <c r="AA78" s="35">
        <v>0</v>
      </c>
      <c r="AB78" s="32">
        <f t="shared" si="14"/>
        <v>0</v>
      </c>
      <c r="AC78" s="32">
        <f t="shared" si="15"/>
        <v>0</v>
      </c>
      <c r="AD78" s="35">
        <v>2</v>
      </c>
      <c r="AE78" s="32">
        <f t="shared" si="16"/>
        <v>16.666666666666664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772</v>
      </c>
      <c r="D79" s="10">
        <f>SUM(D80:D89)</f>
        <v>741</v>
      </c>
      <c r="E79" s="43">
        <f>IF(C79=0,0,D79/C79*100)</f>
        <v>95.984455958549219</v>
      </c>
      <c r="F79" s="10">
        <f>SUM(F80:F89)</f>
        <v>387</v>
      </c>
      <c r="G79" s="43">
        <f>IF(D79=0,0,F79/D79*100)</f>
        <v>52.226720647773284</v>
      </c>
      <c r="H79" s="61">
        <f>SUM(H80:H89)</f>
        <v>595</v>
      </c>
      <c r="I79" s="43">
        <f>IF(D79=0,0,H79/D79*100)</f>
        <v>80.29689608636977</v>
      </c>
      <c r="J79" s="43">
        <f>IF(C79=0,0,H79/C79*100)</f>
        <v>77.07253886010362</v>
      </c>
      <c r="K79" s="10">
        <f>SUM(K80:K89)</f>
        <v>291</v>
      </c>
      <c r="L79" s="43">
        <f t="shared" si="6"/>
        <v>39.271255060728741</v>
      </c>
      <c r="M79" s="10">
        <f>SUM(M80:M89)</f>
        <v>304</v>
      </c>
      <c r="N79" s="43">
        <f>IF(D79=0,0,M79/D79*100)</f>
        <v>41.025641025641022</v>
      </c>
      <c r="O79" s="61">
        <f>SUM(O80:O89)</f>
        <v>146</v>
      </c>
      <c r="P79" s="43">
        <f>IF(D79=0,0,O79/D79*100)</f>
        <v>19.70310391363023</v>
      </c>
      <c r="Q79" s="10">
        <f>SUM(Q80:Q89)</f>
        <v>2</v>
      </c>
      <c r="R79" s="43">
        <f t="shared" si="9"/>
        <v>1.3698630136986301</v>
      </c>
      <c r="S79" s="10">
        <f>SUM(S80:S89)</f>
        <v>24</v>
      </c>
      <c r="T79" s="43">
        <f>IF(D79=0,0,S79/D79*100)</f>
        <v>3.2388663967611335</v>
      </c>
      <c r="U79" s="10">
        <f>SUM(U80:U89)</f>
        <v>92</v>
      </c>
      <c r="V79" s="43">
        <f t="shared" si="11"/>
        <v>12.415654520917679</v>
      </c>
      <c r="W79" s="10">
        <f>SUM(W80:W89)</f>
        <v>8</v>
      </c>
      <c r="X79" s="43">
        <f>IF(D79=0,0,W79/D79*100)</f>
        <v>1.0796221322537112</v>
      </c>
      <c r="Y79" s="10">
        <f>SUM(Y80:Y89)</f>
        <v>119</v>
      </c>
      <c r="Z79" s="43">
        <f>IF(D79=0,0,Y79/D79*100)</f>
        <v>16.059379217273953</v>
      </c>
      <c r="AA79" s="10">
        <f>SUM(AA80:AA89)</f>
        <v>1</v>
      </c>
      <c r="AB79" s="43">
        <f>IF(D79=0,0,AA79/D79*100)</f>
        <v>0.1349527665317139</v>
      </c>
      <c r="AC79" s="43">
        <f>IF(Y79=0,0,AA79/Y79*100)</f>
        <v>0.84033613445378152</v>
      </c>
      <c r="AD79" s="10">
        <f>SUM(AD80:AD89)</f>
        <v>135</v>
      </c>
      <c r="AE79" s="43">
        <f t="shared" si="16"/>
        <v>18.218623481781375</v>
      </c>
      <c r="AF79" s="10">
        <f>SUM(AF80:AF89)</f>
        <v>0</v>
      </c>
      <c r="AG79" s="43">
        <f>IF(D79=0,0,AF79/D79*100)</f>
        <v>0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4</v>
      </c>
      <c r="D80" s="35">
        <v>4</v>
      </c>
      <c r="E80" s="32">
        <f t="shared" ref="E80:E101" si="23">IF(C80=0,0,D80/C80*100)</f>
        <v>100</v>
      </c>
      <c r="F80" s="35">
        <v>3</v>
      </c>
      <c r="G80" s="32">
        <f t="shared" ref="G80:G101" si="24">IF(D80=0,0,F80/D80*100)</f>
        <v>75</v>
      </c>
      <c r="H80" s="106">
        <f t="shared" si="0"/>
        <v>4</v>
      </c>
      <c r="I80" s="32">
        <f t="shared" ref="I80:I101" si="25">IF(D80=0,0,H80/D80*100)</f>
        <v>100</v>
      </c>
      <c r="J80" s="32">
        <f t="shared" ref="J80:J101" si="26">IF(C80=0,0,H80/C80*100)</f>
        <v>100</v>
      </c>
      <c r="K80" s="35">
        <v>0</v>
      </c>
      <c r="L80" s="32">
        <f t="shared" ref="L80:L101" si="27">IF(D80=0,0,K80/D80*100)</f>
        <v>0</v>
      </c>
      <c r="M80" s="35">
        <v>4</v>
      </c>
      <c r="N80" s="32">
        <f t="shared" ref="N80:N101" si="28">IF(D80=0,0,M80/D80*100)</f>
        <v>100</v>
      </c>
      <c r="O80" s="99">
        <f t="shared" ref="O80:O89" si="29">D80-H80</f>
        <v>0</v>
      </c>
      <c r="P80" s="32">
        <f t="shared" ref="P80:P101" si="30">IF(D80=0,0,O80/D80*100)</f>
        <v>0</v>
      </c>
      <c r="Q80" s="35">
        <v>0</v>
      </c>
      <c r="R80" s="32">
        <f t="shared" ref="R80:R101" si="31">IF(O80=0,0,Q80/O80*100)</f>
        <v>0</v>
      </c>
      <c r="S80" s="35">
        <v>1</v>
      </c>
      <c r="T80" s="32">
        <f t="shared" ref="T80:T101" si="32">IF(D80=0,0,S80/D80*100)</f>
        <v>25</v>
      </c>
      <c r="U80" s="35">
        <v>0</v>
      </c>
      <c r="V80" s="32">
        <f t="shared" ref="V80:V101" si="33">IF(D80=0,0,U80/D80*100)</f>
        <v>0</v>
      </c>
      <c r="W80" s="35">
        <v>0</v>
      </c>
      <c r="X80" s="32">
        <f t="shared" ref="X80:X101" si="34">IF(D80=0,0,W80/D80*100)</f>
        <v>0</v>
      </c>
      <c r="Y80" s="35">
        <v>0</v>
      </c>
      <c r="Z80" s="32">
        <f t="shared" ref="Z80:Z101" si="35">IF(D80=0,0,Y80/D80*100)</f>
        <v>0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0</v>
      </c>
      <c r="AE80" s="32">
        <f t="shared" ref="AE80:AE101" si="38">IF(D80=0,0,AD80/D80*100)</f>
        <v>0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1</v>
      </c>
      <c r="D81" s="35">
        <v>1</v>
      </c>
      <c r="E81" s="32">
        <f t="shared" si="23"/>
        <v>100</v>
      </c>
      <c r="F81" s="35">
        <v>0</v>
      </c>
      <c r="G81" s="32">
        <f t="shared" si="24"/>
        <v>0</v>
      </c>
      <c r="H81" s="106">
        <f t="shared" ref="H81:H89" si="40">K81+M81</f>
        <v>1</v>
      </c>
      <c r="I81" s="32">
        <f t="shared" si="25"/>
        <v>100</v>
      </c>
      <c r="J81" s="32">
        <f t="shared" si="26"/>
        <v>100</v>
      </c>
      <c r="K81" s="35">
        <v>1</v>
      </c>
      <c r="L81" s="32">
        <f t="shared" si="27"/>
        <v>100</v>
      </c>
      <c r="M81" s="35">
        <v>0</v>
      </c>
      <c r="N81" s="32">
        <f t="shared" si="28"/>
        <v>0</v>
      </c>
      <c r="O81" s="99">
        <f t="shared" si="29"/>
        <v>0</v>
      </c>
      <c r="P81" s="32">
        <f t="shared" si="30"/>
        <v>0</v>
      </c>
      <c r="Q81" s="35">
        <v>0</v>
      </c>
      <c r="R81" s="32">
        <f t="shared" si="31"/>
        <v>0</v>
      </c>
      <c r="S81" s="35">
        <v>1</v>
      </c>
      <c r="T81" s="32">
        <f t="shared" si="32"/>
        <v>100</v>
      </c>
      <c r="U81" s="35">
        <v>0</v>
      </c>
      <c r="V81" s="32">
        <f t="shared" si="33"/>
        <v>0</v>
      </c>
      <c r="W81" s="35">
        <v>0</v>
      </c>
      <c r="X81" s="32">
        <f t="shared" si="34"/>
        <v>0</v>
      </c>
      <c r="Y81" s="35">
        <v>1</v>
      </c>
      <c r="Z81" s="32">
        <f t="shared" si="35"/>
        <v>100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1</v>
      </c>
      <c r="AE81" s="32">
        <f t="shared" si="38"/>
        <v>100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16</v>
      </c>
      <c r="D82" s="35">
        <v>16</v>
      </c>
      <c r="E82" s="32">
        <f t="shared" si="23"/>
        <v>100</v>
      </c>
      <c r="F82" s="35">
        <v>11</v>
      </c>
      <c r="G82" s="32">
        <f t="shared" si="24"/>
        <v>68.75</v>
      </c>
      <c r="H82" s="106">
        <f t="shared" si="40"/>
        <v>12</v>
      </c>
      <c r="I82" s="32">
        <f t="shared" si="25"/>
        <v>75</v>
      </c>
      <c r="J82" s="32">
        <f t="shared" si="26"/>
        <v>75</v>
      </c>
      <c r="K82" s="35">
        <v>6</v>
      </c>
      <c r="L82" s="32">
        <f t="shared" si="27"/>
        <v>37.5</v>
      </c>
      <c r="M82" s="35">
        <v>6</v>
      </c>
      <c r="N82" s="32">
        <f t="shared" si="28"/>
        <v>37.5</v>
      </c>
      <c r="O82" s="99">
        <f t="shared" si="29"/>
        <v>4</v>
      </c>
      <c r="P82" s="32">
        <f t="shared" si="30"/>
        <v>25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5</v>
      </c>
      <c r="V82" s="32">
        <f t="shared" si="33"/>
        <v>31.25</v>
      </c>
      <c r="W82" s="35">
        <v>0</v>
      </c>
      <c r="X82" s="32">
        <f t="shared" si="34"/>
        <v>0</v>
      </c>
      <c r="Y82" s="35">
        <v>2</v>
      </c>
      <c r="Z82" s="32">
        <f t="shared" si="35"/>
        <v>12.5</v>
      </c>
      <c r="AA82" s="35">
        <v>0</v>
      </c>
      <c r="AB82" s="32">
        <f t="shared" si="36"/>
        <v>0</v>
      </c>
      <c r="AC82" s="32">
        <f t="shared" si="37"/>
        <v>0</v>
      </c>
      <c r="AD82" s="35">
        <v>3</v>
      </c>
      <c r="AE82" s="32">
        <f t="shared" si="38"/>
        <v>18.75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284</v>
      </c>
      <c r="D83" s="35">
        <v>266</v>
      </c>
      <c r="E83" s="32">
        <f t="shared" si="23"/>
        <v>93.661971830985919</v>
      </c>
      <c r="F83" s="35">
        <v>162</v>
      </c>
      <c r="G83" s="32">
        <f t="shared" si="24"/>
        <v>60.902255639097746</v>
      </c>
      <c r="H83" s="106">
        <f t="shared" si="40"/>
        <v>192</v>
      </c>
      <c r="I83" s="32">
        <f t="shared" si="25"/>
        <v>72.180451127819538</v>
      </c>
      <c r="J83" s="32">
        <f t="shared" si="26"/>
        <v>67.605633802816897</v>
      </c>
      <c r="K83" s="35">
        <v>59</v>
      </c>
      <c r="L83" s="32">
        <f t="shared" si="27"/>
        <v>22.180451127819548</v>
      </c>
      <c r="M83" s="35">
        <v>133</v>
      </c>
      <c r="N83" s="32">
        <f t="shared" si="28"/>
        <v>50</v>
      </c>
      <c r="O83" s="99">
        <f t="shared" si="29"/>
        <v>74</v>
      </c>
      <c r="P83" s="32">
        <f t="shared" si="30"/>
        <v>27.819548872180448</v>
      </c>
      <c r="Q83" s="35">
        <v>0</v>
      </c>
      <c r="R83" s="32">
        <f t="shared" si="31"/>
        <v>0</v>
      </c>
      <c r="S83" s="35">
        <v>10</v>
      </c>
      <c r="T83" s="32">
        <f t="shared" si="32"/>
        <v>3.7593984962406015</v>
      </c>
      <c r="U83" s="35">
        <v>31</v>
      </c>
      <c r="V83" s="32">
        <f t="shared" si="33"/>
        <v>11.654135338345863</v>
      </c>
      <c r="W83" s="35">
        <v>3</v>
      </c>
      <c r="X83" s="32">
        <f t="shared" si="34"/>
        <v>1.1278195488721803</v>
      </c>
      <c r="Y83" s="35">
        <v>54</v>
      </c>
      <c r="Z83" s="32">
        <f t="shared" si="35"/>
        <v>20.300751879699249</v>
      </c>
      <c r="AA83" s="35">
        <v>0</v>
      </c>
      <c r="AB83" s="32">
        <f t="shared" si="36"/>
        <v>0</v>
      </c>
      <c r="AC83" s="32">
        <f t="shared" si="37"/>
        <v>0</v>
      </c>
      <c r="AD83" s="35">
        <v>68</v>
      </c>
      <c r="AE83" s="32">
        <f t="shared" si="38"/>
        <v>25.563909774436087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94</v>
      </c>
      <c r="D84" s="35">
        <v>90</v>
      </c>
      <c r="E84" s="32">
        <f t="shared" si="23"/>
        <v>95.744680851063833</v>
      </c>
      <c r="F84" s="35">
        <v>50</v>
      </c>
      <c r="G84" s="32">
        <f t="shared" si="24"/>
        <v>55.555555555555557</v>
      </c>
      <c r="H84" s="106">
        <f t="shared" si="40"/>
        <v>69</v>
      </c>
      <c r="I84" s="32">
        <f t="shared" si="25"/>
        <v>76.666666666666671</v>
      </c>
      <c r="J84" s="32">
        <f t="shared" si="26"/>
        <v>73.40425531914893</v>
      </c>
      <c r="K84" s="35">
        <v>27</v>
      </c>
      <c r="L84" s="32">
        <f t="shared" si="27"/>
        <v>30</v>
      </c>
      <c r="M84" s="35">
        <v>42</v>
      </c>
      <c r="N84" s="32">
        <f t="shared" si="28"/>
        <v>46.666666666666664</v>
      </c>
      <c r="O84" s="99">
        <f t="shared" si="29"/>
        <v>21</v>
      </c>
      <c r="P84" s="32">
        <f t="shared" si="30"/>
        <v>23.333333333333332</v>
      </c>
      <c r="Q84" s="35">
        <v>0</v>
      </c>
      <c r="R84" s="32">
        <f t="shared" si="31"/>
        <v>0</v>
      </c>
      <c r="S84" s="35">
        <v>1</v>
      </c>
      <c r="T84" s="32">
        <f t="shared" si="32"/>
        <v>1.1111111111111112</v>
      </c>
      <c r="U84" s="35">
        <v>14</v>
      </c>
      <c r="V84" s="32">
        <f t="shared" si="33"/>
        <v>15.555555555555555</v>
      </c>
      <c r="W84" s="35">
        <v>0</v>
      </c>
      <c r="X84" s="32">
        <f t="shared" si="34"/>
        <v>0</v>
      </c>
      <c r="Y84" s="35">
        <v>11</v>
      </c>
      <c r="Z84" s="32">
        <f t="shared" si="35"/>
        <v>12.222222222222221</v>
      </c>
      <c r="AA84" s="35">
        <v>1</v>
      </c>
      <c r="AB84" s="32">
        <f t="shared" si="36"/>
        <v>1.1111111111111112</v>
      </c>
      <c r="AC84" s="32">
        <f t="shared" si="37"/>
        <v>9.0909090909090917</v>
      </c>
      <c r="AD84" s="35">
        <v>10</v>
      </c>
      <c r="AE84" s="32">
        <f t="shared" si="38"/>
        <v>11.111111111111111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49</v>
      </c>
      <c r="D85" s="35">
        <v>48</v>
      </c>
      <c r="E85" s="32">
        <f t="shared" si="23"/>
        <v>97.959183673469383</v>
      </c>
      <c r="F85" s="35">
        <v>22</v>
      </c>
      <c r="G85" s="32">
        <f t="shared" si="24"/>
        <v>45.833333333333329</v>
      </c>
      <c r="H85" s="106">
        <f t="shared" si="40"/>
        <v>43</v>
      </c>
      <c r="I85" s="32">
        <f t="shared" si="25"/>
        <v>89.583333333333343</v>
      </c>
      <c r="J85" s="32">
        <f t="shared" si="26"/>
        <v>87.755102040816325</v>
      </c>
      <c r="K85" s="35">
        <v>30</v>
      </c>
      <c r="L85" s="32">
        <f t="shared" si="27"/>
        <v>62.5</v>
      </c>
      <c r="M85" s="35">
        <v>13</v>
      </c>
      <c r="N85" s="32">
        <f t="shared" si="28"/>
        <v>27.083333333333332</v>
      </c>
      <c r="O85" s="99">
        <f t="shared" si="29"/>
        <v>5</v>
      </c>
      <c r="P85" s="32">
        <f t="shared" si="30"/>
        <v>10.416666666666668</v>
      </c>
      <c r="Q85" s="35">
        <v>0</v>
      </c>
      <c r="R85" s="32">
        <f t="shared" si="31"/>
        <v>0</v>
      </c>
      <c r="S85" s="35">
        <v>4</v>
      </c>
      <c r="T85" s="32">
        <f t="shared" si="32"/>
        <v>8.3333333333333321</v>
      </c>
      <c r="U85" s="35">
        <v>10</v>
      </c>
      <c r="V85" s="32">
        <f t="shared" si="33"/>
        <v>20.833333333333336</v>
      </c>
      <c r="W85" s="35">
        <v>1</v>
      </c>
      <c r="X85" s="32">
        <f t="shared" si="34"/>
        <v>2.083333333333333</v>
      </c>
      <c r="Y85" s="35">
        <v>4</v>
      </c>
      <c r="Z85" s="32">
        <f t="shared" si="35"/>
        <v>8.3333333333333321</v>
      </c>
      <c r="AA85" s="35">
        <v>0</v>
      </c>
      <c r="AB85" s="32">
        <f t="shared" si="36"/>
        <v>0</v>
      </c>
      <c r="AC85" s="32">
        <f t="shared" si="37"/>
        <v>0</v>
      </c>
      <c r="AD85" s="35">
        <v>3</v>
      </c>
      <c r="AE85" s="32">
        <f t="shared" si="38"/>
        <v>6.25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51</v>
      </c>
      <c r="D86" s="35">
        <v>51</v>
      </c>
      <c r="E86" s="32">
        <f t="shared" si="23"/>
        <v>100</v>
      </c>
      <c r="F86" s="35">
        <v>23</v>
      </c>
      <c r="G86" s="32">
        <f t="shared" si="24"/>
        <v>45.098039215686278</v>
      </c>
      <c r="H86" s="106">
        <f t="shared" si="40"/>
        <v>47</v>
      </c>
      <c r="I86" s="32">
        <f t="shared" si="25"/>
        <v>92.156862745098039</v>
      </c>
      <c r="J86" s="32">
        <f t="shared" si="26"/>
        <v>92.156862745098039</v>
      </c>
      <c r="K86" s="35">
        <v>24</v>
      </c>
      <c r="L86" s="32">
        <f t="shared" si="27"/>
        <v>47.058823529411761</v>
      </c>
      <c r="M86" s="35">
        <v>23</v>
      </c>
      <c r="N86" s="32">
        <f t="shared" si="28"/>
        <v>45.098039215686278</v>
      </c>
      <c r="O86" s="99">
        <f t="shared" si="29"/>
        <v>4</v>
      </c>
      <c r="P86" s="32">
        <f t="shared" si="30"/>
        <v>7.8431372549019605</v>
      </c>
      <c r="Q86" s="35">
        <v>0</v>
      </c>
      <c r="R86" s="32">
        <f t="shared" si="31"/>
        <v>0</v>
      </c>
      <c r="S86" s="35">
        <v>3</v>
      </c>
      <c r="T86" s="32">
        <f t="shared" si="32"/>
        <v>5.8823529411764701</v>
      </c>
      <c r="U86" s="35">
        <v>3</v>
      </c>
      <c r="V86" s="32">
        <f t="shared" si="33"/>
        <v>5.8823529411764701</v>
      </c>
      <c r="W86" s="35">
        <v>0</v>
      </c>
      <c r="X86" s="32">
        <f t="shared" si="34"/>
        <v>0</v>
      </c>
      <c r="Y86" s="35">
        <v>6</v>
      </c>
      <c r="Z86" s="32">
        <f t="shared" si="35"/>
        <v>11.76470588235294</v>
      </c>
      <c r="AA86" s="35">
        <v>0</v>
      </c>
      <c r="AB86" s="32">
        <f t="shared" si="36"/>
        <v>0</v>
      </c>
      <c r="AC86" s="32">
        <f t="shared" si="37"/>
        <v>0</v>
      </c>
      <c r="AD86" s="35">
        <v>5</v>
      </c>
      <c r="AE86" s="32">
        <f t="shared" si="38"/>
        <v>9.8039215686274517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127</v>
      </c>
      <c r="D87" s="35">
        <v>125</v>
      </c>
      <c r="E87" s="32">
        <f t="shared" si="23"/>
        <v>98.425196850393704</v>
      </c>
      <c r="F87" s="35">
        <v>44</v>
      </c>
      <c r="G87" s="32">
        <f t="shared" si="24"/>
        <v>35.199999999999996</v>
      </c>
      <c r="H87" s="106">
        <f t="shared" si="40"/>
        <v>97</v>
      </c>
      <c r="I87" s="32">
        <f t="shared" si="25"/>
        <v>77.600000000000009</v>
      </c>
      <c r="J87" s="32">
        <f t="shared" si="26"/>
        <v>76.377952755905511</v>
      </c>
      <c r="K87" s="35">
        <v>53</v>
      </c>
      <c r="L87" s="32">
        <f t="shared" si="27"/>
        <v>42.4</v>
      </c>
      <c r="M87" s="35">
        <v>44</v>
      </c>
      <c r="N87" s="32">
        <f t="shared" si="28"/>
        <v>35.199999999999996</v>
      </c>
      <c r="O87" s="99">
        <f t="shared" si="29"/>
        <v>28</v>
      </c>
      <c r="P87" s="32">
        <f t="shared" si="30"/>
        <v>22.400000000000002</v>
      </c>
      <c r="Q87" s="35">
        <v>2</v>
      </c>
      <c r="R87" s="32">
        <f t="shared" si="31"/>
        <v>7.1428571428571423</v>
      </c>
      <c r="S87" s="35">
        <v>2</v>
      </c>
      <c r="T87" s="32">
        <f t="shared" si="32"/>
        <v>1.6</v>
      </c>
      <c r="U87" s="35">
        <v>14</v>
      </c>
      <c r="V87" s="32">
        <f t="shared" si="33"/>
        <v>11.200000000000001</v>
      </c>
      <c r="W87" s="35">
        <v>1</v>
      </c>
      <c r="X87" s="32">
        <f t="shared" si="34"/>
        <v>0.8</v>
      </c>
      <c r="Y87" s="35">
        <v>23</v>
      </c>
      <c r="Z87" s="32">
        <f t="shared" si="35"/>
        <v>18.399999999999999</v>
      </c>
      <c r="AA87" s="35">
        <v>0</v>
      </c>
      <c r="AB87" s="32">
        <f t="shared" si="36"/>
        <v>0</v>
      </c>
      <c r="AC87" s="32">
        <f t="shared" si="37"/>
        <v>0</v>
      </c>
      <c r="AD87" s="35">
        <v>11</v>
      </c>
      <c r="AE87" s="32">
        <f t="shared" si="38"/>
        <v>8.7999999999999989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64</v>
      </c>
      <c r="D88" s="35">
        <v>60</v>
      </c>
      <c r="E88" s="32">
        <f t="shared" si="23"/>
        <v>93.75</v>
      </c>
      <c r="F88" s="35">
        <v>16</v>
      </c>
      <c r="G88" s="32">
        <f t="shared" si="24"/>
        <v>26.666666666666668</v>
      </c>
      <c r="H88" s="106">
        <f t="shared" si="40"/>
        <v>54</v>
      </c>
      <c r="I88" s="32">
        <f t="shared" si="25"/>
        <v>90</v>
      </c>
      <c r="J88" s="32">
        <f t="shared" si="26"/>
        <v>84.375</v>
      </c>
      <c r="K88" s="35">
        <v>43</v>
      </c>
      <c r="L88" s="32">
        <f t="shared" si="27"/>
        <v>71.666666666666671</v>
      </c>
      <c r="M88" s="35">
        <v>11</v>
      </c>
      <c r="N88" s="32">
        <f t="shared" si="28"/>
        <v>18.333333333333332</v>
      </c>
      <c r="O88" s="99">
        <f t="shared" si="29"/>
        <v>6</v>
      </c>
      <c r="P88" s="32">
        <f t="shared" si="30"/>
        <v>10</v>
      </c>
      <c r="Q88" s="35">
        <v>0</v>
      </c>
      <c r="R88" s="32">
        <f t="shared" si="31"/>
        <v>0</v>
      </c>
      <c r="S88" s="35">
        <v>0</v>
      </c>
      <c r="T88" s="32">
        <f t="shared" si="32"/>
        <v>0</v>
      </c>
      <c r="U88" s="35">
        <v>6</v>
      </c>
      <c r="V88" s="32">
        <f t="shared" si="33"/>
        <v>10</v>
      </c>
      <c r="W88" s="35">
        <v>3</v>
      </c>
      <c r="X88" s="32">
        <f t="shared" si="34"/>
        <v>5</v>
      </c>
      <c r="Y88" s="35">
        <v>8</v>
      </c>
      <c r="Z88" s="32">
        <f t="shared" si="35"/>
        <v>13.333333333333334</v>
      </c>
      <c r="AA88" s="35">
        <v>0</v>
      </c>
      <c r="AB88" s="32">
        <f t="shared" si="36"/>
        <v>0</v>
      </c>
      <c r="AC88" s="32">
        <f t="shared" si="37"/>
        <v>0</v>
      </c>
      <c r="AD88" s="35">
        <v>8</v>
      </c>
      <c r="AE88" s="32">
        <f t="shared" si="38"/>
        <v>13.333333333333334</v>
      </c>
      <c r="AF88" s="35">
        <v>0</v>
      </c>
      <c r="AG88" s="32">
        <f t="shared" si="39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82</v>
      </c>
      <c r="D89" s="35">
        <v>80</v>
      </c>
      <c r="E89" s="32">
        <f t="shared" si="23"/>
        <v>97.560975609756099</v>
      </c>
      <c r="F89" s="35">
        <v>56</v>
      </c>
      <c r="G89" s="32">
        <f t="shared" si="24"/>
        <v>70</v>
      </c>
      <c r="H89" s="106">
        <f t="shared" si="40"/>
        <v>76</v>
      </c>
      <c r="I89" s="32">
        <f t="shared" si="25"/>
        <v>95</v>
      </c>
      <c r="J89" s="32">
        <f t="shared" si="26"/>
        <v>92.682926829268297</v>
      </c>
      <c r="K89" s="35">
        <v>48</v>
      </c>
      <c r="L89" s="32">
        <f t="shared" si="27"/>
        <v>60</v>
      </c>
      <c r="M89" s="35">
        <v>28</v>
      </c>
      <c r="N89" s="32">
        <f t="shared" si="28"/>
        <v>35</v>
      </c>
      <c r="O89" s="99">
        <f t="shared" si="29"/>
        <v>4</v>
      </c>
      <c r="P89" s="32">
        <f t="shared" si="30"/>
        <v>5</v>
      </c>
      <c r="Q89" s="35">
        <v>0</v>
      </c>
      <c r="R89" s="32">
        <f t="shared" si="31"/>
        <v>0</v>
      </c>
      <c r="S89" s="35">
        <v>2</v>
      </c>
      <c r="T89" s="32">
        <f t="shared" si="32"/>
        <v>2.5</v>
      </c>
      <c r="U89" s="35">
        <v>9</v>
      </c>
      <c r="V89" s="32">
        <f t="shared" si="33"/>
        <v>11.25</v>
      </c>
      <c r="W89" s="35">
        <v>0</v>
      </c>
      <c r="X89" s="32">
        <f t="shared" si="34"/>
        <v>0</v>
      </c>
      <c r="Y89" s="35">
        <v>10</v>
      </c>
      <c r="Z89" s="32">
        <f t="shared" si="35"/>
        <v>12.5</v>
      </c>
      <c r="AA89" s="35">
        <v>0</v>
      </c>
      <c r="AB89" s="32">
        <f t="shared" si="36"/>
        <v>0</v>
      </c>
      <c r="AC89" s="32">
        <f t="shared" si="37"/>
        <v>0</v>
      </c>
      <c r="AD89" s="35">
        <v>26</v>
      </c>
      <c r="AE89" s="32">
        <f t="shared" si="38"/>
        <v>32.5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234</v>
      </c>
      <c r="D90" s="10">
        <f>SUM(D91:D101)</f>
        <v>150</v>
      </c>
      <c r="E90" s="43">
        <f>IF(C90=0,0,D90/C90*100)</f>
        <v>64.102564102564102</v>
      </c>
      <c r="F90" s="10">
        <f>SUM(F91:F101)</f>
        <v>58</v>
      </c>
      <c r="G90" s="43">
        <f>IF(D90=0,0,F90/D90*100)</f>
        <v>38.666666666666664</v>
      </c>
      <c r="H90" s="61">
        <f>SUM(H91:H101)</f>
        <v>121</v>
      </c>
      <c r="I90" s="43">
        <f>IF(D90=0,0,H90/D90*100)</f>
        <v>80.666666666666657</v>
      </c>
      <c r="J90" s="43">
        <f>IF(C90=0,0,H90/C90*100)</f>
        <v>51.709401709401718</v>
      </c>
      <c r="K90" s="10">
        <f>SUM(K91:K101)</f>
        <v>59</v>
      </c>
      <c r="L90" s="43">
        <f t="shared" si="27"/>
        <v>39.333333333333329</v>
      </c>
      <c r="M90" s="10">
        <f>SUM(M91:M101)</f>
        <v>62</v>
      </c>
      <c r="N90" s="43">
        <f>IF(D90=0,0,M90/D90*100)</f>
        <v>41.333333333333336</v>
      </c>
      <c r="O90" s="61">
        <f>SUM(O91:O101)</f>
        <v>29</v>
      </c>
      <c r="P90" s="43">
        <f>IF(D90=0,0,O90/D90*100)</f>
        <v>19.333333333333332</v>
      </c>
      <c r="Q90" s="10">
        <f>SUM(Q91:Q101)</f>
        <v>0</v>
      </c>
      <c r="R90" s="43">
        <f t="shared" si="31"/>
        <v>0</v>
      </c>
      <c r="S90" s="10">
        <f>SUM(S91:S101)</f>
        <v>6</v>
      </c>
      <c r="T90" s="43">
        <f>IF(D90=0,0,S90/D90*100)</f>
        <v>4</v>
      </c>
      <c r="U90" s="10">
        <f>SUM(U91:U101)</f>
        <v>5</v>
      </c>
      <c r="V90" s="43">
        <f t="shared" si="33"/>
        <v>3.3333333333333335</v>
      </c>
      <c r="W90" s="10">
        <f>SUM(W91:W101)</f>
        <v>0</v>
      </c>
      <c r="X90" s="43">
        <f>IF(D90=0,0,W90/D90*100)</f>
        <v>0</v>
      </c>
      <c r="Y90" s="10">
        <f>SUM(Y91:Y101)</f>
        <v>31</v>
      </c>
      <c r="Z90" s="43">
        <f>IF(D90=0,0,Y90/D90*100)</f>
        <v>20.666666666666668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11</v>
      </c>
      <c r="AE90" s="43">
        <f t="shared" si="38"/>
        <v>7.333333333333333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9</v>
      </c>
      <c r="D91" s="35">
        <v>12</v>
      </c>
      <c r="E91" s="32">
        <f t="shared" ref="E91:E93" si="42">IF(C91=0,0,D91/C91*100)</f>
        <v>133.33333333333331</v>
      </c>
      <c r="F91" s="35">
        <v>0</v>
      </c>
      <c r="G91" s="32">
        <f t="shared" ref="G91:G93" si="43">IF(D91=0,0,F91/D91*100)</f>
        <v>0</v>
      </c>
      <c r="H91" s="106">
        <f t="shared" ref="H91:H101" si="44">K91+M91</f>
        <v>2</v>
      </c>
      <c r="I91" s="32">
        <f t="shared" ref="I91:I93" si="45">IF(D91=0,0,H91/D91*100)</f>
        <v>16.666666666666664</v>
      </c>
      <c r="J91" s="32">
        <f t="shared" ref="J91:J93" si="46">IF(C91=0,0,H91/C91*100)</f>
        <v>22.222222222222221</v>
      </c>
      <c r="K91" s="35">
        <v>1</v>
      </c>
      <c r="L91" s="32">
        <f t="shared" si="27"/>
        <v>8.3333333333333321</v>
      </c>
      <c r="M91" s="35">
        <v>1</v>
      </c>
      <c r="N91" s="32">
        <f t="shared" ref="N91:N93" si="47">IF(D91=0,0,M91/D91*100)</f>
        <v>8.3333333333333321</v>
      </c>
      <c r="O91" s="99">
        <f t="shared" ref="O91:O101" si="48">D91-H91</f>
        <v>10</v>
      </c>
      <c r="P91" s="32">
        <f t="shared" ref="P91:P93" si="49">IF(D91=0,0,O91/D91*100)</f>
        <v>83.333333333333343</v>
      </c>
      <c r="Q91" s="35">
        <v>0</v>
      </c>
      <c r="R91" s="32">
        <f t="shared" si="31"/>
        <v>0</v>
      </c>
      <c r="S91" s="35">
        <v>1</v>
      </c>
      <c r="T91" s="32">
        <f t="shared" ref="T91:T93" si="50">IF(D91=0,0,S91/D91*100)</f>
        <v>8.3333333333333321</v>
      </c>
      <c r="U91" s="35">
        <v>1</v>
      </c>
      <c r="V91" s="32">
        <f t="shared" si="33"/>
        <v>8.3333333333333321</v>
      </c>
      <c r="W91" s="35">
        <v>0</v>
      </c>
      <c r="X91" s="32">
        <f t="shared" ref="X91:X93" si="51">IF(D91=0,0,W91/D91*100)</f>
        <v>0</v>
      </c>
      <c r="Y91" s="35">
        <v>0</v>
      </c>
      <c r="Z91" s="32">
        <f t="shared" ref="Z91:Z93" si="52">IF(D91=0,0,Y91/D91*100)</f>
        <v>0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0</v>
      </c>
      <c r="AE91" s="32">
        <f t="shared" si="38"/>
        <v>0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8</v>
      </c>
      <c r="D92" s="35">
        <v>8</v>
      </c>
      <c r="E92" s="32">
        <f t="shared" si="42"/>
        <v>100</v>
      </c>
      <c r="F92" s="35">
        <v>4</v>
      </c>
      <c r="G92" s="32">
        <f t="shared" si="43"/>
        <v>50</v>
      </c>
      <c r="H92" s="106">
        <f t="shared" si="44"/>
        <v>8</v>
      </c>
      <c r="I92" s="32">
        <f t="shared" si="45"/>
        <v>100</v>
      </c>
      <c r="J92" s="32">
        <f t="shared" si="46"/>
        <v>100</v>
      </c>
      <c r="K92" s="35">
        <v>6</v>
      </c>
      <c r="L92" s="32">
        <f t="shared" si="27"/>
        <v>75</v>
      </c>
      <c r="M92" s="35">
        <v>2</v>
      </c>
      <c r="N92" s="32">
        <f t="shared" si="47"/>
        <v>25</v>
      </c>
      <c r="O92" s="99">
        <f t="shared" si="48"/>
        <v>0</v>
      </c>
      <c r="P92" s="32">
        <f t="shared" si="49"/>
        <v>0</v>
      </c>
      <c r="Q92" s="35">
        <v>0</v>
      </c>
      <c r="R92" s="32">
        <f t="shared" si="31"/>
        <v>0</v>
      </c>
      <c r="S92" s="35">
        <v>0</v>
      </c>
      <c r="T92" s="32">
        <f t="shared" si="50"/>
        <v>0</v>
      </c>
      <c r="U92" s="35">
        <v>1</v>
      </c>
      <c r="V92" s="32">
        <f t="shared" si="33"/>
        <v>12.5</v>
      </c>
      <c r="W92" s="35">
        <v>0</v>
      </c>
      <c r="X92" s="32">
        <f t="shared" si="51"/>
        <v>0</v>
      </c>
      <c r="Y92" s="35">
        <v>4</v>
      </c>
      <c r="Z92" s="32">
        <f t="shared" si="52"/>
        <v>50</v>
      </c>
      <c r="AA92" s="35">
        <v>0</v>
      </c>
      <c r="AB92" s="32">
        <f t="shared" si="53"/>
        <v>0</v>
      </c>
      <c r="AC92" s="32">
        <f t="shared" si="54"/>
        <v>0</v>
      </c>
      <c r="AD92" s="35">
        <v>4</v>
      </c>
      <c r="AE92" s="32">
        <f t="shared" si="38"/>
        <v>50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9</v>
      </c>
      <c r="D93" s="35">
        <v>9</v>
      </c>
      <c r="E93" s="32">
        <f t="shared" si="42"/>
        <v>100</v>
      </c>
      <c r="F93" s="35">
        <v>6</v>
      </c>
      <c r="G93" s="32">
        <f t="shared" si="43"/>
        <v>66.666666666666657</v>
      </c>
      <c r="H93" s="106">
        <f t="shared" si="44"/>
        <v>7</v>
      </c>
      <c r="I93" s="32">
        <f t="shared" si="45"/>
        <v>77.777777777777786</v>
      </c>
      <c r="J93" s="32">
        <f t="shared" si="46"/>
        <v>77.777777777777786</v>
      </c>
      <c r="K93" s="35">
        <v>5</v>
      </c>
      <c r="L93" s="32">
        <f t="shared" si="27"/>
        <v>55.555555555555557</v>
      </c>
      <c r="M93" s="35">
        <v>2</v>
      </c>
      <c r="N93" s="32">
        <f t="shared" si="47"/>
        <v>22.222222222222221</v>
      </c>
      <c r="O93" s="99">
        <f t="shared" si="48"/>
        <v>2</v>
      </c>
      <c r="P93" s="32">
        <f t="shared" si="49"/>
        <v>22.222222222222221</v>
      </c>
      <c r="Q93" s="35">
        <v>0</v>
      </c>
      <c r="R93" s="32">
        <f t="shared" si="31"/>
        <v>0</v>
      </c>
      <c r="S93" s="35">
        <v>1</v>
      </c>
      <c r="T93" s="32">
        <f t="shared" si="50"/>
        <v>11.111111111111111</v>
      </c>
      <c r="U93" s="35">
        <v>1</v>
      </c>
      <c r="V93" s="32">
        <f t="shared" si="33"/>
        <v>11.111111111111111</v>
      </c>
      <c r="W93" s="35">
        <v>0</v>
      </c>
      <c r="X93" s="32">
        <f t="shared" si="51"/>
        <v>0</v>
      </c>
      <c r="Y93" s="35">
        <v>3</v>
      </c>
      <c r="Z93" s="32">
        <f t="shared" si="52"/>
        <v>33.333333333333329</v>
      </c>
      <c r="AA93" s="35">
        <v>0</v>
      </c>
      <c r="AB93" s="32">
        <f t="shared" si="53"/>
        <v>0</v>
      </c>
      <c r="AC93" s="32">
        <f t="shared" si="54"/>
        <v>0</v>
      </c>
      <c r="AD93" s="35">
        <v>0</v>
      </c>
      <c r="AE93" s="32">
        <f t="shared" si="38"/>
        <v>0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2</v>
      </c>
      <c r="D94" s="35">
        <v>2</v>
      </c>
      <c r="E94" s="32">
        <f t="shared" si="23"/>
        <v>100</v>
      </c>
      <c r="F94" s="35">
        <v>0</v>
      </c>
      <c r="G94" s="32">
        <f t="shared" si="24"/>
        <v>0</v>
      </c>
      <c r="H94" s="106">
        <f t="shared" si="44"/>
        <v>2</v>
      </c>
      <c r="I94" s="32">
        <f t="shared" si="25"/>
        <v>100</v>
      </c>
      <c r="J94" s="32">
        <f t="shared" si="26"/>
        <v>100</v>
      </c>
      <c r="K94" s="35">
        <v>2</v>
      </c>
      <c r="L94" s="32">
        <f t="shared" si="27"/>
        <v>100</v>
      </c>
      <c r="M94" s="35">
        <v>0</v>
      </c>
      <c r="N94" s="32">
        <f t="shared" si="28"/>
        <v>0</v>
      </c>
      <c r="O94" s="99">
        <f t="shared" si="48"/>
        <v>0</v>
      </c>
      <c r="P94" s="32">
        <f t="shared" si="30"/>
        <v>0</v>
      </c>
      <c r="Q94" s="35">
        <v>0</v>
      </c>
      <c r="R94" s="32">
        <f t="shared" si="31"/>
        <v>0</v>
      </c>
      <c r="S94" s="35">
        <v>0</v>
      </c>
      <c r="T94" s="32">
        <f t="shared" si="32"/>
        <v>0</v>
      </c>
      <c r="U94" s="35">
        <v>0</v>
      </c>
      <c r="V94" s="32">
        <f t="shared" si="33"/>
        <v>0</v>
      </c>
      <c r="W94" s="35">
        <v>0</v>
      </c>
      <c r="X94" s="32">
        <f t="shared" si="34"/>
        <v>0</v>
      </c>
      <c r="Y94" s="35">
        <v>1</v>
      </c>
      <c r="Z94" s="32">
        <f t="shared" si="35"/>
        <v>50</v>
      </c>
      <c r="AA94" s="35">
        <v>0</v>
      </c>
      <c r="AB94" s="32">
        <f t="shared" si="36"/>
        <v>0</v>
      </c>
      <c r="AC94" s="32">
        <f t="shared" si="37"/>
        <v>0</v>
      </c>
      <c r="AD94" s="35">
        <v>0</v>
      </c>
      <c r="AE94" s="32">
        <f t="shared" si="38"/>
        <v>0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135</v>
      </c>
      <c r="D95" s="35">
        <v>57</v>
      </c>
      <c r="E95" s="32">
        <f t="shared" si="23"/>
        <v>42.222222222222221</v>
      </c>
      <c r="F95" s="35">
        <v>27</v>
      </c>
      <c r="G95" s="32">
        <f t="shared" si="24"/>
        <v>47.368421052631575</v>
      </c>
      <c r="H95" s="106">
        <f t="shared" si="44"/>
        <v>57</v>
      </c>
      <c r="I95" s="32">
        <f t="shared" si="25"/>
        <v>100</v>
      </c>
      <c r="J95" s="32">
        <f t="shared" si="26"/>
        <v>42.222222222222221</v>
      </c>
      <c r="K95" s="35">
        <v>18</v>
      </c>
      <c r="L95" s="32">
        <f t="shared" si="27"/>
        <v>31.578947368421051</v>
      </c>
      <c r="M95" s="35">
        <v>39</v>
      </c>
      <c r="N95" s="32">
        <f t="shared" si="28"/>
        <v>68.421052631578945</v>
      </c>
      <c r="O95" s="99">
        <f t="shared" si="48"/>
        <v>0</v>
      </c>
      <c r="P95" s="32">
        <f t="shared" si="30"/>
        <v>0</v>
      </c>
      <c r="Q95" s="35">
        <v>0</v>
      </c>
      <c r="R95" s="32">
        <f t="shared" si="31"/>
        <v>0</v>
      </c>
      <c r="S95" s="35">
        <v>1</v>
      </c>
      <c r="T95" s="32">
        <f t="shared" si="32"/>
        <v>1.7543859649122806</v>
      </c>
      <c r="U95" s="35">
        <v>0</v>
      </c>
      <c r="V95" s="32">
        <f t="shared" si="33"/>
        <v>0</v>
      </c>
      <c r="W95" s="35">
        <v>0</v>
      </c>
      <c r="X95" s="32">
        <f t="shared" si="34"/>
        <v>0</v>
      </c>
      <c r="Y95" s="35">
        <v>18</v>
      </c>
      <c r="Z95" s="32">
        <f t="shared" si="35"/>
        <v>31.578947368421051</v>
      </c>
      <c r="AA95" s="35">
        <v>0</v>
      </c>
      <c r="AB95" s="32">
        <f t="shared" si="36"/>
        <v>0</v>
      </c>
      <c r="AC95" s="32">
        <f t="shared" si="37"/>
        <v>0</v>
      </c>
      <c r="AD95" s="35">
        <v>1</v>
      </c>
      <c r="AE95" s="32">
        <f t="shared" si="38"/>
        <v>1.7543859649122806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15</v>
      </c>
      <c r="D96" s="35">
        <v>13</v>
      </c>
      <c r="E96" s="32">
        <f t="shared" si="23"/>
        <v>86.666666666666671</v>
      </c>
      <c r="F96" s="35">
        <v>6</v>
      </c>
      <c r="G96" s="32">
        <f t="shared" si="24"/>
        <v>46.153846153846153</v>
      </c>
      <c r="H96" s="106">
        <f t="shared" si="44"/>
        <v>7</v>
      </c>
      <c r="I96" s="32">
        <f t="shared" si="25"/>
        <v>53.846153846153847</v>
      </c>
      <c r="J96" s="32">
        <f t="shared" si="26"/>
        <v>46.666666666666664</v>
      </c>
      <c r="K96" s="35">
        <v>5</v>
      </c>
      <c r="L96" s="32">
        <f t="shared" si="27"/>
        <v>38.461538461538467</v>
      </c>
      <c r="M96" s="35">
        <v>2</v>
      </c>
      <c r="N96" s="32">
        <f t="shared" si="28"/>
        <v>15.384615384615385</v>
      </c>
      <c r="O96" s="99">
        <f t="shared" si="48"/>
        <v>6</v>
      </c>
      <c r="P96" s="32">
        <f t="shared" si="30"/>
        <v>46.153846153846153</v>
      </c>
      <c r="Q96" s="35">
        <v>0</v>
      </c>
      <c r="R96" s="32">
        <f t="shared" si="31"/>
        <v>0</v>
      </c>
      <c r="S96" s="35">
        <v>0</v>
      </c>
      <c r="T96" s="32">
        <f t="shared" si="32"/>
        <v>0</v>
      </c>
      <c r="U96" s="35">
        <v>0</v>
      </c>
      <c r="V96" s="32">
        <f t="shared" si="33"/>
        <v>0</v>
      </c>
      <c r="W96" s="35">
        <v>0</v>
      </c>
      <c r="X96" s="32">
        <f t="shared" si="34"/>
        <v>0</v>
      </c>
      <c r="Y96" s="35">
        <v>1</v>
      </c>
      <c r="Z96" s="32">
        <f t="shared" si="35"/>
        <v>7.6923076923076925</v>
      </c>
      <c r="AA96" s="35">
        <v>0</v>
      </c>
      <c r="AB96" s="32">
        <f t="shared" si="36"/>
        <v>0</v>
      </c>
      <c r="AC96" s="32">
        <f t="shared" si="37"/>
        <v>0</v>
      </c>
      <c r="AD96" s="35">
        <v>2</v>
      </c>
      <c r="AE96" s="32">
        <f t="shared" si="38"/>
        <v>15.384615384615385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23</v>
      </c>
      <c r="D97" s="35">
        <v>21</v>
      </c>
      <c r="E97" s="32">
        <f t="shared" si="23"/>
        <v>91.304347826086953</v>
      </c>
      <c r="F97" s="35">
        <v>11</v>
      </c>
      <c r="G97" s="32">
        <f t="shared" si="24"/>
        <v>52.380952380952387</v>
      </c>
      <c r="H97" s="106">
        <f t="shared" si="44"/>
        <v>18</v>
      </c>
      <c r="I97" s="32">
        <f t="shared" si="25"/>
        <v>85.714285714285708</v>
      </c>
      <c r="J97" s="32">
        <f t="shared" si="26"/>
        <v>78.260869565217391</v>
      </c>
      <c r="K97" s="35">
        <v>7</v>
      </c>
      <c r="L97" s="32">
        <f t="shared" si="27"/>
        <v>33.333333333333329</v>
      </c>
      <c r="M97" s="35">
        <v>11</v>
      </c>
      <c r="N97" s="32">
        <f t="shared" si="28"/>
        <v>52.380952380952387</v>
      </c>
      <c r="O97" s="99">
        <f t="shared" si="48"/>
        <v>3</v>
      </c>
      <c r="P97" s="32">
        <f t="shared" si="30"/>
        <v>14.285714285714285</v>
      </c>
      <c r="Q97" s="35">
        <v>0</v>
      </c>
      <c r="R97" s="32">
        <f t="shared" si="31"/>
        <v>0</v>
      </c>
      <c r="S97" s="35">
        <v>1</v>
      </c>
      <c r="T97" s="32">
        <f t="shared" si="32"/>
        <v>4.7619047619047619</v>
      </c>
      <c r="U97" s="35">
        <v>2</v>
      </c>
      <c r="V97" s="32">
        <f t="shared" si="33"/>
        <v>9.5238095238095237</v>
      </c>
      <c r="W97" s="35">
        <v>0</v>
      </c>
      <c r="X97" s="32">
        <f t="shared" si="34"/>
        <v>0</v>
      </c>
      <c r="Y97" s="35">
        <v>1</v>
      </c>
      <c r="Z97" s="32">
        <f t="shared" si="35"/>
        <v>4.7619047619047619</v>
      </c>
      <c r="AA97" s="35">
        <v>0</v>
      </c>
      <c r="AB97" s="32">
        <f t="shared" si="36"/>
        <v>0</v>
      </c>
      <c r="AC97" s="32">
        <f t="shared" si="37"/>
        <v>0</v>
      </c>
      <c r="AD97" s="35">
        <v>1</v>
      </c>
      <c r="AE97" s="32">
        <f t="shared" si="38"/>
        <v>4.7619047619047619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0</v>
      </c>
      <c r="D98" s="35">
        <v>0</v>
      </c>
      <c r="E98" s="32">
        <f t="shared" si="23"/>
        <v>0</v>
      </c>
      <c r="F98" s="35">
        <v>0</v>
      </c>
      <c r="G98" s="32">
        <f t="shared" si="24"/>
        <v>0</v>
      </c>
      <c r="H98" s="106">
        <f t="shared" si="44"/>
        <v>0</v>
      </c>
      <c r="I98" s="32">
        <f t="shared" si="25"/>
        <v>0</v>
      </c>
      <c r="J98" s="32">
        <f t="shared" si="26"/>
        <v>0</v>
      </c>
      <c r="K98" s="35">
        <v>0</v>
      </c>
      <c r="L98" s="32">
        <f t="shared" si="27"/>
        <v>0</v>
      </c>
      <c r="M98" s="35">
        <v>0</v>
      </c>
      <c r="N98" s="32">
        <f t="shared" si="28"/>
        <v>0</v>
      </c>
      <c r="O98" s="99">
        <f t="shared" si="48"/>
        <v>0</v>
      </c>
      <c r="P98" s="32">
        <f t="shared" si="30"/>
        <v>0</v>
      </c>
      <c r="Q98" s="35">
        <v>0</v>
      </c>
      <c r="R98" s="32">
        <f t="shared" si="31"/>
        <v>0</v>
      </c>
      <c r="S98" s="35">
        <v>0</v>
      </c>
      <c r="T98" s="32">
        <f t="shared" si="32"/>
        <v>0</v>
      </c>
      <c r="U98" s="35">
        <v>0</v>
      </c>
      <c r="V98" s="32">
        <f t="shared" si="33"/>
        <v>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21</v>
      </c>
      <c r="D99" s="35">
        <v>21</v>
      </c>
      <c r="E99" s="32">
        <f t="shared" si="23"/>
        <v>100</v>
      </c>
      <c r="F99" s="35">
        <v>3</v>
      </c>
      <c r="G99" s="32">
        <f t="shared" si="24"/>
        <v>14.285714285714285</v>
      </c>
      <c r="H99" s="106">
        <f t="shared" si="44"/>
        <v>15</v>
      </c>
      <c r="I99" s="32">
        <f t="shared" si="25"/>
        <v>71.428571428571431</v>
      </c>
      <c r="J99" s="32">
        <f t="shared" si="26"/>
        <v>71.428571428571431</v>
      </c>
      <c r="K99" s="35">
        <v>12</v>
      </c>
      <c r="L99" s="32">
        <f t="shared" si="27"/>
        <v>57.142857142857139</v>
      </c>
      <c r="M99" s="35">
        <v>3</v>
      </c>
      <c r="N99" s="32">
        <f t="shared" si="28"/>
        <v>14.285714285714285</v>
      </c>
      <c r="O99" s="99">
        <f t="shared" si="48"/>
        <v>6</v>
      </c>
      <c r="P99" s="32">
        <f t="shared" si="30"/>
        <v>28.571428571428569</v>
      </c>
      <c r="Q99" s="35">
        <v>0</v>
      </c>
      <c r="R99" s="32">
        <f t="shared" si="31"/>
        <v>0</v>
      </c>
      <c r="S99" s="35">
        <v>1</v>
      </c>
      <c r="T99" s="32">
        <f t="shared" si="32"/>
        <v>4.7619047619047619</v>
      </c>
      <c r="U99" s="35">
        <v>0</v>
      </c>
      <c r="V99" s="32">
        <f t="shared" si="33"/>
        <v>0</v>
      </c>
      <c r="W99" s="35">
        <v>0</v>
      </c>
      <c r="X99" s="32">
        <f t="shared" si="34"/>
        <v>0</v>
      </c>
      <c r="Y99" s="35">
        <v>2</v>
      </c>
      <c r="Z99" s="32">
        <f t="shared" si="35"/>
        <v>9.5238095238095237</v>
      </c>
      <c r="AA99" s="35">
        <v>0</v>
      </c>
      <c r="AB99" s="32">
        <f t="shared" si="36"/>
        <v>0</v>
      </c>
      <c r="AC99" s="32">
        <f t="shared" si="37"/>
        <v>0</v>
      </c>
      <c r="AD99" s="35">
        <v>1</v>
      </c>
      <c r="AE99" s="32">
        <f t="shared" si="38"/>
        <v>4.7619047619047619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6</v>
      </c>
      <c r="D100" s="35">
        <v>4</v>
      </c>
      <c r="E100" s="32">
        <f t="shared" si="23"/>
        <v>66.666666666666657</v>
      </c>
      <c r="F100" s="35">
        <v>0</v>
      </c>
      <c r="G100" s="32">
        <f t="shared" si="24"/>
        <v>0</v>
      </c>
      <c r="H100" s="106">
        <f t="shared" si="44"/>
        <v>4</v>
      </c>
      <c r="I100" s="32">
        <f t="shared" si="25"/>
        <v>100</v>
      </c>
      <c r="J100" s="32">
        <f t="shared" si="26"/>
        <v>66.666666666666657</v>
      </c>
      <c r="K100" s="35">
        <v>3</v>
      </c>
      <c r="L100" s="32">
        <f t="shared" si="27"/>
        <v>75</v>
      </c>
      <c r="M100" s="35">
        <v>1</v>
      </c>
      <c r="N100" s="32">
        <f t="shared" si="28"/>
        <v>25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0</v>
      </c>
      <c r="V100" s="32">
        <f t="shared" si="33"/>
        <v>0</v>
      </c>
      <c r="W100" s="35">
        <v>0</v>
      </c>
      <c r="X100" s="32">
        <f t="shared" si="34"/>
        <v>0</v>
      </c>
      <c r="Y100" s="35">
        <v>0</v>
      </c>
      <c r="Z100" s="32">
        <f t="shared" si="35"/>
        <v>0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0</v>
      </c>
      <c r="AE100" s="32">
        <f t="shared" si="38"/>
        <v>0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6</v>
      </c>
      <c r="D101" s="35">
        <v>3</v>
      </c>
      <c r="E101" s="32">
        <f t="shared" si="23"/>
        <v>50</v>
      </c>
      <c r="F101" s="35">
        <v>1</v>
      </c>
      <c r="G101" s="32">
        <f t="shared" si="24"/>
        <v>33.333333333333329</v>
      </c>
      <c r="H101" s="106">
        <f t="shared" si="44"/>
        <v>1</v>
      </c>
      <c r="I101" s="32">
        <f t="shared" si="25"/>
        <v>33.333333333333329</v>
      </c>
      <c r="J101" s="32">
        <f t="shared" si="26"/>
        <v>16.666666666666664</v>
      </c>
      <c r="K101" s="35">
        <v>0</v>
      </c>
      <c r="L101" s="32">
        <f t="shared" si="27"/>
        <v>0</v>
      </c>
      <c r="M101" s="35">
        <v>1</v>
      </c>
      <c r="N101" s="32">
        <f t="shared" si="28"/>
        <v>33.333333333333329</v>
      </c>
      <c r="O101" s="99">
        <f t="shared" si="48"/>
        <v>2</v>
      </c>
      <c r="P101" s="32">
        <f t="shared" si="30"/>
        <v>66.666666666666657</v>
      </c>
      <c r="Q101" s="35">
        <v>0</v>
      </c>
      <c r="R101" s="32">
        <f t="shared" si="31"/>
        <v>0</v>
      </c>
      <c r="S101" s="35">
        <v>1</v>
      </c>
      <c r="T101" s="32">
        <f t="shared" si="32"/>
        <v>33.333333333333329</v>
      </c>
      <c r="U101" s="35">
        <v>0</v>
      </c>
      <c r="V101" s="32">
        <f t="shared" si="33"/>
        <v>0</v>
      </c>
      <c r="W101" s="35">
        <v>0</v>
      </c>
      <c r="X101" s="32">
        <f t="shared" si="34"/>
        <v>0</v>
      </c>
      <c r="Y101" s="35">
        <v>1</v>
      </c>
      <c r="Z101" s="32">
        <f t="shared" si="35"/>
        <v>33.333333333333329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2</v>
      </c>
      <c r="AE101" s="32">
        <f t="shared" si="38"/>
        <v>66.666666666666657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43" firstPageNumber="80" fitToHeight="2" orientation="landscape" r:id="rId1"/>
  <headerFooter scaleWithDoc="0">
    <oddHeader>&amp;R&amp;P</oddHeader>
    <oddFooter>&amp;R&amp;P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Q80" activePane="bottomRight" state="frozen"/>
      <selection activeCell="D2" sqref="D2:D6"/>
      <selection pane="topRight" activeCell="D2" sqref="D2:D6"/>
      <selection pane="bottomLeft" activeCell="D2" sqref="D2:D6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172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4546.57</v>
      </c>
      <c r="D8" s="65">
        <f>D9+D21+D40+D55+D72+D79+D90+D64+D102</f>
        <v>4190.25</v>
      </c>
      <c r="E8" s="62">
        <f>IF(C8=0,0,D8/C8*100)</f>
        <v>92.16288322845574</v>
      </c>
      <c r="F8" s="65">
        <f>F9+F21+F40+F55+F72+F79+F90+F64+F102</f>
        <v>1856</v>
      </c>
      <c r="G8" s="62">
        <f>IF(D8=0,0,F8/D8*100)</f>
        <v>44.293299922438997</v>
      </c>
      <c r="H8" s="65">
        <f>H9+H21+H40+H55+H72+H79+H90+H64+H102</f>
        <v>4049.25</v>
      </c>
      <c r="I8" s="62">
        <f>IF(D8=0,0,H8/D8*100)</f>
        <v>96.635045641668157</v>
      </c>
      <c r="J8" s="62">
        <f>IF(C8=0,0,H8/C8*100)</f>
        <v>89.061644272495528</v>
      </c>
      <c r="K8" s="65">
        <f>K9+K21+K40+K55+K72+K79+K90+K64+K102</f>
        <v>2778</v>
      </c>
      <c r="L8" s="62">
        <f>IF(D8=0,0,K8/D8*100)</f>
        <v>66.296760336495424</v>
      </c>
      <c r="M8" s="65">
        <f>M9+M21+M40+M55+M72+M79+M90+M64+M102</f>
        <v>1271.25</v>
      </c>
      <c r="N8" s="62">
        <f>IF(D8=0,0,M8/D8*100)</f>
        <v>30.338285305172725</v>
      </c>
      <c r="O8" s="65">
        <f>O9+O21+O40+O55+O72+O79+O90+O64+O102</f>
        <v>141</v>
      </c>
      <c r="P8" s="62">
        <f>IF(D8=0,0,O8/D8*100)</f>
        <v>3.364954358331842</v>
      </c>
      <c r="Q8" s="65">
        <f>Q9+Q21+Q40+Q55+Q72+Q79+Q90+Q64+Q102</f>
        <v>16</v>
      </c>
      <c r="R8" s="62">
        <f>IF(O8=0,0,Q8/O8*100)</f>
        <v>11.347517730496454</v>
      </c>
      <c r="S8" s="65">
        <f>S9+S21+S40+S55+S72+S79+S90+S64+S102</f>
        <v>346</v>
      </c>
      <c r="T8" s="62">
        <f>IF(D8=0,0,S8/D8*100)</f>
        <v>8.2572638864029582</v>
      </c>
      <c r="U8" s="65">
        <f>U9+U21+U40+U55+U72+U79+U90+U64+U102</f>
        <v>612</v>
      </c>
      <c r="V8" s="62">
        <f>IF(D8=0,0,U8/D8*100)</f>
        <v>14.605333810631823</v>
      </c>
      <c r="W8" s="65">
        <f>W9+W21+W40+W55+W72+W79+W90+W64+W102</f>
        <v>348</v>
      </c>
      <c r="X8" s="62">
        <f>IF(D8=0,0,W8/D8*100)</f>
        <v>8.3049937354573107</v>
      </c>
      <c r="Y8" s="65">
        <f>Y9+Y21+Y40+Y55+Y72+Y79+Y90+Y64+Y102</f>
        <v>568</v>
      </c>
      <c r="Z8" s="62">
        <f>IF(D8=0,0,Y8/D8*100)</f>
        <v>13.555277131436071</v>
      </c>
      <c r="AA8" s="65">
        <f>AA9+AA21+AA40+AA55+AA72+AA79+AA90+AA64+AA102</f>
        <v>30</v>
      </c>
      <c r="AB8" s="62">
        <f>IF(D8=0,0,AA8/D8*100)</f>
        <v>0.71594773581528548</v>
      </c>
      <c r="AC8" s="62">
        <f>IF(Y8=0,0,AA8/Y8*100)</f>
        <v>5.28169014084507</v>
      </c>
      <c r="AD8" s="65">
        <f>AD9+AD21+AD40+AD55+AD72+AD79+AD90+AD64+AD102</f>
        <v>457</v>
      </c>
      <c r="AE8" s="62">
        <f>IF(D8=0,0,AD8/D8*100)</f>
        <v>10.906270508919516</v>
      </c>
      <c r="AF8" s="65">
        <f>AF9+AF21+AF40+AF55+AF72+AF79+AF90+AF64+AF102</f>
        <v>8</v>
      </c>
      <c r="AG8" s="60">
        <f>IF(D8=0,0,AF8/D8*100)</f>
        <v>0.19091939621740944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281</v>
      </c>
      <c r="D9" s="10">
        <f>SUM(D10:D20)</f>
        <v>246</v>
      </c>
      <c r="E9" s="43">
        <f>IF(C9=0,0,D9/C9*100)</f>
        <v>87.544483985765126</v>
      </c>
      <c r="F9" s="10">
        <f>SUM(F10:F20)</f>
        <v>136</v>
      </c>
      <c r="G9" s="43">
        <f>IF(D9=0,0,F9/D9*100)</f>
        <v>55.284552845528459</v>
      </c>
      <c r="H9" s="61">
        <f>SUM(H10:H20)</f>
        <v>237</v>
      </c>
      <c r="I9" s="43">
        <f>IF(D9=0,0,H9/D9*100)</f>
        <v>96.341463414634148</v>
      </c>
      <c r="J9" s="43">
        <f>IF(C9=0,0,H9/C9*100)</f>
        <v>84.341637010676152</v>
      </c>
      <c r="K9" s="10">
        <f>SUM(K10:K20)</f>
        <v>158</v>
      </c>
      <c r="L9" s="43">
        <f>IF(D9=0,0,K9/D9*100)</f>
        <v>64.22764227642277</v>
      </c>
      <c r="M9" s="10">
        <f>SUM(M10:M20)</f>
        <v>79</v>
      </c>
      <c r="N9" s="43">
        <f>IF(D9=0,0,M9/D9*100)</f>
        <v>32.113821138211385</v>
      </c>
      <c r="O9" s="61">
        <f>SUM(O10:O20)</f>
        <v>9</v>
      </c>
      <c r="P9" s="43">
        <f>IF(D9=0,0,O9/D9*100)</f>
        <v>3.6585365853658534</v>
      </c>
      <c r="Q9" s="10">
        <f>SUM(Q10:Q20)</f>
        <v>3</v>
      </c>
      <c r="R9" s="43">
        <f>IF(O9=0,0,Q9/O9*100)</f>
        <v>33.333333333333329</v>
      </c>
      <c r="S9" s="10">
        <f>SUM(S10:S20)</f>
        <v>20</v>
      </c>
      <c r="T9" s="43">
        <f>IF(D9=0,0,S9/D9*100)</f>
        <v>8.1300813008130071</v>
      </c>
      <c r="U9" s="10">
        <f>SUM(U10:U20)</f>
        <v>49</v>
      </c>
      <c r="V9" s="43">
        <f>IF(D9=0,0,U9/D9*100)</f>
        <v>19.918699186991869</v>
      </c>
      <c r="W9" s="10">
        <f>SUM(W10:W20)</f>
        <v>22</v>
      </c>
      <c r="X9" s="43">
        <f>IF(D9=0,0,W9/D9*100)</f>
        <v>8.9430894308943092</v>
      </c>
      <c r="Y9" s="10">
        <f>SUM(Y10:Y20)</f>
        <v>43</v>
      </c>
      <c r="Z9" s="43">
        <f>IF(D9=0,0,Y9/D9*100)</f>
        <v>17.479674796747968</v>
      </c>
      <c r="AA9" s="10">
        <f>SUM(AA10:AA20)</f>
        <v>1</v>
      </c>
      <c r="AB9" s="43">
        <f>IF(D9=0,0,AA9/D9*100)</f>
        <v>0.40650406504065045</v>
      </c>
      <c r="AC9" s="43">
        <f>IF(Y9=0,0,AA9/Y9*100)</f>
        <v>2.3255813953488373</v>
      </c>
      <c r="AD9" s="10">
        <f>SUM(AD10:AD20)</f>
        <v>33</v>
      </c>
      <c r="AE9" s="43">
        <f>IF(D9=0,0,AD9/D9*100)</f>
        <v>13.414634146341465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8</v>
      </c>
      <c r="D10" s="35">
        <v>7</v>
      </c>
      <c r="E10" s="32">
        <f>IF(C10=0,0,D10/C10*100)</f>
        <v>87.5</v>
      </c>
      <c r="F10" s="35">
        <v>4</v>
      </c>
      <c r="G10" s="32">
        <f>IF(D10=0,0,F10/D10*100)</f>
        <v>57.142857142857139</v>
      </c>
      <c r="H10" s="106">
        <f>K10+M10</f>
        <v>6</v>
      </c>
      <c r="I10" s="32">
        <f>IF(D10=0,0,H10/D10*100)</f>
        <v>85.714285714285708</v>
      </c>
      <c r="J10" s="32">
        <f>IF(C10=0,0,H10/C10*100)</f>
        <v>75</v>
      </c>
      <c r="K10" s="35">
        <v>3</v>
      </c>
      <c r="L10" s="32">
        <f>IF(D10=0,0,K10/D10*100)</f>
        <v>42.857142857142854</v>
      </c>
      <c r="M10" s="35">
        <v>3</v>
      </c>
      <c r="N10" s="32">
        <f>IF(D10=0,0,M10/D10*100)</f>
        <v>42.857142857142854</v>
      </c>
      <c r="O10" s="99">
        <f>D10-H10</f>
        <v>1</v>
      </c>
      <c r="P10" s="32">
        <f>IF(D10=0,0,O10/D10*100)</f>
        <v>14.285714285714285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2</v>
      </c>
      <c r="V10" s="32">
        <f>IF(D10=0,0,U10/D10*100)</f>
        <v>28.571428571428569</v>
      </c>
      <c r="W10" s="35">
        <v>2</v>
      </c>
      <c r="X10" s="32">
        <f>IF(D10=0,0,W10/D10*100)</f>
        <v>28.571428571428569</v>
      </c>
      <c r="Y10" s="35">
        <v>1</v>
      </c>
      <c r="Z10" s="32">
        <f>IF(D10=0,0,Y10/D10*100)</f>
        <v>14.285714285714285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1</v>
      </c>
      <c r="AE10" s="32">
        <f>IF(D10=0,0,AD10/D10*100)</f>
        <v>14.285714285714285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18</v>
      </c>
      <c r="D11" s="35">
        <v>15</v>
      </c>
      <c r="E11" s="32">
        <f>IF(C11=0,0,D11/C11*100)</f>
        <v>83.333333333333343</v>
      </c>
      <c r="F11" s="35">
        <v>10</v>
      </c>
      <c r="G11" s="32">
        <f>IF(D11=0,0,F11/D11*100)</f>
        <v>66.666666666666657</v>
      </c>
      <c r="H11" s="106">
        <f t="shared" ref="H11:H80" si="0">K11+M11</f>
        <v>15</v>
      </c>
      <c r="I11" s="32">
        <f>IF(D11=0,0,H11/D11*100)</f>
        <v>100</v>
      </c>
      <c r="J11" s="32">
        <f>IF(C11=0,0,H11/C11*100)</f>
        <v>83.333333333333343</v>
      </c>
      <c r="K11" s="35">
        <v>9</v>
      </c>
      <c r="L11" s="32">
        <f>IF(D11=0,0,K11/D11*100)</f>
        <v>60</v>
      </c>
      <c r="M11" s="35">
        <v>6</v>
      </c>
      <c r="N11" s="32">
        <f>IF(D11=0,0,M11/D11*100)</f>
        <v>40</v>
      </c>
      <c r="O11" s="99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0</v>
      </c>
      <c r="T11" s="32">
        <f>IF(D11=0,0,S11/D11*100)</f>
        <v>0</v>
      </c>
      <c r="U11" s="35">
        <v>5</v>
      </c>
      <c r="V11" s="32">
        <f>IF(D11=0,0,U11/D11*100)</f>
        <v>33.333333333333329</v>
      </c>
      <c r="W11" s="35">
        <v>2</v>
      </c>
      <c r="X11" s="32">
        <f>IF(D11=0,0,W11/D11*100)</f>
        <v>13.333333333333334</v>
      </c>
      <c r="Y11" s="35">
        <v>1</v>
      </c>
      <c r="Z11" s="32">
        <f>IF(D11=0,0,Y11/D11*100)</f>
        <v>6.666666666666667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1</v>
      </c>
      <c r="AE11" s="32">
        <f>IF(D11=0,0,AD11/D11*100)</f>
        <v>6.666666666666667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17</v>
      </c>
      <c r="D12" s="35">
        <v>15</v>
      </c>
      <c r="E12" s="32">
        <f t="shared" ref="E12:E78" si="2">IF(C12=0,0,D12/C12*100)</f>
        <v>88.235294117647058</v>
      </c>
      <c r="F12" s="35">
        <v>6</v>
      </c>
      <c r="G12" s="32">
        <f t="shared" ref="G12:G78" si="3">IF(D12=0,0,F12/D12*100)</f>
        <v>40</v>
      </c>
      <c r="H12" s="106">
        <f t="shared" si="0"/>
        <v>14</v>
      </c>
      <c r="I12" s="32">
        <f t="shared" ref="I12:I78" si="4">IF(D12=0,0,H12/D12*100)</f>
        <v>93.333333333333329</v>
      </c>
      <c r="J12" s="32">
        <f t="shared" ref="J12:J78" si="5">IF(C12=0,0,H12/C12*100)</f>
        <v>82.35294117647058</v>
      </c>
      <c r="K12" s="35">
        <v>8</v>
      </c>
      <c r="L12" s="32">
        <f t="shared" ref="L12:L79" si="6">IF(D12=0,0,K12/D12*100)</f>
        <v>53.333333333333336</v>
      </c>
      <c r="M12" s="35">
        <v>6</v>
      </c>
      <c r="N12" s="32">
        <f t="shared" ref="N12:N78" si="7">IF(D12=0,0,M12/D12*100)</f>
        <v>40</v>
      </c>
      <c r="O12" s="99">
        <f t="shared" si="1"/>
        <v>1</v>
      </c>
      <c r="P12" s="32">
        <f t="shared" ref="P12:P78" si="8">IF(D12=0,0,O12/D12*100)</f>
        <v>6.666666666666667</v>
      </c>
      <c r="Q12" s="35">
        <v>0</v>
      </c>
      <c r="R12" s="32">
        <f t="shared" ref="R12:R79" si="9">IF(O12=0,0,Q12/O12*100)</f>
        <v>0</v>
      </c>
      <c r="S12" s="35">
        <v>1</v>
      </c>
      <c r="T12" s="32">
        <f t="shared" ref="T12:T78" si="10">IF(D12=0,0,S12/D12*100)</f>
        <v>6.666666666666667</v>
      </c>
      <c r="U12" s="35">
        <v>2</v>
      </c>
      <c r="V12" s="32">
        <f t="shared" ref="V12:V79" si="11">IF(D12=0,0,U12/D12*100)</f>
        <v>13.333333333333334</v>
      </c>
      <c r="W12" s="35">
        <v>1</v>
      </c>
      <c r="X12" s="32">
        <f t="shared" ref="X12:X78" si="12">IF(D12=0,0,W12/D12*100)</f>
        <v>6.666666666666667</v>
      </c>
      <c r="Y12" s="35">
        <v>3</v>
      </c>
      <c r="Z12" s="32">
        <f t="shared" ref="Z12:Z78" si="13">IF(D12=0,0,Y12/D12*100)</f>
        <v>20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2</v>
      </c>
      <c r="AE12" s="32">
        <f t="shared" ref="AE12:AE79" si="16">IF(D12=0,0,AD12/D12*100)</f>
        <v>13.333333333333334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42</v>
      </c>
      <c r="D13" s="35">
        <v>37</v>
      </c>
      <c r="E13" s="32">
        <f t="shared" si="2"/>
        <v>88.095238095238088</v>
      </c>
      <c r="F13" s="35">
        <v>24</v>
      </c>
      <c r="G13" s="32">
        <f t="shared" si="3"/>
        <v>64.86486486486487</v>
      </c>
      <c r="H13" s="106">
        <f t="shared" si="0"/>
        <v>37</v>
      </c>
      <c r="I13" s="32">
        <f t="shared" si="4"/>
        <v>100</v>
      </c>
      <c r="J13" s="32">
        <f t="shared" si="5"/>
        <v>88.095238095238088</v>
      </c>
      <c r="K13" s="35">
        <v>23</v>
      </c>
      <c r="L13" s="32">
        <f t="shared" si="6"/>
        <v>62.162162162162161</v>
      </c>
      <c r="M13" s="35">
        <v>14</v>
      </c>
      <c r="N13" s="32">
        <f t="shared" si="7"/>
        <v>37.837837837837839</v>
      </c>
      <c r="O13" s="99">
        <f t="shared" si="1"/>
        <v>0</v>
      </c>
      <c r="P13" s="32">
        <f t="shared" si="8"/>
        <v>0</v>
      </c>
      <c r="Q13" s="35">
        <v>0</v>
      </c>
      <c r="R13" s="32">
        <f t="shared" si="9"/>
        <v>0</v>
      </c>
      <c r="S13" s="35">
        <v>4</v>
      </c>
      <c r="T13" s="32">
        <f t="shared" si="10"/>
        <v>10.810810810810811</v>
      </c>
      <c r="U13" s="35">
        <v>8</v>
      </c>
      <c r="V13" s="32">
        <f t="shared" si="11"/>
        <v>21.621621621621621</v>
      </c>
      <c r="W13" s="35">
        <v>4</v>
      </c>
      <c r="X13" s="32">
        <f t="shared" si="12"/>
        <v>10.810810810810811</v>
      </c>
      <c r="Y13" s="35">
        <v>7</v>
      </c>
      <c r="Z13" s="32">
        <f t="shared" si="13"/>
        <v>18.918918918918919</v>
      </c>
      <c r="AA13" s="35">
        <v>0</v>
      </c>
      <c r="AB13" s="32">
        <f t="shared" si="14"/>
        <v>0</v>
      </c>
      <c r="AC13" s="32">
        <f t="shared" si="15"/>
        <v>0</v>
      </c>
      <c r="AD13" s="35">
        <v>5</v>
      </c>
      <c r="AE13" s="32">
        <f t="shared" si="16"/>
        <v>13.513513513513514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58.5</v>
      </c>
      <c r="D14" s="35">
        <v>55</v>
      </c>
      <c r="E14" s="32">
        <f t="shared" si="2"/>
        <v>94.01709401709401</v>
      </c>
      <c r="F14" s="35">
        <v>18</v>
      </c>
      <c r="G14" s="32">
        <f t="shared" si="3"/>
        <v>32.727272727272727</v>
      </c>
      <c r="H14" s="106">
        <f t="shared" si="0"/>
        <v>53</v>
      </c>
      <c r="I14" s="32">
        <f t="shared" si="4"/>
        <v>96.36363636363636</v>
      </c>
      <c r="J14" s="32">
        <f t="shared" si="5"/>
        <v>90.598290598290603</v>
      </c>
      <c r="K14" s="35">
        <v>42</v>
      </c>
      <c r="L14" s="32">
        <f t="shared" si="6"/>
        <v>76.363636363636374</v>
      </c>
      <c r="M14" s="35">
        <v>11</v>
      </c>
      <c r="N14" s="32">
        <f t="shared" si="7"/>
        <v>20</v>
      </c>
      <c r="O14" s="99">
        <f t="shared" si="1"/>
        <v>2</v>
      </c>
      <c r="P14" s="32">
        <f t="shared" si="8"/>
        <v>3.6363636363636362</v>
      </c>
      <c r="Q14" s="35">
        <v>0</v>
      </c>
      <c r="R14" s="32">
        <f t="shared" si="9"/>
        <v>0</v>
      </c>
      <c r="S14" s="35">
        <v>5</v>
      </c>
      <c r="T14" s="32">
        <f t="shared" si="10"/>
        <v>9.0909090909090917</v>
      </c>
      <c r="U14" s="35">
        <v>2</v>
      </c>
      <c r="V14" s="32">
        <f t="shared" si="11"/>
        <v>3.6363636363636362</v>
      </c>
      <c r="W14" s="35">
        <v>8</v>
      </c>
      <c r="X14" s="32">
        <f t="shared" si="12"/>
        <v>14.545454545454545</v>
      </c>
      <c r="Y14" s="35">
        <v>10</v>
      </c>
      <c r="Z14" s="32">
        <f t="shared" si="13"/>
        <v>18.181818181818183</v>
      </c>
      <c r="AA14" s="35">
        <v>1</v>
      </c>
      <c r="AB14" s="32">
        <f t="shared" si="14"/>
        <v>1.8181818181818181</v>
      </c>
      <c r="AC14" s="32">
        <f t="shared" si="15"/>
        <v>10</v>
      </c>
      <c r="AD14" s="35">
        <v>8</v>
      </c>
      <c r="AE14" s="32">
        <f t="shared" si="16"/>
        <v>14.545454545454545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97</v>
      </c>
      <c r="D15" s="35">
        <v>80</v>
      </c>
      <c r="E15" s="32">
        <f t="shared" si="2"/>
        <v>82.474226804123703</v>
      </c>
      <c r="F15" s="35">
        <v>53</v>
      </c>
      <c r="G15" s="32">
        <f t="shared" si="3"/>
        <v>66.25</v>
      </c>
      <c r="H15" s="106">
        <f t="shared" si="0"/>
        <v>79</v>
      </c>
      <c r="I15" s="32">
        <f t="shared" si="4"/>
        <v>98.75</v>
      </c>
      <c r="J15" s="32">
        <f t="shared" si="5"/>
        <v>81.44329896907216</v>
      </c>
      <c r="K15" s="35">
        <v>64</v>
      </c>
      <c r="L15" s="32">
        <f t="shared" si="6"/>
        <v>80</v>
      </c>
      <c r="M15" s="35">
        <v>15</v>
      </c>
      <c r="N15" s="32">
        <f t="shared" si="7"/>
        <v>18.75</v>
      </c>
      <c r="O15" s="99">
        <f t="shared" si="1"/>
        <v>1</v>
      </c>
      <c r="P15" s="32">
        <f t="shared" si="8"/>
        <v>1.25</v>
      </c>
      <c r="Q15" s="35">
        <v>0</v>
      </c>
      <c r="R15" s="32">
        <f t="shared" si="9"/>
        <v>0</v>
      </c>
      <c r="S15" s="35">
        <v>5</v>
      </c>
      <c r="T15" s="32">
        <f t="shared" si="10"/>
        <v>6.25</v>
      </c>
      <c r="U15" s="35">
        <v>22</v>
      </c>
      <c r="V15" s="32">
        <f t="shared" si="11"/>
        <v>27.500000000000004</v>
      </c>
      <c r="W15" s="35">
        <v>4</v>
      </c>
      <c r="X15" s="32">
        <f t="shared" si="12"/>
        <v>5</v>
      </c>
      <c r="Y15" s="35">
        <v>19</v>
      </c>
      <c r="Z15" s="32">
        <f t="shared" si="13"/>
        <v>23.75</v>
      </c>
      <c r="AA15" s="35">
        <v>0</v>
      </c>
      <c r="AB15" s="32">
        <f t="shared" si="14"/>
        <v>0</v>
      </c>
      <c r="AC15" s="32">
        <f t="shared" si="15"/>
        <v>0</v>
      </c>
      <c r="AD15" s="35">
        <v>12</v>
      </c>
      <c r="AE15" s="32">
        <f t="shared" si="16"/>
        <v>15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1.5</v>
      </c>
      <c r="D16" s="35">
        <v>2</v>
      </c>
      <c r="E16" s="32">
        <f t="shared" si="2"/>
        <v>133.33333333333331</v>
      </c>
      <c r="F16" s="35">
        <v>2</v>
      </c>
      <c r="G16" s="32">
        <f t="shared" si="3"/>
        <v>100</v>
      </c>
      <c r="H16" s="106">
        <f t="shared" si="0"/>
        <v>2</v>
      </c>
      <c r="I16" s="32">
        <f t="shared" si="4"/>
        <v>100</v>
      </c>
      <c r="J16" s="32">
        <f t="shared" si="5"/>
        <v>133.33333333333331</v>
      </c>
      <c r="K16" s="35">
        <v>1</v>
      </c>
      <c r="L16" s="32">
        <f t="shared" si="6"/>
        <v>50</v>
      </c>
      <c r="M16" s="35">
        <v>1</v>
      </c>
      <c r="N16" s="32">
        <f t="shared" si="7"/>
        <v>50</v>
      </c>
      <c r="O16" s="99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8</v>
      </c>
      <c r="D17" s="35">
        <v>6</v>
      </c>
      <c r="E17" s="32">
        <f t="shared" si="2"/>
        <v>75</v>
      </c>
      <c r="F17" s="35">
        <v>4</v>
      </c>
      <c r="G17" s="32">
        <f t="shared" si="3"/>
        <v>66.666666666666657</v>
      </c>
      <c r="H17" s="106">
        <f t="shared" si="0"/>
        <v>5</v>
      </c>
      <c r="I17" s="32">
        <f t="shared" si="4"/>
        <v>83.333333333333343</v>
      </c>
      <c r="J17" s="32">
        <f t="shared" si="5"/>
        <v>62.5</v>
      </c>
      <c r="K17" s="35">
        <v>4</v>
      </c>
      <c r="L17" s="32">
        <f t="shared" si="6"/>
        <v>66.666666666666657</v>
      </c>
      <c r="M17" s="35">
        <v>1</v>
      </c>
      <c r="N17" s="32">
        <f t="shared" si="7"/>
        <v>16.666666666666664</v>
      </c>
      <c r="O17" s="99">
        <f t="shared" si="1"/>
        <v>1</v>
      </c>
      <c r="P17" s="32">
        <f t="shared" si="8"/>
        <v>16.666666666666664</v>
      </c>
      <c r="Q17" s="35">
        <v>1</v>
      </c>
      <c r="R17" s="32">
        <f t="shared" si="9"/>
        <v>100</v>
      </c>
      <c r="S17" s="35">
        <v>0</v>
      </c>
      <c r="T17" s="32">
        <f t="shared" si="10"/>
        <v>0</v>
      </c>
      <c r="U17" s="35">
        <v>1</v>
      </c>
      <c r="V17" s="32">
        <f t="shared" si="11"/>
        <v>16.666666666666664</v>
      </c>
      <c r="W17" s="35">
        <v>0</v>
      </c>
      <c r="X17" s="32">
        <f t="shared" si="12"/>
        <v>0</v>
      </c>
      <c r="Y17" s="35">
        <v>1</v>
      </c>
      <c r="Z17" s="32">
        <f t="shared" si="13"/>
        <v>16.666666666666664</v>
      </c>
      <c r="AA17" s="35">
        <v>0</v>
      </c>
      <c r="AB17" s="32">
        <f t="shared" si="14"/>
        <v>0</v>
      </c>
      <c r="AC17" s="32">
        <f t="shared" si="15"/>
        <v>0</v>
      </c>
      <c r="AD17" s="35">
        <v>2</v>
      </c>
      <c r="AE17" s="32">
        <f t="shared" si="16"/>
        <v>33.333333333333329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16</v>
      </c>
      <c r="D18" s="35">
        <v>16</v>
      </c>
      <c r="E18" s="32">
        <f t="shared" si="2"/>
        <v>100</v>
      </c>
      <c r="F18" s="35">
        <v>9</v>
      </c>
      <c r="G18" s="32">
        <f t="shared" si="3"/>
        <v>56.25</v>
      </c>
      <c r="H18" s="106">
        <f t="shared" si="0"/>
        <v>14</v>
      </c>
      <c r="I18" s="32">
        <f t="shared" si="4"/>
        <v>87.5</v>
      </c>
      <c r="J18" s="32">
        <f t="shared" si="5"/>
        <v>87.5</v>
      </c>
      <c r="K18" s="35">
        <v>0</v>
      </c>
      <c r="L18" s="32">
        <f t="shared" si="6"/>
        <v>0</v>
      </c>
      <c r="M18" s="35">
        <v>14</v>
      </c>
      <c r="N18" s="32">
        <f t="shared" si="7"/>
        <v>87.5</v>
      </c>
      <c r="O18" s="99">
        <f t="shared" si="1"/>
        <v>2</v>
      </c>
      <c r="P18" s="32">
        <f t="shared" si="8"/>
        <v>12.5</v>
      </c>
      <c r="Q18" s="35">
        <v>1</v>
      </c>
      <c r="R18" s="32">
        <f t="shared" si="9"/>
        <v>50</v>
      </c>
      <c r="S18" s="35">
        <v>3</v>
      </c>
      <c r="T18" s="32">
        <f t="shared" si="10"/>
        <v>18.75</v>
      </c>
      <c r="U18" s="35">
        <v>3</v>
      </c>
      <c r="V18" s="32">
        <f t="shared" si="11"/>
        <v>18.75</v>
      </c>
      <c r="W18" s="35">
        <v>1</v>
      </c>
      <c r="X18" s="32">
        <f t="shared" si="12"/>
        <v>6.25</v>
      </c>
      <c r="Y18" s="35">
        <v>0</v>
      </c>
      <c r="Z18" s="32">
        <f t="shared" si="13"/>
        <v>0</v>
      </c>
      <c r="AA18" s="35">
        <v>0</v>
      </c>
      <c r="AB18" s="32">
        <f t="shared" si="14"/>
        <v>0</v>
      </c>
      <c r="AC18" s="32">
        <f t="shared" si="15"/>
        <v>0</v>
      </c>
      <c r="AD18" s="35">
        <v>0</v>
      </c>
      <c r="AE18" s="32">
        <f t="shared" si="16"/>
        <v>0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14</v>
      </c>
      <c r="D19" s="35">
        <v>12</v>
      </c>
      <c r="E19" s="32">
        <f t="shared" si="2"/>
        <v>85.714285714285708</v>
      </c>
      <c r="F19" s="35">
        <v>6</v>
      </c>
      <c r="G19" s="32">
        <f t="shared" si="3"/>
        <v>50</v>
      </c>
      <c r="H19" s="106">
        <f t="shared" si="0"/>
        <v>11</v>
      </c>
      <c r="I19" s="32">
        <f t="shared" si="4"/>
        <v>91.666666666666657</v>
      </c>
      <c r="J19" s="32">
        <f t="shared" si="5"/>
        <v>78.571428571428569</v>
      </c>
      <c r="K19" s="35">
        <v>3</v>
      </c>
      <c r="L19" s="32">
        <f t="shared" si="6"/>
        <v>25</v>
      </c>
      <c r="M19" s="35">
        <v>8</v>
      </c>
      <c r="N19" s="32">
        <f t="shared" si="7"/>
        <v>66.666666666666657</v>
      </c>
      <c r="O19" s="99">
        <f t="shared" si="1"/>
        <v>1</v>
      </c>
      <c r="P19" s="32">
        <f t="shared" si="8"/>
        <v>8.3333333333333321</v>
      </c>
      <c r="Q19" s="35">
        <v>1</v>
      </c>
      <c r="R19" s="32">
        <f t="shared" si="9"/>
        <v>100</v>
      </c>
      <c r="S19" s="35">
        <v>2</v>
      </c>
      <c r="T19" s="32">
        <f t="shared" si="10"/>
        <v>16.666666666666664</v>
      </c>
      <c r="U19" s="35">
        <v>4</v>
      </c>
      <c r="V19" s="32">
        <f t="shared" si="11"/>
        <v>33.333333333333329</v>
      </c>
      <c r="W19" s="35">
        <v>0</v>
      </c>
      <c r="X19" s="32">
        <f t="shared" si="12"/>
        <v>0</v>
      </c>
      <c r="Y19" s="35">
        <v>1</v>
      </c>
      <c r="Z19" s="32">
        <f t="shared" si="13"/>
        <v>8.3333333333333321</v>
      </c>
      <c r="AA19" s="35">
        <v>0</v>
      </c>
      <c r="AB19" s="32">
        <f t="shared" si="14"/>
        <v>0</v>
      </c>
      <c r="AC19" s="32">
        <f t="shared" si="15"/>
        <v>0</v>
      </c>
      <c r="AD19" s="35">
        <v>2</v>
      </c>
      <c r="AE19" s="32">
        <f t="shared" si="16"/>
        <v>16.666666666666664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1</v>
      </c>
      <c r="D20" s="35">
        <v>1</v>
      </c>
      <c r="E20" s="32">
        <f t="shared" si="2"/>
        <v>100</v>
      </c>
      <c r="F20" s="35">
        <v>0</v>
      </c>
      <c r="G20" s="32">
        <f t="shared" si="3"/>
        <v>0</v>
      </c>
      <c r="H20" s="106">
        <f t="shared" si="0"/>
        <v>1</v>
      </c>
      <c r="I20" s="32">
        <f t="shared" si="4"/>
        <v>100</v>
      </c>
      <c r="J20" s="32">
        <f t="shared" si="5"/>
        <v>100</v>
      </c>
      <c r="K20" s="35">
        <v>1</v>
      </c>
      <c r="L20" s="32">
        <f t="shared" si="6"/>
        <v>100</v>
      </c>
      <c r="M20" s="35">
        <v>0</v>
      </c>
      <c r="N20" s="32">
        <f t="shared" si="7"/>
        <v>0</v>
      </c>
      <c r="O20" s="99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1065.95</v>
      </c>
      <c r="D21" s="10">
        <f>SUM(D22:D39)</f>
        <v>986</v>
      </c>
      <c r="E21" s="43">
        <f>IF(C21=0,0,D21/C21*100)</f>
        <v>92.49964820113513</v>
      </c>
      <c r="F21" s="10">
        <f>SUM(F22:F39)</f>
        <v>460</v>
      </c>
      <c r="G21" s="43">
        <f>IF(D21=0,0,F21/D21*100)</f>
        <v>46.653144016227181</v>
      </c>
      <c r="H21" s="61">
        <f>SUM(H22:H39)</f>
        <v>972</v>
      </c>
      <c r="I21" s="43">
        <f>IF(D21=0,0,H21/D21*100)</f>
        <v>98.580121703853948</v>
      </c>
      <c r="J21" s="43">
        <f>IF(C21=0,0,H21/C21*100)</f>
        <v>91.186265772315764</v>
      </c>
      <c r="K21" s="10">
        <f>SUM(K22:K39)</f>
        <v>711</v>
      </c>
      <c r="L21" s="43">
        <f>IF(D21=0,0,K21/D21*100)</f>
        <v>72.109533468559846</v>
      </c>
      <c r="M21" s="10">
        <f>SUM(M22:M39)</f>
        <v>261</v>
      </c>
      <c r="N21" s="43">
        <f>IF(D21=0,0,M21/D21*100)</f>
        <v>26.47058823529412</v>
      </c>
      <c r="O21" s="61">
        <f>SUM(O22:O39)</f>
        <v>14</v>
      </c>
      <c r="P21" s="43">
        <f>IF(D21=0,0,O21/D21*100)</f>
        <v>1.4198782961460445</v>
      </c>
      <c r="Q21" s="10">
        <f>SUM(Q22:Q39)</f>
        <v>5</v>
      </c>
      <c r="R21" s="43">
        <f t="shared" si="9"/>
        <v>35.714285714285715</v>
      </c>
      <c r="S21" s="10">
        <f>SUM(S22:S39)</f>
        <v>78</v>
      </c>
      <c r="T21" s="43">
        <f>IF(D21=0,0,S21/D21*100)</f>
        <v>7.9107505070993911</v>
      </c>
      <c r="U21" s="10">
        <f>SUM(U22:U39)</f>
        <v>136</v>
      </c>
      <c r="V21" s="43">
        <f t="shared" si="11"/>
        <v>13.793103448275861</v>
      </c>
      <c r="W21" s="10">
        <f>SUM(W22:W39)</f>
        <v>55</v>
      </c>
      <c r="X21" s="43">
        <f>IF(D21=0,0,W21/D21*100)</f>
        <v>5.5780933062880322</v>
      </c>
      <c r="Y21" s="10">
        <f>SUM(Y22:Y39)</f>
        <v>177</v>
      </c>
      <c r="Z21" s="43">
        <f>IF(D21=0,0,Y21/D21*100)</f>
        <v>17.951318458417852</v>
      </c>
      <c r="AA21" s="10">
        <f>SUM(AA22:AA39)</f>
        <v>4</v>
      </c>
      <c r="AB21" s="43">
        <f>IF(D21=0,0,AA21/D21*100)</f>
        <v>0.40567951318458417</v>
      </c>
      <c r="AC21" s="43">
        <f>IF(Y21=0,0,AA21/Y21*100)</f>
        <v>2.2598870056497176</v>
      </c>
      <c r="AD21" s="10">
        <f>SUM(AD22:AD39)</f>
        <v>117</v>
      </c>
      <c r="AE21" s="43">
        <f t="shared" si="16"/>
        <v>11.866125760649087</v>
      </c>
      <c r="AF21" s="10">
        <f>SUM(AF22:AF39)</f>
        <v>2</v>
      </c>
      <c r="AG21" s="43">
        <f>IF(D21=0,0,AF21/D21*100)</f>
        <v>0.20283975659229209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157</v>
      </c>
      <c r="D22" s="35">
        <v>152</v>
      </c>
      <c r="E22" s="32">
        <f t="shared" si="2"/>
        <v>96.815286624203821</v>
      </c>
      <c r="F22" s="35">
        <v>60</v>
      </c>
      <c r="G22" s="32">
        <f t="shared" si="3"/>
        <v>39.473684210526315</v>
      </c>
      <c r="H22" s="106">
        <f t="shared" si="0"/>
        <v>150</v>
      </c>
      <c r="I22" s="32">
        <f t="shared" si="4"/>
        <v>98.68421052631578</v>
      </c>
      <c r="J22" s="32">
        <f t="shared" si="5"/>
        <v>95.541401273885356</v>
      </c>
      <c r="K22" s="35">
        <v>123</v>
      </c>
      <c r="L22" s="32">
        <f t="shared" si="6"/>
        <v>80.921052631578945</v>
      </c>
      <c r="M22" s="35">
        <v>27</v>
      </c>
      <c r="N22" s="32">
        <f t="shared" si="7"/>
        <v>17.763157894736842</v>
      </c>
      <c r="O22" s="99">
        <f t="shared" ref="O22:O39" si="18">D22-H22</f>
        <v>2</v>
      </c>
      <c r="P22" s="32">
        <f t="shared" si="8"/>
        <v>1.3157894736842104</v>
      </c>
      <c r="Q22" s="35">
        <v>1</v>
      </c>
      <c r="R22" s="32">
        <f t="shared" si="9"/>
        <v>50</v>
      </c>
      <c r="S22" s="35">
        <v>20</v>
      </c>
      <c r="T22" s="32">
        <f t="shared" si="10"/>
        <v>13.157894736842104</v>
      </c>
      <c r="U22" s="35">
        <v>21</v>
      </c>
      <c r="V22" s="32">
        <f t="shared" si="11"/>
        <v>13.815789473684212</v>
      </c>
      <c r="W22" s="35">
        <v>11</v>
      </c>
      <c r="X22" s="32">
        <f t="shared" si="12"/>
        <v>7.2368421052631584</v>
      </c>
      <c r="Y22" s="35">
        <v>25</v>
      </c>
      <c r="Z22" s="32">
        <f t="shared" si="13"/>
        <v>16.447368421052634</v>
      </c>
      <c r="AA22" s="35">
        <v>1</v>
      </c>
      <c r="AB22" s="32">
        <f t="shared" si="14"/>
        <v>0.6578947368421052</v>
      </c>
      <c r="AC22" s="32">
        <f t="shared" si="15"/>
        <v>4</v>
      </c>
      <c r="AD22" s="35">
        <v>24</v>
      </c>
      <c r="AE22" s="32">
        <f t="shared" si="16"/>
        <v>15.789473684210526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62.2</v>
      </c>
      <c r="D23" s="35">
        <v>58</v>
      </c>
      <c r="E23" s="32">
        <f t="shared" si="2"/>
        <v>93.247588424437296</v>
      </c>
      <c r="F23" s="35">
        <v>28</v>
      </c>
      <c r="G23" s="32">
        <f t="shared" si="3"/>
        <v>48.275862068965516</v>
      </c>
      <c r="H23" s="106">
        <f t="shared" si="0"/>
        <v>53</v>
      </c>
      <c r="I23" s="32">
        <f t="shared" si="4"/>
        <v>91.379310344827587</v>
      </c>
      <c r="J23" s="32">
        <f t="shared" si="5"/>
        <v>85.20900321543408</v>
      </c>
      <c r="K23" s="35">
        <v>43</v>
      </c>
      <c r="L23" s="32">
        <f t="shared" si="6"/>
        <v>74.137931034482762</v>
      </c>
      <c r="M23" s="35">
        <v>10</v>
      </c>
      <c r="N23" s="32">
        <f t="shared" si="7"/>
        <v>17.241379310344829</v>
      </c>
      <c r="O23" s="99">
        <f t="shared" si="18"/>
        <v>5</v>
      </c>
      <c r="P23" s="32">
        <f t="shared" si="8"/>
        <v>8.6206896551724146</v>
      </c>
      <c r="Q23" s="35">
        <v>1</v>
      </c>
      <c r="R23" s="32">
        <f t="shared" si="9"/>
        <v>20</v>
      </c>
      <c r="S23" s="35">
        <v>10</v>
      </c>
      <c r="T23" s="32">
        <f t="shared" si="10"/>
        <v>17.241379310344829</v>
      </c>
      <c r="U23" s="35">
        <v>11</v>
      </c>
      <c r="V23" s="32">
        <f t="shared" si="11"/>
        <v>18.96551724137931</v>
      </c>
      <c r="W23" s="35">
        <v>2</v>
      </c>
      <c r="X23" s="32">
        <f t="shared" si="12"/>
        <v>3.4482758620689653</v>
      </c>
      <c r="Y23" s="35">
        <v>17</v>
      </c>
      <c r="Z23" s="32">
        <f t="shared" si="13"/>
        <v>29.310344827586203</v>
      </c>
      <c r="AA23" s="35">
        <v>0</v>
      </c>
      <c r="AB23" s="32">
        <f t="shared" si="14"/>
        <v>0</v>
      </c>
      <c r="AC23" s="32">
        <f t="shared" si="15"/>
        <v>0</v>
      </c>
      <c r="AD23" s="35">
        <v>7</v>
      </c>
      <c r="AE23" s="32">
        <f t="shared" si="16"/>
        <v>12.068965517241379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43</v>
      </c>
      <c r="D24" s="35">
        <v>41</v>
      </c>
      <c r="E24" s="32">
        <f t="shared" si="2"/>
        <v>95.348837209302332</v>
      </c>
      <c r="F24" s="35">
        <v>25</v>
      </c>
      <c r="G24" s="32">
        <f t="shared" si="3"/>
        <v>60.975609756097562</v>
      </c>
      <c r="H24" s="106">
        <f t="shared" si="0"/>
        <v>41</v>
      </c>
      <c r="I24" s="32">
        <f t="shared" si="4"/>
        <v>100</v>
      </c>
      <c r="J24" s="32">
        <f t="shared" si="5"/>
        <v>95.348837209302332</v>
      </c>
      <c r="K24" s="35">
        <v>32</v>
      </c>
      <c r="L24" s="32">
        <f t="shared" si="6"/>
        <v>78.048780487804876</v>
      </c>
      <c r="M24" s="35">
        <v>9</v>
      </c>
      <c r="N24" s="32">
        <f t="shared" si="7"/>
        <v>21.951219512195124</v>
      </c>
      <c r="O24" s="99">
        <f t="shared" si="18"/>
        <v>0</v>
      </c>
      <c r="P24" s="32">
        <f t="shared" si="8"/>
        <v>0</v>
      </c>
      <c r="Q24" s="35">
        <v>1</v>
      </c>
      <c r="R24" s="32">
        <f t="shared" si="9"/>
        <v>0</v>
      </c>
      <c r="S24" s="35">
        <v>7</v>
      </c>
      <c r="T24" s="32">
        <f t="shared" si="10"/>
        <v>17.073170731707318</v>
      </c>
      <c r="U24" s="35">
        <v>6</v>
      </c>
      <c r="V24" s="32">
        <f t="shared" si="11"/>
        <v>14.634146341463413</v>
      </c>
      <c r="W24" s="35">
        <v>0</v>
      </c>
      <c r="X24" s="32">
        <f t="shared" si="12"/>
        <v>0</v>
      </c>
      <c r="Y24" s="35">
        <v>7</v>
      </c>
      <c r="Z24" s="32">
        <f t="shared" si="13"/>
        <v>17.073170731707318</v>
      </c>
      <c r="AA24" s="35">
        <v>0</v>
      </c>
      <c r="AB24" s="32">
        <f t="shared" si="14"/>
        <v>0</v>
      </c>
      <c r="AC24" s="32">
        <f t="shared" si="15"/>
        <v>0</v>
      </c>
      <c r="AD24" s="35">
        <v>2</v>
      </c>
      <c r="AE24" s="32">
        <f t="shared" si="16"/>
        <v>4.8780487804878048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167.5</v>
      </c>
      <c r="D25" s="35">
        <v>157</v>
      </c>
      <c r="E25" s="32">
        <f t="shared" si="2"/>
        <v>93.731343283582092</v>
      </c>
      <c r="F25" s="35">
        <v>75</v>
      </c>
      <c r="G25" s="32">
        <f t="shared" si="3"/>
        <v>47.770700636942678</v>
      </c>
      <c r="H25" s="106">
        <f t="shared" si="0"/>
        <v>155</v>
      </c>
      <c r="I25" s="32">
        <f t="shared" si="4"/>
        <v>98.726114649681534</v>
      </c>
      <c r="J25" s="32">
        <f t="shared" si="5"/>
        <v>92.537313432835816</v>
      </c>
      <c r="K25" s="35">
        <v>107</v>
      </c>
      <c r="L25" s="32">
        <f t="shared" si="6"/>
        <v>68.152866242038215</v>
      </c>
      <c r="M25" s="35">
        <v>48</v>
      </c>
      <c r="N25" s="32">
        <f t="shared" si="7"/>
        <v>30.573248407643312</v>
      </c>
      <c r="O25" s="99">
        <f t="shared" si="18"/>
        <v>2</v>
      </c>
      <c r="P25" s="32">
        <f t="shared" si="8"/>
        <v>1.2738853503184715</v>
      </c>
      <c r="Q25" s="35">
        <v>0</v>
      </c>
      <c r="R25" s="32">
        <f t="shared" si="9"/>
        <v>0</v>
      </c>
      <c r="S25" s="35">
        <v>7</v>
      </c>
      <c r="T25" s="32">
        <f t="shared" si="10"/>
        <v>4.4585987261146496</v>
      </c>
      <c r="U25" s="35">
        <v>22</v>
      </c>
      <c r="V25" s="32">
        <f t="shared" si="11"/>
        <v>14.012738853503185</v>
      </c>
      <c r="W25" s="35">
        <v>9</v>
      </c>
      <c r="X25" s="32">
        <f t="shared" si="12"/>
        <v>5.7324840764331215</v>
      </c>
      <c r="Y25" s="35">
        <v>26</v>
      </c>
      <c r="Z25" s="32">
        <f t="shared" si="13"/>
        <v>16.560509554140125</v>
      </c>
      <c r="AA25" s="35">
        <v>0</v>
      </c>
      <c r="AB25" s="32">
        <f t="shared" si="14"/>
        <v>0</v>
      </c>
      <c r="AC25" s="32">
        <f t="shared" si="15"/>
        <v>0</v>
      </c>
      <c r="AD25" s="35">
        <v>16</v>
      </c>
      <c r="AE25" s="32">
        <f t="shared" si="16"/>
        <v>10.191082802547772</v>
      </c>
      <c r="AF25" s="35">
        <v>1</v>
      </c>
      <c r="AG25" s="32">
        <f t="shared" si="17"/>
        <v>0.63694267515923575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16</v>
      </c>
      <c r="D26" s="35">
        <v>15</v>
      </c>
      <c r="E26" s="32">
        <f t="shared" si="2"/>
        <v>93.75</v>
      </c>
      <c r="F26" s="35">
        <v>9</v>
      </c>
      <c r="G26" s="32">
        <f t="shared" si="3"/>
        <v>60</v>
      </c>
      <c r="H26" s="106">
        <f t="shared" si="0"/>
        <v>15</v>
      </c>
      <c r="I26" s="32">
        <f t="shared" si="4"/>
        <v>100</v>
      </c>
      <c r="J26" s="32">
        <f t="shared" si="5"/>
        <v>93.75</v>
      </c>
      <c r="K26" s="35">
        <v>10</v>
      </c>
      <c r="L26" s="32">
        <f t="shared" si="6"/>
        <v>66.666666666666657</v>
      </c>
      <c r="M26" s="35">
        <v>5</v>
      </c>
      <c r="N26" s="32">
        <f t="shared" si="7"/>
        <v>33.333333333333329</v>
      </c>
      <c r="O26" s="99">
        <f t="shared" si="18"/>
        <v>0</v>
      </c>
      <c r="P26" s="32">
        <f t="shared" si="8"/>
        <v>0</v>
      </c>
      <c r="Q26" s="35">
        <v>0</v>
      </c>
      <c r="R26" s="32">
        <f t="shared" si="9"/>
        <v>0</v>
      </c>
      <c r="S26" s="35">
        <v>0</v>
      </c>
      <c r="T26" s="32">
        <f t="shared" si="10"/>
        <v>0</v>
      </c>
      <c r="U26" s="35">
        <v>5</v>
      </c>
      <c r="V26" s="32">
        <f t="shared" si="11"/>
        <v>33.333333333333329</v>
      </c>
      <c r="W26" s="35">
        <v>2</v>
      </c>
      <c r="X26" s="32">
        <f t="shared" si="12"/>
        <v>13.333333333333334</v>
      </c>
      <c r="Y26" s="35">
        <v>1</v>
      </c>
      <c r="Z26" s="32">
        <f t="shared" si="13"/>
        <v>6.666666666666667</v>
      </c>
      <c r="AA26" s="35">
        <v>0</v>
      </c>
      <c r="AB26" s="32">
        <f t="shared" si="14"/>
        <v>0</v>
      </c>
      <c r="AC26" s="32">
        <f t="shared" si="15"/>
        <v>0</v>
      </c>
      <c r="AD26" s="35">
        <v>1</v>
      </c>
      <c r="AE26" s="32">
        <f t="shared" si="16"/>
        <v>6.666666666666667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50</v>
      </c>
      <c r="D27" s="35">
        <v>39</v>
      </c>
      <c r="E27" s="32">
        <f t="shared" si="2"/>
        <v>78</v>
      </c>
      <c r="F27" s="35">
        <v>23</v>
      </c>
      <c r="G27" s="32">
        <f t="shared" si="3"/>
        <v>58.974358974358978</v>
      </c>
      <c r="H27" s="106">
        <f t="shared" si="0"/>
        <v>39</v>
      </c>
      <c r="I27" s="32">
        <f t="shared" si="4"/>
        <v>100</v>
      </c>
      <c r="J27" s="32">
        <f t="shared" si="5"/>
        <v>78</v>
      </c>
      <c r="K27" s="35">
        <v>25</v>
      </c>
      <c r="L27" s="32">
        <f t="shared" si="6"/>
        <v>64.102564102564102</v>
      </c>
      <c r="M27" s="35">
        <v>14</v>
      </c>
      <c r="N27" s="32">
        <f t="shared" si="7"/>
        <v>35.897435897435898</v>
      </c>
      <c r="O27" s="99">
        <f t="shared" si="18"/>
        <v>0</v>
      </c>
      <c r="P27" s="32">
        <f t="shared" si="8"/>
        <v>0</v>
      </c>
      <c r="Q27" s="35">
        <v>0</v>
      </c>
      <c r="R27" s="32">
        <f t="shared" si="9"/>
        <v>0</v>
      </c>
      <c r="S27" s="35">
        <v>1</v>
      </c>
      <c r="T27" s="32">
        <f t="shared" si="10"/>
        <v>2.5641025641025639</v>
      </c>
      <c r="U27" s="35">
        <v>5</v>
      </c>
      <c r="V27" s="32">
        <f t="shared" si="11"/>
        <v>12.820512820512819</v>
      </c>
      <c r="W27" s="35">
        <v>3</v>
      </c>
      <c r="X27" s="32">
        <f t="shared" si="12"/>
        <v>7.6923076923076925</v>
      </c>
      <c r="Y27" s="35">
        <v>7</v>
      </c>
      <c r="Z27" s="32">
        <f t="shared" si="13"/>
        <v>17.948717948717949</v>
      </c>
      <c r="AA27" s="35">
        <v>0</v>
      </c>
      <c r="AB27" s="32">
        <f t="shared" si="14"/>
        <v>0</v>
      </c>
      <c r="AC27" s="32">
        <f t="shared" si="15"/>
        <v>0</v>
      </c>
      <c r="AD27" s="35">
        <v>6</v>
      </c>
      <c r="AE27" s="32">
        <f t="shared" si="16"/>
        <v>15.384615384615385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12</v>
      </c>
      <c r="D28" s="35">
        <v>11</v>
      </c>
      <c r="E28" s="32">
        <f t="shared" si="2"/>
        <v>91.666666666666657</v>
      </c>
      <c r="F28" s="35">
        <v>5</v>
      </c>
      <c r="G28" s="32">
        <f t="shared" si="3"/>
        <v>45.454545454545453</v>
      </c>
      <c r="H28" s="106">
        <f t="shared" si="0"/>
        <v>11</v>
      </c>
      <c r="I28" s="32">
        <f t="shared" si="4"/>
        <v>100</v>
      </c>
      <c r="J28" s="32">
        <f t="shared" si="5"/>
        <v>91.666666666666657</v>
      </c>
      <c r="K28" s="35">
        <v>8</v>
      </c>
      <c r="L28" s="32">
        <f t="shared" si="6"/>
        <v>72.727272727272734</v>
      </c>
      <c r="M28" s="35">
        <v>3</v>
      </c>
      <c r="N28" s="32">
        <f t="shared" si="7"/>
        <v>27.27272727272727</v>
      </c>
      <c r="O28" s="99">
        <f t="shared" si="18"/>
        <v>0</v>
      </c>
      <c r="P28" s="32">
        <f t="shared" si="8"/>
        <v>0</v>
      </c>
      <c r="Q28" s="35">
        <v>0</v>
      </c>
      <c r="R28" s="32">
        <f t="shared" si="9"/>
        <v>0</v>
      </c>
      <c r="S28" s="35">
        <v>2</v>
      </c>
      <c r="T28" s="32">
        <f t="shared" si="10"/>
        <v>18.181818181818183</v>
      </c>
      <c r="U28" s="35">
        <v>3</v>
      </c>
      <c r="V28" s="32">
        <f t="shared" si="11"/>
        <v>27.27272727272727</v>
      </c>
      <c r="W28" s="35">
        <v>0</v>
      </c>
      <c r="X28" s="32">
        <f t="shared" si="12"/>
        <v>0</v>
      </c>
      <c r="Y28" s="35">
        <v>0</v>
      </c>
      <c r="Z28" s="32">
        <f t="shared" si="13"/>
        <v>0</v>
      </c>
      <c r="AA28" s="35">
        <v>0</v>
      </c>
      <c r="AB28" s="32">
        <f t="shared" si="14"/>
        <v>0</v>
      </c>
      <c r="AC28" s="32">
        <f t="shared" si="15"/>
        <v>0</v>
      </c>
      <c r="AD28" s="35">
        <v>0</v>
      </c>
      <c r="AE28" s="32">
        <f t="shared" si="16"/>
        <v>0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100</v>
      </c>
      <c r="D29" s="35">
        <v>94</v>
      </c>
      <c r="E29" s="32">
        <f t="shared" si="2"/>
        <v>94</v>
      </c>
      <c r="F29" s="35">
        <v>43</v>
      </c>
      <c r="G29" s="32">
        <f t="shared" si="3"/>
        <v>45.744680851063826</v>
      </c>
      <c r="H29" s="106">
        <f t="shared" si="0"/>
        <v>92</v>
      </c>
      <c r="I29" s="32">
        <f t="shared" si="4"/>
        <v>97.872340425531917</v>
      </c>
      <c r="J29" s="32">
        <f t="shared" si="5"/>
        <v>92</v>
      </c>
      <c r="K29" s="35">
        <v>74</v>
      </c>
      <c r="L29" s="32">
        <f t="shared" si="6"/>
        <v>78.723404255319153</v>
      </c>
      <c r="M29" s="35">
        <v>18</v>
      </c>
      <c r="N29" s="32">
        <f t="shared" si="7"/>
        <v>19.148936170212767</v>
      </c>
      <c r="O29" s="99">
        <f t="shared" si="18"/>
        <v>2</v>
      </c>
      <c r="P29" s="32">
        <f t="shared" si="8"/>
        <v>2.1276595744680851</v>
      </c>
      <c r="Q29" s="35">
        <v>1</v>
      </c>
      <c r="R29" s="32">
        <f t="shared" si="9"/>
        <v>50</v>
      </c>
      <c r="S29" s="35">
        <v>6</v>
      </c>
      <c r="T29" s="32">
        <f t="shared" si="10"/>
        <v>6.3829787234042552</v>
      </c>
      <c r="U29" s="35">
        <v>16</v>
      </c>
      <c r="V29" s="32">
        <f t="shared" si="11"/>
        <v>17.021276595744681</v>
      </c>
      <c r="W29" s="35">
        <v>4</v>
      </c>
      <c r="X29" s="32">
        <f t="shared" si="12"/>
        <v>4.2553191489361701</v>
      </c>
      <c r="Y29" s="35">
        <v>17</v>
      </c>
      <c r="Z29" s="32">
        <f t="shared" si="13"/>
        <v>18.085106382978726</v>
      </c>
      <c r="AA29" s="35">
        <v>0</v>
      </c>
      <c r="AB29" s="32">
        <f t="shared" si="14"/>
        <v>0</v>
      </c>
      <c r="AC29" s="32">
        <f t="shared" si="15"/>
        <v>0</v>
      </c>
      <c r="AD29" s="35">
        <v>19</v>
      </c>
      <c r="AE29" s="32">
        <f t="shared" si="16"/>
        <v>20.212765957446805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108</v>
      </c>
      <c r="D30" s="35">
        <v>94</v>
      </c>
      <c r="E30" s="32">
        <f t="shared" si="2"/>
        <v>87.037037037037038</v>
      </c>
      <c r="F30" s="35">
        <v>59</v>
      </c>
      <c r="G30" s="32">
        <f t="shared" si="3"/>
        <v>62.765957446808507</v>
      </c>
      <c r="H30" s="106">
        <f t="shared" si="0"/>
        <v>94</v>
      </c>
      <c r="I30" s="32">
        <f t="shared" si="4"/>
        <v>100</v>
      </c>
      <c r="J30" s="32">
        <f t="shared" si="5"/>
        <v>87.037037037037038</v>
      </c>
      <c r="K30" s="35">
        <v>80</v>
      </c>
      <c r="L30" s="32">
        <f t="shared" si="6"/>
        <v>85.106382978723403</v>
      </c>
      <c r="M30" s="35">
        <v>14</v>
      </c>
      <c r="N30" s="32">
        <f t="shared" si="7"/>
        <v>14.893617021276595</v>
      </c>
      <c r="O30" s="99">
        <f t="shared" si="18"/>
        <v>0</v>
      </c>
      <c r="P30" s="32">
        <f t="shared" si="8"/>
        <v>0</v>
      </c>
      <c r="Q30" s="35">
        <v>0</v>
      </c>
      <c r="R30" s="32">
        <f t="shared" si="9"/>
        <v>0</v>
      </c>
      <c r="S30" s="35">
        <v>3</v>
      </c>
      <c r="T30" s="32">
        <f t="shared" si="10"/>
        <v>3.1914893617021276</v>
      </c>
      <c r="U30" s="35">
        <v>10</v>
      </c>
      <c r="V30" s="32">
        <f t="shared" si="11"/>
        <v>10.638297872340425</v>
      </c>
      <c r="W30" s="35">
        <v>5</v>
      </c>
      <c r="X30" s="32">
        <f t="shared" si="12"/>
        <v>5.3191489361702127</v>
      </c>
      <c r="Y30" s="35">
        <v>20</v>
      </c>
      <c r="Z30" s="32">
        <f t="shared" si="13"/>
        <v>21.276595744680851</v>
      </c>
      <c r="AA30" s="35">
        <v>1</v>
      </c>
      <c r="AB30" s="32">
        <f t="shared" si="14"/>
        <v>1.0638297872340425</v>
      </c>
      <c r="AC30" s="32">
        <f t="shared" si="15"/>
        <v>5</v>
      </c>
      <c r="AD30" s="35">
        <v>10</v>
      </c>
      <c r="AE30" s="32">
        <f t="shared" si="16"/>
        <v>10.638297872340425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0</v>
      </c>
      <c r="D31" s="35">
        <v>0</v>
      </c>
      <c r="E31" s="32">
        <f t="shared" si="2"/>
        <v>0</v>
      </c>
      <c r="F31" s="35">
        <v>0</v>
      </c>
      <c r="G31" s="32">
        <f t="shared" si="3"/>
        <v>0</v>
      </c>
      <c r="H31" s="106">
        <f t="shared" si="0"/>
        <v>0</v>
      </c>
      <c r="I31" s="32">
        <f t="shared" si="4"/>
        <v>0</v>
      </c>
      <c r="J31" s="32">
        <f t="shared" si="5"/>
        <v>0</v>
      </c>
      <c r="K31" s="35">
        <v>0</v>
      </c>
      <c r="L31" s="32">
        <f t="shared" si="6"/>
        <v>0</v>
      </c>
      <c r="M31" s="35">
        <v>0</v>
      </c>
      <c r="N31" s="32">
        <f t="shared" si="7"/>
        <v>0</v>
      </c>
      <c r="O31" s="99">
        <f t="shared" si="18"/>
        <v>0</v>
      </c>
      <c r="P31" s="32">
        <f t="shared" si="8"/>
        <v>0</v>
      </c>
      <c r="Q31" s="35">
        <v>0</v>
      </c>
      <c r="R31" s="32">
        <f t="shared" si="9"/>
        <v>0</v>
      </c>
      <c r="S31" s="35">
        <v>0</v>
      </c>
      <c r="T31" s="32">
        <f t="shared" si="10"/>
        <v>0</v>
      </c>
      <c r="U31" s="35">
        <v>0</v>
      </c>
      <c r="V31" s="32">
        <f t="shared" si="11"/>
        <v>0</v>
      </c>
      <c r="W31" s="35">
        <v>0</v>
      </c>
      <c r="X31" s="32">
        <f t="shared" si="12"/>
        <v>0</v>
      </c>
      <c r="Y31" s="35">
        <v>0</v>
      </c>
      <c r="Z31" s="32">
        <f t="shared" si="13"/>
        <v>0</v>
      </c>
      <c r="AA31" s="35">
        <v>0</v>
      </c>
      <c r="AB31" s="32">
        <f t="shared" si="14"/>
        <v>0</v>
      </c>
      <c r="AC31" s="32">
        <f t="shared" si="15"/>
        <v>0</v>
      </c>
      <c r="AD31" s="35">
        <v>0</v>
      </c>
      <c r="AE31" s="32">
        <f t="shared" si="16"/>
        <v>0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2</v>
      </c>
      <c r="D32" s="35">
        <v>2</v>
      </c>
      <c r="E32" s="32">
        <f t="shared" si="2"/>
        <v>100</v>
      </c>
      <c r="F32" s="35">
        <v>0</v>
      </c>
      <c r="G32" s="32">
        <f t="shared" si="3"/>
        <v>0</v>
      </c>
      <c r="H32" s="106">
        <f t="shared" si="0"/>
        <v>2</v>
      </c>
      <c r="I32" s="32">
        <f t="shared" si="4"/>
        <v>100</v>
      </c>
      <c r="J32" s="32">
        <f t="shared" si="5"/>
        <v>100</v>
      </c>
      <c r="K32" s="35">
        <v>2</v>
      </c>
      <c r="L32" s="32">
        <f t="shared" si="6"/>
        <v>100</v>
      </c>
      <c r="M32" s="35">
        <v>0</v>
      </c>
      <c r="N32" s="32">
        <f t="shared" si="7"/>
        <v>0</v>
      </c>
      <c r="O32" s="99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73</v>
      </c>
      <c r="D33" s="35">
        <v>73</v>
      </c>
      <c r="E33" s="32">
        <f t="shared" si="2"/>
        <v>100</v>
      </c>
      <c r="F33" s="35">
        <v>23</v>
      </c>
      <c r="G33" s="32">
        <f t="shared" si="3"/>
        <v>31.506849315068493</v>
      </c>
      <c r="H33" s="106">
        <f t="shared" si="0"/>
        <v>73</v>
      </c>
      <c r="I33" s="32">
        <f t="shared" si="4"/>
        <v>100</v>
      </c>
      <c r="J33" s="32">
        <f t="shared" si="5"/>
        <v>100</v>
      </c>
      <c r="K33" s="35">
        <v>47</v>
      </c>
      <c r="L33" s="32">
        <f t="shared" si="6"/>
        <v>64.38356164383562</v>
      </c>
      <c r="M33" s="35">
        <v>26</v>
      </c>
      <c r="N33" s="32">
        <f t="shared" si="7"/>
        <v>35.61643835616438</v>
      </c>
      <c r="O33" s="99">
        <f t="shared" si="18"/>
        <v>0</v>
      </c>
      <c r="P33" s="32">
        <f t="shared" si="8"/>
        <v>0</v>
      </c>
      <c r="Q33" s="35">
        <v>1</v>
      </c>
      <c r="R33" s="32">
        <f t="shared" si="9"/>
        <v>0</v>
      </c>
      <c r="S33" s="35">
        <v>2</v>
      </c>
      <c r="T33" s="32">
        <f t="shared" si="10"/>
        <v>2.7397260273972601</v>
      </c>
      <c r="U33" s="35">
        <v>8</v>
      </c>
      <c r="V33" s="32">
        <f t="shared" si="11"/>
        <v>10.95890410958904</v>
      </c>
      <c r="W33" s="35">
        <v>4</v>
      </c>
      <c r="X33" s="32">
        <f t="shared" si="12"/>
        <v>5.4794520547945202</v>
      </c>
      <c r="Y33" s="35">
        <v>6</v>
      </c>
      <c r="Z33" s="32">
        <f t="shared" si="13"/>
        <v>8.2191780821917799</v>
      </c>
      <c r="AA33" s="35">
        <v>0</v>
      </c>
      <c r="AB33" s="32">
        <f t="shared" si="14"/>
        <v>0</v>
      </c>
      <c r="AC33" s="32">
        <f t="shared" si="15"/>
        <v>0</v>
      </c>
      <c r="AD33" s="35">
        <v>5</v>
      </c>
      <c r="AE33" s="32">
        <f t="shared" si="16"/>
        <v>6.8493150684931505</v>
      </c>
      <c r="AF33" s="35">
        <v>1</v>
      </c>
      <c r="AG33" s="32">
        <f t="shared" si="17"/>
        <v>1.3698630136986301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56</v>
      </c>
      <c r="D34" s="35">
        <v>48</v>
      </c>
      <c r="E34" s="32">
        <f t="shared" si="2"/>
        <v>85.714285714285708</v>
      </c>
      <c r="F34" s="35">
        <v>18</v>
      </c>
      <c r="G34" s="32">
        <f t="shared" si="3"/>
        <v>37.5</v>
      </c>
      <c r="H34" s="106">
        <f t="shared" si="0"/>
        <v>48</v>
      </c>
      <c r="I34" s="32">
        <f t="shared" si="4"/>
        <v>100</v>
      </c>
      <c r="J34" s="32">
        <f t="shared" si="5"/>
        <v>85.714285714285708</v>
      </c>
      <c r="K34" s="35">
        <v>24</v>
      </c>
      <c r="L34" s="32">
        <f t="shared" si="6"/>
        <v>50</v>
      </c>
      <c r="M34" s="35">
        <v>24</v>
      </c>
      <c r="N34" s="32">
        <f t="shared" si="7"/>
        <v>50</v>
      </c>
      <c r="O34" s="99">
        <f t="shared" si="18"/>
        <v>0</v>
      </c>
      <c r="P34" s="32">
        <f t="shared" si="8"/>
        <v>0</v>
      </c>
      <c r="Q34" s="35">
        <v>0</v>
      </c>
      <c r="R34" s="32">
        <f t="shared" si="9"/>
        <v>0</v>
      </c>
      <c r="S34" s="35">
        <v>5</v>
      </c>
      <c r="T34" s="32">
        <f t="shared" si="10"/>
        <v>10.416666666666668</v>
      </c>
      <c r="U34" s="35">
        <v>4</v>
      </c>
      <c r="V34" s="32">
        <f t="shared" si="11"/>
        <v>8.3333333333333321</v>
      </c>
      <c r="W34" s="35">
        <v>3</v>
      </c>
      <c r="X34" s="32">
        <f t="shared" si="12"/>
        <v>6.25</v>
      </c>
      <c r="Y34" s="35">
        <v>11</v>
      </c>
      <c r="Z34" s="32">
        <f t="shared" si="13"/>
        <v>22.916666666666664</v>
      </c>
      <c r="AA34" s="35">
        <v>0</v>
      </c>
      <c r="AB34" s="32">
        <f t="shared" si="14"/>
        <v>0</v>
      </c>
      <c r="AC34" s="32">
        <f t="shared" si="15"/>
        <v>0</v>
      </c>
      <c r="AD34" s="35">
        <v>5</v>
      </c>
      <c r="AE34" s="32">
        <f t="shared" si="16"/>
        <v>10.416666666666668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25.25</v>
      </c>
      <c r="D35" s="35">
        <v>22</v>
      </c>
      <c r="E35" s="32">
        <f t="shared" si="2"/>
        <v>87.128712871287135</v>
      </c>
      <c r="F35" s="35">
        <v>12</v>
      </c>
      <c r="G35" s="32">
        <f t="shared" si="3"/>
        <v>54.54545454545454</v>
      </c>
      <c r="H35" s="106">
        <f t="shared" si="0"/>
        <v>21</v>
      </c>
      <c r="I35" s="32">
        <f t="shared" si="4"/>
        <v>95.454545454545453</v>
      </c>
      <c r="J35" s="32">
        <f t="shared" si="5"/>
        <v>83.168316831683171</v>
      </c>
      <c r="K35" s="35">
        <v>13</v>
      </c>
      <c r="L35" s="32">
        <f t="shared" si="6"/>
        <v>59.090909090909093</v>
      </c>
      <c r="M35" s="35">
        <v>8</v>
      </c>
      <c r="N35" s="32">
        <f t="shared" si="7"/>
        <v>36.363636363636367</v>
      </c>
      <c r="O35" s="99">
        <f t="shared" si="18"/>
        <v>1</v>
      </c>
      <c r="P35" s="32">
        <f t="shared" si="8"/>
        <v>4.5454545454545459</v>
      </c>
      <c r="Q35" s="35">
        <v>0</v>
      </c>
      <c r="R35" s="32">
        <f t="shared" si="9"/>
        <v>0</v>
      </c>
      <c r="S35" s="35">
        <v>2</v>
      </c>
      <c r="T35" s="32">
        <f t="shared" si="10"/>
        <v>9.0909090909090917</v>
      </c>
      <c r="U35" s="35">
        <v>4</v>
      </c>
      <c r="V35" s="32">
        <f t="shared" si="11"/>
        <v>18.181818181818183</v>
      </c>
      <c r="W35" s="35">
        <v>2</v>
      </c>
      <c r="X35" s="32">
        <f t="shared" si="12"/>
        <v>9.0909090909090917</v>
      </c>
      <c r="Y35" s="35">
        <v>3</v>
      </c>
      <c r="Z35" s="32">
        <f t="shared" si="13"/>
        <v>13.636363636363635</v>
      </c>
      <c r="AA35" s="35">
        <v>0</v>
      </c>
      <c r="AB35" s="32">
        <f t="shared" si="14"/>
        <v>0</v>
      </c>
      <c r="AC35" s="32">
        <f t="shared" si="15"/>
        <v>0</v>
      </c>
      <c r="AD35" s="35">
        <v>1</v>
      </c>
      <c r="AE35" s="32">
        <f t="shared" si="16"/>
        <v>4.5454545454545459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90</v>
      </c>
      <c r="D36" s="35">
        <v>83</v>
      </c>
      <c r="E36" s="32">
        <f t="shared" si="2"/>
        <v>92.222222222222229</v>
      </c>
      <c r="F36" s="35">
        <v>29</v>
      </c>
      <c r="G36" s="32">
        <f t="shared" si="3"/>
        <v>34.939759036144579</v>
      </c>
      <c r="H36" s="106">
        <f t="shared" si="0"/>
        <v>82</v>
      </c>
      <c r="I36" s="32">
        <f t="shared" si="4"/>
        <v>98.795180722891558</v>
      </c>
      <c r="J36" s="32">
        <f t="shared" si="5"/>
        <v>91.111111111111114</v>
      </c>
      <c r="K36" s="35">
        <v>50</v>
      </c>
      <c r="L36" s="32">
        <f t="shared" si="6"/>
        <v>60.24096385542169</v>
      </c>
      <c r="M36" s="35">
        <v>32</v>
      </c>
      <c r="N36" s="32">
        <f t="shared" si="7"/>
        <v>38.554216867469883</v>
      </c>
      <c r="O36" s="99">
        <f t="shared" si="18"/>
        <v>1</v>
      </c>
      <c r="P36" s="32">
        <f t="shared" si="8"/>
        <v>1.2048192771084338</v>
      </c>
      <c r="Q36" s="35">
        <v>0</v>
      </c>
      <c r="R36" s="32">
        <f t="shared" si="9"/>
        <v>0</v>
      </c>
      <c r="S36" s="35">
        <v>6</v>
      </c>
      <c r="T36" s="32">
        <f t="shared" si="10"/>
        <v>7.2289156626506017</v>
      </c>
      <c r="U36" s="35">
        <v>10</v>
      </c>
      <c r="V36" s="32">
        <f t="shared" si="11"/>
        <v>12.048192771084338</v>
      </c>
      <c r="W36" s="35">
        <v>8</v>
      </c>
      <c r="X36" s="32">
        <f t="shared" si="12"/>
        <v>9.6385542168674707</v>
      </c>
      <c r="Y36" s="35">
        <v>12</v>
      </c>
      <c r="Z36" s="32">
        <f t="shared" si="13"/>
        <v>14.457831325301203</v>
      </c>
      <c r="AA36" s="35">
        <v>2</v>
      </c>
      <c r="AB36" s="32">
        <f t="shared" si="14"/>
        <v>2.4096385542168677</v>
      </c>
      <c r="AC36" s="32">
        <f t="shared" si="15"/>
        <v>16.666666666666664</v>
      </c>
      <c r="AD36" s="35">
        <v>7</v>
      </c>
      <c r="AE36" s="32">
        <f t="shared" si="16"/>
        <v>8.4337349397590362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29</v>
      </c>
      <c r="D37" s="35">
        <v>29</v>
      </c>
      <c r="E37" s="32">
        <f t="shared" si="2"/>
        <v>100</v>
      </c>
      <c r="F37" s="35">
        <v>12</v>
      </c>
      <c r="G37" s="32">
        <f t="shared" si="3"/>
        <v>41.379310344827587</v>
      </c>
      <c r="H37" s="106">
        <f t="shared" si="0"/>
        <v>29</v>
      </c>
      <c r="I37" s="32">
        <f t="shared" si="4"/>
        <v>100</v>
      </c>
      <c r="J37" s="32">
        <f t="shared" si="5"/>
        <v>100</v>
      </c>
      <c r="K37" s="35">
        <v>25</v>
      </c>
      <c r="L37" s="32">
        <f t="shared" si="6"/>
        <v>86.206896551724128</v>
      </c>
      <c r="M37" s="35">
        <v>4</v>
      </c>
      <c r="N37" s="32">
        <f t="shared" si="7"/>
        <v>13.793103448275861</v>
      </c>
      <c r="O37" s="99">
        <f t="shared" si="18"/>
        <v>0</v>
      </c>
      <c r="P37" s="32">
        <f t="shared" si="8"/>
        <v>0</v>
      </c>
      <c r="Q37" s="35">
        <v>0</v>
      </c>
      <c r="R37" s="32">
        <f t="shared" si="9"/>
        <v>0</v>
      </c>
      <c r="S37" s="35">
        <v>1</v>
      </c>
      <c r="T37" s="32">
        <f t="shared" si="10"/>
        <v>3.4482758620689653</v>
      </c>
      <c r="U37" s="35">
        <v>1</v>
      </c>
      <c r="V37" s="32">
        <f t="shared" si="11"/>
        <v>3.4482758620689653</v>
      </c>
      <c r="W37" s="35">
        <v>0</v>
      </c>
      <c r="X37" s="32">
        <f t="shared" si="12"/>
        <v>0</v>
      </c>
      <c r="Y37" s="35">
        <v>6</v>
      </c>
      <c r="Z37" s="32">
        <f t="shared" si="13"/>
        <v>20.689655172413794</v>
      </c>
      <c r="AA37" s="35">
        <v>0</v>
      </c>
      <c r="AB37" s="32">
        <f t="shared" si="14"/>
        <v>0</v>
      </c>
      <c r="AC37" s="32">
        <f t="shared" si="15"/>
        <v>0</v>
      </c>
      <c r="AD37" s="35">
        <v>1</v>
      </c>
      <c r="AE37" s="32">
        <f t="shared" si="16"/>
        <v>3.4482758620689653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45</v>
      </c>
      <c r="D38" s="35">
        <v>42</v>
      </c>
      <c r="E38" s="32">
        <f t="shared" si="2"/>
        <v>93.333333333333329</v>
      </c>
      <c r="F38" s="35">
        <v>23</v>
      </c>
      <c r="G38" s="32">
        <f t="shared" si="3"/>
        <v>54.761904761904766</v>
      </c>
      <c r="H38" s="106">
        <f t="shared" si="0"/>
        <v>42</v>
      </c>
      <c r="I38" s="32">
        <f t="shared" si="4"/>
        <v>100</v>
      </c>
      <c r="J38" s="32">
        <f t="shared" si="5"/>
        <v>93.333333333333329</v>
      </c>
      <c r="K38" s="35">
        <v>30</v>
      </c>
      <c r="L38" s="32">
        <f t="shared" si="6"/>
        <v>71.428571428571431</v>
      </c>
      <c r="M38" s="35">
        <v>12</v>
      </c>
      <c r="N38" s="32">
        <f t="shared" si="7"/>
        <v>28.571428571428569</v>
      </c>
      <c r="O38" s="99">
        <f t="shared" si="18"/>
        <v>0</v>
      </c>
      <c r="P38" s="32">
        <f t="shared" si="8"/>
        <v>0</v>
      </c>
      <c r="Q38" s="35">
        <v>0</v>
      </c>
      <c r="R38" s="32">
        <f t="shared" si="9"/>
        <v>0</v>
      </c>
      <c r="S38" s="35">
        <v>3</v>
      </c>
      <c r="T38" s="32">
        <f t="shared" si="10"/>
        <v>7.1428571428571423</v>
      </c>
      <c r="U38" s="35">
        <v>9</v>
      </c>
      <c r="V38" s="32">
        <f t="shared" si="11"/>
        <v>21.428571428571427</v>
      </c>
      <c r="W38" s="35">
        <v>1</v>
      </c>
      <c r="X38" s="32">
        <f t="shared" si="12"/>
        <v>2.3809523809523809</v>
      </c>
      <c r="Y38" s="35">
        <v>13</v>
      </c>
      <c r="Z38" s="32">
        <f t="shared" si="13"/>
        <v>30.952380952380953</v>
      </c>
      <c r="AA38" s="35">
        <v>0</v>
      </c>
      <c r="AB38" s="32">
        <f t="shared" si="14"/>
        <v>0</v>
      </c>
      <c r="AC38" s="32">
        <f t="shared" si="15"/>
        <v>0</v>
      </c>
      <c r="AD38" s="35">
        <v>10</v>
      </c>
      <c r="AE38" s="32">
        <f t="shared" si="16"/>
        <v>23.809523809523807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30</v>
      </c>
      <c r="D39" s="35">
        <v>26</v>
      </c>
      <c r="E39" s="32">
        <f t="shared" si="2"/>
        <v>86.666666666666671</v>
      </c>
      <c r="F39" s="35">
        <v>16</v>
      </c>
      <c r="G39" s="32">
        <f t="shared" si="3"/>
        <v>61.53846153846154</v>
      </c>
      <c r="H39" s="106">
        <f t="shared" si="0"/>
        <v>25</v>
      </c>
      <c r="I39" s="32">
        <f t="shared" si="4"/>
        <v>96.15384615384616</v>
      </c>
      <c r="J39" s="32">
        <f t="shared" si="5"/>
        <v>83.333333333333343</v>
      </c>
      <c r="K39" s="35">
        <v>18</v>
      </c>
      <c r="L39" s="32">
        <f t="shared" si="6"/>
        <v>69.230769230769226</v>
      </c>
      <c r="M39" s="35">
        <v>7</v>
      </c>
      <c r="N39" s="32">
        <f t="shared" si="7"/>
        <v>26.923076923076923</v>
      </c>
      <c r="O39" s="99">
        <f t="shared" si="18"/>
        <v>1</v>
      </c>
      <c r="P39" s="32">
        <f t="shared" si="8"/>
        <v>3.8461538461538463</v>
      </c>
      <c r="Q39" s="35">
        <v>0</v>
      </c>
      <c r="R39" s="32">
        <f t="shared" si="9"/>
        <v>0</v>
      </c>
      <c r="S39" s="35">
        <v>3</v>
      </c>
      <c r="T39" s="32">
        <f t="shared" si="10"/>
        <v>11.538461538461538</v>
      </c>
      <c r="U39" s="35">
        <v>1</v>
      </c>
      <c r="V39" s="32">
        <f t="shared" si="11"/>
        <v>3.8461538461538463</v>
      </c>
      <c r="W39" s="35">
        <v>1</v>
      </c>
      <c r="X39" s="32">
        <f t="shared" si="12"/>
        <v>3.8461538461538463</v>
      </c>
      <c r="Y39" s="35">
        <v>6</v>
      </c>
      <c r="Z39" s="32">
        <f t="shared" si="13"/>
        <v>23.076923076923077</v>
      </c>
      <c r="AA39" s="35">
        <v>0</v>
      </c>
      <c r="AB39" s="32">
        <f t="shared" si="14"/>
        <v>0</v>
      </c>
      <c r="AC39" s="32">
        <f t="shared" si="15"/>
        <v>0</v>
      </c>
      <c r="AD39" s="35">
        <v>3</v>
      </c>
      <c r="AE39" s="32">
        <f t="shared" si="16"/>
        <v>11.538461538461538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1243.5999999999999</v>
      </c>
      <c r="D40" s="10">
        <f>SUM(D41:D54)</f>
        <v>1136</v>
      </c>
      <c r="E40" s="43">
        <f>IF(C40=0,0,D40/C40*100)</f>
        <v>91.347700225152778</v>
      </c>
      <c r="F40" s="10">
        <f>SUM(F41:F54)</f>
        <v>486</v>
      </c>
      <c r="G40" s="43">
        <f>IF(D40=0,0,F40/D40*100)</f>
        <v>42.781690140845072</v>
      </c>
      <c r="H40" s="61">
        <f>SUM(H41:H54)</f>
        <v>1104</v>
      </c>
      <c r="I40" s="43">
        <f>IF(D40=0,0,H40/D40*100)</f>
        <v>97.183098591549296</v>
      </c>
      <c r="J40" s="43">
        <f>IF(C40=0,0,H40/C40*100)</f>
        <v>88.774525570923132</v>
      </c>
      <c r="K40" s="10">
        <f>SUM(K41:K54)</f>
        <v>736</v>
      </c>
      <c r="L40" s="43">
        <f>IF(D40=0,0,K40/D40*100)</f>
        <v>64.788732394366207</v>
      </c>
      <c r="M40" s="10">
        <f>SUM(M41:M54)</f>
        <v>368</v>
      </c>
      <c r="N40" s="43">
        <f>IF(D40=0,0,M40/D40*100)</f>
        <v>32.394366197183103</v>
      </c>
      <c r="O40" s="61">
        <f>SUM(O41:O54)</f>
        <v>32</v>
      </c>
      <c r="P40" s="43">
        <f>IF(D40=0,0,O40/D40*100)</f>
        <v>2.8169014084507045</v>
      </c>
      <c r="Q40" s="10">
        <f>SUM(Q41:Q54)</f>
        <v>3</v>
      </c>
      <c r="R40" s="43">
        <f t="shared" si="9"/>
        <v>9.375</v>
      </c>
      <c r="S40" s="10">
        <f>SUM(S41:S54)</f>
        <v>106</v>
      </c>
      <c r="T40" s="43">
        <f>IF(D40=0,0,S40/D40*100)</f>
        <v>9.330985915492958</v>
      </c>
      <c r="U40" s="10">
        <f>SUM(U41:U54)</f>
        <v>137</v>
      </c>
      <c r="V40" s="43">
        <f t="shared" si="11"/>
        <v>12.059859154929578</v>
      </c>
      <c r="W40" s="10">
        <f>SUM(W41:W54)</f>
        <v>107</v>
      </c>
      <c r="X40" s="43">
        <f>IF(D40=0,0,W40/D40*100)</f>
        <v>9.419014084507042</v>
      </c>
      <c r="Y40" s="10">
        <f>SUM(Y41:Y54)</f>
        <v>124</v>
      </c>
      <c r="Z40" s="43">
        <f>IF(D40=0,0,Y40/D40*100)</f>
        <v>10.915492957746478</v>
      </c>
      <c r="AA40" s="10">
        <f>SUM(AA41:AA54)</f>
        <v>19</v>
      </c>
      <c r="AB40" s="43">
        <f>IF(D40=0,0,AA40/D40*100)</f>
        <v>1.6725352112676055</v>
      </c>
      <c r="AC40" s="43">
        <f>IF(Y40=0,0,AA40/Y40*100)</f>
        <v>15.32258064516129</v>
      </c>
      <c r="AD40" s="10">
        <f>SUM(AD41:AD54)</f>
        <v>107</v>
      </c>
      <c r="AE40" s="43">
        <f t="shared" si="16"/>
        <v>9.419014084507042</v>
      </c>
      <c r="AF40" s="10">
        <f>SUM(AF41:AF54)</f>
        <v>2</v>
      </c>
      <c r="AG40" s="43">
        <f>IF(D40=0,0,AF40/D40*100)</f>
        <v>0.17605633802816903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154.35</v>
      </c>
      <c r="D41" s="35">
        <v>134</v>
      </c>
      <c r="E41" s="32">
        <f t="shared" si="2"/>
        <v>86.815678652413354</v>
      </c>
      <c r="F41" s="35">
        <v>54</v>
      </c>
      <c r="G41" s="32">
        <f t="shared" si="3"/>
        <v>40.298507462686565</v>
      </c>
      <c r="H41" s="106">
        <f t="shared" si="0"/>
        <v>133</v>
      </c>
      <c r="I41" s="32">
        <f t="shared" si="4"/>
        <v>99.253731343283576</v>
      </c>
      <c r="J41" s="32">
        <f t="shared" si="5"/>
        <v>86.167800453514744</v>
      </c>
      <c r="K41" s="35">
        <v>78</v>
      </c>
      <c r="L41" s="32">
        <f t="shared" si="6"/>
        <v>58.208955223880601</v>
      </c>
      <c r="M41" s="35">
        <v>55</v>
      </c>
      <c r="N41" s="32">
        <f t="shared" si="7"/>
        <v>41.044776119402989</v>
      </c>
      <c r="O41" s="99">
        <f t="shared" ref="O41:O54" si="19">D41-H41</f>
        <v>1</v>
      </c>
      <c r="P41" s="32">
        <f t="shared" si="8"/>
        <v>0.74626865671641784</v>
      </c>
      <c r="Q41" s="35">
        <v>0</v>
      </c>
      <c r="R41" s="32">
        <f t="shared" si="9"/>
        <v>0</v>
      </c>
      <c r="S41" s="35">
        <v>9</v>
      </c>
      <c r="T41" s="32">
        <f t="shared" si="10"/>
        <v>6.7164179104477615</v>
      </c>
      <c r="U41" s="35">
        <v>13</v>
      </c>
      <c r="V41" s="32">
        <f t="shared" si="11"/>
        <v>9.7014925373134329</v>
      </c>
      <c r="W41" s="35">
        <v>29</v>
      </c>
      <c r="X41" s="32">
        <f t="shared" si="12"/>
        <v>21.641791044776117</v>
      </c>
      <c r="Y41" s="35">
        <v>16</v>
      </c>
      <c r="Z41" s="32">
        <f t="shared" si="13"/>
        <v>11.940298507462686</v>
      </c>
      <c r="AA41" s="35">
        <v>0</v>
      </c>
      <c r="AB41" s="32">
        <f t="shared" si="14"/>
        <v>0</v>
      </c>
      <c r="AC41" s="32">
        <f t="shared" si="15"/>
        <v>0</v>
      </c>
      <c r="AD41" s="35">
        <v>11</v>
      </c>
      <c r="AE41" s="32">
        <f t="shared" si="16"/>
        <v>8.2089552238805972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38</v>
      </c>
      <c r="D42" s="35">
        <v>35</v>
      </c>
      <c r="E42" s="32">
        <f t="shared" si="2"/>
        <v>92.10526315789474</v>
      </c>
      <c r="F42" s="35">
        <v>16</v>
      </c>
      <c r="G42" s="32">
        <f t="shared" si="3"/>
        <v>45.714285714285715</v>
      </c>
      <c r="H42" s="106">
        <f t="shared" si="0"/>
        <v>34</v>
      </c>
      <c r="I42" s="32">
        <f t="shared" si="4"/>
        <v>97.142857142857139</v>
      </c>
      <c r="J42" s="32">
        <f t="shared" si="5"/>
        <v>89.473684210526315</v>
      </c>
      <c r="K42" s="35">
        <v>28</v>
      </c>
      <c r="L42" s="32">
        <f t="shared" si="6"/>
        <v>80</v>
      </c>
      <c r="M42" s="35">
        <v>6</v>
      </c>
      <c r="N42" s="32">
        <f t="shared" si="7"/>
        <v>17.142857142857142</v>
      </c>
      <c r="O42" s="99">
        <f t="shared" si="19"/>
        <v>1</v>
      </c>
      <c r="P42" s="32">
        <f t="shared" si="8"/>
        <v>2.8571428571428572</v>
      </c>
      <c r="Q42" s="35">
        <v>0</v>
      </c>
      <c r="R42" s="32">
        <f t="shared" si="9"/>
        <v>0</v>
      </c>
      <c r="S42" s="35">
        <v>8</v>
      </c>
      <c r="T42" s="32">
        <f t="shared" si="10"/>
        <v>22.857142857142858</v>
      </c>
      <c r="U42" s="35">
        <v>4</v>
      </c>
      <c r="V42" s="32">
        <f t="shared" si="11"/>
        <v>11.428571428571429</v>
      </c>
      <c r="W42" s="35">
        <v>13</v>
      </c>
      <c r="X42" s="32">
        <f t="shared" si="12"/>
        <v>37.142857142857146</v>
      </c>
      <c r="Y42" s="35">
        <v>8</v>
      </c>
      <c r="Z42" s="32">
        <f t="shared" si="13"/>
        <v>22.857142857142858</v>
      </c>
      <c r="AA42" s="35">
        <v>1</v>
      </c>
      <c r="AB42" s="32">
        <f t="shared" si="14"/>
        <v>2.8571428571428572</v>
      </c>
      <c r="AC42" s="32">
        <f t="shared" si="15"/>
        <v>12.5</v>
      </c>
      <c r="AD42" s="35">
        <v>7</v>
      </c>
      <c r="AE42" s="32">
        <f t="shared" si="16"/>
        <v>20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54</v>
      </c>
      <c r="D43" s="35">
        <v>53</v>
      </c>
      <c r="E43" s="32">
        <f t="shared" si="2"/>
        <v>98.148148148148152</v>
      </c>
      <c r="F43" s="35">
        <v>23</v>
      </c>
      <c r="G43" s="32">
        <f t="shared" si="3"/>
        <v>43.39622641509434</v>
      </c>
      <c r="H43" s="106">
        <f t="shared" si="0"/>
        <v>52</v>
      </c>
      <c r="I43" s="32">
        <f t="shared" si="4"/>
        <v>98.113207547169807</v>
      </c>
      <c r="J43" s="32">
        <f t="shared" si="5"/>
        <v>96.296296296296291</v>
      </c>
      <c r="K43" s="35">
        <v>47</v>
      </c>
      <c r="L43" s="32">
        <f t="shared" si="6"/>
        <v>88.679245283018872</v>
      </c>
      <c r="M43" s="35">
        <v>5</v>
      </c>
      <c r="N43" s="32">
        <f t="shared" si="7"/>
        <v>9.433962264150944</v>
      </c>
      <c r="O43" s="99">
        <f t="shared" si="19"/>
        <v>1</v>
      </c>
      <c r="P43" s="32">
        <f t="shared" si="8"/>
        <v>1.8867924528301887</v>
      </c>
      <c r="Q43" s="35">
        <v>0</v>
      </c>
      <c r="R43" s="32">
        <f t="shared" si="9"/>
        <v>0</v>
      </c>
      <c r="S43" s="35">
        <v>3</v>
      </c>
      <c r="T43" s="32">
        <f t="shared" si="10"/>
        <v>5.6603773584905666</v>
      </c>
      <c r="U43" s="35">
        <v>10</v>
      </c>
      <c r="V43" s="32">
        <f t="shared" si="11"/>
        <v>18.867924528301888</v>
      </c>
      <c r="W43" s="35">
        <v>0</v>
      </c>
      <c r="X43" s="32">
        <f t="shared" si="12"/>
        <v>0</v>
      </c>
      <c r="Y43" s="35">
        <v>12</v>
      </c>
      <c r="Z43" s="32">
        <f t="shared" si="13"/>
        <v>22.641509433962266</v>
      </c>
      <c r="AA43" s="35">
        <v>0</v>
      </c>
      <c r="AB43" s="32">
        <f t="shared" si="14"/>
        <v>0</v>
      </c>
      <c r="AC43" s="32">
        <f t="shared" si="15"/>
        <v>0</v>
      </c>
      <c r="AD43" s="35">
        <v>10</v>
      </c>
      <c r="AE43" s="32">
        <f t="shared" si="16"/>
        <v>18.867924528301888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0</v>
      </c>
      <c r="D44" s="35">
        <v>0</v>
      </c>
      <c r="E44" s="32">
        <f t="shared" si="2"/>
        <v>0</v>
      </c>
      <c r="F44" s="35">
        <v>0</v>
      </c>
      <c r="G44" s="32">
        <f t="shared" si="3"/>
        <v>0</v>
      </c>
      <c r="H44" s="106">
        <f t="shared" si="0"/>
        <v>0</v>
      </c>
      <c r="I44" s="32">
        <f t="shared" si="4"/>
        <v>0</v>
      </c>
      <c r="J44" s="32">
        <f t="shared" si="5"/>
        <v>0</v>
      </c>
      <c r="K44" s="35">
        <v>0</v>
      </c>
      <c r="L44" s="32">
        <f t="shared" si="6"/>
        <v>0</v>
      </c>
      <c r="M44" s="35">
        <v>0</v>
      </c>
      <c r="N44" s="32">
        <f t="shared" si="7"/>
        <v>0</v>
      </c>
      <c r="O44" s="99">
        <f t="shared" si="19"/>
        <v>0</v>
      </c>
      <c r="P44" s="32">
        <f t="shared" si="8"/>
        <v>0</v>
      </c>
      <c r="Q44" s="35">
        <v>0</v>
      </c>
      <c r="R44" s="32">
        <f t="shared" si="9"/>
        <v>0</v>
      </c>
      <c r="S44" s="35">
        <v>0</v>
      </c>
      <c r="T44" s="32">
        <f t="shared" si="10"/>
        <v>0</v>
      </c>
      <c r="U44" s="35">
        <v>0</v>
      </c>
      <c r="V44" s="32">
        <f t="shared" si="11"/>
        <v>0</v>
      </c>
      <c r="W44" s="35">
        <v>0</v>
      </c>
      <c r="X44" s="32">
        <f t="shared" si="12"/>
        <v>0</v>
      </c>
      <c r="Y44" s="35">
        <v>0</v>
      </c>
      <c r="Z44" s="32">
        <f t="shared" si="13"/>
        <v>0</v>
      </c>
      <c r="AA44" s="35">
        <v>0</v>
      </c>
      <c r="AB44" s="32">
        <f t="shared" si="14"/>
        <v>0</v>
      </c>
      <c r="AC44" s="32">
        <f t="shared" si="15"/>
        <v>0</v>
      </c>
      <c r="AD44" s="35">
        <v>0</v>
      </c>
      <c r="AE44" s="32">
        <f t="shared" si="16"/>
        <v>0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94</v>
      </c>
      <c r="D45" s="35">
        <v>86</v>
      </c>
      <c r="E45" s="32">
        <f t="shared" si="2"/>
        <v>91.489361702127653</v>
      </c>
      <c r="F45" s="35">
        <v>42</v>
      </c>
      <c r="G45" s="32">
        <f t="shared" si="3"/>
        <v>48.837209302325576</v>
      </c>
      <c r="H45" s="106">
        <f t="shared" si="0"/>
        <v>79</v>
      </c>
      <c r="I45" s="32">
        <f t="shared" si="4"/>
        <v>91.860465116279073</v>
      </c>
      <c r="J45" s="32">
        <f t="shared" si="5"/>
        <v>84.042553191489361</v>
      </c>
      <c r="K45" s="35">
        <v>56</v>
      </c>
      <c r="L45" s="32">
        <f t="shared" si="6"/>
        <v>65.116279069767444</v>
      </c>
      <c r="M45" s="35">
        <v>23</v>
      </c>
      <c r="N45" s="32">
        <f t="shared" si="7"/>
        <v>26.744186046511626</v>
      </c>
      <c r="O45" s="99">
        <f t="shared" si="19"/>
        <v>7</v>
      </c>
      <c r="P45" s="32">
        <f t="shared" si="8"/>
        <v>8.1395348837209305</v>
      </c>
      <c r="Q45" s="35">
        <v>0</v>
      </c>
      <c r="R45" s="32">
        <f t="shared" si="9"/>
        <v>0</v>
      </c>
      <c r="S45" s="35">
        <v>12</v>
      </c>
      <c r="T45" s="32">
        <f t="shared" si="10"/>
        <v>13.953488372093023</v>
      </c>
      <c r="U45" s="35">
        <v>14</v>
      </c>
      <c r="V45" s="32">
        <f t="shared" si="11"/>
        <v>16.279069767441861</v>
      </c>
      <c r="W45" s="35">
        <v>17</v>
      </c>
      <c r="X45" s="32">
        <f t="shared" si="12"/>
        <v>19.767441860465116</v>
      </c>
      <c r="Y45" s="35">
        <v>16</v>
      </c>
      <c r="Z45" s="32">
        <f t="shared" si="13"/>
        <v>18.604651162790699</v>
      </c>
      <c r="AA45" s="35">
        <v>0</v>
      </c>
      <c r="AB45" s="32">
        <f t="shared" si="14"/>
        <v>0</v>
      </c>
      <c r="AC45" s="32">
        <f t="shared" si="15"/>
        <v>0</v>
      </c>
      <c r="AD45" s="35">
        <v>11</v>
      </c>
      <c r="AE45" s="32">
        <f t="shared" si="16"/>
        <v>12.790697674418606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73</v>
      </c>
      <c r="D46" s="35">
        <v>64</v>
      </c>
      <c r="E46" s="32">
        <f t="shared" si="2"/>
        <v>87.671232876712324</v>
      </c>
      <c r="F46" s="35">
        <v>24</v>
      </c>
      <c r="G46" s="32">
        <f t="shared" si="3"/>
        <v>37.5</v>
      </c>
      <c r="H46" s="106">
        <f t="shared" si="0"/>
        <v>63</v>
      </c>
      <c r="I46" s="32">
        <f t="shared" si="4"/>
        <v>98.4375</v>
      </c>
      <c r="J46" s="32">
        <f t="shared" si="5"/>
        <v>86.301369863013704</v>
      </c>
      <c r="K46" s="35">
        <v>39</v>
      </c>
      <c r="L46" s="32">
        <f t="shared" si="6"/>
        <v>60.9375</v>
      </c>
      <c r="M46" s="35">
        <v>24</v>
      </c>
      <c r="N46" s="32">
        <f t="shared" si="7"/>
        <v>37.5</v>
      </c>
      <c r="O46" s="99">
        <f t="shared" si="19"/>
        <v>1</v>
      </c>
      <c r="P46" s="32">
        <f t="shared" si="8"/>
        <v>1.5625</v>
      </c>
      <c r="Q46" s="35">
        <v>0</v>
      </c>
      <c r="R46" s="32">
        <f t="shared" si="9"/>
        <v>0</v>
      </c>
      <c r="S46" s="35">
        <v>4</v>
      </c>
      <c r="T46" s="32">
        <f t="shared" si="10"/>
        <v>6.25</v>
      </c>
      <c r="U46" s="35">
        <v>5</v>
      </c>
      <c r="V46" s="32">
        <f t="shared" si="11"/>
        <v>7.8125</v>
      </c>
      <c r="W46" s="35">
        <v>3</v>
      </c>
      <c r="X46" s="32">
        <f t="shared" si="12"/>
        <v>4.6875</v>
      </c>
      <c r="Y46" s="35">
        <v>9</v>
      </c>
      <c r="Z46" s="32">
        <f t="shared" si="13"/>
        <v>14.0625</v>
      </c>
      <c r="AA46" s="35">
        <v>0</v>
      </c>
      <c r="AB46" s="32">
        <f t="shared" si="14"/>
        <v>0</v>
      </c>
      <c r="AC46" s="32">
        <f t="shared" si="15"/>
        <v>0</v>
      </c>
      <c r="AD46" s="35">
        <v>6</v>
      </c>
      <c r="AE46" s="32">
        <f t="shared" si="16"/>
        <v>9.375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93.25</v>
      </c>
      <c r="D47" s="35">
        <v>68</v>
      </c>
      <c r="E47" s="32">
        <f t="shared" si="2"/>
        <v>72.922252010723867</v>
      </c>
      <c r="F47" s="35">
        <v>36</v>
      </c>
      <c r="G47" s="32">
        <f t="shared" si="3"/>
        <v>52.941176470588239</v>
      </c>
      <c r="H47" s="106">
        <f t="shared" si="0"/>
        <v>64</v>
      </c>
      <c r="I47" s="32">
        <f t="shared" si="4"/>
        <v>94.117647058823522</v>
      </c>
      <c r="J47" s="32">
        <f t="shared" si="5"/>
        <v>68.632707774798931</v>
      </c>
      <c r="K47" s="35">
        <v>43</v>
      </c>
      <c r="L47" s="32">
        <f t="shared" si="6"/>
        <v>63.235294117647058</v>
      </c>
      <c r="M47" s="35">
        <v>21</v>
      </c>
      <c r="N47" s="32">
        <f t="shared" si="7"/>
        <v>30.882352941176471</v>
      </c>
      <c r="O47" s="99">
        <f t="shared" si="19"/>
        <v>4</v>
      </c>
      <c r="P47" s="32">
        <f t="shared" si="8"/>
        <v>5.8823529411764701</v>
      </c>
      <c r="Q47" s="35">
        <v>0</v>
      </c>
      <c r="R47" s="32">
        <f t="shared" si="9"/>
        <v>0</v>
      </c>
      <c r="S47" s="35">
        <v>3</v>
      </c>
      <c r="T47" s="32">
        <f t="shared" si="10"/>
        <v>4.4117647058823533</v>
      </c>
      <c r="U47" s="35">
        <v>10</v>
      </c>
      <c r="V47" s="32">
        <f t="shared" si="11"/>
        <v>14.705882352941178</v>
      </c>
      <c r="W47" s="35">
        <v>15</v>
      </c>
      <c r="X47" s="32">
        <f t="shared" si="12"/>
        <v>22.058823529411764</v>
      </c>
      <c r="Y47" s="35">
        <v>12</v>
      </c>
      <c r="Z47" s="32">
        <f t="shared" si="13"/>
        <v>17.647058823529413</v>
      </c>
      <c r="AA47" s="35">
        <v>4</v>
      </c>
      <c r="AB47" s="32">
        <f t="shared" si="14"/>
        <v>5.8823529411764701</v>
      </c>
      <c r="AC47" s="32">
        <f t="shared" si="15"/>
        <v>33.333333333333329</v>
      </c>
      <c r="AD47" s="35">
        <v>14</v>
      </c>
      <c r="AE47" s="32">
        <f t="shared" si="16"/>
        <v>20.588235294117645</v>
      </c>
      <c r="AF47" s="35">
        <v>1</v>
      </c>
      <c r="AG47" s="32">
        <f t="shared" si="17"/>
        <v>1.4705882352941175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89</v>
      </c>
      <c r="D48" s="35">
        <v>81</v>
      </c>
      <c r="E48" s="32">
        <f t="shared" si="2"/>
        <v>91.011235955056179</v>
      </c>
      <c r="F48" s="35">
        <v>36</v>
      </c>
      <c r="G48" s="32">
        <f t="shared" si="3"/>
        <v>44.444444444444443</v>
      </c>
      <c r="H48" s="106">
        <f t="shared" si="0"/>
        <v>76</v>
      </c>
      <c r="I48" s="32">
        <f t="shared" si="4"/>
        <v>93.827160493827151</v>
      </c>
      <c r="J48" s="32">
        <f t="shared" si="5"/>
        <v>85.393258426966284</v>
      </c>
      <c r="K48" s="35">
        <v>53</v>
      </c>
      <c r="L48" s="32">
        <f t="shared" si="6"/>
        <v>65.432098765432102</v>
      </c>
      <c r="M48" s="35">
        <v>23</v>
      </c>
      <c r="N48" s="32">
        <f t="shared" si="7"/>
        <v>28.39506172839506</v>
      </c>
      <c r="O48" s="99">
        <f t="shared" si="19"/>
        <v>5</v>
      </c>
      <c r="P48" s="32">
        <f t="shared" si="8"/>
        <v>6.1728395061728394</v>
      </c>
      <c r="Q48" s="35">
        <v>0</v>
      </c>
      <c r="R48" s="32">
        <f t="shared" si="9"/>
        <v>0</v>
      </c>
      <c r="S48" s="35">
        <v>6</v>
      </c>
      <c r="T48" s="32">
        <f t="shared" si="10"/>
        <v>7.4074074074074066</v>
      </c>
      <c r="U48" s="35">
        <v>11</v>
      </c>
      <c r="V48" s="32">
        <f t="shared" si="11"/>
        <v>13.580246913580247</v>
      </c>
      <c r="W48" s="35">
        <v>8</v>
      </c>
      <c r="X48" s="32">
        <f t="shared" si="12"/>
        <v>9.8765432098765427</v>
      </c>
      <c r="Y48" s="35">
        <v>0</v>
      </c>
      <c r="Z48" s="32">
        <f t="shared" si="13"/>
        <v>0</v>
      </c>
      <c r="AA48" s="35">
        <v>13</v>
      </c>
      <c r="AB48" s="32">
        <f t="shared" si="14"/>
        <v>16.049382716049383</v>
      </c>
      <c r="AC48" s="32">
        <f t="shared" si="15"/>
        <v>0</v>
      </c>
      <c r="AD48" s="35">
        <v>9</v>
      </c>
      <c r="AE48" s="32">
        <f t="shared" si="16"/>
        <v>11.111111111111111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138</v>
      </c>
      <c r="D49" s="35">
        <v>124</v>
      </c>
      <c r="E49" s="32">
        <f t="shared" si="2"/>
        <v>89.85507246376811</v>
      </c>
      <c r="F49" s="35">
        <v>37</v>
      </c>
      <c r="G49" s="32">
        <f t="shared" si="3"/>
        <v>29.838709677419356</v>
      </c>
      <c r="H49" s="106">
        <f t="shared" si="0"/>
        <v>119</v>
      </c>
      <c r="I49" s="32">
        <f t="shared" si="4"/>
        <v>95.967741935483872</v>
      </c>
      <c r="J49" s="32">
        <f t="shared" si="5"/>
        <v>86.231884057971016</v>
      </c>
      <c r="K49" s="35">
        <v>62</v>
      </c>
      <c r="L49" s="32">
        <f t="shared" si="6"/>
        <v>50</v>
      </c>
      <c r="M49" s="35">
        <v>57</v>
      </c>
      <c r="N49" s="32">
        <f t="shared" si="7"/>
        <v>45.967741935483872</v>
      </c>
      <c r="O49" s="99">
        <f t="shared" si="19"/>
        <v>5</v>
      </c>
      <c r="P49" s="32">
        <f t="shared" si="8"/>
        <v>4.032258064516129</v>
      </c>
      <c r="Q49" s="35">
        <v>1</v>
      </c>
      <c r="R49" s="32">
        <f t="shared" si="9"/>
        <v>20</v>
      </c>
      <c r="S49" s="35">
        <v>7</v>
      </c>
      <c r="T49" s="32">
        <f t="shared" si="10"/>
        <v>5.6451612903225801</v>
      </c>
      <c r="U49" s="35">
        <v>28</v>
      </c>
      <c r="V49" s="32">
        <f t="shared" si="11"/>
        <v>22.58064516129032</v>
      </c>
      <c r="W49" s="35">
        <v>6</v>
      </c>
      <c r="X49" s="32">
        <f t="shared" si="12"/>
        <v>4.838709677419355</v>
      </c>
      <c r="Y49" s="35">
        <v>6</v>
      </c>
      <c r="Z49" s="32">
        <f t="shared" si="13"/>
        <v>4.838709677419355</v>
      </c>
      <c r="AA49" s="35">
        <v>1</v>
      </c>
      <c r="AB49" s="32">
        <f t="shared" si="14"/>
        <v>0.80645161290322576</v>
      </c>
      <c r="AC49" s="32">
        <f t="shared" si="15"/>
        <v>16.666666666666664</v>
      </c>
      <c r="AD49" s="35">
        <v>9</v>
      </c>
      <c r="AE49" s="32">
        <f t="shared" si="16"/>
        <v>7.2580645161290329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51</v>
      </c>
      <c r="D50" s="35">
        <v>46</v>
      </c>
      <c r="E50" s="32">
        <f t="shared" si="2"/>
        <v>90.196078431372555</v>
      </c>
      <c r="F50" s="35">
        <v>27</v>
      </c>
      <c r="G50" s="32">
        <f t="shared" si="3"/>
        <v>58.695652173913047</v>
      </c>
      <c r="H50" s="106">
        <f t="shared" si="0"/>
        <v>44</v>
      </c>
      <c r="I50" s="32">
        <f t="shared" si="4"/>
        <v>95.652173913043484</v>
      </c>
      <c r="J50" s="32">
        <f t="shared" si="5"/>
        <v>86.274509803921575</v>
      </c>
      <c r="K50" s="35">
        <v>28</v>
      </c>
      <c r="L50" s="32">
        <f t="shared" si="6"/>
        <v>60.869565217391312</v>
      </c>
      <c r="M50" s="35">
        <v>16</v>
      </c>
      <c r="N50" s="32">
        <f t="shared" si="7"/>
        <v>34.782608695652172</v>
      </c>
      <c r="O50" s="99">
        <f t="shared" si="19"/>
        <v>2</v>
      </c>
      <c r="P50" s="32">
        <f t="shared" si="8"/>
        <v>4.3478260869565215</v>
      </c>
      <c r="Q50" s="35">
        <v>0</v>
      </c>
      <c r="R50" s="32">
        <f t="shared" si="9"/>
        <v>0</v>
      </c>
      <c r="S50" s="35">
        <v>0</v>
      </c>
      <c r="T50" s="32">
        <f t="shared" si="10"/>
        <v>0</v>
      </c>
      <c r="U50" s="35">
        <v>4</v>
      </c>
      <c r="V50" s="32">
        <f t="shared" si="11"/>
        <v>8.695652173913043</v>
      </c>
      <c r="W50" s="35">
        <v>0</v>
      </c>
      <c r="X50" s="32">
        <f t="shared" si="12"/>
        <v>0</v>
      </c>
      <c r="Y50" s="35">
        <v>5</v>
      </c>
      <c r="Z50" s="32">
        <f t="shared" si="13"/>
        <v>10.869565217391305</v>
      </c>
      <c r="AA50" s="35">
        <v>0</v>
      </c>
      <c r="AB50" s="32">
        <f t="shared" si="14"/>
        <v>0</v>
      </c>
      <c r="AC50" s="32">
        <f t="shared" si="15"/>
        <v>0</v>
      </c>
      <c r="AD50" s="35">
        <v>2</v>
      </c>
      <c r="AE50" s="32">
        <f t="shared" si="16"/>
        <v>4.3478260869565215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58</v>
      </c>
      <c r="D51" s="35">
        <v>49</v>
      </c>
      <c r="E51" s="32">
        <f t="shared" si="2"/>
        <v>84.482758620689651</v>
      </c>
      <c r="F51" s="35">
        <v>21</v>
      </c>
      <c r="G51" s="32">
        <f t="shared" si="3"/>
        <v>42.857142857142854</v>
      </c>
      <c r="H51" s="106">
        <f t="shared" si="0"/>
        <v>48</v>
      </c>
      <c r="I51" s="32">
        <f t="shared" si="4"/>
        <v>97.959183673469383</v>
      </c>
      <c r="J51" s="32">
        <f t="shared" si="5"/>
        <v>82.758620689655174</v>
      </c>
      <c r="K51" s="35">
        <v>34</v>
      </c>
      <c r="L51" s="32">
        <f t="shared" si="6"/>
        <v>69.387755102040813</v>
      </c>
      <c r="M51" s="35">
        <v>14</v>
      </c>
      <c r="N51" s="32">
        <f t="shared" si="7"/>
        <v>28.571428571428569</v>
      </c>
      <c r="O51" s="99">
        <f t="shared" si="19"/>
        <v>1</v>
      </c>
      <c r="P51" s="32">
        <f t="shared" si="8"/>
        <v>2.0408163265306123</v>
      </c>
      <c r="Q51" s="35">
        <v>0</v>
      </c>
      <c r="R51" s="32">
        <f t="shared" si="9"/>
        <v>0</v>
      </c>
      <c r="S51" s="35">
        <v>5</v>
      </c>
      <c r="T51" s="32">
        <f t="shared" si="10"/>
        <v>10.204081632653061</v>
      </c>
      <c r="U51" s="35">
        <v>6</v>
      </c>
      <c r="V51" s="32">
        <f t="shared" si="11"/>
        <v>12.244897959183673</v>
      </c>
      <c r="W51" s="35">
        <v>6</v>
      </c>
      <c r="X51" s="32">
        <f t="shared" si="12"/>
        <v>12.244897959183673</v>
      </c>
      <c r="Y51" s="35">
        <v>4</v>
      </c>
      <c r="Z51" s="32">
        <f t="shared" si="13"/>
        <v>8.1632653061224492</v>
      </c>
      <c r="AA51" s="35">
        <v>0</v>
      </c>
      <c r="AB51" s="32">
        <f t="shared" si="14"/>
        <v>0</v>
      </c>
      <c r="AC51" s="32">
        <f t="shared" si="15"/>
        <v>0</v>
      </c>
      <c r="AD51" s="35">
        <v>7</v>
      </c>
      <c r="AE51" s="32">
        <f t="shared" si="16"/>
        <v>14.285714285714285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101</v>
      </c>
      <c r="D52" s="35">
        <v>98</v>
      </c>
      <c r="E52" s="32">
        <f t="shared" si="2"/>
        <v>97.029702970297024</v>
      </c>
      <c r="F52" s="35">
        <v>34</v>
      </c>
      <c r="G52" s="32">
        <f t="shared" si="3"/>
        <v>34.693877551020407</v>
      </c>
      <c r="H52" s="106">
        <f t="shared" si="0"/>
        <v>96</v>
      </c>
      <c r="I52" s="32">
        <f t="shared" si="4"/>
        <v>97.959183673469383</v>
      </c>
      <c r="J52" s="32">
        <f t="shared" si="5"/>
        <v>95.049504950495049</v>
      </c>
      <c r="K52" s="35">
        <v>62</v>
      </c>
      <c r="L52" s="32">
        <f t="shared" si="6"/>
        <v>63.265306122448983</v>
      </c>
      <c r="M52" s="35">
        <v>34</v>
      </c>
      <c r="N52" s="32">
        <f t="shared" si="7"/>
        <v>34.693877551020407</v>
      </c>
      <c r="O52" s="99">
        <f t="shared" si="19"/>
        <v>2</v>
      </c>
      <c r="P52" s="32">
        <f t="shared" si="8"/>
        <v>2.0408163265306123</v>
      </c>
      <c r="Q52" s="35">
        <v>0</v>
      </c>
      <c r="R52" s="32">
        <f t="shared" si="9"/>
        <v>0</v>
      </c>
      <c r="S52" s="35">
        <v>9</v>
      </c>
      <c r="T52" s="32">
        <f t="shared" si="10"/>
        <v>9.183673469387756</v>
      </c>
      <c r="U52" s="35">
        <v>18</v>
      </c>
      <c r="V52" s="32">
        <f t="shared" si="11"/>
        <v>18.367346938775512</v>
      </c>
      <c r="W52" s="35">
        <v>3</v>
      </c>
      <c r="X52" s="32">
        <f t="shared" si="12"/>
        <v>3.0612244897959182</v>
      </c>
      <c r="Y52" s="35">
        <v>17</v>
      </c>
      <c r="Z52" s="32">
        <f t="shared" si="13"/>
        <v>17.346938775510203</v>
      </c>
      <c r="AA52" s="35">
        <v>0</v>
      </c>
      <c r="AB52" s="32">
        <f t="shared" si="14"/>
        <v>0</v>
      </c>
      <c r="AC52" s="32">
        <f t="shared" si="15"/>
        <v>0</v>
      </c>
      <c r="AD52" s="35">
        <v>14</v>
      </c>
      <c r="AE52" s="32">
        <f t="shared" si="16"/>
        <v>14.285714285714285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121</v>
      </c>
      <c r="D53" s="35">
        <v>119</v>
      </c>
      <c r="E53" s="32">
        <f t="shared" si="2"/>
        <v>98.347107438016536</v>
      </c>
      <c r="F53" s="35">
        <v>39</v>
      </c>
      <c r="G53" s="32">
        <f t="shared" si="3"/>
        <v>32.773109243697476</v>
      </c>
      <c r="H53" s="106">
        <f t="shared" si="0"/>
        <v>119</v>
      </c>
      <c r="I53" s="32">
        <f t="shared" si="4"/>
        <v>100</v>
      </c>
      <c r="J53" s="32">
        <f t="shared" si="5"/>
        <v>98.347107438016536</v>
      </c>
      <c r="K53" s="35">
        <v>86</v>
      </c>
      <c r="L53" s="32">
        <f t="shared" si="6"/>
        <v>72.268907563025209</v>
      </c>
      <c r="M53" s="35">
        <v>33</v>
      </c>
      <c r="N53" s="32">
        <f t="shared" si="7"/>
        <v>27.731092436974791</v>
      </c>
      <c r="O53" s="99">
        <f t="shared" si="19"/>
        <v>0</v>
      </c>
      <c r="P53" s="32">
        <f t="shared" si="8"/>
        <v>0</v>
      </c>
      <c r="Q53" s="35">
        <v>0</v>
      </c>
      <c r="R53" s="32">
        <f t="shared" si="9"/>
        <v>0</v>
      </c>
      <c r="S53" s="35">
        <v>7</v>
      </c>
      <c r="T53" s="32">
        <f t="shared" si="10"/>
        <v>5.8823529411764701</v>
      </c>
      <c r="U53" s="35">
        <v>9</v>
      </c>
      <c r="V53" s="32">
        <f t="shared" si="11"/>
        <v>7.5630252100840334</v>
      </c>
      <c r="W53" s="35">
        <v>5</v>
      </c>
      <c r="X53" s="32">
        <f t="shared" si="12"/>
        <v>4.2016806722689077</v>
      </c>
      <c r="Y53" s="35">
        <v>12</v>
      </c>
      <c r="Z53" s="32">
        <f t="shared" si="13"/>
        <v>10.084033613445378</v>
      </c>
      <c r="AA53" s="35">
        <v>0</v>
      </c>
      <c r="AB53" s="32">
        <f t="shared" si="14"/>
        <v>0</v>
      </c>
      <c r="AC53" s="32">
        <f t="shared" si="15"/>
        <v>0</v>
      </c>
      <c r="AD53" s="35">
        <v>5</v>
      </c>
      <c r="AE53" s="32">
        <f t="shared" si="16"/>
        <v>4.2016806722689077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179</v>
      </c>
      <c r="D54" s="35">
        <v>179</v>
      </c>
      <c r="E54" s="32">
        <f t="shared" si="2"/>
        <v>100</v>
      </c>
      <c r="F54" s="35">
        <v>97</v>
      </c>
      <c r="G54" s="32">
        <f t="shared" si="3"/>
        <v>54.189944134078218</v>
      </c>
      <c r="H54" s="106">
        <f t="shared" si="0"/>
        <v>177</v>
      </c>
      <c r="I54" s="32">
        <f t="shared" si="4"/>
        <v>98.882681564245814</v>
      </c>
      <c r="J54" s="32">
        <f t="shared" si="5"/>
        <v>98.882681564245814</v>
      </c>
      <c r="K54" s="35">
        <v>120</v>
      </c>
      <c r="L54" s="32">
        <f t="shared" si="6"/>
        <v>67.039106145251395</v>
      </c>
      <c r="M54" s="35">
        <v>57</v>
      </c>
      <c r="N54" s="32">
        <f t="shared" si="7"/>
        <v>31.843575418994412</v>
      </c>
      <c r="O54" s="99">
        <f t="shared" si="19"/>
        <v>2</v>
      </c>
      <c r="P54" s="32">
        <f t="shared" si="8"/>
        <v>1.1173184357541899</v>
      </c>
      <c r="Q54" s="35">
        <v>2</v>
      </c>
      <c r="R54" s="32">
        <f t="shared" si="9"/>
        <v>100</v>
      </c>
      <c r="S54" s="35">
        <v>33</v>
      </c>
      <c r="T54" s="32">
        <f t="shared" si="10"/>
        <v>18.435754189944134</v>
      </c>
      <c r="U54" s="35">
        <v>5</v>
      </c>
      <c r="V54" s="32">
        <f t="shared" si="11"/>
        <v>2.7932960893854748</v>
      </c>
      <c r="W54" s="35">
        <v>2</v>
      </c>
      <c r="X54" s="32">
        <f t="shared" si="12"/>
        <v>1.1173184357541899</v>
      </c>
      <c r="Y54" s="35">
        <v>7</v>
      </c>
      <c r="Z54" s="32">
        <f t="shared" si="13"/>
        <v>3.9106145251396649</v>
      </c>
      <c r="AA54" s="35">
        <v>0</v>
      </c>
      <c r="AB54" s="32">
        <f t="shared" si="14"/>
        <v>0</v>
      </c>
      <c r="AC54" s="32">
        <f t="shared" si="15"/>
        <v>0</v>
      </c>
      <c r="AD54" s="35">
        <v>2</v>
      </c>
      <c r="AE54" s="32">
        <f t="shared" si="16"/>
        <v>1.1173184357541899</v>
      </c>
      <c r="AF54" s="35">
        <v>1</v>
      </c>
      <c r="AG54" s="32">
        <f t="shared" si="17"/>
        <v>0.55865921787709494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924.77</v>
      </c>
      <c r="D55" s="10">
        <f>SUM(D56:D63)</f>
        <v>902.25</v>
      </c>
      <c r="E55" s="43">
        <f>IF(C55=0,0,D55/C55*100)</f>
        <v>97.564799896190408</v>
      </c>
      <c r="F55" s="10">
        <f>SUM(F56:F63)</f>
        <v>312</v>
      </c>
      <c r="G55" s="43">
        <f>IF(D55=0,0,F55/D55*100)</f>
        <v>34.580216126350791</v>
      </c>
      <c r="H55" s="61">
        <f>SUM(H56:H63)</f>
        <v>880.25</v>
      </c>
      <c r="I55" s="43">
        <f>IF(D55=0,0,H55/D55*100)</f>
        <v>97.561651426988078</v>
      </c>
      <c r="J55" s="43">
        <f>IF(C55=0,0,H55/C55*100)</f>
        <v>95.185829990159718</v>
      </c>
      <c r="K55" s="10">
        <f>SUM(K56:K63)</f>
        <v>594</v>
      </c>
      <c r="L55" s="43">
        <f>IF(D55=0,0,K55/D55*100)</f>
        <v>65.835411471321692</v>
      </c>
      <c r="M55" s="10">
        <f>SUM(M56:M63)</f>
        <v>286.25</v>
      </c>
      <c r="N55" s="43">
        <f>IF(D55=0,0,M55/D55*100)</f>
        <v>31.72623995566639</v>
      </c>
      <c r="O55" s="61">
        <f>SUM(O56:O63)</f>
        <v>22</v>
      </c>
      <c r="P55" s="43">
        <f>IF(D55=0,0,O55/D55*100)</f>
        <v>2.4383485730119148</v>
      </c>
      <c r="Q55" s="10">
        <f>SUM(Q56:Q63)</f>
        <v>2</v>
      </c>
      <c r="R55" s="43">
        <f t="shared" si="9"/>
        <v>9.0909090909090917</v>
      </c>
      <c r="S55" s="10">
        <f>SUM(S56:S63)</f>
        <v>56</v>
      </c>
      <c r="T55" s="43">
        <f>IF(D55=0,0,S55/D55*100)</f>
        <v>6.206705458575783</v>
      </c>
      <c r="U55" s="10">
        <f>SUM(U56:U63)</f>
        <v>152</v>
      </c>
      <c r="V55" s="43">
        <f t="shared" si="11"/>
        <v>16.846771958991411</v>
      </c>
      <c r="W55" s="10">
        <f>SUM(W56:W63)</f>
        <v>74</v>
      </c>
      <c r="X55" s="43">
        <f>IF(D55=0,0,W55/D55*100)</f>
        <v>8.2017179274037133</v>
      </c>
      <c r="Y55" s="10">
        <f>SUM(Y56:Y63)</f>
        <v>99</v>
      </c>
      <c r="Z55" s="43">
        <f>IF(D55=0,0,Y55/D55*100)</f>
        <v>10.972568578553615</v>
      </c>
      <c r="AA55" s="10">
        <f>SUM(AA56:AA63)</f>
        <v>1</v>
      </c>
      <c r="AB55" s="43">
        <f>IF(D55=0,0,AA55/D55*100)</f>
        <v>0.11083402604599613</v>
      </c>
      <c r="AC55" s="43">
        <f>IF(Y55=0,0,AA55/Y55*100)</f>
        <v>1.0101010101010102</v>
      </c>
      <c r="AD55" s="10">
        <f>SUM(AD56:AD63)</f>
        <v>68</v>
      </c>
      <c r="AE55" s="43">
        <f t="shared" si="16"/>
        <v>7.5367137711277357</v>
      </c>
      <c r="AF55" s="10">
        <f>SUM(AF56:AF63)</f>
        <v>1</v>
      </c>
      <c r="AG55" s="43">
        <f>IF(D55=0,0,AF55/D55*100)</f>
        <v>0.11083402604599613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19</v>
      </c>
      <c r="D56" s="35">
        <v>19</v>
      </c>
      <c r="E56" s="32">
        <f t="shared" si="2"/>
        <v>100</v>
      </c>
      <c r="F56" s="35">
        <v>3</v>
      </c>
      <c r="G56" s="32">
        <f t="shared" si="3"/>
        <v>15.789473684210526</v>
      </c>
      <c r="H56" s="106">
        <f t="shared" si="0"/>
        <v>19</v>
      </c>
      <c r="I56" s="32">
        <f t="shared" si="4"/>
        <v>100</v>
      </c>
      <c r="J56" s="32">
        <f t="shared" si="5"/>
        <v>100</v>
      </c>
      <c r="K56" s="35">
        <v>11</v>
      </c>
      <c r="L56" s="32">
        <f t="shared" si="6"/>
        <v>57.894736842105267</v>
      </c>
      <c r="M56" s="35">
        <v>8</v>
      </c>
      <c r="N56" s="32">
        <f t="shared" si="7"/>
        <v>42.105263157894733</v>
      </c>
      <c r="O56" s="99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0</v>
      </c>
      <c r="T56" s="32">
        <f t="shared" si="10"/>
        <v>0</v>
      </c>
      <c r="U56" s="35">
        <v>5</v>
      </c>
      <c r="V56" s="32">
        <f t="shared" si="11"/>
        <v>26.315789473684209</v>
      </c>
      <c r="W56" s="35">
        <v>2</v>
      </c>
      <c r="X56" s="32">
        <f t="shared" si="12"/>
        <v>10.526315789473683</v>
      </c>
      <c r="Y56" s="35">
        <v>3</v>
      </c>
      <c r="Z56" s="32">
        <f t="shared" si="13"/>
        <v>15.789473684210526</v>
      </c>
      <c r="AA56" s="35">
        <v>0</v>
      </c>
      <c r="AB56" s="32">
        <f t="shared" si="14"/>
        <v>0</v>
      </c>
      <c r="AC56" s="32">
        <f t="shared" si="15"/>
        <v>0</v>
      </c>
      <c r="AD56" s="35">
        <v>0</v>
      </c>
      <c r="AE56" s="32">
        <f t="shared" si="16"/>
        <v>0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10</v>
      </c>
      <c r="D57" s="35">
        <v>10</v>
      </c>
      <c r="E57" s="32">
        <f t="shared" si="2"/>
        <v>100</v>
      </c>
      <c r="F57" s="35">
        <v>1</v>
      </c>
      <c r="G57" s="32">
        <f t="shared" si="3"/>
        <v>10</v>
      </c>
      <c r="H57" s="106">
        <f t="shared" si="0"/>
        <v>9</v>
      </c>
      <c r="I57" s="32">
        <f t="shared" si="4"/>
        <v>90</v>
      </c>
      <c r="J57" s="32">
        <f t="shared" si="5"/>
        <v>90</v>
      </c>
      <c r="K57" s="35">
        <v>4</v>
      </c>
      <c r="L57" s="32">
        <f t="shared" si="6"/>
        <v>40</v>
      </c>
      <c r="M57" s="35">
        <v>5</v>
      </c>
      <c r="N57" s="32">
        <f t="shared" si="7"/>
        <v>50</v>
      </c>
      <c r="O57" s="99">
        <f t="shared" si="20"/>
        <v>1</v>
      </c>
      <c r="P57" s="32">
        <f t="shared" si="8"/>
        <v>10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5</v>
      </c>
      <c r="V57" s="32">
        <f t="shared" si="11"/>
        <v>50</v>
      </c>
      <c r="W57" s="35">
        <v>0</v>
      </c>
      <c r="X57" s="32">
        <f t="shared" si="12"/>
        <v>0</v>
      </c>
      <c r="Y57" s="35">
        <v>1</v>
      </c>
      <c r="Z57" s="32">
        <f t="shared" si="13"/>
        <v>10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72</v>
      </c>
      <c r="D58" s="35">
        <v>71</v>
      </c>
      <c r="E58" s="32">
        <f t="shared" si="2"/>
        <v>98.611111111111114</v>
      </c>
      <c r="F58" s="35">
        <v>6</v>
      </c>
      <c r="G58" s="32">
        <f t="shared" si="3"/>
        <v>8.4507042253521121</v>
      </c>
      <c r="H58" s="106">
        <f t="shared" si="0"/>
        <v>71</v>
      </c>
      <c r="I58" s="32">
        <f t="shared" si="4"/>
        <v>100</v>
      </c>
      <c r="J58" s="32">
        <f t="shared" si="5"/>
        <v>98.611111111111114</v>
      </c>
      <c r="K58" s="35">
        <v>9</v>
      </c>
      <c r="L58" s="32">
        <f t="shared" si="6"/>
        <v>12.676056338028168</v>
      </c>
      <c r="M58" s="35">
        <v>62</v>
      </c>
      <c r="N58" s="32">
        <f t="shared" si="7"/>
        <v>87.323943661971825</v>
      </c>
      <c r="O58" s="99">
        <f t="shared" si="20"/>
        <v>0</v>
      </c>
      <c r="P58" s="32">
        <f t="shared" si="8"/>
        <v>0</v>
      </c>
      <c r="Q58" s="35">
        <v>0</v>
      </c>
      <c r="R58" s="32">
        <f t="shared" si="9"/>
        <v>0</v>
      </c>
      <c r="S58" s="35">
        <v>5</v>
      </c>
      <c r="T58" s="32">
        <f t="shared" si="10"/>
        <v>7.042253521126761</v>
      </c>
      <c r="U58" s="35">
        <v>11</v>
      </c>
      <c r="V58" s="32">
        <f t="shared" si="11"/>
        <v>15.492957746478872</v>
      </c>
      <c r="W58" s="35">
        <v>0</v>
      </c>
      <c r="X58" s="32">
        <f t="shared" si="12"/>
        <v>0</v>
      </c>
      <c r="Y58" s="35">
        <v>16</v>
      </c>
      <c r="Z58" s="32">
        <f t="shared" si="13"/>
        <v>22.535211267605636</v>
      </c>
      <c r="AA58" s="35">
        <v>0</v>
      </c>
      <c r="AB58" s="32">
        <f t="shared" si="14"/>
        <v>0</v>
      </c>
      <c r="AC58" s="32">
        <f t="shared" si="15"/>
        <v>0</v>
      </c>
      <c r="AD58" s="35">
        <v>2</v>
      </c>
      <c r="AE58" s="32">
        <f t="shared" si="16"/>
        <v>2.8169014084507045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9.75</v>
      </c>
      <c r="D59" s="35">
        <v>11</v>
      </c>
      <c r="E59" s="32">
        <f t="shared" si="2"/>
        <v>112.82051282051282</v>
      </c>
      <c r="F59" s="35">
        <v>4</v>
      </c>
      <c r="G59" s="32">
        <f t="shared" si="3"/>
        <v>36.363636363636367</v>
      </c>
      <c r="H59" s="106">
        <f t="shared" si="0"/>
        <v>10</v>
      </c>
      <c r="I59" s="32">
        <f t="shared" si="4"/>
        <v>90.909090909090907</v>
      </c>
      <c r="J59" s="32">
        <f t="shared" si="5"/>
        <v>102.56410256410255</v>
      </c>
      <c r="K59" s="35">
        <v>10</v>
      </c>
      <c r="L59" s="32">
        <f t="shared" si="6"/>
        <v>90.909090909090907</v>
      </c>
      <c r="M59" s="35">
        <v>0</v>
      </c>
      <c r="N59" s="32">
        <f t="shared" si="7"/>
        <v>0</v>
      </c>
      <c r="O59" s="99">
        <f t="shared" si="20"/>
        <v>1</v>
      </c>
      <c r="P59" s="32">
        <f t="shared" si="8"/>
        <v>9.0909090909090917</v>
      </c>
      <c r="Q59" s="35">
        <v>0</v>
      </c>
      <c r="R59" s="32">
        <f t="shared" si="9"/>
        <v>0</v>
      </c>
      <c r="S59" s="35">
        <v>2</v>
      </c>
      <c r="T59" s="32">
        <f t="shared" si="10"/>
        <v>18.181818181818183</v>
      </c>
      <c r="U59" s="35">
        <v>1</v>
      </c>
      <c r="V59" s="32">
        <f t="shared" si="11"/>
        <v>9.0909090909090917</v>
      </c>
      <c r="W59" s="35">
        <v>0</v>
      </c>
      <c r="X59" s="32">
        <f t="shared" si="12"/>
        <v>0</v>
      </c>
      <c r="Y59" s="35">
        <v>4</v>
      </c>
      <c r="Z59" s="32">
        <f t="shared" si="13"/>
        <v>36.363636363636367</v>
      </c>
      <c r="AA59" s="35">
        <v>0</v>
      </c>
      <c r="AB59" s="32">
        <f t="shared" si="14"/>
        <v>0</v>
      </c>
      <c r="AC59" s="32">
        <f t="shared" si="15"/>
        <v>0</v>
      </c>
      <c r="AD59" s="35">
        <v>2</v>
      </c>
      <c r="AE59" s="32">
        <f t="shared" si="16"/>
        <v>18.181818181818183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411.2</v>
      </c>
      <c r="D60" s="35">
        <v>403</v>
      </c>
      <c r="E60" s="32">
        <f t="shared" si="2"/>
        <v>98.005836575875492</v>
      </c>
      <c r="F60" s="35">
        <v>172</v>
      </c>
      <c r="G60" s="32">
        <f t="shared" si="3"/>
        <v>42.679900744416869</v>
      </c>
      <c r="H60" s="106">
        <f t="shared" si="0"/>
        <v>391</v>
      </c>
      <c r="I60" s="32">
        <f t="shared" si="4"/>
        <v>97.022332506203483</v>
      </c>
      <c r="J60" s="32">
        <f t="shared" si="5"/>
        <v>95.087548638132304</v>
      </c>
      <c r="K60" s="35">
        <v>302</v>
      </c>
      <c r="L60" s="32">
        <f t="shared" si="6"/>
        <v>74.937965260545909</v>
      </c>
      <c r="M60" s="35">
        <v>89</v>
      </c>
      <c r="N60" s="32">
        <f t="shared" si="7"/>
        <v>22.084367245657567</v>
      </c>
      <c r="O60" s="99">
        <f t="shared" si="20"/>
        <v>12</v>
      </c>
      <c r="P60" s="32">
        <f t="shared" si="8"/>
        <v>2.9776674937965262</v>
      </c>
      <c r="Q60" s="35">
        <v>2</v>
      </c>
      <c r="R60" s="32">
        <f t="shared" si="9"/>
        <v>16.666666666666664</v>
      </c>
      <c r="S60" s="35">
        <v>30</v>
      </c>
      <c r="T60" s="32">
        <f t="shared" si="10"/>
        <v>7.4441687344913143</v>
      </c>
      <c r="U60" s="35">
        <v>82</v>
      </c>
      <c r="V60" s="32">
        <f t="shared" si="11"/>
        <v>20.347394540942929</v>
      </c>
      <c r="W60" s="35">
        <v>23</v>
      </c>
      <c r="X60" s="32">
        <f t="shared" si="12"/>
        <v>5.7071960297766751</v>
      </c>
      <c r="Y60" s="35">
        <v>48</v>
      </c>
      <c r="Z60" s="32">
        <f t="shared" si="13"/>
        <v>11.910669975186105</v>
      </c>
      <c r="AA60" s="35">
        <v>0</v>
      </c>
      <c r="AB60" s="32">
        <f t="shared" si="14"/>
        <v>0</v>
      </c>
      <c r="AC60" s="32">
        <f t="shared" si="15"/>
        <v>0</v>
      </c>
      <c r="AD60" s="35">
        <v>38</v>
      </c>
      <c r="AE60" s="32">
        <f t="shared" si="16"/>
        <v>9.4292803970223318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47</v>
      </c>
      <c r="D61" s="35">
        <v>46</v>
      </c>
      <c r="E61" s="32">
        <f t="shared" si="2"/>
        <v>97.872340425531917</v>
      </c>
      <c r="F61" s="35">
        <v>14</v>
      </c>
      <c r="G61" s="32">
        <f t="shared" si="3"/>
        <v>30.434782608695656</v>
      </c>
      <c r="H61" s="106">
        <f t="shared" si="0"/>
        <v>46</v>
      </c>
      <c r="I61" s="32">
        <f t="shared" si="4"/>
        <v>100</v>
      </c>
      <c r="J61" s="32">
        <f t="shared" si="5"/>
        <v>97.872340425531917</v>
      </c>
      <c r="K61" s="35">
        <v>36</v>
      </c>
      <c r="L61" s="32">
        <f t="shared" si="6"/>
        <v>78.260869565217391</v>
      </c>
      <c r="M61" s="35">
        <v>10</v>
      </c>
      <c r="N61" s="32">
        <f t="shared" si="7"/>
        <v>21.739130434782609</v>
      </c>
      <c r="O61" s="99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0</v>
      </c>
      <c r="T61" s="32">
        <f t="shared" si="10"/>
        <v>0</v>
      </c>
      <c r="U61" s="35">
        <v>3</v>
      </c>
      <c r="V61" s="32">
        <f t="shared" si="11"/>
        <v>6.5217391304347823</v>
      </c>
      <c r="W61" s="35">
        <v>1</v>
      </c>
      <c r="X61" s="32">
        <f t="shared" si="12"/>
        <v>2.1739130434782608</v>
      </c>
      <c r="Y61" s="35">
        <v>0</v>
      </c>
      <c r="Z61" s="32">
        <f t="shared" si="13"/>
        <v>0</v>
      </c>
      <c r="AA61" s="35">
        <v>0</v>
      </c>
      <c r="AB61" s="32">
        <f t="shared" si="14"/>
        <v>0</v>
      </c>
      <c r="AC61" s="32">
        <f t="shared" si="15"/>
        <v>0</v>
      </c>
      <c r="AD61" s="35">
        <v>0</v>
      </c>
      <c r="AE61" s="32">
        <f t="shared" si="16"/>
        <v>0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143.82</v>
      </c>
      <c r="D62" s="35">
        <v>133.25</v>
      </c>
      <c r="E62" s="32">
        <f t="shared" si="2"/>
        <v>92.650535391461545</v>
      </c>
      <c r="F62" s="35">
        <v>44</v>
      </c>
      <c r="G62" s="32">
        <f t="shared" si="3"/>
        <v>33.02063789868668</v>
      </c>
      <c r="H62" s="106">
        <f t="shared" si="0"/>
        <v>132.25</v>
      </c>
      <c r="I62" s="32">
        <f t="shared" si="4"/>
        <v>99.249530956848034</v>
      </c>
      <c r="J62" s="32">
        <f t="shared" si="5"/>
        <v>91.955221805034071</v>
      </c>
      <c r="K62" s="35">
        <v>91</v>
      </c>
      <c r="L62" s="32">
        <f t="shared" si="6"/>
        <v>68.292682926829272</v>
      </c>
      <c r="M62" s="35">
        <v>41.25</v>
      </c>
      <c r="N62" s="32">
        <f t="shared" si="7"/>
        <v>30.956848030018762</v>
      </c>
      <c r="O62" s="99">
        <f t="shared" si="20"/>
        <v>1</v>
      </c>
      <c r="P62" s="32">
        <f t="shared" si="8"/>
        <v>0.75046904315196994</v>
      </c>
      <c r="Q62" s="35">
        <v>0</v>
      </c>
      <c r="R62" s="32">
        <f t="shared" si="9"/>
        <v>0</v>
      </c>
      <c r="S62" s="35">
        <v>6</v>
      </c>
      <c r="T62" s="32">
        <f t="shared" si="10"/>
        <v>4.5028142589118199</v>
      </c>
      <c r="U62" s="35">
        <v>17</v>
      </c>
      <c r="V62" s="32">
        <f t="shared" si="11"/>
        <v>12.757973733583489</v>
      </c>
      <c r="W62" s="35">
        <v>15</v>
      </c>
      <c r="X62" s="32">
        <f t="shared" si="12"/>
        <v>11.257035647279549</v>
      </c>
      <c r="Y62" s="35">
        <v>11</v>
      </c>
      <c r="Z62" s="32">
        <f t="shared" si="13"/>
        <v>8.2551594746716699</v>
      </c>
      <c r="AA62" s="35">
        <v>0</v>
      </c>
      <c r="AB62" s="32">
        <f t="shared" si="14"/>
        <v>0</v>
      </c>
      <c r="AC62" s="32">
        <f t="shared" si="15"/>
        <v>0</v>
      </c>
      <c r="AD62" s="35">
        <v>8</v>
      </c>
      <c r="AE62" s="32">
        <f t="shared" si="16"/>
        <v>6.0037523452157595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212</v>
      </c>
      <c r="D63" s="35">
        <v>209</v>
      </c>
      <c r="E63" s="32">
        <f t="shared" si="2"/>
        <v>98.584905660377359</v>
      </c>
      <c r="F63" s="35">
        <v>68</v>
      </c>
      <c r="G63" s="32">
        <f t="shared" si="3"/>
        <v>32.535885167464116</v>
      </c>
      <c r="H63" s="106">
        <f t="shared" si="0"/>
        <v>202</v>
      </c>
      <c r="I63" s="32">
        <f t="shared" si="4"/>
        <v>96.650717703349287</v>
      </c>
      <c r="J63" s="32">
        <f t="shared" si="5"/>
        <v>95.283018867924525</v>
      </c>
      <c r="K63" s="35">
        <v>131</v>
      </c>
      <c r="L63" s="32">
        <f t="shared" si="6"/>
        <v>62.679425837320579</v>
      </c>
      <c r="M63" s="35">
        <v>71</v>
      </c>
      <c r="N63" s="32">
        <f t="shared" si="7"/>
        <v>33.971291866028707</v>
      </c>
      <c r="O63" s="99">
        <f t="shared" si="20"/>
        <v>7</v>
      </c>
      <c r="P63" s="32">
        <f t="shared" si="8"/>
        <v>3.3492822966507179</v>
      </c>
      <c r="Q63" s="35">
        <v>0</v>
      </c>
      <c r="R63" s="32">
        <f t="shared" si="9"/>
        <v>0</v>
      </c>
      <c r="S63" s="35">
        <v>13</v>
      </c>
      <c r="T63" s="32">
        <f t="shared" si="10"/>
        <v>6.2200956937799043</v>
      </c>
      <c r="U63" s="35">
        <v>28</v>
      </c>
      <c r="V63" s="32">
        <f t="shared" si="11"/>
        <v>13.397129186602871</v>
      </c>
      <c r="W63" s="35">
        <v>33</v>
      </c>
      <c r="X63" s="32">
        <f t="shared" si="12"/>
        <v>15.789473684210526</v>
      </c>
      <c r="Y63" s="35">
        <v>16</v>
      </c>
      <c r="Z63" s="32">
        <f t="shared" si="13"/>
        <v>7.6555023923444976</v>
      </c>
      <c r="AA63" s="35">
        <v>1</v>
      </c>
      <c r="AB63" s="32">
        <f t="shared" si="14"/>
        <v>0.4784688995215311</v>
      </c>
      <c r="AC63" s="32">
        <f t="shared" si="15"/>
        <v>6.25</v>
      </c>
      <c r="AD63" s="35">
        <v>18</v>
      </c>
      <c r="AE63" s="32">
        <f t="shared" si="16"/>
        <v>8.6124401913875595</v>
      </c>
      <c r="AF63" s="35">
        <v>1</v>
      </c>
      <c r="AG63" s="32">
        <f t="shared" si="17"/>
        <v>0.4784688995215311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65</v>
      </c>
      <c r="D64" s="10">
        <f>SUM(D65:D71)</f>
        <v>42</v>
      </c>
      <c r="E64" s="43">
        <f>IF(C64=0,0,D64/C64*100)</f>
        <v>64.615384615384613</v>
      </c>
      <c r="F64" s="10">
        <f>SUM(F65:F71)</f>
        <v>6</v>
      </c>
      <c r="G64" s="43">
        <f>IF(D64=0,0,F64/D64*100)</f>
        <v>14.285714285714285</v>
      </c>
      <c r="H64" s="61">
        <f>SUM(H65:H71)</f>
        <v>41</v>
      </c>
      <c r="I64" s="43">
        <f>IF(D64=0,0,H64/D64*100)</f>
        <v>97.61904761904762</v>
      </c>
      <c r="J64" s="43">
        <f>IF(C64=0,0,H64/C64*100)</f>
        <v>63.076923076923073</v>
      </c>
      <c r="K64" s="10">
        <f>SUM(K65:K71)</f>
        <v>33</v>
      </c>
      <c r="L64" s="43">
        <f>IF(D64=0,0,K64/D64*100)</f>
        <v>78.571428571428569</v>
      </c>
      <c r="M64" s="10">
        <f>SUM(M65:M71)</f>
        <v>8</v>
      </c>
      <c r="N64" s="43">
        <f>IF(D64=0,0,M64/D64*100)</f>
        <v>19.047619047619047</v>
      </c>
      <c r="O64" s="61">
        <f>SUM(O65:O71)</f>
        <v>1</v>
      </c>
      <c r="P64" s="43">
        <f>IF(D64=0,0,O64/D64*100)</f>
        <v>2.3809523809523809</v>
      </c>
      <c r="Q64" s="10">
        <f>SUM(Q65:Q71)</f>
        <v>0</v>
      </c>
      <c r="R64" s="43">
        <f t="shared" si="9"/>
        <v>0</v>
      </c>
      <c r="S64" s="10">
        <f>SUM(S65:S71)</f>
        <v>4</v>
      </c>
      <c r="T64" s="43">
        <f>IF(D64=0,0,S64/D64*100)</f>
        <v>9.5238095238095237</v>
      </c>
      <c r="U64" s="10">
        <f>SUM(U65:U71)</f>
        <v>9</v>
      </c>
      <c r="V64" s="43">
        <f t="shared" si="11"/>
        <v>21.428571428571427</v>
      </c>
      <c r="W64" s="10">
        <f>SUM(W65:W71)</f>
        <v>2</v>
      </c>
      <c r="X64" s="43">
        <f>IF(D64=0,0,W64/D64*100)</f>
        <v>4.7619047619047619</v>
      </c>
      <c r="Y64" s="10">
        <f>SUM(Y65:Y71)</f>
        <v>3</v>
      </c>
      <c r="Z64" s="43">
        <f>IF(D64=0,0,Y64/D64*100)</f>
        <v>7.1428571428571423</v>
      </c>
      <c r="AA64" s="10">
        <f>SUM(AA65:AA71)</f>
        <v>0</v>
      </c>
      <c r="AB64" s="43">
        <f>IF(D64=0,0,AA64/D64*100)</f>
        <v>0</v>
      </c>
      <c r="AC64" s="43">
        <f>IF(Y64=0,0,AA64/Y64*100)</f>
        <v>0</v>
      </c>
      <c r="AD64" s="10">
        <f>SUM(AD65:AD71)</f>
        <v>3</v>
      </c>
      <c r="AE64" s="43">
        <f t="shared" si="16"/>
        <v>7.1428571428571423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6</v>
      </c>
      <c r="D65" s="35">
        <v>6</v>
      </c>
      <c r="E65" s="32">
        <f t="shared" si="2"/>
        <v>100</v>
      </c>
      <c r="F65" s="35">
        <v>0</v>
      </c>
      <c r="G65" s="32">
        <f t="shared" si="3"/>
        <v>0</v>
      </c>
      <c r="H65" s="106">
        <f t="shared" si="0"/>
        <v>6</v>
      </c>
      <c r="I65" s="32">
        <f t="shared" si="4"/>
        <v>100</v>
      </c>
      <c r="J65" s="32">
        <f t="shared" si="5"/>
        <v>100</v>
      </c>
      <c r="K65" s="35">
        <v>6</v>
      </c>
      <c r="L65" s="32">
        <f t="shared" si="6"/>
        <v>100</v>
      </c>
      <c r="M65" s="35">
        <v>0</v>
      </c>
      <c r="N65" s="32">
        <f t="shared" si="7"/>
        <v>0</v>
      </c>
      <c r="O65" s="99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0</v>
      </c>
      <c r="T65" s="32">
        <f t="shared" si="10"/>
        <v>0</v>
      </c>
      <c r="U65" s="35">
        <v>0</v>
      </c>
      <c r="V65" s="32">
        <f t="shared" si="11"/>
        <v>0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0</v>
      </c>
      <c r="D66" s="35">
        <v>0</v>
      </c>
      <c r="E66" s="32">
        <f t="shared" si="2"/>
        <v>0</v>
      </c>
      <c r="F66" s="35">
        <v>0</v>
      </c>
      <c r="G66" s="32">
        <f t="shared" si="3"/>
        <v>0</v>
      </c>
      <c r="H66" s="106">
        <f t="shared" si="0"/>
        <v>0</v>
      </c>
      <c r="I66" s="32">
        <f t="shared" si="4"/>
        <v>0</v>
      </c>
      <c r="J66" s="32">
        <f t="shared" si="5"/>
        <v>0</v>
      </c>
      <c r="K66" s="35">
        <v>0</v>
      </c>
      <c r="L66" s="32">
        <f t="shared" si="6"/>
        <v>0</v>
      </c>
      <c r="M66" s="35">
        <v>0</v>
      </c>
      <c r="N66" s="32">
        <f t="shared" si="7"/>
        <v>0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36</v>
      </c>
      <c r="D67" s="35">
        <v>12</v>
      </c>
      <c r="E67" s="32">
        <f t="shared" si="2"/>
        <v>33.333333333333329</v>
      </c>
      <c r="F67" s="35">
        <v>3</v>
      </c>
      <c r="G67" s="32">
        <f t="shared" si="3"/>
        <v>25</v>
      </c>
      <c r="H67" s="106">
        <f t="shared" si="0"/>
        <v>12</v>
      </c>
      <c r="I67" s="32">
        <f t="shared" si="4"/>
        <v>100</v>
      </c>
      <c r="J67" s="32">
        <f t="shared" si="5"/>
        <v>33.333333333333329</v>
      </c>
      <c r="K67" s="35">
        <v>11</v>
      </c>
      <c r="L67" s="32">
        <f t="shared" si="6"/>
        <v>91.666666666666657</v>
      </c>
      <c r="M67" s="35">
        <v>1</v>
      </c>
      <c r="N67" s="32">
        <f t="shared" si="7"/>
        <v>8.3333333333333321</v>
      </c>
      <c r="O67" s="99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0</v>
      </c>
      <c r="T67" s="32">
        <f t="shared" si="10"/>
        <v>0</v>
      </c>
      <c r="U67" s="35">
        <v>4</v>
      </c>
      <c r="V67" s="32">
        <f t="shared" si="11"/>
        <v>33.333333333333329</v>
      </c>
      <c r="W67" s="35">
        <v>0</v>
      </c>
      <c r="X67" s="32">
        <f t="shared" si="12"/>
        <v>0</v>
      </c>
      <c r="Y67" s="35">
        <v>0</v>
      </c>
      <c r="Z67" s="32">
        <f t="shared" si="13"/>
        <v>0</v>
      </c>
      <c r="AA67" s="35">
        <v>0</v>
      </c>
      <c r="AB67" s="32">
        <f t="shared" si="14"/>
        <v>0</v>
      </c>
      <c r="AC67" s="32">
        <f t="shared" si="15"/>
        <v>0</v>
      </c>
      <c r="AD67" s="35">
        <v>1</v>
      </c>
      <c r="AE67" s="32">
        <f t="shared" si="16"/>
        <v>8.3333333333333321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22</v>
      </c>
      <c r="D68" s="35">
        <v>20</v>
      </c>
      <c r="E68" s="32">
        <f t="shared" si="2"/>
        <v>90.909090909090907</v>
      </c>
      <c r="F68" s="35">
        <v>3</v>
      </c>
      <c r="G68" s="32">
        <f t="shared" si="3"/>
        <v>15</v>
      </c>
      <c r="H68" s="106">
        <f t="shared" si="0"/>
        <v>19</v>
      </c>
      <c r="I68" s="32">
        <f t="shared" si="4"/>
        <v>95</v>
      </c>
      <c r="J68" s="32">
        <f t="shared" si="5"/>
        <v>86.36363636363636</v>
      </c>
      <c r="K68" s="35">
        <v>12</v>
      </c>
      <c r="L68" s="32">
        <f t="shared" si="6"/>
        <v>60</v>
      </c>
      <c r="M68" s="35">
        <v>7</v>
      </c>
      <c r="N68" s="32">
        <f t="shared" si="7"/>
        <v>35</v>
      </c>
      <c r="O68" s="99">
        <f t="shared" si="21"/>
        <v>1</v>
      </c>
      <c r="P68" s="32">
        <f t="shared" si="8"/>
        <v>5</v>
      </c>
      <c r="Q68" s="35">
        <v>0</v>
      </c>
      <c r="R68" s="32">
        <f t="shared" si="9"/>
        <v>0</v>
      </c>
      <c r="S68" s="35">
        <v>4</v>
      </c>
      <c r="T68" s="32">
        <f t="shared" si="10"/>
        <v>20</v>
      </c>
      <c r="U68" s="35">
        <v>5</v>
      </c>
      <c r="V68" s="32">
        <f t="shared" si="11"/>
        <v>25</v>
      </c>
      <c r="W68" s="35">
        <v>2</v>
      </c>
      <c r="X68" s="32">
        <f t="shared" si="12"/>
        <v>10</v>
      </c>
      <c r="Y68" s="35">
        <v>3</v>
      </c>
      <c r="Z68" s="32">
        <f t="shared" si="13"/>
        <v>15</v>
      </c>
      <c r="AA68" s="35">
        <v>0</v>
      </c>
      <c r="AB68" s="32">
        <f t="shared" si="14"/>
        <v>0</v>
      </c>
      <c r="AC68" s="32">
        <f t="shared" si="15"/>
        <v>0</v>
      </c>
      <c r="AD68" s="35">
        <v>2</v>
      </c>
      <c r="AE68" s="32">
        <f t="shared" si="16"/>
        <v>10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3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3</v>
      </c>
      <c r="I69" s="32">
        <f t="shared" si="4"/>
        <v>100</v>
      </c>
      <c r="J69" s="32">
        <f t="shared" si="5"/>
        <v>0</v>
      </c>
      <c r="K69" s="35">
        <v>3</v>
      </c>
      <c r="L69" s="32">
        <f t="shared" si="6"/>
        <v>100</v>
      </c>
      <c r="M69" s="35">
        <v>0</v>
      </c>
      <c r="N69" s="32">
        <f t="shared" si="7"/>
        <v>0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0</v>
      </c>
      <c r="T69" s="32">
        <f t="shared" si="10"/>
        <v>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1</v>
      </c>
      <c r="D70" s="35">
        <v>1</v>
      </c>
      <c r="E70" s="32">
        <f t="shared" si="2"/>
        <v>100</v>
      </c>
      <c r="F70" s="35">
        <v>0</v>
      </c>
      <c r="G70" s="32">
        <f t="shared" si="3"/>
        <v>0</v>
      </c>
      <c r="H70" s="106">
        <f t="shared" si="0"/>
        <v>1</v>
      </c>
      <c r="I70" s="32">
        <f t="shared" si="4"/>
        <v>100</v>
      </c>
      <c r="J70" s="32">
        <f t="shared" si="5"/>
        <v>100</v>
      </c>
      <c r="K70" s="35">
        <v>1</v>
      </c>
      <c r="L70" s="32">
        <f t="shared" si="6"/>
        <v>100</v>
      </c>
      <c r="M70" s="35">
        <v>0</v>
      </c>
      <c r="N70" s="32">
        <f t="shared" si="7"/>
        <v>0</v>
      </c>
      <c r="O70" s="99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0</v>
      </c>
      <c r="D71" s="35">
        <v>0</v>
      </c>
      <c r="E71" s="32">
        <f t="shared" si="2"/>
        <v>0</v>
      </c>
      <c r="F71" s="35">
        <v>0</v>
      </c>
      <c r="G71" s="32">
        <f t="shared" si="3"/>
        <v>0</v>
      </c>
      <c r="H71" s="106">
        <f t="shared" si="0"/>
        <v>0</v>
      </c>
      <c r="I71" s="32">
        <f t="shared" si="4"/>
        <v>0</v>
      </c>
      <c r="J71" s="32">
        <f t="shared" si="5"/>
        <v>0</v>
      </c>
      <c r="K71" s="35">
        <v>0</v>
      </c>
      <c r="L71" s="32">
        <f t="shared" si="6"/>
        <v>0</v>
      </c>
      <c r="M71" s="35">
        <v>0</v>
      </c>
      <c r="N71" s="32">
        <f t="shared" si="7"/>
        <v>0</v>
      </c>
      <c r="O71" s="99">
        <f t="shared" si="21"/>
        <v>0</v>
      </c>
      <c r="P71" s="32">
        <f t="shared" si="8"/>
        <v>0</v>
      </c>
      <c r="Q71" s="35">
        <v>0</v>
      </c>
      <c r="R71" s="32">
        <f t="shared" si="9"/>
        <v>0</v>
      </c>
      <c r="S71" s="35">
        <v>0</v>
      </c>
      <c r="T71" s="32">
        <f t="shared" si="10"/>
        <v>0</v>
      </c>
      <c r="U71" s="35">
        <v>0</v>
      </c>
      <c r="V71" s="32">
        <f t="shared" si="11"/>
        <v>0</v>
      </c>
      <c r="W71" s="35">
        <v>0</v>
      </c>
      <c r="X71" s="32">
        <f t="shared" si="12"/>
        <v>0</v>
      </c>
      <c r="Y71" s="35">
        <v>0</v>
      </c>
      <c r="Z71" s="32">
        <f t="shared" si="13"/>
        <v>0</v>
      </c>
      <c r="AA71" s="35">
        <v>0</v>
      </c>
      <c r="AB71" s="32">
        <f t="shared" si="14"/>
        <v>0</v>
      </c>
      <c r="AC71" s="32">
        <f t="shared" si="15"/>
        <v>0</v>
      </c>
      <c r="AD71" s="35">
        <v>0</v>
      </c>
      <c r="AE71" s="32">
        <f t="shared" si="16"/>
        <v>0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294.75</v>
      </c>
      <c r="D72" s="10">
        <f>SUM(D73:D78)</f>
        <v>284</v>
      </c>
      <c r="E72" s="43">
        <f t="shared" si="2"/>
        <v>96.352841391009321</v>
      </c>
      <c r="F72" s="10">
        <f>SUM(F73:F78)</f>
        <v>161</v>
      </c>
      <c r="G72" s="43">
        <f t="shared" si="3"/>
        <v>56.690140845070424</v>
      </c>
      <c r="H72" s="61">
        <f>SUM(H73:H78)</f>
        <v>273</v>
      </c>
      <c r="I72" s="43">
        <f>IF(D72=0,0,H72/D72*100)</f>
        <v>96.126760563380287</v>
      </c>
      <c r="J72" s="43">
        <f>IF(C72=0,0,H72/C72*100)</f>
        <v>92.620865139949103</v>
      </c>
      <c r="K72" s="10">
        <f>SUM(K73:K78)</f>
        <v>183</v>
      </c>
      <c r="L72" s="43">
        <f t="shared" si="6"/>
        <v>64.436619718309856</v>
      </c>
      <c r="M72" s="10">
        <f>SUM(M73:M78)</f>
        <v>90</v>
      </c>
      <c r="N72" s="43">
        <f>IF(D72=0,0,M72/D72*100)</f>
        <v>31.690140845070424</v>
      </c>
      <c r="O72" s="61">
        <f>SUM(O73:O78)</f>
        <v>11</v>
      </c>
      <c r="P72" s="43">
        <f>IF(D72=0,0,O72/D72*100)</f>
        <v>3.873239436619718</v>
      </c>
      <c r="Q72" s="10">
        <f>SUM(Q73:Q78)</f>
        <v>2</v>
      </c>
      <c r="R72" s="43">
        <f t="shared" si="9"/>
        <v>18.181818181818183</v>
      </c>
      <c r="S72" s="10">
        <f>SUM(S73:S78)</f>
        <v>31</v>
      </c>
      <c r="T72" s="43">
        <f>IF(D72=0,0,S72/D72*100)</f>
        <v>10.915492957746478</v>
      </c>
      <c r="U72" s="10">
        <f>SUM(U73:U78)</f>
        <v>45</v>
      </c>
      <c r="V72" s="43">
        <f t="shared" si="11"/>
        <v>15.845070422535212</v>
      </c>
      <c r="W72" s="10">
        <f>SUM(W73:W78)</f>
        <v>43</v>
      </c>
      <c r="X72" s="43">
        <f>IF(D72=0,0,W72/D72*100)</f>
        <v>15.140845070422534</v>
      </c>
      <c r="Y72" s="10">
        <f>SUM(Y73:Y78)</f>
        <v>37</v>
      </c>
      <c r="Z72" s="43">
        <f>IF(D72=0,0,Y72/D72*100)</f>
        <v>13.028169014084506</v>
      </c>
      <c r="AA72" s="10">
        <f>SUM(AA73:AA78)</f>
        <v>1</v>
      </c>
      <c r="AB72" s="43">
        <f>IF(D72=0,0,AA72/D72*100)</f>
        <v>0.35211267605633806</v>
      </c>
      <c r="AC72" s="43">
        <f>IF(Y72=0,0,AA72/Y72*100)</f>
        <v>2.7027027027027026</v>
      </c>
      <c r="AD72" s="10">
        <f>SUM(AD73:AD78)</f>
        <v>24</v>
      </c>
      <c r="AE72" s="43">
        <f t="shared" si="16"/>
        <v>8.4507042253521121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37</v>
      </c>
      <c r="D73" s="35">
        <v>35</v>
      </c>
      <c r="E73" s="32">
        <f t="shared" si="2"/>
        <v>94.594594594594597</v>
      </c>
      <c r="F73" s="35">
        <v>15</v>
      </c>
      <c r="G73" s="32">
        <f t="shared" si="3"/>
        <v>42.857142857142854</v>
      </c>
      <c r="H73" s="106">
        <f t="shared" si="0"/>
        <v>30</v>
      </c>
      <c r="I73" s="32">
        <f t="shared" si="4"/>
        <v>85.714285714285708</v>
      </c>
      <c r="J73" s="32">
        <f t="shared" si="5"/>
        <v>81.081081081081081</v>
      </c>
      <c r="K73" s="35">
        <v>20</v>
      </c>
      <c r="L73" s="32">
        <f t="shared" si="6"/>
        <v>57.142857142857139</v>
      </c>
      <c r="M73" s="35">
        <v>10</v>
      </c>
      <c r="N73" s="32">
        <f t="shared" si="7"/>
        <v>28.571428571428569</v>
      </c>
      <c r="O73" s="99">
        <f t="shared" ref="O73:O78" si="22">D73-H73</f>
        <v>5</v>
      </c>
      <c r="P73" s="32">
        <f t="shared" si="8"/>
        <v>14.285714285714285</v>
      </c>
      <c r="Q73" s="35">
        <v>0</v>
      </c>
      <c r="R73" s="32">
        <f t="shared" si="9"/>
        <v>0</v>
      </c>
      <c r="S73" s="35">
        <v>4</v>
      </c>
      <c r="T73" s="32">
        <f t="shared" si="10"/>
        <v>11.428571428571429</v>
      </c>
      <c r="U73" s="35">
        <v>6</v>
      </c>
      <c r="V73" s="32">
        <f t="shared" si="11"/>
        <v>17.142857142857142</v>
      </c>
      <c r="W73" s="35">
        <v>2</v>
      </c>
      <c r="X73" s="32">
        <f t="shared" si="12"/>
        <v>5.7142857142857144</v>
      </c>
      <c r="Y73" s="35">
        <v>4</v>
      </c>
      <c r="Z73" s="32">
        <f t="shared" si="13"/>
        <v>11.428571428571429</v>
      </c>
      <c r="AA73" s="35">
        <v>0</v>
      </c>
      <c r="AB73" s="32">
        <f t="shared" si="14"/>
        <v>0</v>
      </c>
      <c r="AC73" s="32">
        <f t="shared" si="15"/>
        <v>0</v>
      </c>
      <c r="AD73" s="35">
        <v>3</v>
      </c>
      <c r="AE73" s="32">
        <f t="shared" si="16"/>
        <v>8.5714285714285712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101.25</v>
      </c>
      <c r="D74" s="35">
        <v>95</v>
      </c>
      <c r="E74" s="32">
        <f t="shared" si="2"/>
        <v>93.827160493827151</v>
      </c>
      <c r="F74" s="35">
        <v>55</v>
      </c>
      <c r="G74" s="32">
        <f t="shared" si="3"/>
        <v>57.894736842105267</v>
      </c>
      <c r="H74" s="106">
        <f t="shared" si="0"/>
        <v>90</v>
      </c>
      <c r="I74" s="32">
        <f t="shared" si="4"/>
        <v>94.73684210526315</v>
      </c>
      <c r="J74" s="32">
        <f t="shared" si="5"/>
        <v>88.888888888888886</v>
      </c>
      <c r="K74" s="35">
        <v>55</v>
      </c>
      <c r="L74" s="32">
        <f t="shared" si="6"/>
        <v>57.894736842105267</v>
      </c>
      <c r="M74" s="35">
        <v>35</v>
      </c>
      <c r="N74" s="32">
        <f t="shared" si="7"/>
        <v>36.84210526315789</v>
      </c>
      <c r="O74" s="99">
        <f t="shared" si="22"/>
        <v>5</v>
      </c>
      <c r="P74" s="32">
        <f t="shared" si="8"/>
        <v>5.2631578947368416</v>
      </c>
      <c r="Q74" s="35">
        <v>0</v>
      </c>
      <c r="R74" s="32">
        <f t="shared" si="9"/>
        <v>0</v>
      </c>
      <c r="S74" s="35">
        <v>7</v>
      </c>
      <c r="T74" s="32">
        <f t="shared" si="10"/>
        <v>7.3684210526315779</v>
      </c>
      <c r="U74" s="35">
        <v>25</v>
      </c>
      <c r="V74" s="32">
        <f t="shared" si="11"/>
        <v>26.315789473684209</v>
      </c>
      <c r="W74" s="35">
        <v>15</v>
      </c>
      <c r="X74" s="32">
        <f t="shared" si="12"/>
        <v>15.789473684210526</v>
      </c>
      <c r="Y74" s="35">
        <v>10</v>
      </c>
      <c r="Z74" s="32">
        <f t="shared" si="13"/>
        <v>10.526315789473683</v>
      </c>
      <c r="AA74" s="35">
        <v>0</v>
      </c>
      <c r="AB74" s="32">
        <f t="shared" si="14"/>
        <v>0</v>
      </c>
      <c r="AC74" s="32">
        <f t="shared" si="15"/>
        <v>0</v>
      </c>
      <c r="AD74" s="35">
        <v>8</v>
      </c>
      <c r="AE74" s="32">
        <f t="shared" si="16"/>
        <v>8.4210526315789469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96</v>
      </c>
      <c r="D75" s="35">
        <v>94</v>
      </c>
      <c r="E75" s="32">
        <f t="shared" si="2"/>
        <v>97.916666666666657</v>
      </c>
      <c r="F75" s="35">
        <v>55</v>
      </c>
      <c r="G75" s="32">
        <f t="shared" si="3"/>
        <v>58.51063829787234</v>
      </c>
      <c r="H75" s="106">
        <f t="shared" si="0"/>
        <v>93</v>
      </c>
      <c r="I75" s="32">
        <f t="shared" si="4"/>
        <v>98.936170212765958</v>
      </c>
      <c r="J75" s="32">
        <f t="shared" si="5"/>
        <v>96.875</v>
      </c>
      <c r="K75" s="35">
        <v>70</v>
      </c>
      <c r="L75" s="32">
        <f t="shared" si="6"/>
        <v>74.468085106382972</v>
      </c>
      <c r="M75" s="35">
        <v>23</v>
      </c>
      <c r="N75" s="32">
        <f t="shared" si="7"/>
        <v>24.468085106382979</v>
      </c>
      <c r="O75" s="99">
        <f t="shared" si="22"/>
        <v>1</v>
      </c>
      <c r="P75" s="32">
        <f t="shared" si="8"/>
        <v>1.0638297872340425</v>
      </c>
      <c r="Q75" s="35">
        <v>2</v>
      </c>
      <c r="R75" s="32">
        <f t="shared" si="9"/>
        <v>200</v>
      </c>
      <c r="S75" s="35">
        <v>13</v>
      </c>
      <c r="T75" s="32">
        <f t="shared" si="10"/>
        <v>13.829787234042554</v>
      </c>
      <c r="U75" s="35">
        <v>6</v>
      </c>
      <c r="V75" s="32">
        <f t="shared" si="11"/>
        <v>6.3829787234042552</v>
      </c>
      <c r="W75" s="35">
        <v>15</v>
      </c>
      <c r="X75" s="32">
        <f t="shared" si="12"/>
        <v>15.957446808510639</v>
      </c>
      <c r="Y75" s="35">
        <v>16</v>
      </c>
      <c r="Z75" s="32">
        <f t="shared" si="13"/>
        <v>17.021276595744681</v>
      </c>
      <c r="AA75" s="35">
        <v>0</v>
      </c>
      <c r="AB75" s="32">
        <f t="shared" si="14"/>
        <v>0</v>
      </c>
      <c r="AC75" s="32">
        <f t="shared" si="15"/>
        <v>0</v>
      </c>
      <c r="AD75" s="35">
        <v>8</v>
      </c>
      <c r="AE75" s="32">
        <f t="shared" si="16"/>
        <v>8.5106382978723403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40.5</v>
      </c>
      <c r="D76" s="35">
        <v>41</v>
      </c>
      <c r="E76" s="32">
        <f t="shared" si="2"/>
        <v>101.23456790123457</v>
      </c>
      <c r="F76" s="35">
        <v>26</v>
      </c>
      <c r="G76" s="32">
        <f t="shared" si="3"/>
        <v>63.414634146341463</v>
      </c>
      <c r="H76" s="106">
        <f t="shared" si="0"/>
        <v>41</v>
      </c>
      <c r="I76" s="32">
        <f t="shared" si="4"/>
        <v>100</v>
      </c>
      <c r="J76" s="32">
        <f t="shared" si="5"/>
        <v>101.23456790123457</v>
      </c>
      <c r="K76" s="35">
        <v>27</v>
      </c>
      <c r="L76" s="32">
        <f t="shared" si="6"/>
        <v>65.853658536585371</v>
      </c>
      <c r="M76" s="35">
        <v>14</v>
      </c>
      <c r="N76" s="32">
        <f t="shared" si="7"/>
        <v>34.146341463414636</v>
      </c>
      <c r="O76" s="99">
        <f t="shared" si="22"/>
        <v>0</v>
      </c>
      <c r="P76" s="32">
        <f t="shared" si="8"/>
        <v>0</v>
      </c>
      <c r="Q76" s="35">
        <v>0</v>
      </c>
      <c r="R76" s="32">
        <f t="shared" si="9"/>
        <v>0</v>
      </c>
      <c r="S76" s="35">
        <v>2</v>
      </c>
      <c r="T76" s="32">
        <f t="shared" si="10"/>
        <v>4.8780487804878048</v>
      </c>
      <c r="U76" s="35">
        <v>5</v>
      </c>
      <c r="V76" s="32">
        <f t="shared" si="11"/>
        <v>12.195121951219512</v>
      </c>
      <c r="W76" s="35">
        <v>9</v>
      </c>
      <c r="X76" s="32">
        <f t="shared" si="12"/>
        <v>21.951219512195124</v>
      </c>
      <c r="Y76" s="35">
        <v>5</v>
      </c>
      <c r="Z76" s="32">
        <f t="shared" si="13"/>
        <v>12.195121951219512</v>
      </c>
      <c r="AA76" s="35">
        <v>0</v>
      </c>
      <c r="AB76" s="32">
        <f t="shared" si="14"/>
        <v>0</v>
      </c>
      <c r="AC76" s="32">
        <f t="shared" si="15"/>
        <v>0</v>
      </c>
      <c r="AD76" s="35">
        <v>3</v>
      </c>
      <c r="AE76" s="32">
        <f t="shared" si="16"/>
        <v>7.3170731707317067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0</v>
      </c>
      <c r="D77" s="35">
        <v>0</v>
      </c>
      <c r="E77" s="32">
        <f t="shared" si="2"/>
        <v>0</v>
      </c>
      <c r="F77" s="35">
        <v>0</v>
      </c>
      <c r="G77" s="32">
        <f t="shared" si="3"/>
        <v>0</v>
      </c>
      <c r="H77" s="106">
        <f t="shared" si="0"/>
        <v>0</v>
      </c>
      <c r="I77" s="32">
        <f t="shared" si="4"/>
        <v>0</v>
      </c>
      <c r="J77" s="32">
        <f t="shared" si="5"/>
        <v>0</v>
      </c>
      <c r="K77" s="35">
        <v>0</v>
      </c>
      <c r="L77" s="32">
        <f t="shared" si="6"/>
        <v>0</v>
      </c>
      <c r="M77" s="35">
        <v>0</v>
      </c>
      <c r="N77" s="32">
        <f t="shared" si="7"/>
        <v>0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0</v>
      </c>
      <c r="Z77" s="32">
        <f t="shared" si="13"/>
        <v>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0</v>
      </c>
      <c r="AE77" s="32">
        <f t="shared" si="16"/>
        <v>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20</v>
      </c>
      <c r="D78" s="35">
        <v>19</v>
      </c>
      <c r="E78" s="32">
        <f t="shared" si="2"/>
        <v>95</v>
      </c>
      <c r="F78" s="35">
        <v>10</v>
      </c>
      <c r="G78" s="32">
        <f t="shared" si="3"/>
        <v>52.631578947368418</v>
      </c>
      <c r="H78" s="106">
        <f t="shared" si="0"/>
        <v>19</v>
      </c>
      <c r="I78" s="32">
        <f t="shared" si="4"/>
        <v>100</v>
      </c>
      <c r="J78" s="32">
        <f t="shared" si="5"/>
        <v>95</v>
      </c>
      <c r="K78" s="35">
        <v>11</v>
      </c>
      <c r="L78" s="32">
        <f t="shared" si="6"/>
        <v>57.894736842105267</v>
      </c>
      <c r="M78" s="35">
        <v>8</v>
      </c>
      <c r="N78" s="32">
        <f t="shared" si="7"/>
        <v>42.105263157894733</v>
      </c>
      <c r="O78" s="99">
        <f t="shared" si="22"/>
        <v>0</v>
      </c>
      <c r="P78" s="32">
        <f t="shared" si="8"/>
        <v>0</v>
      </c>
      <c r="Q78" s="35">
        <v>0</v>
      </c>
      <c r="R78" s="32">
        <f t="shared" si="9"/>
        <v>0</v>
      </c>
      <c r="S78" s="35">
        <v>5</v>
      </c>
      <c r="T78" s="32">
        <f t="shared" si="10"/>
        <v>26.315789473684209</v>
      </c>
      <c r="U78" s="35">
        <v>3</v>
      </c>
      <c r="V78" s="32">
        <f t="shared" si="11"/>
        <v>15.789473684210526</v>
      </c>
      <c r="W78" s="35">
        <v>2</v>
      </c>
      <c r="X78" s="32">
        <f t="shared" si="12"/>
        <v>10.526315789473683</v>
      </c>
      <c r="Y78" s="35">
        <v>2</v>
      </c>
      <c r="Z78" s="32">
        <f t="shared" si="13"/>
        <v>10.526315789473683</v>
      </c>
      <c r="AA78" s="35">
        <v>1</v>
      </c>
      <c r="AB78" s="32">
        <f t="shared" si="14"/>
        <v>5.2631578947368416</v>
      </c>
      <c r="AC78" s="32">
        <f t="shared" si="15"/>
        <v>50</v>
      </c>
      <c r="AD78" s="35">
        <v>2</v>
      </c>
      <c r="AE78" s="32">
        <f t="shared" si="16"/>
        <v>10.526315789473683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559.5</v>
      </c>
      <c r="D79" s="10">
        <f>SUM(D80:D89)</f>
        <v>499</v>
      </c>
      <c r="E79" s="43">
        <f>IF(C79=0,0,D79/C79*100)</f>
        <v>89.18677390527256</v>
      </c>
      <c r="F79" s="10">
        <f>SUM(F80:F89)</f>
        <v>248</v>
      </c>
      <c r="G79" s="43">
        <f>IF(D79=0,0,F79/D79*100)</f>
        <v>49.699398797595187</v>
      </c>
      <c r="H79" s="61">
        <f>SUM(H80:H89)</f>
        <v>455</v>
      </c>
      <c r="I79" s="43">
        <f>IF(D79=0,0,H79/D79*100)</f>
        <v>91.182364729458925</v>
      </c>
      <c r="J79" s="43">
        <f>IF(C79=0,0,H79/C79*100)</f>
        <v>81.322609472743522</v>
      </c>
      <c r="K79" s="10">
        <f>SUM(K80:K89)</f>
        <v>300</v>
      </c>
      <c r="L79" s="43">
        <f t="shared" si="6"/>
        <v>60.120240480961925</v>
      </c>
      <c r="M79" s="10">
        <f>SUM(M80:M89)</f>
        <v>155</v>
      </c>
      <c r="N79" s="43">
        <f>IF(D79=0,0,M79/D79*100)</f>
        <v>31.062124248496993</v>
      </c>
      <c r="O79" s="61">
        <f>SUM(O80:O89)</f>
        <v>44</v>
      </c>
      <c r="P79" s="43">
        <f>IF(D79=0,0,O79/D79*100)</f>
        <v>8.8176352705410821</v>
      </c>
      <c r="Q79" s="10">
        <f>SUM(Q80:Q89)</f>
        <v>1</v>
      </c>
      <c r="R79" s="43">
        <f t="shared" si="9"/>
        <v>2.2727272727272729</v>
      </c>
      <c r="S79" s="10">
        <f>SUM(S80:S89)</f>
        <v>45</v>
      </c>
      <c r="T79" s="43">
        <f>IF(D79=0,0,S79/D79*100)</f>
        <v>9.0180360721442892</v>
      </c>
      <c r="U79" s="10">
        <f>SUM(U80:U89)</f>
        <v>68</v>
      </c>
      <c r="V79" s="43">
        <f t="shared" si="11"/>
        <v>13.627254509018035</v>
      </c>
      <c r="W79" s="10">
        <f>SUM(W80:W89)</f>
        <v>41</v>
      </c>
      <c r="X79" s="43">
        <f>IF(D79=0,0,W79/D79*100)</f>
        <v>8.2164328657314627</v>
      </c>
      <c r="Y79" s="10">
        <f>SUM(Y80:Y89)</f>
        <v>73</v>
      </c>
      <c r="Z79" s="43">
        <f>IF(D79=0,0,Y79/D79*100)</f>
        <v>14.629258517034069</v>
      </c>
      <c r="AA79" s="10">
        <f>SUM(AA80:AA89)</f>
        <v>4</v>
      </c>
      <c r="AB79" s="43">
        <f>IF(D79=0,0,AA79/D79*100)</f>
        <v>0.80160320641282556</v>
      </c>
      <c r="AC79" s="43">
        <f>IF(Y79=0,0,AA79/Y79*100)</f>
        <v>5.4794520547945202</v>
      </c>
      <c r="AD79" s="10">
        <f>SUM(AD80:AD89)</f>
        <v>99</v>
      </c>
      <c r="AE79" s="43">
        <f t="shared" si="16"/>
        <v>19.839679358717436</v>
      </c>
      <c r="AF79" s="10">
        <f>SUM(AF80:AF89)</f>
        <v>2</v>
      </c>
      <c r="AG79" s="43">
        <f>IF(D79=0,0,AF79/D79*100)</f>
        <v>0.40080160320641278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14</v>
      </c>
      <c r="D80" s="35">
        <v>14</v>
      </c>
      <c r="E80" s="32">
        <f t="shared" ref="E80:E101" si="23">IF(C80=0,0,D80/C80*100)</f>
        <v>100</v>
      </c>
      <c r="F80" s="35">
        <v>4</v>
      </c>
      <c r="G80" s="32">
        <f t="shared" ref="G80:G101" si="24">IF(D80=0,0,F80/D80*100)</f>
        <v>28.571428571428569</v>
      </c>
      <c r="H80" s="106">
        <f t="shared" si="0"/>
        <v>14</v>
      </c>
      <c r="I80" s="32">
        <f t="shared" ref="I80:I101" si="25">IF(D80=0,0,H80/D80*100)</f>
        <v>100</v>
      </c>
      <c r="J80" s="32">
        <f t="shared" ref="J80:J101" si="26">IF(C80=0,0,H80/C80*100)</f>
        <v>100</v>
      </c>
      <c r="K80" s="35">
        <v>7</v>
      </c>
      <c r="L80" s="32">
        <f t="shared" ref="L80:L101" si="27">IF(D80=0,0,K80/D80*100)</f>
        <v>50</v>
      </c>
      <c r="M80" s="35">
        <v>7</v>
      </c>
      <c r="N80" s="32">
        <f t="shared" ref="N80:N101" si="28">IF(D80=0,0,M80/D80*100)</f>
        <v>50</v>
      </c>
      <c r="O80" s="99">
        <f t="shared" ref="O80:O89" si="29">D80-H80</f>
        <v>0</v>
      </c>
      <c r="P80" s="32">
        <f t="shared" ref="P80:P101" si="30">IF(D80=0,0,O80/D80*100)</f>
        <v>0</v>
      </c>
      <c r="Q80" s="35">
        <v>0</v>
      </c>
      <c r="R80" s="32">
        <f t="shared" ref="R80:R101" si="31">IF(O80=0,0,Q80/O80*100)</f>
        <v>0</v>
      </c>
      <c r="S80" s="35">
        <v>0</v>
      </c>
      <c r="T80" s="32">
        <f t="shared" ref="T80:T101" si="32">IF(D80=0,0,S80/D80*100)</f>
        <v>0</v>
      </c>
      <c r="U80" s="35">
        <v>0</v>
      </c>
      <c r="V80" s="32">
        <f t="shared" ref="V80:V101" si="33">IF(D80=0,0,U80/D80*100)</f>
        <v>0</v>
      </c>
      <c r="W80" s="35">
        <v>1</v>
      </c>
      <c r="X80" s="32">
        <f t="shared" ref="X80:X101" si="34">IF(D80=0,0,W80/D80*100)</f>
        <v>7.1428571428571423</v>
      </c>
      <c r="Y80" s="35">
        <v>0</v>
      </c>
      <c r="Z80" s="32">
        <f t="shared" ref="Z80:Z101" si="35">IF(D80=0,0,Y80/D80*100)</f>
        <v>0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0</v>
      </c>
      <c r="AE80" s="32">
        <f t="shared" ref="AE80:AE101" si="38">IF(D80=0,0,AD80/D80*100)</f>
        <v>0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1</v>
      </c>
      <c r="D81" s="35">
        <v>1</v>
      </c>
      <c r="E81" s="32">
        <f t="shared" si="23"/>
        <v>100</v>
      </c>
      <c r="F81" s="35">
        <v>0</v>
      </c>
      <c r="G81" s="32">
        <f t="shared" si="24"/>
        <v>0</v>
      </c>
      <c r="H81" s="106">
        <f t="shared" ref="H81:H89" si="40">K81+M81</f>
        <v>0</v>
      </c>
      <c r="I81" s="32">
        <f t="shared" si="25"/>
        <v>0</v>
      </c>
      <c r="J81" s="32">
        <f t="shared" si="26"/>
        <v>0</v>
      </c>
      <c r="K81" s="35">
        <v>0</v>
      </c>
      <c r="L81" s="32">
        <f t="shared" si="27"/>
        <v>0</v>
      </c>
      <c r="M81" s="35">
        <v>0</v>
      </c>
      <c r="N81" s="32">
        <f t="shared" si="28"/>
        <v>0</v>
      </c>
      <c r="O81" s="99">
        <f t="shared" si="29"/>
        <v>1</v>
      </c>
      <c r="P81" s="32">
        <f t="shared" si="30"/>
        <v>100</v>
      </c>
      <c r="Q81" s="35">
        <v>0</v>
      </c>
      <c r="R81" s="32">
        <f t="shared" si="31"/>
        <v>0</v>
      </c>
      <c r="S81" s="35">
        <v>0</v>
      </c>
      <c r="T81" s="32">
        <f t="shared" si="32"/>
        <v>0</v>
      </c>
      <c r="U81" s="35">
        <v>0</v>
      </c>
      <c r="V81" s="32">
        <f t="shared" si="33"/>
        <v>0</v>
      </c>
      <c r="W81" s="35">
        <v>0</v>
      </c>
      <c r="X81" s="32">
        <f t="shared" si="34"/>
        <v>0</v>
      </c>
      <c r="Y81" s="35">
        <v>0</v>
      </c>
      <c r="Z81" s="32">
        <f t="shared" si="35"/>
        <v>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0</v>
      </c>
      <c r="D82" s="35">
        <v>0</v>
      </c>
      <c r="E82" s="32">
        <f t="shared" si="23"/>
        <v>0</v>
      </c>
      <c r="F82" s="35">
        <v>0</v>
      </c>
      <c r="G82" s="32">
        <f t="shared" si="24"/>
        <v>0</v>
      </c>
      <c r="H82" s="106">
        <f t="shared" si="40"/>
        <v>0</v>
      </c>
      <c r="I82" s="32">
        <f t="shared" si="25"/>
        <v>0</v>
      </c>
      <c r="J82" s="32">
        <f t="shared" si="26"/>
        <v>0</v>
      </c>
      <c r="K82" s="35">
        <v>0</v>
      </c>
      <c r="L82" s="32">
        <f t="shared" si="27"/>
        <v>0</v>
      </c>
      <c r="M82" s="35">
        <v>0</v>
      </c>
      <c r="N82" s="32">
        <f t="shared" si="28"/>
        <v>0</v>
      </c>
      <c r="O82" s="99">
        <f t="shared" si="29"/>
        <v>0</v>
      </c>
      <c r="P82" s="32">
        <f t="shared" si="30"/>
        <v>0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0</v>
      </c>
      <c r="V82" s="32">
        <f t="shared" si="33"/>
        <v>0</v>
      </c>
      <c r="W82" s="35">
        <v>0</v>
      </c>
      <c r="X82" s="32">
        <f t="shared" si="34"/>
        <v>0</v>
      </c>
      <c r="Y82" s="35">
        <v>0</v>
      </c>
      <c r="Z82" s="32">
        <f t="shared" si="35"/>
        <v>0</v>
      </c>
      <c r="AA82" s="35">
        <v>0</v>
      </c>
      <c r="AB82" s="32">
        <f t="shared" si="36"/>
        <v>0</v>
      </c>
      <c r="AC82" s="32">
        <f t="shared" si="37"/>
        <v>0</v>
      </c>
      <c r="AD82" s="35">
        <v>0</v>
      </c>
      <c r="AE82" s="32">
        <f t="shared" si="38"/>
        <v>0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180</v>
      </c>
      <c r="D83" s="35">
        <v>158</v>
      </c>
      <c r="E83" s="32">
        <f t="shared" si="23"/>
        <v>87.777777777777771</v>
      </c>
      <c r="F83" s="35">
        <v>68</v>
      </c>
      <c r="G83" s="32">
        <f t="shared" si="24"/>
        <v>43.037974683544306</v>
      </c>
      <c r="H83" s="106">
        <f t="shared" si="40"/>
        <v>149</v>
      </c>
      <c r="I83" s="32">
        <f t="shared" si="25"/>
        <v>94.303797468354432</v>
      </c>
      <c r="J83" s="32">
        <f t="shared" si="26"/>
        <v>82.777777777777771</v>
      </c>
      <c r="K83" s="35">
        <v>87</v>
      </c>
      <c r="L83" s="32">
        <f t="shared" si="27"/>
        <v>55.063291139240512</v>
      </c>
      <c r="M83" s="35">
        <v>62</v>
      </c>
      <c r="N83" s="32">
        <f t="shared" si="28"/>
        <v>39.24050632911392</v>
      </c>
      <c r="O83" s="99">
        <f t="shared" si="29"/>
        <v>9</v>
      </c>
      <c r="P83" s="32">
        <f t="shared" si="30"/>
        <v>5.6962025316455698</v>
      </c>
      <c r="Q83" s="35">
        <v>0</v>
      </c>
      <c r="R83" s="32">
        <f t="shared" si="31"/>
        <v>0</v>
      </c>
      <c r="S83" s="35">
        <v>16</v>
      </c>
      <c r="T83" s="32">
        <f t="shared" si="32"/>
        <v>10.126582278481013</v>
      </c>
      <c r="U83" s="35">
        <v>19</v>
      </c>
      <c r="V83" s="32">
        <f t="shared" si="33"/>
        <v>12.025316455696203</v>
      </c>
      <c r="W83" s="35">
        <v>8</v>
      </c>
      <c r="X83" s="32">
        <f t="shared" si="34"/>
        <v>5.0632911392405067</v>
      </c>
      <c r="Y83" s="35">
        <v>25</v>
      </c>
      <c r="Z83" s="32">
        <f t="shared" si="35"/>
        <v>15.822784810126583</v>
      </c>
      <c r="AA83" s="35">
        <v>3</v>
      </c>
      <c r="AB83" s="32">
        <f t="shared" si="36"/>
        <v>1.89873417721519</v>
      </c>
      <c r="AC83" s="32">
        <f t="shared" si="37"/>
        <v>12</v>
      </c>
      <c r="AD83" s="35">
        <v>30</v>
      </c>
      <c r="AE83" s="32">
        <f t="shared" si="38"/>
        <v>18.9873417721519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73</v>
      </c>
      <c r="D84" s="35">
        <v>65</v>
      </c>
      <c r="E84" s="32">
        <f t="shared" si="23"/>
        <v>89.041095890410958</v>
      </c>
      <c r="F84" s="35">
        <v>36</v>
      </c>
      <c r="G84" s="32">
        <f t="shared" si="24"/>
        <v>55.384615384615387</v>
      </c>
      <c r="H84" s="106">
        <f t="shared" si="40"/>
        <v>60</v>
      </c>
      <c r="I84" s="32">
        <f t="shared" si="25"/>
        <v>92.307692307692307</v>
      </c>
      <c r="J84" s="32">
        <f t="shared" si="26"/>
        <v>82.191780821917803</v>
      </c>
      <c r="K84" s="35">
        <v>46</v>
      </c>
      <c r="L84" s="32">
        <f t="shared" si="27"/>
        <v>70.769230769230774</v>
      </c>
      <c r="M84" s="35">
        <v>14</v>
      </c>
      <c r="N84" s="32">
        <f t="shared" si="28"/>
        <v>21.53846153846154</v>
      </c>
      <c r="O84" s="99">
        <f t="shared" si="29"/>
        <v>5</v>
      </c>
      <c r="P84" s="32">
        <f t="shared" si="30"/>
        <v>7.6923076923076925</v>
      </c>
      <c r="Q84" s="35">
        <v>0</v>
      </c>
      <c r="R84" s="32">
        <f t="shared" si="31"/>
        <v>0</v>
      </c>
      <c r="S84" s="35">
        <v>11</v>
      </c>
      <c r="T84" s="32">
        <f t="shared" si="32"/>
        <v>16.923076923076923</v>
      </c>
      <c r="U84" s="35">
        <v>9</v>
      </c>
      <c r="V84" s="32">
        <f t="shared" si="33"/>
        <v>13.846153846153847</v>
      </c>
      <c r="W84" s="35">
        <v>5</v>
      </c>
      <c r="X84" s="32">
        <f t="shared" si="34"/>
        <v>7.6923076923076925</v>
      </c>
      <c r="Y84" s="35">
        <v>10</v>
      </c>
      <c r="Z84" s="32">
        <f t="shared" si="35"/>
        <v>15.384615384615385</v>
      </c>
      <c r="AA84" s="35">
        <v>1</v>
      </c>
      <c r="AB84" s="32">
        <f t="shared" si="36"/>
        <v>1.5384615384615385</v>
      </c>
      <c r="AC84" s="32">
        <f t="shared" si="37"/>
        <v>10</v>
      </c>
      <c r="AD84" s="35">
        <v>12</v>
      </c>
      <c r="AE84" s="32">
        <f t="shared" si="38"/>
        <v>18.461538461538463</v>
      </c>
      <c r="AF84" s="35">
        <v>1</v>
      </c>
      <c r="AG84" s="32">
        <f t="shared" si="39"/>
        <v>1.5384615384615385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21</v>
      </c>
      <c r="D85" s="35">
        <v>19</v>
      </c>
      <c r="E85" s="32">
        <f t="shared" si="23"/>
        <v>90.476190476190482</v>
      </c>
      <c r="F85" s="35">
        <v>12</v>
      </c>
      <c r="G85" s="32">
        <f t="shared" si="24"/>
        <v>63.157894736842103</v>
      </c>
      <c r="H85" s="106">
        <f t="shared" si="40"/>
        <v>18</v>
      </c>
      <c r="I85" s="32">
        <f t="shared" si="25"/>
        <v>94.73684210526315</v>
      </c>
      <c r="J85" s="32">
        <f t="shared" si="26"/>
        <v>85.714285714285708</v>
      </c>
      <c r="K85" s="35">
        <v>12</v>
      </c>
      <c r="L85" s="32">
        <f t="shared" si="27"/>
        <v>63.157894736842103</v>
      </c>
      <c r="M85" s="35">
        <v>6</v>
      </c>
      <c r="N85" s="32">
        <f t="shared" si="28"/>
        <v>31.578947368421051</v>
      </c>
      <c r="O85" s="99">
        <f t="shared" si="29"/>
        <v>1</v>
      </c>
      <c r="P85" s="32">
        <f t="shared" si="30"/>
        <v>5.2631578947368416</v>
      </c>
      <c r="Q85" s="35">
        <v>0</v>
      </c>
      <c r="R85" s="32">
        <f t="shared" si="31"/>
        <v>0</v>
      </c>
      <c r="S85" s="35">
        <v>4</v>
      </c>
      <c r="T85" s="32">
        <f t="shared" si="32"/>
        <v>21.052631578947366</v>
      </c>
      <c r="U85" s="35">
        <v>2</v>
      </c>
      <c r="V85" s="32">
        <f t="shared" si="33"/>
        <v>10.526315789473683</v>
      </c>
      <c r="W85" s="35">
        <v>1</v>
      </c>
      <c r="X85" s="32">
        <f t="shared" si="34"/>
        <v>5.2631578947368416</v>
      </c>
      <c r="Y85" s="35">
        <v>5</v>
      </c>
      <c r="Z85" s="32">
        <f t="shared" si="35"/>
        <v>26.315789473684209</v>
      </c>
      <c r="AA85" s="35">
        <v>0</v>
      </c>
      <c r="AB85" s="32">
        <f t="shared" si="36"/>
        <v>0</v>
      </c>
      <c r="AC85" s="32">
        <f t="shared" si="37"/>
        <v>0</v>
      </c>
      <c r="AD85" s="35">
        <v>6</v>
      </c>
      <c r="AE85" s="32">
        <f t="shared" si="38"/>
        <v>31.578947368421051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37</v>
      </c>
      <c r="D86" s="35">
        <v>34</v>
      </c>
      <c r="E86" s="32">
        <f t="shared" si="23"/>
        <v>91.891891891891902</v>
      </c>
      <c r="F86" s="35">
        <v>28</v>
      </c>
      <c r="G86" s="32">
        <f t="shared" si="24"/>
        <v>82.35294117647058</v>
      </c>
      <c r="H86" s="106">
        <f t="shared" si="40"/>
        <v>32</v>
      </c>
      <c r="I86" s="32">
        <f t="shared" si="25"/>
        <v>94.117647058823522</v>
      </c>
      <c r="J86" s="32">
        <f t="shared" si="26"/>
        <v>86.486486486486484</v>
      </c>
      <c r="K86" s="35">
        <v>26</v>
      </c>
      <c r="L86" s="32">
        <f t="shared" si="27"/>
        <v>76.470588235294116</v>
      </c>
      <c r="M86" s="35">
        <v>6</v>
      </c>
      <c r="N86" s="32">
        <f t="shared" si="28"/>
        <v>17.647058823529413</v>
      </c>
      <c r="O86" s="99">
        <f t="shared" si="29"/>
        <v>2</v>
      </c>
      <c r="P86" s="32">
        <f t="shared" si="30"/>
        <v>5.8823529411764701</v>
      </c>
      <c r="Q86" s="35">
        <v>0</v>
      </c>
      <c r="R86" s="32">
        <f t="shared" si="31"/>
        <v>0</v>
      </c>
      <c r="S86" s="35">
        <v>4</v>
      </c>
      <c r="T86" s="32">
        <f t="shared" si="32"/>
        <v>11.76470588235294</v>
      </c>
      <c r="U86" s="35">
        <v>6</v>
      </c>
      <c r="V86" s="32">
        <f t="shared" si="33"/>
        <v>17.647058823529413</v>
      </c>
      <c r="W86" s="35">
        <v>1</v>
      </c>
      <c r="X86" s="32">
        <f t="shared" si="34"/>
        <v>2.9411764705882351</v>
      </c>
      <c r="Y86" s="35">
        <v>17</v>
      </c>
      <c r="Z86" s="32">
        <f t="shared" si="35"/>
        <v>50</v>
      </c>
      <c r="AA86" s="35">
        <v>0</v>
      </c>
      <c r="AB86" s="32">
        <f t="shared" si="36"/>
        <v>0</v>
      </c>
      <c r="AC86" s="32">
        <f t="shared" si="37"/>
        <v>0</v>
      </c>
      <c r="AD86" s="35">
        <v>11</v>
      </c>
      <c r="AE86" s="32">
        <f t="shared" si="38"/>
        <v>32.352941176470587</v>
      </c>
      <c r="AF86" s="35">
        <v>1</v>
      </c>
      <c r="AG86" s="32">
        <f t="shared" si="39"/>
        <v>2.9411764705882351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112</v>
      </c>
      <c r="D87" s="35">
        <v>88</v>
      </c>
      <c r="E87" s="32">
        <f t="shared" si="23"/>
        <v>78.571428571428569</v>
      </c>
      <c r="F87" s="35">
        <v>49</v>
      </c>
      <c r="G87" s="32">
        <f t="shared" si="24"/>
        <v>55.68181818181818</v>
      </c>
      <c r="H87" s="106">
        <f t="shared" si="40"/>
        <v>75</v>
      </c>
      <c r="I87" s="32">
        <f t="shared" si="25"/>
        <v>85.227272727272734</v>
      </c>
      <c r="J87" s="32">
        <f t="shared" si="26"/>
        <v>66.964285714285708</v>
      </c>
      <c r="K87" s="35">
        <v>46</v>
      </c>
      <c r="L87" s="32">
        <f t="shared" si="27"/>
        <v>52.272727272727273</v>
      </c>
      <c r="M87" s="35">
        <v>29</v>
      </c>
      <c r="N87" s="32">
        <f t="shared" si="28"/>
        <v>32.954545454545453</v>
      </c>
      <c r="O87" s="99">
        <f t="shared" si="29"/>
        <v>13</v>
      </c>
      <c r="P87" s="32">
        <f t="shared" si="30"/>
        <v>14.772727272727273</v>
      </c>
      <c r="Q87" s="35">
        <v>0</v>
      </c>
      <c r="R87" s="32">
        <f t="shared" si="31"/>
        <v>0</v>
      </c>
      <c r="S87" s="35">
        <v>3</v>
      </c>
      <c r="T87" s="32">
        <f t="shared" si="32"/>
        <v>3.4090909090909087</v>
      </c>
      <c r="U87" s="35">
        <v>13</v>
      </c>
      <c r="V87" s="32">
        <f t="shared" si="33"/>
        <v>14.772727272727273</v>
      </c>
      <c r="W87" s="35">
        <v>9</v>
      </c>
      <c r="X87" s="32">
        <f t="shared" si="34"/>
        <v>10.227272727272728</v>
      </c>
      <c r="Y87" s="35">
        <v>0</v>
      </c>
      <c r="Z87" s="32">
        <f t="shared" si="35"/>
        <v>0</v>
      </c>
      <c r="AA87" s="35">
        <v>0</v>
      </c>
      <c r="AB87" s="32">
        <f t="shared" si="36"/>
        <v>0</v>
      </c>
      <c r="AC87" s="32">
        <f t="shared" si="37"/>
        <v>0</v>
      </c>
      <c r="AD87" s="35">
        <v>24</v>
      </c>
      <c r="AE87" s="32">
        <f t="shared" si="38"/>
        <v>27.27272727272727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92</v>
      </c>
      <c r="D88" s="35">
        <v>93</v>
      </c>
      <c r="E88" s="32">
        <f t="shared" si="23"/>
        <v>101.08695652173914</v>
      </c>
      <c r="F88" s="35">
        <v>31</v>
      </c>
      <c r="G88" s="32">
        <f t="shared" si="24"/>
        <v>33.333333333333329</v>
      </c>
      <c r="H88" s="106">
        <f t="shared" si="40"/>
        <v>83</v>
      </c>
      <c r="I88" s="32">
        <f t="shared" si="25"/>
        <v>89.247311827956992</v>
      </c>
      <c r="J88" s="32">
        <f t="shared" si="26"/>
        <v>90.217391304347828</v>
      </c>
      <c r="K88" s="35">
        <v>56</v>
      </c>
      <c r="L88" s="32">
        <f t="shared" si="27"/>
        <v>60.215053763440864</v>
      </c>
      <c r="M88" s="35">
        <v>27</v>
      </c>
      <c r="N88" s="32">
        <f t="shared" si="28"/>
        <v>29.032258064516132</v>
      </c>
      <c r="O88" s="99">
        <f t="shared" si="29"/>
        <v>10</v>
      </c>
      <c r="P88" s="32">
        <f t="shared" si="30"/>
        <v>10.75268817204301</v>
      </c>
      <c r="Q88" s="35">
        <v>0</v>
      </c>
      <c r="R88" s="32">
        <f t="shared" si="31"/>
        <v>0</v>
      </c>
      <c r="S88" s="35">
        <v>4</v>
      </c>
      <c r="T88" s="32">
        <f t="shared" si="32"/>
        <v>4.3010752688172049</v>
      </c>
      <c r="U88" s="35">
        <v>14</v>
      </c>
      <c r="V88" s="32">
        <f t="shared" si="33"/>
        <v>15.053763440860216</v>
      </c>
      <c r="W88" s="35">
        <v>12</v>
      </c>
      <c r="X88" s="32">
        <f t="shared" si="34"/>
        <v>12.903225806451612</v>
      </c>
      <c r="Y88" s="35">
        <v>9</v>
      </c>
      <c r="Z88" s="32">
        <f t="shared" si="35"/>
        <v>9.67741935483871</v>
      </c>
      <c r="AA88" s="35">
        <v>0</v>
      </c>
      <c r="AB88" s="32">
        <f t="shared" si="36"/>
        <v>0</v>
      </c>
      <c r="AC88" s="32">
        <f t="shared" si="37"/>
        <v>0</v>
      </c>
      <c r="AD88" s="35">
        <v>8</v>
      </c>
      <c r="AE88" s="32">
        <f t="shared" si="38"/>
        <v>8.6021505376344098</v>
      </c>
      <c r="AF88" s="35">
        <v>0</v>
      </c>
      <c r="AG88" s="32">
        <f t="shared" si="39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29.5</v>
      </c>
      <c r="D89" s="35">
        <v>27</v>
      </c>
      <c r="E89" s="32">
        <f t="shared" si="23"/>
        <v>91.525423728813564</v>
      </c>
      <c r="F89" s="35">
        <v>20</v>
      </c>
      <c r="G89" s="32">
        <f t="shared" si="24"/>
        <v>74.074074074074076</v>
      </c>
      <c r="H89" s="106">
        <f t="shared" si="40"/>
        <v>24</v>
      </c>
      <c r="I89" s="32">
        <f t="shared" si="25"/>
        <v>88.888888888888886</v>
      </c>
      <c r="J89" s="32">
        <f t="shared" si="26"/>
        <v>81.355932203389841</v>
      </c>
      <c r="K89" s="35">
        <v>20</v>
      </c>
      <c r="L89" s="32">
        <f t="shared" si="27"/>
        <v>74.074074074074076</v>
      </c>
      <c r="M89" s="35">
        <v>4</v>
      </c>
      <c r="N89" s="32">
        <f t="shared" si="28"/>
        <v>14.814814814814813</v>
      </c>
      <c r="O89" s="99">
        <f t="shared" si="29"/>
        <v>3</v>
      </c>
      <c r="P89" s="32">
        <f t="shared" si="30"/>
        <v>11.111111111111111</v>
      </c>
      <c r="Q89" s="35">
        <v>1</v>
      </c>
      <c r="R89" s="32">
        <f t="shared" si="31"/>
        <v>33.333333333333329</v>
      </c>
      <c r="S89" s="35">
        <v>3</v>
      </c>
      <c r="T89" s="32">
        <f t="shared" si="32"/>
        <v>11.111111111111111</v>
      </c>
      <c r="U89" s="35">
        <v>5</v>
      </c>
      <c r="V89" s="32">
        <f t="shared" si="33"/>
        <v>18.518518518518519</v>
      </c>
      <c r="W89" s="35">
        <v>4</v>
      </c>
      <c r="X89" s="32">
        <f t="shared" si="34"/>
        <v>14.814814814814813</v>
      </c>
      <c r="Y89" s="35">
        <v>7</v>
      </c>
      <c r="Z89" s="32">
        <f t="shared" si="35"/>
        <v>25.925925925925924</v>
      </c>
      <c r="AA89" s="35">
        <v>0</v>
      </c>
      <c r="AB89" s="32">
        <f t="shared" si="36"/>
        <v>0</v>
      </c>
      <c r="AC89" s="32">
        <f t="shared" si="37"/>
        <v>0</v>
      </c>
      <c r="AD89" s="35">
        <v>8</v>
      </c>
      <c r="AE89" s="32">
        <f t="shared" si="38"/>
        <v>29.629629629629626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112</v>
      </c>
      <c r="D90" s="10">
        <f>SUM(D91:D101)</f>
        <v>95</v>
      </c>
      <c r="E90" s="43">
        <f>IF(C90=0,0,D90/C90*100)</f>
        <v>84.821428571428569</v>
      </c>
      <c r="F90" s="10">
        <f>SUM(F91:F101)</f>
        <v>47</v>
      </c>
      <c r="G90" s="43">
        <f>IF(D90=0,0,F90/D90*100)</f>
        <v>49.473684210526315</v>
      </c>
      <c r="H90" s="61">
        <f>SUM(H91:H101)</f>
        <v>87</v>
      </c>
      <c r="I90" s="43">
        <f>IF(D90=0,0,H90/D90*100)</f>
        <v>91.578947368421055</v>
      </c>
      <c r="J90" s="43">
        <f>IF(C90=0,0,H90/C90*100)</f>
        <v>77.678571428571431</v>
      </c>
      <c r="K90" s="10">
        <f>SUM(K91:K101)</f>
        <v>63</v>
      </c>
      <c r="L90" s="43">
        <f t="shared" si="27"/>
        <v>66.315789473684205</v>
      </c>
      <c r="M90" s="10">
        <f>SUM(M91:M101)</f>
        <v>24</v>
      </c>
      <c r="N90" s="43">
        <f>IF(D90=0,0,M90/D90*100)</f>
        <v>25.263157894736842</v>
      </c>
      <c r="O90" s="61">
        <f>SUM(O91:O101)</f>
        <v>8</v>
      </c>
      <c r="P90" s="43">
        <f>IF(D90=0,0,O90/D90*100)</f>
        <v>8.4210526315789469</v>
      </c>
      <c r="Q90" s="10">
        <f>SUM(Q91:Q101)</f>
        <v>0</v>
      </c>
      <c r="R90" s="43">
        <f t="shared" si="31"/>
        <v>0</v>
      </c>
      <c r="S90" s="10">
        <f>SUM(S91:S101)</f>
        <v>6</v>
      </c>
      <c r="T90" s="43">
        <f>IF(D90=0,0,S90/D90*100)</f>
        <v>6.3157894736842106</v>
      </c>
      <c r="U90" s="10">
        <f>SUM(U91:U101)</f>
        <v>16</v>
      </c>
      <c r="V90" s="43">
        <f t="shared" si="33"/>
        <v>16.842105263157894</v>
      </c>
      <c r="W90" s="10">
        <f>SUM(W91:W101)</f>
        <v>4</v>
      </c>
      <c r="X90" s="43">
        <f>IF(D90=0,0,W90/D90*100)</f>
        <v>4.2105263157894735</v>
      </c>
      <c r="Y90" s="10">
        <f>SUM(Y91:Y101)</f>
        <v>12</v>
      </c>
      <c r="Z90" s="43">
        <f>IF(D90=0,0,Y90/D90*100)</f>
        <v>12.631578947368421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6</v>
      </c>
      <c r="AE90" s="43">
        <f t="shared" si="38"/>
        <v>6.3157894736842106</v>
      </c>
      <c r="AF90" s="10">
        <f>SUM(AF91:AF101)</f>
        <v>1</v>
      </c>
      <c r="AG90" s="43">
        <f>IF(D90=0,0,AF90/D90*100)</f>
        <v>1.0526315789473684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2</v>
      </c>
      <c r="D91" s="35">
        <v>2</v>
      </c>
      <c r="E91" s="32">
        <f t="shared" ref="E91:E93" si="42">IF(C91=0,0,D91/C91*100)</f>
        <v>100</v>
      </c>
      <c r="F91" s="35">
        <v>1</v>
      </c>
      <c r="G91" s="32">
        <f t="shared" ref="G91:G93" si="43">IF(D91=0,0,F91/D91*100)</f>
        <v>50</v>
      </c>
      <c r="H91" s="106">
        <f t="shared" ref="H91:H101" si="44">K91+M91</f>
        <v>1</v>
      </c>
      <c r="I91" s="32">
        <f t="shared" ref="I91:I93" si="45">IF(D91=0,0,H91/D91*100)</f>
        <v>50</v>
      </c>
      <c r="J91" s="32">
        <f t="shared" ref="J91:J93" si="46">IF(C91=0,0,H91/C91*100)</f>
        <v>50</v>
      </c>
      <c r="K91" s="35">
        <v>1</v>
      </c>
      <c r="L91" s="32">
        <f t="shared" si="27"/>
        <v>50</v>
      </c>
      <c r="M91" s="35">
        <v>0</v>
      </c>
      <c r="N91" s="32">
        <f t="shared" ref="N91:N93" si="47">IF(D91=0,0,M91/D91*100)</f>
        <v>0</v>
      </c>
      <c r="O91" s="99">
        <f t="shared" ref="O91:O101" si="48">D91-H91</f>
        <v>1</v>
      </c>
      <c r="P91" s="32">
        <f t="shared" ref="P91:P93" si="49">IF(D91=0,0,O91/D91*100)</f>
        <v>50</v>
      </c>
      <c r="Q91" s="35">
        <v>0</v>
      </c>
      <c r="R91" s="32">
        <f t="shared" si="31"/>
        <v>0</v>
      </c>
      <c r="S91" s="35">
        <v>0</v>
      </c>
      <c r="T91" s="32">
        <f t="shared" ref="T91:T93" si="50">IF(D91=0,0,S91/D91*100)</f>
        <v>0</v>
      </c>
      <c r="U91" s="35">
        <v>0</v>
      </c>
      <c r="V91" s="32">
        <f t="shared" si="33"/>
        <v>0</v>
      </c>
      <c r="W91" s="35">
        <v>0</v>
      </c>
      <c r="X91" s="32">
        <f t="shared" ref="X91:X93" si="51">IF(D91=0,0,W91/D91*100)</f>
        <v>0</v>
      </c>
      <c r="Y91" s="35">
        <v>0</v>
      </c>
      <c r="Z91" s="32">
        <f t="shared" ref="Z91:Z93" si="52">IF(D91=0,0,Y91/D91*100)</f>
        <v>0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0</v>
      </c>
      <c r="AE91" s="32">
        <f t="shared" si="38"/>
        <v>0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11</v>
      </c>
      <c r="D92" s="35">
        <v>11</v>
      </c>
      <c r="E92" s="32">
        <f t="shared" si="42"/>
        <v>100</v>
      </c>
      <c r="F92" s="35">
        <v>3</v>
      </c>
      <c r="G92" s="32">
        <f t="shared" si="43"/>
        <v>27.27272727272727</v>
      </c>
      <c r="H92" s="106">
        <f t="shared" si="44"/>
        <v>11</v>
      </c>
      <c r="I92" s="32">
        <f t="shared" si="45"/>
        <v>100</v>
      </c>
      <c r="J92" s="32">
        <f t="shared" si="46"/>
        <v>100</v>
      </c>
      <c r="K92" s="35">
        <v>10</v>
      </c>
      <c r="L92" s="32">
        <f t="shared" si="27"/>
        <v>90.909090909090907</v>
      </c>
      <c r="M92" s="35">
        <v>1</v>
      </c>
      <c r="N92" s="32">
        <f t="shared" si="47"/>
        <v>9.0909090909090917</v>
      </c>
      <c r="O92" s="99">
        <f t="shared" si="48"/>
        <v>0</v>
      </c>
      <c r="P92" s="32">
        <f t="shared" si="49"/>
        <v>0</v>
      </c>
      <c r="Q92" s="35">
        <v>0</v>
      </c>
      <c r="R92" s="32">
        <f t="shared" si="31"/>
        <v>0</v>
      </c>
      <c r="S92" s="35">
        <v>2</v>
      </c>
      <c r="T92" s="32">
        <f t="shared" si="50"/>
        <v>18.181818181818183</v>
      </c>
      <c r="U92" s="35">
        <v>1</v>
      </c>
      <c r="V92" s="32">
        <f t="shared" si="33"/>
        <v>9.0909090909090917</v>
      </c>
      <c r="W92" s="35">
        <v>1</v>
      </c>
      <c r="X92" s="32">
        <f t="shared" si="51"/>
        <v>9.0909090909090917</v>
      </c>
      <c r="Y92" s="35">
        <v>3</v>
      </c>
      <c r="Z92" s="32">
        <f t="shared" si="52"/>
        <v>27.27272727272727</v>
      </c>
      <c r="AA92" s="35">
        <v>0</v>
      </c>
      <c r="AB92" s="32">
        <f t="shared" si="53"/>
        <v>0</v>
      </c>
      <c r="AC92" s="32">
        <f t="shared" si="54"/>
        <v>0</v>
      </c>
      <c r="AD92" s="35">
        <v>1</v>
      </c>
      <c r="AE92" s="32">
        <f t="shared" si="38"/>
        <v>9.0909090909090917</v>
      </c>
      <c r="AF92" s="35">
        <v>1</v>
      </c>
      <c r="AG92" s="32">
        <f t="shared" si="55"/>
        <v>9.0909090909090917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6</v>
      </c>
      <c r="D93" s="35">
        <v>5</v>
      </c>
      <c r="E93" s="32">
        <f t="shared" si="42"/>
        <v>83.333333333333343</v>
      </c>
      <c r="F93" s="35">
        <v>4</v>
      </c>
      <c r="G93" s="32">
        <f t="shared" si="43"/>
        <v>80</v>
      </c>
      <c r="H93" s="106">
        <f t="shared" si="44"/>
        <v>3</v>
      </c>
      <c r="I93" s="32">
        <f t="shared" si="45"/>
        <v>60</v>
      </c>
      <c r="J93" s="32">
        <f t="shared" si="46"/>
        <v>50</v>
      </c>
      <c r="K93" s="35">
        <v>2</v>
      </c>
      <c r="L93" s="32">
        <f t="shared" si="27"/>
        <v>40</v>
      </c>
      <c r="M93" s="35">
        <v>1</v>
      </c>
      <c r="N93" s="32">
        <f t="shared" si="47"/>
        <v>20</v>
      </c>
      <c r="O93" s="99">
        <f t="shared" si="48"/>
        <v>2</v>
      </c>
      <c r="P93" s="32">
        <f t="shared" si="49"/>
        <v>40</v>
      </c>
      <c r="Q93" s="35">
        <v>0</v>
      </c>
      <c r="R93" s="32">
        <f t="shared" si="31"/>
        <v>0</v>
      </c>
      <c r="S93" s="35">
        <v>0</v>
      </c>
      <c r="T93" s="32">
        <f t="shared" si="50"/>
        <v>0</v>
      </c>
      <c r="U93" s="35">
        <v>0</v>
      </c>
      <c r="V93" s="32">
        <f t="shared" si="33"/>
        <v>0</v>
      </c>
      <c r="W93" s="35">
        <v>1</v>
      </c>
      <c r="X93" s="32">
        <f t="shared" si="51"/>
        <v>20</v>
      </c>
      <c r="Y93" s="35">
        <v>0</v>
      </c>
      <c r="Z93" s="32">
        <f t="shared" si="52"/>
        <v>0</v>
      </c>
      <c r="AA93" s="35">
        <v>0</v>
      </c>
      <c r="AB93" s="32">
        <f t="shared" si="53"/>
        <v>0</v>
      </c>
      <c r="AC93" s="32">
        <f t="shared" si="54"/>
        <v>0</v>
      </c>
      <c r="AD93" s="35">
        <v>0</v>
      </c>
      <c r="AE93" s="32">
        <f t="shared" si="38"/>
        <v>0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6</v>
      </c>
      <c r="D94" s="35">
        <v>6</v>
      </c>
      <c r="E94" s="32">
        <f t="shared" si="23"/>
        <v>100</v>
      </c>
      <c r="F94" s="35">
        <v>4</v>
      </c>
      <c r="G94" s="32">
        <f t="shared" si="24"/>
        <v>66.666666666666657</v>
      </c>
      <c r="H94" s="106">
        <f t="shared" si="44"/>
        <v>6</v>
      </c>
      <c r="I94" s="32">
        <f t="shared" si="25"/>
        <v>100</v>
      </c>
      <c r="J94" s="32">
        <f t="shared" si="26"/>
        <v>100</v>
      </c>
      <c r="K94" s="35">
        <v>6</v>
      </c>
      <c r="L94" s="32">
        <f t="shared" si="27"/>
        <v>100</v>
      </c>
      <c r="M94" s="35">
        <v>0</v>
      </c>
      <c r="N94" s="32">
        <f t="shared" si="28"/>
        <v>0</v>
      </c>
      <c r="O94" s="99">
        <f t="shared" si="48"/>
        <v>0</v>
      </c>
      <c r="P94" s="32">
        <f t="shared" si="30"/>
        <v>0</v>
      </c>
      <c r="Q94" s="35">
        <v>0</v>
      </c>
      <c r="R94" s="32">
        <f t="shared" si="31"/>
        <v>0</v>
      </c>
      <c r="S94" s="35">
        <v>1</v>
      </c>
      <c r="T94" s="32">
        <f t="shared" si="32"/>
        <v>16.666666666666664</v>
      </c>
      <c r="U94" s="35">
        <v>1</v>
      </c>
      <c r="V94" s="32">
        <f t="shared" si="33"/>
        <v>16.666666666666664</v>
      </c>
      <c r="W94" s="35">
        <v>0</v>
      </c>
      <c r="X94" s="32">
        <f t="shared" si="34"/>
        <v>0</v>
      </c>
      <c r="Y94" s="35">
        <v>1</v>
      </c>
      <c r="Z94" s="32">
        <f t="shared" si="35"/>
        <v>16.666666666666664</v>
      </c>
      <c r="AA94" s="35">
        <v>0</v>
      </c>
      <c r="AB94" s="32">
        <f t="shared" si="36"/>
        <v>0</v>
      </c>
      <c r="AC94" s="32">
        <f t="shared" si="37"/>
        <v>0</v>
      </c>
      <c r="AD94" s="35">
        <v>1</v>
      </c>
      <c r="AE94" s="32">
        <f t="shared" si="38"/>
        <v>16.666666666666664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25</v>
      </c>
      <c r="D95" s="35">
        <v>21</v>
      </c>
      <c r="E95" s="32">
        <f t="shared" si="23"/>
        <v>84</v>
      </c>
      <c r="F95" s="35">
        <v>12</v>
      </c>
      <c r="G95" s="32">
        <f t="shared" si="24"/>
        <v>57.142857142857139</v>
      </c>
      <c r="H95" s="106">
        <f t="shared" si="44"/>
        <v>20</v>
      </c>
      <c r="I95" s="32">
        <f t="shared" si="25"/>
        <v>95.238095238095227</v>
      </c>
      <c r="J95" s="32">
        <f t="shared" si="26"/>
        <v>80</v>
      </c>
      <c r="K95" s="35">
        <v>11</v>
      </c>
      <c r="L95" s="32">
        <f t="shared" si="27"/>
        <v>52.380952380952387</v>
      </c>
      <c r="M95" s="35">
        <v>9</v>
      </c>
      <c r="N95" s="32">
        <f t="shared" si="28"/>
        <v>42.857142857142854</v>
      </c>
      <c r="O95" s="99">
        <f t="shared" si="48"/>
        <v>1</v>
      </c>
      <c r="P95" s="32">
        <f t="shared" si="30"/>
        <v>4.7619047619047619</v>
      </c>
      <c r="Q95" s="35">
        <v>0</v>
      </c>
      <c r="R95" s="32">
        <f t="shared" si="31"/>
        <v>0</v>
      </c>
      <c r="S95" s="35">
        <v>1</v>
      </c>
      <c r="T95" s="32">
        <f t="shared" si="32"/>
        <v>4.7619047619047619</v>
      </c>
      <c r="U95" s="35">
        <v>3</v>
      </c>
      <c r="V95" s="32">
        <f t="shared" si="33"/>
        <v>14.285714285714285</v>
      </c>
      <c r="W95" s="35">
        <v>2</v>
      </c>
      <c r="X95" s="32">
        <f t="shared" si="34"/>
        <v>9.5238095238095237</v>
      </c>
      <c r="Y95" s="35">
        <v>1</v>
      </c>
      <c r="Z95" s="32">
        <f t="shared" si="35"/>
        <v>4.7619047619047619</v>
      </c>
      <c r="AA95" s="35">
        <v>0</v>
      </c>
      <c r="AB95" s="32">
        <f t="shared" si="36"/>
        <v>0</v>
      </c>
      <c r="AC95" s="32">
        <f t="shared" si="37"/>
        <v>0</v>
      </c>
      <c r="AD95" s="35">
        <v>0</v>
      </c>
      <c r="AE95" s="32">
        <f t="shared" si="38"/>
        <v>0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5</v>
      </c>
      <c r="D96" s="35">
        <v>5</v>
      </c>
      <c r="E96" s="32">
        <f t="shared" si="23"/>
        <v>100</v>
      </c>
      <c r="F96" s="35">
        <v>3</v>
      </c>
      <c r="G96" s="32">
        <f t="shared" si="24"/>
        <v>60</v>
      </c>
      <c r="H96" s="106">
        <f t="shared" si="44"/>
        <v>4</v>
      </c>
      <c r="I96" s="32">
        <f t="shared" si="25"/>
        <v>80</v>
      </c>
      <c r="J96" s="32">
        <f t="shared" si="26"/>
        <v>80</v>
      </c>
      <c r="K96" s="35">
        <v>3</v>
      </c>
      <c r="L96" s="32">
        <f t="shared" si="27"/>
        <v>60</v>
      </c>
      <c r="M96" s="35">
        <v>1</v>
      </c>
      <c r="N96" s="32">
        <f t="shared" si="28"/>
        <v>20</v>
      </c>
      <c r="O96" s="99">
        <f t="shared" si="48"/>
        <v>1</v>
      </c>
      <c r="P96" s="32">
        <f t="shared" si="30"/>
        <v>20</v>
      </c>
      <c r="Q96" s="35">
        <v>0</v>
      </c>
      <c r="R96" s="32">
        <f t="shared" si="31"/>
        <v>0</v>
      </c>
      <c r="S96" s="35">
        <v>0</v>
      </c>
      <c r="T96" s="32">
        <f t="shared" si="32"/>
        <v>0</v>
      </c>
      <c r="U96" s="35">
        <v>3</v>
      </c>
      <c r="V96" s="32">
        <f t="shared" si="33"/>
        <v>60</v>
      </c>
      <c r="W96" s="35">
        <v>0</v>
      </c>
      <c r="X96" s="32">
        <f t="shared" si="34"/>
        <v>0</v>
      </c>
      <c r="Y96" s="35">
        <v>0</v>
      </c>
      <c r="Z96" s="32">
        <f t="shared" si="35"/>
        <v>0</v>
      </c>
      <c r="AA96" s="35">
        <v>0</v>
      </c>
      <c r="AB96" s="32">
        <f t="shared" si="36"/>
        <v>0</v>
      </c>
      <c r="AC96" s="32">
        <f t="shared" si="37"/>
        <v>0</v>
      </c>
      <c r="AD96" s="35">
        <v>0</v>
      </c>
      <c r="AE96" s="32">
        <f t="shared" si="38"/>
        <v>0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34</v>
      </c>
      <c r="D97" s="35">
        <v>30</v>
      </c>
      <c r="E97" s="32">
        <f t="shared" si="23"/>
        <v>88.235294117647058</v>
      </c>
      <c r="F97" s="35">
        <v>11</v>
      </c>
      <c r="G97" s="32">
        <f t="shared" si="24"/>
        <v>36.666666666666664</v>
      </c>
      <c r="H97" s="106">
        <f t="shared" si="44"/>
        <v>30</v>
      </c>
      <c r="I97" s="32">
        <f t="shared" si="25"/>
        <v>100</v>
      </c>
      <c r="J97" s="32">
        <f t="shared" si="26"/>
        <v>88.235294117647058</v>
      </c>
      <c r="K97" s="35">
        <v>20</v>
      </c>
      <c r="L97" s="32">
        <f t="shared" si="27"/>
        <v>66.666666666666657</v>
      </c>
      <c r="M97" s="35">
        <v>10</v>
      </c>
      <c r="N97" s="32">
        <f t="shared" si="28"/>
        <v>33.333333333333329</v>
      </c>
      <c r="O97" s="99">
        <f t="shared" si="48"/>
        <v>0</v>
      </c>
      <c r="P97" s="32">
        <f t="shared" si="30"/>
        <v>0</v>
      </c>
      <c r="Q97" s="35">
        <v>0</v>
      </c>
      <c r="R97" s="32">
        <f t="shared" si="31"/>
        <v>0</v>
      </c>
      <c r="S97" s="35">
        <v>2</v>
      </c>
      <c r="T97" s="32">
        <f t="shared" si="32"/>
        <v>6.666666666666667</v>
      </c>
      <c r="U97" s="35">
        <v>5</v>
      </c>
      <c r="V97" s="32">
        <f t="shared" si="33"/>
        <v>16.666666666666664</v>
      </c>
      <c r="W97" s="35">
        <v>0</v>
      </c>
      <c r="X97" s="32">
        <f t="shared" si="34"/>
        <v>0</v>
      </c>
      <c r="Y97" s="35">
        <v>4</v>
      </c>
      <c r="Z97" s="32">
        <f t="shared" si="35"/>
        <v>13.333333333333334</v>
      </c>
      <c r="AA97" s="35">
        <v>0</v>
      </c>
      <c r="AB97" s="32">
        <f t="shared" si="36"/>
        <v>0</v>
      </c>
      <c r="AC97" s="32">
        <f t="shared" si="37"/>
        <v>0</v>
      </c>
      <c r="AD97" s="35">
        <v>2</v>
      </c>
      <c r="AE97" s="32">
        <f t="shared" si="38"/>
        <v>6.666666666666667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16</v>
      </c>
      <c r="D98" s="35">
        <v>8</v>
      </c>
      <c r="E98" s="32">
        <f t="shared" si="23"/>
        <v>50</v>
      </c>
      <c r="F98" s="35">
        <v>6</v>
      </c>
      <c r="G98" s="32">
        <f t="shared" si="24"/>
        <v>75</v>
      </c>
      <c r="H98" s="106">
        <f t="shared" si="44"/>
        <v>5</v>
      </c>
      <c r="I98" s="32">
        <f t="shared" si="25"/>
        <v>62.5</v>
      </c>
      <c r="J98" s="32">
        <f t="shared" si="26"/>
        <v>31.25</v>
      </c>
      <c r="K98" s="35">
        <v>5</v>
      </c>
      <c r="L98" s="32">
        <f t="shared" si="27"/>
        <v>62.5</v>
      </c>
      <c r="M98" s="35">
        <v>0</v>
      </c>
      <c r="N98" s="32">
        <f t="shared" si="28"/>
        <v>0</v>
      </c>
      <c r="O98" s="99">
        <f t="shared" si="48"/>
        <v>3</v>
      </c>
      <c r="P98" s="32">
        <f t="shared" si="30"/>
        <v>37.5</v>
      </c>
      <c r="Q98" s="35">
        <v>0</v>
      </c>
      <c r="R98" s="32">
        <f t="shared" si="31"/>
        <v>0</v>
      </c>
      <c r="S98" s="35">
        <v>0</v>
      </c>
      <c r="T98" s="32">
        <f t="shared" si="32"/>
        <v>0</v>
      </c>
      <c r="U98" s="35">
        <v>0</v>
      </c>
      <c r="V98" s="32">
        <f t="shared" si="33"/>
        <v>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7</v>
      </c>
      <c r="D99" s="35">
        <v>7</v>
      </c>
      <c r="E99" s="32">
        <f t="shared" si="23"/>
        <v>100</v>
      </c>
      <c r="F99" s="35">
        <v>3</v>
      </c>
      <c r="G99" s="32">
        <f t="shared" si="24"/>
        <v>42.857142857142854</v>
      </c>
      <c r="H99" s="106">
        <f t="shared" si="44"/>
        <v>7</v>
      </c>
      <c r="I99" s="32">
        <f t="shared" si="25"/>
        <v>100</v>
      </c>
      <c r="J99" s="32">
        <f t="shared" si="26"/>
        <v>100</v>
      </c>
      <c r="K99" s="35">
        <v>5</v>
      </c>
      <c r="L99" s="32">
        <f t="shared" si="27"/>
        <v>71.428571428571431</v>
      </c>
      <c r="M99" s="35">
        <v>2</v>
      </c>
      <c r="N99" s="32">
        <f t="shared" si="28"/>
        <v>28.571428571428569</v>
      </c>
      <c r="O99" s="99">
        <f t="shared" si="48"/>
        <v>0</v>
      </c>
      <c r="P99" s="32">
        <f t="shared" si="30"/>
        <v>0</v>
      </c>
      <c r="Q99" s="35">
        <v>0</v>
      </c>
      <c r="R99" s="32">
        <f t="shared" si="31"/>
        <v>0</v>
      </c>
      <c r="S99" s="35">
        <v>0</v>
      </c>
      <c r="T99" s="32">
        <f t="shared" si="32"/>
        <v>0</v>
      </c>
      <c r="U99" s="35">
        <v>3</v>
      </c>
      <c r="V99" s="32">
        <f t="shared" si="33"/>
        <v>42.857142857142854</v>
      </c>
      <c r="W99" s="35">
        <v>0</v>
      </c>
      <c r="X99" s="32">
        <f t="shared" si="34"/>
        <v>0</v>
      </c>
      <c r="Y99" s="35">
        <v>3</v>
      </c>
      <c r="Z99" s="32">
        <f t="shared" si="35"/>
        <v>42.857142857142854</v>
      </c>
      <c r="AA99" s="35">
        <v>0</v>
      </c>
      <c r="AB99" s="32">
        <f t="shared" si="36"/>
        <v>0</v>
      </c>
      <c r="AC99" s="32">
        <f t="shared" si="37"/>
        <v>0</v>
      </c>
      <c r="AD99" s="35">
        <v>2</v>
      </c>
      <c r="AE99" s="32">
        <f t="shared" si="38"/>
        <v>28.571428571428569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0</v>
      </c>
      <c r="D100" s="35">
        <v>0</v>
      </c>
      <c r="E100" s="32">
        <f t="shared" si="23"/>
        <v>0</v>
      </c>
      <c r="F100" s="35">
        <v>0</v>
      </c>
      <c r="G100" s="32">
        <f t="shared" si="24"/>
        <v>0</v>
      </c>
      <c r="H100" s="106">
        <f t="shared" si="44"/>
        <v>0</v>
      </c>
      <c r="I100" s="32">
        <f t="shared" si="25"/>
        <v>0</v>
      </c>
      <c r="J100" s="32">
        <f t="shared" si="26"/>
        <v>0</v>
      </c>
      <c r="K100" s="35">
        <v>0</v>
      </c>
      <c r="L100" s="32">
        <f t="shared" si="27"/>
        <v>0</v>
      </c>
      <c r="M100" s="35">
        <v>0</v>
      </c>
      <c r="N100" s="32">
        <f t="shared" si="28"/>
        <v>0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0</v>
      </c>
      <c r="V100" s="32">
        <f t="shared" si="33"/>
        <v>0</v>
      </c>
      <c r="W100" s="35">
        <v>0</v>
      </c>
      <c r="X100" s="32">
        <f t="shared" si="34"/>
        <v>0</v>
      </c>
      <c r="Y100" s="35">
        <v>0</v>
      </c>
      <c r="Z100" s="32">
        <f t="shared" si="35"/>
        <v>0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0</v>
      </c>
      <c r="AE100" s="32">
        <f t="shared" si="38"/>
        <v>0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0</v>
      </c>
      <c r="D101" s="35">
        <v>0</v>
      </c>
      <c r="E101" s="32">
        <f t="shared" si="23"/>
        <v>0</v>
      </c>
      <c r="F101" s="35">
        <v>0</v>
      </c>
      <c r="G101" s="32">
        <f t="shared" si="24"/>
        <v>0</v>
      </c>
      <c r="H101" s="106">
        <f t="shared" si="44"/>
        <v>0</v>
      </c>
      <c r="I101" s="32">
        <f t="shared" si="25"/>
        <v>0</v>
      </c>
      <c r="J101" s="32">
        <f t="shared" si="26"/>
        <v>0</v>
      </c>
      <c r="K101" s="35">
        <v>0</v>
      </c>
      <c r="L101" s="32">
        <f t="shared" si="27"/>
        <v>0</v>
      </c>
      <c r="M101" s="35">
        <v>0</v>
      </c>
      <c r="N101" s="32">
        <f t="shared" si="28"/>
        <v>0</v>
      </c>
      <c r="O101" s="99">
        <f t="shared" si="48"/>
        <v>0</v>
      </c>
      <c r="P101" s="32">
        <f t="shared" si="30"/>
        <v>0</v>
      </c>
      <c r="Q101" s="35">
        <v>0</v>
      </c>
      <c r="R101" s="32">
        <f t="shared" si="31"/>
        <v>0</v>
      </c>
      <c r="S101" s="35">
        <v>0</v>
      </c>
      <c r="T101" s="32">
        <f t="shared" si="32"/>
        <v>0</v>
      </c>
      <c r="U101" s="35">
        <v>0</v>
      </c>
      <c r="V101" s="32">
        <f t="shared" si="33"/>
        <v>0</v>
      </c>
      <c r="W101" s="35">
        <v>0</v>
      </c>
      <c r="X101" s="32">
        <f t="shared" si="34"/>
        <v>0</v>
      </c>
      <c r="Y101" s="35">
        <v>0</v>
      </c>
      <c r="Z101" s="32">
        <f t="shared" si="35"/>
        <v>0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0</v>
      </c>
      <c r="AE101" s="32">
        <f t="shared" si="38"/>
        <v>0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82" fitToHeight="2" orientation="landscape" r:id="rId1"/>
  <headerFooter scaleWithDoc="0">
    <oddHeader>&amp;R&amp;P</oddHeader>
    <oddFooter>&amp;R&amp;P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80" activePane="bottomRight" state="frozen"/>
      <selection activeCell="D2" sqref="D2:D6"/>
      <selection pane="topRight" activeCell="D2" sqref="D2:D6"/>
      <selection pane="bottomLeft" activeCell="D2" sqref="D2:D6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173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3815.96</v>
      </c>
      <c r="D8" s="65">
        <f>D9+D21+D40+D55+D72+D79+D90+D64+D102</f>
        <v>3606</v>
      </c>
      <c r="E8" s="62">
        <f>IF(C8=0,0,D8/C8*100)</f>
        <v>94.497845889369913</v>
      </c>
      <c r="F8" s="65">
        <f>F9+F21+F40+F55+F72+F79+F90+F64+F102</f>
        <v>2090</v>
      </c>
      <c r="G8" s="62">
        <f>IF(D8=0,0,F8/D8*100)</f>
        <v>57.958957293399891</v>
      </c>
      <c r="H8" s="65">
        <f>H9+H21+H40+H55+H72+H79+H90+H64+H102</f>
        <v>3564</v>
      </c>
      <c r="I8" s="62">
        <f>IF(D8=0,0,H8/D8*100)</f>
        <v>98.835274542429289</v>
      </c>
      <c r="J8" s="62">
        <f>IF(C8=0,0,H8/C8*100)</f>
        <v>93.397205421440475</v>
      </c>
      <c r="K8" s="65">
        <f>K9+K21+K40+K55+K72+K79+K90+K64+K102</f>
        <v>3185</v>
      </c>
      <c r="L8" s="62">
        <f>IF(D8=0,0,K8/D8*100)</f>
        <v>88.325013865779255</v>
      </c>
      <c r="M8" s="65">
        <f>M9+M21+M40+M55+M72+M79+M90+M64+M102</f>
        <v>379</v>
      </c>
      <c r="N8" s="62">
        <f>IF(D8=0,0,M8/D8*100)</f>
        <v>10.510260676650027</v>
      </c>
      <c r="O8" s="65">
        <f>O9+O21+O40+O55+O72+O79+O90+O64+O102</f>
        <v>42</v>
      </c>
      <c r="P8" s="62">
        <f>IF(D8=0,0,O8/D8*100)</f>
        <v>1.1647254575707155</v>
      </c>
      <c r="Q8" s="65">
        <f>Q9+Q21+Q40+Q55+Q72+Q79+Q90+Q64+Q102</f>
        <v>21</v>
      </c>
      <c r="R8" s="62">
        <f>IF(O8=0,0,Q8/O8*100)</f>
        <v>50</v>
      </c>
      <c r="S8" s="65">
        <f>S9+S21+S40+S55+S72+S79+S90+S64+S102</f>
        <v>430</v>
      </c>
      <c r="T8" s="62">
        <f>IF(D8=0,0,S8/D8*100)</f>
        <v>11.924570160843039</v>
      </c>
      <c r="U8" s="65">
        <f>U9+U21+U40+U55+U72+U79+U90+U64+U102</f>
        <v>166</v>
      </c>
      <c r="V8" s="62">
        <f>IF(D8=0,0,U8/D8*100)</f>
        <v>4.6034387132556853</v>
      </c>
      <c r="W8" s="65">
        <f>W9+W21+W40+W55+W72+W79+W90+W64+W102</f>
        <v>86</v>
      </c>
      <c r="X8" s="62">
        <f>IF(D8=0,0,W8/D8*100)</f>
        <v>2.384914032168608</v>
      </c>
      <c r="Y8" s="65">
        <f>Y9+Y21+Y40+Y55+Y72+Y79+Y90+Y64+Y102</f>
        <v>564</v>
      </c>
      <c r="Z8" s="62">
        <f>IF(D8=0,0,Y8/D8*100)</f>
        <v>15.640599001663894</v>
      </c>
      <c r="AA8" s="65">
        <f>AA9+AA21+AA40+AA55+AA72+AA79+AA90+AA64+AA102</f>
        <v>41</v>
      </c>
      <c r="AB8" s="62">
        <f>IF(D8=0,0,AA8/D8*100)</f>
        <v>1.1369938990571271</v>
      </c>
      <c r="AC8" s="62">
        <f>IF(Y8=0,0,AA8/Y8*100)</f>
        <v>7.2695035460992905</v>
      </c>
      <c r="AD8" s="65">
        <f>AD9+AD21+AD40+AD55+AD72+AD79+AD90+AD64+AD102</f>
        <v>447</v>
      </c>
      <c r="AE8" s="62">
        <f>IF(D8=0,0,AD8/D8*100)</f>
        <v>12.396006655574043</v>
      </c>
      <c r="AF8" s="65">
        <f>AF9+AF21+AF40+AF55+AF72+AF79+AF90+AF64+AF102</f>
        <v>5</v>
      </c>
      <c r="AG8" s="60">
        <f>IF(D8=0,0,AF8/D8*100)</f>
        <v>0.13865779256794233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181</v>
      </c>
      <c r="D9" s="10">
        <f>SUM(D10:D20)</f>
        <v>158</v>
      </c>
      <c r="E9" s="43">
        <f>IF(C9=0,0,D9/C9*100)</f>
        <v>87.292817679558013</v>
      </c>
      <c r="F9" s="10">
        <f>SUM(F10:F20)</f>
        <v>98</v>
      </c>
      <c r="G9" s="43">
        <f>IF(D9=0,0,F9/D9*100)</f>
        <v>62.025316455696199</v>
      </c>
      <c r="H9" s="61">
        <f>SUM(H10:H20)</f>
        <v>157</v>
      </c>
      <c r="I9" s="43">
        <f>IF(D9=0,0,H9/D9*100)</f>
        <v>99.367088607594937</v>
      </c>
      <c r="J9" s="43">
        <f>IF(C9=0,0,H9/C9*100)</f>
        <v>86.740331491712709</v>
      </c>
      <c r="K9" s="10">
        <f>SUM(K10:K20)</f>
        <v>149</v>
      </c>
      <c r="L9" s="43">
        <f>IF(D9=0,0,K9/D9*100)</f>
        <v>94.303797468354432</v>
      </c>
      <c r="M9" s="10">
        <f>SUM(M10:M20)</f>
        <v>8</v>
      </c>
      <c r="N9" s="43">
        <f>IF(D9=0,0,M9/D9*100)</f>
        <v>5.0632911392405067</v>
      </c>
      <c r="O9" s="61">
        <f>SUM(O10:O20)</f>
        <v>1</v>
      </c>
      <c r="P9" s="43">
        <f>IF(D9=0,0,O9/D9*100)</f>
        <v>0.63291139240506333</v>
      </c>
      <c r="Q9" s="10">
        <f>SUM(Q10:Q20)</f>
        <v>0</v>
      </c>
      <c r="R9" s="43">
        <f>IF(O9=0,0,Q9/O9*100)</f>
        <v>0</v>
      </c>
      <c r="S9" s="10">
        <f>SUM(S10:S20)</f>
        <v>10</v>
      </c>
      <c r="T9" s="43">
        <f>IF(D9=0,0,S9/D9*100)</f>
        <v>6.3291139240506329</v>
      </c>
      <c r="U9" s="10">
        <f>SUM(U10:U20)</f>
        <v>8</v>
      </c>
      <c r="V9" s="43">
        <f>IF(D9=0,0,U9/D9*100)</f>
        <v>5.0632911392405067</v>
      </c>
      <c r="W9" s="10">
        <f>SUM(W10:W20)</f>
        <v>5</v>
      </c>
      <c r="X9" s="43">
        <f>IF(D9=0,0,W9/D9*100)</f>
        <v>3.1645569620253164</v>
      </c>
      <c r="Y9" s="10">
        <f>SUM(Y10:Y20)</f>
        <v>30</v>
      </c>
      <c r="Z9" s="43">
        <f>IF(D9=0,0,Y9/D9*100)</f>
        <v>18.9873417721519</v>
      </c>
      <c r="AA9" s="10">
        <f>SUM(AA10:AA20)</f>
        <v>0</v>
      </c>
      <c r="AB9" s="43">
        <f>IF(D9=0,0,AA9/D9*100)</f>
        <v>0</v>
      </c>
      <c r="AC9" s="43">
        <f>IF(Y9=0,0,AA9/Y9*100)</f>
        <v>0</v>
      </c>
      <c r="AD9" s="10">
        <f>SUM(AD10:AD20)</f>
        <v>27</v>
      </c>
      <c r="AE9" s="43">
        <f>IF(D9=0,0,AD9/D9*100)</f>
        <v>17.088607594936708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4</v>
      </c>
      <c r="D10" s="35">
        <v>4</v>
      </c>
      <c r="E10" s="32">
        <f>IF(C10=0,0,D10/C10*100)</f>
        <v>100</v>
      </c>
      <c r="F10" s="35">
        <v>3</v>
      </c>
      <c r="G10" s="32">
        <f>IF(D10=0,0,F10/D10*100)</f>
        <v>75</v>
      </c>
      <c r="H10" s="106">
        <f>K10+M10</f>
        <v>4</v>
      </c>
      <c r="I10" s="32">
        <f>IF(D10=0,0,H10/D10*100)</f>
        <v>100</v>
      </c>
      <c r="J10" s="32">
        <f>IF(C10=0,0,H10/C10*100)</f>
        <v>100</v>
      </c>
      <c r="K10" s="35">
        <v>4</v>
      </c>
      <c r="L10" s="32">
        <f>IF(D10=0,0,K10/D10*100)</f>
        <v>100</v>
      </c>
      <c r="M10" s="35">
        <v>0</v>
      </c>
      <c r="N10" s="32">
        <f>IF(D10=0,0,M10/D10*100)</f>
        <v>0</v>
      </c>
      <c r="O10" s="99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0</v>
      </c>
      <c r="V10" s="32">
        <f>IF(D10=0,0,U10/D10*100)</f>
        <v>0</v>
      </c>
      <c r="W10" s="35">
        <v>0</v>
      </c>
      <c r="X10" s="32">
        <f>IF(D10=0,0,W10/D10*100)</f>
        <v>0</v>
      </c>
      <c r="Y10" s="35">
        <v>1</v>
      </c>
      <c r="Z10" s="32">
        <f>IF(D10=0,0,Y10/D10*100)</f>
        <v>25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16</v>
      </c>
      <c r="D11" s="35">
        <v>15</v>
      </c>
      <c r="E11" s="32">
        <f>IF(C11=0,0,D11/C11*100)</f>
        <v>93.75</v>
      </c>
      <c r="F11" s="35">
        <v>9</v>
      </c>
      <c r="G11" s="32">
        <f>IF(D11=0,0,F11/D11*100)</f>
        <v>60</v>
      </c>
      <c r="H11" s="106">
        <f t="shared" ref="H11:H80" si="0">K11+M11</f>
        <v>15</v>
      </c>
      <c r="I11" s="32">
        <f>IF(D11=0,0,H11/D11*100)</f>
        <v>100</v>
      </c>
      <c r="J11" s="32">
        <f>IF(C11=0,0,H11/C11*100)</f>
        <v>93.75</v>
      </c>
      <c r="K11" s="35">
        <v>15</v>
      </c>
      <c r="L11" s="32">
        <f>IF(D11=0,0,K11/D11*100)</f>
        <v>100</v>
      </c>
      <c r="M11" s="35">
        <v>0</v>
      </c>
      <c r="N11" s="32">
        <f>IF(D11=0,0,M11/D11*100)</f>
        <v>0</v>
      </c>
      <c r="O11" s="99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1</v>
      </c>
      <c r="T11" s="32">
        <f>IF(D11=0,0,S11/D11*100)</f>
        <v>6.666666666666667</v>
      </c>
      <c r="U11" s="35">
        <v>1</v>
      </c>
      <c r="V11" s="32">
        <f>IF(D11=0,0,U11/D11*100)</f>
        <v>6.666666666666667</v>
      </c>
      <c r="W11" s="35">
        <v>2</v>
      </c>
      <c r="X11" s="32">
        <f>IF(D11=0,0,W11/D11*100)</f>
        <v>13.333333333333334</v>
      </c>
      <c r="Y11" s="35">
        <v>2</v>
      </c>
      <c r="Z11" s="32">
        <f>IF(D11=0,0,Y11/D11*100)</f>
        <v>13.333333333333334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4</v>
      </c>
      <c r="AE11" s="32">
        <f>IF(D11=0,0,AD11/D11*100)</f>
        <v>26.666666666666668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5</v>
      </c>
      <c r="D12" s="35">
        <v>3</v>
      </c>
      <c r="E12" s="32">
        <f t="shared" ref="E12:E78" si="2">IF(C12=0,0,D12/C12*100)</f>
        <v>60</v>
      </c>
      <c r="F12" s="35">
        <v>2</v>
      </c>
      <c r="G12" s="32">
        <f t="shared" ref="G12:G78" si="3">IF(D12=0,0,F12/D12*100)</f>
        <v>66.666666666666657</v>
      </c>
      <c r="H12" s="106">
        <f t="shared" si="0"/>
        <v>3</v>
      </c>
      <c r="I12" s="32">
        <f t="shared" ref="I12:I78" si="4">IF(D12=0,0,H12/D12*100)</f>
        <v>100</v>
      </c>
      <c r="J12" s="32">
        <f t="shared" ref="J12:J78" si="5">IF(C12=0,0,H12/C12*100)</f>
        <v>60</v>
      </c>
      <c r="K12" s="35">
        <v>3</v>
      </c>
      <c r="L12" s="32">
        <f t="shared" ref="L12:L79" si="6">IF(D12=0,0,K12/D12*100)</f>
        <v>100</v>
      </c>
      <c r="M12" s="35">
        <v>0</v>
      </c>
      <c r="N12" s="32">
        <f t="shared" ref="N12:N78" si="7">IF(D12=0,0,M12/D12*100)</f>
        <v>0</v>
      </c>
      <c r="O12" s="99">
        <f t="shared" si="1"/>
        <v>0</v>
      </c>
      <c r="P12" s="32">
        <f t="shared" ref="P12:P78" si="8">IF(D12=0,0,O12/D12*100)</f>
        <v>0</v>
      </c>
      <c r="Q12" s="35">
        <v>0</v>
      </c>
      <c r="R12" s="32">
        <f t="shared" ref="R12:R79" si="9">IF(O12=0,0,Q12/O12*100)</f>
        <v>0</v>
      </c>
      <c r="S12" s="35">
        <v>0</v>
      </c>
      <c r="T12" s="32">
        <f t="shared" ref="T12:T78" si="10">IF(D12=0,0,S12/D12*100)</f>
        <v>0</v>
      </c>
      <c r="U12" s="35">
        <v>0</v>
      </c>
      <c r="V12" s="32">
        <f t="shared" ref="V12:V79" si="11">IF(D12=0,0,U12/D12*100)</f>
        <v>0</v>
      </c>
      <c r="W12" s="35">
        <v>0</v>
      </c>
      <c r="X12" s="32">
        <f t="shared" ref="X12:X78" si="12">IF(D12=0,0,W12/D12*100)</f>
        <v>0</v>
      </c>
      <c r="Y12" s="35">
        <v>1</v>
      </c>
      <c r="Z12" s="32">
        <f t="shared" ref="Z12:Z78" si="13">IF(D12=0,0,Y12/D12*100)</f>
        <v>33.333333333333329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1</v>
      </c>
      <c r="AE12" s="32">
        <f t="shared" ref="AE12:AE79" si="16">IF(D12=0,0,AD12/D12*100)</f>
        <v>33.333333333333329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31</v>
      </c>
      <c r="D13" s="35">
        <v>29</v>
      </c>
      <c r="E13" s="32">
        <f t="shared" si="2"/>
        <v>93.548387096774192</v>
      </c>
      <c r="F13" s="35">
        <v>20</v>
      </c>
      <c r="G13" s="32">
        <f t="shared" si="3"/>
        <v>68.965517241379317</v>
      </c>
      <c r="H13" s="106">
        <f t="shared" si="0"/>
        <v>29</v>
      </c>
      <c r="I13" s="32">
        <f t="shared" si="4"/>
        <v>100</v>
      </c>
      <c r="J13" s="32">
        <f t="shared" si="5"/>
        <v>93.548387096774192</v>
      </c>
      <c r="K13" s="35">
        <v>29</v>
      </c>
      <c r="L13" s="32">
        <f t="shared" si="6"/>
        <v>100</v>
      </c>
      <c r="M13" s="35">
        <v>0</v>
      </c>
      <c r="N13" s="32">
        <f t="shared" si="7"/>
        <v>0</v>
      </c>
      <c r="O13" s="99">
        <f t="shared" si="1"/>
        <v>0</v>
      </c>
      <c r="P13" s="32">
        <f t="shared" si="8"/>
        <v>0</v>
      </c>
      <c r="Q13" s="35">
        <v>0</v>
      </c>
      <c r="R13" s="32">
        <f t="shared" si="9"/>
        <v>0</v>
      </c>
      <c r="S13" s="35">
        <v>3</v>
      </c>
      <c r="T13" s="32">
        <f t="shared" si="10"/>
        <v>10.344827586206897</v>
      </c>
      <c r="U13" s="35">
        <v>1</v>
      </c>
      <c r="V13" s="32">
        <f t="shared" si="11"/>
        <v>3.4482758620689653</v>
      </c>
      <c r="W13" s="35">
        <v>2</v>
      </c>
      <c r="X13" s="32">
        <f t="shared" si="12"/>
        <v>6.8965517241379306</v>
      </c>
      <c r="Y13" s="35">
        <v>6</v>
      </c>
      <c r="Z13" s="32">
        <f t="shared" si="13"/>
        <v>20.689655172413794</v>
      </c>
      <c r="AA13" s="35">
        <v>0</v>
      </c>
      <c r="AB13" s="32">
        <f t="shared" si="14"/>
        <v>0</v>
      </c>
      <c r="AC13" s="32">
        <f t="shared" si="15"/>
        <v>0</v>
      </c>
      <c r="AD13" s="35">
        <v>5</v>
      </c>
      <c r="AE13" s="32">
        <f t="shared" si="16"/>
        <v>17.241379310344829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28</v>
      </c>
      <c r="D14" s="35">
        <v>25</v>
      </c>
      <c r="E14" s="32">
        <f t="shared" si="2"/>
        <v>89.285714285714292</v>
      </c>
      <c r="F14" s="35">
        <v>13</v>
      </c>
      <c r="G14" s="32">
        <f t="shared" si="3"/>
        <v>52</v>
      </c>
      <c r="H14" s="106">
        <f t="shared" si="0"/>
        <v>25</v>
      </c>
      <c r="I14" s="32">
        <f t="shared" si="4"/>
        <v>100</v>
      </c>
      <c r="J14" s="32">
        <f t="shared" si="5"/>
        <v>89.285714285714292</v>
      </c>
      <c r="K14" s="35">
        <v>21</v>
      </c>
      <c r="L14" s="32">
        <f t="shared" si="6"/>
        <v>84</v>
      </c>
      <c r="M14" s="35">
        <v>4</v>
      </c>
      <c r="N14" s="32">
        <f t="shared" si="7"/>
        <v>16</v>
      </c>
      <c r="O14" s="99">
        <f t="shared" si="1"/>
        <v>0</v>
      </c>
      <c r="P14" s="32">
        <f t="shared" si="8"/>
        <v>0</v>
      </c>
      <c r="Q14" s="35">
        <v>0</v>
      </c>
      <c r="R14" s="32">
        <f t="shared" si="9"/>
        <v>0</v>
      </c>
      <c r="S14" s="35">
        <v>3</v>
      </c>
      <c r="T14" s="32">
        <f t="shared" si="10"/>
        <v>12</v>
      </c>
      <c r="U14" s="35">
        <v>2</v>
      </c>
      <c r="V14" s="32">
        <f t="shared" si="11"/>
        <v>8</v>
      </c>
      <c r="W14" s="35">
        <v>0</v>
      </c>
      <c r="X14" s="32">
        <f t="shared" si="12"/>
        <v>0</v>
      </c>
      <c r="Y14" s="35">
        <v>2</v>
      </c>
      <c r="Z14" s="32">
        <f t="shared" si="13"/>
        <v>8</v>
      </c>
      <c r="AA14" s="35">
        <v>0</v>
      </c>
      <c r="AB14" s="32">
        <f t="shared" si="14"/>
        <v>0</v>
      </c>
      <c r="AC14" s="32">
        <f t="shared" si="15"/>
        <v>0</v>
      </c>
      <c r="AD14" s="35">
        <v>1</v>
      </c>
      <c r="AE14" s="32">
        <f t="shared" si="16"/>
        <v>4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57</v>
      </c>
      <c r="D15" s="35">
        <v>44</v>
      </c>
      <c r="E15" s="32">
        <f t="shared" si="2"/>
        <v>77.192982456140342</v>
      </c>
      <c r="F15" s="35">
        <v>27</v>
      </c>
      <c r="G15" s="32">
        <f t="shared" si="3"/>
        <v>61.363636363636367</v>
      </c>
      <c r="H15" s="106">
        <f t="shared" si="0"/>
        <v>44</v>
      </c>
      <c r="I15" s="32">
        <f t="shared" si="4"/>
        <v>100</v>
      </c>
      <c r="J15" s="32">
        <f t="shared" si="5"/>
        <v>77.192982456140342</v>
      </c>
      <c r="K15" s="35">
        <v>43</v>
      </c>
      <c r="L15" s="32">
        <f t="shared" si="6"/>
        <v>97.727272727272734</v>
      </c>
      <c r="M15" s="35">
        <v>1</v>
      </c>
      <c r="N15" s="32">
        <f t="shared" si="7"/>
        <v>2.2727272727272729</v>
      </c>
      <c r="O15" s="99">
        <f t="shared" si="1"/>
        <v>0</v>
      </c>
      <c r="P15" s="32">
        <f t="shared" si="8"/>
        <v>0</v>
      </c>
      <c r="Q15" s="35">
        <v>0</v>
      </c>
      <c r="R15" s="32">
        <f t="shared" si="9"/>
        <v>0</v>
      </c>
      <c r="S15" s="35">
        <v>0</v>
      </c>
      <c r="T15" s="32">
        <f t="shared" si="10"/>
        <v>0</v>
      </c>
      <c r="U15" s="35">
        <v>2</v>
      </c>
      <c r="V15" s="32">
        <f t="shared" si="11"/>
        <v>4.5454545454545459</v>
      </c>
      <c r="W15" s="35">
        <v>0</v>
      </c>
      <c r="X15" s="32">
        <f t="shared" si="12"/>
        <v>0</v>
      </c>
      <c r="Y15" s="35">
        <v>9</v>
      </c>
      <c r="Z15" s="32">
        <f t="shared" si="13"/>
        <v>20.454545454545457</v>
      </c>
      <c r="AA15" s="35">
        <v>0</v>
      </c>
      <c r="AB15" s="32">
        <f t="shared" si="14"/>
        <v>0</v>
      </c>
      <c r="AC15" s="32">
        <f t="shared" si="15"/>
        <v>0</v>
      </c>
      <c r="AD15" s="35">
        <v>12</v>
      </c>
      <c r="AE15" s="32">
        <f t="shared" si="16"/>
        <v>27.27272727272727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0</v>
      </c>
      <c r="D16" s="35">
        <v>0</v>
      </c>
      <c r="E16" s="32">
        <f t="shared" si="2"/>
        <v>0</v>
      </c>
      <c r="F16" s="35">
        <v>0</v>
      </c>
      <c r="G16" s="32">
        <f t="shared" si="3"/>
        <v>0</v>
      </c>
      <c r="H16" s="106">
        <f t="shared" si="0"/>
        <v>0</v>
      </c>
      <c r="I16" s="32">
        <f t="shared" si="4"/>
        <v>0</v>
      </c>
      <c r="J16" s="32">
        <f t="shared" si="5"/>
        <v>0</v>
      </c>
      <c r="K16" s="35">
        <v>0</v>
      </c>
      <c r="L16" s="32">
        <f t="shared" si="6"/>
        <v>0</v>
      </c>
      <c r="M16" s="35">
        <v>0</v>
      </c>
      <c r="N16" s="32">
        <f t="shared" si="7"/>
        <v>0</v>
      </c>
      <c r="O16" s="99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6</v>
      </c>
      <c r="D17" s="35">
        <v>5</v>
      </c>
      <c r="E17" s="32">
        <f t="shared" si="2"/>
        <v>83.333333333333343</v>
      </c>
      <c r="F17" s="35">
        <v>3</v>
      </c>
      <c r="G17" s="32">
        <f t="shared" si="3"/>
        <v>60</v>
      </c>
      <c r="H17" s="106">
        <f t="shared" si="0"/>
        <v>4</v>
      </c>
      <c r="I17" s="32">
        <f t="shared" si="4"/>
        <v>80</v>
      </c>
      <c r="J17" s="32">
        <f t="shared" si="5"/>
        <v>66.666666666666657</v>
      </c>
      <c r="K17" s="35">
        <v>4</v>
      </c>
      <c r="L17" s="32">
        <f t="shared" si="6"/>
        <v>80</v>
      </c>
      <c r="M17" s="35">
        <v>0</v>
      </c>
      <c r="N17" s="32">
        <f t="shared" si="7"/>
        <v>0</v>
      </c>
      <c r="O17" s="99">
        <f t="shared" si="1"/>
        <v>1</v>
      </c>
      <c r="P17" s="32">
        <f t="shared" si="8"/>
        <v>20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1</v>
      </c>
      <c r="V17" s="32">
        <f t="shared" si="11"/>
        <v>20</v>
      </c>
      <c r="W17" s="35">
        <v>0</v>
      </c>
      <c r="X17" s="32">
        <f t="shared" si="12"/>
        <v>0</v>
      </c>
      <c r="Y17" s="35">
        <v>1</v>
      </c>
      <c r="Z17" s="32">
        <f t="shared" si="13"/>
        <v>20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1</v>
      </c>
      <c r="AE17" s="32">
        <f t="shared" si="16"/>
        <v>20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14</v>
      </c>
      <c r="D18" s="35">
        <v>14</v>
      </c>
      <c r="E18" s="32">
        <f t="shared" si="2"/>
        <v>100</v>
      </c>
      <c r="F18" s="35">
        <v>9</v>
      </c>
      <c r="G18" s="32">
        <f t="shared" si="3"/>
        <v>64.285714285714292</v>
      </c>
      <c r="H18" s="106">
        <f t="shared" si="0"/>
        <v>14</v>
      </c>
      <c r="I18" s="32">
        <f t="shared" si="4"/>
        <v>100</v>
      </c>
      <c r="J18" s="32">
        <f t="shared" si="5"/>
        <v>100</v>
      </c>
      <c r="K18" s="35">
        <v>12</v>
      </c>
      <c r="L18" s="32">
        <f t="shared" si="6"/>
        <v>85.714285714285708</v>
      </c>
      <c r="M18" s="35">
        <v>2</v>
      </c>
      <c r="N18" s="32">
        <f t="shared" si="7"/>
        <v>14.285714285714285</v>
      </c>
      <c r="O18" s="99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2</v>
      </c>
      <c r="T18" s="32">
        <f t="shared" si="10"/>
        <v>14.285714285714285</v>
      </c>
      <c r="U18" s="35">
        <v>1</v>
      </c>
      <c r="V18" s="32">
        <f t="shared" si="11"/>
        <v>7.1428571428571423</v>
      </c>
      <c r="W18" s="35">
        <v>1</v>
      </c>
      <c r="X18" s="32">
        <f t="shared" si="12"/>
        <v>7.1428571428571423</v>
      </c>
      <c r="Y18" s="35">
        <v>5</v>
      </c>
      <c r="Z18" s="32">
        <f t="shared" si="13"/>
        <v>35.714285714285715</v>
      </c>
      <c r="AA18" s="35">
        <v>0</v>
      </c>
      <c r="AB18" s="32">
        <f t="shared" si="14"/>
        <v>0</v>
      </c>
      <c r="AC18" s="32">
        <f t="shared" si="15"/>
        <v>0</v>
      </c>
      <c r="AD18" s="35">
        <v>2</v>
      </c>
      <c r="AE18" s="32">
        <f t="shared" si="16"/>
        <v>14.285714285714285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17</v>
      </c>
      <c r="D19" s="35">
        <v>16</v>
      </c>
      <c r="E19" s="32">
        <f t="shared" si="2"/>
        <v>94.117647058823522</v>
      </c>
      <c r="F19" s="35">
        <v>11</v>
      </c>
      <c r="G19" s="32">
        <f t="shared" si="3"/>
        <v>68.75</v>
      </c>
      <c r="H19" s="106">
        <f t="shared" si="0"/>
        <v>16</v>
      </c>
      <c r="I19" s="32">
        <f t="shared" si="4"/>
        <v>100</v>
      </c>
      <c r="J19" s="32">
        <f t="shared" si="5"/>
        <v>94.117647058823522</v>
      </c>
      <c r="K19" s="35">
        <v>15</v>
      </c>
      <c r="L19" s="32">
        <f t="shared" si="6"/>
        <v>93.75</v>
      </c>
      <c r="M19" s="35">
        <v>1</v>
      </c>
      <c r="N19" s="32">
        <f t="shared" si="7"/>
        <v>6.25</v>
      </c>
      <c r="O19" s="99">
        <f t="shared" si="1"/>
        <v>0</v>
      </c>
      <c r="P19" s="32">
        <f t="shared" si="8"/>
        <v>0</v>
      </c>
      <c r="Q19" s="35">
        <v>0</v>
      </c>
      <c r="R19" s="32">
        <f t="shared" si="9"/>
        <v>0</v>
      </c>
      <c r="S19" s="35">
        <v>1</v>
      </c>
      <c r="T19" s="32">
        <f t="shared" si="10"/>
        <v>6.25</v>
      </c>
      <c r="U19" s="35">
        <v>0</v>
      </c>
      <c r="V19" s="32">
        <f t="shared" si="11"/>
        <v>0</v>
      </c>
      <c r="W19" s="35">
        <v>0</v>
      </c>
      <c r="X19" s="32">
        <f t="shared" si="12"/>
        <v>0</v>
      </c>
      <c r="Y19" s="35">
        <v>2</v>
      </c>
      <c r="Z19" s="32">
        <f t="shared" si="13"/>
        <v>12.5</v>
      </c>
      <c r="AA19" s="35">
        <v>0</v>
      </c>
      <c r="AB19" s="32">
        <f t="shared" si="14"/>
        <v>0</v>
      </c>
      <c r="AC19" s="32">
        <f t="shared" si="15"/>
        <v>0</v>
      </c>
      <c r="AD19" s="35">
        <v>1</v>
      </c>
      <c r="AE19" s="32">
        <f t="shared" si="16"/>
        <v>6.25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3</v>
      </c>
      <c r="D20" s="35">
        <v>3</v>
      </c>
      <c r="E20" s="32">
        <f t="shared" si="2"/>
        <v>100</v>
      </c>
      <c r="F20" s="35">
        <v>1</v>
      </c>
      <c r="G20" s="32">
        <f t="shared" si="3"/>
        <v>33.333333333333329</v>
      </c>
      <c r="H20" s="106">
        <f t="shared" si="0"/>
        <v>3</v>
      </c>
      <c r="I20" s="32">
        <f t="shared" si="4"/>
        <v>100</v>
      </c>
      <c r="J20" s="32">
        <f t="shared" si="5"/>
        <v>100</v>
      </c>
      <c r="K20" s="35">
        <v>3</v>
      </c>
      <c r="L20" s="32">
        <f t="shared" si="6"/>
        <v>100</v>
      </c>
      <c r="M20" s="35">
        <v>0</v>
      </c>
      <c r="N20" s="32">
        <f t="shared" si="7"/>
        <v>0</v>
      </c>
      <c r="O20" s="99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1</v>
      </c>
      <c r="Z20" s="32">
        <f t="shared" si="13"/>
        <v>33.333333333333329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971</v>
      </c>
      <c r="D21" s="10">
        <f>SUM(D22:D39)</f>
        <v>920</v>
      </c>
      <c r="E21" s="43">
        <f>IF(C21=0,0,D21/C21*100)</f>
        <v>94.74768280123584</v>
      </c>
      <c r="F21" s="10">
        <f>SUM(F22:F39)</f>
        <v>542</v>
      </c>
      <c r="G21" s="43">
        <f>IF(D21=0,0,F21/D21*100)</f>
        <v>58.913043478260875</v>
      </c>
      <c r="H21" s="61">
        <f>SUM(H22:H39)</f>
        <v>914</v>
      </c>
      <c r="I21" s="43">
        <f>IF(D21=0,0,H21/D21*100)</f>
        <v>99.34782608695653</v>
      </c>
      <c r="J21" s="43">
        <f>IF(C21=0,0,H21/C21*100)</f>
        <v>94.129763130792995</v>
      </c>
      <c r="K21" s="10">
        <f>SUM(K22:K39)</f>
        <v>869</v>
      </c>
      <c r="L21" s="43">
        <f>IF(D21=0,0,K21/D21*100)</f>
        <v>94.456521739130437</v>
      </c>
      <c r="M21" s="10">
        <f>SUM(M22:M39)</f>
        <v>45</v>
      </c>
      <c r="N21" s="43">
        <f>IF(D21=0,0,M21/D21*100)</f>
        <v>4.8913043478260869</v>
      </c>
      <c r="O21" s="61">
        <f>SUM(O22:O39)</f>
        <v>6</v>
      </c>
      <c r="P21" s="43">
        <f>IF(D21=0,0,O21/D21*100)</f>
        <v>0.65217391304347827</v>
      </c>
      <c r="Q21" s="10">
        <f>SUM(Q22:Q39)</f>
        <v>0</v>
      </c>
      <c r="R21" s="43">
        <f t="shared" si="9"/>
        <v>0</v>
      </c>
      <c r="S21" s="10">
        <f>SUM(S22:S39)</f>
        <v>124</v>
      </c>
      <c r="T21" s="43">
        <f>IF(D21=0,0,S21/D21*100)</f>
        <v>13.478260869565217</v>
      </c>
      <c r="U21" s="10">
        <f>SUM(U22:U39)</f>
        <v>48</v>
      </c>
      <c r="V21" s="43">
        <f t="shared" si="11"/>
        <v>5.2173913043478262</v>
      </c>
      <c r="W21" s="10">
        <f>SUM(W22:W39)</f>
        <v>8</v>
      </c>
      <c r="X21" s="43">
        <f>IF(D21=0,0,W21/D21*100)</f>
        <v>0.86956521739130432</v>
      </c>
      <c r="Y21" s="10">
        <f>SUM(Y22:Y39)</f>
        <v>173</v>
      </c>
      <c r="Z21" s="43">
        <f>IF(D21=0,0,Y21/D21*100)</f>
        <v>18.804347826086957</v>
      </c>
      <c r="AA21" s="10">
        <f>SUM(AA22:AA39)</f>
        <v>10</v>
      </c>
      <c r="AB21" s="43">
        <f>IF(D21=0,0,AA21/D21*100)</f>
        <v>1.0869565217391304</v>
      </c>
      <c r="AC21" s="43">
        <f>IF(Y21=0,0,AA21/Y21*100)</f>
        <v>5.7803468208092488</v>
      </c>
      <c r="AD21" s="10">
        <f>SUM(AD22:AD39)</f>
        <v>109</v>
      </c>
      <c r="AE21" s="43">
        <f t="shared" si="16"/>
        <v>11.847826086956522</v>
      </c>
      <c r="AF21" s="10">
        <f>SUM(AF22:AF39)</f>
        <v>1</v>
      </c>
      <c r="AG21" s="43">
        <f>IF(D21=0,0,AF21/D21*100)</f>
        <v>0.10869565217391304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114</v>
      </c>
      <c r="D22" s="35">
        <v>108</v>
      </c>
      <c r="E22" s="32">
        <f t="shared" si="2"/>
        <v>94.73684210526315</v>
      </c>
      <c r="F22" s="35">
        <v>56</v>
      </c>
      <c r="G22" s="32">
        <f t="shared" si="3"/>
        <v>51.851851851851848</v>
      </c>
      <c r="H22" s="106">
        <f t="shared" si="0"/>
        <v>108</v>
      </c>
      <c r="I22" s="32">
        <f t="shared" si="4"/>
        <v>100</v>
      </c>
      <c r="J22" s="32">
        <f t="shared" si="5"/>
        <v>94.73684210526315</v>
      </c>
      <c r="K22" s="35">
        <v>105</v>
      </c>
      <c r="L22" s="32">
        <f t="shared" si="6"/>
        <v>97.222222222222214</v>
      </c>
      <c r="M22" s="35">
        <v>3</v>
      </c>
      <c r="N22" s="32">
        <f t="shared" si="7"/>
        <v>2.7777777777777777</v>
      </c>
      <c r="O22" s="99">
        <f t="shared" ref="O22:O39" si="18">D22-H22</f>
        <v>0</v>
      </c>
      <c r="P22" s="32">
        <f t="shared" si="8"/>
        <v>0</v>
      </c>
      <c r="Q22" s="35">
        <v>0</v>
      </c>
      <c r="R22" s="32">
        <f t="shared" si="9"/>
        <v>0</v>
      </c>
      <c r="S22" s="35">
        <v>9</v>
      </c>
      <c r="T22" s="32">
        <f t="shared" si="10"/>
        <v>8.3333333333333321</v>
      </c>
      <c r="U22" s="35">
        <v>5</v>
      </c>
      <c r="V22" s="32">
        <f t="shared" si="11"/>
        <v>4.6296296296296298</v>
      </c>
      <c r="W22" s="35">
        <v>1</v>
      </c>
      <c r="X22" s="32">
        <f t="shared" si="12"/>
        <v>0.92592592592592582</v>
      </c>
      <c r="Y22" s="35">
        <v>14</v>
      </c>
      <c r="Z22" s="32">
        <f t="shared" si="13"/>
        <v>12.962962962962962</v>
      </c>
      <c r="AA22" s="35">
        <v>0</v>
      </c>
      <c r="AB22" s="32">
        <f t="shared" si="14"/>
        <v>0</v>
      </c>
      <c r="AC22" s="32">
        <f t="shared" si="15"/>
        <v>0</v>
      </c>
      <c r="AD22" s="35">
        <v>9</v>
      </c>
      <c r="AE22" s="32">
        <f t="shared" si="16"/>
        <v>8.3333333333333321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62</v>
      </c>
      <c r="D23" s="35">
        <v>61</v>
      </c>
      <c r="E23" s="32">
        <f t="shared" si="2"/>
        <v>98.387096774193552</v>
      </c>
      <c r="F23" s="35">
        <v>39</v>
      </c>
      <c r="G23" s="32">
        <f t="shared" si="3"/>
        <v>63.934426229508205</v>
      </c>
      <c r="H23" s="106">
        <f t="shared" si="0"/>
        <v>61</v>
      </c>
      <c r="I23" s="32">
        <f t="shared" si="4"/>
        <v>100</v>
      </c>
      <c r="J23" s="32">
        <f t="shared" si="5"/>
        <v>98.387096774193552</v>
      </c>
      <c r="K23" s="35">
        <v>60</v>
      </c>
      <c r="L23" s="32">
        <f t="shared" si="6"/>
        <v>98.360655737704917</v>
      </c>
      <c r="M23" s="35">
        <v>1</v>
      </c>
      <c r="N23" s="32">
        <f t="shared" si="7"/>
        <v>1.639344262295082</v>
      </c>
      <c r="O23" s="99">
        <f t="shared" si="18"/>
        <v>0</v>
      </c>
      <c r="P23" s="32">
        <f t="shared" si="8"/>
        <v>0</v>
      </c>
      <c r="Q23" s="35">
        <v>0</v>
      </c>
      <c r="R23" s="32">
        <f t="shared" si="9"/>
        <v>0</v>
      </c>
      <c r="S23" s="35">
        <v>25</v>
      </c>
      <c r="T23" s="32">
        <f t="shared" si="10"/>
        <v>40.983606557377051</v>
      </c>
      <c r="U23" s="35">
        <v>9</v>
      </c>
      <c r="V23" s="32">
        <f t="shared" si="11"/>
        <v>14.754098360655737</v>
      </c>
      <c r="W23" s="35">
        <v>0</v>
      </c>
      <c r="X23" s="32">
        <f t="shared" si="12"/>
        <v>0</v>
      </c>
      <c r="Y23" s="35">
        <v>19</v>
      </c>
      <c r="Z23" s="32">
        <f t="shared" si="13"/>
        <v>31.147540983606557</v>
      </c>
      <c r="AA23" s="35">
        <v>0</v>
      </c>
      <c r="AB23" s="32">
        <f t="shared" si="14"/>
        <v>0</v>
      </c>
      <c r="AC23" s="32">
        <f t="shared" si="15"/>
        <v>0</v>
      </c>
      <c r="AD23" s="35">
        <v>7</v>
      </c>
      <c r="AE23" s="32">
        <f t="shared" si="16"/>
        <v>11.475409836065573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39</v>
      </c>
      <c r="D24" s="35">
        <v>34</v>
      </c>
      <c r="E24" s="32">
        <f t="shared" si="2"/>
        <v>87.179487179487182</v>
      </c>
      <c r="F24" s="35">
        <v>26</v>
      </c>
      <c r="G24" s="32">
        <f t="shared" si="3"/>
        <v>76.470588235294116</v>
      </c>
      <c r="H24" s="106">
        <f t="shared" si="0"/>
        <v>34</v>
      </c>
      <c r="I24" s="32">
        <f t="shared" si="4"/>
        <v>100</v>
      </c>
      <c r="J24" s="32">
        <f t="shared" si="5"/>
        <v>87.179487179487182</v>
      </c>
      <c r="K24" s="35">
        <v>34</v>
      </c>
      <c r="L24" s="32">
        <f t="shared" si="6"/>
        <v>100</v>
      </c>
      <c r="M24" s="35">
        <v>0</v>
      </c>
      <c r="N24" s="32">
        <f t="shared" si="7"/>
        <v>0</v>
      </c>
      <c r="O24" s="99">
        <f t="shared" si="18"/>
        <v>0</v>
      </c>
      <c r="P24" s="32">
        <f t="shared" si="8"/>
        <v>0</v>
      </c>
      <c r="Q24" s="35">
        <v>0</v>
      </c>
      <c r="R24" s="32">
        <f t="shared" si="9"/>
        <v>0</v>
      </c>
      <c r="S24" s="35">
        <v>4</v>
      </c>
      <c r="T24" s="32">
        <f t="shared" si="10"/>
        <v>11.76470588235294</v>
      </c>
      <c r="U24" s="35">
        <v>4</v>
      </c>
      <c r="V24" s="32">
        <f t="shared" si="11"/>
        <v>11.76470588235294</v>
      </c>
      <c r="W24" s="35">
        <v>1</v>
      </c>
      <c r="X24" s="32">
        <f t="shared" si="12"/>
        <v>2.9411764705882351</v>
      </c>
      <c r="Y24" s="35">
        <v>4</v>
      </c>
      <c r="Z24" s="32">
        <f t="shared" si="13"/>
        <v>11.76470588235294</v>
      </c>
      <c r="AA24" s="35">
        <v>0</v>
      </c>
      <c r="AB24" s="32">
        <f t="shared" si="14"/>
        <v>0</v>
      </c>
      <c r="AC24" s="32">
        <f t="shared" si="15"/>
        <v>0</v>
      </c>
      <c r="AD24" s="35">
        <v>5</v>
      </c>
      <c r="AE24" s="32">
        <f t="shared" si="16"/>
        <v>14.705882352941178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144</v>
      </c>
      <c r="D25" s="35">
        <v>141</v>
      </c>
      <c r="E25" s="32">
        <f t="shared" si="2"/>
        <v>97.916666666666657</v>
      </c>
      <c r="F25" s="35">
        <v>95</v>
      </c>
      <c r="G25" s="32">
        <f t="shared" si="3"/>
        <v>67.37588652482269</v>
      </c>
      <c r="H25" s="106">
        <f t="shared" si="0"/>
        <v>141</v>
      </c>
      <c r="I25" s="32">
        <f t="shared" si="4"/>
        <v>100</v>
      </c>
      <c r="J25" s="32">
        <f t="shared" si="5"/>
        <v>97.916666666666657</v>
      </c>
      <c r="K25" s="35">
        <v>129</v>
      </c>
      <c r="L25" s="32">
        <f t="shared" si="6"/>
        <v>91.489361702127653</v>
      </c>
      <c r="M25" s="35">
        <v>12</v>
      </c>
      <c r="N25" s="32">
        <f t="shared" si="7"/>
        <v>8.5106382978723403</v>
      </c>
      <c r="O25" s="99">
        <f t="shared" si="18"/>
        <v>0</v>
      </c>
      <c r="P25" s="32">
        <f t="shared" si="8"/>
        <v>0</v>
      </c>
      <c r="Q25" s="35">
        <v>0</v>
      </c>
      <c r="R25" s="32">
        <f t="shared" si="9"/>
        <v>0</v>
      </c>
      <c r="S25" s="35">
        <v>13</v>
      </c>
      <c r="T25" s="32">
        <f t="shared" si="10"/>
        <v>9.2198581560283674</v>
      </c>
      <c r="U25" s="35">
        <v>11</v>
      </c>
      <c r="V25" s="32">
        <f t="shared" si="11"/>
        <v>7.8014184397163122</v>
      </c>
      <c r="W25" s="35">
        <v>0</v>
      </c>
      <c r="X25" s="32">
        <f t="shared" si="12"/>
        <v>0</v>
      </c>
      <c r="Y25" s="35">
        <v>20</v>
      </c>
      <c r="Z25" s="32">
        <f t="shared" si="13"/>
        <v>14.184397163120568</v>
      </c>
      <c r="AA25" s="35">
        <v>2</v>
      </c>
      <c r="AB25" s="32">
        <f t="shared" si="14"/>
        <v>1.4184397163120568</v>
      </c>
      <c r="AC25" s="32">
        <f t="shared" si="15"/>
        <v>10</v>
      </c>
      <c r="AD25" s="35">
        <v>10</v>
      </c>
      <c r="AE25" s="32">
        <f t="shared" si="16"/>
        <v>7.0921985815602842</v>
      </c>
      <c r="AF25" s="35">
        <v>1</v>
      </c>
      <c r="AG25" s="32">
        <f t="shared" si="17"/>
        <v>0.70921985815602839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8</v>
      </c>
      <c r="D26" s="35">
        <v>8</v>
      </c>
      <c r="E26" s="32">
        <f t="shared" si="2"/>
        <v>100</v>
      </c>
      <c r="F26" s="35">
        <v>4</v>
      </c>
      <c r="G26" s="32">
        <f t="shared" si="3"/>
        <v>50</v>
      </c>
      <c r="H26" s="106">
        <f t="shared" si="0"/>
        <v>8</v>
      </c>
      <c r="I26" s="32">
        <f t="shared" si="4"/>
        <v>100</v>
      </c>
      <c r="J26" s="32">
        <f t="shared" si="5"/>
        <v>100</v>
      </c>
      <c r="K26" s="35">
        <v>7</v>
      </c>
      <c r="L26" s="32">
        <f t="shared" si="6"/>
        <v>87.5</v>
      </c>
      <c r="M26" s="35">
        <v>1</v>
      </c>
      <c r="N26" s="32">
        <f t="shared" si="7"/>
        <v>12.5</v>
      </c>
      <c r="O26" s="99">
        <f t="shared" si="18"/>
        <v>0</v>
      </c>
      <c r="P26" s="32">
        <f t="shared" si="8"/>
        <v>0</v>
      </c>
      <c r="Q26" s="35">
        <v>0</v>
      </c>
      <c r="R26" s="32">
        <f t="shared" si="9"/>
        <v>0</v>
      </c>
      <c r="S26" s="35">
        <v>1</v>
      </c>
      <c r="T26" s="32">
        <f t="shared" si="10"/>
        <v>12.5</v>
      </c>
      <c r="U26" s="35">
        <v>0</v>
      </c>
      <c r="V26" s="32">
        <f t="shared" si="11"/>
        <v>0</v>
      </c>
      <c r="W26" s="35">
        <v>0</v>
      </c>
      <c r="X26" s="32">
        <f t="shared" si="12"/>
        <v>0</v>
      </c>
      <c r="Y26" s="35">
        <v>1</v>
      </c>
      <c r="Z26" s="32">
        <f t="shared" si="13"/>
        <v>12.5</v>
      </c>
      <c r="AA26" s="35">
        <v>0</v>
      </c>
      <c r="AB26" s="32">
        <f t="shared" si="14"/>
        <v>0</v>
      </c>
      <c r="AC26" s="32">
        <f t="shared" si="15"/>
        <v>0</v>
      </c>
      <c r="AD26" s="35">
        <v>1</v>
      </c>
      <c r="AE26" s="32">
        <f t="shared" si="16"/>
        <v>12.5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33</v>
      </c>
      <c r="D27" s="35">
        <v>28</v>
      </c>
      <c r="E27" s="32">
        <f t="shared" si="2"/>
        <v>84.848484848484844</v>
      </c>
      <c r="F27" s="35">
        <v>18</v>
      </c>
      <c r="G27" s="32">
        <f t="shared" si="3"/>
        <v>64.285714285714292</v>
      </c>
      <c r="H27" s="106">
        <f t="shared" si="0"/>
        <v>28</v>
      </c>
      <c r="I27" s="32">
        <f t="shared" si="4"/>
        <v>100</v>
      </c>
      <c r="J27" s="32">
        <f t="shared" si="5"/>
        <v>84.848484848484844</v>
      </c>
      <c r="K27" s="35">
        <v>25</v>
      </c>
      <c r="L27" s="32">
        <f t="shared" si="6"/>
        <v>89.285714285714292</v>
      </c>
      <c r="M27" s="35">
        <v>3</v>
      </c>
      <c r="N27" s="32">
        <f t="shared" si="7"/>
        <v>10.714285714285714</v>
      </c>
      <c r="O27" s="99">
        <f t="shared" si="18"/>
        <v>0</v>
      </c>
      <c r="P27" s="32">
        <f t="shared" si="8"/>
        <v>0</v>
      </c>
      <c r="Q27" s="35">
        <v>0</v>
      </c>
      <c r="R27" s="32">
        <f t="shared" si="9"/>
        <v>0</v>
      </c>
      <c r="S27" s="35">
        <v>5</v>
      </c>
      <c r="T27" s="32">
        <f t="shared" si="10"/>
        <v>17.857142857142858</v>
      </c>
      <c r="U27" s="35">
        <v>0</v>
      </c>
      <c r="V27" s="32">
        <f t="shared" si="11"/>
        <v>0</v>
      </c>
      <c r="W27" s="35">
        <v>2</v>
      </c>
      <c r="X27" s="32">
        <f t="shared" si="12"/>
        <v>7.1428571428571423</v>
      </c>
      <c r="Y27" s="35">
        <v>3</v>
      </c>
      <c r="Z27" s="32">
        <f t="shared" si="13"/>
        <v>10.714285714285714</v>
      </c>
      <c r="AA27" s="35">
        <v>0</v>
      </c>
      <c r="AB27" s="32">
        <f t="shared" si="14"/>
        <v>0</v>
      </c>
      <c r="AC27" s="32">
        <f t="shared" si="15"/>
        <v>0</v>
      </c>
      <c r="AD27" s="35">
        <v>5</v>
      </c>
      <c r="AE27" s="32">
        <f t="shared" si="16"/>
        <v>17.857142857142858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14</v>
      </c>
      <c r="D28" s="35">
        <v>14</v>
      </c>
      <c r="E28" s="32">
        <f t="shared" si="2"/>
        <v>100</v>
      </c>
      <c r="F28" s="35">
        <v>10</v>
      </c>
      <c r="G28" s="32">
        <f t="shared" si="3"/>
        <v>71.428571428571431</v>
      </c>
      <c r="H28" s="106">
        <f t="shared" si="0"/>
        <v>14</v>
      </c>
      <c r="I28" s="32">
        <f t="shared" si="4"/>
        <v>100</v>
      </c>
      <c r="J28" s="32">
        <f t="shared" si="5"/>
        <v>100</v>
      </c>
      <c r="K28" s="35">
        <v>13</v>
      </c>
      <c r="L28" s="32">
        <f t="shared" si="6"/>
        <v>92.857142857142861</v>
      </c>
      <c r="M28" s="35">
        <v>1</v>
      </c>
      <c r="N28" s="32">
        <f t="shared" si="7"/>
        <v>7.1428571428571423</v>
      </c>
      <c r="O28" s="99">
        <f t="shared" si="18"/>
        <v>0</v>
      </c>
      <c r="P28" s="32">
        <f t="shared" si="8"/>
        <v>0</v>
      </c>
      <c r="Q28" s="35">
        <v>0</v>
      </c>
      <c r="R28" s="32">
        <f t="shared" si="9"/>
        <v>0</v>
      </c>
      <c r="S28" s="35">
        <v>5</v>
      </c>
      <c r="T28" s="32">
        <f t="shared" si="10"/>
        <v>35.714285714285715</v>
      </c>
      <c r="U28" s="35">
        <v>0</v>
      </c>
      <c r="V28" s="32">
        <f t="shared" si="11"/>
        <v>0</v>
      </c>
      <c r="W28" s="35">
        <v>0</v>
      </c>
      <c r="X28" s="32">
        <f t="shared" si="12"/>
        <v>0</v>
      </c>
      <c r="Y28" s="35">
        <v>5</v>
      </c>
      <c r="Z28" s="32">
        <f t="shared" si="13"/>
        <v>35.714285714285715</v>
      </c>
      <c r="AA28" s="35">
        <v>1</v>
      </c>
      <c r="AB28" s="32">
        <f t="shared" si="14"/>
        <v>7.1428571428571423</v>
      </c>
      <c r="AC28" s="32">
        <f t="shared" si="15"/>
        <v>20</v>
      </c>
      <c r="AD28" s="35">
        <v>1</v>
      </c>
      <c r="AE28" s="32">
        <f t="shared" si="16"/>
        <v>7.1428571428571423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93</v>
      </c>
      <c r="D29" s="35">
        <v>89</v>
      </c>
      <c r="E29" s="32">
        <f t="shared" si="2"/>
        <v>95.6989247311828</v>
      </c>
      <c r="F29" s="35">
        <v>48</v>
      </c>
      <c r="G29" s="32">
        <f t="shared" si="3"/>
        <v>53.932584269662918</v>
      </c>
      <c r="H29" s="106">
        <f t="shared" si="0"/>
        <v>85</v>
      </c>
      <c r="I29" s="32">
        <f t="shared" si="4"/>
        <v>95.50561797752809</v>
      </c>
      <c r="J29" s="32">
        <f t="shared" si="5"/>
        <v>91.397849462365585</v>
      </c>
      <c r="K29" s="35">
        <v>82</v>
      </c>
      <c r="L29" s="32">
        <f t="shared" si="6"/>
        <v>92.134831460674164</v>
      </c>
      <c r="M29" s="35">
        <v>3</v>
      </c>
      <c r="N29" s="32">
        <f t="shared" si="7"/>
        <v>3.3707865168539324</v>
      </c>
      <c r="O29" s="99">
        <f t="shared" si="18"/>
        <v>4</v>
      </c>
      <c r="P29" s="32">
        <f t="shared" si="8"/>
        <v>4.4943820224719104</v>
      </c>
      <c r="Q29" s="35">
        <v>0</v>
      </c>
      <c r="R29" s="32">
        <f t="shared" si="9"/>
        <v>0</v>
      </c>
      <c r="S29" s="35">
        <v>11</v>
      </c>
      <c r="T29" s="32">
        <f t="shared" si="10"/>
        <v>12.359550561797752</v>
      </c>
      <c r="U29" s="35">
        <v>2</v>
      </c>
      <c r="V29" s="32">
        <f t="shared" si="11"/>
        <v>2.2471910112359552</v>
      </c>
      <c r="W29" s="35">
        <v>1</v>
      </c>
      <c r="X29" s="32">
        <f t="shared" si="12"/>
        <v>1.1235955056179776</v>
      </c>
      <c r="Y29" s="35">
        <v>15</v>
      </c>
      <c r="Z29" s="32">
        <f t="shared" si="13"/>
        <v>16.853932584269664</v>
      </c>
      <c r="AA29" s="35">
        <v>0</v>
      </c>
      <c r="AB29" s="32">
        <f t="shared" si="14"/>
        <v>0</v>
      </c>
      <c r="AC29" s="32">
        <f t="shared" si="15"/>
        <v>0</v>
      </c>
      <c r="AD29" s="35">
        <v>17</v>
      </c>
      <c r="AE29" s="32">
        <f t="shared" si="16"/>
        <v>19.101123595505616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87</v>
      </c>
      <c r="D30" s="35">
        <v>84</v>
      </c>
      <c r="E30" s="32">
        <f t="shared" si="2"/>
        <v>96.551724137931032</v>
      </c>
      <c r="F30" s="35">
        <v>52</v>
      </c>
      <c r="G30" s="32">
        <f t="shared" si="3"/>
        <v>61.904761904761905</v>
      </c>
      <c r="H30" s="106">
        <f t="shared" si="0"/>
        <v>84</v>
      </c>
      <c r="I30" s="32">
        <f t="shared" si="4"/>
        <v>100</v>
      </c>
      <c r="J30" s="32">
        <f t="shared" si="5"/>
        <v>96.551724137931032</v>
      </c>
      <c r="K30" s="35">
        <v>82</v>
      </c>
      <c r="L30" s="32">
        <f t="shared" si="6"/>
        <v>97.61904761904762</v>
      </c>
      <c r="M30" s="35">
        <v>2</v>
      </c>
      <c r="N30" s="32">
        <f t="shared" si="7"/>
        <v>2.3809523809523809</v>
      </c>
      <c r="O30" s="99">
        <f t="shared" si="18"/>
        <v>0</v>
      </c>
      <c r="P30" s="32">
        <f t="shared" si="8"/>
        <v>0</v>
      </c>
      <c r="Q30" s="35">
        <v>0</v>
      </c>
      <c r="R30" s="32">
        <f t="shared" si="9"/>
        <v>0</v>
      </c>
      <c r="S30" s="35">
        <v>7</v>
      </c>
      <c r="T30" s="32">
        <f t="shared" si="10"/>
        <v>8.3333333333333321</v>
      </c>
      <c r="U30" s="35">
        <v>2</v>
      </c>
      <c r="V30" s="32">
        <f t="shared" si="11"/>
        <v>2.3809523809523809</v>
      </c>
      <c r="W30" s="35">
        <v>0</v>
      </c>
      <c r="X30" s="32">
        <f t="shared" si="12"/>
        <v>0</v>
      </c>
      <c r="Y30" s="35">
        <v>12</v>
      </c>
      <c r="Z30" s="32">
        <f t="shared" si="13"/>
        <v>14.285714285714285</v>
      </c>
      <c r="AA30" s="35">
        <v>2</v>
      </c>
      <c r="AB30" s="32">
        <f t="shared" si="14"/>
        <v>2.3809523809523809</v>
      </c>
      <c r="AC30" s="32">
        <f t="shared" si="15"/>
        <v>16.666666666666664</v>
      </c>
      <c r="AD30" s="35">
        <v>10</v>
      </c>
      <c r="AE30" s="32">
        <f t="shared" si="16"/>
        <v>11.904761904761903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95</v>
      </c>
      <c r="D31" s="35">
        <v>87</v>
      </c>
      <c r="E31" s="32">
        <f t="shared" si="2"/>
        <v>91.578947368421055</v>
      </c>
      <c r="F31" s="35">
        <v>46</v>
      </c>
      <c r="G31" s="32">
        <f t="shared" si="3"/>
        <v>52.873563218390807</v>
      </c>
      <c r="H31" s="106">
        <f t="shared" si="0"/>
        <v>87</v>
      </c>
      <c r="I31" s="32">
        <f t="shared" si="4"/>
        <v>100</v>
      </c>
      <c r="J31" s="32">
        <f t="shared" si="5"/>
        <v>91.578947368421055</v>
      </c>
      <c r="K31" s="35">
        <v>85</v>
      </c>
      <c r="L31" s="32">
        <f t="shared" si="6"/>
        <v>97.701149425287355</v>
      </c>
      <c r="M31" s="35">
        <v>2</v>
      </c>
      <c r="N31" s="32">
        <f t="shared" si="7"/>
        <v>2.2988505747126435</v>
      </c>
      <c r="O31" s="99">
        <f t="shared" si="18"/>
        <v>0</v>
      </c>
      <c r="P31" s="32">
        <f t="shared" si="8"/>
        <v>0</v>
      </c>
      <c r="Q31" s="35">
        <v>0</v>
      </c>
      <c r="R31" s="32">
        <f t="shared" si="9"/>
        <v>0</v>
      </c>
      <c r="S31" s="35">
        <v>9</v>
      </c>
      <c r="T31" s="32">
        <f t="shared" si="10"/>
        <v>10.344827586206897</v>
      </c>
      <c r="U31" s="35">
        <v>4</v>
      </c>
      <c r="V31" s="32">
        <f t="shared" si="11"/>
        <v>4.5977011494252871</v>
      </c>
      <c r="W31" s="35">
        <v>3</v>
      </c>
      <c r="X31" s="32">
        <f t="shared" si="12"/>
        <v>3.4482758620689653</v>
      </c>
      <c r="Y31" s="35">
        <v>18</v>
      </c>
      <c r="Z31" s="32">
        <f t="shared" si="13"/>
        <v>20.689655172413794</v>
      </c>
      <c r="AA31" s="35">
        <v>0</v>
      </c>
      <c r="AB31" s="32">
        <f t="shared" si="14"/>
        <v>0</v>
      </c>
      <c r="AC31" s="32">
        <f t="shared" si="15"/>
        <v>0</v>
      </c>
      <c r="AD31" s="35">
        <v>11</v>
      </c>
      <c r="AE31" s="32">
        <f t="shared" si="16"/>
        <v>12.643678160919542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2</v>
      </c>
      <c r="D32" s="35">
        <v>2</v>
      </c>
      <c r="E32" s="32">
        <f t="shared" si="2"/>
        <v>100</v>
      </c>
      <c r="F32" s="35">
        <v>1</v>
      </c>
      <c r="G32" s="32">
        <f t="shared" si="3"/>
        <v>50</v>
      </c>
      <c r="H32" s="106">
        <f t="shared" si="0"/>
        <v>2</v>
      </c>
      <c r="I32" s="32">
        <f t="shared" si="4"/>
        <v>100</v>
      </c>
      <c r="J32" s="32">
        <f t="shared" si="5"/>
        <v>100</v>
      </c>
      <c r="K32" s="35">
        <v>2</v>
      </c>
      <c r="L32" s="32">
        <f t="shared" si="6"/>
        <v>100</v>
      </c>
      <c r="M32" s="35">
        <v>0</v>
      </c>
      <c r="N32" s="32">
        <f t="shared" si="7"/>
        <v>0</v>
      </c>
      <c r="O32" s="99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55</v>
      </c>
      <c r="D33" s="35">
        <v>54</v>
      </c>
      <c r="E33" s="32">
        <f t="shared" si="2"/>
        <v>98.181818181818187</v>
      </c>
      <c r="F33" s="35">
        <v>31</v>
      </c>
      <c r="G33" s="32">
        <f t="shared" si="3"/>
        <v>57.407407407407405</v>
      </c>
      <c r="H33" s="106">
        <f t="shared" si="0"/>
        <v>54</v>
      </c>
      <c r="I33" s="32">
        <f t="shared" si="4"/>
        <v>100</v>
      </c>
      <c r="J33" s="32">
        <f t="shared" si="5"/>
        <v>98.181818181818187</v>
      </c>
      <c r="K33" s="35">
        <v>45</v>
      </c>
      <c r="L33" s="32">
        <f t="shared" si="6"/>
        <v>83.333333333333343</v>
      </c>
      <c r="M33" s="35">
        <v>9</v>
      </c>
      <c r="N33" s="32">
        <f t="shared" si="7"/>
        <v>16.666666666666664</v>
      </c>
      <c r="O33" s="99">
        <f t="shared" si="18"/>
        <v>0</v>
      </c>
      <c r="P33" s="32">
        <f t="shared" si="8"/>
        <v>0</v>
      </c>
      <c r="Q33" s="35">
        <v>0</v>
      </c>
      <c r="R33" s="32">
        <f t="shared" si="9"/>
        <v>0</v>
      </c>
      <c r="S33" s="35">
        <v>6</v>
      </c>
      <c r="T33" s="32">
        <f t="shared" si="10"/>
        <v>11.111111111111111</v>
      </c>
      <c r="U33" s="35">
        <v>4</v>
      </c>
      <c r="V33" s="32">
        <f t="shared" si="11"/>
        <v>7.4074074074074066</v>
      </c>
      <c r="W33" s="35">
        <v>0</v>
      </c>
      <c r="X33" s="32">
        <f t="shared" si="12"/>
        <v>0</v>
      </c>
      <c r="Y33" s="35">
        <v>12</v>
      </c>
      <c r="Z33" s="32">
        <f t="shared" si="13"/>
        <v>22.222222222222221</v>
      </c>
      <c r="AA33" s="35">
        <v>2</v>
      </c>
      <c r="AB33" s="32">
        <f t="shared" si="14"/>
        <v>3.7037037037037033</v>
      </c>
      <c r="AC33" s="32">
        <f t="shared" si="15"/>
        <v>16.666666666666664</v>
      </c>
      <c r="AD33" s="35">
        <v>1</v>
      </c>
      <c r="AE33" s="32">
        <f t="shared" si="16"/>
        <v>1.8518518518518516</v>
      </c>
      <c r="AF33" s="35">
        <v>0</v>
      </c>
      <c r="AG33" s="32">
        <f t="shared" si="17"/>
        <v>0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38</v>
      </c>
      <c r="D34" s="35">
        <v>34</v>
      </c>
      <c r="E34" s="32">
        <f t="shared" si="2"/>
        <v>89.473684210526315</v>
      </c>
      <c r="F34" s="35">
        <v>16</v>
      </c>
      <c r="G34" s="32">
        <f t="shared" si="3"/>
        <v>47.058823529411761</v>
      </c>
      <c r="H34" s="106">
        <f t="shared" si="0"/>
        <v>34</v>
      </c>
      <c r="I34" s="32">
        <f t="shared" si="4"/>
        <v>100</v>
      </c>
      <c r="J34" s="32">
        <f t="shared" si="5"/>
        <v>89.473684210526315</v>
      </c>
      <c r="K34" s="35">
        <v>33</v>
      </c>
      <c r="L34" s="32">
        <f t="shared" si="6"/>
        <v>97.058823529411768</v>
      </c>
      <c r="M34" s="35">
        <v>1</v>
      </c>
      <c r="N34" s="32">
        <f t="shared" si="7"/>
        <v>2.9411764705882351</v>
      </c>
      <c r="O34" s="99">
        <f t="shared" si="18"/>
        <v>0</v>
      </c>
      <c r="P34" s="32">
        <f t="shared" si="8"/>
        <v>0</v>
      </c>
      <c r="Q34" s="35">
        <v>0</v>
      </c>
      <c r="R34" s="32">
        <f t="shared" si="9"/>
        <v>0</v>
      </c>
      <c r="S34" s="35">
        <v>5</v>
      </c>
      <c r="T34" s="32">
        <f t="shared" si="10"/>
        <v>14.705882352941178</v>
      </c>
      <c r="U34" s="35">
        <v>1</v>
      </c>
      <c r="V34" s="32">
        <f t="shared" si="11"/>
        <v>2.9411764705882351</v>
      </c>
      <c r="W34" s="35">
        <v>0</v>
      </c>
      <c r="X34" s="32">
        <f t="shared" si="12"/>
        <v>0</v>
      </c>
      <c r="Y34" s="35">
        <v>7</v>
      </c>
      <c r="Z34" s="32">
        <f t="shared" si="13"/>
        <v>20.588235294117645</v>
      </c>
      <c r="AA34" s="35">
        <v>0</v>
      </c>
      <c r="AB34" s="32">
        <f t="shared" si="14"/>
        <v>0</v>
      </c>
      <c r="AC34" s="32">
        <f t="shared" si="15"/>
        <v>0</v>
      </c>
      <c r="AD34" s="35">
        <v>5</v>
      </c>
      <c r="AE34" s="32">
        <f t="shared" si="16"/>
        <v>14.705882352941178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12</v>
      </c>
      <c r="D35" s="35">
        <v>11</v>
      </c>
      <c r="E35" s="32">
        <f t="shared" si="2"/>
        <v>91.666666666666657</v>
      </c>
      <c r="F35" s="35">
        <v>6</v>
      </c>
      <c r="G35" s="32">
        <f t="shared" si="3"/>
        <v>54.54545454545454</v>
      </c>
      <c r="H35" s="106">
        <f t="shared" si="0"/>
        <v>11</v>
      </c>
      <c r="I35" s="32">
        <f t="shared" si="4"/>
        <v>100</v>
      </c>
      <c r="J35" s="32">
        <f t="shared" si="5"/>
        <v>91.666666666666657</v>
      </c>
      <c r="K35" s="35">
        <v>11</v>
      </c>
      <c r="L35" s="32">
        <f t="shared" si="6"/>
        <v>100</v>
      </c>
      <c r="M35" s="35">
        <v>0</v>
      </c>
      <c r="N35" s="32">
        <f t="shared" si="7"/>
        <v>0</v>
      </c>
      <c r="O35" s="99">
        <f t="shared" si="18"/>
        <v>0</v>
      </c>
      <c r="P35" s="32">
        <f t="shared" si="8"/>
        <v>0</v>
      </c>
      <c r="Q35" s="35">
        <v>0</v>
      </c>
      <c r="R35" s="32">
        <f t="shared" si="9"/>
        <v>0</v>
      </c>
      <c r="S35" s="35">
        <v>0</v>
      </c>
      <c r="T35" s="32">
        <f t="shared" si="10"/>
        <v>0</v>
      </c>
      <c r="U35" s="35">
        <v>0</v>
      </c>
      <c r="V35" s="32">
        <f t="shared" si="11"/>
        <v>0</v>
      </c>
      <c r="W35" s="35">
        <v>0</v>
      </c>
      <c r="X35" s="32">
        <f t="shared" si="12"/>
        <v>0</v>
      </c>
      <c r="Y35" s="35">
        <v>1</v>
      </c>
      <c r="Z35" s="32">
        <f t="shared" si="13"/>
        <v>9.0909090909090917</v>
      </c>
      <c r="AA35" s="35">
        <v>0</v>
      </c>
      <c r="AB35" s="32">
        <f t="shared" si="14"/>
        <v>0</v>
      </c>
      <c r="AC35" s="32">
        <f t="shared" si="15"/>
        <v>0</v>
      </c>
      <c r="AD35" s="35">
        <v>1</v>
      </c>
      <c r="AE35" s="32">
        <f t="shared" si="16"/>
        <v>9.0909090909090917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70</v>
      </c>
      <c r="D36" s="35">
        <v>68</v>
      </c>
      <c r="E36" s="32">
        <f t="shared" si="2"/>
        <v>97.142857142857139</v>
      </c>
      <c r="F36" s="35">
        <v>28</v>
      </c>
      <c r="G36" s="32">
        <f t="shared" si="3"/>
        <v>41.17647058823529</v>
      </c>
      <c r="H36" s="106">
        <f t="shared" si="0"/>
        <v>66</v>
      </c>
      <c r="I36" s="32">
        <f t="shared" si="4"/>
        <v>97.058823529411768</v>
      </c>
      <c r="J36" s="32">
        <f t="shared" si="5"/>
        <v>94.285714285714278</v>
      </c>
      <c r="K36" s="35">
        <v>64</v>
      </c>
      <c r="L36" s="32">
        <f t="shared" si="6"/>
        <v>94.117647058823522</v>
      </c>
      <c r="M36" s="35">
        <v>2</v>
      </c>
      <c r="N36" s="32">
        <f t="shared" si="7"/>
        <v>2.9411764705882351</v>
      </c>
      <c r="O36" s="99">
        <f t="shared" si="18"/>
        <v>2</v>
      </c>
      <c r="P36" s="32">
        <f t="shared" si="8"/>
        <v>2.9411764705882351</v>
      </c>
      <c r="Q36" s="35">
        <v>0</v>
      </c>
      <c r="R36" s="32">
        <f t="shared" si="9"/>
        <v>0</v>
      </c>
      <c r="S36" s="35">
        <v>12</v>
      </c>
      <c r="T36" s="32">
        <f t="shared" si="10"/>
        <v>17.647058823529413</v>
      </c>
      <c r="U36" s="35">
        <v>2</v>
      </c>
      <c r="V36" s="32">
        <f t="shared" si="11"/>
        <v>2.9411764705882351</v>
      </c>
      <c r="W36" s="35">
        <v>0</v>
      </c>
      <c r="X36" s="32">
        <f t="shared" si="12"/>
        <v>0</v>
      </c>
      <c r="Y36" s="35">
        <v>24</v>
      </c>
      <c r="Z36" s="32">
        <f t="shared" si="13"/>
        <v>35.294117647058826</v>
      </c>
      <c r="AA36" s="35">
        <v>3</v>
      </c>
      <c r="AB36" s="32">
        <f t="shared" si="14"/>
        <v>4.4117647058823533</v>
      </c>
      <c r="AC36" s="32">
        <f t="shared" si="15"/>
        <v>12.5</v>
      </c>
      <c r="AD36" s="35">
        <v>15</v>
      </c>
      <c r="AE36" s="32">
        <f t="shared" si="16"/>
        <v>22.058823529411764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34</v>
      </c>
      <c r="D37" s="35">
        <v>26</v>
      </c>
      <c r="E37" s="32">
        <f t="shared" si="2"/>
        <v>76.470588235294116</v>
      </c>
      <c r="F37" s="35">
        <v>19</v>
      </c>
      <c r="G37" s="32">
        <f t="shared" si="3"/>
        <v>73.076923076923066</v>
      </c>
      <c r="H37" s="106">
        <f t="shared" si="0"/>
        <v>26</v>
      </c>
      <c r="I37" s="32">
        <f t="shared" si="4"/>
        <v>100</v>
      </c>
      <c r="J37" s="32">
        <f t="shared" si="5"/>
        <v>76.470588235294116</v>
      </c>
      <c r="K37" s="35">
        <v>26</v>
      </c>
      <c r="L37" s="32">
        <f t="shared" si="6"/>
        <v>100</v>
      </c>
      <c r="M37" s="35">
        <v>0</v>
      </c>
      <c r="N37" s="32">
        <f t="shared" si="7"/>
        <v>0</v>
      </c>
      <c r="O37" s="99">
        <f t="shared" si="18"/>
        <v>0</v>
      </c>
      <c r="P37" s="32">
        <f t="shared" si="8"/>
        <v>0</v>
      </c>
      <c r="Q37" s="35">
        <v>0</v>
      </c>
      <c r="R37" s="32">
        <f t="shared" si="9"/>
        <v>0</v>
      </c>
      <c r="S37" s="35">
        <v>2</v>
      </c>
      <c r="T37" s="32">
        <f t="shared" si="10"/>
        <v>7.6923076923076925</v>
      </c>
      <c r="U37" s="35">
        <v>1</v>
      </c>
      <c r="V37" s="32">
        <f t="shared" si="11"/>
        <v>3.8461538461538463</v>
      </c>
      <c r="W37" s="35">
        <v>0</v>
      </c>
      <c r="X37" s="32">
        <f t="shared" si="12"/>
        <v>0</v>
      </c>
      <c r="Y37" s="35">
        <v>4</v>
      </c>
      <c r="Z37" s="32">
        <f t="shared" si="13"/>
        <v>15.384615384615385</v>
      </c>
      <c r="AA37" s="35">
        <v>0</v>
      </c>
      <c r="AB37" s="32">
        <f t="shared" si="14"/>
        <v>0</v>
      </c>
      <c r="AC37" s="32">
        <f t="shared" si="15"/>
        <v>0</v>
      </c>
      <c r="AD37" s="35">
        <v>8</v>
      </c>
      <c r="AE37" s="32">
        <f t="shared" si="16"/>
        <v>30.76923076923077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44</v>
      </c>
      <c r="D38" s="35">
        <v>44</v>
      </c>
      <c r="E38" s="32">
        <f t="shared" si="2"/>
        <v>100</v>
      </c>
      <c r="F38" s="35">
        <v>33</v>
      </c>
      <c r="G38" s="32">
        <f t="shared" si="3"/>
        <v>75</v>
      </c>
      <c r="H38" s="106">
        <f t="shared" si="0"/>
        <v>44</v>
      </c>
      <c r="I38" s="32">
        <f t="shared" si="4"/>
        <v>100</v>
      </c>
      <c r="J38" s="32">
        <f t="shared" si="5"/>
        <v>100</v>
      </c>
      <c r="K38" s="35">
        <v>42</v>
      </c>
      <c r="L38" s="32">
        <f t="shared" si="6"/>
        <v>95.454545454545453</v>
      </c>
      <c r="M38" s="35">
        <v>2</v>
      </c>
      <c r="N38" s="32">
        <f t="shared" si="7"/>
        <v>4.5454545454545459</v>
      </c>
      <c r="O38" s="99">
        <f t="shared" si="18"/>
        <v>0</v>
      </c>
      <c r="P38" s="32">
        <f t="shared" si="8"/>
        <v>0</v>
      </c>
      <c r="Q38" s="35">
        <v>0</v>
      </c>
      <c r="R38" s="32">
        <f t="shared" si="9"/>
        <v>0</v>
      </c>
      <c r="S38" s="35">
        <v>9</v>
      </c>
      <c r="T38" s="32">
        <f t="shared" si="10"/>
        <v>20.454545454545457</v>
      </c>
      <c r="U38" s="35">
        <v>2</v>
      </c>
      <c r="V38" s="32">
        <f t="shared" si="11"/>
        <v>4.5454545454545459</v>
      </c>
      <c r="W38" s="35">
        <v>0</v>
      </c>
      <c r="X38" s="32">
        <f t="shared" si="12"/>
        <v>0</v>
      </c>
      <c r="Y38" s="35">
        <v>10</v>
      </c>
      <c r="Z38" s="32">
        <f t="shared" si="13"/>
        <v>22.727272727272727</v>
      </c>
      <c r="AA38" s="35">
        <v>0</v>
      </c>
      <c r="AB38" s="32">
        <f t="shared" si="14"/>
        <v>0</v>
      </c>
      <c r="AC38" s="32">
        <f t="shared" si="15"/>
        <v>0</v>
      </c>
      <c r="AD38" s="35">
        <v>3</v>
      </c>
      <c r="AE38" s="32">
        <f t="shared" si="16"/>
        <v>6.8181818181818175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27</v>
      </c>
      <c r="D39" s="35">
        <v>27</v>
      </c>
      <c r="E39" s="32">
        <f t="shared" si="2"/>
        <v>100</v>
      </c>
      <c r="F39" s="35">
        <v>14</v>
      </c>
      <c r="G39" s="32">
        <f t="shared" si="3"/>
        <v>51.851851851851848</v>
      </c>
      <c r="H39" s="106">
        <f t="shared" si="0"/>
        <v>27</v>
      </c>
      <c r="I39" s="32">
        <f t="shared" si="4"/>
        <v>100</v>
      </c>
      <c r="J39" s="32">
        <f t="shared" si="5"/>
        <v>100</v>
      </c>
      <c r="K39" s="35">
        <v>24</v>
      </c>
      <c r="L39" s="32">
        <f t="shared" si="6"/>
        <v>88.888888888888886</v>
      </c>
      <c r="M39" s="35">
        <v>3</v>
      </c>
      <c r="N39" s="32">
        <f t="shared" si="7"/>
        <v>11.111111111111111</v>
      </c>
      <c r="O39" s="99">
        <f t="shared" si="18"/>
        <v>0</v>
      </c>
      <c r="P39" s="32">
        <f t="shared" si="8"/>
        <v>0</v>
      </c>
      <c r="Q39" s="35">
        <v>0</v>
      </c>
      <c r="R39" s="32">
        <f t="shared" si="9"/>
        <v>0</v>
      </c>
      <c r="S39" s="35">
        <v>1</v>
      </c>
      <c r="T39" s="32">
        <f t="shared" si="10"/>
        <v>3.7037037037037033</v>
      </c>
      <c r="U39" s="35">
        <v>1</v>
      </c>
      <c r="V39" s="32">
        <f t="shared" si="11"/>
        <v>3.7037037037037033</v>
      </c>
      <c r="W39" s="35">
        <v>0</v>
      </c>
      <c r="X39" s="32">
        <f t="shared" si="12"/>
        <v>0</v>
      </c>
      <c r="Y39" s="35">
        <v>4</v>
      </c>
      <c r="Z39" s="32">
        <f t="shared" si="13"/>
        <v>14.814814814814813</v>
      </c>
      <c r="AA39" s="35">
        <v>0</v>
      </c>
      <c r="AB39" s="32">
        <f t="shared" si="14"/>
        <v>0</v>
      </c>
      <c r="AC39" s="32">
        <f t="shared" si="15"/>
        <v>0</v>
      </c>
      <c r="AD39" s="35">
        <v>0</v>
      </c>
      <c r="AE39" s="32">
        <f t="shared" si="16"/>
        <v>0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850.75</v>
      </c>
      <c r="D40" s="10">
        <f>SUM(D41:D54)</f>
        <v>802</v>
      </c>
      <c r="E40" s="43">
        <f>IF(C40=0,0,D40/C40*100)</f>
        <v>94.269761974728183</v>
      </c>
      <c r="F40" s="10">
        <f>SUM(F41:F54)</f>
        <v>464</v>
      </c>
      <c r="G40" s="43">
        <f>IF(D40=0,0,F40/D40*100)</f>
        <v>57.855361596009978</v>
      </c>
      <c r="H40" s="61">
        <f>SUM(H41:H54)</f>
        <v>793</v>
      </c>
      <c r="I40" s="43">
        <f>IF(D40=0,0,H40/D40*100)</f>
        <v>98.877805486284288</v>
      </c>
      <c r="J40" s="43">
        <f>IF(C40=0,0,H40/C40*100)</f>
        <v>93.21187187775493</v>
      </c>
      <c r="K40" s="10">
        <f>SUM(K41:K54)</f>
        <v>681</v>
      </c>
      <c r="L40" s="43">
        <f>IF(D40=0,0,K40/D40*100)</f>
        <v>84.912718204488783</v>
      </c>
      <c r="M40" s="10">
        <f>SUM(M41:M54)</f>
        <v>112</v>
      </c>
      <c r="N40" s="43">
        <f>IF(D40=0,0,M40/D40*100)</f>
        <v>13.96508728179551</v>
      </c>
      <c r="O40" s="61">
        <f>SUM(O41:O54)</f>
        <v>9</v>
      </c>
      <c r="P40" s="43">
        <f>IF(D40=0,0,O40/D40*100)</f>
        <v>1.1221945137157108</v>
      </c>
      <c r="Q40" s="10">
        <f>SUM(Q41:Q54)</f>
        <v>5</v>
      </c>
      <c r="R40" s="43">
        <f t="shared" si="9"/>
        <v>55.555555555555557</v>
      </c>
      <c r="S40" s="10">
        <f>SUM(S41:S54)</f>
        <v>115</v>
      </c>
      <c r="T40" s="43">
        <f>IF(D40=0,0,S40/D40*100)</f>
        <v>14.339152119700749</v>
      </c>
      <c r="U40" s="10">
        <f>SUM(U41:U54)</f>
        <v>21</v>
      </c>
      <c r="V40" s="43">
        <f t="shared" si="11"/>
        <v>2.6184538653366585</v>
      </c>
      <c r="W40" s="10">
        <f>SUM(W41:W54)</f>
        <v>22</v>
      </c>
      <c r="X40" s="43">
        <f>IF(D40=0,0,W40/D40*100)</f>
        <v>2.7431421446384037</v>
      </c>
      <c r="Y40" s="10">
        <f>SUM(Y41:Y54)</f>
        <v>100</v>
      </c>
      <c r="Z40" s="43">
        <f>IF(D40=0,0,Y40/D40*100)</f>
        <v>12.468827930174564</v>
      </c>
      <c r="AA40" s="10">
        <f>SUM(AA41:AA54)</f>
        <v>20</v>
      </c>
      <c r="AB40" s="43">
        <f>IF(D40=0,0,AA40/D40*100)</f>
        <v>2.4937655860349128</v>
      </c>
      <c r="AC40" s="43">
        <f>IF(Y40=0,0,AA40/Y40*100)</f>
        <v>20</v>
      </c>
      <c r="AD40" s="10">
        <f>SUM(AD41:AD54)</f>
        <v>112</v>
      </c>
      <c r="AE40" s="43">
        <f t="shared" si="16"/>
        <v>13.96508728179551</v>
      </c>
      <c r="AF40" s="10">
        <f>SUM(AF41:AF54)</f>
        <v>1</v>
      </c>
      <c r="AG40" s="43">
        <f>IF(D40=0,0,AF40/D40*100)</f>
        <v>0.12468827930174563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118.5</v>
      </c>
      <c r="D41" s="35">
        <v>113</v>
      </c>
      <c r="E41" s="32">
        <f t="shared" si="2"/>
        <v>95.358649789029542</v>
      </c>
      <c r="F41" s="35">
        <v>65</v>
      </c>
      <c r="G41" s="32">
        <f t="shared" si="3"/>
        <v>57.522123893805308</v>
      </c>
      <c r="H41" s="106">
        <f t="shared" si="0"/>
        <v>113</v>
      </c>
      <c r="I41" s="32">
        <f t="shared" si="4"/>
        <v>100</v>
      </c>
      <c r="J41" s="32">
        <f t="shared" si="5"/>
        <v>95.358649789029542</v>
      </c>
      <c r="K41" s="35">
        <v>93</v>
      </c>
      <c r="L41" s="32">
        <f t="shared" si="6"/>
        <v>82.30088495575221</v>
      </c>
      <c r="M41" s="35">
        <v>20</v>
      </c>
      <c r="N41" s="32">
        <f t="shared" si="7"/>
        <v>17.699115044247787</v>
      </c>
      <c r="O41" s="99">
        <f t="shared" ref="O41:O54" si="19">D41-H41</f>
        <v>0</v>
      </c>
      <c r="P41" s="32">
        <f t="shared" si="8"/>
        <v>0</v>
      </c>
      <c r="Q41" s="35">
        <v>0</v>
      </c>
      <c r="R41" s="32">
        <f t="shared" si="9"/>
        <v>0</v>
      </c>
      <c r="S41" s="35">
        <v>8</v>
      </c>
      <c r="T41" s="32">
        <f t="shared" si="10"/>
        <v>7.0796460176991154</v>
      </c>
      <c r="U41" s="35">
        <v>4</v>
      </c>
      <c r="V41" s="32">
        <f t="shared" si="11"/>
        <v>3.5398230088495577</v>
      </c>
      <c r="W41" s="35">
        <v>8</v>
      </c>
      <c r="X41" s="32">
        <f t="shared" si="12"/>
        <v>7.0796460176991154</v>
      </c>
      <c r="Y41" s="35">
        <v>7</v>
      </c>
      <c r="Z41" s="32">
        <f t="shared" si="13"/>
        <v>6.1946902654867255</v>
      </c>
      <c r="AA41" s="35">
        <v>0</v>
      </c>
      <c r="AB41" s="32">
        <f t="shared" si="14"/>
        <v>0</v>
      </c>
      <c r="AC41" s="32">
        <f t="shared" si="15"/>
        <v>0</v>
      </c>
      <c r="AD41" s="35">
        <v>8</v>
      </c>
      <c r="AE41" s="32">
        <f t="shared" si="16"/>
        <v>7.0796460176991154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34</v>
      </c>
      <c r="D42" s="35">
        <v>33</v>
      </c>
      <c r="E42" s="32">
        <f t="shared" si="2"/>
        <v>97.058823529411768</v>
      </c>
      <c r="F42" s="35">
        <v>18</v>
      </c>
      <c r="G42" s="32">
        <f t="shared" si="3"/>
        <v>54.54545454545454</v>
      </c>
      <c r="H42" s="106">
        <f t="shared" si="0"/>
        <v>33</v>
      </c>
      <c r="I42" s="32">
        <f t="shared" si="4"/>
        <v>100</v>
      </c>
      <c r="J42" s="32">
        <f t="shared" si="5"/>
        <v>97.058823529411768</v>
      </c>
      <c r="K42" s="35">
        <v>32</v>
      </c>
      <c r="L42" s="32">
        <f t="shared" si="6"/>
        <v>96.969696969696969</v>
      </c>
      <c r="M42" s="35">
        <v>1</v>
      </c>
      <c r="N42" s="32">
        <f t="shared" si="7"/>
        <v>3.0303030303030303</v>
      </c>
      <c r="O42" s="99">
        <f t="shared" si="19"/>
        <v>0</v>
      </c>
      <c r="P42" s="32">
        <f t="shared" si="8"/>
        <v>0</v>
      </c>
      <c r="Q42" s="35">
        <v>0</v>
      </c>
      <c r="R42" s="32">
        <f t="shared" si="9"/>
        <v>0</v>
      </c>
      <c r="S42" s="35">
        <v>4</v>
      </c>
      <c r="T42" s="32">
        <f t="shared" si="10"/>
        <v>12.121212121212121</v>
      </c>
      <c r="U42" s="35">
        <v>0</v>
      </c>
      <c r="V42" s="32">
        <f t="shared" si="11"/>
        <v>0</v>
      </c>
      <c r="W42" s="35">
        <v>1</v>
      </c>
      <c r="X42" s="32">
        <f t="shared" si="12"/>
        <v>3.0303030303030303</v>
      </c>
      <c r="Y42" s="35">
        <v>4</v>
      </c>
      <c r="Z42" s="32">
        <f t="shared" si="13"/>
        <v>12.121212121212121</v>
      </c>
      <c r="AA42" s="35">
        <v>1</v>
      </c>
      <c r="AB42" s="32">
        <f t="shared" si="14"/>
        <v>3.0303030303030303</v>
      </c>
      <c r="AC42" s="32">
        <f t="shared" si="15"/>
        <v>25</v>
      </c>
      <c r="AD42" s="35">
        <v>1</v>
      </c>
      <c r="AE42" s="32">
        <f t="shared" si="16"/>
        <v>3.0303030303030303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62</v>
      </c>
      <c r="D43" s="35">
        <v>60</v>
      </c>
      <c r="E43" s="32">
        <f t="shared" si="2"/>
        <v>96.774193548387103</v>
      </c>
      <c r="F43" s="35">
        <v>32</v>
      </c>
      <c r="G43" s="32">
        <f t="shared" si="3"/>
        <v>53.333333333333336</v>
      </c>
      <c r="H43" s="106">
        <f t="shared" si="0"/>
        <v>60</v>
      </c>
      <c r="I43" s="32">
        <f t="shared" si="4"/>
        <v>100</v>
      </c>
      <c r="J43" s="32">
        <f t="shared" si="5"/>
        <v>96.774193548387103</v>
      </c>
      <c r="K43" s="35">
        <v>54</v>
      </c>
      <c r="L43" s="32">
        <f t="shared" si="6"/>
        <v>90</v>
      </c>
      <c r="M43" s="35">
        <v>6</v>
      </c>
      <c r="N43" s="32">
        <f t="shared" si="7"/>
        <v>10</v>
      </c>
      <c r="O43" s="99">
        <f t="shared" si="19"/>
        <v>0</v>
      </c>
      <c r="P43" s="32">
        <f t="shared" si="8"/>
        <v>0</v>
      </c>
      <c r="Q43" s="35">
        <v>0</v>
      </c>
      <c r="R43" s="32">
        <f t="shared" si="9"/>
        <v>0</v>
      </c>
      <c r="S43" s="35">
        <v>9</v>
      </c>
      <c r="T43" s="32">
        <f t="shared" si="10"/>
        <v>15</v>
      </c>
      <c r="U43" s="35">
        <v>3</v>
      </c>
      <c r="V43" s="32">
        <f t="shared" si="11"/>
        <v>5</v>
      </c>
      <c r="W43" s="35">
        <v>0</v>
      </c>
      <c r="X43" s="32">
        <f t="shared" si="12"/>
        <v>0</v>
      </c>
      <c r="Y43" s="35">
        <v>14</v>
      </c>
      <c r="Z43" s="32">
        <f t="shared" si="13"/>
        <v>23.333333333333332</v>
      </c>
      <c r="AA43" s="35">
        <v>0</v>
      </c>
      <c r="AB43" s="32">
        <f t="shared" si="14"/>
        <v>0</v>
      </c>
      <c r="AC43" s="32">
        <f t="shared" si="15"/>
        <v>0</v>
      </c>
      <c r="AD43" s="35">
        <v>10</v>
      </c>
      <c r="AE43" s="32">
        <f t="shared" si="16"/>
        <v>16.666666666666664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91</v>
      </c>
      <c r="D44" s="35">
        <v>88</v>
      </c>
      <c r="E44" s="32">
        <f t="shared" si="2"/>
        <v>96.703296703296701</v>
      </c>
      <c r="F44" s="35">
        <v>47</v>
      </c>
      <c r="G44" s="32">
        <f t="shared" si="3"/>
        <v>53.409090909090907</v>
      </c>
      <c r="H44" s="106">
        <f t="shared" si="0"/>
        <v>86</v>
      </c>
      <c r="I44" s="32">
        <f t="shared" si="4"/>
        <v>97.727272727272734</v>
      </c>
      <c r="J44" s="32">
        <f t="shared" si="5"/>
        <v>94.505494505494497</v>
      </c>
      <c r="K44" s="35">
        <v>82</v>
      </c>
      <c r="L44" s="32">
        <f t="shared" si="6"/>
        <v>93.181818181818173</v>
      </c>
      <c r="M44" s="35">
        <v>4</v>
      </c>
      <c r="N44" s="32">
        <f t="shared" si="7"/>
        <v>4.5454545454545459</v>
      </c>
      <c r="O44" s="99">
        <f t="shared" si="19"/>
        <v>2</v>
      </c>
      <c r="P44" s="32">
        <f t="shared" si="8"/>
        <v>2.2727272727272729</v>
      </c>
      <c r="Q44" s="35">
        <v>1</v>
      </c>
      <c r="R44" s="32">
        <f t="shared" si="9"/>
        <v>50</v>
      </c>
      <c r="S44" s="35">
        <v>12</v>
      </c>
      <c r="T44" s="32">
        <f t="shared" si="10"/>
        <v>13.636363636363635</v>
      </c>
      <c r="U44" s="35">
        <v>0</v>
      </c>
      <c r="V44" s="32">
        <f t="shared" si="11"/>
        <v>0</v>
      </c>
      <c r="W44" s="35">
        <v>0</v>
      </c>
      <c r="X44" s="32">
        <f t="shared" si="12"/>
        <v>0</v>
      </c>
      <c r="Y44" s="35">
        <v>15</v>
      </c>
      <c r="Z44" s="32">
        <f t="shared" si="13"/>
        <v>17.045454545454543</v>
      </c>
      <c r="AA44" s="35">
        <v>0</v>
      </c>
      <c r="AB44" s="32">
        <f t="shared" si="14"/>
        <v>0</v>
      </c>
      <c r="AC44" s="32">
        <f t="shared" si="15"/>
        <v>0</v>
      </c>
      <c r="AD44" s="35">
        <v>17</v>
      </c>
      <c r="AE44" s="32">
        <f t="shared" si="16"/>
        <v>19.318181818181817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37</v>
      </c>
      <c r="D45" s="35">
        <v>35</v>
      </c>
      <c r="E45" s="32">
        <f t="shared" si="2"/>
        <v>94.594594594594597</v>
      </c>
      <c r="F45" s="35">
        <v>21</v>
      </c>
      <c r="G45" s="32">
        <f t="shared" si="3"/>
        <v>60</v>
      </c>
      <c r="H45" s="106">
        <f t="shared" si="0"/>
        <v>34</v>
      </c>
      <c r="I45" s="32">
        <f t="shared" si="4"/>
        <v>97.142857142857139</v>
      </c>
      <c r="J45" s="32">
        <f t="shared" si="5"/>
        <v>91.891891891891902</v>
      </c>
      <c r="K45" s="35">
        <v>30</v>
      </c>
      <c r="L45" s="32">
        <f t="shared" si="6"/>
        <v>85.714285714285708</v>
      </c>
      <c r="M45" s="35">
        <v>4</v>
      </c>
      <c r="N45" s="32">
        <f t="shared" si="7"/>
        <v>11.428571428571429</v>
      </c>
      <c r="O45" s="99">
        <f t="shared" si="19"/>
        <v>1</v>
      </c>
      <c r="P45" s="32">
        <f t="shared" si="8"/>
        <v>2.8571428571428572</v>
      </c>
      <c r="Q45" s="35">
        <v>1</v>
      </c>
      <c r="R45" s="32">
        <f t="shared" si="9"/>
        <v>100</v>
      </c>
      <c r="S45" s="35">
        <v>9</v>
      </c>
      <c r="T45" s="32">
        <f t="shared" si="10"/>
        <v>25.714285714285712</v>
      </c>
      <c r="U45" s="35">
        <v>0</v>
      </c>
      <c r="V45" s="32">
        <f t="shared" si="11"/>
        <v>0</v>
      </c>
      <c r="W45" s="35">
        <v>4</v>
      </c>
      <c r="X45" s="32">
        <f t="shared" si="12"/>
        <v>11.428571428571429</v>
      </c>
      <c r="Y45" s="35">
        <v>6</v>
      </c>
      <c r="Z45" s="32">
        <f t="shared" si="13"/>
        <v>17.142857142857142</v>
      </c>
      <c r="AA45" s="35">
        <v>2</v>
      </c>
      <c r="AB45" s="32">
        <f t="shared" si="14"/>
        <v>5.7142857142857144</v>
      </c>
      <c r="AC45" s="32">
        <f t="shared" si="15"/>
        <v>33.333333333333329</v>
      </c>
      <c r="AD45" s="35">
        <v>7</v>
      </c>
      <c r="AE45" s="32">
        <f t="shared" si="16"/>
        <v>20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32</v>
      </c>
      <c r="D46" s="35">
        <v>28</v>
      </c>
      <c r="E46" s="32">
        <f t="shared" si="2"/>
        <v>87.5</v>
      </c>
      <c r="F46" s="35">
        <v>17</v>
      </c>
      <c r="G46" s="32">
        <f t="shared" si="3"/>
        <v>60.714285714285708</v>
      </c>
      <c r="H46" s="106">
        <f t="shared" si="0"/>
        <v>27</v>
      </c>
      <c r="I46" s="32">
        <f t="shared" si="4"/>
        <v>96.428571428571431</v>
      </c>
      <c r="J46" s="32">
        <f t="shared" si="5"/>
        <v>84.375</v>
      </c>
      <c r="K46" s="35">
        <v>23</v>
      </c>
      <c r="L46" s="32">
        <f t="shared" si="6"/>
        <v>82.142857142857139</v>
      </c>
      <c r="M46" s="35">
        <v>4</v>
      </c>
      <c r="N46" s="32">
        <f t="shared" si="7"/>
        <v>14.285714285714285</v>
      </c>
      <c r="O46" s="99">
        <f t="shared" si="19"/>
        <v>1</v>
      </c>
      <c r="P46" s="32">
        <f t="shared" si="8"/>
        <v>3.5714285714285712</v>
      </c>
      <c r="Q46" s="35">
        <v>1</v>
      </c>
      <c r="R46" s="32">
        <f t="shared" si="9"/>
        <v>100</v>
      </c>
      <c r="S46" s="35">
        <v>6</v>
      </c>
      <c r="T46" s="32">
        <f t="shared" si="10"/>
        <v>21.428571428571427</v>
      </c>
      <c r="U46" s="35">
        <v>0</v>
      </c>
      <c r="V46" s="32">
        <f t="shared" si="11"/>
        <v>0</v>
      </c>
      <c r="W46" s="35">
        <v>0</v>
      </c>
      <c r="X46" s="32">
        <f t="shared" si="12"/>
        <v>0</v>
      </c>
      <c r="Y46" s="35">
        <v>1</v>
      </c>
      <c r="Z46" s="32">
        <f t="shared" si="13"/>
        <v>3.5714285714285712</v>
      </c>
      <c r="AA46" s="35">
        <v>0</v>
      </c>
      <c r="AB46" s="32">
        <f t="shared" si="14"/>
        <v>0</v>
      </c>
      <c r="AC46" s="32">
        <f t="shared" si="15"/>
        <v>0</v>
      </c>
      <c r="AD46" s="35">
        <v>3</v>
      </c>
      <c r="AE46" s="32">
        <f t="shared" si="16"/>
        <v>10.714285714285714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31.25</v>
      </c>
      <c r="D47" s="35">
        <v>30</v>
      </c>
      <c r="E47" s="32">
        <f t="shared" si="2"/>
        <v>96</v>
      </c>
      <c r="F47" s="35">
        <v>21</v>
      </c>
      <c r="G47" s="32">
        <f t="shared" si="3"/>
        <v>70</v>
      </c>
      <c r="H47" s="106">
        <f t="shared" si="0"/>
        <v>30</v>
      </c>
      <c r="I47" s="32">
        <f t="shared" si="4"/>
        <v>100</v>
      </c>
      <c r="J47" s="32">
        <f t="shared" si="5"/>
        <v>96</v>
      </c>
      <c r="K47" s="35">
        <v>24</v>
      </c>
      <c r="L47" s="32">
        <f t="shared" si="6"/>
        <v>80</v>
      </c>
      <c r="M47" s="35">
        <v>6</v>
      </c>
      <c r="N47" s="32">
        <f t="shared" si="7"/>
        <v>20</v>
      </c>
      <c r="O47" s="99">
        <f t="shared" si="19"/>
        <v>0</v>
      </c>
      <c r="P47" s="32">
        <f t="shared" si="8"/>
        <v>0</v>
      </c>
      <c r="Q47" s="35">
        <v>0</v>
      </c>
      <c r="R47" s="32">
        <f t="shared" si="9"/>
        <v>0</v>
      </c>
      <c r="S47" s="35">
        <v>4</v>
      </c>
      <c r="T47" s="32">
        <f t="shared" si="10"/>
        <v>13.333333333333334</v>
      </c>
      <c r="U47" s="35">
        <v>2</v>
      </c>
      <c r="V47" s="32">
        <f t="shared" si="11"/>
        <v>6.666666666666667</v>
      </c>
      <c r="W47" s="35">
        <v>3</v>
      </c>
      <c r="X47" s="32">
        <f t="shared" si="12"/>
        <v>10</v>
      </c>
      <c r="Y47" s="35">
        <v>10</v>
      </c>
      <c r="Z47" s="32">
        <f t="shared" si="13"/>
        <v>33.333333333333329</v>
      </c>
      <c r="AA47" s="35">
        <v>2</v>
      </c>
      <c r="AB47" s="32">
        <f t="shared" si="14"/>
        <v>6.666666666666667</v>
      </c>
      <c r="AC47" s="32">
        <f t="shared" si="15"/>
        <v>20</v>
      </c>
      <c r="AD47" s="35">
        <v>5</v>
      </c>
      <c r="AE47" s="32">
        <f t="shared" si="16"/>
        <v>16.666666666666664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79</v>
      </c>
      <c r="D48" s="35">
        <v>69</v>
      </c>
      <c r="E48" s="32">
        <f t="shared" si="2"/>
        <v>87.341772151898738</v>
      </c>
      <c r="F48" s="35">
        <v>46</v>
      </c>
      <c r="G48" s="32">
        <f t="shared" si="3"/>
        <v>66.666666666666657</v>
      </c>
      <c r="H48" s="106">
        <f t="shared" si="0"/>
        <v>69</v>
      </c>
      <c r="I48" s="32">
        <f t="shared" si="4"/>
        <v>100</v>
      </c>
      <c r="J48" s="32">
        <f t="shared" si="5"/>
        <v>87.341772151898738</v>
      </c>
      <c r="K48" s="35">
        <v>64</v>
      </c>
      <c r="L48" s="32">
        <f t="shared" si="6"/>
        <v>92.753623188405797</v>
      </c>
      <c r="M48" s="35">
        <v>5</v>
      </c>
      <c r="N48" s="32">
        <f t="shared" si="7"/>
        <v>7.2463768115942031</v>
      </c>
      <c r="O48" s="99">
        <f t="shared" si="19"/>
        <v>0</v>
      </c>
      <c r="P48" s="32">
        <f t="shared" si="8"/>
        <v>0</v>
      </c>
      <c r="Q48" s="35">
        <v>0</v>
      </c>
      <c r="R48" s="32">
        <f t="shared" si="9"/>
        <v>0</v>
      </c>
      <c r="S48" s="35">
        <v>8</v>
      </c>
      <c r="T48" s="32">
        <f t="shared" si="10"/>
        <v>11.594202898550725</v>
      </c>
      <c r="U48" s="35">
        <v>2</v>
      </c>
      <c r="V48" s="32">
        <f t="shared" si="11"/>
        <v>2.8985507246376812</v>
      </c>
      <c r="W48" s="35">
        <v>4</v>
      </c>
      <c r="X48" s="32">
        <f t="shared" si="12"/>
        <v>5.7971014492753623</v>
      </c>
      <c r="Y48" s="35">
        <v>0</v>
      </c>
      <c r="Z48" s="32">
        <f t="shared" si="13"/>
        <v>0</v>
      </c>
      <c r="AA48" s="35">
        <v>13</v>
      </c>
      <c r="AB48" s="32">
        <f t="shared" si="14"/>
        <v>18.840579710144929</v>
      </c>
      <c r="AC48" s="32">
        <f t="shared" si="15"/>
        <v>0</v>
      </c>
      <c r="AD48" s="35">
        <v>13</v>
      </c>
      <c r="AE48" s="32">
        <f t="shared" si="16"/>
        <v>18.840579710144929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73</v>
      </c>
      <c r="D49" s="35">
        <v>65</v>
      </c>
      <c r="E49" s="32">
        <f t="shared" si="2"/>
        <v>89.041095890410958</v>
      </c>
      <c r="F49" s="35">
        <v>31</v>
      </c>
      <c r="G49" s="32">
        <f t="shared" si="3"/>
        <v>47.692307692307693</v>
      </c>
      <c r="H49" s="106">
        <f t="shared" si="0"/>
        <v>64</v>
      </c>
      <c r="I49" s="32">
        <f t="shared" si="4"/>
        <v>98.461538461538467</v>
      </c>
      <c r="J49" s="32">
        <f t="shared" si="5"/>
        <v>87.671232876712324</v>
      </c>
      <c r="K49" s="35">
        <v>44</v>
      </c>
      <c r="L49" s="32">
        <f t="shared" si="6"/>
        <v>67.692307692307693</v>
      </c>
      <c r="M49" s="35">
        <v>20</v>
      </c>
      <c r="N49" s="32">
        <f t="shared" si="7"/>
        <v>30.76923076923077</v>
      </c>
      <c r="O49" s="99">
        <f t="shared" si="19"/>
        <v>1</v>
      </c>
      <c r="P49" s="32">
        <f t="shared" si="8"/>
        <v>1.5384615384615385</v>
      </c>
      <c r="Q49" s="35">
        <v>0</v>
      </c>
      <c r="R49" s="32">
        <f t="shared" si="9"/>
        <v>0</v>
      </c>
      <c r="S49" s="35">
        <v>6</v>
      </c>
      <c r="T49" s="32">
        <f t="shared" si="10"/>
        <v>9.2307692307692317</v>
      </c>
      <c r="U49" s="35">
        <v>0</v>
      </c>
      <c r="V49" s="32">
        <f t="shared" si="11"/>
        <v>0</v>
      </c>
      <c r="W49" s="35">
        <v>1</v>
      </c>
      <c r="X49" s="32">
        <f t="shared" si="12"/>
        <v>1.5384615384615385</v>
      </c>
      <c r="Y49" s="35">
        <v>15</v>
      </c>
      <c r="Z49" s="32">
        <f t="shared" si="13"/>
        <v>23.076923076923077</v>
      </c>
      <c r="AA49" s="35">
        <v>2</v>
      </c>
      <c r="AB49" s="32">
        <f t="shared" si="14"/>
        <v>3.0769230769230771</v>
      </c>
      <c r="AC49" s="32">
        <f t="shared" si="15"/>
        <v>13.333333333333334</v>
      </c>
      <c r="AD49" s="35">
        <v>26</v>
      </c>
      <c r="AE49" s="32">
        <f t="shared" si="16"/>
        <v>40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47</v>
      </c>
      <c r="D50" s="35">
        <v>43</v>
      </c>
      <c r="E50" s="32">
        <f t="shared" si="2"/>
        <v>91.489361702127653</v>
      </c>
      <c r="F50" s="35">
        <v>23</v>
      </c>
      <c r="G50" s="32">
        <f t="shared" si="3"/>
        <v>53.488372093023251</v>
      </c>
      <c r="H50" s="106">
        <f t="shared" si="0"/>
        <v>43</v>
      </c>
      <c r="I50" s="32">
        <f t="shared" si="4"/>
        <v>100</v>
      </c>
      <c r="J50" s="32">
        <f t="shared" si="5"/>
        <v>91.489361702127653</v>
      </c>
      <c r="K50" s="35">
        <v>42</v>
      </c>
      <c r="L50" s="32">
        <f t="shared" si="6"/>
        <v>97.674418604651152</v>
      </c>
      <c r="M50" s="35">
        <v>1</v>
      </c>
      <c r="N50" s="32">
        <f t="shared" si="7"/>
        <v>2.3255813953488373</v>
      </c>
      <c r="O50" s="99">
        <f t="shared" si="19"/>
        <v>0</v>
      </c>
      <c r="P50" s="32">
        <f t="shared" si="8"/>
        <v>0</v>
      </c>
      <c r="Q50" s="35">
        <v>0</v>
      </c>
      <c r="R50" s="32">
        <f t="shared" si="9"/>
        <v>0</v>
      </c>
      <c r="S50" s="35">
        <v>3</v>
      </c>
      <c r="T50" s="32">
        <f t="shared" si="10"/>
        <v>6.9767441860465116</v>
      </c>
      <c r="U50" s="35">
        <v>2</v>
      </c>
      <c r="V50" s="32">
        <f t="shared" si="11"/>
        <v>4.6511627906976747</v>
      </c>
      <c r="W50" s="35">
        <v>0</v>
      </c>
      <c r="X50" s="32">
        <f t="shared" si="12"/>
        <v>0</v>
      </c>
      <c r="Y50" s="35">
        <v>3</v>
      </c>
      <c r="Z50" s="32">
        <f t="shared" si="13"/>
        <v>6.9767441860465116</v>
      </c>
      <c r="AA50" s="35">
        <v>0</v>
      </c>
      <c r="AB50" s="32">
        <f t="shared" si="14"/>
        <v>0</v>
      </c>
      <c r="AC50" s="32">
        <f t="shared" si="15"/>
        <v>0</v>
      </c>
      <c r="AD50" s="35">
        <v>0</v>
      </c>
      <c r="AE50" s="32">
        <f t="shared" si="16"/>
        <v>0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39</v>
      </c>
      <c r="D51" s="35">
        <v>37</v>
      </c>
      <c r="E51" s="32">
        <f t="shared" si="2"/>
        <v>94.871794871794862</v>
      </c>
      <c r="F51" s="35">
        <v>30</v>
      </c>
      <c r="G51" s="32">
        <f t="shared" si="3"/>
        <v>81.081081081081081</v>
      </c>
      <c r="H51" s="106">
        <f t="shared" si="0"/>
        <v>37</v>
      </c>
      <c r="I51" s="32">
        <f t="shared" si="4"/>
        <v>100</v>
      </c>
      <c r="J51" s="32">
        <f t="shared" si="5"/>
        <v>94.871794871794862</v>
      </c>
      <c r="K51" s="35">
        <v>26</v>
      </c>
      <c r="L51" s="32">
        <f t="shared" si="6"/>
        <v>70.270270270270274</v>
      </c>
      <c r="M51" s="35">
        <v>11</v>
      </c>
      <c r="N51" s="32">
        <f t="shared" si="7"/>
        <v>29.72972972972973</v>
      </c>
      <c r="O51" s="99">
        <f t="shared" si="19"/>
        <v>0</v>
      </c>
      <c r="P51" s="32">
        <f t="shared" si="8"/>
        <v>0</v>
      </c>
      <c r="Q51" s="35">
        <v>0</v>
      </c>
      <c r="R51" s="32">
        <f t="shared" si="9"/>
        <v>0</v>
      </c>
      <c r="S51" s="35">
        <v>6</v>
      </c>
      <c r="T51" s="32">
        <f t="shared" si="10"/>
        <v>16.216216216216218</v>
      </c>
      <c r="U51" s="35">
        <v>1</v>
      </c>
      <c r="V51" s="32">
        <f t="shared" si="11"/>
        <v>2.7027027027027026</v>
      </c>
      <c r="W51" s="35">
        <v>0</v>
      </c>
      <c r="X51" s="32">
        <f t="shared" si="12"/>
        <v>0</v>
      </c>
      <c r="Y51" s="35">
        <v>0</v>
      </c>
      <c r="Z51" s="32">
        <f t="shared" si="13"/>
        <v>0</v>
      </c>
      <c r="AA51" s="35">
        <v>0</v>
      </c>
      <c r="AB51" s="32">
        <f t="shared" si="14"/>
        <v>0</v>
      </c>
      <c r="AC51" s="32">
        <f t="shared" si="15"/>
        <v>0</v>
      </c>
      <c r="AD51" s="35">
        <v>3</v>
      </c>
      <c r="AE51" s="32">
        <f t="shared" si="16"/>
        <v>8.1081081081081088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87</v>
      </c>
      <c r="D52" s="35">
        <v>85</v>
      </c>
      <c r="E52" s="32">
        <f t="shared" si="2"/>
        <v>97.701149425287355</v>
      </c>
      <c r="F52" s="35">
        <v>52</v>
      </c>
      <c r="G52" s="32">
        <f t="shared" si="3"/>
        <v>61.176470588235297</v>
      </c>
      <c r="H52" s="106">
        <f t="shared" si="0"/>
        <v>83</v>
      </c>
      <c r="I52" s="32">
        <f t="shared" si="4"/>
        <v>97.647058823529406</v>
      </c>
      <c r="J52" s="32">
        <f t="shared" si="5"/>
        <v>95.402298850574709</v>
      </c>
      <c r="K52" s="35">
        <v>73</v>
      </c>
      <c r="L52" s="32">
        <f t="shared" si="6"/>
        <v>85.882352941176464</v>
      </c>
      <c r="M52" s="35">
        <v>10</v>
      </c>
      <c r="N52" s="32">
        <f t="shared" si="7"/>
        <v>11.76470588235294</v>
      </c>
      <c r="O52" s="99">
        <f t="shared" si="19"/>
        <v>2</v>
      </c>
      <c r="P52" s="32">
        <f t="shared" si="8"/>
        <v>2.3529411764705883</v>
      </c>
      <c r="Q52" s="35">
        <v>1</v>
      </c>
      <c r="R52" s="32">
        <f t="shared" si="9"/>
        <v>50</v>
      </c>
      <c r="S52" s="35">
        <v>13</v>
      </c>
      <c r="T52" s="32">
        <f t="shared" si="10"/>
        <v>15.294117647058824</v>
      </c>
      <c r="U52" s="35">
        <v>1</v>
      </c>
      <c r="V52" s="32">
        <f t="shared" si="11"/>
        <v>1.1764705882352942</v>
      </c>
      <c r="W52" s="35">
        <v>1</v>
      </c>
      <c r="X52" s="32">
        <f t="shared" si="12"/>
        <v>1.1764705882352942</v>
      </c>
      <c r="Y52" s="35">
        <v>12</v>
      </c>
      <c r="Z52" s="32">
        <f t="shared" si="13"/>
        <v>14.117647058823529</v>
      </c>
      <c r="AA52" s="35">
        <v>0</v>
      </c>
      <c r="AB52" s="32">
        <f t="shared" si="14"/>
        <v>0</v>
      </c>
      <c r="AC52" s="32">
        <f t="shared" si="15"/>
        <v>0</v>
      </c>
      <c r="AD52" s="35">
        <v>10</v>
      </c>
      <c r="AE52" s="32">
        <f t="shared" si="16"/>
        <v>11.76470588235294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83</v>
      </c>
      <c r="D53" s="35">
        <v>79</v>
      </c>
      <c r="E53" s="32">
        <f t="shared" si="2"/>
        <v>95.180722891566262</v>
      </c>
      <c r="F53" s="35">
        <v>46</v>
      </c>
      <c r="G53" s="32">
        <f t="shared" si="3"/>
        <v>58.22784810126582</v>
      </c>
      <c r="H53" s="106">
        <f t="shared" si="0"/>
        <v>77</v>
      </c>
      <c r="I53" s="32">
        <f t="shared" si="4"/>
        <v>97.468354430379748</v>
      </c>
      <c r="J53" s="32">
        <f t="shared" si="5"/>
        <v>92.771084337349393</v>
      </c>
      <c r="K53" s="35">
        <v>68</v>
      </c>
      <c r="L53" s="32">
        <f t="shared" si="6"/>
        <v>86.075949367088612</v>
      </c>
      <c r="M53" s="35">
        <v>9</v>
      </c>
      <c r="N53" s="32">
        <f t="shared" si="7"/>
        <v>11.39240506329114</v>
      </c>
      <c r="O53" s="99">
        <f t="shared" si="19"/>
        <v>2</v>
      </c>
      <c r="P53" s="32">
        <f t="shared" si="8"/>
        <v>2.5316455696202533</v>
      </c>
      <c r="Q53" s="35">
        <v>1</v>
      </c>
      <c r="R53" s="32">
        <f t="shared" si="9"/>
        <v>50</v>
      </c>
      <c r="S53" s="35">
        <v>18</v>
      </c>
      <c r="T53" s="32">
        <f t="shared" si="10"/>
        <v>22.784810126582279</v>
      </c>
      <c r="U53" s="35">
        <v>4</v>
      </c>
      <c r="V53" s="32">
        <f t="shared" si="11"/>
        <v>5.0632911392405067</v>
      </c>
      <c r="W53" s="35">
        <v>0</v>
      </c>
      <c r="X53" s="32">
        <f t="shared" si="12"/>
        <v>0</v>
      </c>
      <c r="Y53" s="35">
        <v>10</v>
      </c>
      <c r="Z53" s="32">
        <f t="shared" si="13"/>
        <v>12.658227848101266</v>
      </c>
      <c r="AA53" s="35">
        <v>0</v>
      </c>
      <c r="AB53" s="32">
        <f t="shared" si="14"/>
        <v>0</v>
      </c>
      <c r="AC53" s="32">
        <f t="shared" si="15"/>
        <v>0</v>
      </c>
      <c r="AD53" s="35">
        <v>6</v>
      </c>
      <c r="AE53" s="32">
        <f t="shared" si="16"/>
        <v>7.59493670886076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37</v>
      </c>
      <c r="D54" s="35">
        <v>37</v>
      </c>
      <c r="E54" s="32">
        <f t="shared" si="2"/>
        <v>100</v>
      </c>
      <c r="F54" s="35">
        <v>15</v>
      </c>
      <c r="G54" s="32">
        <f t="shared" si="3"/>
        <v>40.54054054054054</v>
      </c>
      <c r="H54" s="106">
        <f t="shared" si="0"/>
        <v>37</v>
      </c>
      <c r="I54" s="32">
        <f t="shared" si="4"/>
        <v>100</v>
      </c>
      <c r="J54" s="32">
        <f t="shared" si="5"/>
        <v>100</v>
      </c>
      <c r="K54" s="35">
        <v>26</v>
      </c>
      <c r="L54" s="32">
        <f t="shared" si="6"/>
        <v>70.270270270270274</v>
      </c>
      <c r="M54" s="35">
        <v>11</v>
      </c>
      <c r="N54" s="32">
        <f t="shared" si="7"/>
        <v>29.72972972972973</v>
      </c>
      <c r="O54" s="99">
        <f t="shared" si="19"/>
        <v>0</v>
      </c>
      <c r="P54" s="32">
        <f t="shared" si="8"/>
        <v>0</v>
      </c>
      <c r="Q54" s="35">
        <v>0</v>
      </c>
      <c r="R54" s="32">
        <f t="shared" si="9"/>
        <v>0</v>
      </c>
      <c r="S54" s="35">
        <v>9</v>
      </c>
      <c r="T54" s="32">
        <f t="shared" si="10"/>
        <v>24.324324324324326</v>
      </c>
      <c r="U54" s="35">
        <v>2</v>
      </c>
      <c r="V54" s="32">
        <f t="shared" si="11"/>
        <v>5.4054054054054053</v>
      </c>
      <c r="W54" s="35">
        <v>0</v>
      </c>
      <c r="X54" s="32">
        <f t="shared" si="12"/>
        <v>0</v>
      </c>
      <c r="Y54" s="35">
        <v>3</v>
      </c>
      <c r="Z54" s="32">
        <f t="shared" si="13"/>
        <v>8.1081081081081088</v>
      </c>
      <c r="AA54" s="35">
        <v>0</v>
      </c>
      <c r="AB54" s="32">
        <f t="shared" si="14"/>
        <v>0</v>
      </c>
      <c r="AC54" s="32">
        <f t="shared" si="15"/>
        <v>0</v>
      </c>
      <c r="AD54" s="35">
        <v>3</v>
      </c>
      <c r="AE54" s="32">
        <f t="shared" si="16"/>
        <v>8.1081081081081088</v>
      </c>
      <c r="AF54" s="35">
        <v>1</v>
      </c>
      <c r="AG54" s="32">
        <f t="shared" si="17"/>
        <v>2.7027027027027026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892</v>
      </c>
      <c r="D55" s="10">
        <f>SUM(D56:D63)</f>
        <v>864</v>
      </c>
      <c r="E55" s="43">
        <f>IF(C55=0,0,D55/C55*100)</f>
        <v>96.860986547085204</v>
      </c>
      <c r="F55" s="10">
        <f>SUM(F56:F63)</f>
        <v>453</v>
      </c>
      <c r="G55" s="43">
        <f>IF(D55=0,0,F55/D55*100)</f>
        <v>52.430555555555557</v>
      </c>
      <c r="H55" s="61">
        <f>SUM(H56:H63)</f>
        <v>846</v>
      </c>
      <c r="I55" s="43">
        <f>IF(D55=0,0,H55/D55*100)</f>
        <v>97.916666666666657</v>
      </c>
      <c r="J55" s="43">
        <f>IF(C55=0,0,H55/C55*100)</f>
        <v>94.843049327354251</v>
      </c>
      <c r="K55" s="10">
        <f>SUM(K56:K63)</f>
        <v>725</v>
      </c>
      <c r="L55" s="43">
        <f>IF(D55=0,0,K55/D55*100)</f>
        <v>83.912037037037038</v>
      </c>
      <c r="M55" s="10">
        <f>SUM(M56:M63)</f>
        <v>121</v>
      </c>
      <c r="N55" s="43">
        <f>IF(D55=0,0,M55/D55*100)</f>
        <v>14.004629629629632</v>
      </c>
      <c r="O55" s="61">
        <f>SUM(O56:O63)</f>
        <v>18</v>
      </c>
      <c r="P55" s="43">
        <f>IF(D55=0,0,O55/D55*100)</f>
        <v>2.083333333333333</v>
      </c>
      <c r="Q55" s="10">
        <f>SUM(Q56:Q63)</f>
        <v>11</v>
      </c>
      <c r="R55" s="43">
        <f t="shared" si="9"/>
        <v>61.111111111111114</v>
      </c>
      <c r="S55" s="10">
        <f>SUM(S56:S63)</f>
        <v>80</v>
      </c>
      <c r="T55" s="43">
        <f>IF(D55=0,0,S55/D55*100)</f>
        <v>9.2592592592592595</v>
      </c>
      <c r="U55" s="10">
        <f>SUM(U56:U63)</f>
        <v>41</v>
      </c>
      <c r="V55" s="43">
        <f t="shared" si="11"/>
        <v>4.7453703703703702</v>
      </c>
      <c r="W55" s="10">
        <f>SUM(W56:W63)</f>
        <v>15</v>
      </c>
      <c r="X55" s="43">
        <f>IF(D55=0,0,W55/D55*100)</f>
        <v>1.7361111111111112</v>
      </c>
      <c r="Y55" s="10">
        <f>SUM(Y56:Y63)</f>
        <v>123</v>
      </c>
      <c r="Z55" s="43">
        <f>IF(D55=0,0,Y55/D55*100)</f>
        <v>14.236111111111111</v>
      </c>
      <c r="AA55" s="10">
        <f>SUM(AA56:AA63)</f>
        <v>5</v>
      </c>
      <c r="AB55" s="43">
        <f>IF(D55=0,0,AA55/D55*100)</f>
        <v>0.57870370370370372</v>
      </c>
      <c r="AC55" s="43">
        <f>IF(Y55=0,0,AA55/Y55*100)</f>
        <v>4.0650406504065035</v>
      </c>
      <c r="AD55" s="10">
        <f>SUM(AD56:AD63)</f>
        <v>86</v>
      </c>
      <c r="AE55" s="43">
        <f t="shared" si="16"/>
        <v>9.9537037037037042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23</v>
      </c>
      <c r="D56" s="35">
        <v>22</v>
      </c>
      <c r="E56" s="32">
        <f t="shared" si="2"/>
        <v>95.652173913043484</v>
      </c>
      <c r="F56" s="35">
        <v>12</v>
      </c>
      <c r="G56" s="32">
        <f t="shared" si="3"/>
        <v>54.54545454545454</v>
      </c>
      <c r="H56" s="106">
        <f t="shared" si="0"/>
        <v>22</v>
      </c>
      <c r="I56" s="32">
        <f t="shared" si="4"/>
        <v>100</v>
      </c>
      <c r="J56" s="32">
        <f t="shared" si="5"/>
        <v>95.652173913043484</v>
      </c>
      <c r="K56" s="35">
        <v>21</v>
      </c>
      <c r="L56" s="32">
        <f t="shared" si="6"/>
        <v>95.454545454545453</v>
      </c>
      <c r="M56" s="35">
        <v>1</v>
      </c>
      <c r="N56" s="32">
        <f t="shared" si="7"/>
        <v>4.5454545454545459</v>
      </c>
      <c r="O56" s="99">
        <f t="shared" ref="O56:O63" si="20">D56-H56</f>
        <v>0</v>
      </c>
      <c r="P56" s="32">
        <f t="shared" si="8"/>
        <v>0</v>
      </c>
      <c r="Q56" s="35">
        <v>1</v>
      </c>
      <c r="R56" s="32">
        <f t="shared" si="9"/>
        <v>0</v>
      </c>
      <c r="S56" s="35">
        <v>0</v>
      </c>
      <c r="T56" s="32">
        <f t="shared" si="10"/>
        <v>0</v>
      </c>
      <c r="U56" s="35">
        <v>2</v>
      </c>
      <c r="V56" s="32">
        <f t="shared" si="11"/>
        <v>9.0909090909090917</v>
      </c>
      <c r="W56" s="35">
        <v>0</v>
      </c>
      <c r="X56" s="32">
        <f t="shared" si="12"/>
        <v>0</v>
      </c>
      <c r="Y56" s="35">
        <v>3</v>
      </c>
      <c r="Z56" s="32">
        <f t="shared" si="13"/>
        <v>13.636363636363635</v>
      </c>
      <c r="AA56" s="35">
        <v>0</v>
      </c>
      <c r="AB56" s="32">
        <f t="shared" si="14"/>
        <v>0</v>
      </c>
      <c r="AC56" s="32">
        <f t="shared" si="15"/>
        <v>0</v>
      </c>
      <c r="AD56" s="35">
        <v>2</v>
      </c>
      <c r="AE56" s="32">
        <f t="shared" si="16"/>
        <v>9.0909090909090917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5</v>
      </c>
      <c r="D57" s="35">
        <v>5</v>
      </c>
      <c r="E57" s="32">
        <f t="shared" si="2"/>
        <v>100</v>
      </c>
      <c r="F57" s="35">
        <v>2</v>
      </c>
      <c r="G57" s="32">
        <f t="shared" si="3"/>
        <v>40</v>
      </c>
      <c r="H57" s="106">
        <f t="shared" si="0"/>
        <v>5</v>
      </c>
      <c r="I57" s="32">
        <f t="shared" si="4"/>
        <v>100</v>
      </c>
      <c r="J57" s="32">
        <f t="shared" si="5"/>
        <v>100</v>
      </c>
      <c r="K57" s="35">
        <v>5</v>
      </c>
      <c r="L57" s="32">
        <f t="shared" si="6"/>
        <v>100</v>
      </c>
      <c r="M57" s="35">
        <v>0</v>
      </c>
      <c r="N57" s="32">
        <f t="shared" si="7"/>
        <v>0</v>
      </c>
      <c r="O57" s="99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0</v>
      </c>
      <c r="V57" s="32">
        <f t="shared" si="11"/>
        <v>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71</v>
      </c>
      <c r="D58" s="35">
        <v>68</v>
      </c>
      <c r="E58" s="32">
        <f t="shared" si="2"/>
        <v>95.774647887323937</v>
      </c>
      <c r="F58" s="35">
        <v>35</v>
      </c>
      <c r="G58" s="32">
        <f t="shared" si="3"/>
        <v>51.470588235294116</v>
      </c>
      <c r="H58" s="106">
        <f t="shared" si="0"/>
        <v>68</v>
      </c>
      <c r="I58" s="32">
        <f t="shared" si="4"/>
        <v>100</v>
      </c>
      <c r="J58" s="32">
        <f t="shared" si="5"/>
        <v>95.774647887323937</v>
      </c>
      <c r="K58" s="35">
        <v>27</v>
      </c>
      <c r="L58" s="32">
        <f t="shared" si="6"/>
        <v>39.705882352941174</v>
      </c>
      <c r="M58" s="35">
        <v>41</v>
      </c>
      <c r="N58" s="32">
        <f t="shared" si="7"/>
        <v>60.294117647058819</v>
      </c>
      <c r="O58" s="99">
        <f t="shared" si="20"/>
        <v>0</v>
      </c>
      <c r="P58" s="32">
        <f t="shared" si="8"/>
        <v>0</v>
      </c>
      <c r="Q58" s="35">
        <v>0</v>
      </c>
      <c r="R58" s="32">
        <f t="shared" si="9"/>
        <v>0</v>
      </c>
      <c r="S58" s="35">
        <v>4</v>
      </c>
      <c r="T58" s="32">
        <f t="shared" si="10"/>
        <v>5.8823529411764701</v>
      </c>
      <c r="U58" s="35">
        <v>5</v>
      </c>
      <c r="V58" s="32">
        <f t="shared" si="11"/>
        <v>7.3529411764705888</v>
      </c>
      <c r="W58" s="35">
        <v>1</v>
      </c>
      <c r="X58" s="32">
        <f t="shared" si="12"/>
        <v>1.4705882352941175</v>
      </c>
      <c r="Y58" s="35">
        <v>21</v>
      </c>
      <c r="Z58" s="32">
        <f t="shared" si="13"/>
        <v>30.882352941176471</v>
      </c>
      <c r="AA58" s="35">
        <v>0</v>
      </c>
      <c r="AB58" s="32">
        <f t="shared" si="14"/>
        <v>0</v>
      </c>
      <c r="AC58" s="32">
        <f t="shared" si="15"/>
        <v>0</v>
      </c>
      <c r="AD58" s="35">
        <v>6</v>
      </c>
      <c r="AE58" s="32">
        <f t="shared" si="16"/>
        <v>8.8235294117647065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6.5</v>
      </c>
      <c r="D59" s="35">
        <v>5</v>
      </c>
      <c r="E59" s="32">
        <f t="shared" si="2"/>
        <v>76.923076923076934</v>
      </c>
      <c r="F59" s="35">
        <v>3</v>
      </c>
      <c r="G59" s="32">
        <f t="shared" si="3"/>
        <v>60</v>
      </c>
      <c r="H59" s="106">
        <f t="shared" si="0"/>
        <v>5</v>
      </c>
      <c r="I59" s="32">
        <f t="shared" si="4"/>
        <v>100</v>
      </c>
      <c r="J59" s="32">
        <f t="shared" si="5"/>
        <v>76.923076923076934</v>
      </c>
      <c r="K59" s="35">
        <v>5</v>
      </c>
      <c r="L59" s="32">
        <f t="shared" si="6"/>
        <v>100</v>
      </c>
      <c r="M59" s="35">
        <v>0</v>
      </c>
      <c r="N59" s="32">
        <f t="shared" si="7"/>
        <v>0</v>
      </c>
      <c r="O59" s="99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0</v>
      </c>
      <c r="T59" s="32">
        <f t="shared" si="10"/>
        <v>0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2</v>
      </c>
      <c r="Z59" s="32">
        <f t="shared" si="13"/>
        <v>40</v>
      </c>
      <c r="AA59" s="35">
        <v>0</v>
      </c>
      <c r="AB59" s="32">
        <f t="shared" si="14"/>
        <v>0</v>
      </c>
      <c r="AC59" s="32">
        <f t="shared" si="15"/>
        <v>0</v>
      </c>
      <c r="AD59" s="35">
        <v>1</v>
      </c>
      <c r="AE59" s="32">
        <f t="shared" si="16"/>
        <v>20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414.5</v>
      </c>
      <c r="D60" s="35">
        <v>403</v>
      </c>
      <c r="E60" s="32">
        <f t="shared" si="2"/>
        <v>97.225572979493364</v>
      </c>
      <c r="F60" s="35">
        <v>230</v>
      </c>
      <c r="G60" s="32">
        <f t="shared" si="3"/>
        <v>57.071960297766744</v>
      </c>
      <c r="H60" s="106">
        <f t="shared" si="0"/>
        <v>390</v>
      </c>
      <c r="I60" s="32">
        <f t="shared" si="4"/>
        <v>96.774193548387103</v>
      </c>
      <c r="J60" s="32">
        <f t="shared" si="5"/>
        <v>94.089264173703256</v>
      </c>
      <c r="K60" s="35">
        <v>348</v>
      </c>
      <c r="L60" s="32">
        <f t="shared" si="6"/>
        <v>86.352357320099259</v>
      </c>
      <c r="M60" s="35">
        <v>42</v>
      </c>
      <c r="N60" s="32">
        <f t="shared" si="7"/>
        <v>10.421836228287841</v>
      </c>
      <c r="O60" s="99">
        <f t="shared" si="20"/>
        <v>13</v>
      </c>
      <c r="P60" s="32">
        <f t="shared" si="8"/>
        <v>3.225806451612903</v>
      </c>
      <c r="Q60" s="35">
        <v>4</v>
      </c>
      <c r="R60" s="32">
        <f t="shared" si="9"/>
        <v>30.76923076923077</v>
      </c>
      <c r="S60" s="35">
        <v>39</v>
      </c>
      <c r="T60" s="32">
        <f t="shared" si="10"/>
        <v>9.67741935483871</v>
      </c>
      <c r="U60" s="35">
        <v>25</v>
      </c>
      <c r="V60" s="32">
        <f t="shared" si="11"/>
        <v>6.2034739454094296</v>
      </c>
      <c r="W60" s="35">
        <v>5</v>
      </c>
      <c r="X60" s="32">
        <f t="shared" si="12"/>
        <v>1.240694789081886</v>
      </c>
      <c r="Y60" s="35">
        <v>58</v>
      </c>
      <c r="Z60" s="32">
        <f t="shared" si="13"/>
        <v>14.392059553349876</v>
      </c>
      <c r="AA60" s="35">
        <v>3</v>
      </c>
      <c r="AB60" s="32">
        <f t="shared" si="14"/>
        <v>0.74441687344913154</v>
      </c>
      <c r="AC60" s="32">
        <f t="shared" si="15"/>
        <v>5.1724137931034484</v>
      </c>
      <c r="AD60" s="35">
        <v>55</v>
      </c>
      <c r="AE60" s="32">
        <f t="shared" si="16"/>
        <v>13.647642679900745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30</v>
      </c>
      <c r="D61" s="35">
        <v>30</v>
      </c>
      <c r="E61" s="32">
        <f t="shared" si="2"/>
        <v>100</v>
      </c>
      <c r="F61" s="35">
        <v>25</v>
      </c>
      <c r="G61" s="32">
        <f t="shared" si="3"/>
        <v>83.333333333333343</v>
      </c>
      <c r="H61" s="106">
        <f t="shared" si="0"/>
        <v>30</v>
      </c>
      <c r="I61" s="32">
        <f t="shared" si="4"/>
        <v>100</v>
      </c>
      <c r="J61" s="32">
        <f t="shared" si="5"/>
        <v>100</v>
      </c>
      <c r="K61" s="35">
        <v>30</v>
      </c>
      <c r="L61" s="32">
        <f t="shared" si="6"/>
        <v>100</v>
      </c>
      <c r="M61" s="35">
        <v>0</v>
      </c>
      <c r="N61" s="32">
        <f t="shared" si="7"/>
        <v>0</v>
      </c>
      <c r="O61" s="99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1</v>
      </c>
      <c r="T61" s="32">
        <f t="shared" si="10"/>
        <v>3.3333333333333335</v>
      </c>
      <c r="U61" s="35">
        <v>1</v>
      </c>
      <c r="V61" s="32">
        <f t="shared" si="11"/>
        <v>3.3333333333333335</v>
      </c>
      <c r="W61" s="35">
        <v>2</v>
      </c>
      <c r="X61" s="32">
        <f t="shared" si="12"/>
        <v>6.666666666666667</v>
      </c>
      <c r="Y61" s="35">
        <v>0</v>
      </c>
      <c r="Z61" s="32">
        <f t="shared" si="13"/>
        <v>0</v>
      </c>
      <c r="AA61" s="35">
        <v>0</v>
      </c>
      <c r="AB61" s="32">
        <f t="shared" si="14"/>
        <v>0</v>
      </c>
      <c r="AC61" s="32">
        <f t="shared" si="15"/>
        <v>0</v>
      </c>
      <c r="AD61" s="35">
        <v>1</v>
      </c>
      <c r="AE61" s="32">
        <f t="shared" si="16"/>
        <v>3.3333333333333335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156</v>
      </c>
      <c r="D62" s="35">
        <v>149</v>
      </c>
      <c r="E62" s="32">
        <f t="shared" si="2"/>
        <v>95.512820512820511</v>
      </c>
      <c r="F62" s="35">
        <v>59</v>
      </c>
      <c r="G62" s="32">
        <f t="shared" si="3"/>
        <v>39.597315436241608</v>
      </c>
      <c r="H62" s="106">
        <f t="shared" si="0"/>
        <v>149</v>
      </c>
      <c r="I62" s="32">
        <f t="shared" si="4"/>
        <v>100</v>
      </c>
      <c r="J62" s="32">
        <f t="shared" si="5"/>
        <v>95.512820512820511</v>
      </c>
      <c r="K62" s="35">
        <v>134</v>
      </c>
      <c r="L62" s="32">
        <f t="shared" si="6"/>
        <v>89.932885906040269</v>
      </c>
      <c r="M62" s="35">
        <v>15</v>
      </c>
      <c r="N62" s="32">
        <f t="shared" si="7"/>
        <v>10.067114093959731</v>
      </c>
      <c r="O62" s="99">
        <f t="shared" si="20"/>
        <v>0</v>
      </c>
      <c r="P62" s="32">
        <f t="shared" si="8"/>
        <v>0</v>
      </c>
      <c r="Q62" s="35">
        <v>0</v>
      </c>
      <c r="R62" s="32">
        <f t="shared" si="9"/>
        <v>0</v>
      </c>
      <c r="S62" s="35">
        <v>10</v>
      </c>
      <c r="T62" s="32">
        <f t="shared" si="10"/>
        <v>6.7114093959731544</v>
      </c>
      <c r="U62" s="35">
        <v>1</v>
      </c>
      <c r="V62" s="32">
        <f t="shared" si="11"/>
        <v>0.67114093959731547</v>
      </c>
      <c r="W62" s="35">
        <v>3</v>
      </c>
      <c r="X62" s="32">
        <f t="shared" si="12"/>
        <v>2.0134228187919461</v>
      </c>
      <c r="Y62" s="35">
        <v>12</v>
      </c>
      <c r="Z62" s="32">
        <f t="shared" si="13"/>
        <v>8.0536912751677843</v>
      </c>
      <c r="AA62" s="35">
        <v>0</v>
      </c>
      <c r="AB62" s="32">
        <f t="shared" si="14"/>
        <v>0</v>
      </c>
      <c r="AC62" s="32">
        <f t="shared" si="15"/>
        <v>0</v>
      </c>
      <c r="AD62" s="35">
        <v>9</v>
      </c>
      <c r="AE62" s="32">
        <f t="shared" si="16"/>
        <v>6.0402684563758395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186</v>
      </c>
      <c r="D63" s="35">
        <v>182</v>
      </c>
      <c r="E63" s="32">
        <f t="shared" si="2"/>
        <v>97.849462365591393</v>
      </c>
      <c r="F63" s="35">
        <v>87</v>
      </c>
      <c r="G63" s="32">
        <f t="shared" si="3"/>
        <v>47.802197802197803</v>
      </c>
      <c r="H63" s="106">
        <f t="shared" si="0"/>
        <v>177</v>
      </c>
      <c r="I63" s="32">
        <f t="shared" si="4"/>
        <v>97.252747252747255</v>
      </c>
      <c r="J63" s="32">
        <f t="shared" si="5"/>
        <v>95.161290322580655</v>
      </c>
      <c r="K63" s="35">
        <v>155</v>
      </c>
      <c r="L63" s="32">
        <f t="shared" si="6"/>
        <v>85.164835164835168</v>
      </c>
      <c r="M63" s="35">
        <v>22</v>
      </c>
      <c r="N63" s="32">
        <f t="shared" si="7"/>
        <v>12.087912087912088</v>
      </c>
      <c r="O63" s="99">
        <f t="shared" si="20"/>
        <v>5</v>
      </c>
      <c r="P63" s="32">
        <f t="shared" si="8"/>
        <v>2.7472527472527473</v>
      </c>
      <c r="Q63" s="35">
        <v>6</v>
      </c>
      <c r="R63" s="32">
        <f t="shared" si="9"/>
        <v>120</v>
      </c>
      <c r="S63" s="35">
        <v>26</v>
      </c>
      <c r="T63" s="32">
        <f t="shared" si="10"/>
        <v>14.285714285714285</v>
      </c>
      <c r="U63" s="35">
        <v>7</v>
      </c>
      <c r="V63" s="32">
        <f t="shared" si="11"/>
        <v>3.8461538461538463</v>
      </c>
      <c r="W63" s="35">
        <v>4</v>
      </c>
      <c r="X63" s="32">
        <f t="shared" si="12"/>
        <v>2.197802197802198</v>
      </c>
      <c r="Y63" s="35">
        <v>27</v>
      </c>
      <c r="Z63" s="32">
        <f t="shared" si="13"/>
        <v>14.835164835164836</v>
      </c>
      <c r="AA63" s="35">
        <v>2</v>
      </c>
      <c r="AB63" s="32">
        <f t="shared" si="14"/>
        <v>1.098901098901099</v>
      </c>
      <c r="AC63" s="32">
        <f t="shared" si="15"/>
        <v>7.4074074074074066</v>
      </c>
      <c r="AD63" s="35">
        <v>12</v>
      </c>
      <c r="AE63" s="32">
        <f t="shared" si="16"/>
        <v>6.593406593406594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258</v>
      </c>
      <c r="D64" s="10">
        <f>SUM(D65:D71)</f>
        <v>246</v>
      </c>
      <c r="E64" s="43">
        <f>IF(C64=0,0,D64/C64*100)</f>
        <v>95.348837209302332</v>
      </c>
      <c r="F64" s="10">
        <f>SUM(F65:F71)</f>
        <v>134</v>
      </c>
      <c r="G64" s="43">
        <f>IF(D64=0,0,F64/D64*100)</f>
        <v>54.471544715447152</v>
      </c>
      <c r="H64" s="61">
        <f>SUM(H65:H71)</f>
        <v>245</v>
      </c>
      <c r="I64" s="43">
        <f>IF(D64=0,0,H64/D64*100)</f>
        <v>99.59349593495935</v>
      </c>
      <c r="J64" s="43">
        <f>IF(C64=0,0,H64/C64*100)</f>
        <v>94.961240310077528</v>
      </c>
      <c r="K64" s="10">
        <f>SUM(K65:K71)</f>
        <v>207</v>
      </c>
      <c r="L64" s="43">
        <f>IF(D64=0,0,K64/D64*100)</f>
        <v>84.146341463414629</v>
      </c>
      <c r="M64" s="10">
        <f>SUM(M65:M71)</f>
        <v>38</v>
      </c>
      <c r="N64" s="43">
        <f>IF(D64=0,0,M64/D64*100)</f>
        <v>15.447154471544716</v>
      </c>
      <c r="O64" s="61">
        <f>SUM(O65:O71)</f>
        <v>1</v>
      </c>
      <c r="P64" s="43">
        <f>IF(D64=0,0,O64/D64*100)</f>
        <v>0.40650406504065045</v>
      </c>
      <c r="Q64" s="10">
        <f>SUM(Q65:Q71)</f>
        <v>4</v>
      </c>
      <c r="R64" s="43">
        <f t="shared" si="9"/>
        <v>400</v>
      </c>
      <c r="S64" s="10">
        <f>SUM(S65:S71)</f>
        <v>43</v>
      </c>
      <c r="T64" s="43">
        <f>IF(D64=0,0,S64/D64*100)</f>
        <v>17.479674796747968</v>
      </c>
      <c r="U64" s="10">
        <f>SUM(U65:U71)</f>
        <v>23</v>
      </c>
      <c r="V64" s="43">
        <f t="shared" si="11"/>
        <v>9.3495934959349594</v>
      </c>
      <c r="W64" s="10">
        <f>SUM(W65:W71)</f>
        <v>12</v>
      </c>
      <c r="X64" s="43">
        <f>IF(D64=0,0,W64/D64*100)</f>
        <v>4.8780487804878048</v>
      </c>
      <c r="Y64" s="10">
        <f>SUM(Y65:Y71)</f>
        <v>29</v>
      </c>
      <c r="Z64" s="43">
        <f>IF(D64=0,0,Y64/D64*100)</f>
        <v>11.788617886178862</v>
      </c>
      <c r="AA64" s="10">
        <f>SUM(AA65:AA71)</f>
        <v>3</v>
      </c>
      <c r="AB64" s="43">
        <f>IF(D64=0,0,AA64/D64*100)</f>
        <v>1.2195121951219512</v>
      </c>
      <c r="AC64" s="43">
        <f>IF(Y64=0,0,AA64/Y64*100)</f>
        <v>10.344827586206897</v>
      </c>
      <c r="AD64" s="10">
        <f>SUM(AD65:AD71)</f>
        <v>16</v>
      </c>
      <c r="AE64" s="43">
        <f t="shared" si="16"/>
        <v>6.5040650406504072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6</v>
      </c>
      <c r="D65" s="35">
        <v>6</v>
      </c>
      <c r="E65" s="32">
        <f t="shared" si="2"/>
        <v>100</v>
      </c>
      <c r="F65" s="35">
        <v>0</v>
      </c>
      <c r="G65" s="32">
        <f t="shared" si="3"/>
        <v>0</v>
      </c>
      <c r="H65" s="106">
        <f t="shared" si="0"/>
        <v>6</v>
      </c>
      <c r="I65" s="32">
        <f t="shared" si="4"/>
        <v>100</v>
      </c>
      <c r="J65" s="32">
        <f t="shared" si="5"/>
        <v>100</v>
      </c>
      <c r="K65" s="35">
        <v>6</v>
      </c>
      <c r="L65" s="32">
        <f t="shared" si="6"/>
        <v>100</v>
      </c>
      <c r="M65" s="35">
        <v>0</v>
      </c>
      <c r="N65" s="32">
        <f t="shared" si="7"/>
        <v>0</v>
      </c>
      <c r="O65" s="99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0</v>
      </c>
      <c r="T65" s="32">
        <f t="shared" si="10"/>
        <v>0</v>
      </c>
      <c r="U65" s="35">
        <v>0</v>
      </c>
      <c r="V65" s="32">
        <f t="shared" si="11"/>
        <v>0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5</v>
      </c>
      <c r="D66" s="35">
        <v>5</v>
      </c>
      <c r="E66" s="32">
        <f t="shared" si="2"/>
        <v>100</v>
      </c>
      <c r="F66" s="35">
        <v>2</v>
      </c>
      <c r="G66" s="32">
        <f t="shared" si="3"/>
        <v>40</v>
      </c>
      <c r="H66" s="106">
        <f t="shared" si="0"/>
        <v>5</v>
      </c>
      <c r="I66" s="32">
        <f t="shared" si="4"/>
        <v>100</v>
      </c>
      <c r="J66" s="32">
        <f t="shared" si="5"/>
        <v>100</v>
      </c>
      <c r="K66" s="35">
        <v>3</v>
      </c>
      <c r="L66" s="32">
        <f t="shared" si="6"/>
        <v>60</v>
      </c>
      <c r="M66" s="35">
        <v>2</v>
      </c>
      <c r="N66" s="32">
        <f t="shared" si="7"/>
        <v>40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3</v>
      </c>
      <c r="T66" s="32">
        <f t="shared" si="10"/>
        <v>60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28</v>
      </c>
      <c r="D67" s="35">
        <v>16</v>
      </c>
      <c r="E67" s="32">
        <f t="shared" si="2"/>
        <v>57.142857142857139</v>
      </c>
      <c r="F67" s="35">
        <v>9</v>
      </c>
      <c r="G67" s="32">
        <f t="shared" si="3"/>
        <v>56.25</v>
      </c>
      <c r="H67" s="106">
        <f t="shared" si="0"/>
        <v>16</v>
      </c>
      <c r="I67" s="32">
        <f t="shared" si="4"/>
        <v>100</v>
      </c>
      <c r="J67" s="32">
        <f t="shared" si="5"/>
        <v>57.142857142857139</v>
      </c>
      <c r="K67" s="35">
        <v>16</v>
      </c>
      <c r="L67" s="32">
        <f t="shared" si="6"/>
        <v>100</v>
      </c>
      <c r="M67" s="35">
        <v>0</v>
      </c>
      <c r="N67" s="32">
        <f t="shared" si="7"/>
        <v>0</v>
      </c>
      <c r="O67" s="99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4</v>
      </c>
      <c r="T67" s="32">
        <f t="shared" si="10"/>
        <v>25</v>
      </c>
      <c r="U67" s="35">
        <v>0</v>
      </c>
      <c r="V67" s="32">
        <f t="shared" si="11"/>
        <v>0</v>
      </c>
      <c r="W67" s="35">
        <v>0</v>
      </c>
      <c r="X67" s="32">
        <f t="shared" si="12"/>
        <v>0</v>
      </c>
      <c r="Y67" s="35">
        <v>1</v>
      </c>
      <c r="Z67" s="32">
        <f t="shared" si="13"/>
        <v>6.25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20</v>
      </c>
      <c r="D68" s="35">
        <v>19</v>
      </c>
      <c r="E68" s="32">
        <f t="shared" si="2"/>
        <v>95</v>
      </c>
      <c r="F68" s="35">
        <v>11</v>
      </c>
      <c r="G68" s="32">
        <f t="shared" si="3"/>
        <v>57.894736842105267</v>
      </c>
      <c r="H68" s="106">
        <f t="shared" si="0"/>
        <v>19</v>
      </c>
      <c r="I68" s="32">
        <f t="shared" si="4"/>
        <v>100</v>
      </c>
      <c r="J68" s="32">
        <f t="shared" si="5"/>
        <v>95</v>
      </c>
      <c r="K68" s="35">
        <v>13</v>
      </c>
      <c r="L68" s="32">
        <f t="shared" si="6"/>
        <v>68.421052631578945</v>
      </c>
      <c r="M68" s="35">
        <v>6</v>
      </c>
      <c r="N68" s="32">
        <f t="shared" si="7"/>
        <v>31.578947368421051</v>
      </c>
      <c r="O68" s="99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3</v>
      </c>
      <c r="T68" s="32">
        <f t="shared" si="10"/>
        <v>15.789473684210526</v>
      </c>
      <c r="U68" s="35">
        <v>6</v>
      </c>
      <c r="V68" s="32">
        <f t="shared" si="11"/>
        <v>31.578947368421051</v>
      </c>
      <c r="W68" s="35">
        <v>0</v>
      </c>
      <c r="X68" s="32">
        <f t="shared" si="12"/>
        <v>0</v>
      </c>
      <c r="Y68" s="35">
        <v>0</v>
      </c>
      <c r="Z68" s="32">
        <f t="shared" si="13"/>
        <v>0</v>
      </c>
      <c r="AA68" s="35">
        <v>0</v>
      </c>
      <c r="AB68" s="32">
        <f t="shared" si="14"/>
        <v>0</v>
      </c>
      <c r="AC68" s="32">
        <f t="shared" si="15"/>
        <v>0</v>
      </c>
      <c r="AD68" s="35">
        <v>0</v>
      </c>
      <c r="AE68" s="32">
        <f t="shared" si="16"/>
        <v>0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7</v>
      </c>
      <c r="E69" s="32">
        <f t="shared" si="2"/>
        <v>0</v>
      </c>
      <c r="F69" s="35">
        <v>1</v>
      </c>
      <c r="G69" s="32">
        <f t="shared" si="3"/>
        <v>14.285714285714285</v>
      </c>
      <c r="H69" s="106">
        <f t="shared" si="0"/>
        <v>7</v>
      </c>
      <c r="I69" s="32">
        <f t="shared" si="4"/>
        <v>100</v>
      </c>
      <c r="J69" s="32">
        <f t="shared" si="5"/>
        <v>0</v>
      </c>
      <c r="K69" s="35">
        <v>7</v>
      </c>
      <c r="L69" s="32">
        <f t="shared" si="6"/>
        <v>100</v>
      </c>
      <c r="M69" s="35">
        <v>0</v>
      </c>
      <c r="N69" s="32">
        <f t="shared" si="7"/>
        <v>0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4</v>
      </c>
      <c r="T69" s="32">
        <f t="shared" si="10"/>
        <v>57.142857142857139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16</v>
      </c>
      <c r="D70" s="35">
        <v>11</v>
      </c>
      <c r="E70" s="32">
        <f t="shared" si="2"/>
        <v>68.75</v>
      </c>
      <c r="F70" s="35">
        <v>1</v>
      </c>
      <c r="G70" s="32">
        <f t="shared" si="3"/>
        <v>9.0909090909090917</v>
      </c>
      <c r="H70" s="106">
        <f t="shared" si="0"/>
        <v>11</v>
      </c>
      <c r="I70" s="32">
        <f t="shared" si="4"/>
        <v>100</v>
      </c>
      <c r="J70" s="32">
        <f t="shared" si="5"/>
        <v>68.75</v>
      </c>
      <c r="K70" s="35">
        <v>10</v>
      </c>
      <c r="L70" s="32">
        <f t="shared" si="6"/>
        <v>90.909090909090907</v>
      </c>
      <c r="M70" s="35">
        <v>1</v>
      </c>
      <c r="N70" s="32">
        <f t="shared" si="7"/>
        <v>9.0909090909090917</v>
      </c>
      <c r="O70" s="99">
        <f t="shared" si="21"/>
        <v>0</v>
      </c>
      <c r="P70" s="32">
        <f t="shared" si="8"/>
        <v>0</v>
      </c>
      <c r="Q70" s="35">
        <v>3</v>
      </c>
      <c r="R70" s="32">
        <f t="shared" si="9"/>
        <v>0</v>
      </c>
      <c r="S70" s="35">
        <v>2</v>
      </c>
      <c r="T70" s="32">
        <f t="shared" si="10"/>
        <v>18.181818181818183</v>
      </c>
      <c r="U70" s="35">
        <v>0</v>
      </c>
      <c r="V70" s="32">
        <f t="shared" si="11"/>
        <v>0</v>
      </c>
      <c r="W70" s="35">
        <v>1</v>
      </c>
      <c r="X70" s="32">
        <f t="shared" si="12"/>
        <v>9.0909090909090917</v>
      </c>
      <c r="Y70" s="35">
        <v>0</v>
      </c>
      <c r="Z70" s="32">
        <f t="shared" si="13"/>
        <v>0</v>
      </c>
      <c r="AA70" s="35">
        <v>1</v>
      </c>
      <c r="AB70" s="32">
        <f t="shared" si="14"/>
        <v>9.0909090909090917</v>
      </c>
      <c r="AC70" s="32">
        <f t="shared" si="15"/>
        <v>0</v>
      </c>
      <c r="AD70" s="35">
        <v>1</v>
      </c>
      <c r="AE70" s="32">
        <f t="shared" si="16"/>
        <v>9.0909090909090917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183</v>
      </c>
      <c r="D71" s="35">
        <v>182</v>
      </c>
      <c r="E71" s="32">
        <f t="shared" si="2"/>
        <v>99.453551912568301</v>
      </c>
      <c r="F71" s="35">
        <v>110</v>
      </c>
      <c r="G71" s="32">
        <f t="shared" si="3"/>
        <v>60.439560439560438</v>
      </c>
      <c r="H71" s="106">
        <f t="shared" si="0"/>
        <v>181</v>
      </c>
      <c r="I71" s="32">
        <f t="shared" si="4"/>
        <v>99.45054945054946</v>
      </c>
      <c r="J71" s="32">
        <f t="shared" si="5"/>
        <v>98.907103825136616</v>
      </c>
      <c r="K71" s="35">
        <v>152</v>
      </c>
      <c r="L71" s="32">
        <f t="shared" si="6"/>
        <v>83.516483516483518</v>
      </c>
      <c r="M71" s="35">
        <v>29</v>
      </c>
      <c r="N71" s="32">
        <f t="shared" si="7"/>
        <v>15.934065934065933</v>
      </c>
      <c r="O71" s="99">
        <f t="shared" si="21"/>
        <v>1</v>
      </c>
      <c r="P71" s="32">
        <f t="shared" si="8"/>
        <v>0.5494505494505495</v>
      </c>
      <c r="Q71" s="35">
        <v>1</v>
      </c>
      <c r="R71" s="32">
        <f t="shared" si="9"/>
        <v>100</v>
      </c>
      <c r="S71" s="35">
        <v>27</v>
      </c>
      <c r="T71" s="32">
        <f t="shared" si="10"/>
        <v>14.835164835164836</v>
      </c>
      <c r="U71" s="35">
        <v>17</v>
      </c>
      <c r="V71" s="32">
        <f t="shared" si="11"/>
        <v>9.3406593406593412</v>
      </c>
      <c r="W71" s="35">
        <v>11</v>
      </c>
      <c r="X71" s="32">
        <f t="shared" si="12"/>
        <v>6.0439560439560438</v>
      </c>
      <c r="Y71" s="35">
        <v>28</v>
      </c>
      <c r="Z71" s="32">
        <f t="shared" si="13"/>
        <v>15.384615384615385</v>
      </c>
      <c r="AA71" s="35">
        <v>2</v>
      </c>
      <c r="AB71" s="32">
        <f t="shared" si="14"/>
        <v>1.098901098901099</v>
      </c>
      <c r="AC71" s="32">
        <f t="shared" si="15"/>
        <v>7.1428571428571423</v>
      </c>
      <c r="AD71" s="35">
        <v>15</v>
      </c>
      <c r="AE71" s="32">
        <f t="shared" si="16"/>
        <v>8.2417582417582409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215.75</v>
      </c>
      <c r="D72" s="10">
        <f>SUM(D73:D78)</f>
        <v>202</v>
      </c>
      <c r="E72" s="43">
        <f t="shared" si="2"/>
        <v>93.626882966396295</v>
      </c>
      <c r="F72" s="10">
        <f>SUM(F73:F78)</f>
        <v>141</v>
      </c>
      <c r="G72" s="43">
        <f t="shared" si="3"/>
        <v>69.801980198019791</v>
      </c>
      <c r="H72" s="61">
        <f>SUM(H73:H78)</f>
        <v>202</v>
      </c>
      <c r="I72" s="43">
        <f>IF(D72=0,0,H72/D72*100)</f>
        <v>100</v>
      </c>
      <c r="J72" s="43">
        <f>IF(C72=0,0,H72/C72*100)</f>
        <v>93.626882966396295</v>
      </c>
      <c r="K72" s="10">
        <f>SUM(K73:K78)</f>
        <v>180</v>
      </c>
      <c r="L72" s="43">
        <f t="shared" si="6"/>
        <v>89.10891089108911</v>
      </c>
      <c r="M72" s="10">
        <f>SUM(M73:M78)</f>
        <v>22</v>
      </c>
      <c r="N72" s="43">
        <f>IF(D72=0,0,M72/D72*100)</f>
        <v>10.891089108910892</v>
      </c>
      <c r="O72" s="61">
        <f>SUM(O73:O78)</f>
        <v>0</v>
      </c>
      <c r="P72" s="43">
        <f>IF(D72=0,0,O72/D72*100)</f>
        <v>0</v>
      </c>
      <c r="Q72" s="10">
        <f>SUM(Q73:Q78)</f>
        <v>0</v>
      </c>
      <c r="R72" s="43">
        <f t="shared" si="9"/>
        <v>0</v>
      </c>
      <c r="S72" s="10">
        <f>SUM(S73:S78)</f>
        <v>16</v>
      </c>
      <c r="T72" s="43">
        <f>IF(D72=0,0,S72/D72*100)</f>
        <v>7.9207920792079207</v>
      </c>
      <c r="U72" s="10">
        <f>SUM(U73:U78)</f>
        <v>8</v>
      </c>
      <c r="V72" s="43">
        <f t="shared" si="11"/>
        <v>3.9603960396039604</v>
      </c>
      <c r="W72" s="10">
        <f>SUM(W73:W78)</f>
        <v>7</v>
      </c>
      <c r="X72" s="43">
        <f>IF(D72=0,0,W72/D72*100)</f>
        <v>3.4653465346534658</v>
      </c>
      <c r="Y72" s="10">
        <f>SUM(Y73:Y78)</f>
        <v>32</v>
      </c>
      <c r="Z72" s="43">
        <f>IF(D72=0,0,Y72/D72*100)</f>
        <v>15.841584158415841</v>
      </c>
      <c r="AA72" s="10">
        <f>SUM(AA73:AA78)</f>
        <v>0</v>
      </c>
      <c r="AB72" s="43">
        <f>IF(D72=0,0,AA72/D72*100)</f>
        <v>0</v>
      </c>
      <c r="AC72" s="43">
        <f>IF(Y72=0,0,AA72/Y72*100)</f>
        <v>0</v>
      </c>
      <c r="AD72" s="10">
        <f>SUM(AD73:AD78)</f>
        <v>40</v>
      </c>
      <c r="AE72" s="43">
        <f t="shared" si="16"/>
        <v>19.801980198019802</v>
      </c>
      <c r="AF72" s="10">
        <f>SUM(AF73:AF78)</f>
        <v>1</v>
      </c>
      <c r="AG72" s="43">
        <f>IF(D72=0,0,AF72/D72*100)</f>
        <v>0.49504950495049505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25</v>
      </c>
      <c r="D73" s="35">
        <v>24</v>
      </c>
      <c r="E73" s="32">
        <f t="shared" si="2"/>
        <v>96</v>
      </c>
      <c r="F73" s="35">
        <v>13</v>
      </c>
      <c r="G73" s="32">
        <f t="shared" si="3"/>
        <v>54.166666666666664</v>
      </c>
      <c r="H73" s="106">
        <f t="shared" si="0"/>
        <v>24</v>
      </c>
      <c r="I73" s="32">
        <f t="shared" si="4"/>
        <v>100</v>
      </c>
      <c r="J73" s="32">
        <f t="shared" si="5"/>
        <v>96</v>
      </c>
      <c r="K73" s="35">
        <v>17</v>
      </c>
      <c r="L73" s="32">
        <f t="shared" si="6"/>
        <v>70.833333333333343</v>
      </c>
      <c r="M73" s="35">
        <v>7</v>
      </c>
      <c r="N73" s="32">
        <f t="shared" si="7"/>
        <v>29.166666666666668</v>
      </c>
      <c r="O73" s="99">
        <f t="shared" ref="O73:O78" si="22">D73-H73</f>
        <v>0</v>
      </c>
      <c r="P73" s="32">
        <f t="shared" si="8"/>
        <v>0</v>
      </c>
      <c r="Q73" s="35">
        <v>0</v>
      </c>
      <c r="R73" s="32">
        <f t="shared" si="9"/>
        <v>0</v>
      </c>
      <c r="S73" s="35">
        <v>3</v>
      </c>
      <c r="T73" s="32">
        <f t="shared" si="10"/>
        <v>12.5</v>
      </c>
      <c r="U73" s="35">
        <v>4</v>
      </c>
      <c r="V73" s="32">
        <f t="shared" si="11"/>
        <v>16.666666666666664</v>
      </c>
      <c r="W73" s="35">
        <v>0</v>
      </c>
      <c r="X73" s="32">
        <f t="shared" si="12"/>
        <v>0</v>
      </c>
      <c r="Y73" s="35">
        <v>6</v>
      </c>
      <c r="Z73" s="32">
        <f t="shared" si="13"/>
        <v>25</v>
      </c>
      <c r="AA73" s="35">
        <v>0</v>
      </c>
      <c r="AB73" s="32">
        <f t="shared" si="14"/>
        <v>0</v>
      </c>
      <c r="AC73" s="32">
        <f t="shared" si="15"/>
        <v>0</v>
      </c>
      <c r="AD73" s="35">
        <v>4</v>
      </c>
      <c r="AE73" s="32">
        <f t="shared" si="16"/>
        <v>16.666666666666664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76.75</v>
      </c>
      <c r="D74" s="35">
        <v>65</v>
      </c>
      <c r="E74" s="32">
        <f t="shared" si="2"/>
        <v>84.690553745928341</v>
      </c>
      <c r="F74" s="35">
        <v>48</v>
      </c>
      <c r="G74" s="32">
        <f t="shared" si="3"/>
        <v>73.846153846153854</v>
      </c>
      <c r="H74" s="106">
        <f t="shared" si="0"/>
        <v>65</v>
      </c>
      <c r="I74" s="32">
        <f t="shared" si="4"/>
        <v>100</v>
      </c>
      <c r="J74" s="32">
        <f t="shared" si="5"/>
        <v>84.690553745928341</v>
      </c>
      <c r="K74" s="35">
        <v>63</v>
      </c>
      <c r="L74" s="32">
        <f t="shared" si="6"/>
        <v>96.92307692307692</v>
      </c>
      <c r="M74" s="35">
        <v>2</v>
      </c>
      <c r="N74" s="32">
        <f t="shared" si="7"/>
        <v>3.0769230769230771</v>
      </c>
      <c r="O74" s="99">
        <f t="shared" si="22"/>
        <v>0</v>
      </c>
      <c r="P74" s="32">
        <f t="shared" si="8"/>
        <v>0</v>
      </c>
      <c r="Q74" s="35">
        <v>0</v>
      </c>
      <c r="R74" s="32">
        <f t="shared" si="9"/>
        <v>0</v>
      </c>
      <c r="S74" s="35">
        <v>0</v>
      </c>
      <c r="T74" s="32">
        <f t="shared" si="10"/>
        <v>0</v>
      </c>
      <c r="U74" s="35">
        <v>2</v>
      </c>
      <c r="V74" s="32">
        <f t="shared" si="11"/>
        <v>3.0769230769230771</v>
      </c>
      <c r="W74" s="35">
        <v>2</v>
      </c>
      <c r="X74" s="32">
        <f t="shared" si="12"/>
        <v>3.0769230769230771</v>
      </c>
      <c r="Y74" s="35">
        <v>10</v>
      </c>
      <c r="Z74" s="32">
        <f t="shared" si="13"/>
        <v>15.384615384615385</v>
      </c>
      <c r="AA74" s="35">
        <v>0</v>
      </c>
      <c r="AB74" s="32">
        <f t="shared" si="14"/>
        <v>0</v>
      </c>
      <c r="AC74" s="32">
        <f t="shared" si="15"/>
        <v>0</v>
      </c>
      <c r="AD74" s="35">
        <v>12</v>
      </c>
      <c r="AE74" s="32">
        <f t="shared" si="16"/>
        <v>18.461538461538463</v>
      </c>
      <c r="AF74" s="35">
        <v>1</v>
      </c>
      <c r="AG74" s="32">
        <f t="shared" si="17"/>
        <v>1.5384615384615385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73</v>
      </c>
      <c r="D75" s="35">
        <v>70</v>
      </c>
      <c r="E75" s="32">
        <f t="shared" si="2"/>
        <v>95.890410958904098</v>
      </c>
      <c r="F75" s="35">
        <v>52</v>
      </c>
      <c r="G75" s="32">
        <f t="shared" si="3"/>
        <v>74.285714285714292</v>
      </c>
      <c r="H75" s="106">
        <f t="shared" si="0"/>
        <v>70</v>
      </c>
      <c r="I75" s="32">
        <f t="shared" si="4"/>
        <v>100</v>
      </c>
      <c r="J75" s="32">
        <f t="shared" si="5"/>
        <v>95.890410958904098</v>
      </c>
      <c r="K75" s="35">
        <v>59</v>
      </c>
      <c r="L75" s="32">
        <f t="shared" si="6"/>
        <v>84.285714285714292</v>
      </c>
      <c r="M75" s="35">
        <v>11</v>
      </c>
      <c r="N75" s="32">
        <f t="shared" si="7"/>
        <v>15.714285714285714</v>
      </c>
      <c r="O75" s="99">
        <f t="shared" si="22"/>
        <v>0</v>
      </c>
      <c r="P75" s="32">
        <f t="shared" si="8"/>
        <v>0</v>
      </c>
      <c r="Q75" s="35">
        <v>0</v>
      </c>
      <c r="R75" s="32">
        <f t="shared" si="9"/>
        <v>0</v>
      </c>
      <c r="S75" s="35">
        <v>5</v>
      </c>
      <c r="T75" s="32">
        <f t="shared" si="10"/>
        <v>7.1428571428571423</v>
      </c>
      <c r="U75" s="35">
        <v>0</v>
      </c>
      <c r="V75" s="32">
        <f t="shared" si="11"/>
        <v>0</v>
      </c>
      <c r="W75" s="35">
        <v>3</v>
      </c>
      <c r="X75" s="32">
        <f t="shared" si="12"/>
        <v>4.2857142857142856</v>
      </c>
      <c r="Y75" s="35">
        <v>8</v>
      </c>
      <c r="Z75" s="32">
        <f t="shared" si="13"/>
        <v>11.428571428571429</v>
      </c>
      <c r="AA75" s="35">
        <v>0</v>
      </c>
      <c r="AB75" s="32">
        <f t="shared" si="14"/>
        <v>0</v>
      </c>
      <c r="AC75" s="32">
        <f t="shared" si="15"/>
        <v>0</v>
      </c>
      <c r="AD75" s="35">
        <v>11</v>
      </c>
      <c r="AE75" s="32">
        <f t="shared" si="16"/>
        <v>15.714285714285714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27</v>
      </c>
      <c r="D76" s="35">
        <v>34</v>
      </c>
      <c r="E76" s="32">
        <f t="shared" si="2"/>
        <v>125.92592592592592</v>
      </c>
      <c r="F76" s="35">
        <v>25</v>
      </c>
      <c r="G76" s="32">
        <f t="shared" si="3"/>
        <v>73.529411764705884</v>
      </c>
      <c r="H76" s="106">
        <f t="shared" si="0"/>
        <v>34</v>
      </c>
      <c r="I76" s="32">
        <f t="shared" si="4"/>
        <v>100</v>
      </c>
      <c r="J76" s="32">
        <f t="shared" si="5"/>
        <v>125.92592592592592</v>
      </c>
      <c r="K76" s="35">
        <v>33</v>
      </c>
      <c r="L76" s="32">
        <f t="shared" si="6"/>
        <v>97.058823529411768</v>
      </c>
      <c r="M76" s="35">
        <v>1</v>
      </c>
      <c r="N76" s="32">
        <f t="shared" si="7"/>
        <v>2.9411764705882351</v>
      </c>
      <c r="O76" s="99">
        <f t="shared" si="22"/>
        <v>0</v>
      </c>
      <c r="P76" s="32">
        <f t="shared" si="8"/>
        <v>0</v>
      </c>
      <c r="Q76" s="35">
        <v>0</v>
      </c>
      <c r="R76" s="32">
        <f t="shared" si="9"/>
        <v>0</v>
      </c>
      <c r="S76" s="35">
        <v>6</v>
      </c>
      <c r="T76" s="32">
        <f t="shared" si="10"/>
        <v>17.647058823529413</v>
      </c>
      <c r="U76" s="35">
        <v>2</v>
      </c>
      <c r="V76" s="32">
        <f t="shared" si="11"/>
        <v>5.8823529411764701</v>
      </c>
      <c r="W76" s="35">
        <v>2</v>
      </c>
      <c r="X76" s="32">
        <f t="shared" si="12"/>
        <v>5.8823529411764701</v>
      </c>
      <c r="Y76" s="35">
        <v>7</v>
      </c>
      <c r="Z76" s="32">
        <f t="shared" si="13"/>
        <v>20.588235294117645</v>
      </c>
      <c r="AA76" s="35">
        <v>0</v>
      </c>
      <c r="AB76" s="32">
        <f t="shared" si="14"/>
        <v>0</v>
      </c>
      <c r="AC76" s="32">
        <f t="shared" si="15"/>
        <v>0</v>
      </c>
      <c r="AD76" s="35">
        <v>4</v>
      </c>
      <c r="AE76" s="32">
        <f t="shared" si="16"/>
        <v>11.76470588235294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3</v>
      </c>
      <c r="D77" s="35">
        <v>1</v>
      </c>
      <c r="E77" s="32">
        <f t="shared" si="2"/>
        <v>33.333333333333329</v>
      </c>
      <c r="F77" s="35">
        <v>1</v>
      </c>
      <c r="G77" s="32">
        <f t="shared" si="3"/>
        <v>100</v>
      </c>
      <c r="H77" s="106">
        <f t="shared" si="0"/>
        <v>1</v>
      </c>
      <c r="I77" s="32">
        <f t="shared" si="4"/>
        <v>100</v>
      </c>
      <c r="J77" s="32">
        <f t="shared" si="5"/>
        <v>33.333333333333329</v>
      </c>
      <c r="K77" s="35">
        <v>1</v>
      </c>
      <c r="L77" s="32">
        <f t="shared" si="6"/>
        <v>100</v>
      </c>
      <c r="M77" s="35">
        <v>0</v>
      </c>
      <c r="N77" s="32">
        <f t="shared" si="7"/>
        <v>0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0</v>
      </c>
      <c r="Z77" s="32">
        <f t="shared" si="13"/>
        <v>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3</v>
      </c>
      <c r="AE77" s="32">
        <f t="shared" si="16"/>
        <v>300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11</v>
      </c>
      <c r="D78" s="35">
        <v>8</v>
      </c>
      <c r="E78" s="32">
        <f t="shared" si="2"/>
        <v>72.727272727272734</v>
      </c>
      <c r="F78" s="35">
        <v>2</v>
      </c>
      <c r="G78" s="32">
        <f t="shared" si="3"/>
        <v>25</v>
      </c>
      <c r="H78" s="106">
        <f t="shared" si="0"/>
        <v>8</v>
      </c>
      <c r="I78" s="32">
        <f t="shared" si="4"/>
        <v>100</v>
      </c>
      <c r="J78" s="32">
        <f t="shared" si="5"/>
        <v>72.727272727272734</v>
      </c>
      <c r="K78" s="35">
        <v>7</v>
      </c>
      <c r="L78" s="32">
        <f t="shared" si="6"/>
        <v>87.5</v>
      </c>
      <c r="M78" s="35">
        <v>1</v>
      </c>
      <c r="N78" s="32">
        <f t="shared" si="7"/>
        <v>12.5</v>
      </c>
      <c r="O78" s="99">
        <f t="shared" si="22"/>
        <v>0</v>
      </c>
      <c r="P78" s="32">
        <f t="shared" si="8"/>
        <v>0</v>
      </c>
      <c r="Q78" s="35">
        <v>0</v>
      </c>
      <c r="R78" s="32">
        <f t="shared" si="9"/>
        <v>0</v>
      </c>
      <c r="S78" s="35">
        <v>2</v>
      </c>
      <c r="T78" s="32">
        <f t="shared" si="10"/>
        <v>25</v>
      </c>
      <c r="U78" s="35">
        <v>0</v>
      </c>
      <c r="V78" s="32">
        <f t="shared" si="11"/>
        <v>0</v>
      </c>
      <c r="W78" s="35">
        <v>0</v>
      </c>
      <c r="X78" s="32">
        <f t="shared" si="12"/>
        <v>0</v>
      </c>
      <c r="Y78" s="35">
        <v>1</v>
      </c>
      <c r="Z78" s="32">
        <f t="shared" si="13"/>
        <v>12.5</v>
      </c>
      <c r="AA78" s="35">
        <v>0</v>
      </c>
      <c r="AB78" s="32">
        <f t="shared" si="14"/>
        <v>0</v>
      </c>
      <c r="AC78" s="32">
        <f t="shared" si="15"/>
        <v>0</v>
      </c>
      <c r="AD78" s="35">
        <v>6</v>
      </c>
      <c r="AE78" s="32">
        <f t="shared" si="16"/>
        <v>75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343.25</v>
      </c>
      <c r="D79" s="10">
        <f>SUM(D80:D89)</f>
        <v>317</v>
      </c>
      <c r="E79" s="43">
        <f>IF(C79=0,0,D79/C79*100)</f>
        <v>92.352512745812092</v>
      </c>
      <c r="F79" s="10">
        <f>SUM(F80:F89)</f>
        <v>209</v>
      </c>
      <c r="G79" s="43">
        <f>IF(D79=0,0,F79/D79*100)</f>
        <v>65.930599369085172</v>
      </c>
      <c r="H79" s="61">
        <f>SUM(H80:H89)</f>
        <v>310</v>
      </c>
      <c r="I79" s="43">
        <f>IF(D79=0,0,H79/D79*100)</f>
        <v>97.791798107255516</v>
      </c>
      <c r="J79" s="43">
        <f>IF(C79=0,0,H79/C79*100)</f>
        <v>90.313182811361983</v>
      </c>
      <c r="K79" s="10">
        <f>SUM(K80:K89)</f>
        <v>284</v>
      </c>
      <c r="L79" s="43">
        <f t="shared" si="6"/>
        <v>89.589905362776022</v>
      </c>
      <c r="M79" s="10">
        <f>SUM(M80:M89)</f>
        <v>26</v>
      </c>
      <c r="N79" s="43">
        <f>IF(D79=0,0,M79/D79*100)</f>
        <v>8.2018927444794958</v>
      </c>
      <c r="O79" s="61">
        <f>SUM(O80:O89)</f>
        <v>7</v>
      </c>
      <c r="P79" s="43">
        <f>IF(D79=0,0,O79/D79*100)</f>
        <v>2.2082018927444795</v>
      </c>
      <c r="Q79" s="10">
        <f>SUM(Q80:Q89)</f>
        <v>1</v>
      </c>
      <c r="R79" s="43">
        <f t="shared" si="9"/>
        <v>14.285714285714285</v>
      </c>
      <c r="S79" s="10">
        <f>SUM(S80:S89)</f>
        <v>32</v>
      </c>
      <c r="T79" s="43">
        <f>IF(D79=0,0,S79/D79*100)</f>
        <v>10.094637223974763</v>
      </c>
      <c r="U79" s="10">
        <f>SUM(U80:U89)</f>
        <v>13</v>
      </c>
      <c r="V79" s="43">
        <f t="shared" si="11"/>
        <v>4.1009463722397479</v>
      </c>
      <c r="W79" s="10">
        <f>SUM(W80:W89)</f>
        <v>12</v>
      </c>
      <c r="X79" s="43">
        <f>IF(D79=0,0,W79/D79*100)</f>
        <v>3.7854889589905363</v>
      </c>
      <c r="Y79" s="10">
        <f>SUM(Y80:Y89)</f>
        <v>63</v>
      </c>
      <c r="Z79" s="43">
        <f>IF(D79=0,0,Y79/D79*100)</f>
        <v>19.873817034700316</v>
      </c>
      <c r="AA79" s="10">
        <f>SUM(AA80:AA89)</f>
        <v>3</v>
      </c>
      <c r="AB79" s="43">
        <f>IF(D79=0,0,AA79/D79*100)</f>
        <v>0.94637223974763407</v>
      </c>
      <c r="AC79" s="43">
        <f>IF(Y79=0,0,AA79/Y79*100)</f>
        <v>4.7619047619047619</v>
      </c>
      <c r="AD79" s="10">
        <f>SUM(AD80:AD89)</f>
        <v>44</v>
      </c>
      <c r="AE79" s="43">
        <f t="shared" si="16"/>
        <v>13.880126182965299</v>
      </c>
      <c r="AF79" s="10">
        <f>SUM(AF80:AF89)</f>
        <v>0</v>
      </c>
      <c r="AG79" s="43">
        <f>IF(D79=0,0,AF79/D79*100)</f>
        <v>0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7</v>
      </c>
      <c r="D80" s="35">
        <v>7</v>
      </c>
      <c r="E80" s="32">
        <f t="shared" ref="E80:E101" si="23">IF(C80=0,0,D80/C80*100)</f>
        <v>100</v>
      </c>
      <c r="F80" s="35">
        <v>4</v>
      </c>
      <c r="G80" s="32">
        <f t="shared" ref="G80:G101" si="24">IF(D80=0,0,F80/D80*100)</f>
        <v>57.142857142857139</v>
      </c>
      <c r="H80" s="106">
        <f t="shared" si="0"/>
        <v>5</v>
      </c>
      <c r="I80" s="32">
        <f t="shared" ref="I80:I101" si="25">IF(D80=0,0,H80/D80*100)</f>
        <v>71.428571428571431</v>
      </c>
      <c r="J80" s="32">
        <f t="shared" ref="J80:J101" si="26">IF(C80=0,0,H80/C80*100)</f>
        <v>71.428571428571431</v>
      </c>
      <c r="K80" s="35">
        <v>4</v>
      </c>
      <c r="L80" s="32">
        <f t="shared" ref="L80:L101" si="27">IF(D80=0,0,K80/D80*100)</f>
        <v>57.142857142857139</v>
      </c>
      <c r="M80" s="35">
        <v>1</v>
      </c>
      <c r="N80" s="32">
        <f t="shared" ref="N80:N101" si="28">IF(D80=0,0,M80/D80*100)</f>
        <v>14.285714285714285</v>
      </c>
      <c r="O80" s="99">
        <f t="shared" ref="O80:O89" si="29">D80-H80</f>
        <v>2</v>
      </c>
      <c r="P80" s="32">
        <f t="shared" ref="P80:P101" si="30">IF(D80=0,0,O80/D80*100)</f>
        <v>28.571428571428569</v>
      </c>
      <c r="Q80" s="35">
        <v>1</v>
      </c>
      <c r="R80" s="32">
        <f t="shared" ref="R80:R101" si="31">IF(O80=0,0,Q80/O80*100)</f>
        <v>50</v>
      </c>
      <c r="S80" s="35">
        <v>1</v>
      </c>
      <c r="T80" s="32">
        <f t="shared" ref="T80:T101" si="32">IF(D80=0,0,S80/D80*100)</f>
        <v>14.285714285714285</v>
      </c>
      <c r="U80" s="35">
        <v>2</v>
      </c>
      <c r="V80" s="32">
        <f t="shared" ref="V80:V101" si="33">IF(D80=0,0,U80/D80*100)</f>
        <v>28.571428571428569</v>
      </c>
      <c r="W80" s="35">
        <v>0</v>
      </c>
      <c r="X80" s="32">
        <f t="shared" ref="X80:X101" si="34">IF(D80=0,0,W80/D80*100)</f>
        <v>0</v>
      </c>
      <c r="Y80" s="35">
        <v>1</v>
      </c>
      <c r="Z80" s="32">
        <f t="shared" ref="Z80:Z101" si="35">IF(D80=0,0,Y80/D80*100)</f>
        <v>14.285714285714285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1</v>
      </c>
      <c r="AE80" s="32">
        <f t="shared" ref="AE80:AE101" si="38">IF(D80=0,0,AD80/D80*100)</f>
        <v>14.285714285714285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1</v>
      </c>
      <c r="D81" s="35">
        <v>1</v>
      </c>
      <c r="E81" s="32">
        <f t="shared" si="23"/>
        <v>100</v>
      </c>
      <c r="F81" s="35">
        <v>1</v>
      </c>
      <c r="G81" s="32">
        <f t="shared" si="24"/>
        <v>100</v>
      </c>
      <c r="H81" s="106">
        <f t="shared" ref="H81:H89" si="40">K81+M81</f>
        <v>0</v>
      </c>
      <c r="I81" s="32">
        <f t="shared" si="25"/>
        <v>0</v>
      </c>
      <c r="J81" s="32">
        <f t="shared" si="26"/>
        <v>0</v>
      </c>
      <c r="K81" s="35">
        <v>0</v>
      </c>
      <c r="L81" s="32">
        <f t="shared" si="27"/>
        <v>0</v>
      </c>
      <c r="M81" s="35">
        <v>0</v>
      </c>
      <c r="N81" s="32">
        <f t="shared" si="28"/>
        <v>0</v>
      </c>
      <c r="O81" s="99">
        <f t="shared" si="29"/>
        <v>1</v>
      </c>
      <c r="P81" s="32">
        <f t="shared" si="30"/>
        <v>100</v>
      </c>
      <c r="Q81" s="35">
        <v>0</v>
      </c>
      <c r="R81" s="32">
        <f t="shared" si="31"/>
        <v>0</v>
      </c>
      <c r="S81" s="35">
        <v>0</v>
      </c>
      <c r="T81" s="32">
        <f t="shared" si="32"/>
        <v>0</v>
      </c>
      <c r="U81" s="35">
        <v>0</v>
      </c>
      <c r="V81" s="32">
        <f t="shared" si="33"/>
        <v>0</v>
      </c>
      <c r="W81" s="35">
        <v>0</v>
      </c>
      <c r="X81" s="32">
        <f t="shared" si="34"/>
        <v>0</v>
      </c>
      <c r="Y81" s="35">
        <v>0</v>
      </c>
      <c r="Z81" s="32">
        <f t="shared" si="35"/>
        <v>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0</v>
      </c>
      <c r="D82" s="35">
        <v>0</v>
      </c>
      <c r="E82" s="32">
        <f t="shared" si="23"/>
        <v>0</v>
      </c>
      <c r="F82" s="35">
        <v>0</v>
      </c>
      <c r="G82" s="32">
        <f t="shared" si="24"/>
        <v>0</v>
      </c>
      <c r="H82" s="106">
        <f t="shared" si="40"/>
        <v>0</v>
      </c>
      <c r="I82" s="32">
        <f t="shared" si="25"/>
        <v>0</v>
      </c>
      <c r="J82" s="32">
        <f t="shared" si="26"/>
        <v>0</v>
      </c>
      <c r="K82" s="35">
        <v>0</v>
      </c>
      <c r="L82" s="32">
        <f t="shared" si="27"/>
        <v>0</v>
      </c>
      <c r="M82" s="35">
        <v>0</v>
      </c>
      <c r="N82" s="32">
        <f t="shared" si="28"/>
        <v>0</v>
      </c>
      <c r="O82" s="99">
        <f t="shared" si="29"/>
        <v>0</v>
      </c>
      <c r="P82" s="32">
        <f t="shared" si="30"/>
        <v>0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0</v>
      </c>
      <c r="V82" s="32">
        <f t="shared" si="33"/>
        <v>0</v>
      </c>
      <c r="W82" s="35">
        <v>0</v>
      </c>
      <c r="X82" s="32">
        <f t="shared" si="34"/>
        <v>0</v>
      </c>
      <c r="Y82" s="35">
        <v>0</v>
      </c>
      <c r="Z82" s="32">
        <f t="shared" si="35"/>
        <v>0</v>
      </c>
      <c r="AA82" s="35">
        <v>0</v>
      </c>
      <c r="AB82" s="32">
        <f t="shared" si="36"/>
        <v>0</v>
      </c>
      <c r="AC82" s="32">
        <f t="shared" si="37"/>
        <v>0</v>
      </c>
      <c r="AD82" s="35">
        <v>0</v>
      </c>
      <c r="AE82" s="32">
        <f t="shared" si="38"/>
        <v>0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88</v>
      </c>
      <c r="D83" s="35">
        <v>78</v>
      </c>
      <c r="E83" s="32">
        <f t="shared" si="23"/>
        <v>88.63636363636364</v>
      </c>
      <c r="F83" s="35">
        <v>51</v>
      </c>
      <c r="G83" s="32">
        <f t="shared" si="24"/>
        <v>65.384615384615387</v>
      </c>
      <c r="H83" s="106">
        <f t="shared" si="40"/>
        <v>76</v>
      </c>
      <c r="I83" s="32">
        <f t="shared" si="25"/>
        <v>97.435897435897431</v>
      </c>
      <c r="J83" s="32">
        <f t="shared" si="26"/>
        <v>86.36363636363636</v>
      </c>
      <c r="K83" s="35">
        <v>69</v>
      </c>
      <c r="L83" s="32">
        <f t="shared" si="27"/>
        <v>88.461538461538453</v>
      </c>
      <c r="M83" s="35">
        <v>7</v>
      </c>
      <c r="N83" s="32">
        <f t="shared" si="28"/>
        <v>8.9743589743589745</v>
      </c>
      <c r="O83" s="99">
        <f t="shared" si="29"/>
        <v>2</v>
      </c>
      <c r="P83" s="32">
        <f t="shared" si="30"/>
        <v>2.5641025641025639</v>
      </c>
      <c r="Q83" s="35">
        <v>0</v>
      </c>
      <c r="R83" s="32">
        <f t="shared" si="31"/>
        <v>0</v>
      </c>
      <c r="S83" s="35">
        <v>2</v>
      </c>
      <c r="T83" s="32">
        <f t="shared" si="32"/>
        <v>2.5641025641025639</v>
      </c>
      <c r="U83" s="35">
        <v>4</v>
      </c>
      <c r="V83" s="32">
        <f t="shared" si="33"/>
        <v>5.1282051282051277</v>
      </c>
      <c r="W83" s="35">
        <v>6</v>
      </c>
      <c r="X83" s="32">
        <f t="shared" si="34"/>
        <v>7.6923076923076925</v>
      </c>
      <c r="Y83" s="35">
        <v>24</v>
      </c>
      <c r="Z83" s="32">
        <f t="shared" si="35"/>
        <v>30.76923076923077</v>
      </c>
      <c r="AA83" s="35">
        <v>0</v>
      </c>
      <c r="AB83" s="32">
        <f t="shared" si="36"/>
        <v>0</v>
      </c>
      <c r="AC83" s="32">
        <f t="shared" si="37"/>
        <v>0</v>
      </c>
      <c r="AD83" s="35">
        <v>23</v>
      </c>
      <c r="AE83" s="32">
        <f t="shared" si="38"/>
        <v>29.487179487179489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75</v>
      </c>
      <c r="D84" s="35">
        <v>66</v>
      </c>
      <c r="E84" s="32">
        <f t="shared" si="23"/>
        <v>88</v>
      </c>
      <c r="F84" s="35">
        <v>49</v>
      </c>
      <c r="G84" s="32">
        <f t="shared" si="24"/>
        <v>74.242424242424249</v>
      </c>
      <c r="H84" s="106">
        <f t="shared" si="40"/>
        <v>66</v>
      </c>
      <c r="I84" s="32">
        <f t="shared" si="25"/>
        <v>100</v>
      </c>
      <c r="J84" s="32">
        <f t="shared" si="26"/>
        <v>88</v>
      </c>
      <c r="K84" s="35">
        <v>57</v>
      </c>
      <c r="L84" s="32">
        <f t="shared" si="27"/>
        <v>86.36363636363636</v>
      </c>
      <c r="M84" s="35">
        <v>9</v>
      </c>
      <c r="N84" s="32">
        <f t="shared" si="28"/>
        <v>13.636363636363635</v>
      </c>
      <c r="O84" s="99">
        <f t="shared" si="29"/>
        <v>0</v>
      </c>
      <c r="P84" s="32">
        <f t="shared" si="30"/>
        <v>0</v>
      </c>
      <c r="Q84" s="35">
        <v>0</v>
      </c>
      <c r="R84" s="32">
        <f t="shared" si="31"/>
        <v>0</v>
      </c>
      <c r="S84" s="35">
        <v>12</v>
      </c>
      <c r="T84" s="32">
        <f t="shared" si="32"/>
        <v>18.181818181818183</v>
      </c>
      <c r="U84" s="35">
        <v>4</v>
      </c>
      <c r="V84" s="32">
        <f t="shared" si="33"/>
        <v>6.0606060606060606</v>
      </c>
      <c r="W84" s="35">
        <v>0</v>
      </c>
      <c r="X84" s="32">
        <f t="shared" si="34"/>
        <v>0</v>
      </c>
      <c r="Y84" s="35">
        <v>15</v>
      </c>
      <c r="Z84" s="32">
        <f t="shared" si="35"/>
        <v>22.727272727272727</v>
      </c>
      <c r="AA84" s="35">
        <v>3</v>
      </c>
      <c r="AB84" s="32">
        <f t="shared" si="36"/>
        <v>4.5454545454545459</v>
      </c>
      <c r="AC84" s="32">
        <f t="shared" si="37"/>
        <v>20</v>
      </c>
      <c r="AD84" s="35">
        <v>6</v>
      </c>
      <c r="AE84" s="32">
        <f t="shared" si="38"/>
        <v>9.0909090909090917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21</v>
      </c>
      <c r="D85" s="35">
        <v>21</v>
      </c>
      <c r="E85" s="32">
        <f t="shared" si="23"/>
        <v>100</v>
      </c>
      <c r="F85" s="35">
        <v>16</v>
      </c>
      <c r="G85" s="32">
        <f t="shared" si="24"/>
        <v>76.19047619047619</v>
      </c>
      <c r="H85" s="106">
        <f t="shared" si="40"/>
        <v>21</v>
      </c>
      <c r="I85" s="32">
        <f t="shared" si="25"/>
        <v>100</v>
      </c>
      <c r="J85" s="32">
        <f t="shared" si="26"/>
        <v>100</v>
      </c>
      <c r="K85" s="35">
        <v>21</v>
      </c>
      <c r="L85" s="32">
        <f t="shared" si="27"/>
        <v>100</v>
      </c>
      <c r="M85" s="35">
        <v>0</v>
      </c>
      <c r="N85" s="32">
        <f t="shared" si="28"/>
        <v>0</v>
      </c>
      <c r="O85" s="99">
        <f t="shared" si="29"/>
        <v>0</v>
      </c>
      <c r="P85" s="32">
        <f t="shared" si="30"/>
        <v>0</v>
      </c>
      <c r="Q85" s="35">
        <v>0</v>
      </c>
      <c r="R85" s="32">
        <f t="shared" si="31"/>
        <v>0</v>
      </c>
      <c r="S85" s="35">
        <v>4</v>
      </c>
      <c r="T85" s="32">
        <f t="shared" si="32"/>
        <v>19.047619047619047</v>
      </c>
      <c r="U85" s="35">
        <v>0</v>
      </c>
      <c r="V85" s="32">
        <f t="shared" si="33"/>
        <v>0</v>
      </c>
      <c r="W85" s="35">
        <v>2</v>
      </c>
      <c r="X85" s="32">
        <f t="shared" si="34"/>
        <v>9.5238095238095237</v>
      </c>
      <c r="Y85" s="35">
        <v>3</v>
      </c>
      <c r="Z85" s="32">
        <f t="shared" si="35"/>
        <v>14.285714285714285</v>
      </c>
      <c r="AA85" s="35">
        <v>0</v>
      </c>
      <c r="AB85" s="32">
        <f t="shared" si="36"/>
        <v>0</v>
      </c>
      <c r="AC85" s="32">
        <f t="shared" si="37"/>
        <v>0</v>
      </c>
      <c r="AD85" s="35">
        <v>2</v>
      </c>
      <c r="AE85" s="32">
        <f t="shared" si="38"/>
        <v>9.5238095238095237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32</v>
      </c>
      <c r="D86" s="35">
        <v>30</v>
      </c>
      <c r="E86" s="32">
        <f t="shared" si="23"/>
        <v>93.75</v>
      </c>
      <c r="F86" s="35">
        <v>16</v>
      </c>
      <c r="G86" s="32">
        <f t="shared" si="24"/>
        <v>53.333333333333336</v>
      </c>
      <c r="H86" s="106">
        <f t="shared" si="40"/>
        <v>30</v>
      </c>
      <c r="I86" s="32">
        <f t="shared" si="25"/>
        <v>100</v>
      </c>
      <c r="J86" s="32">
        <f t="shared" si="26"/>
        <v>93.75</v>
      </c>
      <c r="K86" s="35">
        <v>29</v>
      </c>
      <c r="L86" s="32">
        <f t="shared" si="27"/>
        <v>96.666666666666671</v>
      </c>
      <c r="M86" s="35">
        <v>1</v>
      </c>
      <c r="N86" s="32">
        <f t="shared" si="28"/>
        <v>3.3333333333333335</v>
      </c>
      <c r="O86" s="99">
        <f t="shared" si="29"/>
        <v>0</v>
      </c>
      <c r="P86" s="32">
        <f t="shared" si="30"/>
        <v>0</v>
      </c>
      <c r="Q86" s="35">
        <v>0</v>
      </c>
      <c r="R86" s="32">
        <f t="shared" si="31"/>
        <v>0</v>
      </c>
      <c r="S86" s="35">
        <v>1</v>
      </c>
      <c r="T86" s="32">
        <f t="shared" si="32"/>
        <v>3.3333333333333335</v>
      </c>
      <c r="U86" s="35">
        <v>1</v>
      </c>
      <c r="V86" s="32">
        <f t="shared" si="33"/>
        <v>3.3333333333333335</v>
      </c>
      <c r="W86" s="35">
        <v>0</v>
      </c>
      <c r="X86" s="32">
        <f t="shared" si="34"/>
        <v>0</v>
      </c>
      <c r="Y86" s="35">
        <v>5</v>
      </c>
      <c r="Z86" s="32">
        <f t="shared" si="35"/>
        <v>16.666666666666664</v>
      </c>
      <c r="AA86" s="35">
        <v>0</v>
      </c>
      <c r="AB86" s="32">
        <f t="shared" si="36"/>
        <v>0</v>
      </c>
      <c r="AC86" s="32">
        <f t="shared" si="37"/>
        <v>0</v>
      </c>
      <c r="AD86" s="35">
        <v>3</v>
      </c>
      <c r="AE86" s="32">
        <f t="shared" si="38"/>
        <v>10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55</v>
      </c>
      <c r="D87" s="35">
        <v>51</v>
      </c>
      <c r="E87" s="32">
        <f t="shared" si="23"/>
        <v>92.72727272727272</v>
      </c>
      <c r="F87" s="35">
        <v>29</v>
      </c>
      <c r="G87" s="32">
        <f t="shared" si="24"/>
        <v>56.862745098039213</v>
      </c>
      <c r="H87" s="106">
        <f t="shared" si="40"/>
        <v>50</v>
      </c>
      <c r="I87" s="32">
        <f t="shared" si="25"/>
        <v>98.039215686274503</v>
      </c>
      <c r="J87" s="32">
        <f t="shared" si="26"/>
        <v>90.909090909090907</v>
      </c>
      <c r="K87" s="35">
        <v>46</v>
      </c>
      <c r="L87" s="32">
        <f t="shared" si="27"/>
        <v>90.196078431372555</v>
      </c>
      <c r="M87" s="35">
        <v>4</v>
      </c>
      <c r="N87" s="32">
        <f t="shared" si="28"/>
        <v>7.8431372549019605</v>
      </c>
      <c r="O87" s="99">
        <f t="shared" si="29"/>
        <v>1</v>
      </c>
      <c r="P87" s="32">
        <f t="shared" si="30"/>
        <v>1.9607843137254901</v>
      </c>
      <c r="Q87" s="35">
        <v>0</v>
      </c>
      <c r="R87" s="32">
        <f t="shared" si="31"/>
        <v>0</v>
      </c>
      <c r="S87" s="35">
        <v>4</v>
      </c>
      <c r="T87" s="32">
        <f t="shared" si="32"/>
        <v>7.8431372549019605</v>
      </c>
      <c r="U87" s="35">
        <v>1</v>
      </c>
      <c r="V87" s="32">
        <f t="shared" si="33"/>
        <v>1.9607843137254901</v>
      </c>
      <c r="W87" s="35">
        <v>1</v>
      </c>
      <c r="X87" s="32">
        <f t="shared" si="34"/>
        <v>1.9607843137254901</v>
      </c>
      <c r="Y87" s="35">
        <v>7</v>
      </c>
      <c r="Z87" s="32">
        <f t="shared" si="35"/>
        <v>13.725490196078432</v>
      </c>
      <c r="AA87" s="35">
        <v>0</v>
      </c>
      <c r="AB87" s="32">
        <f t="shared" si="36"/>
        <v>0</v>
      </c>
      <c r="AC87" s="32">
        <f t="shared" si="37"/>
        <v>0</v>
      </c>
      <c r="AD87" s="35">
        <v>4</v>
      </c>
      <c r="AE87" s="32">
        <f t="shared" si="38"/>
        <v>7.8431372549019605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44</v>
      </c>
      <c r="D88" s="35">
        <v>42</v>
      </c>
      <c r="E88" s="32">
        <f t="shared" si="23"/>
        <v>95.454545454545453</v>
      </c>
      <c r="F88" s="35">
        <v>26</v>
      </c>
      <c r="G88" s="32">
        <f t="shared" si="24"/>
        <v>61.904761904761905</v>
      </c>
      <c r="H88" s="106">
        <f t="shared" si="40"/>
        <v>41</v>
      </c>
      <c r="I88" s="32">
        <f t="shared" si="25"/>
        <v>97.61904761904762</v>
      </c>
      <c r="J88" s="32">
        <f t="shared" si="26"/>
        <v>93.181818181818173</v>
      </c>
      <c r="K88" s="35">
        <v>37</v>
      </c>
      <c r="L88" s="32">
        <f t="shared" si="27"/>
        <v>88.095238095238088</v>
      </c>
      <c r="M88" s="35">
        <v>4</v>
      </c>
      <c r="N88" s="32">
        <f t="shared" si="28"/>
        <v>9.5238095238095237</v>
      </c>
      <c r="O88" s="99">
        <f t="shared" si="29"/>
        <v>1</v>
      </c>
      <c r="P88" s="32">
        <f t="shared" si="30"/>
        <v>2.3809523809523809</v>
      </c>
      <c r="Q88" s="35">
        <v>0</v>
      </c>
      <c r="R88" s="32">
        <f t="shared" si="31"/>
        <v>0</v>
      </c>
      <c r="S88" s="35">
        <v>7</v>
      </c>
      <c r="T88" s="32">
        <f t="shared" si="32"/>
        <v>16.666666666666664</v>
      </c>
      <c r="U88" s="35">
        <v>0</v>
      </c>
      <c r="V88" s="32">
        <f t="shared" si="33"/>
        <v>0</v>
      </c>
      <c r="W88" s="35">
        <v>1</v>
      </c>
      <c r="X88" s="32">
        <f t="shared" si="34"/>
        <v>2.3809523809523809</v>
      </c>
      <c r="Y88" s="35">
        <v>3</v>
      </c>
      <c r="Z88" s="32">
        <f t="shared" si="35"/>
        <v>7.1428571428571423</v>
      </c>
      <c r="AA88" s="35">
        <v>0</v>
      </c>
      <c r="AB88" s="32">
        <f t="shared" si="36"/>
        <v>0</v>
      </c>
      <c r="AC88" s="32">
        <f t="shared" si="37"/>
        <v>0</v>
      </c>
      <c r="AD88" s="35">
        <v>4</v>
      </c>
      <c r="AE88" s="32">
        <f t="shared" si="38"/>
        <v>9.5238095238095237</v>
      </c>
      <c r="AF88" s="35">
        <v>0</v>
      </c>
      <c r="AG88" s="32">
        <f t="shared" si="39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20.25</v>
      </c>
      <c r="D89" s="35">
        <v>21</v>
      </c>
      <c r="E89" s="32">
        <f t="shared" si="23"/>
        <v>103.7037037037037</v>
      </c>
      <c r="F89" s="35">
        <v>17</v>
      </c>
      <c r="G89" s="32">
        <f t="shared" si="24"/>
        <v>80.952380952380949</v>
      </c>
      <c r="H89" s="106">
        <f t="shared" si="40"/>
        <v>21</v>
      </c>
      <c r="I89" s="32">
        <f t="shared" si="25"/>
        <v>100</v>
      </c>
      <c r="J89" s="32">
        <f t="shared" si="26"/>
        <v>103.7037037037037</v>
      </c>
      <c r="K89" s="35">
        <v>21</v>
      </c>
      <c r="L89" s="32">
        <f t="shared" si="27"/>
        <v>100</v>
      </c>
      <c r="M89" s="35">
        <v>0</v>
      </c>
      <c r="N89" s="32">
        <f t="shared" si="28"/>
        <v>0</v>
      </c>
      <c r="O89" s="99">
        <f t="shared" si="29"/>
        <v>0</v>
      </c>
      <c r="P89" s="32">
        <f t="shared" si="30"/>
        <v>0</v>
      </c>
      <c r="Q89" s="35">
        <v>0</v>
      </c>
      <c r="R89" s="32">
        <f t="shared" si="31"/>
        <v>0</v>
      </c>
      <c r="S89" s="35">
        <v>1</v>
      </c>
      <c r="T89" s="32">
        <f t="shared" si="32"/>
        <v>4.7619047619047619</v>
      </c>
      <c r="U89" s="35">
        <v>1</v>
      </c>
      <c r="V89" s="32">
        <f t="shared" si="33"/>
        <v>4.7619047619047619</v>
      </c>
      <c r="W89" s="35">
        <v>2</v>
      </c>
      <c r="X89" s="32">
        <f t="shared" si="34"/>
        <v>9.5238095238095237</v>
      </c>
      <c r="Y89" s="35">
        <v>5</v>
      </c>
      <c r="Z89" s="32">
        <f t="shared" si="35"/>
        <v>23.809523809523807</v>
      </c>
      <c r="AA89" s="35">
        <v>0</v>
      </c>
      <c r="AB89" s="32">
        <f t="shared" si="36"/>
        <v>0</v>
      </c>
      <c r="AC89" s="32">
        <f t="shared" si="37"/>
        <v>0</v>
      </c>
      <c r="AD89" s="35">
        <v>1</v>
      </c>
      <c r="AE89" s="32">
        <f t="shared" si="38"/>
        <v>4.7619047619047619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104.21000000000001</v>
      </c>
      <c r="D90" s="10">
        <f>SUM(D91:D101)</f>
        <v>97</v>
      </c>
      <c r="E90" s="43">
        <f>IF(C90=0,0,D90/C90*100)</f>
        <v>93.081278188273672</v>
      </c>
      <c r="F90" s="10">
        <f>SUM(F91:F101)</f>
        <v>49</v>
      </c>
      <c r="G90" s="43">
        <f>IF(D90=0,0,F90/D90*100)</f>
        <v>50.515463917525771</v>
      </c>
      <c r="H90" s="61">
        <f>SUM(H91:H101)</f>
        <v>97</v>
      </c>
      <c r="I90" s="43">
        <f>IF(D90=0,0,H90/D90*100)</f>
        <v>100</v>
      </c>
      <c r="J90" s="43">
        <f>IF(C90=0,0,H90/C90*100)</f>
        <v>93.081278188273672</v>
      </c>
      <c r="K90" s="10">
        <f>SUM(K91:K101)</f>
        <v>90</v>
      </c>
      <c r="L90" s="43">
        <f t="shared" si="27"/>
        <v>92.783505154639172</v>
      </c>
      <c r="M90" s="10">
        <f>SUM(M91:M101)</f>
        <v>7</v>
      </c>
      <c r="N90" s="43">
        <f>IF(D90=0,0,M90/D90*100)</f>
        <v>7.216494845360824</v>
      </c>
      <c r="O90" s="61">
        <f>SUM(O91:O101)</f>
        <v>0</v>
      </c>
      <c r="P90" s="43">
        <f>IF(D90=0,0,O90/D90*100)</f>
        <v>0</v>
      </c>
      <c r="Q90" s="10">
        <f>SUM(Q91:Q101)</f>
        <v>0</v>
      </c>
      <c r="R90" s="43">
        <f t="shared" si="31"/>
        <v>0</v>
      </c>
      <c r="S90" s="10">
        <f>SUM(S91:S101)</f>
        <v>10</v>
      </c>
      <c r="T90" s="43">
        <f>IF(D90=0,0,S90/D90*100)</f>
        <v>10.309278350515463</v>
      </c>
      <c r="U90" s="10">
        <f>SUM(U91:U101)</f>
        <v>4</v>
      </c>
      <c r="V90" s="43">
        <f t="shared" si="33"/>
        <v>4.1237113402061851</v>
      </c>
      <c r="W90" s="10">
        <f>SUM(W91:W101)</f>
        <v>5</v>
      </c>
      <c r="X90" s="43">
        <f>IF(D90=0,0,W90/D90*100)</f>
        <v>5.1546391752577314</v>
      </c>
      <c r="Y90" s="10">
        <f>SUM(Y91:Y101)</f>
        <v>14</v>
      </c>
      <c r="Z90" s="43">
        <f>IF(D90=0,0,Y90/D90*100)</f>
        <v>14.432989690721648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13</v>
      </c>
      <c r="AE90" s="43">
        <f t="shared" si="38"/>
        <v>13.402061855670103</v>
      </c>
      <c r="AF90" s="10">
        <f>SUM(AF91:AF101)</f>
        <v>2</v>
      </c>
      <c r="AG90" s="43">
        <f>IF(D90=0,0,AF90/D90*100)</f>
        <v>2.0618556701030926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1</v>
      </c>
      <c r="D91" s="35">
        <v>1</v>
      </c>
      <c r="E91" s="32">
        <f t="shared" ref="E91:E93" si="42">IF(C91=0,0,D91/C91*100)</f>
        <v>100</v>
      </c>
      <c r="F91" s="35">
        <v>1</v>
      </c>
      <c r="G91" s="32">
        <f t="shared" ref="G91:G93" si="43">IF(D91=0,0,F91/D91*100)</f>
        <v>100</v>
      </c>
      <c r="H91" s="106">
        <f t="shared" ref="H91:H101" si="44">K91+M91</f>
        <v>1</v>
      </c>
      <c r="I91" s="32">
        <f t="shared" ref="I91:I93" si="45">IF(D91=0,0,H91/D91*100)</f>
        <v>100</v>
      </c>
      <c r="J91" s="32">
        <f t="shared" ref="J91:J93" si="46">IF(C91=0,0,H91/C91*100)</f>
        <v>100</v>
      </c>
      <c r="K91" s="35">
        <v>1</v>
      </c>
      <c r="L91" s="32">
        <f t="shared" si="27"/>
        <v>100</v>
      </c>
      <c r="M91" s="35">
        <v>0</v>
      </c>
      <c r="N91" s="32">
        <f t="shared" ref="N91:N93" si="47">IF(D91=0,0,M91/D91*100)</f>
        <v>0</v>
      </c>
      <c r="O91" s="99">
        <f t="shared" ref="O91:O101" si="48">D91-H91</f>
        <v>0</v>
      </c>
      <c r="P91" s="32">
        <f t="shared" ref="P91:P93" si="49">IF(D91=0,0,O91/D91*100)</f>
        <v>0</v>
      </c>
      <c r="Q91" s="35">
        <v>0</v>
      </c>
      <c r="R91" s="32">
        <f t="shared" si="31"/>
        <v>0</v>
      </c>
      <c r="S91" s="35">
        <v>0</v>
      </c>
      <c r="T91" s="32">
        <f t="shared" ref="T91:T93" si="50">IF(D91=0,0,S91/D91*100)</f>
        <v>0</v>
      </c>
      <c r="U91" s="35">
        <v>0</v>
      </c>
      <c r="V91" s="32">
        <f t="shared" si="33"/>
        <v>0</v>
      </c>
      <c r="W91" s="35">
        <v>0</v>
      </c>
      <c r="X91" s="32">
        <f t="shared" ref="X91:X93" si="51">IF(D91=0,0,W91/D91*100)</f>
        <v>0</v>
      </c>
      <c r="Y91" s="35">
        <v>0</v>
      </c>
      <c r="Z91" s="32">
        <f t="shared" ref="Z91:Z93" si="52">IF(D91=0,0,Y91/D91*100)</f>
        <v>0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0</v>
      </c>
      <c r="AE91" s="32">
        <f t="shared" si="38"/>
        <v>0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7</v>
      </c>
      <c r="D92" s="35">
        <v>8</v>
      </c>
      <c r="E92" s="32">
        <f t="shared" si="42"/>
        <v>114.28571428571428</v>
      </c>
      <c r="F92" s="35">
        <v>5</v>
      </c>
      <c r="G92" s="32">
        <f t="shared" si="43"/>
        <v>62.5</v>
      </c>
      <c r="H92" s="106">
        <f t="shared" si="44"/>
        <v>8</v>
      </c>
      <c r="I92" s="32">
        <f t="shared" si="45"/>
        <v>100</v>
      </c>
      <c r="J92" s="32">
        <f t="shared" si="46"/>
        <v>114.28571428571428</v>
      </c>
      <c r="K92" s="35">
        <v>8</v>
      </c>
      <c r="L92" s="32">
        <f t="shared" si="27"/>
        <v>100</v>
      </c>
      <c r="M92" s="35">
        <v>0</v>
      </c>
      <c r="N92" s="32">
        <f t="shared" si="47"/>
        <v>0</v>
      </c>
      <c r="O92" s="99">
        <f t="shared" si="48"/>
        <v>0</v>
      </c>
      <c r="P92" s="32">
        <f t="shared" si="49"/>
        <v>0</v>
      </c>
      <c r="Q92" s="35">
        <v>0</v>
      </c>
      <c r="R92" s="32">
        <f t="shared" si="31"/>
        <v>0</v>
      </c>
      <c r="S92" s="35">
        <v>3</v>
      </c>
      <c r="T92" s="32">
        <f t="shared" si="50"/>
        <v>37.5</v>
      </c>
      <c r="U92" s="35">
        <v>0</v>
      </c>
      <c r="V92" s="32">
        <f t="shared" si="33"/>
        <v>0</v>
      </c>
      <c r="W92" s="35">
        <v>1</v>
      </c>
      <c r="X92" s="32">
        <f t="shared" si="51"/>
        <v>12.5</v>
      </c>
      <c r="Y92" s="35">
        <v>1</v>
      </c>
      <c r="Z92" s="32">
        <f t="shared" si="52"/>
        <v>12.5</v>
      </c>
      <c r="AA92" s="35">
        <v>0</v>
      </c>
      <c r="AB92" s="32">
        <f t="shared" si="53"/>
        <v>0</v>
      </c>
      <c r="AC92" s="32">
        <f t="shared" si="54"/>
        <v>0</v>
      </c>
      <c r="AD92" s="35">
        <v>0</v>
      </c>
      <c r="AE92" s="32">
        <f t="shared" si="38"/>
        <v>0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3</v>
      </c>
      <c r="D93" s="35">
        <v>3</v>
      </c>
      <c r="E93" s="32">
        <f t="shared" si="42"/>
        <v>100</v>
      </c>
      <c r="F93" s="35">
        <v>2</v>
      </c>
      <c r="G93" s="32">
        <f t="shared" si="43"/>
        <v>66.666666666666657</v>
      </c>
      <c r="H93" s="106">
        <f t="shared" si="44"/>
        <v>3</v>
      </c>
      <c r="I93" s="32">
        <f t="shared" si="45"/>
        <v>100</v>
      </c>
      <c r="J93" s="32">
        <f t="shared" si="46"/>
        <v>100</v>
      </c>
      <c r="K93" s="35">
        <v>3</v>
      </c>
      <c r="L93" s="32">
        <f t="shared" si="27"/>
        <v>100</v>
      </c>
      <c r="M93" s="35">
        <v>0</v>
      </c>
      <c r="N93" s="32">
        <f t="shared" si="47"/>
        <v>0</v>
      </c>
      <c r="O93" s="99">
        <f t="shared" si="48"/>
        <v>0</v>
      </c>
      <c r="P93" s="32">
        <f t="shared" si="49"/>
        <v>0</v>
      </c>
      <c r="Q93" s="35">
        <v>0</v>
      </c>
      <c r="R93" s="32">
        <f t="shared" si="31"/>
        <v>0</v>
      </c>
      <c r="S93" s="35">
        <v>0</v>
      </c>
      <c r="T93" s="32">
        <f t="shared" si="50"/>
        <v>0</v>
      </c>
      <c r="U93" s="35">
        <v>0</v>
      </c>
      <c r="V93" s="32">
        <f t="shared" si="33"/>
        <v>0</v>
      </c>
      <c r="W93" s="35">
        <v>0</v>
      </c>
      <c r="X93" s="32">
        <f t="shared" si="51"/>
        <v>0</v>
      </c>
      <c r="Y93" s="35">
        <v>1</v>
      </c>
      <c r="Z93" s="32">
        <f t="shared" si="52"/>
        <v>33.333333333333329</v>
      </c>
      <c r="AA93" s="35">
        <v>0</v>
      </c>
      <c r="AB93" s="32">
        <f t="shared" si="53"/>
        <v>0</v>
      </c>
      <c r="AC93" s="32">
        <f t="shared" si="54"/>
        <v>0</v>
      </c>
      <c r="AD93" s="35">
        <v>0</v>
      </c>
      <c r="AE93" s="32">
        <f t="shared" si="38"/>
        <v>0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6</v>
      </c>
      <c r="D94" s="35">
        <v>6</v>
      </c>
      <c r="E94" s="32">
        <f t="shared" si="23"/>
        <v>100</v>
      </c>
      <c r="F94" s="35">
        <v>6</v>
      </c>
      <c r="G94" s="32">
        <f t="shared" si="24"/>
        <v>100</v>
      </c>
      <c r="H94" s="106">
        <f t="shared" si="44"/>
        <v>6</v>
      </c>
      <c r="I94" s="32">
        <f t="shared" si="25"/>
        <v>100</v>
      </c>
      <c r="J94" s="32">
        <f t="shared" si="26"/>
        <v>100</v>
      </c>
      <c r="K94" s="35">
        <v>6</v>
      </c>
      <c r="L94" s="32">
        <f t="shared" si="27"/>
        <v>100</v>
      </c>
      <c r="M94" s="35">
        <v>0</v>
      </c>
      <c r="N94" s="32">
        <f t="shared" si="28"/>
        <v>0</v>
      </c>
      <c r="O94" s="99">
        <f t="shared" si="48"/>
        <v>0</v>
      </c>
      <c r="P94" s="32">
        <f t="shared" si="30"/>
        <v>0</v>
      </c>
      <c r="Q94" s="35">
        <v>0</v>
      </c>
      <c r="R94" s="32">
        <f t="shared" si="31"/>
        <v>0</v>
      </c>
      <c r="S94" s="35">
        <v>1</v>
      </c>
      <c r="T94" s="32">
        <f t="shared" si="32"/>
        <v>16.666666666666664</v>
      </c>
      <c r="U94" s="35">
        <v>0</v>
      </c>
      <c r="V94" s="32">
        <f t="shared" si="33"/>
        <v>0</v>
      </c>
      <c r="W94" s="35">
        <v>2</v>
      </c>
      <c r="X94" s="32">
        <f t="shared" si="34"/>
        <v>33.333333333333329</v>
      </c>
      <c r="Y94" s="35">
        <v>1</v>
      </c>
      <c r="Z94" s="32">
        <f t="shared" si="35"/>
        <v>16.666666666666664</v>
      </c>
      <c r="AA94" s="35">
        <v>0</v>
      </c>
      <c r="AB94" s="32">
        <f t="shared" si="36"/>
        <v>0</v>
      </c>
      <c r="AC94" s="32">
        <f t="shared" si="37"/>
        <v>0</v>
      </c>
      <c r="AD94" s="35">
        <v>1</v>
      </c>
      <c r="AE94" s="32">
        <f t="shared" si="38"/>
        <v>16.666666666666664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24</v>
      </c>
      <c r="D95" s="35">
        <v>21</v>
      </c>
      <c r="E95" s="32">
        <f t="shared" si="23"/>
        <v>87.5</v>
      </c>
      <c r="F95" s="35">
        <v>10</v>
      </c>
      <c r="G95" s="32">
        <f t="shared" si="24"/>
        <v>47.619047619047613</v>
      </c>
      <c r="H95" s="106">
        <f t="shared" si="44"/>
        <v>21</v>
      </c>
      <c r="I95" s="32">
        <f t="shared" si="25"/>
        <v>100</v>
      </c>
      <c r="J95" s="32">
        <f t="shared" si="26"/>
        <v>87.5</v>
      </c>
      <c r="K95" s="35">
        <v>21</v>
      </c>
      <c r="L95" s="32">
        <f t="shared" si="27"/>
        <v>100</v>
      </c>
      <c r="M95" s="35">
        <v>0</v>
      </c>
      <c r="N95" s="32">
        <f t="shared" si="28"/>
        <v>0</v>
      </c>
      <c r="O95" s="99">
        <f t="shared" si="48"/>
        <v>0</v>
      </c>
      <c r="P95" s="32">
        <f t="shared" si="30"/>
        <v>0</v>
      </c>
      <c r="Q95" s="35">
        <v>0</v>
      </c>
      <c r="R95" s="32">
        <f t="shared" si="31"/>
        <v>0</v>
      </c>
      <c r="S95" s="35">
        <v>2</v>
      </c>
      <c r="T95" s="32">
        <f t="shared" si="32"/>
        <v>9.5238095238095237</v>
      </c>
      <c r="U95" s="35">
        <v>1</v>
      </c>
      <c r="V95" s="32">
        <f t="shared" si="33"/>
        <v>4.7619047619047619</v>
      </c>
      <c r="W95" s="35">
        <v>1</v>
      </c>
      <c r="X95" s="32">
        <f t="shared" si="34"/>
        <v>4.7619047619047619</v>
      </c>
      <c r="Y95" s="35">
        <v>0</v>
      </c>
      <c r="Z95" s="32">
        <f t="shared" si="35"/>
        <v>0</v>
      </c>
      <c r="AA95" s="35">
        <v>0</v>
      </c>
      <c r="AB95" s="32">
        <f t="shared" si="36"/>
        <v>0</v>
      </c>
      <c r="AC95" s="32">
        <f t="shared" si="37"/>
        <v>0</v>
      </c>
      <c r="AD95" s="35">
        <v>2</v>
      </c>
      <c r="AE95" s="32">
        <f t="shared" si="38"/>
        <v>9.5238095238095237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8.2100000000000009</v>
      </c>
      <c r="D96" s="35">
        <v>6</v>
      </c>
      <c r="E96" s="32">
        <f t="shared" si="23"/>
        <v>73.081607795371497</v>
      </c>
      <c r="F96" s="35">
        <v>3</v>
      </c>
      <c r="G96" s="32">
        <f t="shared" si="24"/>
        <v>50</v>
      </c>
      <c r="H96" s="106">
        <f t="shared" si="44"/>
        <v>6</v>
      </c>
      <c r="I96" s="32">
        <f t="shared" si="25"/>
        <v>100</v>
      </c>
      <c r="J96" s="32">
        <f t="shared" si="26"/>
        <v>73.081607795371497</v>
      </c>
      <c r="K96" s="35">
        <v>6</v>
      </c>
      <c r="L96" s="32">
        <f t="shared" si="27"/>
        <v>100</v>
      </c>
      <c r="M96" s="35">
        <v>0</v>
      </c>
      <c r="N96" s="32">
        <f t="shared" si="28"/>
        <v>0</v>
      </c>
      <c r="O96" s="99">
        <f t="shared" si="48"/>
        <v>0</v>
      </c>
      <c r="P96" s="32">
        <f t="shared" si="30"/>
        <v>0</v>
      </c>
      <c r="Q96" s="35">
        <v>0</v>
      </c>
      <c r="R96" s="32">
        <f t="shared" si="31"/>
        <v>0</v>
      </c>
      <c r="S96" s="35">
        <v>0</v>
      </c>
      <c r="T96" s="32">
        <f t="shared" si="32"/>
        <v>0</v>
      </c>
      <c r="U96" s="35">
        <v>0</v>
      </c>
      <c r="V96" s="32">
        <f t="shared" si="33"/>
        <v>0</v>
      </c>
      <c r="W96" s="35">
        <v>0</v>
      </c>
      <c r="X96" s="32">
        <f t="shared" si="34"/>
        <v>0</v>
      </c>
      <c r="Y96" s="35">
        <v>0</v>
      </c>
      <c r="Z96" s="32">
        <f t="shared" si="35"/>
        <v>0</v>
      </c>
      <c r="AA96" s="35">
        <v>0</v>
      </c>
      <c r="AB96" s="32">
        <f t="shared" si="36"/>
        <v>0</v>
      </c>
      <c r="AC96" s="32">
        <f t="shared" si="37"/>
        <v>0</v>
      </c>
      <c r="AD96" s="35">
        <v>3</v>
      </c>
      <c r="AE96" s="32">
        <f t="shared" si="38"/>
        <v>50</v>
      </c>
      <c r="AF96" s="35">
        <v>1</v>
      </c>
      <c r="AG96" s="32">
        <f t="shared" si="39"/>
        <v>16.666666666666664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40</v>
      </c>
      <c r="D97" s="35">
        <v>38</v>
      </c>
      <c r="E97" s="32">
        <f t="shared" si="23"/>
        <v>95</v>
      </c>
      <c r="F97" s="35">
        <v>16</v>
      </c>
      <c r="G97" s="32">
        <f t="shared" si="24"/>
        <v>42.105263157894733</v>
      </c>
      <c r="H97" s="106">
        <f t="shared" si="44"/>
        <v>38</v>
      </c>
      <c r="I97" s="32">
        <f t="shared" si="25"/>
        <v>100</v>
      </c>
      <c r="J97" s="32">
        <f t="shared" si="26"/>
        <v>95</v>
      </c>
      <c r="K97" s="35">
        <v>32</v>
      </c>
      <c r="L97" s="32">
        <f t="shared" si="27"/>
        <v>84.210526315789465</v>
      </c>
      <c r="M97" s="35">
        <v>6</v>
      </c>
      <c r="N97" s="32">
        <f t="shared" si="28"/>
        <v>15.789473684210526</v>
      </c>
      <c r="O97" s="99">
        <f t="shared" si="48"/>
        <v>0</v>
      </c>
      <c r="P97" s="32">
        <f t="shared" si="30"/>
        <v>0</v>
      </c>
      <c r="Q97" s="35">
        <v>0</v>
      </c>
      <c r="R97" s="32">
        <f t="shared" si="31"/>
        <v>0</v>
      </c>
      <c r="S97" s="35">
        <v>4</v>
      </c>
      <c r="T97" s="32">
        <f t="shared" si="32"/>
        <v>10.526315789473683</v>
      </c>
      <c r="U97" s="35">
        <v>3</v>
      </c>
      <c r="V97" s="32">
        <f t="shared" si="33"/>
        <v>7.8947368421052628</v>
      </c>
      <c r="W97" s="35">
        <v>1</v>
      </c>
      <c r="X97" s="32">
        <f t="shared" si="34"/>
        <v>2.6315789473684208</v>
      </c>
      <c r="Y97" s="35">
        <v>2</v>
      </c>
      <c r="Z97" s="32">
        <f t="shared" si="35"/>
        <v>5.2631578947368416</v>
      </c>
      <c r="AA97" s="35">
        <v>0</v>
      </c>
      <c r="AB97" s="32">
        <f t="shared" si="36"/>
        <v>0</v>
      </c>
      <c r="AC97" s="32">
        <f t="shared" si="37"/>
        <v>0</v>
      </c>
      <c r="AD97" s="35">
        <v>1</v>
      </c>
      <c r="AE97" s="32">
        <f t="shared" si="38"/>
        <v>2.6315789473684208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1</v>
      </c>
      <c r="D98" s="35">
        <v>1</v>
      </c>
      <c r="E98" s="32">
        <f t="shared" si="23"/>
        <v>100</v>
      </c>
      <c r="F98" s="35">
        <v>0</v>
      </c>
      <c r="G98" s="32">
        <f t="shared" si="24"/>
        <v>0</v>
      </c>
      <c r="H98" s="106">
        <f t="shared" si="44"/>
        <v>1</v>
      </c>
      <c r="I98" s="32">
        <f t="shared" si="25"/>
        <v>100</v>
      </c>
      <c r="J98" s="32">
        <f t="shared" si="26"/>
        <v>100</v>
      </c>
      <c r="K98" s="35">
        <v>1</v>
      </c>
      <c r="L98" s="32">
        <f t="shared" si="27"/>
        <v>100</v>
      </c>
      <c r="M98" s="35">
        <v>0</v>
      </c>
      <c r="N98" s="32">
        <f t="shared" si="28"/>
        <v>0</v>
      </c>
      <c r="O98" s="99">
        <f t="shared" si="48"/>
        <v>0</v>
      </c>
      <c r="P98" s="32">
        <f t="shared" si="30"/>
        <v>0</v>
      </c>
      <c r="Q98" s="35">
        <v>0</v>
      </c>
      <c r="R98" s="32">
        <f t="shared" si="31"/>
        <v>0</v>
      </c>
      <c r="S98" s="35">
        <v>0</v>
      </c>
      <c r="T98" s="32">
        <f t="shared" si="32"/>
        <v>0</v>
      </c>
      <c r="U98" s="35">
        <v>0</v>
      </c>
      <c r="V98" s="32">
        <f t="shared" si="33"/>
        <v>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12</v>
      </c>
      <c r="D99" s="35">
        <v>10</v>
      </c>
      <c r="E99" s="32">
        <f t="shared" si="23"/>
        <v>83.333333333333343</v>
      </c>
      <c r="F99" s="35">
        <v>5</v>
      </c>
      <c r="G99" s="32">
        <f t="shared" si="24"/>
        <v>50</v>
      </c>
      <c r="H99" s="106">
        <f t="shared" si="44"/>
        <v>10</v>
      </c>
      <c r="I99" s="32">
        <f t="shared" si="25"/>
        <v>100</v>
      </c>
      <c r="J99" s="32">
        <f t="shared" si="26"/>
        <v>83.333333333333343</v>
      </c>
      <c r="K99" s="35">
        <v>9</v>
      </c>
      <c r="L99" s="32">
        <f t="shared" si="27"/>
        <v>90</v>
      </c>
      <c r="M99" s="35">
        <v>1</v>
      </c>
      <c r="N99" s="32">
        <f t="shared" si="28"/>
        <v>10</v>
      </c>
      <c r="O99" s="99">
        <f t="shared" si="48"/>
        <v>0</v>
      </c>
      <c r="P99" s="32">
        <f t="shared" si="30"/>
        <v>0</v>
      </c>
      <c r="Q99" s="35">
        <v>0</v>
      </c>
      <c r="R99" s="32">
        <f t="shared" si="31"/>
        <v>0</v>
      </c>
      <c r="S99" s="35">
        <v>0</v>
      </c>
      <c r="T99" s="32">
        <f t="shared" si="32"/>
        <v>0</v>
      </c>
      <c r="U99" s="35">
        <v>0</v>
      </c>
      <c r="V99" s="32">
        <f t="shared" si="33"/>
        <v>0</v>
      </c>
      <c r="W99" s="35">
        <v>0</v>
      </c>
      <c r="X99" s="32">
        <f t="shared" si="34"/>
        <v>0</v>
      </c>
      <c r="Y99" s="35">
        <v>7</v>
      </c>
      <c r="Z99" s="32">
        <f t="shared" si="35"/>
        <v>70</v>
      </c>
      <c r="AA99" s="35">
        <v>0</v>
      </c>
      <c r="AB99" s="32">
        <f t="shared" si="36"/>
        <v>0</v>
      </c>
      <c r="AC99" s="32">
        <f t="shared" si="37"/>
        <v>0</v>
      </c>
      <c r="AD99" s="35">
        <v>6</v>
      </c>
      <c r="AE99" s="32">
        <f t="shared" si="38"/>
        <v>60</v>
      </c>
      <c r="AF99" s="35">
        <v>1</v>
      </c>
      <c r="AG99" s="32">
        <f t="shared" si="39"/>
        <v>10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1</v>
      </c>
      <c r="D100" s="35">
        <v>3</v>
      </c>
      <c r="E100" s="32">
        <f t="shared" si="23"/>
        <v>300</v>
      </c>
      <c r="F100" s="35">
        <v>1</v>
      </c>
      <c r="G100" s="32">
        <f t="shared" si="24"/>
        <v>33.333333333333329</v>
      </c>
      <c r="H100" s="106">
        <f t="shared" si="44"/>
        <v>3</v>
      </c>
      <c r="I100" s="32">
        <f t="shared" si="25"/>
        <v>100</v>
      </c>
      <c r="J100" s="32">
        <f t="shared" si="26"/>
        <v>300</v>
      </c>
      <c r="K100" s="35">
        <v>3</v>
      </c>
      <c r="L100" s="32">
        <f t="shared" si="27"/>
        <v>100</v>
      </c>
      <c r="M100" s="35">
        <v>0</v>
      </c>
      <c r="N100" s="32">
        <f t="shared" si="28"/>
        <v>0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0</v>
      </c>
      <c r="V100" s="32">
        <f t="shared" si="33"/>
        <v>0</v>
      </c>
      <c r="W100" s="35">
        <v>0</v>
      </c>
      <c r="X100" s="32">
        <f t="shared" si="34"/>
        <v>0</v>
      </c>
      <c r="Y100" s="35">
        <v>2</v>
      </c>
      <c r="Z100" s="32">
        <f t="shared" si="35"/>
        <v>66.666666666666657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0</v>
      </c>
      <c r="AE100" s="32">
        <f t="shared" si="38"/>
        <v>0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1</v>
      </c>
      <c r="D101" s="35">
        <v>0</v>
      </c>
      <c r="E101" s="32">
        <f t="shared" si="23"/>
        <v>0</v>
      </c>
      <c r="F101" s="35">
        <v>0</v>
      </c>
      <c r="G101" s="32">
        <f t="shared" si="24"/>
        <v>0</v>
      </c>
      <c r="H101" s="106">
        <f t="shared" si="44"/>
        <v>0</v>
      </c>
      <c r="I101" s="32">
        <f t="shared" si="25"/>
        <v>0</v>
      </c>
      <c r="J101" s="32">
        <f t="shared" si="26"/>
        <v>0</v>
      </c>
      <c r="K101" s="35">
        <v>0</v>
      </c>
      <c r="L101" s="32">
        <f t="shared" si="27"/>
        <v>0</v>
      </c>
      <c r="M101" s="35">
        <v>0</v>
      </c>
      <c r="N101" s="32">
        <f t="shared" si="28"/>
        <v>0</v>
      </c>
      <c r="O101" s="99">
        <f t="shared" si="48"/>
        <v>0</v>
      </c>
      <c r="P101" s="32">
        <f t="shared" si="30"/>
        <v>0</v>
      </c>
      <c r="Q101" s="35">
        <v>0</v>
      </c>
      <c r="R101" s="32">
        <f t="shared" si="31"/>
        <v>0</v>
      </c>
      <c r="S101" s="35">
        <v>0</v>
      </c>
      <c r="T101" s="32">
        <f t="shared" si="32"/>
        <v>0</v>
      </c>
      <c r="U101" s="35">
        <v>0</v>
      </c>
      <c r="V101" s="32">
        <f t="shared" si="33"/>
        <v>0</v>
      </c>
      <c r="W101" s="35">
        <v>0</v>
      </c>
      <c r="X101" s="32">
        <f t="shared" si="34"/>
        <v>0</v>
      </c>
      <c r="Y101" s="35">
        <v>0</v>
      </c>
      <c r="Z101" s="32">
        <f t="shared" si="35"/>
        <v>0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0</v>
      </c>
      <c r="AE101" s="32">
        <f t="shared" si="38"/>
        <v>0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84" fitToHeight="2" orientation="landscape" r:id="rId1"/>
  <headerFooter scaleWithDoc="0">
    <oddHeader>&amp;R&amp;P</oddHeader>
    <oddFooter>&amp;R&amp;P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77" activePane="bottomRight" state="frozen"/>
      <selection activeCell="D2" sqref="D2:D6"/>
      <selection pane="topRight" activeCell="D2" sqref="D2:D6"/>
      <selection pane="bottomLeft" activeCell="D2" sqref="D2:D6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174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8340</v>
      </c>
      <c r="D8" s="65">
        <f>D9+D21+D40+D55+D72+D79+D90+D64+D102</f>
        <v>8007</v>
      </c>
      <c r="E8" s="62">
        <f>IF(C8=0,0,D8/C8*100)</f>
        <v>96.007194244604321</v>
      </c>
      <c r="F8" s="65">
        <f>F9+F21+F40+F55+F72+F79+F90+F64+F102</f>
        <v>4946</v>
      </c>
      <c r="G8" s="62">
        <f>IF(D8=0,0,F8/D8*100)</f>
        <v>61.770950418383919</v>
      </c>
      <c r="H8" s="65">
        <f>H9+H21+H40+H55+H72+H79+H90+H64+H102</f>
        <v>6910</v>
      </c>
      <c r="I8" s="62">
        <f>IF(D8=0,0,H8/D8*100)</f>
        <v>86.299487948045467</v>
      </c>
      <c r="J8" s="62">
        <f>IF(C8=0,0,H8/C8*100)</f>
        <v>82.853717026378888</v>
      </c>
      <c r="K8" s="65">
        <f>K9+K21+K40+K55+K72+K79+K90+K64+K102</f>
        <v>4733</v>
      </c>
      <c r="L8" s="62">
        <f>IF(D8=0,0,K8/D8*100)</f>
        <v>59.110778069189465</v>
      </c>
      <c r="M8" s="65">
        <f>M9+M21+M40+M55+M72+M79+M90+M64+M102</f>
        <v>2177</v>
      </c>
      <c r="N8" s="62">
        <f>IF(D8=0,0,M8/D8*100)</f>
        <v>27.188709878855999</v>
      </c>
      <c r="O8" s="65">
        <f>O9+O21+O40+O55+O72+O79+O90+O64+O102</f>
        <v>1097</v>
      </c>
      <c r="P8" s="62">
        <f>IF(D8=0,0,O8/D8*100)</f>
        <v>13.700512051954538</v>
      </c>
      <c r="Q8" s="65">
        <f>Q9+Q21+Q40+Q55+Q72+Q79+Q90+Q64+Q102</f>
        <v>26</v>
      </c>
      <c r="R8" s="62">
        <f>IF(O8=0,0,Q8/O8*100)</f>
        <v>2.3701002734731085</v>
      </c>
      <c r="S8" s="65">
        <f>S9+S21+S40+S55+S72+S79+S90+S64+S102</f>
        <v>1182</v>
      </c>
      <c r="T8" s="62">
        <f>IF(D8=0,0,S8/D8*100)</f>
        <v>14.762083177219932</v>
      </c>
      <c r="U8" s="65">
        <f>U9+U21+U40+U55+U72+U79+U90+U64+U102</f>
        <v>437</v>
      </c>
      <c r="V8" s="62">
        <f>IF(D8=0,0,U8/D8*100)</f>
        <v>5.4577244910703131</v>
      </c>
      <c r="W8" s="65">
        <f>W9+W21+W40+W55+W72+W79+W90+W64+W102</f>
        <v>297</v>
      </c>
      <c r="X8" s="62">
        <f>IF(D8=0,0,W8/D8*100)</f>
        <v>3.7092544023979017</v>
      </c>
      <c r="Y8" s="65">
        <f>Y9+Y21+Y40+Y55+Y72+Y79+Y90+Y64+Y102</f>
        <v>1509</v>
      </c>
      <c r="Z8" s="62">
        <f>IF(D8=0,0,Y8/D8*100)</f>
        <v>18.846009741476209</v>
      </c>
      <c r="AA8" s="65">
        <f>AA9+AA21+AA40+AA55+AA72+AA79+AA90+AA64+AA102</f>
        <v>55</v>
      </c>
      <c r="AB8" s="62">
        <f>IF(D8=0,0,AA8/D8*100)</f>
        <v>0.68689896340701884</v>
      </c>
      <c r="AC8" s="62">
        <f>IF(Y8=0,0,AA8/Y8*100)</f>
        <v>3.6447978793903246</v>
      </c>
      <c r="AD8" s="65">
        <f>AD9+AD21+AD40+AD55+AD72+AD79+AD90+AD64+AD102</f>
        <v>1540</v>
      </c>
      <c r="AE8" s="62">
        <f>IF(D8=0,0,AD8/D8*100)</f>
        <v>19.233170975396526</v>
      </c>
      <c r="AF8" s="65">
        <f>AF9+AF21+AF40+AF55+AF72+AF79+AF90+AF64+AF102</f>
        <v>8</v>
      </c>
      <c r="AG8" s="60">
        <f>IF(D8=0,0,AF8/D8*100)</f>
        <v>9.9912576495566369E-2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495.5</v>
      </c>
      <c r="D9" s="10">
        <f>SUM(D10:D20)</f>
        <v>443</v>
      </c>
      <c r="E9" s="43">
        <f>IF(C9=0,0,D9/C9*100)</f>
        <v>89.404641775983848</v>
      </c>
      <c r="F9" s="10">
        <f>SUM(F10:F20)</f>
        <v>335</v>
      </c>
      <c r="G9" s="43">
        <f>IF(D9=0,0,F9/D9*100)</f>
        <v>75.620767494356656</v>
      </c>
      <c r="H9" s="61">
        <f>SUM(H10:H20)</f>
        <v>406</v>
      </c>
      <c r="I9" s="43">
        <f>IF(D9=0,0,H9/D9*100)</f>
        <v>91.647855530474047</v>
      </c>
      <c r="J9" s="43">
        <f>IF(C9=0,0,H9/C9*100)</f>
        <v>81.937436932391535</v>
      </c>
      <c r="K9" s="10">
        <f>SUM(K10:K20)</f>
        <v>296</v>
      </c>
      <c r="L9" s="43">
        <f>IF(D9=0,0,K9/D9*100)</f>
        <v>66.817155756207683</v>
      </c>
      <c r="M9" s="10">
        <f>SUM(M10:M20)</f>
        <v>110</v>
      </c>
      <c r="N9" s="43">
        <f>IF(D9=0,0,M9/D9*100)</f>
        <v>24.830699774266364</v>
      </c>
      <c r="O9" s="61">
        <f>SUM(O10:O20)</f>
        <v>37</v>
      </c>
      <c r="P9" s="43">
        <f>IF(D9=0,0,O9/D9*100)</f>
        <v>8.3521444695259603</v>
      </c>
      <c r="Q9" s="10">
        <f>SUM(Q10:Q20)</f>
        <v>0</v>
      </c>
      <c r="R9" s="43">
        <f>IF(O9=0,0,Q9/O9*100)</f>
        <v>0</v>
      </c>
      <c r="S9" s="10">
        <f>SUM(S10:S20)</f>
        <v>38</v>
      </c>
      <c r="T9" s="43">
        <f>IF(D9=0,0,S9/D9*100)</f>
        <v>8.5778781038374721</v>
      </c>
      <c r="U9" s="10">
        <f>SUM(U10:U20)</f>
        <v>40</v>
      </c>
      <c r="V9" s="43">
        <f>IF(D9=0,0,U9/D9*100)</f>
        <v>9.0293453724604973</v>
      </c>
      <c r="W9" s="10">
        <f>SUM(W10:W20)</f>
        <v>11</v>
      </c>
      <c r="X9" s="43">
        <f>IF(D9=0,0,W9/D9*100)</f>
        <v>2.4830699774266365</v>
      </c>
      <c r="Y9" s="10">
        <f>SUM(Y10:Y20)</f>
        <v>63</v>
      </c>
      <c r="Z9" s="43">
        <f>IF(D9=0,0,Y9/D9*100)</f>
        <v>14.221218961625281</v>
      </c>
      <c r="AA9" s="10">
        <f>SUM(AA10:AA20)</f>
        <v>3</v>
      </c>
      <c r="AB9" s="43">
        <f>IF(D9=0,0,AA9/D9*100)</f>
        <v>0.67720090293453727</v>
      </c>
      <c r="AC9" s="43">
        <f>IF(Y9=0,0,AA9/Y9*100)</f>
        <v>4.7619047619047619</v>
      </c>
      <c r="AD9" s="10">
        <f>SUM(AD10:AD20)</f>
        <v>49</v>
      </c>
      <c r="AE9" s="43">
        <f>IF(D9=0,0,AD9/D9*100)</f>
        <v>11.060948081264108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20.5</v>
      </c>
      <c r="D10" s="35">
        <v>19</v>
      </c>
      <c r="E10" s="32">
        <f>IF(C10=0,0,D10/C10*100)</f>
        <v>92.682926829268297</v>
      </c>
      <c r="F10" s="35">
        <v>14</v>
      </c>
      <c r="G10" s="32">
        <f>IF(D10=0,0,F10/D10*100)</f>
        <v>73.68421052631578</v>
      </c>
      <c r="H10" s="106">
        <f>K10+M10</f>
        <v>17</v>
      </c>
      <c r="I10" s="32">
        <f>IF(D10=0,0,H10/D10*100)</f>
        <v>89.473684210526315</v>
      </c>
      <c r="J10" s="32">
        <f>IF(C10=0,0,H10/C10*100)</f>
        <v>82.926829268292678</v>
      </c>
      <c r="K10" s="35">
        <v>14</v>
      </c>
      <c r="L10" s="32">
        <f>IF(D10=0,0,K10/D10*100)</f>
        <v>73.68421052631578</v>
      </c>
      <c r="M10" s="35">
        <v>3</v>
      </c>
      <c r="N10" s="32">
        <f>IF(D10=0,0,M10/D10*100)</f>
        <v>15.789473684210526</v>
      </c>
      <c r="O10" s="99">
        <f>D10-H10</f>
        <v>2</v>
      </c>
      <c r="P10" s="32">
        <f>IF(D10=0,0,O10/D10*100)</f>
        <v>10.526315789473683</v>
      </c>
      <c r="Q10" s="35">
        <v>0</v>
      </c>
      <c r="R10" s="32">
        <f>IF(O10=0,0,Q10/O10*100)</f>
        <v>0</v>
      </c>
      <c r="S10" s="35">
        <v>1</v>
      </c>
      <c r="T10" s="32">
        <f>IF(D10=0,0,S10/D10*100)</f>
        <v>5.2631578947368416</v>
      </c>
      <c r="U10" s="35">
        <v>4</v>
      </c>
      <c r="V10" s="32">
        <f>IF(D10=0,0,U10/D10*100)</f>
        <v>21.052631578947366</v>
      </c>
      <c r="W10" s="35">
        <v>0</v>
      </c>
      <c r="X10" s="32">
        <f>IF(D10=0,0,W10/D10*100)</f>
        <v>0</v>
      </c>
      <c r="Y10" s="35">
        <v>1</v>
      </c>
      <c r="Z10" s="32">
        <f>IF(D10=0,0,Y10/D10*100)</f>
        <v>5.2631578947368416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1</v>
      </c>
      <c r="AE10" s="32">
        <f>IF(D10=0,0,AD10/D10*100)</f>
        <v>5.2631578947368416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78</v>
      </c>
      <c r="D11" s="35">
        <v>71</v>
      </c>
      <c r="E11" s="32">
        <f>IF(C11=0,0,D11/C11*100)</f>
        <v>91.025641025641022</v>
      </c>
      <c r="F11" s="35">
        <v>64</v>
      </c>
      <c r="G11" s="32">
        <f>IF(D11=0,0,F11/D11*100)</f>
        <v>90.140845070422543</v>
      </c>
      <c r="H11" s="106">
        <f t="shared" ref="H11:H80" si="0">K11+M11</f>
        <v>66</v>
      </c>
      <c r="I11" s="32">
        <f>IF(D11=0,0,H11/D11*100)</f>
        <v>92.957746478873233</v>
      </c>
      <c r="J11" s="32">
        <f>IF(C11=0,0,H11/C11*100)</f>
        <v>84.615384615384613</v>
      </c>
      <c r="K11" s="35">
        <v>49</v>
      </c>
      <c r="L11" s="32">
        <f>IF(D11=0,0,K11/D11*100)</f>
        <v>69.014084507042256</v>
      </c>
      <c r="M11" s="35">
        <v>17</v>
      </c>
      <c r="N11" s="32">
        <f>IF(D11=0,0,M11/D11*100)</f>
        <v>23.943661971830984</v>
      </c>
      <c r="O11" s="99">
        <f t="shared" ref="O11:O20" si="1">D11-H11</f>
        <v>5</v>
      </c>
      <c r="P11" s="32">
        <f>IF(D11=0,0,O11/D11*100)</f>
        <v>7.042253521126761</v>
      </c>
      <c r="Q11" s="35">
        <v>0</v>
      </c>
      <c r="R11" s="32">
        <f>IF(O11=0,0,Q11/O11*100)</f>
        <v>0</v>
      </c>
      <c r="S11" s="35">
        <v>4</v>
      </c>
      <c r="T11" s="32">
        <f>IF(D11=0,0,S11/D11*100)</f>
        <v>5.6338028169014089</v>
      </c>
      <c r="U11" s="35">
        <v>4</v>
      </c>
      <c r="V11" s="32">
        <f>IF(D11=0,0,U11/D11*100)</f>
        <v>5.6338028169014089</v>
      </c>
      <c r="W11" s="35">
        <v>6</v>
      </c>
      <c r="X11" s="32">
        <f>IF(D11=0,0,W11/D11*100)</f>
        <v>8.4507042253521121</v>
      </c>
      <c r="Y11" s="35">
        <v>5</v>
      </c>
      <c r="Z11" s="32">
        <f>IF(D11=0,0,Y11/D11*100)</f>
        <v>7.042253521126761</v>
      </c>
      <c r="AA11" s="35">
        <v>2</v>
      </c>
      <c r="AB11" s="32">
        <f>IF(D11=0,0,AA11/D11*100)</f>
        <v>2.8169014084507045</v>
      </c>
      <c r="AC11" s="32">
        <f>IF(Y11=0,0,AA11/Y11*100)</f>
        <v>40</v>
      </c>
      <c r="AD11" s="35">
        <v>10</v>
      </c>
      <c r="AE11" s="32">
        <f>IF(D11=0,0,AD11/D11*100)</f>
        <v>14.084507042253522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4</v>
      </c>
      <c r="D12" s="35">
        <v>2</v>
      </c>
      <c r="E12" s="32">
        <f t="shared" ref="E12:E78" si="2">IF(C12=0,0,D12/C12*100)</f>
        <v>50</v>
      </c>
      <c r="F12" s="35">
        <v>0</v>
      </c>
      <c r="G12" s="32">
        <f t="shared" ref="G12:G78" si="3">IF(D12=0,0,F12/D12*100)</f>
        <v>0</v>
      </c>
      <c r="H12" s="106">
        <f t="shared" si="0"/>
        <v>2</v>
      </c>
      <c r="I12" s="32">
        <f t="shared" ref="I12:I78" si="4">IF(D12=0,0,H12/D12*100)</f>
        <v>100</v>
      </c>
      <c r="J12" s="32">
        <f t="shared" ref="J12:J78" si="5">IF(C12=0,0,H12/C12*100)</f>
        <v>50</v>
      </c>
      <c r="K12" s="35">
        <v>1</v>
      </c>
      <c r="L12" s="32">
        <f t="shared" ref="L12:L79" si="6">IF(D12=0,0,K12/D12*100)</f>
        <v>50</v>
      </c>
      <c r="M12" s="35">
        <v>1</v>
      </c>
      <c r="N12" s="32">
        <f t="shared" ref="N12:N78" si="7">IF(D12=0,0,M12/D12*100)</f>
        <v>50</v>
      </c>
      <c r="O12" s="99">
        <f t="shared" si="1"/>
        <v>0</v>
      </c>
      <c r="P12" s="32">
        <f t="shared" ref="P12:P78" si="8">IF(D12=0,0,O12/D12*100)</f>
        <v>0</v>
      </c>
      <c r="Q12" s="35">
        <v>0</v>
      </c>
      <c r="R12" s="32">
        <f t="shared" ref="R12:R79" si="9">IF(O12=0,0,Q12/O12*100)</f>
        <v>0</v>
      </c>
      <c r="S12" s="35">
        <v>1</v>
      </c>
      <c r="T12" s="32">
        <f t="shared" ref="T12:T78" si="10">IF(D12=0,0,S12/D12*100)</f>
        <v>50</v>
      </c>
      <c r="U12" s="35">
        <v>0</v>
      </c>
      <c r="V12" s="32">
        <f t="shared" ref="V12:V79" si="11">IF(D12=0,0,U12/D12*100)</f>
        <v>0</v>
      </c>
      <c r="W12" s="35">
        <v>0</v>
      </c>
      <c r="X12" s="32">
        <f t="shared" ref="X12:X78" si="12">IF(D12=0,0,W12/D12*100)</f>
        <v>0</v>
      </c>
      <c r="Y12" s="35">
        <v>0</v>
      </c>
      <c r="Z12" s="32">
        <f t="shared" ref="Z12:Z78" si="13">IF(D12=0,0,Y12/D12*100)</f>
        <v>0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0</v>
      </c>
      <c r="AE12" s="32">
        <f t="shared" ref="AE12:AE79" si="16">IF(D12=0,0,AD12/D12*100)</f>
        <v>0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40</v>
      </c>
      <c r="D13" s="35">
        <v>39</v>
      </c>
      <c r="E13" s="32">
        <f t="shared" si="2"/>
        <v>97.5</v>
      </c>
      <c r="F13" s="35">
        <v>25</v>
      </c>
      <c r="G13" s="32">
        <f t="shared" si="3"/>
        <v>64.102564102564102</v>
      </c>
      <c r="H13" s="106">
        <f t="shared" si="0"/>
        <v>37</v>
      </c>
      <c r="I13" s="32">
        <f t="shared" si="4"/>
        <v>94.871794871794862</v>
      </c>
      <c r="J13" s="32">
        <f t="shared" si="5"/>
        <v>92.5</v>
      </c>
      <c r="K13" s="35">
        <v>27</v>
      </c>
      <c r="L13" s="32">
        <f t="shared" si="6"/>
        <v>69.230769230769226</v>
      </c>
      <c r="M13" s="35">
        <v>10</v>
      </c>
      <c r="N13" s="32">
        <f t="shared" si="7"/>
        <v>25.641025641025639</v>
      </c>
      <c r="O13" s="99">
        <f t="shared" si="1"/>
        <v>2</v>
      </c>
      <c r="P13" s="32">
        <f t="shared" si="8"/>
        <v>5.1282051282051277</v>
      </c>
      <c r="Q13" s="35">
        <v>0</v>
      </c>
      <c r="R13" s="32">
        <f t="shared" si="9"/>
        <v>0</v>
      </c>
      <c r="S13" s="35">
        <v>3</v>
      </c>
      <c r="T13" s="32">
        <f t="shared" si="10"/>
        <v>7.6923076923076925</v>
      </c>
      <c r="U13" s="35">
        <v>3</v>
      </c>
      <c r="V13" s="32">
        <f t="shared" si="11"/>
        <v>7.6923076923076925</v>
      </c>
      <c r="W13" s="35">
        <v>2</v>
      </c>
      <c r="X13" s="32">
        <f t="shared" si="12"/>
        <v>5.1282051282051277</v>
      </c>
      <c r="Y13" s="35">
        <v>9</v>
      </c>
      <c r="Z13" s="32">
        <f t="shared" si="13"/>
        <v>23.076923076923077</v>
      </c>
      <c r="AA13" s="35">
        <v>0</v>
      </c>
      <c r="AB13" s="32">
        <f t="shared" si="14"/>
        <v>0</v>
      </c>
      <c r="AC13" s="32">
        <f t="shared" si="15"/>
        <v>0</v>
      </c>
      <c r="AD13" s="35">
        <v>5</v>
      </c>
      <c r="AE13" s="32">
        <f t="shared" si="16"/>
        <v>12.820512820512819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96</v>
      </c>
      <c r="D14" s="35">
        <v>75</v>
      </c>
      <c r="E14" s="32">
        <f t="shared" si="2"/>
        <v>78.125</v>
      </c>
      <c r="F14" s="35">
        <v>56</v>
      </c>
      <c r="G14" s="32">
        <f t="shared" si="3"/>
        <v>74.666666666666671</v>
      </c>
      <c r="H14" s="106">
        <f t="shared" si="0"/>
        <v>74</v>
      </c>
      <c r="I14" s="32">
        <f t="shared" si="4"/>
        <v>98.666666666666671</v>
      </c>
      <c r="J14" s="32">
        <f t="shared" si="5"/>
        <v>77.083333333333343</v>
      </c>
      <c r="K14" s="35">
        <v>50</v>
      </c>
      <c r="L14" s="32">
        <f t="shared" si="6"/>
        <v>66.666666666666657</v>
      </c>
      <c r="M14" s="35">
        <v>24</v>
      </c>
      <c r="N14" s="32">
        <f t="shared" si="7"/>
        <v>32</v>
      </c>
      <c r="O14" s="99">
        <f t="shared" si="1"/>
        <v>1</v>
      </c>
      <c r="P14" s="32">
        <f t="shared" si="8"/>
        <v>1.3333333333333335</v>
      </c>
      <c r="Q14" s="35">
        <v>0</v>
      </c>
      <c r="R14" s="32">
        <f t="shared" si="9"/>
        <v>0</v>
      </c>
      <c r="S14" s="35">
        <v>5</v>
      </c>
      <c r="T14" s="32">
        <f t="shared" si="10"/>
        <v>6.666666666666667</v>
      </c>
      <c r="U14" s="35">
        <v>12</v>
      </c>
      <c r="V14" s="32">
        <f t="shared" si="11"/>
        <v>16</v>
      </c>
      <c r="W14" s="35">
        <v>0</v>
      </c>
      <c r="X14" s="32">
        <f t="shared" si="12"/>
        <v>0</v>
      </c>
      <c r="Y14" s="35">
        <v>15</v>
      </c>
      <c r="Z14" s="32">
        <f t="shared" si="13"/>
        <v>20</v>
      </c>
      <c r="AA14" s="35">
        <v>0</v>
      </c>
      <c r="AB14" s="32">
        <f t="shared" si="14"/>
        <v>0</v>
      </c>
      <c r="AC14" s="32">
        <f t="shared" si="15"/>
        <v>0</v>
      </c>
      <c r="AD14" s="35">
        <v>10</v>
      </c>
      <c r="AE14" s="32">
        <f t="shared" si="16"/>
        <v>13.333333333333334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171</v>
      </c>
      <c r="D15" s="35">
        <v>154</v>
      </c>
      <c r="E15" s="32">
        <f t="shared" si="2"/>
        <v>90.058479532163744</v>
      </c>
      <c r="F15" s="35">
        <v>114</v>
      </c>
      <c r="G15" s="32">
        <f t="shared" si="3"/>
        <v>74.025974025974023</v>
      </c>
      <c r="H15" s="106">
        <f t="shared" si="0"/>
        <v>135</v>
      </c>
      <c r="I15" s="32">
        <f t="shared" si="4"/>
        <v>87.662337662337663</v>
      </c>
      <c r="J15" s="32">
        <f t="shared" si="5"/>
        <v>78.94736842105263</v>
      </c>
      <c r="K15" s="35">
        <v>102</v>
      </c>
      <c r="L15" s="32">
        <f t="shared" si="6"/>
        <v>66.233766233766232</v>
      </c>
      <c r="M15" s="35">
        <v>33</v>
      </c>
      <c r="N15" s="32">
        <f t="shared" si="7"/>
        <v>21.428571428571427</v>
      </c>
      <c r="O15" s="99">
        <f t="shared" si="1"/>
        <v>19</v>
      </c>
      <c r="P15" s="32">
        <f t="shared" si="8"/>
        <v>12.337662337662337</v>
      </c>
      <c r="Q15" s="35">
        <v>0</v>
      </c>
      <c r="R15" s="32">
        <f t="shared" si="9"/>
        <v>0</v>
      </c>
      <c r="S15" s="35">
        <v>16</v>
      </c>
      <c r="T15" s="32">
        <f t="shared" si="10"/>
        <v>10.38961038961039</v>
      </c>
      <c r="U15" s="35">
        <v>11</v>
      </c>
      <c r="V15" s="32">
        <f t="shared" si="11"/>
        <v>7.1428571428571423</v>
      </c>
      <c r="W15" s="35">
        <v>0</v>
      </c>
      <c r="X15" s="32">
        <f t="shared" si="12"/>
        <v>0</v>
      </c>
      <c r="Y15" s="35">
        <v>25</v>
      </c>
      <c r="Z15" s="32">
        <f t="shared" si="13"/>
        <v>16.233766233766232</v>
      </c>
      <c r="AA15" s="35">
        <v>1</v>
      </c>
      <c r="AB15" s="32">
        <f t="shared" si="14"/>
        <v>0.64935064935064934</v>
      </c>
      <c r="AC15" s="32">
        <f t="shared" si="15"/>
        <v>4</v>
      </c>
      <c r="AD15" s="35">
        <v>18</v>
      </c>
      <c r="AE15" s="32">
        <f t="shared" si="16"/>
        <v>11.688311688311687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0</v>
      </c>
      <c r="D16" s="35">
        <v>0</v>
      </c>
      <c r="E16" s="32">
        <f t="shared" si="2"/>
        <v>0</v>
      </c>
      <c r="F16" s="35">
        <v>0</v>
      </c>
      <c r="G16" s="32">
        <f t="shared" si="3"/>
        <v>0</v>
      </c>
      <c r="H16" s="106">
        <f t="shared" si="0"/>
        <v>0</v>
      </c>
      <c r="I16" s="32">
        <f t="shared" si="4"/>
        <v>0</v>
      </c>
      <c r="J16" s="32">
        <f t="shared" si="5"/>
        <v>0</v>
      </c>
      <c r="K16" s="35">
        <v>0</v>
      </c>
      <c r="L16" s="32">
        <f t="shared" si="6"/>
        <v>0</v>
      </c>
      <c r="M16" s="35">
        <v>0</v>
      </c>
      <c r="N16" s="32">
        <f t="shared" si="7"/>
        <v>0</v>
      </c>
      <c r="O16" s="99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21</v>
      </c>
      <c r="D17" s="35">
        <v>20</v>
      </c>
      <c r="E17" s="32">
        <f t="shared" si="2"/>
        <v>95.238095238095227</v>
      </c>
      <c r="F17" s="35">
        <v>18</v>
      </c>
      <c r="G17" s="32">
        <f t="shared" si="3"/>
        <v>90</v>
      </c>
      <c r="H17" s="106">
        <f t="shared" si="0"/>
        <v>17</v>
      </c>
      <c r="I17" s="32">
        <f t="shared" si="4"/>
        <v>85</v>
      </c>
      <c r="J17" s="32">
        <f t="shared" si="5"/>
        <v>80.952380952380949</v>
      </c>
      <c r="K17" s="35">
        <v>14</v>
      </c>
      <c r="L17" s="32">
        <f t="shared" si="6"/>
        <v>70</v>
      </c>
      <c r="M17" s="35">
        <v>3</v>
      </c>
      <c r="N17" s="32">
        <f t="shared" si="7"/>
        <v>15</v>
      </c>
      <c r="O17" s="99">
        <f t="shared" si="1"/>
        <v>3</v>
      </c>
      <c r="P17" s="32">
        <f t="shared" si="8"/>
        <v>15</v>
      </c>
      <c r="Q17" s="35">
        <v>0</v>
      </c>
      <c r="R17" s="32">
        <f t="shared" si="9"/>
        <v>0</v>
      </c>
      <c r="S17" s="35">
        <v>3</v>
      </c>
      <c r="T17" s="32">
        <f t="shared" si="10"/>
        <v>15</v>
      </c>
      <c r="U17" s="35">
        <v>1</v>
      </c>
      <c r="V17" s="32">
        <f t="shared" si="11"/>
        <v>5</v>
      </c>
      <c r="W17" s="35">
        <v>1</v>
      </c>
      <c r="X17" s="32">
        <f t="shared" si="12"/>
        <v>5</v>
      </c>
      <c r="Y17" s="35">
        <v>5</v>
      </c>
      <c r="Z17" s="32">
        <f t="shared" si="13"/>
        <v>25</v>
      </c>
      <c r="AA17" s="35">
        <v>0</v>
      </c>
      <c r="AB17" s="32">
        <f t="shared" si="14"/>
        <v>0</v>
      </c>
      <c r="AC17" s="32">
        <f t="shared" si="15"/>
        <v>0</v>
      </c>
      <c r="AD17" s="35">
        <v>3</v>
      </c>
      <c r="AE17" s="32">
        <f t="shared" si="16"/>
        <v>15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27</v>
      </c>
      <c r="D18" s="35">
        <v>27</v>
      </c>
      <c r="E18" s="32">
        <f t="shared" si="2"/>
        <v>100</v>
      </c>
      <c r="F18" s="35">
        <v>19</v>
      </c>
      <c r="G18" s="32">
        <f t="shared" si="3"/>
        <v>70.370370370370367</v>
      </c>
      <c r="H18" s="106">
        <f t="shared" si="0"/>
        <v>22</v>
      </c>
      <c r="I18" s="32">
        <f t="shared" si="4"/>
        <v>81.481481481481481</v>
      </c>
      <c r="J18" s="32">
        <f t="shared" si="5"/>
        <v>81.481481481481481</v>
      </c>
      <c r="K18" s="35">
        <v>15</v>
      </c>
      <c r="L18" s="32">
        <f t="shared" si="6"/>
        <v>55.555555555555557</v>
      </c>
      <c r="M18" s="35">
        <v>7</v>
      </c>
      <c r="N18" s="32">
        <f t="shared" si="7"/>
        <v>25.925925925925924</v>
      </c>
      <c r="O18" s="99">
        <f t="shared" si="1"/>
        <v>5</v>
      </c>
      <c r="P18" s="32">
        <f t="shared" si="8"/>
        <v>18.518518518518519</v>
      </c>
      <c r="Q18" s="35">
        <v>0</v>
      </c>
      <c r="R18" s="32">
        <f t="shared" si="9"/>
        <v>0</v>
      </c>
      <c r="S18" s="35">
        <v>2</v>
      </c>
      <c r="T18" s="32">
        <f t="shared" si="10"/>
        <v>7.4074074074074066</v>
      </c>
      <c r="U18" s="35">
        <v>5</v>
      </c>
      <c r="V18" s="32">
        <f t="shared" si="11"/>
        <v>18.518518518518519</v>
      </c>
      <c r="W18" s="35">
        <v>2</v>
      </c>
      <c r="X18" s="32">
        <f t="shared" si="12"/>
        <v>7.4074074074074066</v>
      </c>
      <c r="Y18" s="35">
        <v>1</v>
      </c>
      <c r="Z18" s="32">
        <f t="shared" si="13"/>
        <v>3.7037037037037033</v>
      </c>
      <c r="AA18" s="35">
        <v>0</v>
      </c>
      <c r="AB18" s="32">
        <f t="shared" si="14"/>
        <v>0</v>
      </c>
      <c r="AC18" s="32">
        <f t="shared" si="15"/>
        <v>0</v>
      </c>
      <c r="AD18" s="35">
        <v>1</v>
      </c>
      <c r="AE18" s="32">
        <f t="shared" si="16"/>
        <v>3.7037037037037033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32</v>
      </c>
      <c r="D19" s="35">
        <v>30</v>
      </c>
      <c r="E19" s="32">
        <f t="shared" si="2"/>
        <v>93.75</v>
      </c>
      <c r="F19" s="35">
        <v>22</v>
      </c>
      <c r="G19" s="32">
        <f t="shared" si="3"/>
        <v>73.333333333333329</v>
      </c>
      <c r="H19" s="106">
        <f t="shared" si="0"/>
        <v>30</v>
      </c>
      <c r="I19" s="32">
        <f t="shared" si="4"/>
        <v>100</v>
      </c>
      <c r="J19" s="32">
        <f t="shared" si="5"/>
        <v>93.75</v>
      </c>
      <c r="K19" s="35">
        <v>19</v>
      </c>
      <c r="L19" s="32">
        <f t="shared" si="6"/>
        <v>63.333333333333329</v>
      </c>
      <c r="M19" s="35">
        <v>11</v>
      </c>
      <c r="N19" s="32">
        <f t="shared" si="7"/>
        <v>36.666666666666664</v>
      </c>
      <c r="O19" s="99">
        <f t="shared" si="1"/>
        <v>0</v>
      </c>
      <c r="P19" s="32">
        <f t="shared" si="8"/>
        <v>0</v>
      </c>
      <c r="Q19" s="35">
        <v>0</v>
      </c>
      <c r="R19" s="32">
        <f t="shared" si="9"/>
        <v>0</v>
      </c>
      <c r="S19" s="35">
        <v>3</v>
      </c>
      <c r="T19" s="32">
        <f t="shared" si="10"/>
        <v>10</v>
      </c>
      <c r="U19" s="35">
        <v>0</v>
      </c>
      <c r="V19" s="32">
        <f t="shared" si="11"/>
        <v>0</v>
      </c>
      <c r="W19" s="35">
        <v>0</v>
      </c>
      <c r="X19" s="32">
        <f t="shared" si="12"/>
        <v>0</v>
      </c>
      <c r="Y19" s="35">
        <v>2</v>
      </c>
      <c r="Z19" s="32">
        <f t="shared" si="13"/>
        <v>6.666666666666667</v>
      </c>
      <c r="AA19" s="35">
        <v>0</v>
      </c>
      <c r="AB19" s="32">
        <f t="shared" si="14"/>
        <v>0</v>
      </c>
      <c r="AC19" s="32">
        <f t="shared" si="15"/>
        <v>0</v>
      </c>
      <c r="AD19" s="35">
        <v>1</v>
      </c>
      <c r="AE19" s="32">
        <f t="shared" si="16"/>
        <v>3.3333333333333335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6</v>
      </c>
      <c r="D20" s="35">
        <v>6</v>
      </c>
      <c r="E20" s="32">
        <f t="shared" si="2"/>
        <v>100</v>
      </c>
      <c r="F20" s="35">
        <v>3</v>
      </c>
      <c r="G20" s="32">
        <f t="shared" si="3"/>
        <v>50</v>
      </c>
      <c r="H20" s="106">
        <f t="shared" si="0"/>
        <v>6</v>
      </c>
      <c r="I20" s="32">
        <f t="shared" si="4"/>
        <v>100</v>
      </c>
      <c r="J20" s="32">
        <f t="shared" si="5"/>
        <v>100</v>
      </c>
      <c r="K20" s="35">
        <v>5</v>
      </c>
      <c r="L20" s="32">
        <f t="shared" si="6"/>
        <v>83.333333333333343</v>
      </c>
      <c r="M20" s="35">
        <v>1</v>
      </c>
      <c r="N20" s="32">
        <f t="shared" si="7"/>
        <v>16.666666666666664</v>
      </c>
      <c r="O20" s="99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1830</v>
      </c>
      <c r="D21" s="10">
        <f>SUM(D22:D39)</f>
        <v>1692</v>
      </c>
      <c r="E21" s="43">
        <f>IF(C21=0,0,D21/C21*100)</f>
        <v>92.459016393442624</v>
      </c>
      <c r="F21" s="10">
        <f>SUM(F22:F39)</f>
        <v>939</v>
      </c>
      <c r="G21" s="43">
        <f>IF(D21=0,0,F21/D21*100)</f>
        <v>55.49645390070922</v>
      </c>
      <c r="H21" s="61">
        <f>SUM(H22:H39)</f>
        <v>1590</v>
      </c>
      <c r="I21" s="43">
        <f>IF(D21=0,0,H21/D21*100)</f>
        <v>93.971631205673759</v>
      </c>
      <c r="J21" s="43">
        <f>IF(C21=0,0,H21/C21*100)</f>
        <v>86.885245901639337</v>
      </c>
      <c r="K21" s="10">
        <f>SUM(K22:K39)</f>
        <v>1167</v>
      </c>
      <c r="L21" s="43">
        <f>IF(D21=0,0,K21/D21*100)</f>
        <v>68.971631205673759</v>
      </c>
      <c r="M21" s="10">
        <f>SUM(M22:M39)</f>
        <v>423</v>
      </c>
      <c r="N21" s="43">
        <f>IF(D21=0,0,M21/D21*100)</f>
        <v>25</v>
      </c>
      <c r="O21" s="61">
        <f>SUM(O22:O39)</f>
        <v>102</v>
      </c>
      <c r="P21" s="43">
        <f>IF(D21=0,0,O21/D21*100)</f>
        <v>6.0283687943262407</v>
      </c>
      <c r="Q21" s="10">
        <f>SUM(Q22:Q39)</f>
        <v>6</v>
      </c>
      <c r="R21" s="43">
        <f t="shared" si="9"/>
        <v>5.8823529411764701</v>
      </c>
      <c r="S21" s="10">
        <f>SUM(S22:S39)</f>
        <v>263</v>
      </c>
      <c r="T21" s="43">
        <f>IF(D21=0,0,S21/D21*100)</f>
        <v>15.543735224586289</v>
      </c>
      <c r="U21" s="10">
        <f>SUM(U22:U39)</f>
        <v>83</v>
      </c>
      <c r="V21" s="43">
        <f t="shared" si="11"/>
        <v>4.9054373522458627</v>
      </c>
      <c r="W21" s="10">
        <f>SUM(W22:W39)</f>
        <v>34</v>
      </c>
      <c r="X21" s="43">
        <f>IF(D21=0,0,W21/D21*100)</f>
        <v>2.0094562647754137</v>
      </c>
      <c r="Y21" s="10">
        <f>SUM(Y22:Y39)</f>
        <v>338</v>
      </c>
      <c r="Z21" s="43">
        <f>IF(D21=0,0,Y21/D21*100)</f>
        <v>19.976359338061467</v>
      </c>
      <c r="AA21" s="10">
        <f>SUM(AA22:AA39)</f>
        <v>10</v>
      </c>
      <c r="AB21" s="43">
        <f>IF(D21=0,0,AA21/D21*100)</f>
        <v>0.59101654846335694</v>
      </c>
      <c r="AC21" s="43">
        <f>IF(Y21=0,0,AA21/Y21*100)</f>
        <v>2.9585798816568047</v>
      </c>
      <c r="AD21" s="10">
        <f>SUM(AD22:AD39)</f>
        <v>319</v>
      </c>
      <c r="AE21" s="43">
        <f t="shared" si="16"/>
        <v>18.853427895981088</v>
      </c>
      <c r="AF21" s="10">
        <f>SUM(AF22:AF39)</f>
        <v>3</v>
      </c>
      <c r="AG21" s="43">
        <f>IF(D21=0,0,AF21/D21*100)</f>
        <v>0.1773049645390071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282</v>
      </c>
      <c r="D22" s="35">
        <v>277</v>
      </c>
      <c r="E22" s="32">
        <f t="shared" si="2"/>
        <v>98.226950354609926</v>
      </c>
      <c r="F22" s="35">
        <v>117</v>
      </c>
      <c r="G22" s="32">
        <f t="shared" si="3"/>
        <v>42.238267148014444</v>
      </c>
      <c r="H22" s="106">
        <f t="shared" si="0"/>
        <v>275</v>
      </c>
      <c r="I22" s="32">
        <f t="shared" si="4"/>
        <v>99.277978339350184</v>
      </c>
      <c r="J22" s="32">
        <f t="shared" si="5"/>
        <v>97.517730496453908</v>
      </c>
      <c r="K22" s="35">
        <v>236</v>
      </c>
      <c r="L22" s="32">
        <f t="shared" si="6"/>
        <v>85.198555956678703</v>
      </c>
      <c r="M22" s="35">
        <v>39</v>
      </c>
      <c r="N22" s="32">
        <f t="shared" si="7"/>
        <v>14.079422382671481</v>
      </c>
      <c r="O22" s="99">
        <f t="shared" ref="O22:O39" si="18">D22-H22</f>
        <v>2</v>
      </c>
      <c r="P22" s="32">
        <f t="shared" si="8"/>
        <v>0.72202166064981954</v>
      </c>
      <c r="Q22" s="35">
        <v>1</v>
      </c>
      <c r="R22" s="32">
        <f t="shared" si="9"/>
        <v>50</v>
      </c>
      <c r="S22" s="35">
        <v>48</v>
      </c>
      <c r="T22" s="32">
        <f t="shared" si="10"/>
        <v>17.328519855595665</v>
      </c>
      <c r="U22" s="35">
        <v>11</v>
      </c>
      <c r="V22" s="32">
        <f t="shared" si="11"/>
        <v>3.9711191335740073</v>
      </c>
      <c r="W22" s="35">
        <v>3</v>
      </c>
      <c r="X22" s="32">
        <f t="shared" si="12"/>
        <v>1.0830324909747291</v>
      </c>
      <c r="Y22" s="35">
        <v>55</v>
      </c>
      <c r="Z22" s="32">
        <f t="shared" si="13"/>
        <v>19.855595667870034</v>
      </c>
      <c r="AA22" s="35">
        <v>5</v>
      </c>
      <c r="AB22" s="32">
        <f t="shared" si="14"/>
        <v>1.8050541516245486</v>
      </c>
      <c r="AC22" s="32">
        <f t="shared" si="15"/>
        <v>9.0909090909090917</v>
      </c>
      <c r="AD22" s="35">
        <v>35</v>
      </c>
      <c r="AE22" s="32">
        <f t="shared" si="16"/>
        <v>12.63537906137184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174</v>
      </c>
      <c r="D23" s="35">
        <v>166</v>
      </c>
      <c r="E23" s="32">
        <f t="shared" si="2"/>
        <v>95.402298850574709</v>
      </c>
      <c r="F23" s="35">
        <v>93</v>
      </c>
      <c r="G23" s="32">
        <f t="shared" si="3"/>
        <v>56.024096385542165</v>
      </c>
      <c r="H23" s="106">
        <f t="shared" si="0"/>
        <v>162</v>
      </c>
      <c r="I23" s="32">
        <f t="shared" si="4"/>
        <v>97.590361445783131</v>
      </c>
      <c r="J23" s="32">
        <f t="shared" si="5"/>
        <v>93.103448275862064</v>
      </c>
      <c r="K23" s="35">
        <v>109</v>
      </c>
      <c r="L23" s="32">
        <f t="shared" si="6"/>
        <v>65.662650602409627</v>
      </c>
      <c r="M23" s="35">
        <v>53</v>
      </c>
      <c r="N23" s="32">
        <f t="shared" si="7"/>
        <v>31.92771084337349</v>
      </c>
      <c r="O23" s="99">
        <f t="shared" si="18"/>
        <v>4</v>
      </c>
      <c r="P23" s="32">
        <f t="shared" si="8"/>
        <v>2.4096385542168677</v>
      </c>
      <c r="Q23" s="35">
        <v>0</v>
      </c>
      <c r="R23" s="32">
        <f t="shared" si="9"/>
        <v>0</v>
      </c>
      <c r="S23" s="35">
        <v>53</v>
      </c>
      <c r="T23" s="32">
        <f t="shared" si="10"/>
        <v>31.92771084337349</v>
      </c>
      <c r="U23" s="35">
        <v>5</v>
      </c>
      <c r="V23" s="32">
        <f t="shared" si="11"/>
        <v>3.0120481927710845</v>
      </c>
      <c r="W23" s="35">
        <v>0</v>
      </c>
      <c r="X23" s="32">
        <f t="shared" si="12"/>
        <v>0</v>
      </c>
      <c r="Y23" s="35">
        <v>47</v>
      </c>
      <c r="Z23" s="32">
        <f t="shared" si="13"/>
        <v>28.313253012048197</v>
      </c>
      <c r="AA23" s="35">
        <v>1</v>
      </c>
      <c r="AB23" s="32">
        <f t="shared" si="14"/>
        <v>0.60240963855421692</v>
      </c>
      <c r="AC23" s="32">
        <f t="shared" si="15"/>
        <v>2.1276595744680851</v>
      </c>
      <c r="AD23" s="35">
        <v>41</v>
      </c>
      <c r="AE23" s="32">
        <f t="shared" si="16"/>
        <v>24.69879518072289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69</v>
      </c>
      <c r="D24" s="35">
        <v>63</v>
      </c>
      <c r="E24" s="32">
        <f t="shared" si="2"/>
        <v>91.304347826086953</v>
      </c>
      <c r="F24" s="35">
        <v>40</v>
      </c>
      <c r="G24" s="32">
        <f t="shared" si="3"/>
        <v>63.492063492063487</v>
      </c>
      <c r="H24" s="106">
        <f t="shared" si="0"/>
        <v>57</v>
      </c>
      <c r="I24" s="32">
        <f t="shared" si="4"/>
        <v>90.476190476190482</v>
      </c>
      <c r="J24" s="32">
        <f t="shared" si="5"/>
        <v>82.608695652173907</v>
      </c>
      <c r="K24" s="35">
        <v>40</v>
      </c>
      <c r="L24" s="32">
        <f t="shared" si="6"/>
        <v>63.492063492063487</v>
      </c>
      <c r="M24" s="35">
        <v>17</v>
      </c>
      <c r="N24" s="32">
        <f t="shared" si="7"/>
        <v>26.984126984126984</v>
      </c>
      <c r="O24" s="99">
        <f t="shared" si="18"/>
        <v>6</v>
      </c>
      <c r="P24" s="32">
        <f t="shared" si="8"/>
        <v>9.5238095238095237</v>
      </c>
      <c r="Q24" s="35">
        <v>0</v>
      </c>
      <c r="R24" s="32">
        <f t="shared" si="9"/>
        <v>0</v>
      </c>
      <c r="S24" s="35">
        <v>10</v>
      </c>
      <c r="T24" s="32">
        <f t="shared" si="10"/>
        <v>15.873015873015872</v>
      </c>
      <c r="U24" s="35">
        <v>7</v>
      </c>
      <c r="V24" s="32">
        <f t="shared" si="11"/>
        <v>11.111111111111111</v>
      </c>
      <c r="W24" s="35">
        <v>2</v>
      </c>
      <c r="X24" s="32">
        <f t="shared" si="12"/>
        <v>3.1746031746031744</v>
      </c>
      <c r="Y24" s="35">
        <v>16</v>
      </c>
      <c r="Z24" s="32">
        <f t="shared" si="13"/>
        <v>25.396825396825395</v>
      </c>
      <c r="AA24" s="35">
        <v>0</v>
      </c>
      <c r="AB24" s="32">
        <f t="shared" si="14"/>
        <v>0</v>
      </c>
      <c r="AC24" s="32">
        <f t="shared" si="15"/>
        <v>0</v>
      </c>
      <c r="AD24" s="35">
        <v>9</v>
      </c>
      <c r="AE24" s="32">
        <f t="shared" si="16"/>
        <v>14.285714285714285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195</v>
      </c>
      <c r="D25" s="35">
        <v>176</v>
      </c>
      <c r="E25" s="32">
        <f t="shared" si="2"/>
        <v>90.256410256410263</v>
      </c>
      <c r="F25" s="35">
        <v>78</v>
      </c>
      <c r="G25" s="32">
        <f t="shared" si="3"/>
        <v>44.31818181818182</v>
      </c>
      <c r="H25" s="106">
        <f t="shared" si="0"/>
        <v>169</v>
      </c>
      <c r="I25" s="32">
        <f t="shared" si="4"/>
        <v>96.022727272727266</v>
      </c>
      <c r="J25" s="32">
        <f t="shared" si="5"/>
        <v>86.666666666666671</v>
      </c>
      <c r="K25" s="35">
        <v>131</v>
      </c>
      <c r="L25" s="32">
        <f t="shared" si="6"/>
        <v>74.431818181818173</v>
      </c>
      <c r="M25" s="35">
        <v>38</v>
      </c>
      <c r="N25" s="32">
        <f t="shared" si="7"/>
        <v>21.59090909090909</v>
      </c>
      <c r="O25" s="99">
        <f t="shared" si="18"/>
        <v>7</v>
      </c>
      <c r="P25" s="32">
        <f t="shared" si="8"/>
        <v>3.9772727272727271</v>
      </c>
      <c r="Q25" s="35">
        <v>0</v>
      </c>
      <c r="R25" s="32">
        <f t="shared" si="9"/>
        <v>0</v>
      </c>
      <c r="S25" s="35">
        <v>7</v>
      </c>
      <c r="T25" s="32">
        <f t="shared" si="10"/>
        <v>3.9772727272727271</v>
      </c>
      <c r="U25" s="35">
        <v>15</v>
      </c>
      <c r="V25" s="32">
        <f t="shared" si="11"/>
        <v>8.5227272727272716</v>
      </c>
      <c r="W25" s="35">
        <v>0</v>
      </c>
      <c r="X25" s="32">
        <f t="shared" si="12"/>
        <v>0</v>
      </c>
      <c r="Y25" s="35">
        <v>21</v>
      </c>
      <c r="Z25" s="32">
        <f t="shared" si="13"/>
        <v>11.931818181818182</v>
      </c>
      <c r="AA25" s="35">
        <v>0</v>
      </c>
      <c r="AB25" s="32">
        <f t="shared" si="14"/>
        <v>0</v>
      </c>
      <c r="AC25" s="32">
        <f t="shared" si="15"/>
        <v>0</v>
      </c>
      <c r="AD25" s="35">
        <v>36</v>
      </c>
      <c r="AE25" s="32">
        <f t="shared" si="16"/>
        <v>20.454545454545457</v>
      </c>
      <c r="AF25" s="35">
        <v>1</v>
      </c>
      <c r="AG25" s="32">
        <f t="shared" si="17"/>
        <v>0.56818181818181823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31</v>
      </c>
      <c r="D26" s="35">
        <v>30</v>
      </c>
      <c r="E26" s="32">
        <f t="shared" si="2"/>
        <v>96.774193548387103</v>
      </c>
      <c r="F26" s="35">
        <v>21</v>
      </c>
      <c r="G26" s="32">
        <f t="shared" si="3"/>
        <v>70</v>
      </c>
      <c r="H26" s="106">
        <f t="shared" si="0"/>
        <v>26</v>
      </c>
      <c r="I26" s="32">
        <f t="shared" si="4"/>
        <v>86.666666666666671</v>
      </c>
      <c r="J26" s="32">
        <f t="shared" si="5"/>
        <v>83.870967741935488</v>
      </c>
      <c r="K26" s="35">
        <v>21</v>
      </c>
      <c r="L26" s="32">
        <f t="shared" si="6"/>
        <v>70</v>
      </c>
      <c r="M26" s="35">
        <v>5</v>
      </c>
      <c r="N26" s="32">
        <f t="shared" si="7"/>
        <v>16.666666666666664</v>
      </c>
      <c r="O26" s="99">
        <f t="shared" si="18"/>
        <v>4</v>
      </c>
      <c r="P26" s="32">
        <f t="shared" si="8"/>
        <v>13.333333333333334</v>
      </c>
      <c r="Q26" s="35">
        <v>0</v>
      </c>
      <c r="R26" s="32">
        <f t="shared" si="9"/>
        <v>0</v>
      </c>
      <c r="S26" s="35">
        <v>2</v>
      </c>
      <c r="T26" s="32">
        <f t="shared" si="10"/>
        <v>6.666666666666667</v>
      </c>
      <c r="U26" s="35">
        <v>3</v>
      </c>
      <c r="V26" s="32">
        <f t="shared" si="11"/>
        <v>10</v>
      </c>
      <c r="W26" s="35">
        <v>0</v>
      </c>
      <c r="X26" s="32">
        <f t="shared" si="12"/>
        <v>0</v>
      </c>
      <c r="Y26" s="35">
        <v>2</v>
      </c>
      <c r="Z26" s="32">
        <f t="shared" si="13"/>
        <v>6.666666666666667</v>
      </c>
      <c r="AA26" s="35">
        <v>0</v>
      </c>
      <c r="AB26" s="32">
        <f t="shared" si="14"/>
        <v>0</v>
      </c>
      <c r="AC26" s="32">
        <f t="shared" si="15"/>
        <v>0</v>
      </c>
      <c r="AD26" s="35">
        <v>5</v>
      </c>
      <c r="AE26" s="32">
        <f t="shared" si="16"/>
        <v>16.666666666666664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134</v>
      </c>
      <c r="D27" s="35">
        <v>108</v>
      </c>
      <c r="E27" s="32">
        <f t="shared" si="2"/>
        <v>80.597014925373131</v>
      </c>
      <c r="F27" s="35">
        <v>70</v>
      </c>
      <c r="G27" s="32">
        <f t="shared" si="3"/>
        <v>64.81481481481481</v>
      </c>
      <c r="H27" s="106">
        <f t="shared" si="0"/>
        <v>106</v>
      </c>
      <c r="I27" s="32">
        <f t="shared" si="4"/>
        <v>98.148148148148152</v>
      </c>
      <c r="J27" s="32">
        <f t="shared" si="5"/>
        <v>79.104477611940297</v>
      </c>
      <c r="K27" s="35">
        <v>62</v>
      </c>
      <c r="L27" s="32">
        <f t="shared" si="6"/>
        <v>57.407407407407405</v>
      </c>
      <c r="M27" s="35">
        <v>44</v>
      </c>
      <c r="N27" s="32">
        <f t="shared" si="7"/>
        <v>40.74074074074074</v>
      </c>
      <c r="O27" s="99">
        <f t="shared" si="18"/>
        <v>2</v>
      </c>
      <c r="P27" s="32">
        <f t="shared" si="8"/>
        <v>1.8518518518518516</v>
      </c>
      <c r="Q27" s="35">
        <v>0</v>
      </c>
      <c r="R27" s="32">
        <f t="shared" si="9"/>
        <v>0</v>
      </c>
      <c r="S27" s="35">
        <v>14</v>
      </c>
      <c r="T27" s="32">
        <f t="shared" si="10"/>
        <v>12.962962962962962</v>
      </c>
      <c r="U27" s="35">
        <v>4</v>
      </c>
      <c r="V27" s="32">
        <f t="shared" si="11"/>
        <v>3.7037037037037033</v>
      </c>
      <c r="W27" s="35">
        <v>0</v>
      </c>
      <c r="X27" s="32">
        <f t="shared" si="12"/>
        <v>0</v>
      </c>
      <c r="Y27" s="35">
        <v>35</v>
      </c>
      <c r="Z27" s="32">
        <f t="shared" si="13"/>
        <v>32.407407407407405</v>
      </c>
      <c r="AA27" s="35">
        <v>0</v>
      </c>
      <c r="AB27" s="32">
        <f t="shared" si="14"/>
        <v>0</v>
      </c>
      <c r="AC27" s="32">
        <f t="shared" si="15"/>
        <v>0</v>
      </c>
      <c r="AD27" s="35">
        <v>21</v>
      </c>
      <c r="AE27" s="32">
        <f t="shared" si="16"/>
        <v>19.444444444444446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44</v>
      </c>
      <c r="D28" s="35">
        <v>44</v>
      </c>
      <c r="E28" s="32">
        <f t="shared" si="2"/>
        <v>100</v>
      </c>
      <c r="F28" s="35">
        <v>31</v>
      </c>
      <c r="G28" s="32">
        <f t="shared" si="3"/>
        <v>70.454545454545453</v>
      </c>
      <c r="H28" s="106">
        <f t="shared" si="0"/>
        <v>37</v>
      </c>
      <c r="I28" s="32">
        <f t="shared" si="4"/>
        <v>84.090909090909093</v>
      </c>
      <c r="J28" s="32">
        <f t="shared" si="5"/>
        <v>84.090909090909093</v>
      </c>
      <c r="K28" s="35">
        <v>24</v>
      </c>
      <c r="L28" s="32">
        <f t="shared" si="6"/>
        <v>54.54545454545454</v>
      </c>
      <c r="M28" s="35">
        <v>13</v>
      </c>
      <c r="N28" s="32">
        <f t="shared" si="7"/>
        <v>29.545454545454547</v>
      </c>
      <c r="O28" s="99">
        <f t="shared" si="18"/>
        <v>7</v>
      </c>
      <c r="P28" s="32">
        <f t="shared" si="8"/>
        <v>15.909090909090908</v>
      </c>
      <c r="Q28" s="35">
        <v>0</v>
      </c>
      <c r="R28" s="32">
        <f t="shared" si="9"/>
        <v>0</v>
      </c>
      <c r="S28" s="35">
        <v>4</v>
      </c>
      <c r="T28" s="32">
        <f t="shared" si="10"/>
        <v>9.0909090909090917</v>
      </c>
      <c r="U28" s="35">
        <v>3</v>
      </c>
      <c r="V28" s="32">
        <f t="shared" si="11"/>
        <v>6.8181818181818175</v>
      </c>
      <c r="W28" s="35">
        <v>0</v>
      </c>
      <c r="X28" s="32">
        <f t="shared" si="12"/>
        <v>0</v>
      </c>
      <c r="Y28" s="35">
        <v>4</v>
      </c>
      <c r="Z28" s="32">
        <f t="shared" si="13"/>
        <v>9.0909090909090917</v>
      </c>
      <c r="AA28" s="35">
        <v>0</v>
      </c>
      <c r="AB28" s="32">
        <f t="shared" si="14"/>
        <v>0</v>
      </c>
      <c r="AC28" s="32">
        <f t="shared" si="15"/>
        <v>0</v>
      </c>
      <c r="AD28" s="35">
        <v>2</v>
      </c>
      <c r="AE28" s="32">
        <f t="shared" si="16"/>
        <v>4.5454545454545459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56</v>
      </c>
      <c r="D29" s="35">
        <v>53</v>
      </c>
      <c r="E29" s="32">
        <f t="shared" si="2"/>
        <v>94.642857142857139</v>
      </c>
      <c r="F29" s="35">
        <v>18</v>
      </c>
      <c r="G29" s="32">
        <f t="shared" si="3"/>
        <v>33.962264150943398</v>
      </c>
      <c r="H29" s="106">
        <f t="shared" si="0"/>
        <v>52</v>
      </c>
      <c r="I29" s="32">
        <f t="shared" si="4"/>
        <v>98.113207547169807</v>
      </c>
      <c r="J29" s="32">
        <f t="shared" si="5"/>
        <v>92.857142857142861</v>
      </c>
      <c r="K29" s="35">
        <v>42</v>
      </c>
      <c r="L29" s="32">
        <f t="shared" si="6"/>
        <v>79.245283018867923</v>
      </c>
      <c r="M29" s="35">
        <v>10</v>
      </c>
      <c r="N29" s="32">
        <f t="shared" si="7"/>
        <v>18.867924528301888</v>
      </c>
      <c r="O29" s="99">
        <f t="shared" si="18"/>
        <v>1</v>
      </c>
      <c r="P29" s="32">
        <f t="shared" si="8"/>
        <v>1.8867924528301887</v>
      </c>
      <c r="Q29" s="35">
        <v>0</v>
      </c>
      <c r="R29" s="32">
        <f t="shared" si="9"/>
        <v>0</v>
      </c>
      <c r="S29" s="35">
        <v>8</v>
      </c>
      <c r="T29" s="32">
        <f t="shared" si="10"/>
        <v>15.09433962264151</v>
      </c>
      <c r="U29" s="35">
        <v>1</v>
      </c>
      <c r="V29" s="32">
        <f t="shared" si="11"/>
        <v>1.8867924528301887</v>
      </c>
      <c r="W29" s="35">
        <v>0</v>
      </c>
      <c r="X29" s="32">
        <f t="shared" si="12"/>
        <v>0</v>
      </c>
      <c r="Y29" s="35">
        <v>9</v>
      </c>
      <c r="Z29" s="32">
        <f t="shared" si="13"/>
        <v>16.981132075471699</v>
      </c>
      <c r="AA29" s="35">
        <v>0</v>
      </c>
      <c r="AB29" s="32">
        <f t="shared" si="14"/>
        <v>0</v>
      </c>
      <c r="AC29" s="32">
        <f t="shared" si="15"/>
        <v>0</v>
      </c>
      <c r="AD29" s="35">
        <v>32</v>
      </c>
      <c r="AE29" s="32">
        <f t="shared" si="16"/>
        <v>60.377358490566039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187</v>
      </c>
      <c r="D30" s="35">
        <v>179</v>
      </c>
      <c r="E30" s="32">
        <f t="shared" si="2"/>
        <v>95.721925133689851</v>
      </c>
      <c r="F30" s="35">
        <v>117</v>
      </c>
      <c r="G30" s="32">
        <f t="shared" si="3"/>
        <v>65.363128491620117</v>
      </c>
      <c r="H30" s="106">
        <f t="shared" si="0"/>
        <v>160</v>
      </c>
      <c r="I30" s="32">
        <f t="shared" si="4"/>
        <v>89.385474860335194</v>
      </c>
      <c r="J30" s="32">
        <f t="shared" si="5"/>
        <v>85.561497326203209</v>
      </c>
      <c r="K30" s="35">
        <v>107</v>
      </c>
      <c r="L30" s="32">
        <f t="shared" si="6"/>
        <v>59.77653631284916</v>
      </c>
      <c r="M30" s="35">
        <v>53</v>
      </c>
      <c r="N30" s="32">
        <f t="shared" si="7"/>
        <v>29.608938547486037</v>
      </c>
      <c r="O30" s="99">
        <f t="shared" si="18"/>
        <v>19</v>
      </c>
      <c r="P30" s="32">
        <f t="shared" si="8"/>
        <v>10.614525139664805</v>
      </c>
      <c r="Q30" s="35">
        <v>1</v>
      </c>
      <c r="R30" s="32">
        <f t="shared" si="9"/>
        <v>5.2631578947368416</v>
      </c>
      <c r="S30" s="35">
        <v>25</v>
      </c>
      <c r="T30" s="32">
        <f t="shared" si="10"/>
        <v>13.966480446927374</v>
      </c>
      <c r="U30" s="35">
        <v>10</v>
      </c>
      <c r="V30" s="32">
        <f t="shared" si="11"/>
        <v>5.5865921787709496</v>
      </c>
      <c r="W30" s="35">
        <v>0</v>
      </c>
      <c r="X30" s="32">
        <f t="shared" si="12"/>
        <v>0</v>
      </c>
      <c r="Y30" s="35">
        <v>35</v>
      </c>
      <c r="Z30" s="32">
        <f t="shared" si="13"/>
        <v>19.553072625698324</v>
      </c>
      <c r="AA30" s="35">
        <v>0</v>
      </c>
      <c r="AB30" s="32">
        <f t="shared" si="14"/>
        <v>0</v>
      </c>
      <c r="AC30" s="32">
        <f t="shared" si="15"/>
        <v>0</v>
      </c>
      <c r="AD30" s="35">
        <v>18</v>
      </c>
      <c r="AE30" s="32">
        <f t="shared" si="16"/>
        <v>10.05586592178771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69</v>
      </c>
      <c r="D31" s="35">
        <v>65</v>
      </c>
      <c r="E31" s="32">
        <f t="shared" si="2"/>
        <v>94.20289855072464</v>
      </c>
      <c r="F31" s="35">
        <v>29</v>
      </c>
      <c r="G31" s="32">
        <f t="shared" si="3"/>
        <v>44.61538461538462</v>
      </c>
      <c r="H31" s="106">
        <f t="shared" si="0"/>
        <v>55</v>
      </c>
      <c r="I31" s="32">
        <f t="shared" si="4"/>
        <v>84.615384615384613</v>
      </c>
      <c r="J31" s="32">
        <f t="shared" si="5"/>
        <v>79.710144927536234</v>
      </c>
      <c r="K31" s="35">
        <v>33</v>
      </c>
      <c r="L31" s="32">
        <f t="shared" si="6"/>
        <v>50.769230769230766</v>
      </c>
      <c r="M31" s="35">
        <v>22</v>
      </c>
      <c r="N31" s="32">
        <f t="shared" si="7"/>
        <v>33.846153846153847</v>
      </c>
      <c r="O31" s="99">
        <f t="shared" si="18"/>
        <v>10</v>
      </c>
      <c r="P31" s="32">
        <f t="shared" si="8"/>
        <v>15.384615384615385</v>
      </c>
      <c r="Q31" s="35">
        <v>0</v>
      </c>
      <c r="R31" s="32">
        <f t="shared" si="9"/>
        <v>0</v>
      </c>
      <c r="S31" s="35">
        <v>5</v>
      </c>
      <c r="T31" s="32">
        <f t="shared" si="10"/>
        <v>7.6923076923076925</v>
      </c>
      <c r="U31" s="35">
        <v>4</v>
      </c>
      <c r="V31" s="32">
        <f t="shared" si="11"/>
        <v>6.1538461538461542</v>
      </c>
      <c r="W31" s="35">
        <v>0</v>
      </c>
      <c r="X31" s="32">
        <f t="shared" si="12"/>
        <v>0</v>
      </c>
      <c r="Y31" s="35">
        <v>15</v>
      </c>
      <c r="Z31" s="32">
        <f t="shared" si="13"/>
        <v>23.076923076923077</v>
      </c>
      <c r="AA31" s="35">
        <v>0</v>
      </c>
      <c r="AB31" s="32">
        <f t="shared" si="14"/>
        <v>0</v>
      </c>
      <c r="AC31" s="32">
        <f t="shared" si="15"/>
        <v>0</v>
      </c>
      <c r="AD31" s="35">
        <v>18</v>
      </c>
      <c r="AE31" s="32">
        <f t="shared" si="16"/>
        <v>27.692307692307693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1</v>
      </c>
      <c r="D32" s="35">
        <v>1</v>
      </c>
      <c r="E32" s="32">
        <f t="shared" si="2"/>
        <v>100</v>
      </c>
      <c r="F32" s="35">
        <v>1</v>
      </c>
      <c r="G32" s="32">
        <f t="shared" si="3"/>
        <v>100</v>
      </c>
      <c r="H32" s="106">
        <f t="shared" si="0"/>
        <v>1</v>
      </c>
      <c r="I32" s="32">
        <f t="shared" si="4"/>
        <v>100</v>
      </c>
      <c r="J32" s="32">
        <f t="shared" si="5"/>
        <v>100</v>
      </c>
      <c r="K32" s="35">
        <v>1</v>
      </c>
      <c r="L32" s="32">
        <f t="shared" si="6"/>
        <v>100</v>
      </c>
      <c r="M32" s="35">
        <v>0</v>
      </c>
      <c r="N32" s="32">
        <f t="shared" si="7"/>
        <v>0</v>
      </c>
      <c r="O32" s="99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1</v>
      </c>
      <c r="Z32" s="32">
        <f t="shared" si="13"/>
        <v>100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1</v>
      </c>
      <c r="AE32" s="32">
        <f t="shared" si="16"/>
        <v>100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30</v>
      </c>
      <c r="D33" s="35">
        <v>30</v>
      </c>
      <c r="E33" s="32">
        <f t="shared" si="2"/>
        <v>100</v>
      </c>
      <c r="F33" s="35">
        <v>15</v>
      </c>
      <c r="G33" s="32">
        <f t="shared" si="3"/>
        <v>50</v>
      </c>
      <c r="H33" s="106">
        <f t="shared" si="0"/>
        <v>30</v>
      </c>
      <c r="I33" s="32">
        <f t="shared" si="4"/>
        <v>100</v>
      </c>
      <c r="J33" s="32">
        <f t="shared" si="5"/>
        <v>100</v>
      </c>
      <c r="K33" s="35">
        <v>23</v>
      </c>
      <c r="L33" s="32">
        <f t="shared" si="6"/>
        <v>76.666666666666671</v>
      </c>
      <c r="M33" s="35">
        <v>7</v>
      </c>
      <c r="N33" s="32">
        <f t="shared" si="7"/>
        <v>23.333333333333332</v>
      </c>
      <c r="O33" s="99">
        <f t="shared" si="18"/>
        <v>0</v>
      </c>
      <c r="P33" s="32">
        <f t="shared" si="8"/>
        <v>0</v>
      </c>
      <c r="Q33" s="35">
        <v>1</v>
      </c>
      <c r="R33" s="32">
        <f t="shared" si="9"/>
        <v>0</v>
      </c>
      <c r="S33" s="35">
        <v>3</v>
      </c>
      <c r="T33" s="32">
        <f t="shared" si="10"/>
        <v>10</v>
      </c>
      <c r="U33" s="35">
        <v>4</v>
      </c>
      <c r="V33" s="32">
        <f t="shared" si="11"/>
        <v>13.333333333333334</v>
      </c>
      <c r="W33" s="35">
        <v>0</v>
      </c>
      <c r="X33" s="32">
        <f t="shared" si="12"/>
        <v>0</v>
      </c>
      <c r="Y33" s="35">
        <v>4</v>
      </c>
      <c r="Z33" s="32">
        <f t="shared" si="13"/>
        <v>13.333333333333334</v>
      </c>
      <c r="AA33" s="35">
        <v>2</v>
      </c>
      <c r="AB33" s="32">
        <f t="shared" si="14"/>
        <v>6.666666666666667</v>
      </c>
      <c r="AC33" s="32">
        <f t="shared" si="15"/>
        <v>50</v>
      </c>
      <c r="AD33" s="35">
        <v>1</v>
      </c>
      <c r="AE33" s="32">
        <f t="shared" si="16"/>
        <v>3.3333333333333335</v>
      </c>
      <c r="AF33" s="35">
        <v>2</v>
      </c>
      <c r="AG33" s="32">
        <f t="shared" si="17"/>
        <v>6.666666666666667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88.5</v>
      </c>
      <c r="D34" s="35">
        <v>81</v>
      </c>
      <c r="E34" s="32">
        <f t="shared" si="2"/>
        <v>91.525423728813564</v>
      </c>
      <c r="F34" s="35">
        <v>48</v>
      </c>
      <c r="G34" s="32">
        <f t="shared" si="3"/>
        <v>59.259259259259252</v>
      </c>
      <c r="H34" s="106">
        <f t="shared" si="0"/>
        <v>66</v>
      </c>
      <c r="I34" s="32">
        <f t="shared" si="4"/>
        <v>81.481481481481481</v>
      </c>
      <c r="J34" s="32">
        <f t="shared" si="5"/>
        <v>74.576271186440678</v>
      </c>
      <c r="K34" s="35">
        <v>44</v>
      </c>
      <c r="L34" s="32">
        <f t="shared" si="6"/>
        <v>54.320987654320987</v>
      </c>
      <c r="M34" s="35">
        <v>22</v>
      </c>
      <c r="N34" s="32">
        <f t="shared" si="7"/>
        <v>27.160493827160494</v>
      </c>
      <c r="O34" s="99">
        <f t="shared" si="18"/>
        <v>15</v>
      </c>
      <c r="P34" s="32">
        <f t="shared" si="8"/>
        <v>18.518518518518519</v>
      </c>
      <c r="Q34" s="35">
        <v>1</v>
      </c>
      <c r="R34" s="32">
        <f t="shared" si="9"/>
        <v>6.666666666666667</v>
      </c>
      <c r="S34" s="35">
        <v>20</v>
      </c>
      <c r="T34" s="32">
        <f t="shared" si="10"/>
        <v>24.691358024691358</v>
      </c>
      <c r="U34" s="35">
        <v>3</v>
      </c>
      <c r="V34" s="32">
        <f t="shared" si="11"/>
        <v>3.7037037037037033</v>
      </c>
      <c r="W34" s="35">
        <v>28</v>
      </c>
      <c r="X34" s="32">
        <f t="shared" si="12"/>
        <v>34.567901234567898</v>
      </c>
      <c r="Y34" s="35">
        <v>25</v>
      </c>
      <c r="Z34" s="32">
        <f t="shared" si="13"/>
        <v>30.864197530864196</v>
      </c>
      <c r="AA34" s="35">
        <v>0</v>
      </c>
      <c r="AB34" s="32">
        <f t="shared" si="14"/>
        <v>0</v>
      </c>
      <c r="AC34" s="32">
        <f t="shared" si="15"/>
        <v>0</v>
      </c>
      <c r="AD34" s="35">
        <v>18</v>
      </c>
      <c r="AE34" s="32">
        <f t="shared" si="16"/>
        <v>22.222222222222221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38.5</v>
      </c>
      <c r="D35" s="35">
        <v>35</v>
      </c>
      <c r="E35" s="32">
        <f t="shared" si="2"/>
        <v>90.909090909090907</v>
      </c>
      <c r="F35" s="35">
        <v>20</v>
      </c>
      <c r="G35" s="32">
        <f t="shared" si="3"/>
        <v>57.142857142857139</v>
      </c>
      <c r="H35" s="106">
        <f t="shared" si="0"/>
        <v>35</v>
      </c>
      <c r="I35" s="32">
        <f t="shared" si="4"/>
        <v>100</v>
      </c>
      <c r="J35" s="32">
        <f t="shared" si="5"/>
        <v>90.909090909090907</v>
      </c>
      <c r="K35" s="35">
        <v>25</v>
      </c>
      <c r="L35" s="32">
        <f t="shared" si="6"/>
        <v>71.428571428571431</v>
      </c>
      <c r="M35" s="35">
        <v>10</v>
      </c>
      <c r="N35" s="32">
        <f t="shared" si="7"/>
        <v>28.571428571428569</v>
      </c>
      <c r="O35" s="99">
        <f t="shared" si="18"/>
        <v>0</v>
      </c>
      <c r="P35" s="32">
        <f t="shared" si="8"/>
        <v>0</v>
      </c>
      <c r="Q35" s="35">
        <v>0</v>
      </c>
      <c r="R35" s="32">
        <f t="shared" si="9"/>
        <v>0</v>
      </c>
      <c r="S35" s="35">
        <v>2</v>
      </c>
      <c r="T35" s="32">
        <f t="shared" si="10"/>
        <v>5.7142857142857144</v>
      </c>
      <c r="U35" s="35">
        <v>2</v>
      </c>
      <c r="V35" s="32">
        <f t="shared" si="11"/>
        <v>5.7142857142857144</v>
      </c>
      <c r="W35" s="35">
        <v>0</v>
      </c>
      <c r="X35" s="32">
        <f t="shared" si="12"/>
        <v>0</v>
      </c>
      <c r="Y35" s="35">
        <v>10</v>
      </c>
      <c r="Z35" s="32">
        <f t="shared" si="13"/>
        <v>28.571428571428569</v>
      </c>
      <c r="AA35" s="35">
        <v>0</v>
      </c>
      <c r="AB35" s="32">
        <f t="shared" si="14"/>
        <v>0</v>
      </c>
      <c r="AC35" s="32">
        <f t="shared" si="15"/>
        <v>0</v>
      </c>
      <c r="AD35" s="35">
        <v>3</v>
      </c>
      <c r="AE35" s="32">
        <f t="shared" si="16"/>
        <v>8.5714285714285712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50</v>
      </c>
      <c r="D36" s="35">
        <v>50</v>
      </c>
      <c r="E36" s="32">
        <f t="shared" si="2"/>
        <v>100</v>
      </c>
      <c r="F36" s="35">
        <v>9</v>
      </c>
      <c r="G36" s="32">
        <f t="shared" si="3"/>
        <v>18</v>
      </c>
      <c r="H36" s="106">
        <f t="shared" si="0"/>
        <v>48</v>
      </c>
      <c r="I36" s="32">
        <f t="shared" si="4"/>
        <v>96</v>
      </c>
      <c r="J36" s="32">
        <f t="shared" si="5"/>
        <v>96</v>
      </c>
      <c r="K36" s="35">
        <v>39</v>
      </c>
      <c r="L36" s="32">
        <f t="shared" si="6"/>
        <v>78</v>
      </c>
      <c r="M36" s="35">
        <v>9</v>
      </c>
      <c r="N36" s="32">
        <f t="shared" si="7"/>
        <v>18</v>
      </c>
      <c r="O36" s="99">
        <f t="shared" si="18"/>
        <v>2</v>
      </c>
      <c r="P36" s="32">
        <f t="shared" si="8"/>
        <v>4</v>
      </c>
      <c r="Q36" s="35">
        <v>1</v>
      </c>
      <c r="R36" s="32">
        <f t="shared" si="9"/>
        <v>50</v>
      </c>
      <c r="S36" s="35">
        <v>13</v>
      </c>
      <c r="T36" s="32">
        <f t="shared" si="10"/>
        <v>26</v>
      </c>
      <c r="U36" s="35">
        <v>2</v>
      </c>
      <c r="V36" s="32">
        <f t="shared" si="11"/>
        <v>4</v>
      </c>
      <c r="W36" s="35">
        <v>0</v>
      </c>
      <c r="X36" s="32">
        <f t="shared" si="12"/>
        <v>0</v>
      </c>
      <c r="Y36" s="35">
        <v>14</v>
      </c>
      <c r="Z36" s="32">
        <f t="shared" si="13"/>
        <v>28.000000000000004</v>
      </c>
      <c r="AA36" s="35">
        <v>0</v>
      </c>
      <c r="AB36" s="32">
        <f t="shared" si="14"/>
        <v>0</v>
      </c>
      <c r="AC36" s="32">
        <f t="shared" si="15"/>
        <v>0</v>
      </c>
      <c r="AD36" s="35">
        <v>10</v>
      </c>
      <c r="AE36" s="32">
        <f t="shared" si="16"/>
        <v>20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184</v>
      </c>
      <c r="D37" s="35">
        <v>157</v>
      </c>
      <c r="E37" s="32">
        <f t="shared" si="2"/>
        <v>85.326086956521735</v>
      </c>
      <c r="F37" s="35">
        <v>103</v>
      </c>
      <c r="G37" s="32">
        <f t="shared" si="3"/>
        <v>65.605095541401269</v>
      </c>
      <c r="H37" s="106">
        <f t="shared" si="0"/>
        <v>144</v>
      </c>
      <c r="I37" s="32">
        <f t="shared" si="4"/>
        <v>91.719745222929944</v>
      </c>
      <c r="J37" s="32">
        <f t="shared" si="5"/>
        <v>78.260869565217391</v>
      </c>
      <c r="K37" s="35">
        <v>111</v>
      </c>
      <c r="L37" s="32">
        <f t="shared" si="6"/>
        <v>70.70063694267516</v>
      </c>
      <c r="M37" s="35">
        <v>33</v>
      </c>
      <c r="N37" s="32">
        <f t="shared" si="7"/>
        <v>21.019108280254777</v>
      </c>
      <c r="O37" s="99">
        <f t="shared" si="18"/>
        <v>13</v>
      </c>
      <c r="P37" s="32">
        <f t="shared" si="8"/>
        <v>8.2802547770700627</v>
      </c>
      <c r="Q37" s="35">
        <v>1</v>
      </c>
      <c r="R37" s="32">
        <f t="shared" si="9"/>
        <v>7.6923076923076925</v>
      </c>
      <c r="S37" s="35">
        <v>26</v>
      </c>
      <c r="T37" s="32">
        <f t="shared" si="10"/>
        <v>16.560509554140125</v>
      </c>
      <c r="U37" s="35">
        <v>2</v>
      </c>
      <c r="V37" s="32">
        <f t="shared" si="11"/>
        <v>1.2738853503184715</v>
      </c>
      <c r="W37" s="35">
        <v>0</v>
      </c>
      <c r="X37" s="32">
        <f t="shared" si="12"/>
        <v>0</v>
      </c>
      <c r="Y37" s="35">
        <v>27</v>
      </c>
      <c r="Z37" s="32">
        <f t="shared" si="13"/>
        <v>17.197452229299362</v>
      </c>
      <c r="AA37" s="35">
        <v>0</v>
      </c>
      <c r="AB37" s="32">
        <f t="shared" si="14"/>
        <v>0</v>
      </c>
      <c r="AC37" s="32">
        <f t="shared" si="15"/>
        <v>0</v>
      </c>
      <c r="AD37" s="35">
        <v>26</v>
      </c>
      <c r="AE37" s="32">
        <f t="shared" si="16"/>
        <v>16.560509554140125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90</v>
      </c>
      <c r="D38" s="35">
        <v>74</v>
      </c>
      <c r="E38" s="32">
        <f t="shared" si="2"/>
        <v>82.222222222222214</v>
      </c>
      <c r="F38" s="35">
        <v>51</v>
      </c>
      <c r="G38" s="32">
        <f t="shared" si="3"/>
        <v>68.918918918918919</v>
      </c>
      <c r="H38" s="106">
        <f t="shared" si="0"/>
        <v>72</v>
      </c>
      <c r="I38" s="32">
        <f t="shared" si="4"/>
        <v>97.297297297297305</v>
      </c>
      <c r="J38" s="32">
        <f t="shared" si="5"/>
        <v>80</v>
      </c>
      <c r="K38" s="35">
        <v>40</v>
      </c>
      <c r="L38" s="32">
        <f t="shared" si="6"/>
        <v>54.054054054054056</v>
      </c>
      <c r="M38" s="35">
        <v>32</v>
      </c>
      <c r="N38" s="32">
        <f t="shared" si="7"/>
        <v>43.243243243243242</v>
      </c>
      <c r="O38" s="99">
        <f t="shared" si="18"/>
        <v>2</v>
      </c>
      <c r="P38" s="32">
        <f t="shared" si="8"/>
        <v>2.7027027027027026</v>
      </c>
      <c r="Q38" s="35">
        <v>0</v>
      </c>
      <c r="R38" s="32">
        <f t="shared" si="9"/>
        <v>0</v>
      </c>
      <c r="S38" s="35">
        <v>7</v>
      </c>
      <c r="T38" s="32">
        <f t="shared" si="10"/>
        <v>9.4594594594594597</v>
      </c>
      <c r="U38" s="35">
        <v>3</v>
      </c>
      <c r="V38" s="32">
        <f t="shared" si="11"/>
        <v>4.0540540540540544</v>
      </c>
      <c r="W38" s="35">
        <v>1</v>
      </c>
      <c r="X38" s="32">
        <f t="shared" si="12"/>
        <v>1.3513513513513513</v>
      </c>
      <c r="Y38" s="35">
        <v>10</v>
      </c>
      <c r="Z38" s="32">
        <f t="shared" si="13"/>
        <v>13.513513513513514</v>
      </c>
      <c r="AA38" s="35">
        <v>1</v>
      </c>
      <c r="AB38" s="32">
        <f t="shared" si="14"/>
        <v>1.3513513513513513</v>
      </c>
      <c r="AC38" s="32">
        <f t="shared" si="15"/>
        <v>10</v>
      </c>
      <c r="AD38" s="35">
        <v>8</v>
      </c>
      <c r="AE38" s="32">
        <f t="shared" si="16"/>
        <v>10.810810810810811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107</v>
      </c>
      <c r="D39" s="35">
        <v>103</v>
      </c>
      <c r="E39" s="32">
        <f t="shared" si="2"/>
        <v>96.261682242990659</v>
      </c>
      <c r="F39" s="35">
        <v>78</v>
      </c>
      <c r="G39" s="32">
        <f t="shared" si="3"/>
        <v>75.728155339805824</v>
      </c>
      <c r="H39" s="106">
        <f t="shared" si="0"/>
        <v>95</v>
      </c>
      <c r="I39" s="32">
        <f t="shared" si="4"/>
        <v>92.233009708737868</v>
      </c>
      <c r="J39" s="32">
        <f t="shared" si="5"/>
        <v>88.785046728971963</v>
      </c>
      <c r="K39" s="35">
        <v>79</v>
      </c>
      <c r="L39" s="32">
        <f t="shared" si="6"/>
        <v>76.699029126213588</v>
      </c>
      <c r="M39" s="35">
        <v>16</v>
      </c>
      <c r="N39" s="32">
        <f t="shared" si="7"/>
        <v>15.53398058252427</v>
      </c>
      <c r="O39" s="99">
        <f t="shared" si="18"/>
        <v>8</v>
      </c>
      <c r="P39" s="32">
        <f t="shared" si="8"/>
        <v>7.7669902912621351</v>
      </c>
      <c r="Q39" s="35">
        <v>0</v>
      </c>
      <c r="R39" s="32">
        <f t="shared" si="9"/>
        <v>0</v>
      </c>
      <c r="S39" s="35">
        <v>16</v>
      </c>
      <c r="T39" s="32">
        <f t="shared" si="10"/>
        <v>15.53398058252427</v>
      </c>
      <c r="U39" s="35">
        <v>4</v>
      </c>
      <c r="V39" s="32">
        <f t="shared" si="11"/>
        <v>3.8834951456310676</v>
      </c>
      <c r="W39" s="35">
        <v>0</v>
      </c>
      <c r="X39" s="32">
        <f t="shared" si="12"/>
        <v>0</v>
      </c>
      <c r="Y39" s="35">
        <v>8</v>
      </c>
      <c r="Z39" s="32">
        <f t="shared" si="13"/>
        <v>7.7669902912621351</v>
      </c>
      <c r="AA39" s="35">
        <v>1</v>
      </c>
      <c r="AB39" s="32">
        <f t="shared" si="14"/>
        <v>0.97087378640776689</v>
      </c>
      <c r="AC39" s="32">
        <f t="shared" si="15"/>
        <v>12.5</v>
      </c>
      <c r="AD39" s="35">
        <v>35</v>
      </c>
      <c r="AE39" s="32">
        <f t="shared" si="16"/>
        <v>33.980582524271846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1831.5</v>
      </c>
      <c r="D40" s="10">
        <f>SUM(D41:D54)</f>
        <v>1721</v>
      </c>
      <c r="E40" s="43">
        <f>IF(C40=0,0,D40/C40*100)</f>
        <v>93.966693966693967</v>
      </c>
      <c r="F40" s="10">
        <f>SUM(F41:F54)</f>
        <v>997</v>
      </c>
      <c r="G40" s="43">
        <f>IF(D40=0,0,F40/D40*100)</f>
        <v>57.931435212085994</v>
      </c>
      <c r="H40" s="61">
        <f>SUM(H41:H54)</f>
        <v>1559</v>
      </c>
      <c r="I40" s="43">
        <f>IF(D40=0,0,H40/D40*100)</f>
        <v>90.586868099941896</v>
      </c>
      <c r="J40" s="43">
        <f>IF(C40=0,0,H40/C40*100)</f>
        <v>85.121485121485122</v>
      </c>
      <c r="K40" s="10">
        <f>SUM(K41:K54)</f>
        <v>1183</v>
      </c>
      <c r="L40" s="43">
        <f>IF(D40=0,0,K40/D40*100)</f>
        <v>68.739105171411978</v>
      </c>
      <c r="M40" s="10">
        <f>SUM(M41:M54)</f>
        <v>376</v>
      </c>
      <c r="N40" s="43">
        <f>IF(D40=0,0,M40/D40*100)</f>
        <v>21.847762928529924</v>
      </c>
      <c r="O40" s="61">
        <f>SUM(O41:O54)</f>
        <v>162</v>
      </c>
      <c r="P40" s="43">
        <f>IF(D40=0,0,O40/D40*100)</f>
        <v>9.4131319000581062</v>
      </c>
      <c r="Q40" s="10">
        <f>SUM(Q41:Q54)</f>
        <v>6</v>
      </c>
      <c r="R40" s="43">
        <f t="shared" si="9"/>
        <v>3.7037037037037033</v>
      </c>
      <c r="S40" s="10">
        <f>SUM(S41:S54)</f>
        <v>198</v>
      </c>
      <c r="T40" s="43">
        <f>IF(D40=0,0,S40/D40*100)</f>
        <v>11.504938988959907</v>
      </c>
      <c r="U40" s="10">
        <f>SUM(U41:U54)</f>
        <v>74</v>
      </c>
      <c r="V40" s="43">
        <f t="shared" si="11"/>
        <v>4.2998256827425916</v>
      </c>
      <c r="W40" s="10">
        <f>SUM(W41:W54)</f>
        <v>34</v>
      </c>
      <c r="X40" s="43">
        <f>IF(D40=0,0,W40/D40*100)</f>
        <v>1.9755955839628123</v>
      </c>
      <c r="Y40" s="10">
        <f>SUM(Y41:Y54)</f>
        <v>332</v>
      </c>
      <c r="Z40" s="43">
        <f>IF(D40=0,0,Y40/D40*100)</f>
        <v>19.291109819872169</v>
      </c>
      <c r="AA40" s="10">
        <f>SUM(AA41:AA54)</f>
        <v>33</v>
      </c>
      <c r="AB40" s="43">
        <f>IF(D40=0,0,AA40/D40*100)</f>
        <v>1.917489831493318</v>
      </c>
      <c r="AC40" s="43">
        <f>IF(Y40=0,0,AA40/Y40*100)</f>
        <v>9.9397590361445776</v>
      </c>
      <c r="AD40" s="10">
        <f>SUM(AD41:AD54)</f>
        <v>387</v>
      </c>
      <c r="AE40" s="43">
        <f t="shared" si="16"/>
        <v>22.486926205694363</v>
      </c>
      <c r="AF40" s="10">
        <f>SUM(AF41:AF54)</f>
        <v>3</v>
      </c>
      <c r="AG40" s="43">
        <f>IF(D40=0,0,AF40/D40*100)</f>
        <v>0.17431725740848344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164</v>
      </c>
      <c r="D41" s="35">
        <v>156</v>
      </c>
      <c r="E41" s="32">
        <f t="shared" si="2"/>
        <v>95.121951219512198</v>
      </c>
      <c r="F41" s="35">
        <v>79</v>
      </c>
      <c r="G41" s="32">
        <f t="shared" si="3"/>
        <v>50.641025641025635</v>
      </c>
      <c r="H41" s="106">
        <f t="shared" si="0"/>
        <v>146</v>
      </c>
      <c r="I41" s="32">
        <f t="shared" si="4"/>
        <v>93.589743589743591</v>
      </c>
      <c r="J41" s="32">
        <f t="shared" si="5"/>
        <v>89.024390243902445</v>
      </c>
      <c r="K41" s="35">
        <v>108</v>
      </c>
      <c r="L41" s="32">
        <f t="shared" si="6"/>
        <v>69.230769230769226</v>
      </c>
      <c r="M41" s="35">
        <v>38</v>
      </c>
      <c r="N41" s="32">
        <f t="shared" si="7"/>
        <v>24.358974358974358</v>
      </c>
      <c r="O41" s="99">
        <f t="shared" ref="O41:O54" si="19">D41-H41</f>
        <v>10</v>
      </c>
      <c r="P41" s="32">
        <f t="shared" si="8"/>
        <v>6.4102564102564097</v>
      </c>
      <c r="Q41" s="35">
        <v>3</v>
      </c>
      <c r="R41" s="32">
        <f t="shared" si="9"/>
        <v>30</v>
      </c>
      <c r="S41" s="35">
        <v>10</v>
      </c>
      <c r="T41" s="32">
        <f t="shared" si="10"/>
        <v>6.4102564102564097</v>
      </c>
      <c r="U41" s="35">
        <v>4</v>
      </c>
      <c r="V41" s="32">
        <f t="shared" si="11"/>
        <v>2.5641025641025639</v>
      </c>
      <c r="W41" s="35">
        <v>9</v>
      </c>
      <c r="X41" s="32">
        <f t="shared" si="12"/>
        <v>5.7692307692307692</v>
      </c>
      <c r="Y41" s="35">
        <v>19</v>
      </c>
      <c r="Z41" s="32">
        <f t="shared" si="13"/>
        <v>12.179487179487179</v>
      </c>
      <c r="AA41" s="35">
        <v>0</v>
      </c>
      <c r="AB41" s="32">
        <f t="shared" si="14"/>
        <v>0</v>
      </c>
      <c r="AC41" s="32">
        <f t="shared" si="15"/>
        <v>0</v>
      </c>
      <c r="AD41" s="35">
        <v>19</v>
      </c>
      <c r="AE41" s="32">
        <f t="shared" si="16"/>
        <v>12.179487179487179</v>
      </c>
      <c r="AF41" s="35">
        <v>1</v>
      </c>
      <c r="AG41" s="32">
        <f t="shared" si="17"/>
        <v>0.64102564102564097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239</v>
      </c>
      <c r="D42" s="35">
        <v>233</v>
      </c>
      <c r="E42" s="32">
        <f t="shared" si="2"/>
        <v>97.489539748953973</v>
      </c>
      <c r="F42" s="35">
        <v>145</v>
      </c>
      <c r="G42" s="32">
        <f t="shared" si="3"/>
        <v>62.231759656652365</v>
      </c>
      <c r="H42" s="106">
        <f t="shared" si="0"/>
        <v>209</v>
      </c>
      <c r="I42" s="32">
        <f t="shared" si="4"/>
        <v>89.699570815450642</v>
      </c>
      <c r="J42" s="32">
        <f t="shared" si="5"/>
        <v>87.44769874476988</v>
      </c>
      <c r="K42" s="35">
        <v>168</v>
      </c>
      <c r="L42" s="32">
        <f t="shared" si="6"/>
        <v>72.103004291845494</v>
      </c>
      <c r="M42" s="35">
        <v>41</v>
      </c>
      <c r="N42" s="32">
        <f t="shared" si="7"/>
        <v>17.596566523605151</v>
      </c>
      <c r="O42" s="99">
        <f t="shared" si="19"/>
        <v>24</v>
      </c>
      <c r="P42" s="32">
        <f t="shared" si="8"/>
        <v>10.300429184549357</v>
      </c>
      <c r="Q42" s="35">
        <v>0</v>
      </c>
      <c r="R42" s="32">
        <f t="shared" si="9"/>
        <v>0</v>
      </c>
      <c r="S42" s="35">
        <v>33</v>
      </c>
      <c r="T42" s="32">
        <f t="shared" si="10"/>
        <v>14.163090128755366</v>
      </c>
      <c r="U42" s="35">
        <v>0</v>
      </c>
      <c r="V42" s="32">
        <f t="shared" si="11"/>
        <v>0</v>
      </c>
      <c r="W42" s="35">
        <v>15</v>
      </c>
      <c r="X42" s="32">
        <f t="shared" si="12"/>
        <v>6.4377682403433472</v>
      </c>
      <c r="Y42" s="35">
        <v>44</v>
      </c>
      <c r="Z42" s="32">
        <f t="shared" si="13"/>
        <v>18.884120171673821</v>
      </c>
      <c r="AA42" s="35">
        <v>0</v>
      </c>
      <c r="AB42" s="32">
        <f t="shared" si="14"/>
        <v>0</v>
      </c>
      <c r="AC42" s="32">
        <f t="shared" si="15"/>
        <v>0</v>
      </c>
      <c r="AD42" s="35">
        <v>43</v>
      </c>
      <c r="AE42" s="32">
        <f t="shared" si="16"/>
        <v>18.454935622317599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338</v>
      </c>
      <c r="D43" s="35">
        <v>336</v>
      </c>
      <c r="E43" s="32">
        <f t="shared" si="2"/>
        <v>99.408284023668642</v>
      </c>
      <c r="F43" s="35">
        <v>198</v>
      </c>
      <c r="G43" s="32">
        <f t="shared" si="3"/>
        <v>58.928571428571431</v>
      </c>
      <c r="H43" s="106">
        <f t="shared" si="0"/>
        <v>329</v>
      </c>
      <c r="I43" s="32">
        <f t="shared" si="4"/>
        <v>97.916666666666657</v>
      </c>
      <c r="J43" s="32">
        <f t="shared" si="5"/>
        <v>97.337278106508876</v>
      </c>
      <c r="K43" s="35">
        <v>300</v>
      </c>
      <c r="L43" s="32">
        <f t="shared" si="6"/>
        <v>89.285714285714292</v>
      </c>
      <c r="M43" s="35">
        <v>29</v>
      </c>
      <c r="N43" s="32">
        <f t="shared" si="7"/>
        <v>8.6309523809523814</v>
      </c>
      <c r="O43" s="99">
        <f t="shared" si="19"/>
        <v>7</v>
      </c>
      <c r="P43" s="32">
        <f t="shared" si="8"/>
        <v>2.083333333333333</v>
      </c>
      <c r="Q43" s="35">
        <v>0</v>
      </c>
      <c r="R43" s="32">
        <f t="shared" si="9"/>
        <v>0</v>
      </c>
      <c r="S43" s="35">
        <v>44</v>
      </c>
      <c r="T43" s="32">
        <f t="shared" si="10"/>
        <v>13.095238095238097</v>
      </c>
      <c r="U43" s="35">
        <v>2</v>
      </c>
      <c r="V43" s="32">
        <f t="shared" si="11"/>
        <v>0.59523809523809523</v>
      </c>
      <c r="W43" s="35">
        <v>0</v>
      </c>
      <c r="X43" s="32">
        <f t="shared" si="12"/>
        <v>0</v>
      </c>
      <c r="Y43" s="35">
        <v>121</v>
      </c>
      <c r="Z43" s="32">
        <f t="shared" si="13"/>
        <v>36.011904761904759</v>
      </c>
      <c r="AA43" s="35">
        <v>0</v>
      </c>
      <c r="AB43" s="32">
        <f t="shared" si="14"/>
        <v>0</v>
      </c>
      <c r="AC43" s="32">
        <f t="shared" si="15"/>
        <v>0</v>
      </c>
      <c r="AD43" s="35">
        <v>107</v>
      </c>
      <c r="AE43" s="32">
        <f t="shared" si="16"/>
        <v>31.845238095238095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107</v>
      </c>
      <c r="D44" s="35">
        <v>103</v>
      </c>
      <c r="E44" s="32">
        <f t="shared" si="2"/>
        <v>96.261682242990659</v>
      </c>
      <c r="F44" s="35">
        <v>49</v>
      </c>
      <c r="G44" s="32">
        <f t="shared" si="3"/>
        <v>47.572815533980581</v>
      </c>
      <c r="H44" s="106">
        <f t="shared" si="0"/>
        <v>97</v>
      </c>
      <c r="I44" s="32">
        <f t="shared" si="4"/>
        <v>94.174757281553397</v>
      </c>
      <c r="J44" s="32">
        <f t="shared" si="5"/>
        <v>90.654205607476641</v>
      </c>
      <c r="K44" s="35">
        <v>60</v>
      </c>
      <c r="L44" s="32">
        <f t="shared" si="6"/>
        <v>58.252427184466015</v>
      </c>
      <c r="M44" s="35">
        <v>37</v>
      </c>
      <c r="N44" s="32">
        <f t="shared" si="7"/>
        <v>35.922330097087382</v>
      </c>
      <c r="O44" s="99">
        <f t="shared" si="19"/>
        <v>6</v>
      </c>
      <c r="P44" s="32">
        <f t="shared" si="8"/>
        <v>5.825242718446602</v>
      </c>
      <c r="Q44" s="35">
        <v>0</v>
      </c>
      <c r="R44" s="32">
        <f t="shared" si="9"/>
        <v>0</v>
      </c>
      <c r="S44" s="35">
        <v>14</v>
      </c>
      <c r="T44" s="32">
        <f t="shared" si="10"/>
        <v>13.592233009708737</v>
      </c>
      <c r="U44" s="35">
        <v>4</v>
      </c>
      <c r="V44" s="32">
        <f t="shared" si="11"/>
        <v>3.8834951456310676</v>
      </c>
      <c r="W44" s="35">
        <v>0</v>
      </c>
      <c r="X44" s="32">
        <f t="shared" si="12"/>
        <v>0</v>
      </c>
      <c r="Y44" s="35">
        <v>23</v>
      </c>
      <c r="Z44" s="32">
        <f t="shared" si="13"/>
        <v>22.330097087378643</v>
      </c>
      <c r="AA44" s="35">
        <v>0</v>
      </c>
      <c r="AB44" s="32">
        <f t="shared" si="14"/>
        <v>0</v>
      </c>
      <c r="AC44" s="32">
        <f t="shared" si="15"/>
        <v>0</v>
      </c>
      <c r="AD44" s="35">
        <v>28</v>
      </c>
      <c r="AE44" s="32">
        <f t="shared" si="16"/>
        <v>27.184466019417474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77</v>
      </c>
      <c r="D45" s="35">
        <v>76</v>
      </c>
      <c r="E45" s="32">
        <f t="shared" si="2"/>
        <v>98.701298701298697</v>
      </c>
      <c r="F45" s="35">
        <v>39</v>
      </c>
      <c r="G45" s="32">
        <f t="shared" si="3"/>
        <v>51.315789473684212</v>
      </c>
      <c r="H45" s="106">
        <f t="shared" si="0"/>
        <v>75</v>
      </c>
      <c r="I45" s="32">
        <f t="shared" si="4"/>
        <v>98.68421052631578</v>
      </c>
      <c r="J45" s="32">
        <f t="shared" si="5"/>
        <v>97.402597402597408</v>
      </c>
      <c r="K45" s="35">
        <v>52</v>
      </c>
      <c r="L45" s="32">
        <f t="shared" si="6"/>
        <v>68.421052631578945</v>
      </c>
      <c r="M45" s="35">
        <v>23</v>
      </c>
      <c r="N45" s="32">
        <f t="shared" si="7"/>
        <v>30.263157894736842</v>
      </c>
      <c r="O45" s="99">
        <f t="shared" si="19"/>
        <v>1</v>
      </c>
      <c r="P45" s="32">
        <f t="shared" si="8"/>
        <v>1.3157894736842104</v>
      </c>
      <c r="Q45" s="35">
        <v>1</v>
      </c>
      <c r="R45" s="32">
        <f t="shared" si="9"/>
        <v>100</v>
      </c>
      <c r="S45" s="35">
        <v>9</v>
      </c>
      <c r="T45" s="32">
        <f t="shared" si="10"/>
        <v>11.842105263157894</v>
      </c>
      <c r="U45" s="35">
        <v>4</v>
      </c>
      <c r="V45" s="32">
        <f t="shared" si="11"/>
        <v>5.2631578947368416</v>
      </c>
      <c r="W45" s="35">
        <v>2</v>
      </c>
      <c r="X45" s="32">
        <f t="shared" si="12"/>
        <v>2.6315789473684208</v>
      </c>
      <c r="Y45" s="35">
        <v>20</v>
      </c>
      <c r="Z45" s="32">
        <f t="shared" si="13"/>
        <v>26.315789473684209</v>
      </c>
      <c r="AA45" s="35">
        <v>1</v>
      </c>
      <c r="AB45" s="32">
        <f t="shared" si="14"/>
        <v>1.3157894736842104</v>
      </c>
      <c r="AC45" s="32">
        <f t="shared" si="15"/>
        <v>5</v>
      </c>
      <c r="AD45" s="35">
        <v>10</v>
      </c>
      <c r="AE45" s="32">
        <f t="shared" si="16"/>
        <v>13.157894736842104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83</v>
      </c>
      <c r="D46" s="35">
        <v>77</v>
      </c>
      <c r="E46" s="32">
        <f t="shared" si="2"/>
        <v>92.771084337349393</v>
      </c>
      <c r="F46" s="35">
        <v>48</v>
      </c>
      <c r="G46" s="32">
        <f t="shared" si="3"/>
        <v>62.337662337662337</v>
      </c>
      <c r="H46" s="106">
        <f t="shared" si="0"/>
        <v>70</v>
      </c>
      <c r="I46" s="32">
        <f t="shared" si="4"/>
        <v>90.909090909090907</v>
      </c>
      <c r="J46" s="32">
        <f t="shared" si="5"/>
        <v>84.337349397590373</v>
      </c>
      <c r="K46" s="35">
        <v>55</v>
      </c>
      <c r="L46" s="32">
        <f t="shared" si="6"/>
        <v>71.428571428571431</v>
      </c>
      <c r="M46" s="35">
        <v>15</v>
      </c>
      <c r="N46" s="32">
        <f t="shared" si="7"/>
        <v>19.480519480519483</v>
      </c>
      <c r="O46" s="99">
        <f t="shared" si="19"/>
        <v>7</v>
      </c>
      <c r="P46" s="32">
        <f t="shared" si="8"/>
        <v>9.0909090909090917</v>
      </c>
      <c r="Q46" s="35">
        <v>0</v>
      </c>
      <c r="R46" s="32">
        <f t="shared" si="9"/>
        <v>0</v>
      </c>
      <c r="S46" s="35">
        <v>14</v>
      </c>
      <c r="T46" s="32">
        <f t="shared" si="10"/>
        <v>18.181818181818183</v>
      </c>
      <c r="U46" s="35">
        <v>1</v>
      </c>
      <c r="V46" s="32">
        <f t="shared" si="11"/>
        <v>1.2987012987012987</v>
      </c>
      <c r="W46" s="35">
        <v>0</v>
      </c>
      <c r="X46" s="32">
        <f t="shared" si="12"/>
        <v>0</v>
      </c>
      <c r="Y46" s="35">
        <v>12</v>
      </c>
      <c r="Z46" s="32">
        <f t="shared" si="13"/>
        <v>15.584415584415584</v>
      </c>
      <c r="AA46" s="35">
        <v>0</v>
      </c>
      <c r="AB46" s="32">
        <f t="shared" si="14"/>
        <v>0</v>
      </c>
      <c r="AC46" s="32">
        <f t="shared" si="15"/>
        <v>0</v>
      </c>
      <c r="AD46" s="35">
        <v>8</v>
      </c>
      <c r="AE46" s="32">
        <f t="shared" si="16"/>
        <v>10.38961038961039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50.5</v>
      </c>
      <c r="D47" s="35">
        <v>44</v>
      </c>
      <c r="E47" s="32">
        <f t="shared" si="2"/>
        <v>87.128712871287135</v>
      </c>
      <c r="F47" s="35">
        <v>27</v>
      </c>
      <c r="G47" s="32">
        <f t="shared" si="3"/>
        <v>61.363636363636367</v>
      </c>
      <c r="H47" s="106">
        <f t="shared" si="0"/>
        <v>44</v>
      </c>
      <c r="I47" s="32">
        <f t="shared" si="4"/>
        <v>100</v>
      </c>
      <c r="J47" s="32">
        <f t="shared" si="5"/>
        <v>87.128712871287135</v>
      </c>
      <c r="K47" s="35">
        <v>34</v>
      </c>
      <c r="L47" s="32">
        <f t="shared" si="6"/>
        <v>77.272727272727266</v>
      </c>
      <c r="M47" s="35">
        <v>10</v>
      </c>
      <c r="N47" s="32">
        <f t="shared" si="7"/>
        <v>22.727272727272727</v>
      </c>
      <c r="O47" s="99">
        <f t="shared" si="19"/>
        <v>0</v>
      </c>
      <c r="P47" s="32">
        <f t="shared" si="8"/>
        <v>0</v>
      </c>
      <c r="Q47" s="35">
        <v>0</v>
      </c>
      <c r="R47" s="32">
        <f t="shared" si="9"/>
        <v>0</v>
      </c>
      <c r="S47" s="35">
        <v>2</v>
      </c>
      <c r="T47" s="32">
        <f t="shared" si="10"/>
        <v>4.5454545454545459</v>
      </c>
      <c r="U47" s="35">
        <v>3</v>
      </c>
      <c r="V47" s="32">
        <f t="shared" si="11"/>
        <v>6.8181818181818175</v>
      </c>
      <c r="W47" s="35">
        <v>0</v>
      </c>
      <c r="X47" s="32">
        <f t="shared" si="12"/>
        <v>0</v>
      </c>
      <c r="Y47" s="35">
        <v>5</v>
      </c>
      <c r="Z47" s="32">
        <f t="shared" si="13"/>
        <v>11.363636363636363</v>
      </c>
      <c r="AA47" s="35">
        <v>5</v>
      </c>
      <c r="AB47" s="32">
        <f t="shared" si="14"/>
        <v>11.363636363636363</v>
      </c>
      <c r="AC47" s="32">
        <f t="shared" si="15"/>
        <v>100</v>
      </c>
      <c r="AD47" s="35">
        <v>7</v>
      </c>
      <c r="AE47" s="32">
        <f t="shared" si="16"/>
        <v>15.909090909090908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159</v>
      </c>
      <c r="D48" s="35">
        <v>143</v>
      </c>
      <c r="E48" s="32">
        <f t="shared" si="2"/>
        <v>89.937106918238996</v>
      </c>
      <c r="F48" s="35">
        <v>91</v>
      </c>
      <c r="G48" s="32">
        <f t="shared" si="3"/>
        <v>63.636363636363633</v>
      </c>
      <c r="H48" s="106">
        <f t="shared" si="0"/>
        <v>140</v>
      </c>
      <c r="I48" s="32">
        <f t="shared" si="4"/>
        <v>97.902097902097907</v>
      </c>
      <c r="J48" s="32">
        <f t="shared" si="5"/>
        <v>88.050314465408803</v>
      </c>
      <c r="K48" s="35">
        <v>102</v>
      </c>
      <c r="L48" s="32">
        <f t="shared" si="6"/>
        <v>71.328671328671334</v>
      </c>
      <c r="M48" s="35">
        <v>38</v>
      </c>
      <c r="N48" s="32">
        <f t="shared" si="7"/>
        <v>26.573426573426573</v>
      </c>
      <c r="O48" s="99">
        <f t="shared" si="19"/>
        <v>3</v>
      </c>
      <c r="P48" s="32">
        <f t="shared" si="8"/>
        <v>2.0979020979020979</v>
      </c>
      <c r="Q48" s="35">
        <v>1</v>
      </c>
      <c r="R48" s="32">
        <f t="shared" si="9"/>
        <v>33.333333333333329</v>
      </c>
      <c r="S48" s="35">
        <v>18</v>
      </c>
      <c r="T48" s="32">
        <f t="shared" si="10"/>
        <v>12.587412587412588</v>
      </c>
      <c r="U48" s="35">
        <v>9</v>
      </c>
      <c r="V48" s="32">
        <f t="shared" si="11"/>
        <v>6.2937062937062942</v>
      </c>
      <c r="W48" s="35">
        <v>5</v>
      </c>
      <c r="X48" s="32">
        <f t="shared" si="12"/>
        <v>3.4965034965034967</v>
      </c>
      <c r="Y48" s="35">
        <v>1</v>
      </c>
      <c r="Z48" s="32">
        <f t="shared" si="13"/>
        <v>0.69930069930069927</v>
      </c>
      <c r="AA48" s="35">
        <v>25</v>
      </c>
      <c r="AB48" s="32">
        <f t="shared" si="14"/>
        <v>17.482517482517483</v>
      </c>
      <c r="AC48" s="32">
        <f t="shared" si="15"/>
        <v>2500</v>
      </c>
      <c r="AD48" s="35">
        <v>41</v>
      </c>
      <c r="AE48" s="32">
        <f t="shared" si="16"/>
        <v>28.671328671328673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171</v>
      </c>
      <c r="D49" s="35">
        <v>161</v>
      </c>
      <c r="E49" s="32">
        <f t="shared" si="2"/>
        <v>94.152046783625735</v>
      </c>
      <c r="F49" s="35">
        <v>108</v>
      </c>
      <c r="G49" s="32">
        <f t="shared" si="3"/>
        <v>67.080745341614914</v>
      </c>
      <c r="H49" s="106">
        <f t="shared" si="0"/>
        <v>83</v>
      </c>
      <c r="I49" s="32">
        <f t="shared" si="4"/>
        <v>51.552795031055901</v>
      </c>
      <c r="J49" s="32">
        <f t="shared" si="5"/>
        <v>48.538011695906427</v>
      </c>
      <c r="K49" s="35">
        <v>55</v>
      </c>
      <c r="L49" s="32">
        <f t="shared" si="6"/>
        <v>34.161490683229815</v>
      </c>
      <c r="M49" s="35">
        <v>28</v>
      </c>
      <c r="N49" s="32">
        <f t="shared" si="7"/>
        <v>17.391304347826086</v>
      </c>
      <c r="O49" s="99">
        <f t="shared" si="19"/>
        <v>78</v>
      </c>
      <c r="P49" s="32">
        <f t="shared" si="8"/>
        <v>48.447204968944099</v>
      </c>
      <c r="Q49" s="35">
        <v>1</v>
      </c>
      <c r="R49" s="32">
        <f t="shared" si="9"/>
        <v>1.2820512820512819</v>
      </c>
      <c r="S49" s="35">
        <v>6</v>
      </c>
      <c r="T49" s="32">
        <f t="shared" si="10"/>
        <v>3.7267080745341614</v>
      </c>
      <c r="U49" s="35">
        <v>32</v>
      </c>
      <c r="V49" s="32">
        <f t="shared" si="11"/>
        <v>19.875776397515526</v>
      </c>
      <c r="W49" s="35">
        <v>0</v>
      </c>
      <c r="X49" s="32">
        <f t="shared" si="12"/>
        <v>0</v>
      </c>
      <c r="Y49" s="35">
        <v>21</v>
      </c>
      <c r="Z49" s="32">
        <f t="shared" si="13"/>
        <v>13.043478260869565</v>
      </c>
      <c r="AA49" s="35">
        <v>2</v>
      </c>
      <c r="AB49" s="32">
        <f t="shared" si="14"/>
        <v>1.2422360248447204</v>
      </c>
      <c r="AC49" s="32">
        <f t="shared" si="15"/>
        <v>9.5238095238095237</v>
      </c>
      <c r="AD49" s="35">
        <v>60</v>
      </c>
      <c r="AE49" s="32">
        <f t="shared" si="16"/>
        <v>37.267080745341616</v>
      </c>
      <c r="AF49" s="35">
        <v>1</v>
      </c>
      <c r="AG49" s="32">
        <f t="shared" si="17"/>
        <v>0.6211180124223602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43</v>
      </c>
      <c r="D50" s="35">
        <v>43</v>
      </c>
      <c r="E50" s="32">
        <f t="shared" si="2"/>
        <v>100</v>
      </c>
      <c r="F50" s="35">
        <v>20</v>
      </c>
      <c r="G50" s="32">
        <f t="shared" si="3"/>
        <v>46.511627906976742</v>
      </c>
      <c r="H50" s="106">
        <f t="shared" si="0"/>
        <v>43</v>
      </c>
      <c r="I50" s="32">
        <f t="shared" si="4"/>
        <v>100</v>
      </c>
      <c r="J50" s="32">
        <f t="shared" si="5"/>
        <v>100</v>
      </c>
      <c r="K50" s="35">
        <v>36</v>
      </c>
      <c r="L50" s="32">
        <f t="shared" si="6"/>
        <v>83.720930232558146</v>
      </c>
      <c r="M50" s="35">
        <v>7</v>
      </c>
      <c r="N50" s="32">
        <f t="shared" si="7"/>
        <v>16.279069767441861</v>
      </c>
      <c r="O50" s="99">
        <f t="shared" si="19"/>
        <v>0</v>
      </c>
      <c r="P50" s="32">
        <f t="shared" si="8"/>
        <v>0</v>
      </c>
      <c r="Q50" s="35">
        <v>0</v>
      </c>
      <c r="R50" s="32">
        <f t="shared" si="9"/>
        <v>0</v>
      </c>
      <c r="S50" s="35">
        <v>12</v>
      </c>
      <c r="T50" s="32">
        <f t="shared" si="10"/>
        <v>27.906976744186046</v>
      </c>
      <c r="U50" s="35">
        <v>0</v>
      </c>
      <c r="V50" s="32">
        <f t="shared" si="11"/>
        <v>0</v>
      </c>
      <c r="W50" s="35">
        <v>0</v>
      </c>
      <c r="X50" s="32">
        <f t="shared" si="12"/>
        <v>0</v>
      </c>
      <c r="Y50" s="35">
        <v>2</v>
      </c>
      <c r="Z50" s="32">
        <f t="shared" si="13"/>
        <v>4.6511627906976747</v>
      </c>
      <c r="AA50" s="35">
        <v>0</v>
      </c>
      <c r="AB50" s="32">
        <f t="shared" si="14"/>
        <v>0</v>
      </c>
      <c r="AC50" s="32">
        <f t="shared" si="15"/>
        <v>0</v>
      </c>
      <c r="AD50" s="35">
        <v>0</v>
      </c>
      <c r="AE50" s="32">
        <f t="shared" si="16"/>
        <v>0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123</v>
      </c>
      <c r="D51" s="35">
        <v>122</v>
      </c>
      <c r="E51" s="32">
        <f t="shared" si="2"/>
        <v>99.1869918699187</v>
      </c>
      <c r="F51" s="35">
        <v>88</v>
      </c>
      <c r="G51" s="32">
        <f t="shared" si="3"/>
        <v>72.131147540983605</v>
      </c>
      <c r="H51" s="106">
        <f t="shared" si="0"/>
        <v>114</v>
      </c>
      <c r="I51" s="32">
        <f t="shared" si="4"/>
        <v>93.442622950819683</v>
      </c>
      <c r="J51" s="32">
        <f t="shared" si="5"/>
        <v>92.682926829268297</v>
      </c>
      <c r="K51" s="35">
        <v>83</v>
      </c>
      <c r="L51" s="32">
        <f t="shared" si="6"/>
        <v>68.032786885245898</v>
      </c>
      <c r="M51" s="35">
        <v>31</v>
      </c>
      <c r="N51" s="32">
        <f t="shared" si="7"/>
        <v>25.409836065573771</v>
      </c>
      <c r="O51" s="99">
        <f t="shared" si="19"/>
        <v>8</v>
      </c>
      <c r="P51" s="32">
        <f t="shared" si="8"/>
        <v>6.557377049180328</v>
      </c>
      <c r="Q51" s="35">
        <v>0</v>
      </c>
      <c r="R51" s="32">
        <f t="shared" si="9"/>
        <v>0</v>
      </c>
      <c r="S51" s="35">
        <v>4</v>
      </c>
      <c r="T51" s="32">
        <f t="shared" si="10"/>
        <v>3.278688524590164</v>
      </c>
      <c r="U51" s="35">
        <v>6</v>
      </c>
      <c r="V51" s="32">
        <f t="shared" si="11"/>
        <v>4.918032786885246</v>
      </c>
      <c r="W51" s="35">
        <v>2</v>
      </c>
      <c r="X51" s="32">
        <f t="shared" si="12"/>
        <v>1.639344262295082</v>
      </c>
      <c r="Y51" s="35">
        <v>10</v>
      </c>
      <c r="Z51" s="32">
        <f t="shared" si="13"/>
        <v>8.1967213114754092</v>
      </c>
      <c r="AA51" s="35">
        <v>0</v>
      </c>
      <c r="AB51" s="32">
        <f t="shared" si="14"/>
        <v>0</v>
      </c>
      <c r="AC51" s="32">
        <f t="shared" si="15"/>
        <v>0</v>
      </c>
      <c r="AD51" s="35">
        <v>7</v>
      </c>
      <c r="AE51" s="32">
        <f t="shared" si="16"/>
        <v>5.7377049180327866</v>
      </c>
      <c r="AF51" s="35">
        <v>1</v>
      </c>
      <c r="AG51" s="32">
        <f t="shared" si="17"/>
        <v>0.81967213114754101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119</v>
      </c>
      <c r="D52" s="35">
        <v>110</v>
      </c>
      <c r="E52" s="32">
        <f t="shared" si="2"/>
        <v>92.436974789915965</v>
      </c>
      <c r="F52" s="35">
        <v>41</v>
      </c>
      <c r="G52" s="32">
        <f t="shared" si="3"/>
        <v>37.272727272727273</v>
      </c>
      <c r="H52" s="106">
        <f t="shared" si="0"/>
        <v>107</v>
      </c>
      <c r="I52" s="32">
        <f t="shared" si="4"/>
        <v>97.27272727272728</v>
      </c>
      <c r="J52" s="32">
        <f t="shared" si="5"/>
        <v>89.915966386554629</v>
      </c>
      <c r="K52" s="35">
        <v>65</v>
      </c>
      <c r="L52" s="32">
        <f t="shared" si="6"/>
        <v>59.090909090909093</v>
      </c>
      <c r="M52" s="35">
        <v>42</v>
      </c>
      <c r="N52" s="32">
        <f t="shared" si="7"/>
        <v>38.181818181818187</v>
      </c>
      <c r="O52" s="99">
        <f t="shared" si="19"/>
        <v>3</v>
      </c>
      <c r="P52" s="32">
        <f t="shared" si="8"/>
        <v>2.7272727272727271</v>
      </c>
      <c r="Q52" s="35">
        <v>0</v>
      </c>
      <c r="R52" s="32">
        <f t="shared" si="9"/>
        <v>0</v>
      </c>
      <c r="S52" s="35">
        <v>10</v>
      </c>
      <c r="T52" s="32">
        <f t="shared" si="10"/>
        <v>9.0909090909090917</v>
      </c>
      <c r="U52" s="35">
        <v>7</v>
      </c>
      <c r="V52" s="32">
        <f t="shared" si="11"/>
        <v>6.3636363636363633</v>
      </c>
      <c r="W52" s="35">
        <v>1</v>
      </c>
      <c r="X52" s="32">
        <f t="shared" si="12"/>
        <v>0.90909090909090906</v>
      </c>
      <c r="Y52" s="35">
        <v>36</v>
      </c>
      <c r="Z52" s="32">
        <f t="shared" si="13"/>
        <v>32.727272727272727</v>
      </c>
      <c r="AA52" s="35">
        <v>0</v>
      </c>
      <c r="AB52" s="32">
        <f t="shared" si="14"/>
        <v>0</v>
      </c>
      <c r="AC52" s="32">
        <f t="shared" si="15"/>
        <v>0</v>
      </c>
      <c r="AD52" s="35">
        <v>44</v>
      </c>
      <c r="AE52" s="32">
        <f t="shared" si="16"/>
        <v>40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123</v>
      </c>
      <c r="D53" s="35">
        <v>117</v>
      </c>
      <c r="E53" s="32">
        <f t="shared" si="2"/>
        <v>95.121951219512198</v>
      </c>
      <c r="F53" s="35">
        <v>64</v>
      </c>
      <c r="G53" s="32">
        <f t="shared" si="3"/>
        <v>54.700854700854705</v>
      </c>
      <c r="H53" s="106">
        <f t="shared" si="0"/>
        <v>102</v>
      </c>
      <c r="I53" s="32">
        <f t="shared" si="4"/>
        <v>87.179487179487182</v>
      </c>
      <c r="J53" s="32">
        <f t="shared" si="5"/>
        <v>82.926829268292678</v>
      </c>
      <c r="K53" s="35">
        <v>65</v>
      </c>
      <c r="L53" s="32">
        <f t="shared" si="6"/>
        <v>55.555555555555557</v>
      </c>
      <c r="M53" s="35">
        <v>37</v>
      </c>
      <c r="N53" s="32">
        <f t="shared" si="7"/>
        <v>31.623931623931622</v>
      </c>
      <c r="O53" s="99">
        <f t="shared" si="19"/>
        <v>15</v>
      </c>
      <c r="P53" s="32">
        <f t="shared" si="8"/>
        <v>12.820512820512819</v>
      </c>
      <c r="Q53" s="35">
        <v>0</v>
      </c>
      <c r="R53" s="32">
        <f t="shared" si="9"/>
        <v>0</v>
      </c>
      <c r="S53" s="35">
        <v>22</v>
      </c>
      <c r="T53" s="32">
        <f t="shared" si="10"/>
        <v>18.803418803418804</v>
      </c>
      <c r="U53" s="35">
        <v>2</v>
      </c>
      <c r="V53" s="32">
        <f t="shared" si="11"/>
        <v>1.7094017094017095</v>
      </c>
      <c r="W53" s="35">
        <v>0</v>
      </c>
      <c r="X53" s="32">
        <f t="shared" si="12"/>
        <v>0</v>
      </c>
      <c r="Y53" s="35">
        <v>18</v>
      </c>
      <c r="Z53" s="32">
        <f t="shared" si="13"/>
        <v>15.384615384615385</v>
      </c>
      <c r="AA53" s="35">
        <v>0</v>
      </c>
      <c r="AB53" s="32">
        <f t="shared" si="14"/>
        <v>0</v>
      </c>
      <c r="AC53" s="32">
        <f t="shared" si="15"/>
        <v>0</v>
      </c>
      <c r="AD53" s="35">
        <v>13</v>
      </c>
      <c r="AE53" s="32">
        <f t="shared" si="16"/>
        <v>11.111111111111111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35</v>
      </c>
      <c r="D54" s="35">
        <v>0</v>
      </c>
      <c r="E54" s="32">
        <f t="shared" si="2"/>
        <v>0</v>
      </c>
      <c r="F54" s="35">
        <v>0</v>
      </c>
      <c r="G54" s="32">
        <f t="shared" si="3"/>
        <v>0</v>
      </c>
      <c r="H54" s="106">
        <f t="shared" si="0"/>
        <v>0</v>
      </c>
      <c r="I54" s="32">
        <f t="shared" si="4"/>
        <v>0</v>
      </c>
      <c r="J54" s="32">
        <f t="shared" si="5"/>
        <v>0</v>
      </c>
      <c r="K54" s="35">
        <v>0</v>
      </c>
      <c r="L54" s="32">
        <f t="shared" si="6"/>
        <v>0</v>
      </c>
      <c r="M54" s="35">
        <v>0</v>
      </c>
      <c r="N54" s="32">
        <f t="shared" si="7"/>
        <v>0</v>
      </c>
      <c r="O54" s="99">
        <f t="shared" si="19"/>
        <v>0</v>
      </c>
      <c r="P54" s="32">
        <f t="shared" si="8"/>
        <v>0</v>
      </c>
      <c r="Q54" s="35">
        <v>0</v>
      </c>
      <c r="R54" s="32">
        <f t="shared" si="9"/>
        <v>0</v>
      </c>
      <c r="S54" s="35">
        <v>0</v>
      </c>
      <c r="T54" s="32">
        <f t="shared" si="10"/>
        <v>0</v>
      </c>
      <c r="U54" s="35">
        <v>0</v>
      </c>
      <c r="V54" s="32">
        <f t="shared" si="11"/>
        <v>0</v>
      </c>
      <c r="W54" s="35">
        <v>0</v>
      </c>
      <c r="X54" s="32">
        <f t="shared" si="12"/>
        <v>0</v>
      </c>
      <c r="Y54" s="35">
        <v>0</v>
      </c>
      <c r="Z54" s="32">
        <f t="shared" si="13"/>
        <v>0</v>
      </c>
      <c r="AA54" s="35">
        <v>0</v>
      </c>
      <c r="AB54" s="32">
        <f t="shared" si="14"/>
        <v>0</v>
      </c>
      <c r="AC54" s="32">
        <f t="shared" si="15"/>
        <v>0</v>
      </c>
      <c r="AD54" s="35">
        <v>0</v>
      </c>
      <c r="AE54" s="32">
        <f t="shared" si="16"/>
        <v>0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1719</v>
      </c>
      <c r="D55" s="10">
        <f>SUM(D56:D63)</f>
        <v>1683</v>
      </c>
      <c r="E55" s="43">
        <f>IF(C55=0,0,D55/C55*100)</f>
        <v>97.905759162303667</v>
      </c>
      <c r="F55" s="10">
        <f>SUM(F56:F63)</f>
        <v>999</v>
      </c>
      <c r="G55" s="43">
        <f>IF(D55=0,0,F55/D55*100)</f>
        <v>59.358288770053477</v>
      </c>
      <c r="H55" s="61">
        <f>SUM(H56:H63)</f>
        <v>1307</v>
      </c>
      <c r="I55" s="43">
        <f>IF(D55=0,0,H55/D55*100)</f>
        <v>77.658942364824711</v>
      </c>
      <c r="J55" s="43">
        <f>IF(C55=0,0,H55/C55*100)</f>
        <v>76.032577079697489</v>
      </c>
      <c r="K55" s="10">
        <f>SUM(K56:K63)</f>
        <v>774</v>
      </c>
      <c r="L55" s="43">
        <f>IF(D55=0,0,K55/D55*100)</f>
        <v>45.989304812834227</v>
      </c>
      <c r="M55" s="10">
        <f>SUM(M56:M63)</f>
        <v>533</v>
      </c>
      <c r="N55" s="43">
        <f>IF(D55=0,0,M55/D55*100)</f>
        <v>31.669637551990494</v>
      </c>
      <c r="O55" s="61">
        <f>SUM(O56:O63)</f>
        <v>376</v>
      </c>
      <c r="P55" s="43">
        <f>IF(D55=0,0,O55/D55*100)</f>
        <v>22.341057635175282</v>
      </c>
      <c r="Q55" s="10">
        <f>SUM(Q56:Q63)</f>
        <v>7</v>
      </c>
      <c r="R55" s="43">
        <f t="shared" si="9"/>
        <v>1.8617021276595744</v>
      </c>
      <c r="S55" s="10">
        <f>SUM(S56:S63)</f>
        <v>322</v>
      </c>
      <c r="T55" s="43">
        <f>IF(D55=0,0,S55/D55*100)</f>
        <v>19.132501485442663</v>
      </c>
      <c r="U55" s="10">
        <f>SUM(U56:U63)</f>
        <v>98</v>
      </c>
      <c r="V55" s="43">
        <f t="shared" si="11"/>
        <v>5.8229352346999406</v>
      </c>
      <c r="W55" s="10">
        <f>SUM(W56:W63)</f>
        <v>9</v>
      </c>
      <c r="X55" s="43">
        <f>IF(D55=0,0,W55/D55*100)</f>
        <v>0.53475935828876997</v>
      </c>
      <c r="Y55" s="10">
        <f>SUM(Y56:Y63)</f>
        <v>297</v>
      </c>
      <c r="Z55" s="43">
        <f>IF(D55=0,0,Y55/D55*100)</f>
        <v>17.647058823529413</v>
      </c>
      <c r="AA55" s="10">
        <f>SUM(AA56:AA63)</f>
        <v>3</v>
      </c>
      <c r="AB55" s="43">
        <f>IF(D55=0,0,AA55/D55*100)</f>
        <v>0.17825311942959002</v>
      </c>
      <c r="AC55" s="43">
        <f>IF(Y55=0,0,AA55/Y55*100)</f>
        <v>1.0101010101010102</v>
      </c>
      <c r="AD55" s="10">
        <f>SUM(AD56:AD63)</f>
        <v>343</v>
      </c>
      <c r="AE55" s="43">
        <f t="shared" si="16"/>
        <v>20.380273321449792</v>
      </c>
      <c r="AF55" s="10">
        <f>SUM(AF56:AF63)</f>
        <v>1</v>
      </c>
      <c r="AG55" s="43">
        <f>IF(D55=0,0,AF55/D55*100)</f>
        <v>5.9417706476530011E-2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58</v>
      </c>
      <c r="D56" s="35">
        <v>60</v>
      </c>
      <c r="E56" s="32">
        <f t="shared" si="2"/>
        <v>103.44827586206897</v>
      </c>
      <c r="F56" s="35">
        <v>33</v>
      </c>
      <c r="G56" s="32">
        <f t="shared" si="3"/>
        <v>55.000000000000007</v>
      </c>
      <c r="H56" s="106">
        <f t="shared" si="0"/>
        <v>60</v>
      </c>
      <c r="I56" s="32">
        <f t="shared" si="4"/>
        <v>100</v>
      </c>
      <c r="J56" s="32">
        <f t="shared" si="5"/>
        <v>103.44827586206897</v>
      </c>
      <c r="K56" s="35">
        <v>42</v>
      </c>
      <c r="L56" s="32">
        <f t="shared" si="6"/>
        <v>70</v>
      </c>
      <c r="M56" s="35">
        <v>18</v>
      </c>
      <c r="N56" s="32">
        <f t="shared" si="7"/>
        <v>30</v>
      </c>
      <c r="O56" s="99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13</v>
      </c>
      <c r="T56" s="32">
        <f t="shared" si="10"/>
        <v>21.666666666666668</v>
      </c>
      <c r="U56" s="35">
        <v>8</v>
      </c>
      <c r="V56" s="32">
        <f t="shared" si="11"/>
        <v>13.333333333333334</v>
      </c>
      <c r="W56" s="35">
        <v>0</v>
      </c>
      <c r="X56" s="32">
        <f t="shared" si="12"/>
        <v>0</v>
      </c>
      <c r="Y56" s="35">
        <v>12</v>
      </c>
      <c r="Z56" s="32">
        <f t="shared" si="13"/>
        <v>20</v>
      </c>
      <c r="AA56" s="35">
        <v>0</v>
      </c>
      <c r="AB56" s="32">
        <f t="shared" si="14"/>
        <v>0</v>
      </c>
      <c r="AC56" s="32">
        <f t="shared" si="15"/>
        <v>0</v>
      </c>
      <c r="AD56" s="35">
        <v>7</v>
      </c>
      <c r="AE56" s="32">
        <f t="shared" si="16"/>
        <v>11.666666666666666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0</v>
      </c>
      <c r="D57" s="35">
        <v>0</v>
      </c>
      <c r="E57" s="32">
        <f t="shared" si="2"/>
        <v>0</v>
      </c>
      <c r="F57" s="35">
        <v>0</v>
      </c>
      <c r="G57" s="32">
        <f t="shared" si="3"/>
        <v>0</v>
      </c>
      <c r="H57" s="106">
        <f t="shared" si="0"/>
        <v>0</v>
      </c>
      <c r="I57" s="32">
        <f t="shared" si="4"/>
        <v>0</v>
      </c>
      <c r="J57" s="32">
        <f t="shared" si="5"/>
        <v>0</v>
      </c>
      <c r="K57" s="35">
        <v>0</v>
      </c>
      <c r="L57" s="32">
        <f t="shared" si="6"/>
        <v>0</v>
      </c>
      <c r="M57" s="35">
        <v>0</v>
      </c>
      <c r="N57" s="32">
        <f t="shared" si="7"/>
        <v>0</v>
      </c>
      <c r="O57" s="99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0</v>
      </c>
      <c r="V57" s="32">
        <f t="shared" si="11"/>
        <v>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156</v>
      </c>
      <c r="D58" s="35">
        <v>154</v>
      </c>
      <c r="E58" s="32">
        <f t="shared" si="2"/>
        <v>98.71794871794873</v>
      </c>
      <c r="F58" s="35">
        <v>60</v>
      </c>
      <c r="G58" s="32">
        <f t="shared" si="3"/>
        <v>38.961038961038966</v>
      </c>
      <c r="H58" s="106">
        <f t="shared" si="0"/>
        <v>147</v>
      </c>
      <c r="I58" s="32">
        <f t="shared" si="4"/>
        <v>95.454545454545453</v>
      </c>
      <c r="J58" s="32">
        <f t="shared" si="5"/>
        <v>94.230769230769226</v>
      </c>
      <c r="K58" s="35">
        <v>41</v>
      </c>
      <c r="L58" s="32">
        <f t="shared" si="6"/>
        <v>26.623376623376622</v>
      </c>
      <c r="M58" s="35">
        <v>106</v>
      </c>
      <c r="N58" s="32">
        <f t="shared" si="7"/>
        <v>68.831168831168839</v>
      </c>
      <c r="O58" s="99">
        <f t="shared" si="20"/>
        <v>7</v>
      </c>
      <c r="P58" s="32">
        <f t="shared" si="8"/>
        <v>4.5454545454545459</v>
      </c>
      <c r="Q58" s="35">
        <v>0</v>
      </c>
      <c r="R58" s="32">
        <f t="shared" si="9"/>
        <v>0</v>
      </c>
      <c r="S58" s="35">
        <v>120</v>
      </c>
      <c r="T58" s="32">
        <f t="shared" si="10"/>
        <v>77.922077922077932</v>
      </c>
      <c r="U58" s="35">
        <v>6</v>
      </c>
      <c r="V58" s="32">
        <f t="shared" si="11"/>
        <v>3.8961038961038961</v>
      </c>
      <c r="W58" s="35">
        <v>1</v>
      </c>
      <c r="X58" s="32">
        <f t="shared" si="12"/>
        <v>0.64935064935064934</v>
      </c>
      <c r="Y58" s="35">
        <v>25</v>
      </c>
      <c r="Z58" s="32">
        <f t="shared" si="13"/>
        <v>16.233766233766232</v>
      </c>
      <c r="AA58" s="35">
        <v>1</v>
      </c>
      <c r="AB58" s="32">
        <f t="shared" si="14"/>
        <v>0.64935064935064934</v>
      </c>
      <c r="AC58" s="32">
        <f t="shared" si="15"/>
        <v>4</v>
      </c>
      <c r="AD58" s="35">
        <v>1</v>
      </c>
      <c r="AE58" s="32">
        <f t="shared" si="16"/>
        <v>0.64935064935064934</v>
      </c>
      <c r="AF58" s="35">
        <v>1</v>
      </c>
      <c r="AG58" s="32">
        <f t="shared" si="17"/>
        <v>0.64935064935064934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15.5</v>
      </c>
      <c r="D59" s="35">
        <v>15</v>
      </c>
      <c r="E59" s="32">
        <f t="shared" si="2"/>
        <v>96.774193548387103</v>
      </c>
      <c r="F59" s="35">
        <v>7</v>
      </c>
      <c r="G59" s="32">
        <f t="shared" si="3"/>
        <v>46.666666666666664</v>
      </c>
      <c r="H59" s="106">
        <f t="shared" si="0"/>
        <v>15</v>
      </c>
      <c r="I59" s="32">
        <f t="shared" si="4"/>
        <v>100</v>
      </c>
      <c r="J59" s="32">
        <f t="shared" si="5"/>
        <v>96.774193548387103</v>
      </c>
      <c r="K59" s="35">
        <v>15</v>
      </c>
      <c r="L59" s="32">
        <f t="shared" si="6"/>
        <v>100</v>
      </c>
      <c r="M59" s="35">
        <v>0</v>
      </c>
      <c r="N59" s="32">
        <f t="shared" si="7"/>
        <v>0</v>
      </c>
      <c r="O59" s="99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2</v>
      </c>
      <c r="T59" s="32">
        <f t="shared" si="10"/>
        <v>13.333333333333334</v>
      </c>
      <c r="U59" s="35">
        <v>2</v>
      </c>
      <c r="V59" s="32">
        <f t="shared" si="11"/>
        <v>13.333333333333334</v>
      </c>
      <c r="W59" s="35">
        <v>0</v>
      </c>
      <c r="X59" s="32">
        <f t="shared" si="12"/>
        <v>0</v>
      </c>
      <c r="Y59" s="35">
        <v>1</v>
      </c>
      <c r="Z59" s="32">
        <f t="shared" si="13"/>
        <v>6.666666666666667</v>
      </c>
      <c r="AA59" s="35">
        <v>0</v>
      </c>
      <c r="AB59" s="32">
        <f t="shared" si="14"/>
        <v>0</v>
      </c>
      <c r="AC59" s="32">
        <f t="shared" si="15"/>
        <v>0</v>
      </c>
      <c r="AD59" s="35">
        <v>1</v>
      </c>
      <c r="AE59" s="32">
        <f t="shared" si="16"/>
        <v>6.666666666666667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1201</v>
      </c>
      <c r="D60" s="35">
        <v>1193</v>
      </c>
      <c r="E60" s="32">
        <f t="shared" si="2"/>
        <v>99.333888426311418</v>
      </c>
      <c r="F60" s="35">
        <v>759</v>
      </c>
      <c r="G60" s="32">
        <f t="shared" si="3"/>
        <v>63.621123218776198</v>
      </c>
      <c r="H60" s="106">
        <f t="shared" si="0"/>
        <v>839</v>
      </c>
      <c r="I60" s="32">
        <f t="shared" si="4"/>
        <v>70.326906957250628</v>
      </c>
      <c r="J60" s="32">
        <f t="shared" si="5"/>
        <v>69.858451290591177</v>
      </c>
      <c r="K60" s="35">
        <v>523</v>
      </c>
      <c r="L60" s="32">
        <f t="shared" si="6"/>
        <v>43.83906119027661</v>
      </c>
      <c r="M60" s="35">
        <v>316</v>
      </c>
      <c r="N60" s="32">
        <f t="shared" si="7"/>
        <v>26.487845766974015</v>
      </c>
      <c r="O60" s="99">
        <f t="shared" si="20"/>
        <v>354</v>
      </c>
      <c r="P60" s="32">
        <f t="shared" si="8"/>
        <v>29.673093042749372</v>
      </c>
      <c r="Q60" s="35">
        <v>5</v>
      </c>
      <c r="R60" s="32">
        <f t="shared" si="9"/>
        <v>1.4124293785310735</v>
      </c>
      <c r="S60" s="35">
        <v>152</v>
      </c>
      <c r="T60" s="32">
        <f t="shared" si="10"/>
        <v>12.740989103101425</v>
      </c>
      <c r="U60" s="35">
        <v>65</v>
      </c>
      <c r="V60" s="32">
        <f t="shared" si="11"/>
        <v>5.4484492875104777</v>
      </c>
      <c r="W60" s="35">
        <v>3</v>
      </c>
      <c r="X60" s="32">
        <f t="shared" si="12"/>
        <v>0.25146689019279128</v>
      </c>
      <c r="Y60" s="35">
        <v>227</v>
      </c>
      <c r="Z60" s="32">
        <f t="shared" si="13"/>
        <v>19.027661357921207</v>
      </c>
      <c r="AA60" s="35">
        <v>1</v>
      </c>
      <c r="AB60" s="32">
        <f t="shared" si="14"/>
        <v>8.3822296730930432E-2</v>
      </c>
      <c r="AC60" s="32">
        <f t="shared" si="15"/>
        <v>0.44052863436123352</v>
      </c>
      <c r="AD60" s="35">
        <v>293</v>
      </c>
      <c r="AE60" s="32">
        <f t="shared" si="16"/>
        <v>24.559932942162614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21</v>
      </c>
      <c r="D61" s="35">
        <v>21</v>
      </c>
      <c r="E61" s="32">
        <f t="shared" si="2"/>
        <v>100</v>
      </c>
      <c r="F61" s="35">
        <v>5</v>
      </c>
      <c r="G61" s="32">
        <f t="shared" si="3"/>
        <v>23.809523809523807</v>
      </c>
      <c r="H61" s="106">
        <f t="shared" si="0"/>
        <v>21</v>
      </c>
      <c r="I61" s="32">
        <f t="shared" si="4"/>
        <v>100</v>
      </c>
      <c r="J61" s="32">
        <f t="shared" si="5"/>
        <v>100</v>
      </c>
      <c r="K61" s="35">
        <v>18</v>
      </c>
      <c r="L61" s="32">
        <f t="shared" si="6"/>
        <v>85.714285714285708</v>
      </c>
      <c r="M61" s="35">
        <v>3</v>
      </c>
      <c r="N61" s="32">
        <f t="shared" si="7"/>
        <v>14.285714285714285</v>
      </c>
      <c r="O61" s="99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6</v>
      </c>
      <c r="T61" s="32">
        <f t="shared" si="10"/>
        <v>28.571428571428569</v>
      </c>
      <c r="U61" s="35">
        <v>0</v>
      </c>
      <c r="V61" s="32">
        <f t="shared" si="11"/>
        <v>0</v>
      </c>
      <c r="W61" s="35">
        <v>0</v>
      </c>
      <c r="X61" s="32">
        <f t="shared" si="12"/>
        <v>0</v>
      </c>
      <c r="Y61" s="35">
        <v>2</v>
      </c>
      <c r="Z61" s="32">
        <f t="shared" si="13"/>
        <v>9.5238095238095237</v>
      </c>
      <c r="AA61" s="35">
        <v>0</v>
      </c>
      <c r="AB61" s="32">
        <f t="shared" si="14"/>
        <v>0</v>
      </c>
      <c r="AC61" s="32">
        <f t="shared" si="15"/>
        <v>0</v>
      </c>
      <c r="AD61" s="35">
        <v>2</v>
      </c>
      <c r="AE61" s="32">
        <f t="shared" si="16"/>
        <v>9.5238095238095237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121.5</v>
      </c>
      <c r="D62" s="35">
        <v>111</v>
      </c>
      <c r="E62" s="32">
        <f t="shared" si="2"/>
        <v>91.358024691358025</v>
      </c>
      <c r="F62" s="35">
        <v>60</v>
      </c>
      <c r="G62" s="32">
        <f t="shared" si="3"/>
        <v>54.054054054054056</v>
      </c>
      <c r="H62" s="106">
        <f t="shared" si="0"/>
        <v>103</v>
      </c>
      <c r="I62" s="32">
        <f t="shared" si="4"/>
        <v>92.792792792792795</v>
      </c>
      <c r="J62" s="32">
        <f t="shared" si="5"/>
        <v>84.773662551440339</v>
      </c>
      <c r="K62" s="35">
        <v>62</v>
      </c>
      <c r="L62" s="32">
        <f t="shared" si="6"/>
        <v>55.85585585585585</v>
      </c>
      <c r="M62" s="35">
        <v>41</v>
      </c>
      <c r="N62" s="32">
        <f t="shared" si="7"/>
        <v>36.936936936936938</v>
      </c>
      <c r="O62" s="99">
        <f t="shared" si="20"/>
        <v>8</v>
      </c>
      <c r="P62" s="32">
        <f t="shared" si="8"/>
        <v>7.2072072072072073</v>
      </c>
      <c r="Q62" s="35">
        <v>0</v>
      </c>
      <c r="R62" s="32">
        <f t="shared" si="9"/>
        <v>0</v>
      </c>
      <c r="S62" s="35">
        <v>7</v>
      </c>
      <c r="T62" s="32">
        <f t="shared" si="10"/>
        <v>6.3063063063063058</v>
      </c>
      <c r="U62" s="35">
        <v>12</v>
      </c>
      <c r="V62" s="32">
        <f t="shared" si="11"/>
        <v>10.810810810810811</v>
      </c>
      <c r="W62" s="35">
        <v>2</v>
      </c>
      <c r="X62" s="32">
        <f t="shared" si="12"/>
        <v>1.8018018018018018</v>
      </c>
      <c r="Y62" s="35">
        <v>14</v>
      </c>
      <c r="Z62" s="32">
        <f t="shared" si="13"/>
        <v>12.612612612612612</v>
      </c>
      <c r="AA62" s="35">
        <v>0</v>
      </c>
      <c r="AB62" s="32">
        <f t="shared" si="14"/>
        <v>0</v>
      </c>
      <c r="AC62" s="32">
        <f t="shared" si="15"/>
        <v>0</v>
      </c>
      <c r="AD62" s="35">
        <v>28</v>
      </c>
      <c r="AE62" s="32">
        <f t="shared" si="16"/>
        <v>25.225225225225223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146</v>
      </c>
      <c r="D63" s="35">
        <v>129</v>
      </c>
      <c r="E63" s="32">
        <f t="shared" si="2"/>
        <v>88.356164383561648</v>
      </c>
      <c r="F63" s="35">
        <v>75</v>
      </c>
      <c r="G63" s="32">
        <f t="shared" si="3"/>
        <v>58.139534883720934</v>
      </c>
      <c r="H63" s="106">
        <f t="shared" si="0"/>
        <v>122</v>
      </c>
      <c r="I63" s="32">
        <f t="shared" si="4"/>
        <v>94.573643410852711</v>
      </c>
      <c r="J63" s="32">
        <f t="shared" si="5"/>
        <v>83.561643835616437</v>
      </c>
      <c r="K63" s="35">
        <v>73</v>
      </c>
      <c r="L63" s="32">
        <f t="shared" si="6"/>
        <v>56.589147286821706</v>
      </c>
      <c r="M63" s="35">
        <v>49</v>
      </c>
      <c r="N63" s="32">
        <f t="shared" si="7"/>
        <v>37.984496124031011</v>
      </c>
      <c r="O63" s="99">
        <f t="shared" si="20"/>
        <v>7</v>
      </c>
      <c r="P63" s="32">
        <f t="shared" si="8"/>
        <v>5.4263565891472867</v>
      </c>
      <c r="Q63" s="35">
        <v>2</v>
      </c>
      <c r="R63" s="32">
        <f t="shared" si="9"/>
        <v>28.571428571428569</v>
      </c>
      <c r="S63" s="35">
        <v>22</v>
      </c>
      <c r="T63" s="32">
        <f t="shared" si="10"/>
        <v>17.054263565891471</v>
      </c>
      <c r="U63" s="35">
        <v>5</v>
      </c>
      <c r="V63" s="32">
        <f t="shared" si="11"/>
        <v>3.8759689922480618</v>
      </c>
      <c r="W63" s="35">
        <v>3</v>
      </c>
      <c r="X63" s="32">
        <f t="shared" si="12"/>
        <v>2.3255813953488373</v>
      </c>
      <c r="Y63" s="35">
        <v>16</v>
      </c>
      <c r="Z63" s="32">
        <f t="shared" si="13"/>
        <v>12.403100775193799</v>
      </c>
      <c r="AA63" s="35">
        <v>1</v>
      </c>
      <c r="AB63" s="32">
        <f t="shared" si="14"/>
        <v>0.77519379844961245</v>
      </c>
      <c r="AC63" s="32">
        <f t="shared" si="15"/>
        <v>6.25</v>
      </c>
      <c r="AD63" s="35">
        <v>11</v>
      </c>
      <c r="AE63" s="32">
        <f t="shared" si="16"/>
        <v>8.5271317829457356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194</v>
      </c>
      <c r="D64" s="10">
        <f>SUM(D65:D71)</f>
        <v>174</v>
      </c>
      <c r="E64" s="43">
        <f>IF(C64=0,0,D64/C64*100)</f>
        <v>89.690721649484544</v>
      </c>
      <c r="F64" s="10">
        <f>SUM(F65:F71)</f>
        <v>71</v>
      </c>
      <c r="G64" s="43">
        <f>IF(D64=0,0,F64/D64*100)</f>
        <v>40.804597701149426</v>
      </c>
      <c r="H64" s="61">
        <f>SUM(H65:H71)</f>
        <v>141</v>
      </c>
      <c r="I64" s="43">
        <f>IF(D64=0,0,H64/D64*100)</f>
        <v>81.034482758620683</v>
      </c>
      <c r="J64" s="43">
        <f>IF(C64=0,0,H64/C64*100)</f>
        <v>72.680412371134011</v>
      </c>
      <c r="K64" s="10">
        <f>SUM(K65:K71)</f>
        <v>83</v>
      </c>
      <c r="L64" s="43">
        <f>IF(D64=0,0,K64/D64*100)</f>
        <v>47.701149425287355</v>
      </c>
      <c r="M64" s="10">
        <f>SUM(M65:M71)</f>
        <v>58</v>
      </c>
      <c r="N64" s="43">
        <f>IF(D64=0,0,M64/D64*100)</f>
        <v>33.333333333333329</v>
      </c>
      <c r="O64" s="61">
        <f>SUM(O65:O71)</f>
        <v>33</v>
      </c>
      <c r="P64" s="43">
        <f>IF(D64=0,0,O64/D64*100)</f>
        <v>18.96551724137931</v>
      </c>
      <c r="Q64" s="10">
        <f>SUM(Q65:Q71)</f>
        <v>1</v>
      </c>
      <c r="R64" s="43">
        <f t="shared" si="9"/>
        <v>3.0303030303030303</v>
      </c>
      <c r="S64" s="10">
        <f>SUM(S65:S71)</f>
        <v>45</v>
      </c>
      <c r="T64" s="43">
        <f>IF(D64=0,0,S64/D64*100)</f>
        <v>25.862068965517242</v>
      </c>
      <c r="U64" s="10">
        <f>SUM(U65:U71)</f>
        <v>9</v>
      </c>
      <c r="V64" s="43">
        <f t="shared" si="11"/>
        <v>5.1724137931034484</v>
      </c>
      <c r="W64" s="10">
        <f>SUM(W65:W71)</f>
        <v>4</v>
      </c>
      <c r="X64" s="43">
        <f>IF(D64=0,0,W64/D64*100)</f>
        <v>2.2988505747126435</v>
      </c>
      <c r="Y64" s="10">
        <f>SUM(Y65:Y71)</f>
        <v>21</v>
      </c>
      <c r="Z64" s="43">
        <f>IF(D64=0,0,Y64/D64*100)</f>
        <v>12.068965517241379</v>
      </c>
      <c r="AA64" s="10">
        <f>SUM(AA65:AA71)</f>
        <v>1</v>
      </c>
      <c r="AB64" s="43">
        <f>IF(D64=0,0,AA64/D64*100)</f>
        <v>0.57471264367816088</v>
      </c>
      <c r="AC64" s="43">
        <f>IF(Y64=0,0,AA64/Y64*100)</f>
        <v>4.7619047619047619</v>
      </c>
      <c r="AD64" s="10">
        <f>SUM(AD65:AD71)</f>
        <v>14</v>
      </c>
      <c r="AE64" s="43">
        <f t="shared" si="16"/>
        <v>8.0459770114942533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4</v>
      </c>
      <c r="D65" s="35">
        <v>4</v>
      </c>
      <c r="E65" s="32">
        <f t="shared" si="2"/>
        <v>100</v>
      </c>
      <c r="F65" s="35">
        <v>0</v>
      </c>
      <c r="G65" s="32">
        <f t="shared" si="3"/>
        <v>0</v>
      </c>
      <c r="H65" s="106">
        <f t="shared" si="0"/>
        <v>4</v>
      </c>
      <c r="I65" s="32">
        <f t="shared" si="4"/>
        <v>100</v>
      </c>
      <c r="J65" s="32">
        <f t="shared" si="5"/>
        <v>100</v>
      </c>
      <c r="K65" s="35">
        <v>2</v>
      </c>
      <c r="L65" s="32">
        <f t="shared" si="6"/>
        <v>50</v>
      </c>
      <c r="M65" s="35">
        <v>2</v>
      </c>
      <c r="N65" s="32">
        <f t="shared" si="7"/>
        <v>50</v>
      </c>
      <c r="O65" s="99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2</v>
      </c>
      <c r="T65" s="32">
        <f t="shared" si="10"/>
        <v>50</v>
      </c>
      <c r="U65" s="35">
        <v>2</v>
      </c>
      <c r="V65" s="32">
        <f t="shared" si="11"/>
        <v>50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0</v>
      </c>
      <c r="D66" s="35">
        <v>0</v>
      </c>
      <c r="E66" s="32">
        <f t="shared" si="2"/>
        <v>0</v>
      </c>
      <c r="F66" s="35">
        <v>0</v>
      </c>
      <c r="G66" s="32">
        <f t="shared" si="3"/>
        <v>0</v>
      </c>
      <c r="H66" s="106">
        <f t="shared" si="0"/>
        <v>0</v>
      </c>
      <c r="I66" s="32">
        <f t="shared" si="4"/>
        <v>0</v>
      </c>
      <c r="J66" s="32">
        <f t="shared" si="5"/>
        <v>0</v>
      </c>
      <c r="K66" s="35">
        <v>0</v>
      </c>
      <c r="L66" s="32">
        <f t="shared" si="6"/>
        <v>0</v>
      </c>
      <c r="M66" s="35">
        <v>0</v>
      </c>
      <c r="N66" s="32">
        <f t="shared" si="7"/>
        <v>0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29</v>
      </c>
      <c r="D67" s="35">
        <v>19</v>
      </c>
      <c r="E67" s="32">
        <f t="shared" si="2"/>
        <v>65.517241379310349</v>
      </c>
      <c r="F67" s="35">
        <v>5</v>
      </c>
      <c r="G67" s="32">
        <f t="shared" si="3"/>
        <v>26.315789473684209</v>
      </c>
      <c r="H67" s="106">
        <f t="shared" si="0"/>
        <v>19</v>
      </c>
      <c r="I67" s="32">
        <f t="shared" si="4"/>
        <v>100</v>
      </c>
      <c r="J67" s="32">
        <f t="shared" si="5"/>
        <v>65.517241379310349</v>
      </c>
      <c r="K67" s="35">
        <v>16</v>
      </c>
      <c r="L67" s="32">
        <f t="shared" si="6"/>
        <v>84.210526315789465</v>
      </c>
      <c r="M67" s="35">
        <v>3</v>
      </c>
      <c r="N67" s="32">
        <f t="shared" si="7"/>
        <v>15.789473684210526</v>
      </c>
      <c r="O67" s="99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6</v>
      </c>
      <c r="T67" s="32">
        <f t="shared" si="10"/>
        <v>31.578947368421051</v>
      </c>
      <c r="U67" s="35">
        <v>1</v>
      </c>
      <c r="V67" s="32">
        <f t="shared" si="11"/>
        <v>5.2631578947368416</v>
      </c>
      <c r="W67" s="35">
        <v>0</v>
      </c>
      <c r="X67" s="32">
        <f t="shared" si="12"/>
        <v>0</v>
      </c>
      <c r="Y67" s="35">
        <v>4</v>
      </c>
      <c r="Z67" s="32">
        <f t="shared" si="13"/>
        <v>21.052631578947366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4</v>
      </c>
      <c r="D68" s="35">
        <v>4</v>
      </c>
      <c r="E68" s="32">
        <f t="shared" si="2"/>
        <v>100</v>
      </c>
      <c r="F68" s="35">
        <v>0</v>
      </c>
      <c r="G68" s="32">
        <f t="shared" si="3"/>
        <v>0</v>
      </c>
      <c r="H68" s="106">
        <f t="shared" si="0"/>
        <v>4</v>
      </c>
      <c r="I68" s="32">
        <f t="shared" si="4"/>
        <v>100</v>
      </c>
      <c r="J68" s="32">
        <f t="shared" si="5"/>
        <v>100</v>
      </c>
      <c r="K68" s="35">
        <v>1</v>
      </c>
      <c r="L68" s="32">
        <f t="shared" si="6"/>
        <v>25</v>
      </c>
      <c r="M68" s="35">
        <v>3</v>
      </c>
      <c r="N68" s="32">
        <f t="shared" si="7"/>
        <v>75</v>
      </c>
      <c r="O68" s="99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2</v>
      </c>
      <c r="T68" s="32">
        <f t="shared" si="10"/>
        <v>50</v>
      </c>
      <c r="U68" s="35">
        <v>1</v>
      </c>
      <c r="V68" s="32">
        <f t="shared" si="11"/>
        <v>25</v>
      </c>
      <c r="W68" s="35">
        <v>0</v>
      </c>
      <c r="X68" s="32">
        <f t="shared" si="12"/>
        <v>0</v>
      </c>
      <c r="Y68" s="35">
        <v>0</v>
      </c>
      <c r="Z68" s="32">
        <f t="shared" si="13"/>
        <v>0</v>
      </c>
      <c r="AA68" s="35">
        <v>0</v>
      </c>
      <c r="AB68" s="32">
        <f t="shared" si="14"/>
        <v>0</v>
      </c>
      <c r="AC68" s="32">
        <f t="shared" si="15"/>
        <v>0</v>
      </c>
      <c r="AD68" s="35">
        <v>0</v>
      </c>
      <c r="AE68" s="32">
        <f t="shared" si="16"/>
        <v>0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0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0</v>
      </c>
      <c r="I69" s="32">
        <f t="shared" si="4"/>
        <v>0</v>
      </c>
      <c r="J69" s="32">
        <f t="shared" si="5"/>
        <v>0</v>
      </c>
      <c r="K69" s="35">
        <v>0</v>
      </c>
      <c r="L69" s="32">
        <f t="shared" si="6"/>
        <v>0</v>
      </c>
      <c r="M69" s="35">
        <v>0</v>
      </c>
      <c r="N69" s="32">
        <f t="shared" si="7"/>
        <v>0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0</v>
      </c>
      <c r="T69" s="32">
        <f t="shared" si="10"/>
        <v>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21</v>
      </c>
      <c r="D70" s="35">
        <v>12</v>
      </c>
      <c r="E70" s="32">
        <f t="shared" si="2"/>
        <v>57.142857142857139</v>
      </c>
      <c r="F70" s="35">
        <v>0</v>
      </c>
      <c r="G70" s="32">
        <f t="shared" si="3"/>
        <v>0</v>
      </c>
      <c r="H70" s="106">
        <f t="shared" si="0"/>
        <v>12</v>
      </c>
      <c r="I70" s="32">
        <f t="shared" si="4"/>
        <v>100</v>
      </c>
      <c r="J70" s="32">
        <f t="shared" si="5"/>
        <v>57.142857142857139</v>
      </c>
      <c r="K70" s="35">
        <v>9</v>
      </c>
      <c r="L70" s="32">
        <f t="shared" si="6"/>
        <v>75</v>
      </c>
      <c r="M70" s="35">
        <v>3</v>
      </c>
      <c r="N70" s="32">
        <f t="shared" si="7"/>
        <v>25</v>
      </c>
      <c r="O70" s="99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4</v>
      </c>
      <c r="T70" s="32">
        <f t="shared" si="10"/>
        <v>33.333333333333329</v>
      </c>
      <c r="U70" s="35">
        <v>0</v>
      </c>
      <c r="V70" s="32">
        <f t="shared" si="11"/>
        <v>0</v>
      </c>
      <c r="W70" s="35">
        <v>2</v>
      </c>
      <c r="X70" s="32">
        <f t="shared" si="12"/>
        <v>16.666666666666664</v>
      </c>
      <c r="Y70" s="35">
        <v>0</v>
      </c>
      <c r="Z70" s="32">
        <f t="shared" si="13"/>
        <v>0</v>
      </c>
      <c r="AA70" s="35">
        <v>1</v>
      </c>
      <c r="AB70" s="32">
        <f t="shared" si="14"/>
        <v>8.3333333333333321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f>8+128</f>
        <v>136</v>
      </c>
      <c r="D71" s="35">
        <f>8+127</f>
        <v>135</v>
      </c>
      <c r="E71" s="32">
        <f t="shared" si="2"/>
        <v>99.264705882352942</v>
      </c>
      <c r="F71" s="35">
        <v>66</v>
      </c>
      <c r="G71" s="32">
        <f t="shared" si="3"/>
        <v>48.888888888888886</v>
      </c>
      <c r="H71" s="106">
        <f t="shared" si="0"/>
        <v>102</v>
      </c>
      <c r="I71" s="32">
        <f t="shared" si="4"/>
        <v>75.555555555555557</v>
      </c>
      <c r="J71" s="32">
        <f t="shared" si="5"/>
        <v>75</v>
      </c>
      <c r="K71" s="35">
        <f>8+47</f>
        <v>55</v>
      </c>
      <c r="L71" s="32">
        <f t="shared" si="6"/>
        <v>40.74074074074074</v>
      </c>
      <c r="M71" s="35">
        <v>47</v>
      </c>
      <c r="N71" s="32">
        <f t="shared" si="7"/>
        <v>34.814814814814817</v>
      </c>
      <c r="O71" s="99">
        <f t="shared" si="21"/>
        <v>33</v>
      </c>
      <c r="P71" s="32">
        <f t="shared" si="8"/>
        <v>24.444444444444443</v>
      </c>
      <c r="Q71" s="35">
        <v>1</v>
      </c>
      <c r="R71" s="32">
        <f t="shared" si="9"/>
        <v>3.0303030303030303</v>
      </c>
      <c r="S71" s="35">
        <v>31</v>
      </c>
      <c r="T71" s="32">
        <f t="shared" si="10"/>
        <v>22.962962962962962</v>
      </c>
      <c r="U71" s="35">
        <v>5</v>
      </c>
      <c r="V71" s="32">
        <f t="shared" si="11"/>
        <v>3.7037037037037033</v>
      </c>
      <c r="W71" s="35">
        <v>2</v>
      </c>
      <c r="X71" s="32">
        <f t="shared" si="12"/>
        <v>1.4814814814814816</v>
      </c>
      <c r="Y71" s="35">
        <v>17</v>
      </c>
      <c r="Z71" s="32">
        <f t="shared" si="13"/>
        <v>12.592592592592592</v>
      </c>
      <c r="AA71" s="35">
        <v>0</v>
      </c>
      <c r="AB71" s="32">
        <f t="shared" si="14"/>
        <v>0</v>
      </c>
      <c r="AC71" s="32">
        <f t="shared" si="15"/>
        <v>0</v>
      </c>
      <c r="AD71" s="35">
        <v>14</v>
      </c>
      <c r="AE71" s="32">
        <f t="shared" si="16"/>
        <v>10.37037037037037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944</v>
      </c>
      <c r="D72" s="10">
        <f>SUM(D73:D78)</f>
        <v>1034</v>
      </c>
      <c r="E72" s="43">
        <f t="shared" si="2"/>
        <v>109.53389830508475</v>
      </c>
      <c r="F72" s="10">
        <f>SUM(F73:F78)</f>
        <v>734</v>
      </c>
      <c r="G72" s="43">
        <f t="shared" si="3"/>
        <v>70.986460348162467</v>
      </c>
      <c r="H72" s="61">
        <f>SUM(H73:H78)</f>
        <v>896</v>
      </c>
      <c r="I72" s="43">
        <f>IF(D72=0,0,H72/D72*100)</f>
        <v>86.65377176015474</v>
      </c>
      <c r="J72" s="43">
        <f>IF(C72=0,0,H72/C72*100)</f>
        <v>94.915254237288138</v>
      </c>
      <c r="K72" s="10">
        <f>SUM(K73:K78)</f>
        <v>577</v>
      </c>
      <c r="L72" s="43">
        <f t="shared" si="6"/>
        <v>55.802707930367504</v>
      </c>
      <c r="M72" s="10">
        <f>SUM(M73:M78)</f>
        <v>319</v>
      </c>
      <c r="N72" s="43">
        <f>IF(D72=0,0,M72/D72*100)</f>
        <v>30.851063829787233</v>
      </c>
      <c r="O72" s="61">
        <f>SUM(O73:O78)</f>
        <v>138</v>
      </c>
      <c r="P72" s="43">
        <f>IF(D72=0,0,O72/D72*100)</f>
        <v>13.346228239845262</v>
      </c>
      <c r="Q72" s="10">
        <f>SUM(Q73:Q78)</f>
        <v>1</v>
      </c>
      <c r="R72" s="43">
        <f t="shared" si="9"/>
        <v>0.72463768115942029</v>
      </c>
      <c r="S72" s="10">
        <f>SUM(S73:S78)</f>
        <v>135</v>
      </c>
      <c r="T72" s="43">
        <f>IF(D72=0,0,S72/D72*100)</f>
        <v>13.056092843326885</v>
      </c>
      <c r="U72" s="10">
        <f>SUM(U73:U78)</f>
        <v>35</v>
      </c>
      <c r="V72" s="43">
        <f t="shared" si="11"/>
        <v>3.3849129593810443</v>
      </c>
      <c r="W72" s="10">
        <f>SUM(W73:W78)</f>
        <v>194</v>
      </c>
      <c r="X72" s="43">
        <f>IF(D72=0,0,W72/D72*100)</f>
        <v>18.762088974854933</v>
      </c>
      <c r="Y72" s="10">
        <f>SUM(Y73:Y78)</f>
        <v>211</v>
      </c>
      <c r="Z72" s="43">
        <f>IF(D72=0,0,Y72/D72*100)</f>
        <v>20.406189555125724</v>
      </c>
      <c r="AA72" s="10">
        <f>SUM(AA73:AA78)</f>
        <v>1</v>
      </c>
      <c r="AB72" s="43">
        <f>IF(D72=0,0,AA72/D72*100)</f>
        <v>9.6711798839458421E-2</v>
      </c>
      <c r="AC72" s="43">
        <f>IF(Y72=0,0,AA72/Y72*100)</f>
        <v>0.47393364928909953</v>
      </c>
      <c r="AD72" s="10">
        <f>SUM(AD73:AD78)</f>
        <v>199</v>
      </c>
      <c r="AE72" s="43">
        <f t="shared" si="16"/>
        <v>19.245647969052225</v>
      </c>
      <c r="AF72" s="10">
        <f>SUM(AF73:AF78)</f>
        <v>1</v>
      </c>
      <c r="AG72" s="43">
        <f>IF(D72=0,0,AF72/D72*100)</f>
        <v>9.6711798839458421E-2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50</v>
      </c>
      <c r="D73" s="35">
        <v>43</v>
      </c>
      <c r="E73" s="32">
        <f t="shared" si="2"/>
        <v>86</v>
      </c>
      <c r="F73" s="35">
        <v>20</v>
      </c>
      <c r="G73" s="32">
        <f t="shared" si="3"/>
        <v>46.511627906976742</v>
      </c>
      <c r="H73" s="106">
        <f t="shared" si="0"/>
        <v>42</v>
      </c>
      <c r="I73" s="32">
        <f t="shared" si="4"/>
        <v>97.674418604651152</v>
      </c>
      <c r="J73" s="32">
        <f t="shared" si="5"/>
        <v>84</v>
      </c>
      <c r="K73" s="35">
        <v>24</v>
      </c>
      <c r="L73" s="32">
        <f t="shared" si="6"/>
        <v>55.813953488372093</v>
      </c>
      <c r="M73" s="35">
        <v>18</v>
      </c>
      <c r="N73" s="32">
        <f t="shared" si="7"/>
        <v>41.860465116279073</v>
      </c>
      <c r="O73" s="99">
        <f t="shared" ref="O73:O78" si="22">D73-H73</f>
        <v>1</v>
      </c>
      <c r="P73" s="32">
        <f t="shared" si="8"/>
        <v>2.3255813953488373</v>
      </c>
      <c r="Q73" s="35">
        <v>0</v>
      </c>
      <c r="R73" s="32">
        <f t="shared" si="9"/>
        <v>0</v>
      </c>
      <c r="S73" s="35">
        <v>7</v>
      </c>
      <c r="T73" s="32">
        <f t="shared" si="10"/>
        <v>16.279069767441861</v>
      </c>
      <c r="U73" s="35">
        <v>4</v>
      </c>
      <c r="V73" s="32">
        <f t="shared" si="11"/>
        <v>9.3023255813953494</v>
      </c>
      <c r="W73" s="35">
        <v>0</v>
      </c>
      <c r="X73" s="32">
        <f t="shared" si="12"/>
        <v>0</v>
      </c>
      <c r="Y73" s="35">
        <v>4</v>
      </c>
      <c r="Z73" s="32">
        <f t="shared" si="13"/>
        <v>9.3023255813953494</v>
      </c>
      <c r="AA73" s="35">
        <v>0</v>
      </c>
      <c r="AB73" s="32">
        <f t="shared" si="14"/>
        <v>0</v>
      </c>
      <c r="AC73" s="32">
        <f t="shared" si="15"/>
        <v>0</v>
      </c>
      <c r="AD73" s="35">
        <v>5</v>
      </c>
      <c r="AE73" s="32">
        <f t="shared" si="16"/>
        <v>11.627906976744185</v>
      </c>
      <c r="AF73" s="35">
        <v>1</v>
      </c>
      <c r="AG73" s="32">
        <f t="shared" si="17"/>
        <v>2.3255813953488373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307</v>
      </c>
      <c r="D74" s="35">
        <v>273</v>
      </c>
      <c r="E74" s="32">
        <f t="shared" si="2"/>
        <v>88.925081433224747</v>
      </c>
      <c r="F74" s="35">
        <v>205</v>
      </c>
      <c r="G74" s="32">
        <f t="shared" si="3"/>
        <v>75.091575091575095</v>
      </c>
      <c r="H74" s="106">
        <f t="shared" si="0"/>
        <v>244</v>
      </c>
      <c r="I74" s="32">
        <f t="shared" si="4"/>
        <v>89.377289377289387</v>
      </c>
      <c r="J74" s="32">
        <f t="shared" si="5"/>
        <v>79.478827361563518</v>
      </c>
      <c r="K74" s="35">
        <v>175</v>
      </c>
      <c r="L74" s="32">
        <f t="shared" si="6"/>
        <v>64.102564102564102</v>
      </c>
      <c r="M74" s="35">
        <v>69</v>
      </c>
      <c r="N74" s="32">
        <f t="shared" si="7"/>
        <v>25.274725274725274</v>
      </c>
      <c r="O74" s="99">
        <f t="shared" si="22"/>
        <v>29</v>
      </c>
      <c r="P74" s="32">
        <f t="shared" si="8"/>
        <v>10.622710622710622</v>
      </c>
      <c r="Q74" s="35">
        <v>1</v>
      </c>
      <c r="R74" s="32">
        <f t="shared" si="9"/>
        <v>3.4482758620689653</v>
      </c>
      <c r="S74" s="35">
        <v>18</v>
      </c>
      <c r="T74" s="32">
        <f t="shared" si="10"/>
        <v>6.593406593406594</v>
      </c>
      <c r="U74" s="35">
        <v>12</v>
      </c>
      <c r="V74" s="32">
        <f t="shared" si="11"/>
        <v>4.395604395604396</v>
      </c>
      <c r="W74" s="35">
        <v>13</v>
      </c>
      <c r="X74" s="32">
        <f t="shared" si="12"/>
        <v>4.7619047619047619</v>
      </c>
      <c r="Y74" s="35">
        <v>50</v>
      </c>
      <c r="Z74" s="32">
        <f t="shared" si="13"/>
        <v>18.315018315018314</v>
      </c>
      <c r="AA74" s="35">
        <v>0</v>
      </c>
      <c r="AB74" s="32">
        <f t="shared" si="14"/>
        <v>0</v>
      </c>
      <c r="AC74" s="32">
        <f t="shared" si="15"/>
        <v>0</v>
      </c>
      <c r="AD74" s="35">
        <v>60</v>
      </c>
      <c r="AE74" s="32">
        <f t="shared" si="16"/>
        <v>21.978021978021978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348</v>
      </c>
      <c r="D75" s="35">
        <v>337</v>
      </c>
      <c r="E75" s="32">
        <f t="shared" si="2"/>
        <v>96.839080459770116</v>
      </c>
      <c r="F75" s="35">
        <v>273</v>
      </c>
      <c r="G75" s="32">
        <f t="shared" si="3"/>
        <v>81.008902077151333</v>
      </c>
      <c r="H75" s="106">
        <f t="shared" si="0"/>
        <v>230</v>
      </c>
      <c r="I75" s="32">
        <f t="shared" si="4"/>
        <v>68.249258160237389</v>
      </c>
      <c r="J75" s="32">
        <f t="shared" si="5"/>
        <v>66.091954022988503</v>
      </c>
      <c r="K75" s="35">
        <v>102</v>
      </c>
      <c r="L75" s="32">
        <f t="shared" si="6"/>
        <v>30.267062314540063</v>
      </c>
      <c r="M75" s="35">
        <v>128</v>
      </c>
      <c r="N75" s="32">
        <f t="shared" si="7"/>
        <v>37.982195845697333</v>
      </c>
      <c r="O75" s="99">
        <f t="shared" si="22"/>
        <v>107</v>
      </c>
      <c r="P75" s="32">
        <f t="shared" si="8"/>
        <v>31.750741839762615</v>
      </c>
      <c r="Q75" s="35">
        <v>0</v>
      </c>
      <c r="R75" s="32">
        <f t="shared" si="9"/>
        <v>0</v>
      </c>
      <c r="S75" s="35">
        <v>44</v>
      </c>
      <c r="T75" s="32">
        <f t="shared" si="10"/>
        <v>13.056379821958458</v>
      </c>
      <c r="U75" s="35">
        <v>11</v>
      </c>
      <c r="V75" s="32">
        <f t="shared" si="11"/>
        <v>3.2640949554896146</v>
      </c>
      <c r="W75" s="35">
        <v>3</v>
      </c>
      <c r="X75" s="32">
        <f t="shared" si="12"/>
        <v>0.89020771513353114</v>
      </c>
      <c r="Y75" s="35">
        <v>103</v>
      </c>
      <c r="Z75" s="32">
        <f t="shared" si="13"/>
        <v>30.563798219584569</v>
      </c>
      <c r="AA75" s="35">
        <v>0</v>
      </c>
      <c r="AB75" s="32">
        <f t="shared" si="14"/>
        <v>0</v>
      </c>
      <c r="AC75" s="32">
        <f t="shared" si="15"/>
        <v>0</v>
      </c>
      <c r="AD75" s="35">
        <v>79</v>
      </c>
      <c r="AE75" s="32">
        <f t="shared" si="16"/>
        <v>23.442136498516319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208</v>
      </c>
      <c r="D76" s="35">
        <v>355</v>
      </c>
      <c r="E76" s="32">
        <f t="shared" si="2"/>
        <v>170.67307692307691</v>
      </c>
      <c r="F76" s="35">
        <v>221</v>
      </c>
      <c r="G76" s="32">
        <f t="shared" si="3"/>
        <v>62.25352112676056</v>
      </c>
      <c r="H76" s="106">
        <f t="shared" si="0"/>
        <v>355</v>
      </c>
      <c r="I76" s="32">
        <f t="shared" si="4"/>
        <v>100</v>
      </c>
      <c r="J76" s="32">
        <f t="shared" si="5"/>
        <v>170.67307692307691</v>
      </c>
      <c r="K76" s="35">
        <v>265</v>
      </c>
      <c r="L76" s="32">
        <f t="shared" si="6"/>
        <v>74.647887323943664</v>
      </c>
      <c r="M76" s="35">
        <v>90</v>
      </c>
      <c r="N76" s="32">
        <f t="shared" si="7"/>
        <v>25.352112676056336</v>
      </c>
      <c r="O76" s="99">
        <f t="shared" si="22"/>
        <v>0</v>
      </c>
      <c r="P76" s="32">
        <f t="shared" si="8"/>
        <v>0</v>
      </c>
      <c r="Q76" s="35">
        <v>0</v>
      </c>
      <c r="R76" s="32">
        <f t="shared" si="9"/>
        <v>0</v>
      </c>
      <c r="S76" s="35">
        <v>66</v>
      </c>
      <c r="T76" s="32">
        <f t="shared" si="10"/>
        <v>18.591549295774648</v>
      </c>
      <c r="U76" s="35">
        <v>5</v>
      </c>
      <c r="V76" s="32">
        <f t="shared" si="11"/>
        <v>1.4084507042253522</v>
      </c>
      <c r="W76" s="35">
        <v>178</v>
      </c>
      <c r="X76" s="32">
        <f t="shared" si="12"/>
        <v>50.140845070422536</v>
      </c>
      <c r="Y76" s="35">
        <v>49</v>
      </c>
      <c r="Z76" s="32">
        <f t="shared" si="13"/>
        <v>13.802816901408452</v>
      </c>
      <c r="AA76" s="35">
        <v>1</v>
      </c>
      <c r="AB76" s="32">
        <f t="shared" si="14"/>
        <v>0.28169014084507044</v>
      </c>
      <c r="AC76" s="32">
        <f t="shared" si="15"/>
        <v>2.0408163265306123</v>
      </c>
      <c r="AD76" s="35">
        <v>51</v>
      </c>
      <c r="AE76" s="32">
        <f t="shared" si="16"/>
        <v>14.366197183098592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17</v>
      </c>
      <c r="D77" s="35">
        <v>12</v>
      </c>
      <c r="E77" s="32">
        <f t="shared" si="2"/>
        <v>70.588235294117652</v>
      </c>
      <c r="F77" s="35">
        <v>12</v>
      </c>
      <c r="G77" s="32">
        <f t="shared" si="3"/>
        <v>100</v>
      </c>
      <c r="H77" s="106">
        <f t="shared" si="0"/>
        <v>12</v>
      </c>
      <c r="I77" s="32">
        <f t="shared" si="4"/>
        <v>100</v>
      </c>
      <c r="J77" s="32">
        <f t="shared" si="5"/>
        <v>70.588235294117652</v>
      </c>
      <c r="K77" s="35">
        <v>6</v>
      </c>
      <c r="L77" s="32">
        <f t="shared" si="6"/>
        <v>50</v>
      </c>
      <c r="M77" s="35">
        <v>6</v>
      </c>
      <c r="N77" s="32">
        <f t="shared" si="7"/>
        <v>50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5</v>
      </c>
      <c r="Z77" s="32">
        <f t="shared" si="13"/>
        <v>41.666666666666671</v>
      </c>
      <c r="AA77" s="35">
        <v>0</v>
      </c>
      <c r="AB77" s="32">
        <f t="shared" si="14"/>
        <v>0</v>
      </c>
      <c r="AC77" s="32">
        <f t="shared" si="15"/>
        <v>0</v>
      </c>
      <c r="AD77" s="35">
        <v>4</v>
      </c>
      <c r="AE77" s="32">
        <f t="shared" si="16"/>
        <v>33.333333333333329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14</v>
      </c>
      <c r="D78" s="35">
        <v>14</v>
      </c>
      <c r="E78" s="32">
        <f t="shared" si="2"/>
        <v>100</v>
      </c>
      <c r="F78" s="35">
        <v>3</v>
      </c>
      <c r="G78" s="32">
        <f t="shared" si="3"/>
        <v>21.428571428571427</v>
      </c>
      <c r="H78" s="106">
        <f t="shared" si="0"/>
        <v>13</v>
      </c>
      <c r="I78" s="32">
        <f t="shared" si="4"/>
        <v>92.857142857142861</v>
      </c>
      <c r="J78" s="32">
        <f t="shared" si="5"/>
        <v>92.857142857142861</v>
      </c>
      <c r="K78" s="35">
        <v>5</v>
      </c>
      <c r="L78" s="32">
        <f t="shared" si="6"/>
        <v>35.714285714285715</v>
      </c>
      <c r="M78" s="35">
        <v>8</v>
      </c>
      <c r="N78" s="32">
        <f t="shared" si="7"/>
        <v>57.142857142857139</v>
      </c>
      <c r="O78" s="99">
        <f t="shared" si="22"/>
        <v>1</v>
      </c>
      <c r="P78" s="32">
        <f t="shared" si="8"/>
        <v>7.1428571428571423</v>
      </c>
      <c r="Q78" s="35">
        <v>0</v>
      </c>
      <c r="R78" s="32">
        <f t="shared" si="9"/>
        <v>0</v>
      </c>
      <c r="S78" s="35">
        <v>0</v>
      </c>
      <c r="T78" s="32">
        <f t="shared" si="10"/>
        <v>0</v>
      </c>
      <c r="U78" s="35">
        <v>3</v>
      </c>
      <c r="V78" s="32">
        <f t="shared" si="11"/>
        <v>21.428571428571427</v>
      </c>
      <c r="W78" s="35">
        <v>0</v>
      </c>
      <c r="X78" s="32">
        <f t="shared" si="12"/>
        <v>0</v>
      </c>
      <c r="Y78" s="35">
        <v>0</v>
      </c>
      <c r="Z78" s="32">
        <f t="shared" si="13"/>
        <v>0</v>
      </c>
      <c r="AA78" s="35">
        <v>0</v>
      </c>
      <c r="AB78" s="32">
        <f t="shared" si="14"/>
        <v>0</v>
      </c>
      <c r="AC78" s="32">
        <f t="shared" si="15"/>
        <v>0</v>
      </c>
      <c r="AD78" s="35">
        <v>0</v>
      </c>
      <c r="AE78" s="32">
        <f t="shared" si="16"/>
        <v>0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1150</v>
      </c>
      <c r="D79" s="10">
        <f>SUM(D80:D89)</f>
        <v>1102</v>
      </c>
      <c r="E79" s="43">
        <f>IF(C79=0,0,D79/C79*100)</f>
        <v>95.826086956521735</v>
      </c>
      <c r="F79" s="10">
        <f>SUM(F80:F89)</f>
        <v>772</v>
      </c>
      <c r="G79" s="43">
        <f>IF(D79=0,0,F79/D79*100)</f>
        <v>70.054446460980031</v>
      </c>
      <c r="H79" s="61">
        <f>SUM(H80:H89)</f>
        <v>865</v>
      </c>
      <c r="I79" s="43">
        <f>IF(D79=0,0,H79/D79*100)</f>
        <v>78.493647912885663</v>
      </c>
      <c r="J79" s="43">
        <f>IF(C79=0,0,H79/C79*100)</f>
        <v>75.217391304347828</v>
      </c>
      <c r="K79" s="10">
        <f>SUM(K80:K89)</f>
        <v>562</v>
      </c>
      <c r="L79" s="43">
        <f t="shared" si="6"/>
        <v>50.998185117967331</v>
      </c>
      <c r="M79" s="10">
        <f>SUM(M80:M89)</f>
        <v>303</v>
      </c>
      <c r="N79" s="43">
        <f>IF(D79=0,0,M79/D79*100)</f>
        <v>27.495462794918328</v>
      </c>
      <c r="O79" s="61">
        <f>SUM(O80:O89)</f>
        <v>237</v>
      </c>
      <c r="P79" s="43">
        <f>IF(D79=0,0,O79/D79*100)</f>
        <v>21.50635208711434</v>
      </c>
      <c r="Q79" s="10">
        <f>SUM(Q80:Q89)</f>
        <v>3</v>
      </c>
      <c r="R79" s="43">
        <f t="shared" si="9"/>
        <v>1.2658227848101267</v>
      </c>
      <c r="S79" s="10">
        <f>SUM(S80:S89)</f>
        <v>160</v>
      </c>
      <c r="T79" s="43">
        <f>IF(D79=0,0,S79/D79*100)</f>
        <v>14.519056261343014</v>
      </c>
      <c r="U79" s="10">
        <f>SUM(U80:U89)</f>
        <v>87</v>
      </c>
      <c r="V79" s="43">
        <f t="shared" si="11"/>
        <v>7.8947368421052628</v>
      </c>
      <c r="W79" s="10">
        <f>SUM(W80:W89)</f>
        <v>8</v>
      </c>
      <c r="X79" s="43">
        <f>IF(D79=0,0,W79/D79*100)</f>
        <v>0.72595281306715065</v>
      </c>
      <c r="Y79" s="10">
        <f>SUM(Y80:Y89)</f>
        <v>209</v>
      </c>
      <c r="Z79" s="43">
        <f>IF(D79=0,0,Y79/D79*100)</f>
        <v>18.96551724137931</v>
      </c>
      <c r="AA79" s="10">
        <f>SUM(AA80:AA89)</f>
        <v>4</v>
      </c>
      <c r="AB79" s="43">
        <f>IF(D79=0,0,AA79/D79*100)</f>
        <v>0.36297640653357532</v>
      </c>
      <c r="AC79" s="43">
        <f>IF(Y79=0,0,AA79/Y79*100)</f>
        <v>1.9138755980861244</v>
      </c>
      <c r="AD79" s="10">
        <f>SUM(AD80:AD89)</f>
        <v>204</v>
      </c>
      <c r="AE79" s="43">
        <f t="shared" si="16"/>
        <v>18.511796733212339</v>
      </c>
      <c r="AF79" s="10">
        <f>SUM(AF80:AF89)</f>
        <v>0</v>
      </c>
      <c r="AG79" s="43">
        <f>IF(D79=0,0,AF79/D79*100)</f>
        <v>0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1</v>
      </c>
      <c r="D80" s="35">
        <v>1</v>
      </c>
      <c r="E80" s="32">
        <f t="shared" ref="E80:E101" si="23">IF(C80=0,0,D80/C80*100)</f>
        <v>100</v>
      </c>
      <c r="F80" s="35">
        <v>1</v>
      </c>
      <c r="G80" s="32">
        <f t="shared" ref="G80:G101" si="24">IF(D80=0,0,F80/D80*100)</f>
        <v>100</v>
      </c>
      <c r="H80" s="106">
        <f t="shared" si="0"/>
        <v>0</v>
      </c>
      <c r="I80" s="32">
        <f t="shared" ref="I80:I101" si="25">IF(D80=0,0,H80/D80*100)</f>
        <v>0</v>
      </c>
      <c r="J80" s="32">
        <f t="shared" ref="J80:J101" si="26">IF(C80=0,0,H80/C80*100)</f>
        <v>0</v>
      </c>
      <c r="K80" s="35">
        <v>0</v>
      </c>
      <c r="L80" s="32">
        <f t="shared" ref="L80:L101" si="27">IF(D80=0,0,K80/D80*100)</f>
        <v>0</v>
      </c>
      <c r="M80" s="35">
        <v>0</v>
      </c>
      <c r="N80" s="32">
        <f t="shared" ref="N80:N101" si="28">IF(D80=0,0,M80/D80*100)</f>
        <v>0</v>
      </c>
      <c r="O80" s="99">
        <f t="shared" ref="O80:O89" si="29">D80-H80</f>
        <v>1</v>
      </c>
      <c r="P80" s="32">
        <f t="shared" ref="P80:P101" si="30">IF(D80=0,0,O80/D80*100)</f>
        <v>100</v>
      </c>
      <c r="Q80" s="35">
        <v>0</v>
      </c>
      <c r="R80" s="32">
        <f t="shared" ref="R80:R101" si="31">IF(O80=0,0,Q80/O80*100)</f>
        <v>0</v>
      </c>
      <c r="S80" s="35">
        <v>0</v>
      </c>
      <c r="T80" s="32">
        <f t="shared" ref="T80:T101" si="32">IF(D80=0,0,S80/D80*100)</f>
        <v>0</v>
      </c>
      <c r="U80" s="35">
        <v>0</v>
      </c>
      <c r="V80" s="32">
        <f t="shared" ref="V80:V101" si="33">IF(D80=0,0,U80/D80*100)</f>
        <v>0</v>
      </c>
      <c r="W80" s="35">
        <v>0</v>
      </c>
      <c r="X80" s="32">
        <f t="shared" ref="X80:X101" si="34">IF(D80=0,0,W80/D80*100)</f>
        <v>0</v>
      </c>
      <c r="Y80" s="35">
        <v>0</v>
      </c>
      <c r="Z80" s="32">
        <f t="shared" ref="Z80:Z101" si="35">IF(D80=0,0,Y80/D80*100)</f>
        <v>0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0</v>
      </c>
      <c r="AE80" s="32">
        <f t="shared" ref="AE80:AE101" si="38">IF(D80=0,0,AD80/D80*100)</f>
        <v>0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0</v>
      </c>
      <c r="D81" s="35">
        <v>0</v>
      </c>
      <c r="E81" s="32">
        <f t="shared" si="23"/>
        <v>0</v>
      </c>
      <c r="F81" s="35">
        <v>0</v>
      </c>
      <c r="G81" s="32">
        <f t="shared" si="24"/>
        <v>0</v>
      </c>
      <c r="H81" s="106">
        <f t="shared" ref="H81:H89" si="40">K81+M81</f>
        <v>0</v>
      </c>
      <c r="I81" s="32">
        <f t="shared" si="25"/>
        <v>0</v>
      </c>
      <c r="J81" s="32">
        <f t="shared" si="26"/>
        <v>0</v>
      </c>
      <c r="K81" s="35">
        <v>0</v>
      </c>
      <c r="L81" s="32">
        <f t="shared" si="27"/>
        <v>0</v>
      </c>
      <c r="M81" s="35">
        <v>0</v>
      </c>
      <c r="N81" s="32">
        <f t="shared" si="28"/>
        <v>0</v>
      </c>
      <c r="O81" s="99">
        <f t="shared" si="29"/>
        <v>0</v>
      </c>
      <c r="P81" s="32">
        <f t="shared" si="30"/>
        <v>0</v>
      </c>
      <c r="Q81" s="35">
        <v>0</v>
      </c>
      <c r="R81" s="32">
        <f t="shared" si="31"/>
        <v>0</v>
      </c>
      <c r="S81" s="35">
        <v>0</v>
      </c>
      <c r="T81" s="32">
        <f t="shared" si="32"/>
        <v>0</v>
      </c>
      <c r="U81" s="35">
        <v>0</v>
      </c>
      <c r="V81" s="32">
        <f t="shared" si="33"/>
        <v>0</v>
      </c>
      <c r="W81" s="35">
        <v>0</v>
      </c>
      <c r="X81" s="32">
        <f t="shared" si="34"/>
        <v>0</v>
      </c>
      <c r="Y81" s="35">
        <v>0</v>
      </c>
      <c r="Z81" s="32">
        <f t="shared" si="35"/>
        <v>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0</v>
      </c>
      <c r="D82" s="35">
        <v>0</v>
      </c>
      <c r="E82" s="32">
        <f t="shared" si="23"/>
        <v>0</v>
      </c>
      <c r="F82" s="35">
        <v>0</v>
      </c>
      <c r="G82" s="32">
        <f t="shared" si="24"/>
        <v>0</v>
      </c>
      <c r="H82" s="106">
        <f t="shared" si="40"/>
        <v>0</v>
      </c>
      <c r="I82" s="32">
        <f t="shared" si="25"/>
        <v>0</v>
      </c>
      <c r="J82" s="32">
        <f t="shared" si="26"/>
        <v>0</v>
      </c>
      <c r="K82" s="35">
        <v>0</v>
      </c>
      <c r="L82" s="32">
        <f t="shared" si="27"/>
        <v>0</v>
      </c>
      <c r="M82" s="35">
        <v>0</v>
      </c>
      <c r="N82" s="32">
        <f t="shared" si="28"/>
        <v>0</v>
      </c>
      <c r="O82" s="99">
        <f t="shared" si="29"/>
        <v>0</v>
      </c>
      <c r="P82" s="32">
        <f t="shared" si="30"/>
        <v>0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0</v>
      </c>
      <c r="V82" s="32">
        <f t="shared" si="33"/>
        <v>0</v>
      </c>
      <c r="W82" s="35">
        <v>0</v>
      </c>
      <c r="X82" s="32">
        <f t="shared" si="34"/>
        <v>0</v>
      </c>
      <c r="Y82" s="35">
        <v>0</v>
      </c>
      <c r="Z82" s="32">
        <f t="shared" si="35"/>
        <v>0</v>
      </c>
      <c r="AA82" s="35">
        <v>0</v>
      </c>
      <c r="AB82" s="32">
        <f t="shared" si="36"/>
        <v>0</v>
      </c>
      <c r="AC82" s="32">
        <f t="shared" si="37"/>
        <v>0</v>
      </c>
      <c r="AD82" s="35">
        <v>0</v>
      </c>
      <c r="AE82" s="32">
        <f t="shared" si="38"/>
        <v>0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161</v>
      </c>
      <c r="D83" s="35">
        <v>147</v>
      </c>
      <c r="E83" s="32">
        <f t="shared" si="23"/>
        <v>91.304347826086953</v>
      </c>
      <c r="F83" s="35">
        <v>85</v>
      </c>
      <c r="G83" s="32">
        <f t="shared" si="24"/>
        <v>57.823129251700678</v>
      </c>
      <c r="H83" s="106">
        <f t="shared" si="40"/>
        <v>129</v>
      </c>
      <c r="I83" s="32">
        <f t="shared" si="25"/>
        <v>87.755102040816325</v>
      </c>
      <c r="J83" s="32">
        <f t="shared" si="26"/>
        <v>80.124223602484463</v>
      </c>
      <c r="K83" s="35">
        <v>96</v>
      </c>
      <c r="L83" s="32">
        <f t="shared" si="27"/>
        <v>65.306122448979593</v>
      </c>
      <c r="M83" s="35">
        <v>33</v>
      </c>
      <c r="N83" s="32">
        <f t="shared" si="28"/>
        <v>22.448979591836736</v>
      </c>
      <c r="O83" s="99">
        <f t="shared" si="29"/>
        <v>18</v>
      </c>
      <c r="P83" s="32">
        <f t="shared" si="30"/>
        <v>12.244897959183673</v>
      </c>
      <c r="Q83" s="35">
        <v>0</v>
      </c>
      <c r="R83" s="32">
        <f t="shared" si="31"/>
        <v>0</v>
      </c>
      <c r="S83" s="35">
        <v>23</v>
      </c>
      <c r="T83" s="32">
        <f t="shared" si="32"/>
        <v>15.646258503401361</v>
      </c>
      <c r="U83" s="35">
        <v>6</v>
      </c>
      <c r="V83" s="32">
        <f t="shared" si="33"/>
        <v>4.0816326530612246</v>
      </c>
      <c r="W83" s="35">
        <v>1</v>
      </c>
      <c r="X83" s="32">
        <f t="shared" si="34"/>
        <v>0.68027210884353739</v>
      </c>
      <c r="Y83" s="35">
        <v>32</v>
      </c>
      <c r="Z83" s="32">
        <f t="shared" si="35"/>
        <v>21.768707482993197</v>
      </c>
      <c r="AA83" s="35">
        <v>1</v>
      </c>
      <c r="AB83" s="32">
        <f t="shared" si="36"/>
        <v>0.68027210884353739</v>
      </c>
      <c r="AC83" s="32">
        <f t="shared" si="37"/>
        <v>3.125</v>
      </c>
      <c r="AD83" s="35">
        <v>32</v>
      </c>
      <c r="AE83" s="32">
        <f t="shared" si="38"/>
        <v>21.768707482993197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164</v>
      </c>
      <c r="D84" s="35">
        <v>154</v>
      </c>
      <c r="E84" s="32">
        <f t="shared" si="23"/>
        <v>93.902439024390233</v>
      </c>
      <c r="F84" s="35">
        <v>105</v>
      </c>
      <c r="G84" s="32">
        <f t="shared" si="24"/>
        <v>68.181818181818173</v>
      </c>
      <c r="H84" s="106">
        <f t="shared" si="40"/>
        <v>119</v>
      </c>
      <c r="I84" s="32">
        <f t="shared" si="25"/>
        <v>77.272727272727266</v>
      </c>
      <c r="J84" s="32">
        <f t="shared" si="26"/>
        <v>72.560975609756099</v>
      </c>
      <c r="K84" s="35">
        <v>43</v>
      </c>
      <c r="L84" s="32">
        <f t="shared" si="27"/>
        <v>27.922077922077921</v>
      </c>
      <c r="M84" s="35">
        <v>76</v>
      </c>
      <c r="N84" s="32">
        <f t="shared" si="28"/>
        <v>49.350649350649348</v>
      </c>
      <c r="O84" s="99">
        <f t="shared" si="29"/>
        <v>35</v>
      </c>
      <c r="P84" s="32">
        <f t="shared" si="30"/>
        <v>22.727272727272727</v>
      </c>
      <c r="Q84" s="35">
        <v>0</v>
      </c>
      <c r="R84" s="32">
        <f t="shared" si="31"/>
        <v>0</v>
      </c>
      <c r="S84" s="35">
        <v>18</v>
      </c>
      <c r="T84" s="32">
        <f t="shared" si="32"/>
        <v>11.688311688311687</v>
      </c>
      <c r="U84" s="35">
        <v>14</v>
      </c>
      <c r="V84" s="32">
        <f t="shared" si="33"/>
        <v>9.0909090909090917</v>
      </c>
      <c r="W84" s="35">
        <v>0</v>
      </c>
      <c r="X84" s="32">
        <f t="shared" si="34"/>
        <v>0</v>
      </c>
      <c r="Y84" s="35">
        <v>25</v>
      </c>
      <c r="Z84" s="32">
        <f t="shared" si="35"/>
        <v>16.233766233766232</v>
      </c>
      <c r="AA84" s="35">
        <v>3</v>
      </c>
      <c r="AB84" s="32">
        <f t="shared" si="36"/>
        <v>1.948051948051948</v>
      </c>
      <c r="AC84" s="32">
        <f t="shared" si="37"/>
        <v>12</v>
      </c>
      <c r="AD84" s="35">
        <v>37</v>
      </c>
      <c r="AE84" s="32">
        <f t="shared" si="38"/>
        <v>24.025974025974026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290</v>
      </c>
      <c r="D85" s="35">
        <v>290</v>
      </c>
      <c r="E85" s="32">
        <f t="shared" si="23"/>
        <v>100</v>
      </c>
      <c r="F85" s="35">
        <v>235</v>
      </c>
      <c r="G85" s="32">
        <f t="shared" si="24"/>
        <v>81.034482758620683</v>
      </c>
      <c r="H85" s="106">
        <f t="shared" si="40"/>
        <v>197</v>
      </c>
      <c r="I85" s="32">
        <f t="shared" si="25"/>
        <v>67.931034482758619</v>
      </c>
      <c r="J85" s="32">
        <f t="shared" si="26"/>
        <v>67.931034482758619</v>
      </c>
      <c r="K85" s="35">
        <v>123</v>
      </c>
      <c r="L85" s="32">
        <f t="shared" si="27"/>
        <v>42.413793103448278</v>
      </c>
      <c r="M85" s="35">
        <v>74</v>
      </c>
      <c r="N85" s="32">
        <f t="shared" si="28"/>
        <v>25.517241379310345</v>
      </c>
      <c r="O85" s="99">
        <f t="shared" si="29"/>
        <v>93</v>
      </c>
      <c r="P85" s="32">
        <f t="shared" si="30"/>
        <v>32.068965517241374</v>
      </c>
      <c r="Q85" s="35">
        <v>0</v>
      </c>
      <c r="R85" s="32">
        <f t="shared" si="31"/>
        <v>0</v>
      </c>
      <c r="S85" s="35">
        <v>82</v>
      </c>
      <c r="T85" s="32">
        <f t="shared" si="32"/>
        <v>28.27586206896552</v>
      </c>
      <c r="U85" s="35">
        <v>37</v>
      </c>
      <c r="V85" s="32">
        <f t="shared" si="33"/>
        <v>12.758620689655173</v>
      </c>
      <c r="W85" s="35">
        <v>2</v>
      </c>
      <c r="X85" s="32">
        <f t="shared" si="34"/>
        <v>0.68965517241379315</v>
      </c>
      <c r="Y85" s="35">
        <v>37</v>
      </c>
      <c r="Z85" s="32">
        <f t="shared" si="35"/>
        <v>12.758620689655173</v>
      </c>
      <c r="AA85" s="35">
        <v>0</v>
      </c>
      <c r="AB85" s="32">
        <f t="shared" si="36"/>
        <v>0</v>
      </c>
      <c r="AC85" s="32">
        <f t="shared" si="37"/>
        <v>0</v>
      </c>
      <c r="AD85" s="35">
        <v>82</v>
      </c>
      <c r="AE85" s="32">
        <f t="shared" si="38"/>
        <v>28.27586206896552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25</v>
      </c>
      <c r="D86" s="35">
        <v>23</v>
      </c>
      <c r="E86" s="32">
        <f t="shared" si="23"/>
        <v>92</v>
      </c>
      <c r="F86" s="35">
        <v>15</v>
      </c>
      <c r="G86" s="32">
        <f t="shared" si="24"/>
        <v>65.217391304347828</v>
      </c>
      <c r="H86" s="106">
        <f t="shared" si="40"/>
        <v>20</v>
      </c>
      <c r="I86" s="32">
        <f t="shared" si="25"/>
        <v>86.956521739130437</v>
      </c>
      <c r="J86" s="32">
        <f t="shared" si="26"/>
        <v>80</v>
      </c>
      <c r="K86" s="35">
        <v>14</v>
      </c>
      <c r="L86" s="32">
        <f t="shared" si="27"/>
        <v>60.869565217391312</v>
      </c>
      <c r="M86" s="35">
        <v>6</v>
      </c>
      <c r="N86" s="32">
        <f t="shared" si="28"/>
        <v>26.086956521739129</v>
      </c>
      <c r="O86" s="99">
        <f t="shared" si="29"/>
        <v>3</v>
      </c>
      <c r="P86" s="32">
        <f t="shared" si="30"/>
        <v>13.043478260869565</v>
      </c>
      <c r="Q86" s="35">
        <v>0</v>
      </c>
      <c r="R86" s="32">
        <f t="shared" si="31"/>
        <v>0</v>
      </c>
      <c r="S86" s="35">
        <v>0</v>
      </c>
      <c r="T86" s="32">
        <f t="shared" si="32"/>
        <v>0</v>
      </c>
      <c r="U86" s="35">
        <v>3</v>
      </c>
      <c r="V86" s="32">
        <f t="shared" si="33"/>
        <v>13.043478260869565</v>
      </c>
      <c r="W86" s="35">
        <v>0</v>
      </c>
      <c r="X86" s="32">
        <f t="shared" si="34"/>
        <v>0</v>
      </c>
      <c r="Y86" s="35">
        <v>3</v>
      </c>
      <c r="Z86" s="32">
        <f t="shared" si="35"/>
        <v>13.043478260869565</v>
      </c>
      <c r="AA86" s="35">
        <v>0</v>
      </c>
      <c r="AB86" s="32">
        <f t="shared" si="36"/>
        <v>0</v>
      </c>
      <c r="AC86" s="32">
        <f t="shared" si="37"/>
        <v>0</v>
      </c>
      <c r="AD86" s="35">
        <v>4</v>
      </c>
      <c r="AE86" s="32">
        <f t="shared" si="38"/>
        <v>17.391304347826086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240</v>
      </c>
      <c r="D87" s="35">
        <v>212</v>
      </c>
      <c r="E87" s="32">
        <f t="shared" si="23"/>
        <v>88.333333333333329</v>
      </c>
      <c r="F87" s="35">
        <v>149</v>
      </c>
      <c r="G87" s="32">
        <f t="shared" si="24"/>
        <v>70.283018867924525</v>
      </c>
      <c r="H87" s="106">
        <f t="shared" si="40"/>
        <v>166</v>
      </c>
      <c r="I87" s="32">
        <f t="shared" si="25"/>
        <v>78.301886792452834</v>
      </c>
      <c r="J87" s="32">
        <f t="shared" si="26"/>
        <v>69.166666666666671</v>
      </c>
      <c r="K87" s="35">
        <v>123</v>
      </c>
      <c r="L87" s="32">
        <f t="shared" si="27"/>
        <v>58.018867924528308</v>
      </c>
      <c r="M87" s="35">
        <v>43</v>
      </c>
      <c r="N87" s="32">
        <f t="shared" si="28"/>
        <v>20.283018867924529</v>
      </c>
      <c r="O87" s="99">
        <f t="shared" si="29"/>
        <v>46</v>
      </c>
      <c r="P87" s="32">
        <f t="shared" si="30"/>
        <v>21.69811320754717</v>
      </c>
      <c r="Q87" s="35">
        <v>3</v>
      </c>
      <c r="R87" s="32">
        <f t="shared" si="31"/>
        <v>6.5217391304347823</v>
      </c>
      <c r="S87" s="35">
        <v>11</v>
      </c>
      <c r="T87" s="32">
        <f t="shared" si="32"/>
        <v>5.1886792452830193</v>
      </c>
      <c r="U87" s="35">
        <v>15</v>
      </c>
      <c r="V87" s="32">
        <f t="shared" si="33"/>
        <v>7.0754716981132075</v>
      </c>
      <c r="W87" s="35">
        <v>2</v>
      </c>
      <c r="X87" s="32">
        <f t="shared" si="34"/>
        <v>0.94339622641509435</v>
      </c>
      <c r="Y87" s="35">
        <v>50</v>
      </c>
      <c r="Z87" s="32">
        <f t="shared" si="35"/>
        <v>23.584905660377359</v>
      </c>
      <c r="AA87" s="35">
        <v>0</v>
      </c>
      <c r="AB87" s="32">
        <f t="shared" si="36"/>
        <v>0</v>
      </c>
      <c r="AC87" s="32">
        <f t="shared" si="37"/>
        <v>0</v>
      </c>
      <c r="AD87" s="35">
        <v>34</v>
      </c>
      <c r="AE87" s="32">
        <f t="shared" si="38"/>
        <v>16.037735849056602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150</v>
      </c>
      <c r="D88" s="35">
        <v>142</v>
      </c>
      <c r="E88" s="32">
        <f t="shared" si="23"/>
        <v>94.666666666666671</v>
      </c>
      <c r="F88" s="35">
        <v>102</v>
      </c>
      <c r="G88" s="32">
        <f t="shared" si="24"/>
        <v>71.83098591549296</v>
      </c>
      <c r="H88" s="106">
        <f t="shared" si="40"/>
        <v>107</v>
      </c>
      <c r="I88" s="32">
        <f t="shared" si="25"/>
        <v>75.352112676056336</v>
      </c>
      <c r="J88" s="32">
        <f t="shared" si="26"/>
        <v>71.333333333333343</v>
      </c>
      <c r="K88" s="35">
        <v>68</v>
      </c>
      <c r="L88" s="32">
        <f t="shared" si="27"/>
        <v>47.887323943661968</v>
      </c>
      <c r="M88" s="35">
        <v>39</v>
      </c>
      <c r="N88" s="32">
        <f t="shared" si="28"/>
        <v>27.464788732394368</v>
      </c>
      <c r="O88" s="99">
        <f t="shared" si="29"/>
        <v>35</v>
      </c>
      <c r="P88" s="32">
        <f t="shared" si="30"/>
        <v>24.647887323943664</v>
      </c>
      <c r="Q88" s="35">
        <v>0</v>
      </c>
      <c r="R88" s="32">
        <f t="shared" si="31"/>
        <v>0</v>
      </c>
      <c r="S88" s="35">
        <v>18</v>
      </c>
      <c r="T88" s="32">
        <f t="shared" si="32"/>
        <v>12.676056338028168</v>
      </c>
      <c r="U88" s="35">
        <v>4</v>
      </c>
      <c r="V88" s="32">
        <f t="shared" si="33"/>
        <v>2.8169014084507045</v>
      </c>
      <c r="W88" s="35">
        <v>3</v>
      </c>
      <c r="X88" s="32">
        <f t="shared" si="34"/>
        <v>2.112676056338028</v>
      </c>
      <c r="Y88" s="35">
        <v>39</v>
      </c>
      <c r="Z88" s="32">
        <f t="shared" si="35"/>
        <v>27.464788732394368</v>
      </c>
      <c r="AA88" s="35">
        <v>0</v>
      </c>
      <c r="AB88" s="32">
        <f t="shared" si="36"/>
        <v>0</v>
      </c>
      <c r="AC88" s="32">
        <f t="shared" si="37"/>
        <v>0</v>
      </c>
      <c r="AD88" s="35">
        <v>6</v>
      </c>
      <c r="AE88" s="32">
        <f t="shared" si="38"/>
        <v>4.225352112676056</v>
      </c>
      <c r="AF88" s="35">
        <v>0</v>
      </c>
      <c r="AG88" s="32">
        <f t="shared" si="39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119</v>
      </c>
      <c r="D89" s="35">
        <v>133</v>
      </c>
      <c r="E89" s="32">
        <f t="shared" si="23"/>
        <v>111.76470588235294</v>
      </c>
      <c r="F89" s="35">
        <v>80</v>
      </c>
      <c r="G89" s="32">
        <f t="shared" si="24"/>
        <v>60.150375939849624</v>
      </c>
      <c r="H89" s="106">
        <f t="shared" si="40"/>
        <v>127</v>
      </c>
      <c r="I89" s="32">
        <f t="shared" si="25"/>
        <v>95.488721804511272</v>
      </c>
      <c r="J89" s="32">
        <f t="shared" si="26"/>
        <v>106.72268907563026</v>
      </c>
      <c r="K89" s="35">
        <v>95</v>
      </c>
      <c r="L89" s="32">
        <f t="shared" si="27"/>
        <v>71.428571428571431</v>
      </c>
      <c r="M89" s="35">
        <v>32</v>
      </c>
      <c r="N89" s="32">
        <f t="shared" si="28"/>
        <v>24.060150375939848</v>
      </c>
      <c r="O89" s="99">
        <f t="shared" si="29"/>
        <v>6</v>
      </c>
      <c r="P89" s="32">
        <f t="shared" si="30"/>
        <v>4.5112781954887211</v>
      </c>
      <c r="Q89" s="35">
        <v>0</v>
      </c>
      <c r="R89" s="32">
        <f t="shared" si="31"/>
        <v>0</v>
      </c>
      <c r="S89" s="35">
        <v>8</v>
      </c>
      <c r="T89" s="32">
        <f t="shared" si="32"/>
        <v>6.0150375939849621</v>
      </c>
      <c r="U89" s="35">
        <v>8</v>
      </c>
      <c r="V89" s="32">
        <f t="shared" si="33"/>
        <v>6.0150375939849621</v>
      </c>
      <c r="W89" s="35">
        <v>0</v>
      </c>
      <c r="X89" s="32">
        <f t="shared" si="34"/>
        <v>0</v>
      </c>
      <c r="Y89" s="35">
        <v>23</v>
      </c>
      <c r="Z89" s="32">
        <f t="shared" si="35"/>
        <v>17.293233082706767</v>
      </c>
      <c r="AA89" s="35">
        <v>0</v>
      </c>
      <c r="AB89" s="32">
        <f t="shared" si="36"/>
        <v>0</v>
      </c>
      <c r="AC89" s="32">
        <f t="shared" si="37"/>
        <v>0</v>
      </c>
      <c r="AD89" s="35">
        <v>9</v>
      </c>
      <c r="AE89" s="32">
        <f t="shared" si="38"/>
        <v>6.7669172932330826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176</v>
      </c>
      <c r="D90" s="10">
        <f>SUM(D91:D101)</f>
        <v>158</v>
      </c>
      <c r="E90" s="43">
        <f>IF(C90=0,0,D90/C90*100)</f>
        <v>89.772727272727266</v>
      </c>
      <c r="F90" s="10">
        <f>SUM(F91:F101)</f>
        <v>99</v>
      </c>
      <c r="G90" s="43">
        <f>IF(D90=0,0,F90/D90*100)</f>
        <v>62.658227848101269</v>
      </c>
      <c r="H90" s="61">
        <f>SUM(H91:H101)</f>
        <v>146</v>
      </c>
      <c r="I90" s="43">
        <f>IF(D90=0,0,H90/D90*100)</f>
        <v>92.405063291139243</v>
      </c>
      <c r="J90" s="43">
        <f>IF(C90=0,0,H90/C90*100)</f>
        <v>82.954545454545453</v>
      </c>
      <c r="K90" s="10">
        <f>SUM(K91:K101)</f>
        <v>91</v>
      </c>
      <c r="L90" s="43">
        <f t="shared" si="27"/>
        <v>57.594936708860757</v>
      </c>
      <c r="M90" s="10">
        <f>SUM(M91:M101)</f>
        <v>55</v>
      </c>
      <c r="N90" s="43">
        <f>IF(D90=0,0,M90/D90*100)</f>
        <v>34.810126582278485</v>
      </c>
      <c r="O90" s="61">
        <f>SUM(O91:O101)</f>
        <v>12</v>
      </c>
      <c r="P90" s="43">
        <f>IF(D90=0,0,O90/D90*100)</f>
        <v>7.59493670886076</v>
      </c>
      <c r="Q90" s="10">
        <f>SUM(Q91:Q101)</f>
        <v>2</v>
      </c>
      <c r="R90" s="43">
        <f t="shared" si="31"/>
        <v>16.666666666666664</v>
      </c>
      <c r="S90" s="10">
        <f>SUM(S91:S101)</f>
        <v>21</v>
      </c>
      <c r="T90" s="43">
        <f>IF(D90=0,0,S90/D90*100)</f>
        <v>13.291139240506327</v>
      </c>
      <c r="U90" s="10">
        <f>SUM(U91:U101)</f>
        <v>11</v>
      </c>
      <c r="V90" s="43">
        <f t="shared" si="33"/>
        <v>6.962025316455696</v>
      </c>
      <c r="W90" s="10">
        <f>SUM(W91:W101)</f>
        <v>3</v>
      </c>
      <c r="X90" s="43">
        <f>IF(D90=0,0,W90/D90*100)</f>
        <v>1.89873417721519</v>
      </c>
      <c r="Y90" s="10">
        <f>SUM(Y91:Y101)</f>
        <v>38</v>
      </c>
      <c r="Z90" s="43">
        <f>IF(D90=0,0,Y90/D90*100)</f>
        <v>24.050632911392405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25</v>
      </c>
      <c r="AE90" s="43">
        <f t="shared" si="38"/>
        <v>15.822784810126583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1</v>
      </c>
      <c r="D91" s="35">
        <v>0</v>
      </c>
      <c r="E91" s="32">
        <f t="shared" ref="E91:E93" si="42">IF(C91=0,0,D91/C91*100)</f>
        <v>0</v>
      </c>
      <c r="F91" s="35">
        <v>0</v>
      </c>
      <c r="G91" s="32">
        <f t="shared" ref="G91:G93" si="43">IF(D91=0,0,F91/D91*100)</f>
        <v>0</v>
      </c>
      <c r="H91" s="106">
        <f t="shared" ref="H91:H101" si="44">K91+M91</f>
        <v>0</v>
      </c>
      <c r="I91" s="32">
        <f t="shared" ref="I91:I93" si="45">IF(D91=0,0,H91/D91*100)</f>
        <v>0</v>
      </c>
      <c r="J91" s="32">
        <f t="shared" ref="J91:J93" si="46">IF(C91=0,0,H91/C91*100)</f>
        <v>0</v>
      </c>
      <c r="K91" s="35">
        <v>0</v>
      </c>
      <c r="L91" s="32">
        <f t="shared" si="27"/>
        <v>0</v>
      </c>
      <c r="M91" s="35">
        <v>0</v>
      </c>
      <c r="N91" s="32">
        <f t="shared" ref="N91:N93" si="47">IF(D91=0,0,M91/D91*100)</f>
        <v>0</v>
      </c>
      <c r="O91" s="99">
        <f t="shared" ref="O91:O101" si="48">D91-H91</f>
        <v>0</v>
      </c>
      <c r="P91" s="32">
        <f t="shared" ref="P91:P93" si="49">IF(D91=0,0,O91/D91*100)</f>
        <v>0</v>
      </c>
      <c r="Q91" s="35">
        <v>0</v>
      </c>
      <c r="R91" s="32">
        <f t="shared" si="31"/>
        <v>0</v>
      </c>
      <c r="S91" s="35">
        <v>0</v>
      </c>
      <c r="T91" s="32">
        <f t="shared" ref="T91:T93" si="50">IF(D91=0,0,S91/D91*100)</f>
        <v>0</v>
      </c>
      <c r="U91" s="35">
        <v>0</v>
      </c>
      <c r="V91" s="32">
        <f t="shared" si="33"/>
        <v>0</v>
      </c>
      <c r="W91" s="35">
        <v>0</v>
      </c>
      <c r="X91" s="32">
        <f t="shared" ref="X91:X93" si="51">IF(D91=0,0,W91/D91*100)</f>
        <v>0</v>
      </c>
      <c r="Y91" s="35">
        <v>0</v>
      </c>
      <c r="Z91" s="32">
        <f t="shared" ref="Z91:Z93" si="52">IF(D91=0,0,Y91/D91*100)</f>
        <v>0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0</v>
      </c>
      <c r="AE91" s="32">
        <f t="shared" si="38"/>
        <v>0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20</v>
      </c>
      <c r="D92" s="35">
        <v>18</v>
      </c>
      <c r="E92" s="32">
        <f t="shared" si="42"/>
        <v>90</v>
      </c>
      <c r="F92" s="35">
        <v>11</v>
      </c>
      <c r="G92" s="32">
        <f t="shared" si="43"/>
        <v>61.111111111111114</v>
      </c>
      <c r="H92" s="106">
        <f t="shared" si="44"/>
        <v>14</v>
      </c>
      <c r="I92" s="32">
        <f t="shared" si="45"/>
        <v>77.777777777777786</v>
      </c>
      <c r="J92" s="32">
        <f t="shared" si="46"/>
        <v>70</v>
      </c>
      <c r="K92" s="35">
        <v>10</v>
      </c>
      <c r="L92" s="32">
        <f t="shared" si="27"/>
        <v>55.555555555555557</v>
      </c>
      <c r="M92" s="35">
        <v>4</v>
      </c>
      <c r="N92" s="32">
        <f t="shared" si="47"/>
        <v>22.222222222222221</v>
      </c>
      <c r="O92" s="99">
        <f t="shared" si="48"/>
        <v>4</v>
      </c>
      <c r="P92" s="32">
        <f t="shared" si="49"/>
        <v>22.222222222222221</v>
      </c>
      <c r="Q92" s="35">
        <v>0</v>
      </c>
      <c r="R92" s="32">
        <f t="shared" si="31"/>
        <v>0</v>
      </c>
      <c r="S92" s="35">
        <v>6</v>
      </c>
      <c r="T92" s="32">
        <f t="shared" si="50"/>
        <v>33.333333333333329</v>
      </c>
      <c r="U92" s="35">
        <v>1</v>
      </c>
      <c r="V92" s="32">
        <f t="shared" si="33"/>
        <v>5.5555555555555554</v>
      </c>
      <c r="W92" s="35">
        <v>0</v>
      </c>
      <c r="X92" s="32">
        <f t="shared" si="51"/>
        <v>0</v>
      </c>
      <c r="Y92" s="35">
        <v>13</v>
      </c>
      <c r="Z92" s="32">
        <f t="shared" si="52"/>
        <v>72.222222222222214</v>
      </c>
      <c r="AA92" s="35">
        <v>0</v>
      </c>
      <c r="AB92" s="32">
        <f t="shared" si="53"/>
        <v>0</v>
      </c>
      <c r="AC92" s="32">
        <f t="shared" si="54"/>
        <v>0</v>
      </c>
      <c r="AD92" s="35">
        <v>6</v>
      </c>
      <c r="AE92" s="32">
        <f t="shared" si="38"/>
        <v>33.333333333333329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2</v>
      </c>
      <c r="D93" s="35">
        <v>2</v>
      </c>
      <c r="E93" s="32">
        <f t="shared" si="42"/>
        <v>100</v>
      </c>
      <c r="F93" s="35">
        <v>0</v>
      </c>
      <c r="G93" s="32">
        <f t="shared" si="43"/>
        <v>0</v>
      </c>
      <c r="H93" s="106">
        <f t="shared" si="44"/>
        <v>2</v>
      </c>
      <c r="I93" s="32">
        <f t="shared" si="45"/>
        <v>100</v>
      </c>
      <c r="J93" s="32">
        <f t="shared" si="46"/>
        <v>100</v>
      </c>
      <c r="K93" s="35">
        <v>2</v>
      </c>
      <c r="L93" s="32">
        <f t="shared" si="27"/>
        <v>100</v>
      </c>
      <c r="M93" s="35">
        <v>0</v>
      </c>
      <c r="N93" s="32">
        <f t="shared" si="47"/>
        <v>0</v>
      </c>
      <c r="O93" s="99">
        <f t="shared" si="48"/>
        <v>0</v>
      </c>
      <c r="P93" s="32">
        <f t="shared" si="49"/>
        <v>0</v>
      </c>
      <c r="Q93" s="35">
        <v>0</v>
      </c>
      <c r="R93" s="32">
        <f t="shared" si="31"/>
        <v>0</v>
      </c>
      <c r="S93" s="35">
        <v>0</v>
      </c>
      <c r="T93" s="32">
        <f t="shared" si="50"/>
        <v>0</v>
      </c>
      <c r="U93" s="35">
        <v>0</v>
      </c>
      <c r="V93" s="32">
        <f t="shared" si="33"/>
        <v>0</v>
      </c>
      <c r="W93" s="35">
        <v>0</v>
      </c>
      <c r="X93" s="32">
        <f t="shared" si="51"/>
        <v>0</v>
      </c>
      <c r="Y93" s="35">
        <v>0</v>
      </c>
      <c r="Z93" s="32">
        <f t="shared" si="52"/>
        <v>0</v>
      </c>
      <c r="AA93" s="35">
        <v>0</v>
      </c>
      <c r="AB93" s="32">
        <f t="shared" si="53"/>
        <v>0</v>
      </c>
      <c r="AC93" s="32">
        <f t="shared" si="54"/>
        <v>0</v>
      </c>
      <c r="AD93" s="35">
        <v>0</v>
      </c>
      <c r="AE93" s="32">
        <f t="shared" si="38"/>
        <v>0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9</v>
      </c>
      <c r="D94" s="35">
        <v>9</v>
      </c>
      <c r="E94" s="32">
        <f t="shared" si="23"/>
        <v>100</v>
      </c>
      <c r="F94" s="35">
        <v>5</v>
      </c>
      <c r="G94" s="32">
        <f t="shared" si="24"/>
        <v>55.555555555555557</v>
      </c>
      <c r="H94" s="106">
        <f t="shared" si="44"/>
        <v>8</v>
      </c>
      <c r="I94" s="32">
        <f t="shared" si="25"/>
        <v>88.888888888888886</v>
      </c>
      <c r="J94" s="32">
        <f t="shared" si="26"/>
        <v>88.888888888888886</v>
      </c>
      <c r="K94" s="35">
        <v>6</v>
      </c>
      <c r="L94" s="32">
        <f t="shared" si="27"/>
        <v>66.666666666666657</v>
      </c>
      <c r="M94" s="35">
        <v>2</v>
      </c>
      <c r="N94" s="32">
        <f t="shared" si="28"/>
        <v>22.222222222222221</v>
      </c>
      <c r="O94" s="99">
        <f t="shared" si="48"/>
        <v>1</v>
      </c>
      <c r="P94" s="32">
        <f t="shared" si="30"/>
        <v>11.111111111111111</v>
      </c>
      <c r="Q94" s="35">
        <v>1</v>
      </c>
      <c r="R94" s="32">
        <f t="shared" si="31"/>
        <v>100</v>
      </c>
      <c r="S94" s="35">
        <v>3</v>
      </c>
      <c r="T94" s="32">
        <f t="shared" si="32"/>
        <v>33.333333333333329</v>
      </c>
      <c r="U94" s="35">
        <v>0</v>
      </c>
      <c r="V94" s="32">
        <f t="shared" si="33"/>
        <v>0</v>
      </c>
      <c r="W94" s="35">
        <v>0</v>
      </c>
      <c r="X94" s="32">
        <f t="shared" si="34"/>
        <v>0</v>
      </c>
      <c r="Y94" s="35">
        <v>1</v>
      </c>
      <c r="Z94" s="32">
        <f t="shared" si="35"/>
        <v>11.111111111111111</v>
      </c>
      <c r="AA94" s="35">
        <v>0</v>
      </c>
      <c r="AB94" s="32">
        <f t="shared" si="36"/>
        <v>0</v>
      </c>
      <c r="AC94" s="32">
        <f t="shared" si="37"/>
        <v>0</v>
      </c>
      <c r="AD94" s="35">
        <v>1</v>
      </c>
      <c r="AE94" s="32">
        <f t="shared" si="38"/>
        <v>11.111111111111111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60</v>
      </c>
      <c r="D95" s="35">
        <v>52</v>
      </c>
      <c r="E95" s="32">
        <f t="shared" si="23"/>
        <v>86.666666666666671</v>
      </c>
      <c r="F95" s="35">
        <v>37</v>
      </c>
      <c r="G95" s="32">
        <f t="shared" si="24"/>
        <v>71.15384615384616</v>
      </c>
      <c r="H95" s="106">
        <f t="shared" si="44"/>
        <v>49</v>
      </c>
      <c r="I95" s="32">
        <f t="shared" si="25"/>
        <v>94.230769230769226</v>
      </c>
      <c r="J95" s="32">
        <f t="shared" si="26"/>
        <v>81.666666666666671</v>
      </c>
      <c r="K95" s="35">
        <v>23</v>
      </c>
      <c r="L95" s="32">
        <f t="shared" si="27"/>
        <v>44.230769230769226</v>
      </c>
      <c r="M95" s="35">
        <v>26</v>
      </c>
      <c r="N95" s="32">
        <f t="shared" si="28"/>
        <v>50</v>
      </c>
      <c r="O95" s="99">
        <f t="shared" si="48"/>
        <v>3</v>
      </c>
      <c r="P95" s="32">
        <f t="shared" si="30"/>
        <v>5.7692307692307692</v>
      </c>
      <c r="Q95" s="35">
        <v>1</v>
      </c>
      <c r="R95" s="32">
        <f t="shared" si="31"/>
        <v>33.333333333333329</v>
      </c>
      <c r="S95" s="35">
        <v>4</v>
      </c>
      <c r="T95" s="32">
        <f t="shared" si="32"/>
        <v>7.6923076923076925</v>
      </c>
      <c r="U95" s="35">
        <v>7</v>
      </c>
      <c r="V95" s="32">
        <f t="shared" si="33"/>
        <v>13.461538461538462</v>
      </c>
      <c r="W95" s="35">
        <v>0</v>
      </c>
      <c r="X95" s="32">
        <f t="shared" si="34"/>
        <v>0</v>
      </c>
      <c r="Y95" s="35">
        <v>7</v>
      </c>
      <c r="Z95" s="32">
        <f t="shared" si="35"/>
        <v>13.461538461538462</v>
      </c>
      <c r="AA95" s="35">
        <v>0</v>
      </c>
      <c r="AB95" s="32">
        <f t="shared" si="36"/>
        <v>0</v>
      </c>
      <c r="AC95" s="32">
        <f t="shared" si="37"/>
        <v>0</v>
      </c>
      <c r="AD95" s="35">
        <v>2</v>
      </c>
      <c r="AE95" s="32">
        <f t="shared" si="38"/>
        <v>3.8461538461538463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8</v>
      </c>
      <c r="D96" s="35">
        <v>7</v>
      </c>
      <c r="E96" s="32">
        <f t="shared" si="23"/>
        <v>87.5</v>
      </c>
      <c r="F96" s="35">
        <v>6</v>
      </c>
      <c r="G96" s="32">
        <f t="shared" si="24"/>
        <v>85.714285714285708</v>
      </c>
      <c r="H96" s="106">
        <f t="shared" si="44"/>
        <v>7</v>
      </c>
      <c r="I96" s="32">
        <f t="shared" si="25"/>
        <v>100</v>
      </c>
      <c r="J96" s="32">
        <f t="shared" si="26"/>
        <v>87.5</v>
      </c>
      <c r="K96" s="35">
        <v>7</v>
      </c>
      <c r="L96" s="32">
        <f t="shared" si="27"/>
        <v>100</v>
      </c>
      <c r="M96" s="35">
        <v>0</v>
      </c>
      <c r="N96" s="32">
        <f t="shared" si="28"/>
        <v>0</v>
      </c>
      <c r="O96" s="99">
        <f t="shared" si="48"/>
        <v>0</v>
      </c>
      <c r="P96" s="32">
        <f t="shared" si="30"/>
        <v>0</v>
      </c>
      <c r="Q96" s="35">
        <v>0</v>
      </c>
      <c r="R96" s="32">
        <f t="shared" si="31"/>
        <v>0</v>
      </c>
      <c r="S96" s="35">
        <v>1</v>
      </c>
      <c r="T96" s="32">
        <f t="shared" si="32"/>
        <v>14.285714285714285</v>
      </c>
      <c r="U96" s="35">
        <v>0</v>
      </c>
      <c r="V96" s="32">
        <f t="shared" si="33"/>
        <v>0</v>
      </c>
      <c r="W96" s="35">
        <v>0</v>
      </c>
      <c r="X96" s="32">
        <f t="shared" si="34"/>
        <v>0</v>
      </c>
      <c r="Y96" s="35">
        <v>0</v>
      </c>
      <c r="Z96" s="32">
        <f t="shared" si="35"/>
        <v>0</v>
      </c>
      <c r="AA96" s="35">
        <v>0</v>
      </c>
      <c r="AB96" s="32">
        <f t="shared" si="36"/>
        <v>0</v>
      </c>
      <c r="AC96" s="32">
        <f t="shared" si="37"/>
        <v>0</v>
      </c>
      <c r="AD96" s="35">
        <v>1</v>
      </c>
      <c r="AE96" s="32">
        <f t="shared" si="38"/>
        <v>14.285714285714285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28</v>
      </c>
      <c r="D97" s="35">
        <v>26</v>
      </c>
      <c r="E97" s="32">
        <f t="shared" si="23"/>
        <v>92.857142857142861</v>
      </c>
      <c r="F97" s="35">
        <v>10</v>
      </c>
      <c r="G97" s="32">
        <f t="shared" si="24"/>
        <v>38.461538461538467</v>
      </c>
      <c r="H97" s="106">
        <f t="shared" si="44"/>
        <v>25</v>
      </c>
      <c r="I97" s="32">
        <f t="shared" si="25"/>
        <v>96.15384615384616</v>
      </c>
      <c r="J97" s="32">
        <f t="shared" si="26"/>
        <v>89.285714285714292</v>
      </c>
      <c r="K97" s="35">
        <v>20</v>
      </c>
      <c r="L97" s="32">
        <f t="shared" si="27"/>
        <v>76.923076923076934</v>
      </c>
      <c r="M97" s="35">
        <v>5</v>
      </c>
      <c r="N97" s="32">
        <f t="shared" si="28"/>
        <v>19.230769230769234</v>
      </c>
      <c r="O97" s="99">
        <f t="shared" si="48"/>
        <v>1</v>
      </c>
      <c r="P97" s="32">
        <f t="shared" si="30"/>
        <v>3.8461538461538463</v>
      </c>
      <c r="Q97" s="35">
        <v>0</v>
      </c>
      <c r="R97" s="32">
        <f t="shared" si="31"/>
        <v>0</v>
      </c>
      <c r="S97" s="35">
        <v>3</v>
      </c>
      <c r="T97" s="32">
        <f t="shared" si="32"/>
        <v>11.538461538461538</v>
      </c>
      <c r="U97" s="35">
        <v>1</v>
      </c>
      <c r="V97" s="32">
        <f t="shared" si="33"/>
        <v>3.8461538461538463</v>
      </c>
      <c r="W97" s="35">
        <v>0</v>
      </c>
      <c r="X97" s="32">
        <f t="shared" si="34"/>
        <v>0</v>
      </c>
      <c r="Y97" s="35">
        <v>3</v>
      </c>
      <c r="Z97" s="32">
        <f t="shared" si="35"/>
        <v>11.538461538461538</v>
      </c>
      <c r="AA97" s="35">
        <v>0</v>
      </c>
      <c r="AB97" s="32">
        <f t="shared" si="36"/>
        <v>0</v>
      </c>
      <c r="AC97" s="32">
        <f t="shared" si="37"/>
        <v>0</v>
      </c>
      <c r="AD97" s="35">
        <v>3</v>
      </c>
      <c r="AE97" s="32">
        <f t="shared" si="38"/>
        <v>11.538461538461538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4</v>
      </c>
      <c r="D98" s="35">
        <v>4</v>
      </c>
      <c r="E98" s="32">
        <f t="shared" si="23"/>
        <v>100</v>
      </c>
      <c r="F98" s="35">
        <v>4</v>
      </c>
      <c r="G98" s="32">
        <f t="shared" si="24"/>
        <v>100</v>
      </c>
      <c r="H98" s="106">
        <f t="shared" si="44"/>
        <v>2</v>
      </c>
      <c r="I98" s="32">
        <f t="shared" si="25"/>
        <v>50</v>
      </c>
      <c r="J98" s="32">
        <f t="shared" si="26"/>
        <v>50</v>
      </c>
      <c r="K98" s="35">
        <v>1</v>
      </c>
      <c r="L98" s="32">
        <f t="shared" si="27"/>
        <v>25</v>
      </c>
      <c r="M98" s="35">
        <v>1</v>
      </c>
      <c r="N98" s="32">
        <f t="shared" si="28"/>
        <v>25</v>
      </c>
      <c r="O98" s="99">
        <f t="shared" si="48"/>
        <v>2</v>
      </c>
      <c r="P98" s="32">
        <f t="shared" si="30"/>
        <v>50</v>
      </c>
      <c r="Q98" s="35">
        <v>0</v>
      </c>
      <c r="R98" s="32">
        <f t="shared" si="31"/>
        <v>0</v>
      </c>
      <c r="S98" s="35">
        <v>0</v>
      </c>
      <c r="T98" s="32">
        <f t="shared" si="32"/>
        <v>0</v>
      </c>
      <c r="U98" s="35">
        <v>0</v>
      </c>
      <c r="V98" s="32">
        <f t="shared" si="33"/>
        <v>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35</v>
      </c>
      <c r="D99" s="35">
        <v>32</v>
      </c>
      <c r="E99" s="32">
        <f t="shared" si="23"/>
        <v>91.428571428571431</v>
      </c>
      <c r="F99" s="35">
        <v>24</v>
      </c>
      <c r="G99" s="32">
        <f t="shared" si="24"/>
        <v>75</v>
      </c>
      <c r="H99" s="106">
        <f t="shared" si="44"/>
        <v>31</v>
      </c>
      <c r="I99" s="32">
        <f t="shared" si="25"/>
        <v>96.875</v>
      </c>
      <c r="J99" s="32">
        <f t="shared" si="26"/>
        <v>88.571428571428569</v>
      </c>
      <c r="K99" s="35">
        <v>16</v>
      </c>
      <c r="L99" s="32">
        <f t="shared" si="27"/>
        <v>50</v>
      </c>
      <c r="M99" s="35">
        <v>15</v>
      </c>
      <c r="N99" s="32">
        <f t="shared" si="28"/>
        <v>46.875</v>
      </c>
      <c r="O99" s="99">
        <f t="shared" si="48"/>
        <v>1</v>
      </c>
      <c r="P99" s="32">
        <f t="shared" si="30"/>
        <v>3.125</v>
      </c>
      <c r="Q99" s="35">
        <v>0</v>
      </c>
      <c r="R99" s="32">
        <f t="shared" si="31"/>
        <v>0</v>
      </c>
      <c r="S99" s="35">
        <v>3</v>
      </c>
      <c r="T99" s="32">
        <f t="shared" si="32"/>
        <v>9.375</v>
      </c>
      <c r="U99" s="35">
        <v>0</v>
      </c>
      <c r="V99" s="32">
        <f t="shared" si="33"/>
        <v>0</v>
      </c>
      <c r="W99" s="35">
        <v>3</v>
      </c>
      <c r="X99" s="32">
        <f t="shared" si="34"/>
        <v>9.375</v>
      </c>
      <c r="Y99" s="35">
        <v>11</v>
      </c>
      <c r="Z99" s="32">
        <f t="shared" si="35"/>
        <v>34.375</v>
      </c>
      <c r="AA99" s="35">
        <v>0</v>
      </c>
      <c r="AB99" s="32">
        <f t="shared" si="36"/>
        <v>0</v>
      </c>
      <c r="AC99" s="32">
        <f t="shared" si="37"/>
        <v>0</v>
      </c>
      <c r="AD99" s="35">
        <v>10</v>
      </c>
      <c r="AE99" s="32">
        <f t="shared" si="38"/>
        <v>31.25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7</v>
      </c>
      <c r="D100" s="35">
        <v>7</v>
      </c>
      <c r="E100" s="32">
        <f t="shared" si="23"/>
        <v>100</v>
      </c>
      <c r="F100" s="35">
        <v>2</v>
      </c>
      <c r="G100" s="32">
        <f t="shared" si="24"/>
        <v>28.571428571428569</v>
      </c>
      <c r="H100" s="106">
        <f t="shared" si="44"/>
        <v>7</v>
      </c>
      <c r="I100" s="32">
        <f t="shared" si="25"/>
        <v>100</v>
      </c>
      <c r="J100" s="32">
        <f t="shared" si="26"/>
        <v>100</v>
      </c>
      <c r="K100" s="35">
        <v>5</v>
      </c>
      <c r="L100" s="32">
        <f t="shared" si="27"/>
        <v>71.428571428571431</v>
      </c>
      <c r="M100" s="35">
        <v>2</v>
      </c>
      <c r="N100" s="32">
        <f t="shared" si="28"/>
        <v>28.571428571428569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1</v>
      </c>
      <c r="T100" s="32">
        <f t="shared" si="32"/>
        <v>14.285714285714285</v>
      </c>
      <c r="U100" s="35">
        <v>2</v>
      </c>
      <c r="V100" s="32">
        <f t="shared" si="33"/>
        <v>28.571428571428569</v>
      </c>
      <c r="W100" s="35">
        <v>0</v>
      </c>
      <c r="X100" s="32">
        <f t="shared" si="34"/>
        <v>0</v>
      </c>
      <c r="Y100" s="35">
        <v>3</v>
      </c>
      <c r="Z100" s="32">
        <f t="shared" si="35"/>
        <v>42.857142857142854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2</v>
      </c>
      <c r="AE100" s="32">
        <f t="shared" si="38"/>
        <v>28.571428571428569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2</v>
      </c>
      <c r="D101" s="35">
        <v>1</v>
      </c>
      <c r="E101" s="32">
        <f t="shared" si="23"/>
        <v>50</v>
      </c>
      <c r="F101" s="35">
        <v>0</v>
      </c>
      <c r="G101" s="32">
        <f t="shared" si="24"/>
        <v>0</v>
      </c>
      <c r="H101" s="106">
        <f t="shared" si="44"/>
        <v>1</v>
      </c>
      <c r="I101" s="32">
        <f t="shared" si="25"/>
        <v>100</v>
      </c>
      <c r="J101" s="32">
        <f t="shared" si="26"/>
        <v>50</v>
      </c>
      <c r="K101" s="35">
        <v>1</v>
      </c>
      <c r="L101" s="32">
        <f t="shared" si="27"/>
        <v>100</v>
      </c>
      <c r="M101" s="35">
        <v>0</v>
      </c>
      <c r="N101" s="32">
        <f t="shared" si="28"/>
        <v>0</v>
      </c>
      <c r="O101" s="99">
        <f t="shared" si="48"/>
        <v>0</v>
      </c>
      <c r="P101" s="32">
        <f t="shared" si="30"/>
        <v>0</v>
      </c>
      <c r="Q101" s="35">
        <v>0</v>
      </c>
      <c r="R101" s="32">
        <f t="shared" si="31"/>
        <v>0</v>
      </c>
      <c r="S101" s="35">
        <v>0</v>
      </c>
      <c r="T101" s="32">
        <f t="shared" si="32"/>
        <v>0</v>
      </c>
      <c r="U101" s="35">
        <v>0</v>
      </c>
      <c r="V101" s="32">
        <f t="shared" si="33"/>
        <v>0</v>
      </c>
      <c r="W101" s="35">
        <v>0</v>
      </c>
      <c r="X101" s="32">
        <f t="shared" si="34"/>
        <v>0</v>
      </c>
      <c r="Y101" s="35">
        <v>0</v>
      </c>
      <c r="Z101" s="32">
        <f t="shared" si="35"/>
        <v>0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0</v>
      </c>
      <c r="AE101" s="32">
        <f t="shared" si="38"/>
        <v>0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86" fitToHeight="2" orientation="landscape" r:id="rId1"/>
  <headerFooter scaleWithDoc="0">
    <oddHeader>&amp;R&amp;P</oddHeader>
    <oddFooter>&amp;R&amp;P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51" activePane="bottomRight" state="frozen"/>
      <selection activeCell="D2" sqref="D2:D6"/>
      <selection pane="topRight" activeCell="D2" sqref="D2:D6"/>
      <selection pane="bottomLeft" activeCell="D2" sqref="D2:D6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175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2958.5</v>
      </c>
      <c r="D8" s="65">
        <f>D9+D21+D40+D55+D72+D79+D90+D64+D102</f>
        <v>2738</v>
      </c>
      <c r="E8" s="62">
        <f>IF(C8=0,0,D8/C8*100)</f>
        <v>92.546898766266693</v>
      </c>
      <c r="F8" s="65">
        <f>F9+F21+F40+F55+F72+F79+F90+F64+F102</f>
        <v>385</v>
      </c>
      <c r="G8" s="62">
        <f>IF(D8=0,0,F8/D8*100)</f>
        <v>14.061358655953251</v>
      </c>
      <c r="H8" s="65">
        <f>H9+H21+H40+H55+H72+H79+H90+H64+H102</f>
        <v>2378</v>
      </c>
      <c r="I8" s="62">
        <f>IF(D8=0,0,H8/D8*100)</f>
        <v>86.851716581446311</v>
      </c>
      <c r="J8" s="62">
        <f>IF(C8=0,0,H8/C8*100)</f>
        <v>80.378570221395975</v>
      </c>
      <c r="K8" s="65">
        <f>K9+K21+K40+K55+K72+K79+K90+K64+K102</f>
        <v>1362</v>
      </c>
      <c r="L8" s="62">
        <f>IF(D8=0,0,K8/D8*100)</f>
        <v>49.74433893352812</v>
      </c>
      <c r="M8" s="65">
        <f>M9+M21+M40+M55+M72+M79+M90+M64+M102</f>
        <v>1016</v>
      </c>
      <c r="N8" s="62">
        <f>IF(D8=0,0,M8/D8*100)</f>
        <v>37.107377647918192</v>
      </c>
      <c r="O8" s="65">
        <f>O9+O21+O40+O55+O72+O79+O90+O64+O102</f>
        <v>360</v>
      </c>
      <c r="P8" s="62">
        <f>IF(D8=0,0,O8/D8*100)</f>
        <v>13.148283418553689</v>
      </c>
      <c r="Q8" s="65">
        <f>Q9+Q21+Q40+Q55+Q72+Q79+Q90+Q64+Q102</f>
        <v>11</v>
      </c>
      <c r="R8" s="62">
        <f>IF(O8=0,0,Q8/O8*100)</f>
        <v>3.0555555555555554</v>
      </c>
      <c r="S8" s="65">
        <f>S9+S21+S40+S55+S72+S79+S90+S64+S102</f>
        <v>170</v>
      </c>
      <c r="T8" s="62">
        <f>IF(D8=0,0,S8/D8*100)</f>
        <v>6.20891161431702</v>
      </c>
      <c r="U8" s="65">
        <f>U9+U21+U40+U55+U72+U79+U90+U64+U102</f>
        <v>389</v>
      </c>
      <c r="V8" s="62">
        <f>IF(D8=0,0,U8/D8*100)</f>
        <v>14.207450693937179</v>
      </c>
      <c r="W8" s="65">
        <f>W9+W21+W40+W55+W72+W79+W90+W64+W102</f>
        <v>57</v>
      </c>
      <c r="X8" s="62">
        <f>IF(D8=0,0,W8/D8*100)</f>
        <v>2.0818115412710005</v>
      </c>
      <c r="Y8" s="65">
        <f>Y9+Y21+Y40+Y55+Y72+Y79+Y90+Y64+Y102</f>
        <v>371</v>
      </c>
      <c r="Z8" s="62">
        <f>IF(D8=0,0,Y8/D8*100)</f>
        <v>13.550036523009496</v>
      </c>
      <c r="AA8" s="65">
        <f>AA9+AA21+AA40+AA55+AA72+AA79+AA90+AA64+AA102</f>
        <v>26</v>
      </c>
      <c r="AB8" s="62">
        <f>IF(D8=0,0,AA8/D8*100)</f>
        <v>0.94959824689554417</v>
      </c>
      <c r="AC8" s="62">
        <f>IF(Y8=0,0,AA8/Y8*100)</f>
        <v>7.0080862533692727</v>
      </c>
      <c r="AD8" s="65">
        <f>AD9+AD21+AD40+AD55+AD72+AD79+AD90+AD64+AD102</f>
        <v>305</v>
      </c>
      <c r="AE8" s="62">
        <f>IF(D8=0,0,AD8/D8*100)</f>
        <v>11.139517896274654</v>
      </c>
      <c r="AF8" s="65">
        <f>AF9+AF21+AF40+AF55+AF72+AF79+AF90+AF64+AF102</f>
        <v>1</v>
      </c>
      <c r="AG8" s="60">
        <f>IF(D8=0,0,AF8/D8*100)</f>
        <v>3.6523009495982472E-2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172</v>
      </c>
      <c r="D9" s="10">
        <f>SUM(D10:D20)</f>
        <v>157</v>
      </c>
      <c r="E9" s="43">
        <f>IF(C9=0,0,D9/C9*100)</f>
        <v>91.279069767441854</v>
      </c>
      <c r="F9" s="10">
        <f>SUM(F10:F20)</f>
        <v>21</v>
      </c>
      <c r="G9" s="43">
        <f>IF(D9=0,0,F9/D9*100)</f>
        <v>13.375796178343949</v>
      </c>
      <c r="H9" s="61">
        <f>SUM(H10:H20)</f>
        <v>144</v>
      </c>
      <c r="I9" s="43">
        <f>IF(D9=0,0,H9/D9*100)</f>
        <v>91.719745222929944</v>
      </c>
      <c r="J9" s="43">
        <f>IF(C9=0,0,H9/C9*100)</f>
        <v>83.720930232558146</v>
      </c>
      <c r="K9" s="10">
        <f>SUM(K10:K20)</f>
        <v>71</v>
      </c>
      <c r="L9" s="43">
        <f>IF(D9=0,0,K9/D9*100)</f>
        <v>45.222929936305732</v>
      </c>
      <c r="M9" s="10">
        <f>SUM(M10:M20)</f>
        <v>73</v>
      </c>
      <c r="N9" s="43">
        <f>IF(D9=0,0,M9/D9*100)</f>
        <v>46.496815286624205</v>
      </c>
      <c r="O9" s="61">
        <f>SUM(O10:O20)</f>
        <v>13</v>
      </c>
      <c r="P9" s="43">
        <f>IF(D9=0,0,O9/D9*100)</f>
        <v>8.2802547770700627</v>
      </c>
      <c r="Q9" s="10">
        <f>SUM(Q10:Q20)</f>
        <v>2</v>
      </c>
      <c r="R9" s="43">
        <f>IF(O9=0,0,Q9/O9*100)</f>
        <v>15.384615384615385</v>
      </c>
      <c r="S9" s="10">
        <f>SUM(S10:S20)</f>
        <v>7</v>
      </c>
      <c r="T9" s="43">
        <f>IF(D9=0,0,S9/D9*100)</f>
        <v>4.4585987261146496</v>
      </c>
      <c r="U9" s="10">
        <f>SUM(U10:U20)</f>
        <v>29</v>
      </c>
      <c r="V9" s="43">
        <f>IF(D9=0,0,U9/D9*100)</f>
        <v>18.471337579617835</v>
      </c>
      <c r="W9" s="10">
        <f>SUM(W10:W20)</f>
        <v>6</v>
      </c>
      <c r="X9" s="43">
        <f>IF(D9=0,0,W9/D9*100)</f>
        <v>3.8216560509554141</v>
      </c>
      <c r="Y9" s="10">
        <f>SUM(Y10:Y20)</f>
        <v>23</v>
      </c>
      <c r="Z9" s="43">
        <f>IF(D9=0,0,Y9/D9*100)</f>
        <v>14.64968152866242</v>
      </c>
      <c r="AA9" s="10">
        <f>SUM(AA10:AA20)</f>
        <v>0</v>
      </c>
      <c r="AB9" s="43">
        <f>IF(D9=0,0,AA9/D9*100)</f>
        <v>0</v>
      </c>
      <c r="AC9" s="43">
        <f>IF(Y9=0,0,AA9/Y9*100)</f>
        <v>0</v>
      </c>
      <c r="AD9" s="10">
        <f>SUM(AD10:AD20)</f>
        <v>24</v>
      </c>
      <c r="AE9" s="43">
        <f>IF(D9=0,0,AD9/D9*100)</f>
        <v>15.286624203821656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3</v>
      </c>
      <c r="D10" s="35">
        <v>3</v>
      </c>
      <c r="E10" s="32">
        <f>IF(C10=0,0,D10/C10*100)</f>
        <v>100</v>
      </c>
      <c r="F10" s="35">
        <v>1</v>
      </c>
      <c r="G10" s="32">
        <f>IF(D10=0,0,F10/D10*100)</f>
        <v>33.333333333333329</v>
      </c>
      <c r="H10" s="106">
        <f>K10+M10</f>
        <v>3</v>
      </c>
      <c r="I10" s="32">
        <f>IF(D10=0,0,H10/D10*100)</f>
        <v>100</v>
      </c>
      <c r="J10" s="32">
        <f>IF(C10=0,0,H10/C10*100)</f>
        <v>100</v>
      </c>
      <c r="K10" s="35">
        <v>2</v>
      </c>
      <c r="L10" s="32">
        <f>IF(D10=0,0,K10/D10*100)</f>
        <v>66.666666666666657</v>
      </c>
      <c r="M10" s="35">
        <v>1</v>
      </c>
      <c r="N10" s="32">
        <f>IF(D10=0,0,M10/D10*100)</f>
        <v>33.333333333333329</v>
      </c>
      <c r="O10" s="99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2</v>
      </c>
      <c r="V10" s="32">
        <f>IF(D10=0,0,U10/D10*100)</f>
        <v>66.666666666666657</v>
      </c>
      <c r="W10" s="35">
        <v>1</v>
      </c>
      <c r="X10" s="32">
        <f>IF(D10=0,0,W10/D10*100)</f>
        <v>33.333333333333329</v>
      </c>
      <c r="Y10" s="35">
        <v>0</v>
      </c>
      <c r="Z10" s="32">
        <f>IF(D10=0,0,Y10/D10*100)</f>
        <v>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24</v>
      </c>
      <c r="D11" s="35">
        <v>22</v>
      </c>
      <c r="E11" s="32">
        <f>IF(C11=0,0,D11/C11*100)</f>
        <v>91.666666666666657</v>
      </c>
      <c r="F11" s="35">
        <v>2</v>
      </c>
      <c r="G11" s="32">
        <f>IF(D11=0,0,F11/D11*100)</f>
        <v>9.0909090909090917</v>
      </c>
      <c r="H11" s="106">
        <f t="shared" ref="H11:H80" si="0">K11+M11</f>
        <v>17</v>
      </c>
      <c r="I11" s="32">
        <f>IF(D11=0,0,H11/D11*100)</f>
        <v>77.272727272727266</v>
      </c>
      <c r="J11" s="32">
        <f>IF(C11=0,0,H11/C11*100)</f>
        <v>70.833333333333343</v>
      </c>
      <c r="K11" s="35">
        <v>7</v>
      </c>
      <c r="L11" s="32">
        <f>IF(D11=0,0,K11/D11*100)</f>
        <v>31.818181818181817</v>
      </c>
      <c r="M11" s="35">
        <v>10</v>
      </c>
      <c r="N11" s="32">
        <f>IF(D11=0,0,M11/D11*100)</f>
        <v>45.454545454545453</v>
      </c>
      <c r="O11" s="99">
        <f t="shared" ref="O11:O20" si="1">D11-H11</f>
        <v>5</v>
      </c>
      <c r="P11" s="32">
        <f>IF(D11=0,0,O11/D11*100)</f>
        <v>22.727272727272727</v>
      </c>
      <c r="Q11" s="35">
        <v>1</v>
      </c>
      <c r="R11" s="32">
        <f>IF(O11=0,0,Q11/O11*100)</f>
        <v>20</v>
      </c>
      <c r="S11" s="35">
        <v>1</v>
      </c>
      <c r="T11" s="32">
        <f>IF(D11=0,0,S11/D11*100)</f>
        <v>4.5454545454545459</v>
      </c>
      <c r="U11" s="35">
        <v>3</v>
      </c>
      <c r="V11" s="32">
        <f>IF(D11=0,0,U11/D11*100)</f>
        <v>13.636363636363635</v>
      </c>
      <c r="W11" s="35">
        <v>2</v>
      </c>
      <c r="X11" s="32">
        <f>IF(D11=0,0,W11/D11*100)</f>
        <v>9.0909090909090917</v>
      </c>
      <c r="Y11" s="35">
        <v>3</v>
      </c>
      <c r="Z11" s="32">
        <f>IF(D11=0,0,Y11/D11*100)</f>
        <v>13.636363636363635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2</v>
      </c>
      <c r="AE11" s="32">
        <f>IF(D11=0,0,AD11/D11*100)</f>
        <v>9.0909090909090917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3</v>
      </c>
      <c r="D12" s="35">
        <v>3</v>
      </c>
      <c r="E12" s="32">
        <f t="shared" ref="E12:E78" si="2">IF(C12=0,0,D12/C12*100)</f>
        <v>100</v>
      </c>
      <c r="F12" s="35">
        <v>0</v>
      </c>
      <c r="G12" s="32">
        <f t="shared" ref="G12:G78" si="3">IF(D12=0,0,F12/D12*100)</f>
        <v>0</v>
      </c>
      <c r="H12" s="106">
        <f t="shared" si="0"/>
        <v>3</v>
      </c>
      <c r="I12" s="32">
        <f t="shared" ref="I12:I78" si="4">IF(D12=0,0,H12/D12*100)</f>
        <v>100</v>
      </c>
      <c r="J12" s="32">
        <f t="shared" ref="J12:J78" si="5">IF(C12=0,0,H12/C12*100)</f>
        <v>100</v>
      </c>
      <c r="K12" s="35">
        <v>1</v>
      </c>
      <c r="L12" s="32">
        <f t="shared" ref="L12:L79" si="6">IF(D12=0,0,K12/D12*100)</f>
        <v>33.333333333333329</v>
      </c>
      <c r="M12" s="35">
        <v>2</v>
      </c>
      <c r="N12" s="32">
        <f t="shared" ref="N12:N78" si="7">IF(D12=0,0,M12/D12*100)</f>
        <v>66.666666666666657</v>
      </c>
      <c r="O12" s="99">
        <f t="shared" si="1"/>
        <v>0</v>
      </c>
      <c r="P12" s="32">
        <f t="shared" ref="P12:P78" si="8">IF(D12=0,0,O12/D12*100)</f>
        <v>0</v>
      </c>
      <c r="Q12" s="35">
        <v>0</v>
      </c>
      <c r="R12" s="32">
        <f t="shared" ref="R12:R79" si="9">IF(O12=0,0,Q12/O12*100)</f>
        <v>0</v>
      </c>
      <c r="S12" s="35">
        <v>0</v>
      </c>
      <c r="T12" s="32">
        <f t="shared" ref="T12:T78" si="10">IF(D12=0,0,S12/D12*100)</f>
        <v>0</v>
      </c>
      <c r="U12" s="35">
        <v>0</v>
      </c>
      <c r="V12" s="32">
        <f t="shared" ref="V12:V79" si="11">IF(D12=0,0,U12/D12*100)</f>
        <v>0</v>
      </c>
      <c r="W12" s="35">
        <v>1</v>
      </c>
      <c r="X12" s="32">
        <f t="shared" ref="X12:X78" si="12">IF(D12=0,0,W12/D12*100)</f>
        <v>33.333333333333329</v>
      </c>
      <c r="Y12" s="35">
        <v>0</v>
      </c>
      <c r="Z12" s="32">
        <f t="shared" ref="Z12:Z78" si="13">IF(D12=0,0,Y12/D12*100)</f>
        <v>0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0</v>
      </c>
      <c r="AE12" s="32">
        <f t="shared" ref="AE12:AE79" si="16">IF(D12=0,0,AD12/D12*100)</f>
        <v>0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28</v>
      </c>
      <c r="D13" s="35">
        <v>25</v>
      </c>
      <c r="E13" s="32">
        <f t="shared" si="2"/>
        <v>89.285714285714292</v>
      </c>
      <c r="F13" s="35">
        <v>2</v>
      </c>
      <c r="G13" s="32">
        <f t="shared" si="3"/>
        <v>8</v>
      </c>
      <c r="H13" s="106">
        <f t="shared" si="0"/>
        <v>21</v>
      </c>
      <c r="I13" s="32">
        <f t="shared" si="4"/>
        <v>84</v>
      </c>
      <c r="J13" s="32">
        <f t="shared" si="5"/>
        <v>75</v>
      </c>
      <c r="K13" s="35">
        <v>14</v>
      </c>
      <c r="L13" s="32">
        <f t="shared" si="6"/>
        <v>56.000000000000007</v>
      </c>
      <c r="M13" s="35">
        <v>7</v>
      </c>
      <c r="N13" s="32">
        <f t="shared" si="7"/>
        <v>28.000000000000004</v>
      </c>
      <c r="O13" s="99">
        <f t="shared" si="1"/>
        <v>4</v>
      </c>
      <c r="P13" s="32">
        <f t="shared" si="8"/>
        <v>16</v>
      </c>
      <c r="Q13" s="35">
        <v>0</v>
      </c>
      <c r="R13" s="32">
        <f t="shared" si="9"/>
        <v>0</v>
      </c>
      <c r="S13" s="35">
        <v>2</v>
      </c>
      <c r="T13" s="32">
        <f t="shared" si="10"/>
        <v>8</v>
      </c>
      <c r="U13" s="35">
        <v>2</v>
      </c>
      <c r="V13" s="32">
        <f t="shared" si="11"/>
        <v>8</v>
      </c>
      <c r="W13" s="35">
        <v>0</v>
      </c>
      <c r="X13" s="32">
        <f t="shared" si="12"/>
        <v>0</v>
      </c>
      <c r="Y13" s="35">
        <v>6</v>
      </c>
      <c r="Z13" s="32">
        <f t="shared" si="13"/>
        <v>24</v>
      </c>
      <c r="AA13" s="35">
        <v>0</v>
      </c>
      <c r="AB13" s="32">
        <f t="shared" si="14"/>
        <v>0</v>
      </c>
      <c r="AC13" s="32">
        <f t="shared" si="15"/>
        <v>0</v>
      </c>
      <c r="AD13" s="35">
        <v>9</v>
      </c>
      <c r="AE13" s="32">
        <f t="shared" si="16"/>
        <v>36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38</v>
      </c>
      <c r="D14" s="35">
        <v>34</v>
      </c>
      <c r="E14" s="32">
        <f t="shared" si="2"/>
        <v>89.473684210526315</v>
      </c>
      <c r="F14" s="35">
        <v>0</v>
      </c>
      <c r="G14" s="32">
        <f t="shared" si="3"/>
        <v>0</v>
      </c>
      <c r="H14" s="106">
        <f t="shared" si="0"/>
        <v>33</v>
      </c>
      <c r="I14" s="32">
        <f t="shared" si="4"/>
        <v>97.058823529411768</v>
      </c>
      <c r="J14" s="32">
        <f t="shared" si="5"/>
        <v>86.842105263157904</v>
      </c>
      <c r="K14" s="35">
        <v>9</v>
      </c>
      <c r="L14" s="32">
        <f t="shared" si="6"/>
        <v>26.47058823529412</v>
      </c>
      <c r="M14" s="35">
        <v>24</v>
      </c>
      <c r="N14" s="32">
        <f t="shared" si="7"/>
        <v>70.588235294117652</v>
      </c>
      <c r="O14" s="99">
        <f t="shared" si="1"/>
        <v>1</v>
      </c>
      <c r="P14" s="32">
        <f t="shared" si="8"/>
        <v>2.9411764705882351</v>
      </c>
      <c r="Q14" s="35">
        <v>0</v>
      </c>
      <c r="R14" s="32">
        <f t="shared" si="9"/>
        <v>0</v>
      </c>
      <c r="S14" s="35">
        <v>1</v>
      </c>
      <c r="T14" s="32">
        <f t="shared" si="10"/>
        <v>2.9411764705882351</v>
      </c>
      <c r="U14" s="35">
        <v>9</v>
      </c>
      <c r="V14" s="32">
        <f t="shared" si="11"/>
        <v>26.47058823529412</v>
      </c>
      <c r="W14" s="35">
        <v>1</v>
      </c>
      <c r="X14" s="32">
        <f t="shared" si="12"/>
        <v>2.9411764705882351</v>
      </c>
      <c r="Y14" s="35">
        <v>2</v>
      </c>
      <c r="Z14" s="32">
        <f t="shared" si="13"/>
        <v>5.8823529411764701</v>
      </c>
      <c r="AA14" s="35">
        <v>0</v>
      </c>
      <c r="AB14" s="32">
        <f t="shared" si="14"/>
        <v>0</v>
      </c>
      <c r="AC14" s="32">
        <f t="shared" si="15"/>
        <v>0</v>
      </c>
      <c r="AD14" s="35">
        <v>1</v>
      </c>
      <c r="AE14" s="32">
        <f t="shared" si="16"/>
        <v>2.9411764705882351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62</v>
      </c>
      <c r="D15" s="35">
        <v>56</v>
      </c>
      <c r="E15" s="32">
        <f t="shared" si="2"/>
        <v>90.322580645161281</v>
      </c>
      <c r="F15" s="35">
        <v>12</v>
      </c>
      <c r="G15" s="32">
        <f t="shared" si="3"/>
        <v>21.428571428571427</v>
      </c>
      <c r="H15" s="106">
        <f t="shared" si="0"/>
        <v>54</v>
      </c>
      <c r="I15" s="32">
        <f t="shared" si="4"/>
        <v>96.428571428571431</v>
      </c>
      <c r="J15" s="32">
        <f t="shared" si="5"/>
        <v>87.096774193548384</v>
      </c>
      <c r="K15" s="35">
        <v>32</v>
      </c>
      <c r="L15" s="32">
        <f t="shared" si="6"/>
        <v>57.142857142857139</v>
      </c>
      <c r="M15" s="35">
        <v>22</v>
      </c>
      <c r="N15" s="32">
        <f t="shared" si="7"/>
        <v>39.285714285714285</v>
      </c>
      <c r="O15" s="99">
        <f t="shared" si="1"/>
        <v>2</v>
      </c>
      <c r="P15" s="32">
        <f t="shared" si="8"/>
        <v>3.5714285714285712</v>
      </c>
      <c r="Q15" s="35">
        <v>0</v>
      </c>
      <c r="R15" s="32">
        <f t="shared" si="9"/>
        <v>0</v>
      </c>
      <c r="S15" s="35">
        <v>3</v>
      </c>
      <c r="T15" s="32">
        <f t="shared" si="10"/>
        <v>5.3571428571428568</v>
      </c>
      <c r="U15" s="35">
        <v>11</v>
      </c>
      <c r="V15" s="32">
        <f t="shared" si="11"/>
        <v>19.642857142857142</v>
      </c>
      <c r="W15" s="35">
        <v>1</v>
      </c>
      <c r="X15" s="32">
        <f t="shared" si="12"/>
        <v>1.7857142857142856</v>
      </c>
      <c r="Y15" s="35">
        <v>10</v>
      </c>
      <c r="Z15" s="32">
        <f t="shared" si="13"/>
        <v>17.857142857142858</v>
      </c>
      <c r="AA15" s="35">
        <v>0</v>
      </c>
      <c r="AB15" s="32">
        <f t="shared" si="14"/>
        <v>0</v>
      </c>
      <c r="AC15" s="32">
        <f t="shared" si="15"/>
        <v>0</v>
      </c>
      <c r="AD15" s="35">
        <v>9</v>
      </c>
      <c r="AE15" s="32">
        <f t="shared" si="16"/>
        <v>16.071428571428573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0</v>
      </c>
      <c r="D16" s="35">
        <v>0</v>
      </c>
      <c r="E16" s="32">
        <f t="shared" si="2"/>
        <v>0</v>
      </c>
      <c r="F16" s="35">
        <v>0</v>
      </c>
      <c r="G16" s="32">
        <f t="shared" si="3"/>
        <v>0</v>
      </c>
      <c r="H16" s="106">
        <f t="shared" si="0"/>
        <v>0</v>
      </c>
      <c r="I16" s="32">
        <f t="shared" si="4"/>
        <v>0</v>
      </c>
      <c r="J16" s="32">
        <f t="shared" si="5"/>
        <v>0</v>
      </c>
      <c r="K16" s="35">
        <v>0</v>
      </c>
      <c r="L16" s="32">
        <f t="shared" si="6"/>
        <v>0</v>
      </c>
      <c r="M16" s="35">
        <v>0</v>
      </c>
      <c r="N16" s="32">
        <f t="shared" si="7"/>
        <v>0</v>
      </c>
      <c r="O16" s="99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0</v>
      </c>
      <c r="D17" s="35">
        <v>0</v>
      </c>
      <c r="E17" s="32">
        <f t="shared" si="2"/>
        <v>0</v>
      </c>
      <c r="F17" s="35">
        <v>0</v>
      </c>
      <c r="G17" s="32">
        <f t="shared" si="3"/>
        <v>0</v>
      </c>
      <c r="H17" s="106">
        <f t="shared" si="0"/>
        <v>0</v>
      </c>
      <c r="I17" s="32">
        <f t="shared" si="4"/>
        <v>0</v>
      </c>
      <c r="J17" s="32">
        <f t="shared" si="5"/>
        <v>0</v>
      </c>
      <c r="K17" s="35">
        <v>0</v>
      </c>
      <c r="L17" s="32">
        <f t="shared" si="6"/>
        <v>0</v>
      </c>
      <c r="M17" s="35">
        <v>0</v>
      </c>
      <c r="N17" s="32">
        <f t="shared" si="7"/>
        <v>0</v>
      </c>
      <c r="O17" s="99">
        <f t="shared" si="1"/>
        <v>0</v>
      </c>
      <c r="P17" s="32">
        <f t="shared" si="8"/>
        <v>0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0</v>
      </c>
      <c r="V17" s="32">
        <f t="shared" si="11"/>
        <v>0</v>
      </c>
      <c r="W17" s="35">
        <v>0</v>
      </c>
      <c r="X17" s="32">
        <f t="shared" si="12"/>
        <v>0</v>
      </c>
      <c r="Y17" s="35">
        <v>0</v>
      </c>
      <c r="Z17" s="32">
        <f t="shared" si="13"/>
        <v>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8</v>
      </c>
      <c r="D18" s="35">
        <v>8</v>
      </c>
      <c r="E18" s="32">
        <f t="shared" si="2"/>
        <v>100</v>
      </c>
      <c r="F18" s="35">
        <v>2</v>
      </c>
      <c r="G18" s="32">
        <f t="shared" si="3"/>
        <v>25</v>
      </c>
      <c r="H18" s="106">
        <f t="shared" si="0"/>
        <v>7</v>
      </c>
      <c r="I18" s="32">
        <f t="shared" si="4"/>
        <v>87.5</v>
      </c>
      <c r="J18" s="32">
        <f t="shared" si="5"/>
        <v>87.5</v>
      </c>
      <c r="K18" s="35">
        <v>4</v>
      </c>
      <c r="L18" s="32">
        <f t="shared" si="6"/>
        <v>50</v>
      </c>
      <c r="M18" s="35">
        <v>3</v>
      </c>
      <c r="N18" s="32">
        <f t="shared" si="7"/>
        <v>37.5</v>
      </c>
      <c r="O18" s="99">
        <f t="shared" si="1"/>
        <v>1</v>
      </c>
      <c r="P18" s="32">
        <f t="shared" si="8"/>
        <v>12.5</v>
      </c>
      <c r="Q18" s="35">
        <v>1</v>
      </c>
      <c r="R18" s="32">
        <f t="shared" si="9"/>
        <v>100</v>
      </c>
      <c r="S18" s="35">
        <v>0</v>
      </c>
      <c r="T18" s="32">
        <f t="shared" si="10"/>
        <v>0</v>
      </c>
      <c r="U18" s="35">
        <v>1</v>
      </c>
      <c r="V18" s="32">
        <f t="shared" si="11"/>
        <v>12.5</v>
      </c>
      <c r="W18" s="35">
        <v>0</v>
      </c>
      <c r="X18" s="32">
        <f t="shared" si="12"/>
        <v>0</v>
      </c>
      <c r="Y18" s="35">
        <v>2</v>
      </c>
      <c r="Z18" s="32">
        <f t="shared" si="13"/>
        <v>25</v>
      </c>
      <c r="AA18" s="35">
        <v>0</v>
      </c>
      <c r="AB18" s="32">
        <f t="shared" si="14"/>
        <v>0</v>
      </c>
      <c r="AC18" s="32">
        <f t="shared" si="15"/>
        <v>0</v>
      </c>
      <c r="AD18" s="35">
        <v>3</v>
      </c>
      <c r="AE18" s="32">
        <f t="shared" si="16"/>
        <v>37.5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6</v>
      </c>
      <c r="D19" s="35">
        <v>6</v>
      </c>
      <c r="E19" s="32">
        <f t="shared" si="2"/>
        <v>100</v>
      </c>
      <c r="F19" s="35">
        <v>2</v>
      </c>
      <c r="G19" s="32">
        <f t="shared" si="3"/>
        <v>33.333333333333329</v>
      </c>
      <c r="H19" s="106">
        <f t="shared" si="0"/>
        <v>6</v>
      </c>
      <c r="I19" s="32">
        <f t="shared" si="4"/>
        <v>100</v>
      </c>
      <c r="J19" s="32">
        <f t="shared" si="5"/>
        <v>100</v>
      </c>
      <c r="K19" s="35">
        <v>2</v>
      </c>
      <c r="L19" s="32">
        <f t="shared" si="6"/>
        <v>33.333333333333329</v>
      </c>
      <c r="M19" s="35">
        <v>4</v>
      </c>
      <c r="N19" s="32">
        <f t="shared" si="7"/>
        <v>66.666666666666657</v>
      </c>
      <c r="O19" s="99">
        <f t="shared" si="1"/>
        <v>0</v>
      </c>
      <c r="P19" s="32">
        <f t="shared" si="8"/>
        <v>0</v>
      </c>
      <c r="Q19" s="35">
        <v>0</v>
      </c>
      <c r="R19" s="32">
        <f t="shared" si="9"/>
        <v>0</v>
      </c>
      <c r="S19" s="35">
        <v>0</v>
      </c>
      <c r="T19" s="32">
        <f t="shared" si="10"/>
        <v>0</v>
      </c>
      <c r="U19" s="35">
        <v>1</v>
      </c>
      <c r="V19" s="32">
        <f t="shared" si="11"/>
        <v>16.666666666666664</v>
      </c>
      <c r="W19" s="35">
        <v>0</v>
      </c>
      <c r="X19" s="32">
        <f t="shared" si="12"/>
        <v>0</v>
      </c>
      <c r="Y19" s="35">
        <v>0</v>
      </c>
      <c r="Z19" s="32">
        <f t="shared" si="13"/>
        <v>0</v>
      </c>
      <c r="AA19" s="35">
        <v>0</v>
      </c>
      <c r="AB19" s="32">
        <f t="shared" si="14"/>
        <v>0</v>
      </c>
      <c r="AC19" s="32">
        <f t="shared" si="15"/>
        <v>0</v>
      </c>
      <c r="AD19" s="35">
        <v>0</v>
      </c>
      <c r="AE19" s="32">
        <f t="shared" si="16"/>
        <v>0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0</v>
      </c>
      <c r="D20" s="35">
        <v>0</v>
      </c>
      <c r="E20" s="32">
        <f t="shared" si="2"/>
        <v>0</v>
      </c>
      <c r="F20" s="35">
        <v>0</v>
      </c>
      <c r="G20" s="32">
        <f t="shared" si="3"/>
        <v>0</v>
      </c>
      <c r="H20" s="106">
        <f t="shared" si="0"/>
        <v>0</v>
      </c>
      <c r="I20" s="32">
        <f t="shared" si="4"/>
        <v>0</v>
      </c>
      <c r="J20" s="32">
        <f t="shared" si="5"/>
        <v>0</v>
      </c>
      <c r="K20" s="35">
        <v>0</v>
      </c>
      <c r="L20" s="32">
        <f t="shared" si="6"/>
        <v>0</v>
      </c>
      <c r="M20" s="35">
        <v>0</v>
      </c>
      <c r="N20" s="32">
        <f t="shared" si="7"/>
        <v>0</v>
      </c>
      <c r="O20" s="99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872</v>
      </c>
      <c r="D21" s="10">
        <f>SUM(D22:D39)</f>
        <v>835</v>
      </c>
      <c r="E21" s="43">
        <f>IF(C21=0,0,D21/C21*100)</f>
        <v>95.756880733944953</v>
      </c>
      <c r="F21" s="10">
        <f>SUM(F22:F39)</f>
        <v>115</v>
      </c>
      <c r="G21" s="43">
        <f>IF(D21=0,0,F21/D21*100)</f>
        <v>13.77245508982036</v>
      </c>
      <c r="H21" s="61">
        <f>SUM(H22:H39)</f>
        <v>767</v>
      </c>
      <c r="I21" s="43">
        <f>IF(D21=0,0,H21/D21*100)</f>
        <v>91.856287425149702</v>
      </c>
      <c r="J21" s="43">
        <f>IF(C21=0,0,H21/C21*100)</f>
        <v>87.958715596330279</v>
      </c>
      <c r="K21" s="10">
        <f>SUM(K22:K39)</f>
        <v>491</v>
      </c>
      <c r="L21" s="43">
        <f>IF(D21=0,0,K21/D21*100)</f>
        <v>58.802395209580837</v>
      </c>
      <c r="M21" s="10">
        <f>SUM(M22:M39)</f>
        <v>276</v>
      </c>
      <c r="N21" s="43">
        <f>IF(D21=0,0,M21/D21*100)</f>
        <v>33.053892215568865</v>
      </c>
      <c r="O21" s="61">
        <f>SUM(O22:O39)</f>
        <v>68</v>
      </c>
      <c r="P21" s="43">
        <f>IF(D21=0,0,O21/D21*100)</f>
        <v>8.1437125748502996</v>
      </c>
      <c r="Q21" s="10">
        <f>SUM(Q22:Q39)</f>
        <v>3</v>
      </c>
      <c r="R21" s="43">
        <f t="shared" si="9"/>
        <v>4.4117647058823533</v>
      </c>
      <c r="S21" s="10">
        <f>SUM(S22:S39)</f>
        <v>51</v>
      </c>
      <c r="T21" s="43">
        <f>IF(D21=0,0,S21/D21*100)</f>
        <v>6.1077844311377243</v>
      </c>
      <c r="U21" s="10">
        <f>SUM(U22:U39)</f>
        <v>105</v>
      </c>
      <c r="V21" s="43">
        <f t="shared" si="11"/>
        <v>12.574850299401197</v>
      </c>
      <c r="W21" s="10">
        <f>SUM(W22:W39)</f>
        <v>11</v>
      </c>
      <c r="X21" s="43">
        <f>IF(D21=0,0,W21/D21*100)</f>
        <v>1.3173652694610778</v>
      </c>
      <c r="Y21" s="10">
        <f>SUM(Y22:Y39)</f>
        <v>152</v>
      </c>
      <c r="Z21" s="43">
        <f>IF(D21=0,0,Y21/D21*100)</f>
        <v>18.203592814371259</v>
      </c>
      <c r="AA21" s="10">
        <f>SUM(AA22:AA39)</f>
        <v>10</v>
      </c>
      <c r="AB21" s="43">
        <f>IF(D21=0,0,AA21/D21*100)</f>
        <v>1.1976047904191618</v>
      </c>
      <c r="AC21" s="43">
        <f>IF(Y21=0,0,AA21/Y21*100)</f>
        <v>6.5789473684210522</v>
      </c>
      <c r="AD21" s="10">
        <f>SUM(AD22:AD39)</f>
        <v>94</v>
      </c>
      <c r="AE21" s="43">
        <f t="shared" si="16"/>
        <v>11.257485029940121</v>
      </c>
      <c r="AF21" s="10">
        <f>SUM(AF22:AF39)</f>
        <v>1</v>
      </c>
      <c r="AG21" s="43">
        <f>IF(D21=0,0,AF21/D21*100)</f>
        <v>0.11976047904191617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127</v>
      </c>
      <c r="D22" s="35">
        <v>123</v>
      </c>
      <c r="E22" s="32">
        <f t="shared" si="2"/>
        <v>96.850393700787393</v>
      </c>
      <c r="F22" s="35">
        <v>12</v>
      </c>
      <c r="G22" s="32">
        <f t="shared" si="3"/>
        <v>9.7560975609756095</v>
      </c>
      <c r="H22" s="106">
        <f t="shared" si="0"/>
        <v>120</v>
      </c>
      <c r="I22" s="32">
        <f t="shared" si="4"/>
        <v>97.560975609756099</v>
      </c>
      <c r="J22" s="32">
        <f t="shared" si="5"/>
        <v>94.488188976377955</v>
      </c>
      <c r="K22" s="35">
        <v>94</v>
      </c>
      <c r="L22" s="32">
        <f t="shared" si="6"/>
        <v>76.422764227642276</v>
      </c>
      <c r="M22" s="35">
        <v>26</v>
      </c>
      <c r="N22" s="32">
        <f t="shared" si="7"/>
        <v>21.138211382113823</v>
      </c>
      <c r="O22" s="99">
        <f t="shared" ref="O22:O39" si="18">D22-H22</f>
        <v>3</v>
      </c>
      <c r="P22" s="32">
        <f t="shared" si="8"/>
        <v>2.4390243902439024</v>
      </c>
      <c r="Q22" s="35">
        <v>0</v>
      </c>
      <c r="R22" s="32">
        <f t="shared" si="9"/>
        <v>0</v>
      </c>
      <c r="S22" s="35">
        <v>4</v>
      </c>
      <c r="T22" s="32">
        <f t="shared" si="10"/>
        <v>3.2520325203252036</v>
      </c>
      <c r="U22" s="35">
        <v>7</v>
      </c>
      <c r="V22" s="32">
        <f t="shared" si="11"/>
        <v>5.6910569105691051</v>
      </c>
      <c r="W22" s="35">
        <v>1</v>
      </c>
      <c r="X22" s="32">
        <f t="shared" si="12"/>
        <v>0.81300813008130091</v>
      </c>
      <c r="Y22" s="35">
        <v>5</v>
      </c>
      <c r="Z22" s="32">
        <f t="shared" si="13"/>
        <v>4.0650406504065035</v>
      </c>
      <c r="AA22" s="35">
        <v>0</v>
      </c>
      <c r="AB22" s="32">
        <f t="shared" si="14"/>
        <v>0</v>
      </c>
      <c r="AC22" s="32">
        <f t="shared" si="15"/>
        <v>0</v>
      </c>
      <c r="AD22" s="35">
        <v>2</v>
      </c>
      <c r="AE22" s="32">
        <f t="shared" si="16"/>
        <v>1.6260162601626018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39</v>
      </c>
      <c r="D23" s="35">
        <v>38</v>
      </c>
      <c r="E23" s="32">
        <f t="shared" si="2"/>
        <v>97.435897435897431</v>
      </c>
      <c r="F23" s="35">
        <v>6</v>
      </c>
      <c r="G23" s="32">
        <f t="shared" si="3"/>
        <v>15.789473684210526</v>
      </c>
      <c r="H23" s="106">
        <f t="shared" si="0"/>
        <v>36</v>
      </c>
      <c r="I23" s="32">
        <f t="shared" si="4"/>
        <v>94.73684210526315</v>
      </c>
      <c r="J23" s="32">
        <f t="shared" si="5"/>
        <v>92.307692307692307</v>
      </c>
      <c r="K23" s="35">
        <v>20</v>
      </c>
      <c r="L23" s="32">
        <f t="shared" si="6"/>
        <v>52.631578947368418</v>
      </c>
      <c r="M23" s="35">
        <v>16</v>
      </c>
      <c r="N23" s="32">
        <f t="shared" si="7"/>
        <v>42.105263157894733</v>
      </c>
      <c r="O23" s="99">
        <f t="shared" si="18"/>
        <v>2</v>
      </c>
      <c r="P23" s="32">
        <f t="shared" si="8"/>
        <v>5.2631578947368416</v>
      </c>
      <c r="Q23" s="35">
        <v>0</v>
      </c>
      <c r="R23" s="32">
        <f t="shared" si="9"/>
        <v>0</v>
      </c>
      <c r="S23" s="35">
        <v>5</v>
      </c>
      <c r="T23" s="32">
        <f t="shared" si="10"/>
        <v>13.157894736842104</v>
      </c>
      <c r="U23" s="35">
        <v>3</v>
      </c>
      <c r="V23" s="32">
        <f t="shared" si="11"/>
        <v>7.8947368421052628</v>
      </c>
      <c r="W23" s="35">
        <v>0</v>
      </c>
      <c r="X23" s="32">
        <f t="shared" si="12"/>
        <v>0</v>
      </c>
      <c r="Y23" s="35">
        <v>7</v>
      </c>
      <c r="Z23" s="32">
        <f t="shared" si="13"/>
        <v>18.421052631578945</v>
      </c>
      <c r="AA23" s="35">
        <v>0</v>
      </c>
      <c r="AB23" s="32">
        <f t="shared" si="14"/>
        <v>0</v>
      </c>
      <c r="AC23" s="32">
        <f t="shared" si="15"/>
        <v>0</v>
      </c>
      <c r="AD23" s="35">
        <v>2</v>
      </c>
      <c r="AE23" s="32">
        <f t="shared" si="16"/>
        <v>5.2631578947368416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38</v>
      </c>
      <c r="D24" s="35">
        <v>33</v>
      </c>
      <c r="E24" s="32">
        <f t="shared" si="2"/>
        <v>86.842105263157904</v>
      </c>
      <c r="F24" s="35">
        <v>4</v>
      </c>
      <c r="G24" s="32">
        <f t="shared" si="3"/>
        <v>12.121212121212121</v>
      </c>
      <c r="H24" s="106">
        <f t="shared" si="0"/>
        <v>26</v>
      </c>
      <c r="I24" s="32">
        <f t="shared" si="4"/>
        <v>78.787878787878782</v>
      </c>
      <c r="J24" s="32">
        <f t="shared" si="5"/>
        <v>68.421052631578945</v>
      </c>
      <c r="K24" s="35">
        <v>18</v>
      </c>
      <c r="L24" s="32">
        <f t="shared" si="6"/>
        <v>54.54545454545454</v>
      </c>
      <c r="M24" s="35">
        <v>8</v>
      </c>
      <c r="N24" s="32">
        <f t="shared" si="7"/>
        <v>24.242424242424242</v>
      </c>
      <c r="O24" s="99">
        <f t="shared" si="18"/>
        <v>7</v>
      </c>
      <c r="P24" s="32">
        <f t="shared" si="8"/>
        <v>21.212121212121211</v>
      </c>
      <c r="Q24" s="35">
        <v>1</v>
      </c>
      <c r="R24" s="32">
        <f t="shared" si="9"/>
        <v>14.285714285714285</v>
      </c>
      <c r="S24" s="35">
        <v>3</v>
      </c>
      <c r="T24" s="32">
        <f t="shared" si="10"/>
        <v>9.0909090909090917</v>
      </c>
      <c r="U24" s="35">
        <v>14</v>
      </c>
      <c r="V24" s="32">
        <f t="shared" si="11"/>
        <v>42.424242424242422</v>
      </c>
      <c r="W24" s="35">
        <v>0</v>
      </c>
      <c r="X24" s="32">
        <f t="shared" si="12"/>
        <v>0</v>
      </c>
      <c r="Y24" s="35">
        <v>4</v>
      </c>
      <c r="Z24" s="32">
        <f t="shared" si="13"/>
        <v>12.121212121212121</v>
      </c>
      <c r="AA24" s="35">
        <v>0</v>
      </c>
      <c r="AB24" s="32">
        <f t="shared" si="14"/>
        <v>0</v>
      </c>
      <c r="AC24" s="32">
        <f t="shared" si="15"/>
        <v>0</v>
      </c>
      <c r="AD24" s="35">
        <v>5</v>
      </c>
      <c r="AE24" s="32">
        <f t="shared" si="16"/>
        <v>15.151515151515152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92</v>
      </c>
      <c r="D25" s="35">
        <v>90</v>
      </c>
      <c r="E25" s="32">
        <f t="shared" si="2"/>
        <v>97.826086956521735</v>
      </c>
      <c r="F25" s="35">
        <v>9</v>
      </c>
      <c r="G25" s="32">
        <f t="shared" si="3"/>
        <v>10</v>
      </c>
      <c r="H25" s="106">
        <f t="shared" si="0"/>
        <v>78</v>
      </c>
      <c r="I25" s="32">
        <f t="shared" si="4"/>
        <v>86.666666666666671</v>
      </c>
      <c r="J25" s="32">
        <f t="shared" si="5"/>
        <v>84.782608695652172</v>
      </c>
      <c r="K25" s="35">
        <v>52</v>
      </c>
      <c r="L25" s="32">
        <f t="shared" si="6"/>
        <v>57.777777777777771</v>
      </c>
      <c r="M25" s="35">
        <v>26</v>
      </c>
      <c r="N25" s="32">
        <f t="shared" si="7"/>
        <v>28.888888888888886</v>
      </c>
      <c r="O25" s="99">
        <f t="shared" si="18"/>
        <v>12</v>
      </c>
      <c r="P25" s="32">
        <f t="shared" si="8"/>
        <v>13.333333333333334</v>
      </c>
      <c r="Q25" s="35">
        <v>0</v>
      </c>
      <c r="R25" s="32">
        <f t="shared" si="9"/>
        <v>0</v>
      </c>
      <c r="S25" s="35">
        <v>5</v>
      </c>
      <c r="T25" s="32">
        <f t="shared" si="10"/>
        <v>5.5555555555555554</v>
      </c>
      <c r="U25" s="35">
        <v>20</v>
      </c>
      <c r="V25" s="32">
        <f t="shared" si="11"/>
        <v>22.222222222222221</v>
      </c>
      <c r="W25" s="35">
        <v>0</v>
      </c>
      <c r="X25" s="32">
        <f t="shared" si="12"/>
        <v>0</v>
      </c>
      <c r="Y25" s="35">
        <v>19</v>
      </c>
      <c r="Z25" s="32">
        <f t="shared" si="13"/>
        <v>21.111111111111111</v>
      </c>
      <c r="AA25" s="35">
        <v>0</v>
      </c>
      <c r="AB25" s="32">
        <f t="shared" si="14"/>
        <v>0</v>
      </c>
      <c r="AC25" s="32">
        <f t="shared" si="15"/>
        <v>0</v>
      </c>
      <c r="AD25" s="35">
        <v>8</v>
      </c>
      <c r="AE25" s="32">
        <f t="shared" si="16"/>
        <v>8.8888888888888893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11</v>
      </c>
      <c r="D26" s="35">
        <v>10</v>
      </c>
      <c r="E26" s="32">
        <f t="shared" si="2"/>
        <v>90.909090909090907</v>
      </c>
      <c r="F26" s="35">
        <v>3</v>
      </c>
      <c r="G26" s="32">
        <f t="shared" si="3"/>
        <v>30</v>
      </c>
      <c r="H26" s="106">
        <f t="shared" si="0"/>
        <v>10</v>
      </c>
      <c r="I26" s="32">
        <f t="shared" si="4"/>
        <v>100</v>
      </c>
      <c r="J26" s="32">
        <f t="shared" si="5"/>
        <v>90.909090909090907</v>
      </c>
      <c r="K26" s="35">
        <v>6</v>
      </c>
      <c r="L26" s="32">
        <f t="shared" si="6"/>
        <v>60</v>
      </c>
      <c r="M26" s="35">
        <v>4</v>
      </c>
      <c r="N26" s="32">
        <f t="shared" si="7"/>
        <v>40</v>
      </c>
      <c r="O26" s="99">
        <f t="shared" si="18"/>
        <v>0</v>
      </c>
      <c r="P26" s="32">
        <f t="shared" si="8"/>
        <v>0</v>
      </c>
      <c r="Q26" s="35">
        <v>0</v>
      </c>
      <c r="R26" s="32">
        <f t="shared" si="9"/>
        <v>0</v>
      </c>
      <c r="S26" s="35">
        <v>0</v>
      </c>
      <c r="T26" s="32">
        <f t="shared" si="10"/>
        <v>0</v>
      </c>
      <c r="U26" s="35">
        <v>2</v>
      </c>
      <c r="V26" s="32">
        <f t="shared" si="11"/>
        <v>20</v>
      </c>
      <c r="W26" s="35">
        <v>0</v>
      </c>
      <c r="X26" s="32">
        <f t="shared" si="12"/>
        <v>0</v>
      </c>
      <c r="Y26" s="35">
        <v>4</v>
      </c>
      <c r="Z26" s="32">
        <f t="shared" si="13"/>
        <v>40</v>
      </c>
      <c r="AA26" s="35">
        <v>0</v>
      </c>
      <c r="AB26" s="32">
        <f t="shared" si="14"/>
        <v>0</v>
      </c>
      <c r="AC26" s="32">
        <f t="shared" si="15"/>
        <v>0</v>
      </c>
      <c r="AD26" s="35">
        <v>0</v>
      </c>
      <c r="AE26" s="32">
        <f t="shared" si="16"/>
        <v>0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29</v>
      </c>
      <c r="D27" s="35">
        <v>27</v>
      </c>
      <c r="E27" s="32">
        <f t="shared" si="2"/>
        <v>93.103448275862064</v>
      </c>
      <c r="F27" s="35">
        <v>3</v>
      </c>
      <c r="G27" s="32">
        <f t="shared" si="3"/>
        <v>11.111111111111111</v>
      </c>
      <c r="H27" s="106">
        <f t="shared" si="0"/>
        <v>23</v>
      </c>
      <c r="I27" s="32">
        <f t="shared" si="4"/>
        <v>85.18518518518519</v>
      </c>
      <c r="J27" s="32">
        <f t="shared" si="5"/>
        <v>79.310344827586206</v>
      </c>
      <c r="K27" s="35">
        <v>13</v>
      </c>
      <c r="L27" s="32">
        <f t="shared" si="6"/>
        <v>48.148148148148145</v>
      </c>
      <c r="M27" s="35">
        <v>10</v>
      </c>
      <c r="N27" s="32">
        <f t="shared" si="7"/>
        <v>37.037037037037038</v>
      </c>
      <c r="O27" s="99">
        <f t="shared" si="18"/>
        <v>4</v>
      </c>
      <c r="P27" s="32">
        <f t="shared" si="8"/>
        <v>14.814814814814813</v>
      </c>
      <c r="Q27" s="35">
        <v>0</v>
      </c>
      <c r="R27" s="32">
        <f t="shared" si="9"/>
        <v>0</v>
      </c>
      <c r="S27" s="35">
        <v>3</v>
      </c>
      <c r="T27" s="32">
        <f t="shared" si="10"/>
        <v>11.111111111111111</v>
      </c>
      <c r="U27" s="35">
        <v>5</v>
      </c>
      <c r="V27" s="32">
        <f t="shared" si="11"/>
        <v>18.518518518518519</v>
      </c>
      <c r="W27" s="35">
        <v>0</v>
      </c>
      <c r="X27" s="32">
        <f t="shared" si="12"/>
        <v>0</v>
      </c>
      <c r="Y27" s="35">
        <v>4</v>
      </c>
      <c r="Z27" s="32">
        <f t="shared" si="13"/>
        <v>14.814814814814813</v>
      </c>
      <c r="AA27" s="35">
        <v>0</v>
      </c>
      <c r="AB27" s="32">
        <f t="shared" si="14"/>
        <v>0</v>
      </c>
      <c r="AC27" s="32">
        <f t="shared" si="15"/>
        <v>0</v>
      </c>
      <c r="AD27" s="35">
        <v>6</v>
      </c>
      <c r="AE27" s="32">
        <f t="shared" si="16"/>
        <v>22.222222222222221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11</v>
      </c>
      <c r="D28" s="35">
        <v>11</v>
      </c>
      <c r="E28" s="32">
        <f t="shared" si="2"/>
        <v>100</v>
      </c>
      <c r="F28" s="35">
        <v>3</v>
      </c>
      <c r="G28" s="32">
        <f t="shared" si="3"/>
        <v>27.27272727272727</v>
      </c>
      <c r="H28" s="106">
        <f t="shared" si="0"/>
        <v>9</v>
      </c>
      <c r="I28" s="32">
        <f t="shared" si="4"/>
        <v>81.818181818181827</v>
      </c>
      <c r="J28" s="32">
        <f t="shared" si="5"/>
        <v>81.818181818181827</v>
      </c>
      <c r="K28" s="35">
        <v>4</v>
      </c>
      <c r="L28" s="32">
        <f t="shared" si="6"/>
        <v>36.363636363636367</v>
      </c>
      <c r="M28" s="35">
        <v>5</v>
      </c>
      <c r="N28" s="32">
        <f t="shared" si="7"/>
        <v>45.454545454545453</v>
      </c>
      <c r="O28" s="99">
        <f t="shared" si="18"/>
        <v>2</v>
      </c>
      <c r="P28" s="32">
        <f t="shared" si="8"/>
        <v>18.181818181818183</v>
      </c>
      <c r="Q28" s="35">
        <v>0</v>
      </c>
      <c r="R28" s="32">
        <f t="shared" si="9"/>
        <v>0</v>
      </c>
      <c r="S28" s="35">
        <v>1</v>
      </c>
      <c r="T28" s="32">
        <f t="shared" si="10"/>
        <v>9.0909090909090917</v>
      </c>
      <c r="U28" s="35">
        <v>4</v>
      </c>
      <c r="V28" s="32">
        <f t="shared" si="11"/>
        <v>36.363636363636367</v>
      </c>
      <c r="W28" s="35">
        <v>0</v>
      </c>
      <c r="X28" s="32">
        <f t="shared" si="12"/>
        <v>0</v>
      </c>
      <c r="Y28" s="35">
        <v>2</v>
      </c>
      <c r="Z28" s="32">
        <f t="shared" si="13"/>
        <v>18.181818181818183</v>
      </c>
      <c r="AA28" s="35">
        <v>0</v>
      </c>
      <c r="AB28" s="32">
        <f t="shared" si="14"/>
        <v>0</v>
      </c>
      <c r="AC28" s="32">
        <f t="shared" si="15"/>
        <v>0</v>
      </c>
      <c r="AD28" s="35">
        <v>4</v>
      </c>
      <c r="AE28" s="32">
        <f t="shared" si="16"/>
        <v>36.363636363636367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47</v>
      </c>
      <c r="D29" s="35">
        <v>47</v>
      </c>
      <c r="E29" s="32">
        <f t="shared" si="2"/>
        <v>100</v>
      </c>
      <c r="F29" s="35">
        <v>9</v>
      </c>
      <c r="G29" s="32">
        <f t="shared" si="3"/>
        <v>19.148936170212767</v>
      </c>
      <c r="H29" s="106">
        <f t="shared" si="0"/>
        <v>43</v>
      </c>
      <c r="I29" s="32">
        <f t="shared" si="4"/>
        <v>91.489361702127653</v>
      </c>
      <c r="J29" s="32">
        <f t="shared" si="5"/>
        <v>91.489361702127653</v>
      </c>
      <c r="K29" s="35">
        <v>28</v>
      </c>
      <c r="L29" s="32">
        <f t="shared" si="6"/>
        <v>59.574468085106382</v>
      </c>
      <c r="M29" s="35">
        <v>15</v>
      </c>
      <c r="N29" s="32">
        <f t="shared" si="7"/>
        <v>31.914893617021278</v>
      </c>
      <c r="O29" s="99">
        <f t="shared" si="18"/>
        <v>4</v>
      </c>
      <c r="P29" s="32">
        <f t="shared" si="8"/>
        <v>8.5106382978723403</v>
      </c>
      <c r="Q29" s="35">
        <v>0</v>
      </c>
      <c r="R29" s="32">
        <f t="shared" si="9"/>
        <v>0</v>
      </c>
      <c r="S29" s="35">
        <v>3</v>
      </c>
      <c r="T29" s="32">
        <f t="shared" si="10"/>
        <v>6.3829787234042552</v>
      </c>
      <c r="U29" s="35">
        <v>3</v>
      </c>
      <c r="V29" s="32">
        <f t="shared" si="11"/>
        <v>6.3829787234042552</v>
      </c>
      <c r="W29" s="35">
        <v>2</v>
      </c>
      <c r="X29" s="32">
        <f t="shared" si="12"/>
        <v>4.2553191489361701</v>
      </c>
      <c r="Y29" s="35">
        <v>5</v>
      </c>
      <c r="Z29" s="32">
        <f t="shared" si="13"/>
        <v>10.638297872340425</v>
      </c>
      <c r="AA29" s="35">
        <v>0</v>
      </c>
      <c r="AB29" s="32">
        <f t="shared" si="14"/>
        <v>0</v>
      </c>
      <c r="AC29" s="32">
        <f t="shared" si="15"/>
        <v>0</v>
      </c>
      <c r="AD29" s="35">
        <v>8</v>
      </c>
      <c r="AE29" s="32">
        <f t="shared" si="16"/>
        <v>17.021276595744681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84</v>
      </c>
      <c r="D30" s="35">
        <v>88</v>
      </c>
      <c r="E30" s="32">
        <f t="shared" si="2"/>
        <v>104.76190476190477</v>
      </c>
      <c r="F30" s="35">
        <v>19</v>
      </c>
      <c r="G30" s="32">
        <f t="shared" si="3"/>
        <v>21.59090909090909</v>
      </c>
      <c r="H30" s="106">
        <f t="shared" si="0"/>
        <v>86</v>
      </c>
      <c r="I30" s="32">
        <f t="shared" si="4"/>
        <v>97.727272727272734</v>
      </c>
      <c r="J30" s="32">
        <f t="shared" si="5"/>
        <v>102.38095238095238</v>
      </c>
      <c r="K30" s="35">
        <v>50</v>
      </c>
      <c r="L30" s="32">
        <f t="shared" si="6"/>
        <v>56.81818181818182</v>
      </c>
      <c r="M30" s="35">
        <v>36</v>
      </c>
      <c r="N30" s="32">
        <f t="shared" si="7"/>
        <v>40.909090909090914</v>
      </c>
      <c r="O30" s="99">
        <f t="shared" si="18"/>
        <v>2</v>
      </c>
      <c r="P30" s="32">
        <f t="shared" si="8"/>
        <v>2.2727272727272729</v>
      </c>
      <c r="Q30" s="35">
        <v>0</v>
      </c>
      <c r="R30" s="32">
        <f t="shared" si="9"/>
        <v>0</v>
      </c>
      <c r="S30" s="35">
        <v>4</v>
      </c>
      <c r="T30" s="32">
        <f t="shared" si="10"/>
        <v>4.5454545454545459</v>
      </c>
      <c r="U30" s="35">
        <v>8</v>
      </c>
      <c r="V30" s="32">
        <f t="shared" si="11"/>
        <v>9.0909090909090917</v>
      </c>
      <c r="W30" s="35">
        <v>4</v>
      </c>
      <c r="X30" s="32">
        <f t="shared" si="12"/>
        <v>4.5454545454545459</v>
      </c>
      <c r="Y30" s="35">
        <v>13</v>
      </c>
      <c r="Z30" s="32">
        <f t="shared" si="13"/>
        <v>14.772727272727273</v>
      </c>
      <c r="AA30" s="35">
        <v>0</v>
      </c>
      <c r="AB30" s="32">
        <f t="shared" si="14"/>
        <v>0</v>
      </c>
      <c r="AC30" s="32">
        <f t="shared" si="15"/>
        <v>0</v>
      </c>
      <c r="AD30" s="35">
        <v>5</v>
      </c>
      <c r="AE30" s="32">
        <f t="shared" si="16"/>
        <v>5.6818181818181817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90</v>
      </c>
      <c r="D31" s="35">
        <v>79</v>
      </c>
      <c r="E31" s="32">
        <f t="shared" si="2"/>
        <v>87.777777777777771</v>
      </c>
      <c r="F31" s="35">
        <v>9</v>
      </c>
      <c r="G31" s="32">
        <f t="shared" si="3"/>
        <v>11.39240506329114</v>
      </c>
      <c r="H31" s="106">
        <f t="shared" si="0"/>
        <v>71</v>
      </c>
      <c r="I31" s="32">
        <f t="shared" si="4"/>
        <v>89.87341772151899</v>
      </c>
      <c r="J31" s="32">
        <f t="shared" si="5"/>
        <v>78.888888888888886</v>
      </c>
      <c r="K31" s="35">
        <v>36</v>
      </c>
      <c r="L31" s="32">
        <f t="shared" si="6"/>
        <v>45.569620253164558</v>
      </c>
      <c r="M31" s="35">
        <v>35</v>
      </c>
      <c r="N31" s="32">
        <f t="shared" si="7"/>
        <v>44.303797468354425</v>
      </c>
      <c r="O31" s="99">
        <f t="shared" si="18"/>
        <v>8</v>
      </c>
      <c r="P31" s="32">
        <f t="shared" si="8"/>
        <v>10.126582278481013</v>
      </c>
      <c r="Q31" s="35">
        <v>0</v>
      </c>
      <c r="R31" s="32">
        <f t="shared" si="9"/>
        <v>0</v>
      </c>
      <c r="S31" s="35">
        <v>4</v>
      </c>
      <c r="T31" s="32">
        <f t="shared" si="10"/>
        <v>5.0632911392405067</v>
      </c>
      <c r="U31" s="35">
        <v>16</v>
      </c>
      <c r="V31" s="32">
        <f t="shared" si="11"/>
        <v>20.253164556962027</v>
      </c>
      <c r="W31" s="35">
        <v>0</v>
      </c>
      <c r="X31" s="32">
        <f t="shared" si="12"/>
        <v>0</v>
      </c>
      <c r="Y31" s="35">
        <v>30</v>
      </c>
      <c r="Z31" s="32">
        <f t="shared" si="13"/>
        <v>37.974683544303801</v>
      </c>
      <c r="AA31" s="35">
        <v>10</v>
      </c>
      <c r="AB31" s="32">
        <f t="shared" si="14"/>
        <v>12.658227848101266</v>
      </c>
      <c r="AC31" s="32">
        <f t="shared" si="15"/>
        <v>33.333333333333329</v>
      </c>
      <c r="AD31" s="35">
        <v>28</v>
      </c>
      <c r="AE31" s="32">
        <f t="shared" si="16"/>
        <v>35.443037974683541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1</v>
      </c>
      <c r="D32" s="35">
        <v>1</v>
      </c>
      <c r="E32" s="32">
        <f t="shared" si="2"/>
        <v>100</v>
      </c>
      <c r="F32" s="35">
        <v>0</v>
      </c>
      <c r="G32" s="32">
        <f t="shared" si="3"/>
        <v>0</v>
      </c>
      <c r="H32" s="106">
        <f t="shared" si="0"/>
        <v>1</v>
      </c>
      <c r="I32" s="32">
        <f t="shared" si="4"/>
        <v>100</v>
      </c>
      <c r="J32" s="32">
        <f t="shared" si="5"/>
        <v>100</v>
      </c>
      <c r="K32" s="35">
        <v>1</v>
      </c>
      <c r="L32" s="32">
        <f t="shared" si="6"/>
        <v>100</v>
      </c>
      <c r="M32" s="35">
        <v>0</v>
      </c>
      <c r="N32" s="32">
        <f t="shared" si="7"/>
        <v>0</v>
      </c>
      <c r="O32" s="99">
        <f t="shared" si="18"/>
        <v>0</v>
      </c>
      <c r="P32" s="32">
        <f t="shared" si="8"/>
        <v>0</v>
      </c>
      <c r="Q32" s="35">
        <v>1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43</v>
      </c>
      <c r="D33" s="35">
        <v>43</v>
      </c>
      <c r="E33" s="32">
        <f t="shared" si="2"/>
        <v>100</v>
      </c>
      <c r="F33" s="35">
        <v>7</v>
      </c>
      <c r="G33" s="32">
        <f t="shared" si="3"/>
        <v>16.279069767441861</v>
      </c>
      <c r="H33" s="106">
        <f t="shared" si="0"/>
        <v>39</v>
      </c>
      <c r="I33" s="32">
        <f t="shared" si="4"/>
        <v>90.697674418604649</v>
      </c>
      <c r="J33" s="32">
        <f t="shared" si="5"/>
        <v>90.697674418604649</v>
      </c>
      <c r="K33" s="35">
        <v>17</v>
      </c>
      <c r="L33" s="32">
        <f t="shared" si="6"/>
        <v>39.534883720930232</v>
      </c>
      <c r="M33" s="35">
        <v>22</v>
      </c>
      <c r="N33" s="32">
        <f t="shared" si="7"/>
        <v>51.162790697674424</v>
      </c>
      <c r="O33" s="99">
        <f t="shared" si="18"/>
        <v>4</v>
      </c>
      <c r="P33" s="32">
        <f t="shared" si="8"/>
        <v>9.3023255813953494</v>
      </c>
      <c r="Q33" s="35">
        <v>1</v>
      </c>
      <c r="R33" s="32">
        <f t="shared" si="9"/>
        <v>25</v>
      </c>
      <c r="S33" s="35">
        <v>0</v>
      </c>
      <c r="T33" s="32">
        <f t="shared" si="10"/>
        <v>0</v>
      </c>
      <c r="U33" s="35">
        <v>5</v>
      </c>
      <c r="V33" s="32">
        <f t="shared" si="11"/>
        <v>11.627906976744185</v>
      </c>
      <c r="W33" s="35">
        <v>1</v>
      </c>
      <c r="X33" s="32">
        <f t="shared" si="12"/>
        <v>2.3255813953488373</v>
      </c>
      <c r="Y33" s="35">
        <v>2</v>
      </c>
      <c r="Z33" s="32">
        <f t="shared" si="13"/>
        <v>4.6511627906976747</v>
      </c>
      <c r="AA33" s="35">
        <v>0</v>
      </c>
      <c r="AB33" s="32">
        <f t="shared" si="14"/>
        <v>0</v>
      </c>
      <c r="AC33" s="32">
        <f t="shared" si="15"/>
        <v>0</v>
      </c>
      <c r="AD33" s="35">
        <v>0</v>
      </c>
      <c r="AE33" s="32">
        <f t="shared" si="16"/>
        <v>0</v>
      </c>
      <c r="AF33" s="35">
        <v>1</v>
      </c>
      <c r="AG33" s="32">
        <f t="shared" si="17"/>
        <v>2.3255813953488373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42</v>
      </c>
      <c r="D34" s="35">
        <v>42</v>
      </c>
      <c r="E34" s="32">
        <f t="shared" si="2"/>
        <v>100</v>
      </c>
      <c r="F34" s="35">
        <v>2</v>
      </c>
      <c r="G34" s="32">
        <f t="shared" si="3"/>
        <v>4.7619047619047619</v>
      </c>
      <c r="H34" s="106">
        <f t="shared" si="0"/>
        <v>37</v>
      </c>
      <c r="I34" s="32">
        <f t="shared" si="4"/>
        <v>88.095238095238088</v>
      </c>
      <c r="J34" s="32">
        <f t="shared" si="5"/>
        <v>88.095238095238088</v>
      </c>
      <c r="K34" s="35">
        <v>15</v>
      </c>
      <c r="L34" s="32">
        <f t="shared" si="6"/>
        <v>35.714285714285715</v>
      </c>
      <c r="M34" s="35">
        <v>22</v>
      </c>
      <c r="N34" s="32">
        <f t="shared" si="7"/>
        <v>52.380952380952387</v>
      </c>
      <c r="O34" s="99">
        <f t="shared" si="18"/>
        <v>5</v>
      </c>
      <c r="P34" s="32">
        <f t="shared" si="8"/>
        <v>11.904761904761903</v>
      </c>
      <c r="Q34" s="35">
        <v>0</v>
      </c>
      <c r="R34" s="32">
        <f t="shared" si="9"/>
        <v>0</v>
      </c>
      <c r="S34" s="35">
        <v>2</v>
      </c>
      <c r="T34" s="32">
        <f t="shared" si="10"/>
        <v>4.7619047619047619</v>
      </c>
      <c r="U34" s="35">
        <v>7</v>
      </c>
      <c r="V34" s="32">
        <f t="shared" si="11"/>
        <v>16.666666666666664</v>
      </c>
      <c r="W34" s="35">
        <v>0</v>
      </c>
      <c r="X34" s="32">
        <f t="shared" si="12"/>
        <v>0</v>
      </c>
      <c r="Y34" s="35">
        <v>10</v>
      </c>
      <c r="Z34" s="32">
        <f t="shared" si="13"/>
        <v>23.809523809523807</v>
      </c>
      <c r="AA34" s="35">
        <v>0</v>
      </c>
      <c r="AB34" s="32">
        <f t="shared" si="14"/>
        <v>0</v>
      </c>
      <c r="AC34" s="32">
        <f t="shared" si="15"/>
        <v>0</v>
      </c>
      <c r="AD34" s="35">
        <v>3</v>
      </c>
      <c r="AE34" s="32">
        <f t="shared" si="16"/>
        <v>7.1428571428571423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14</v>
      </c>
      <c r="D35" s="35">
        <v>12</v>
      </c>
      <c r="E35" s="32">
        <f t="shared" si="2"/>
        <v>85.714285714285708</v>
      </c>
      <c r="F35" s="35">
        <v>1</v>
      </c>
      <c r="G35" s="32">
        <f t="shared" si="3"/>
        <v>8.3333333333333321</v>
      </c>
      <c r="H35" s="106">
        <f t="shared" si="0"/>
        <v>10</v>
      </c>
      <c r="I35" s="32">
        <f t="shared" si="4"/>
        <v>83.333333333333343</v>
      </c>
      <c r="J35" s="32">
        <f t="shared" si="5"/>
        <v>71.428571428571431</v>
      </c>
      <c r="K35" s="35">
        <v>6</v>
      </c>
      <c r="L35" s="32">
        <f t="shared" si="6"/>
        <v>50</v>
      </c>
      <c r="M35" s="35">
        <v>4</v>
      </c>
      <c r="N35" s="32">
        <f t="shared" si="7"/>
        <v>33.333333333333329</v>
      </c>
      <c r="O35" s="99">
        <f t="shared" si="18"/>
        <v>2</v>
      </c>
      <c r="P35" s="32">
        <f t="shared" si="8"/>
        <v>16.666666666666664</v>
      </c>
      <c r="Q35" s="35">
        <v>0</v>
      </c>
      <c r="R35" s="32">
        <f t="shared" si="9"/>
        <v>0</v>
      </c>
      <c r="S35" s="35">
        <v>1</v>
      </c>
      <c r="T35" s="32">
        <f t="shared" si="10"/>
        <v>8.3333333333333321</v>
      </c>
      <c r="U35" s="35">
        <v>0</v>
      </c>
      <c r="V35" s="32">
        <f t="shared" si="11"/>
        <v>0</v>
      </c>
      <c r="W35" s="35">
        <v>0</v>
      </c>
      <c r="X35" s="32">
        <f t="shared" si="12"/>
        <v>0</v>
      </c>
      <c r="Y35" s="35">
        <v>1</v>
      </c>
      <c r="Z35" s="32">
        <f t="shared" si="13"/>
        <v>8.3333333333333321</v>
      </c>
      <c r="AA35" s="35">
        <v>0</v>
      </c>
      <c r="AB35" s="32">
        <f t="shared" si="14"/>
        <v>0</v>
      </c>
      <c r="AC35" s="32">
        <f t="shared" si="15"/>
        <v>0</v>
      </c>
      <c r="AD35" s="35">
        <v>2</v>
      </c>
      <c r="AE35" s="32">
        <f t="shared" si="16"/>
        <v>16.666666666666664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74</v>
      </c>
      <c r="D36" s="35">
        <v>74</v>
      </c>
      <c r="E36" s="32">
        <f t="shared" si="2"/>
        <v>100</v>
      </c>
      <c r="F36" s="35">
        <v>12</v>
      </c>
      <c r="G36" s="32">
        <f t="shared" si="3"/>
        <v>16.216216216216218</v>
      </c>
      <c r="H36" s="106">
        <f t="shared" si="0"/>
        <v>73</v>
      </c>
      <c r="I36" s="32">
        <f t="shared" si="4"/>
        <v>98.648648648648646</v>
      </c>
      <c r="J36" s="32">
        <f t="shared" si="5"/>
        <v>98.648648648648646</v>
      </c>
      <c r="K36" s="35">
        <v>60</v>
      </c>
      <c r="L36" s="32">
        <f t="shared" si="6"/>
        <v>81.081081081081081</v>
      </c>
      <c r="M36" s="35">
        <v>13</v>
      </c>
      <c r="N36" s="32">
        <f t="shared" si="7"/>
        <v>17.567567567567568</v>
      </c>
      <c r="O36" s="99">
        <f t="shared" si="18"/>
        <v>1</v>
      </c>
      <c r="P36" s="32">
        <f t="shared" si="8"/>
        <v>1.3513513513513513</v>
      </c>
      <c r="Q36" s="35">
        <v>0</v>
      </c>
      <c r="R36" s="32">
        <f t="shared" si="9"/>
        <v>0</v>
      </c>
      <c r="S36" s="35">
        <v>3</v>
      </c>
      <c r="T36" s="32">
        <f t="shared" si="10"/>
        <v>4.0540540540540544</v>
      </c>
      <c r="U36" s="35">
        <v>5</v>
      </c>
      <c r="V36" s="32">
        <f t="shared" si="11"/>
        <v>6.756756756756757</v>
      </c>
      <c r="W36" s="35">
        <v>1</v>
      </c>
      <c r="X36" s="32">
        <f t="shared" si="12"/>
        <v>1.3513513513513513</v>
      </c>
      <c r="Y36" s="35">
        <v>9</v>
      </c>
      <c r="Z36" s="32">
        <f t="shared" si="13"/>
        <v>12.162162162162163</v>
      </c>
      <c r="AA36" s="35">
        <v>0</v>
      </c>
      <c r="AB36" s="32">
        <f t="shared" si="14"/>
        <v>0</v>
      </c>
      <c r="AC36" s="32">
        <f t="shared" si="15"/>
        <v>0</v>
      </c>
      <c r="AD36" s="35">
        <v>8</v>
      </c>
      <c r="AE36" s="32">
        <f t="shared" si="16"/>
        <v>10.810810810810811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47</v>
      </c>
      <c r="D37" s="35">
        <v>50</v>
      </c>
      <c r="E37" s="32">
        <f t="shared" si="2"/>
        <v>106.38297872340425</v>
      </c>
      <c r="F37" s="35">
        <v>6</v>
      </c>
      <c r="G37" s="32">
        <f t="shared" si="3"/>
        <v>12</v>
      </c>
      <c r="H37" s="106">
        <f t="shared" si="0"/>
        <v>46</v>
      </c>
      <c r="I37" s="32">
        <f t="shared" si="4"/>
        <v>92</v>
      </c>
      <c r="J37" s="32">
        <f t="shared" si="5"/>
        <v>97.872340425531917</v>
      </c>
      <c r="K37" s="35">
        <v>30</v>
      </c>
      <c r="L37" s="32">
        <f t="shared" si="6"/>
        <v>60</v>
      </c>
      <c r="M37" s="35">
        <v>16</v>
      </c>
      <c r="N37" s="32">
        <f t="shared" si="7"/>
        <v>32</v>
      </c>
      <c r="O37" s="99">
        <f t="shared" si="18"/>
        <v>4</v>
      </c>
      <c r="P37" s="32">
        <f t="shared" si="8"/>
        <v>8</v>
      </c>
      <c r="Q37" s="35">
        <v>0</v>
      </c>
      <c r="R37" s="32">
        <f t="shared" si="9"/>
        <v>0</v>
      </c>
      <c r="S37" s="35">
        <v>1</v>
      </c>
      <c r="T37" s="32">
        <f t="shared" si="10"/>
        <v>2</v>
      </c>
      <c r="U37" s="35">
        <v>0</v>
      </c>
      <c r="V37" s="32">
        <f t="shared" si="11"/>
        <v>0</v>
      </c>
      <c r="W37" s="35">
        <v>0</v>
      </c>
      <c r="X37" s="32">
        <f t="shared" si="12"/>
        <v>0</v>
      </c>
      <c r="Y37" s="35">
        <v>26</v>
      </c>
      <c r="Z37" s="32">
        <f t="shared" si="13"/>
        <v>52</v>
      </c>
      <c r="AA37" s="35">
        <v>0</v>
      </c>
      <c r="AB37" s="32">
        <f t="shared" si="14"/>
        <v>0</v>
      </c>
      <c r="AC37" s="32">
        <f t="shared" si="15"/>
        <v>0</v>
      </c>
      <c r="AD37" s="35">
        <v>1</v>
      </c>
      <c r="AE37" s="32">
        <f t="shared" si="16"/>
        <v>2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57</v>
      </c>
      <c r="D38" s="35">
        <v>45</v>
      </c>
      <c r="E38" s="32">
        <f t="shared" si="2"/>
        <v>78.94736842105263</v>
      </c>
      <c r="F38" s="35">
        <v>6</v>
      </c>
      <c r="G38" s="32">
        <f t="shared" si="3"/>
        <v>13.333333333333334</v>
      </c>
      <c r="H38" s="106">
        <f t="shared" si="0"/>
        <v>39</v>
      </c>
      <c r="I38" s="32">
        <f t="shared" si="4"/>
        <v>86.666666666666671</v>
      </c>
      <c r="J38" s="32">
        <f t="shared" si="5"/>
        <v>68.421052631578945</v>
      </c>
      <c r="K38" s="35">
        <v>25</v>
      </c>
      <c r="L38" s="32">
        <f t="shared" si="6"/>
        <v>55.555555555555557</v>
      </c>
      <c r="M38" s="35">
        <v>14</v>
      </c>
      <c r="N38" s="32">
        <f t="shared" si="7"/>
        <v>31.111111111111111</v>
      </c>
      <c r="O38" s="99">
        <f t="shared" si="18"/>
        <v>6</v>
      </c>
      <c r="P38" s="32">
        <f t="shared" si="8"/>
        <v>13.333333333333334</v>
      </c>
      <c r="Q38" s="35">
        <v>0</v>
      </c>
      <c r="R38" s="32">
        <f t="shared" si="9"/>
        <v>0</v>
      </c>
      <c r="S38" s="35">
        <v>10</v>
      </c>
      <c r="T38" s="32">
        <f t="shared" si="10"/>
        <v>22.222222222222221</v>
      </c>
      <c r="U38" s="35">
        <v>4</v>
      </c>
      <c r="V38" s="32">
        <f t="shared" si="11"/>
        <v>8.8888888888888893</v>
      </c>
      <c r="W38" s="35">
        <v>2</v>
      </c>
      <c r="X38" s="32">
        <f t="shared" si="12"/>
        <v>4.4444444444444446</v>
      </c>
      <c r="Y38" s="35">
        <v>6</v>
      </c>
      <c r="Z38" s="32">
        <f t="shared" si="13"/>
        <v>13.333333333333334</v>
      </c>
      <c r="AA38" s="35">
        <v>0</v>
      </c>
      <c r="AB38" s="32">
        <f t="shared" si="14"/>
        <v>0</v>
      </c>
      <c r="AC38" s="32">
        <f t="shared" si="15"/>
        <v>0</v>
      </c>
      <c r="AD38" s="35">
        <v>6</v>
      </c>
      <c r="AE38" s="32">
        <f t="shared" si="16"/>
        <v>13.333333333333334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26</v>
      </c>
      <c r="D39" s="35">
        <v>22</v>
      </c>
      <c r="E39" s="32">
        <f t="shared" si="2"/>
        <v>84.615384615384613</v>
      </c>
      <c r="F39" s="35">
        <v>4</v>
      </c>
      <c r="G39" s="32">
        <f t="shared" si="3"/>
        <v>18.181818181818183</v>
      </c>
      <c r="H39" s="106">
        <f t="shared" si="0"/>
        <v>20</v>
      </c>
      <c r="I39" s="32">
        <f t="shared" si="4"/>
        <v>90.909090909090907</v>
      </c>
      <c r="J39" s="32">
        <f t="shared" si="5"/>
        <v>76.923076923076934</v>
      </c>
      <c r="K39" s="35">
        <v>16</v>
      </c>
      <c r="L39" s="32">
        <f t="shared" si="6"/>
        <v>72.727272727272734</v>
      </c>
      <c r="M39" s="35">
        <v>4</v>
      </c>
      <c r="N39" s="32">
        <f t="shared" si="7"/>
        <v>18.181818181818183</v>
      </c>
      <c r="O39" s="99">
        <f t="shared" si="18"/>
        <v>2</v>
      </c>
      <c r="P39" s="32">
        <f t="shared" si="8"/>
        <v>9.0909090909090917</v>
      </c>
      <c r="Q39" s="35">
        <v>0</v>
      </c>
      <c r="R39" s="32">
        <f t="shared" si="9"/>
        <v>0</v>
      </c>
      <c r="S39" s="35">
        <v>2</v>
      </c>
      <c r="T39" s="32">
        <f t="shared" si="10"/>
        <v>9.0909090909090917</v>
      </c>
      <c r="U39" s="35">
        <v>2</v>
      </c>
      <c r="V39" s="32">
        <f t="shared" si="11"/>
        <v>9.0909090909090917</v>
      </c>
      <c r="W39" s="35">
        <v>0</v>
      </c>
      <c r="X39" s="32">
        <f t="shared" si="12"/>
        <v>0</v>
      </c>
      <c r="Y39" s="35">
        <v>5</v>
      </c>
      <c r="Z39" s="32">
        <f t="shared" si="13"/>
        <v>22.727272727272727</v>
      </c>
      <c r="AA39" s="35">
        <v>0</v>
      </c>
      <c r="AB39" s="32">
        <f t="shared" si="14"/>
        <v>0</v>
      </c>
      <c r="AC39" s="32">
        <f t="shared" si="15"/>
        <v>0</v>
      </c>
      <c r="AD39" s="35">
        <v>6</v>
      </c>
      <c r="AE39" s="32">
        <f t="shared" si="16"/>
        <v>27.27272727272727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559.5</v>
      </c>
      <c r="D40" s="10">
        <f>SUM(D41:D54)</f>
        <v>520</v>
      </c>
      <c r="E40" s="43">
        <f>IF(C40=0,0,D40/C40*100)</f>
        <v>92.940125111706891</v>
      </c>
      <c r="F40" s="10">
        <f>SUM(F41:F54)</f>
        <v>65</v>
      </c>
      <c r="G40" s="43">
        <f>IF(D40=0,0,F40/D40*100)</f>
        <v>12.5</v>
      </c>
      <c r="H40" s="61">
        <f>SUM(H41:H54)</f>
        <v>466</v>
      </c>
      <c r="I40" s="43">
        <f>IF(D40=0,0,H40/D40*100)</f>
        <v>89.615384615384613</v>
      </c>
      <c r="J40" s="43">
        <f>IF(C40=0,0,H40/C40*100)</f>
        <v>83.288650580875782</v>
      </c>
      <c r="K40" s="10">
        <f>SUM(K41:K54)</f>
        <v>266</v>
      </c>
      <c r="L40" s="43">
        <f>IF(D40=0,0,K40/D40*100)</f>
        <v>51.153846153846146</v>
      </c>
      <c r="M40" s="10">
        <f>SUM(M41:M54)</f>
        <v>200</v>
      </c>
      <c r="N40" s="43">
        <f>IF(D40=0,0,M40/D40*100)</f>
        <v>38.461538461538467</v>
      </c>
      <c r="O40" s="61">
        <f>SUM(O41:O54)</f>
        <v>54</v>
      </c>
      <c r="P40" s="43">
        <f>IF(D40=0,0,O40/D40*100)</f>
        <v>10.384615384615385</v>
      </c>
      <c r="Q40" s="10">
        <f>SUM(Q41:Q54)</f>
        <v>2</v>
      </c>
      <c r="R40" s="43">
        <f t="shared" si="9"/>
        <v>3.7037037037037033</v>
      </c>
      <c r="S40" s="10">
        <f>SUM(S41:S54)</f>
        <v>32</v>
      </c>
      <c r="T40" s="43">
        <f>IF(D40=0,0,S40/D40*100)</f>
        <v>6.1538461538461542</v>
      </c>
      <c r="U40" s="10">
        <f>SUM(U41:U54)</f>
        <v>69</v>
      </c>
      <c r="V40" s="43">
        <f t="shared" si="11"/>
        <v>13.26923076923077</v>
      </c>
      <c r="W40" s="10">
        <f>SUM(W41:W54)</f>
        <v>22</v>
      </c>
      <c r="X40" s="43">
        <f>IF(D40=0,0,W40/D40*100)</f>
        <v>4.2307692307692308</v>
      </c>
      <c r="Y40" s="10">
        <f>SUM(Y41:Y54)</f>
        <v>54</v>
      </c>
      <c r="Z40" s="43">
        <f>IF(D40=0,0,Y40/D40*100)</f>
        <v>10.384615384615385</v>
      </c>
      <c r="AA40" s="10">
        <f>SUM(AA41:AA54)</f>
        <v>7</v>
      </c>
      <c r="AB40" s="43">
        <f>IF(D40=0,0,AA40/D40*100)</f>
        <v>1.3461538461538463</v>
      </c>
      <c r="AC40" s="43">
        <f>IF(Y40=0,0,AA40/Y40*100)</f>
        <v>12.962962962962962</v>
      </c>
      <c r="AD40" s="10">
        <f>SUM(AD41:AD54)</f>
        <v>54</v>
      </c>
      <c r="AE40" s="43">
        <f t="shared" si="16"/>
        <v>10.384615384615385</v>
      </c>
      <c r="AF40" s="10">
        <f>SUM(AF41:AF54)</f>
        <v>0</v>
      </c>
      <c r="AG40" s="43">
        <f>IF(D40=0,0,AF40/D40*100)</f>
        <v>0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27</v>
      </c>
      <c r="D41" s="35">
        <v>24</v>
      </c>
      <c r="E41" s="32">
        <f t="shared" si="2"/>
        <v>88.888888888888886</v>
      </c>
      <c r="F41" s="35">
        <v>1</v>
      </c>
      <c r="G41" s="32">
        <f t="shared" si="3"/>
        <v>4.1666666666666661</v>
      </c>
      <c r="H41" s="106">
        <f t="shared" si="0"/>
        <v>21</v>
      </c>
      <c r="I41" s="32">
        <f t="shared" si="4"/>
        <v>87.5</v>
      </c>
      <c r="J41" s="32">
        <f t="shared" si="5"/>
        <v>77.777777777777786</v>
      </c>
      <c r="K41" s="35">
        <v>16</v>
      </c>
      <c r="L41" s="32">
        <f t="shared" si="6"/>
        <v>66.666666666666657</v>
      </c>
      <c r="M41" s="35">
        <v>5</v>
      </c>
      <c r="N41" s="32">
        <f t="shared" si="7"/>
        <v>20.833333333333336</v>
      </c>
      <c r="O41" s="99">
        <f t="shared" ref="O41:O54" si="19">D41-H41</f>
        <v>3</v>
      </c>
      <c r="P41" s="32">
        <f t="shared" si="8"/>
        <v>12.5</v>
      </c>
      <c r="Q41" s="35">
        <v>0</v>
      </c>
      <c r="R41" s="32">
        <f t="shared" si="9"/>
        <v>0</v>
      </c>
      <c r="S41" s="35">
        <v>1</v>
      </c>
      <c r="T41" s="32">
        <f t="shared" si="10"/>
        <v>4.1666666666666661</v>
      </c>
      <c r="U41" s="35">
        <v>2</v>
      </c>
      <c r="V41" s="32">
        <f t="shared" si="11"/>
        <v>8.3333333333333321</v>
      </c>
      <c r="W41" s="35">
        <v>1</v>
      </c>
      <c r="X41" s="32">
        <f t="shared" si="12"/>
        <v>4.1666666666666661</v>
      </c>
      <c r="Y41" s="35">
        <v>6</v>
      </c>
      <c r="Z41" s="32">
        <f t="shared" si="13"/>
        <v>25</v>
      </c>
      <c r="AA41" s="35">
        <v>0</v>
      </c>
      <c r="AB41" s="32">
        <f t="shared" si="14"/>
        <v>0</v>
      </c>
      <c r="AC41" s="32">
        <f t="shared" si="15"/>
        <v>0</v>
      </c>
      <c r="AD41" s="35">
        <v>9</v>
      </c>
      <c r="AE41" s="32">
        <f t="shared" si="16"/>
        <v>37.5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26</v>
      </c>
      <c r="D42" s="35">
        <v>25</v>
      </c>
      <c r="E42" s="32">
        <f t="shared" si="2"/>
        <v>96.15384615384616</v>
      </c>
      <c r="F42" s="35">
        <v>4</v>
      </c>
      <c r="G42" s="32">
        <f t="shared" si="3"/>
        <v>16</v>
      </c>
      <c r="H42" s="106">
        <f t="shared" si="0"/>
        <v>23</v>
      </c>
      <c r="I42" s="32">
        <f t="shared" si="4"/>
        <v>92</v>
      </c>
      <c r="J42" s="32">
        <f t="shared" si="5"/>
        <v>88.461538461538453</v>
      </c>
      <c r="K42" s="35">
        <v>15</v>
      </c>
      <c r="L42" s="32">
        <f t="shared" si="6"/>
        <v>60</v>
      </c>
      <c r="M42" s="35">
        <v>8</v>
      </c>
      <c r="N42" s="32">
        <f t="shared" si="7"/>
        <v>32</v>
      </c>
      <c r="O42" s="99">
        <f t="shared" si="19"/>
        <v>2</v>
      </c>
      <c r="P42" s="32">
        <f t="shared" si="8"/>
        <v>8</v>
      </c>
      <c r="Q42" s="35">
        <v>0</v>
      </c>
      <c r="R42" s="32">
        <f t="shared" si="9"/>
        <v>0</v>
      </c>
      <c r="S42" s="35">
        <v>1</v>
      </c>
      <c r="T42" s="32">
        <f t="shared" si="10"/>
        <v>4</v>
      </c>
      <c r="U42" s="35">
        <v>4</v>
      </c>
      <c r="V42" s="32">
        <f t="shared" si="11"/>
        <v>16</v>
      </c>
      <c r="W42" s="35">
        <v>0</v>
      </c>
      <c r="X42" s="32">
        <f t="shared" si="12"/>
        <v>0</v>
      </c>
      <c r="Y42" s="35">
        <v>3</v>
      </c>
      <c r="Z42" s="32">
        <f t="shared" si="13"/>
        <v>12</v>
      </c>
      <c r="AA42" s="35">
        <v>0</v>
      </c>
      <c r="AB42" s="32">
        <f t="shared" si="14"/>
        <v>0</v>
      </c>
      <c r="AC42" s="32">
        <f t="shared" si="15"/>
        <v>0</v>
      </c>
      <c r="AD42" s="35">
        <v>4</v>
      </c>
      <c r="AE42" s="32">
        <f t="shared" si="16"/>
        <v>16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47</v>
      </c>
      <c r="D43" s="35">
        <v>42</v>
      </c>
      <c r="E43" s="32">
        <f t="shared" si="2"/>
        <v>89.361702127659569</v>
      </c>
      <c r="F43" s="35">
        <v>5</v>
      </c>
      <c r="G43" s="32">
        <f t="shared" si="3"/>
        <v>11.904761904761903</v>
      </c>
      <c r="H43" s="106">
        <f t="shared" si="0"/>
        <v>38</v>
      </c>
      <c r="I43" s="32">
        <f t="shared" si="4"/>
        <v>90.476190476190482</v>
      </c>
      <c r="J43" s="32">
        <f t="shared" si="5"/>
        <v>80.851063829787222</v>
      </c>
      <c r="K43" s="35">
        <v>23</v>
      </c>
      <c r="L43" s="32">
        <f t="shared" si="6"/>
        <v>54.761904761904766</v>
      </c>
      <c r="M43" s="35">
        <v>15</v>
      </c>
      <c r="N43" s="32">
        <f t="shared" si="7"/>
        <v>35.714285714285715</v>
      </c>
      <c r="O43" s="99">
        <f t="shared" si="19"/>
        <v>4</v>
      </c>
      <c r="P43" s="32">
        <f t="shared" si="8"/>
        <v>9.5238095238095237</v>
      </c>
      <c r="Q43" s="35">
        <v>1</v>
      </c>
      <c r="R43" s="32">
        <f t="shared" si="9"/>
        <v>25</v>
      </c>
      <c r="S43" s="35">
        <v>1</v>
      </c>
      <c r="T43" s="32">
        <f t="shared" si="10"/>
        <v>2.3809523809523809</v>
      </c>
      <c r="U43" s="35">
        <v>4</v>
      </c>
      <c r="V43" s="32">
        <f t="shared" si="11"/>
        <v>9.5238095238095237</v>
      </c>
      <c r="W43" s="35">
        <v>0</v>
      </c>
      <c r="X43" s="32">
        <f t="shared" si="12"/>
        <v>0</v>
      </c>
      <c r="Y43" s="35">
        <v>11</v>
      </c>
      <c r="Z43" s="32">
        <f t="shared" si="13"/>
        <v>26.190476190476193</v>
      </c>
      <c r="AA43" s="35">
        <v>0</v>
      </c>
      <c r="AB43" s="32">
        <f t="shared" si="14"/>
        <v>0</v>
      </c>
      <c r="AC43" s="32">
        <f t="shared" si="15"/>
        <v>0</v>
      </c>
      <c r="AD43" s="35">
        <v>6</v>
      </c>
      <c r="AE43" s="32">
        <f t="shared" si="16"/>
        <v>14.285714285714285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80</v>
      </c>
      <c r="D44" s="35">
        <v>79</v>
      </c>
      <c r="E44" s="32">
        <f t="shared" si="2"/>
        <v>98.75</v>
      </c>
      <c r="F44" s="35">
        <v>4</v>
      </c>
      <c r="G44" s="32">
        <f t="shared" si="3"/>
        <v>5.0632911392405067</v>
      </c>
      <c r="H44" s="106">
        <f t="shared" si="0"/>
        <v>76</v>
      </c>
      <c r="I44" s="32">
        <f t="shared" si="4"/>
        <v>96.202531645569621</v>
      </c>
      <c r="J44" s="32">
        <f t="shared" si="5"/>
        <v>95</v>
      </c>
      <c r="K44" s="35">
        <v>45</v>
      </c>
      <c r="L44" s="32">
        <f t="shared" si="6"/>
        <v>56.962025316455701</v>
      </c>
      <c r="M44" s="35">
        <v>31</v>
      </c>
      <c r="N44" s="32">
        <f t="shared" si="7"/>
        <v>39.24050632911392</v>
      </c>
      <c r="O44" s="99">
        <f t="shared" si="19"/>
        <v>3</v>
      </c>
      <c r="P44" s="32">
        <f t="shared" si="8"/>
        <v>3.79746835443038</v>
      </c>
      <c r="Q44" s="35">
        <v>0</v>
      </c>
      <c r="R44" s="32">
        <f t="shared" si="9"/>
        <v>0</v>
      </c>
      <c r="S44" s="35">
        <v>6</v>
      </c>
      <c r="T44" s="32">
        <f t="shared" si="10"/>
        <v>7.59493670886076</v>
      </c>
      <c r="U44" s="35">
        <v>11</v>
      </c>
      <c r="V44" s="32">
        <f t="shared" si="11"/>
        <v>13.924050632911392</v>
      </c>
      <c r="W44" s="35">
        <v>1</v>
      </c>
      <c r="X44" s="32">
        <f t="shared" si="12"/>
        <v>1.2658227848101267</v>
      </c>
      <c r="Y44" s="35">
        <v>9</v>
      </c>
      <c r="Z44" s="32">
        <f t="shared" si="13"/>
        <v>11.39240506329114</v>
      </c>
      <c r="AA44" s="35">
        <v>0</v>
      </c>
      <c r="AB44" s="32">
        <f t="shared" si="14"/>
        <v>0</v>
      </c>
      <c r="AC44" s="32">
        <f t="shared" si="15"/>
        <v>0</v>
      </c>
      <c r="AD44" s="35">
        <v>9</v>
      </c>
      <c r="AE44" s="32">
        <f t="shared" si="16"/>
        <v>11.39240506329114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38</v>
      </c>
      <c r="D45" s="35">
        <v>35</v>
      </c>
      <c r="E45" s="32">
        <f t="shared" si="2"/>
        <v>92.10526315789474</v>
      </c>
      <c r="F45" s="35">
        <v>4</v>
      </c>
      <c r="G45" s="32">
        <f t="shared" si="3"/>
        <v>11.428571428571429</v>
      </c>
      <c r="H45" s="106">
        <f t="shared" si="0"/>
        <v>31</v>
      </c>
      <c r="I45" s="32">
        <f t="shared" si="4"/>
        <v>88.571428571428569</v>
      </c>
      <c r="J45" s="32">
        <f t="shared" si="5"/>
        <v>81.578947368421055</v>
      </c>
      <c r="K45" s="35">
        <v>17</v>
      </c>
      <c r="L45" s="32">
        <f t="shared" si="6"/>
        <v>48.571428571428569</v>
      </c>
      <c r="M45" s="35">
        <v>14</v>
      </c>
      <c r="N45" s="32">
        <f t="shared" si="7"/>
        <v>40</v>
      </c>
      <c r="O45" s="99">
        <f t="shared" si="19"/>
        <v>4</v>
      </c>
      <c r="P45" s="32">
        <f t="shared" si="8"/>
        <v>11.428571428571429</v>
      </c>
      <c r="Q45" s="35">
        <v>0</v>
      </c>
      <c r="R45" s="32">
        <f t="shared" si="9"/>
        <v>0</v>
      </c>
      <c r="S45" s="35">
        <v>3</v>
      </c>
      <c r="T45" s="32">
        <f t="shared" si="10"/>
        <v>8.5714285714285712</v>
      </c>
      <c r="U45" s="35">
        <v>8</v>
      </c>
      <c r="V45" s="32">
        <f t="shared" si="11"/>
        <v>22.857142857142858</v>
      </c>
      <c r="W45" s="35">
        <v>8</v>
      </c>
      <c r="X45" s="32">
        <f t="shared" si="12"/>
        <v>22.857142857142858</v>
      </c>
      <c r="Y45" s="35">
        <v>2</v>
      </c>
      <c r="Z45" s="32">
        <f t="shared" si="13"/>
        <v>5.7142857142857144</v>
      </c>
      <c r="AA45" s="35">
        <v>0</v>
      </c>
      <c r="AB45" s="32">
        <f t="shared" si="14"/>
        <v>0</v>
      </c>
      <c r="AC45" s="32">
        <f t="shared" si="15"/>
        <v>0</v>
      </c>
      <c r="AD45" s="35">
        <v>2</v>
      </c>
      <c r="AE45" s="32">
        <f t="shared" si="16"/>
        <v>5.7142857142857144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36</v>
      </c>
      <c r="D46" s="35">
        <v>36</v>
      </c>
      <c r="E46" s="32">
        <f t="shared" si="2"/>
        <v>100</v>
      </c>
      <c r="F46" s="35">
        <v>8</v>
      </c>
      <c r="G46" s="32">
        <f t="shared" si="3"/>
        <v>22.222222222222221</v>
      </c>
      <c r="H46" s="106">
        <f t="shared" si="0"/>
        <v>22</v>
      </c>
      <c r="I46" s="32">
        <f t="shared" si="4"/>
        <v>61.111111111111114</v>
      </c>
      <c r="J46" s="32">
        <f t="shared" si="5"/>
        <v>61.111111111111114</v>
      </c>
      <c r="K46" s="35">
        <v>9</v>
      </c>
      <c r="L46" s="32">
        <f t="shared" si="6"/>
        <v>25</v>
      </c>
      <c r="M46" s="35">
        <v>13</v>
      </c>
      <c r="N46" s="32">
        <f t="shared" si="7"/>
        <v>36.111111111111107</v>
      </c>
      <c r="O46" s="99">
        <f t="shared" si="19"/>
        <v>14</v>
      </c>
      <c r="P46" s="32">
        <f t="shared" si="8"/>
        <v>38.888888888888893</v>
      </c>
      <c r="Q46" s="35">
        <v>0</v>
      </c>
      <c r="R46" s="32">
        <f t="shared" si="9"/>
        <v>0</v>
      </c>
      <c r="S46" s="35">
        <v>3</v>
      </c>
      <c r="T46" s="32">
        <f t="shared" si="10"/>
        <v>8.3333333333333321</v>
      </c>
      <c r="U46" s="35">
        <v>7</v>
      </c>
      <c r="V46" s="32">
        <f t="shared" si="11"/>
        <v>19.444444444444446</v>
      </c>
      <c r="W46" s="35">
        <v>0</v>
      </c>
      <c r="X46" s="32">
        <f t="shared" si="12"/>
        <v>0</v>
      </c>
      <c r="Y46" s="35">
        <v>1</v>
      </c>
      <c r="Z46" s="32">
        <f t="shared" si="13"/>
        <v>2.7777777777777777</v>
      </c>
      <c r="AA46" s="35">
        <v>0</v>
      </c>
      <c r="AB46" s="32">
        <f t="shared" si="14"/>
        <v>0</v>
      </c>
      <c r="AC46" s="32">
        <f t="shared" si="15"/>
        <v>0</v>
      </c>
      <c r="AD46" s="35">
        <v>2</v>
      </c>
      <c r="AE46" s="32">
        <f t="shared" si="16"/>
        <v>5.5555555555555554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61.5</v>
      </c>
      <c r="D47" s="35">
        <v>55</v>
      </c>
      <c r="E47" s="32">
        <f t="shared" si="2"/>
        <v>89.430894308943081</v>
      </c>
      <c r="F47" s="35">
        <v>6</v>
      </c>
      <c r="G47" s="32">
        <f t="shared" si="3"/>
        <v>10.909090909090908</v>
      </c>
      <c r="H47" s="106">
        <f t="shared" si="0"/>
        <v>44</v>
      </c>
      <c r="I47" s="32">
        <f t="shared" si="4"/>
        <v>80</v>
      </c>
      <c r="J47" s="32">
        <f t="shared" si="5"/>
        <v>71.544715447154474</v>
      </c>
      <c r="K47" s="35">
        <v>17</v>
      </c>
      <c r="L47" s="32">
        <f t="shared" si="6"/>
        <v>30.909090909090907</v>
      </c>
      <c r="M47" s="35">
        <v>27</v>
      </c>
      <c r="N47" s="32">
        <f t="shared" si="7"/>
        <v>49.090909090909093</v>
      </c>
      <c r="O47" s="99">
        <f t="shared" si="19"/>
        <v>11</v>
      </c>
      <c r="P47" s="32">
        <f t="shared" si="8"/>
        <v>20</v>
      </c>
      <c r="Q47" s="35">
        <v>0</v>
      </c>
      <c r="R47" s="32">
        <f t="shared" si="9"/>
        <v>0</v>
      </c>
      <c r="S47" s="35">
        <v>2</v>
      </c>
      <c r="T47" s="32">
        <f t="shared" si="10"/>
        <v>3.6363636363636362</v>
      </c>
      <c r="U47" s="35">
        <v>6</v>
      </c>
      <c r="V47" s="32">
        <f t="shared" si="11"/>
        <v>10.909090909090908</v>
      </c>
      <c r="W47" s="35">
        <v>2</v>
      </c>
      <c r="X47" s="32">
        <f t="shared" si="12"/>
        <v>3.6363636363636362</v>
      </c>
      <c r="Y47" s="35">
        <v>4</v>
      </c>
      <c r="Z47" s="32">
        <f t="shared" si="13"/>
        <v>7.2727272727272725</v>
      </c>
      <c r="AA47" s="35">
        <v>0</v>
      </c>
      <c r="AB47" s="32">
        <f t="shared" si="14"/>
        <v>0</v>
      </c>
      <c r="AC47" s="32">
        <f t="shared" si="15"/>
        <v>0</v>
      </c>
      <c r="AD47" s="35">
        <v>5</v>
      </c>
      <c r="AE47" s="32">
        <f t="shared" si="16"/>
        <v>9.0909090909090917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45</v>
      </c>
      <c r="D48" s="35">
        <v>42</v>
      </c>
      <c r="E48" s="32">
        <f t="shared" si="2"/>
        <v>93.333333333333329</v>
      </c>
      <c r="F48" s="35">
        <v>7</v>
      </c>
      <c r="G48" s="32">
        <f t="shared" si="3"/>
        <v>16.666666666666664</v>
      </c>
      <c r="H48" s="106">
        <f t="shared" si="0"/>
        <v>41</v>
      </c>
      <c r="I48" s="32">
        <f t="shared" si="4"/>
        <v>97.61904761904762</v>
      </c>
      <c r="J48" s="32">
        <f t="shared" si="5"/>
        <v>91.111111111111114</v>
      </c>
      <c r="K48" s="35">
        <v>23</v>
      </c>
      <c r="L48" s="32">
        <f t="shared" si="6"/>
        <v>54.761904761904766</v>
      </c>
      <c r="M48" s="35">
        <v>18</v>
      </c>
      <c r="N48" s="32">
        <f t="shared" si="7"/>
        <v>42.857142857142854</v>
      </c>
      <c r="O48" s="99">
        <f t="shared" si="19"/>
        <v>1</v>
      </c>
      <c r="P48" s="32">
        <f t="shared" si="8"/>
        <v>2.3809523809523809</v>
      </c>
      <c r="Q48" s="35">
        <v>0</v>
      </c>
      <c r="R48" s="32">
        <f t="shared" si="9"/>
        <v>0</v>
      </c>
      <c r="S48" s="35">
        <v>2</v>
      </c>
      <c r="T48" s="32">
        <f t="shared" si="10"/>
        <v>4.7619047619047619</v>
      </c>
      <c r="U48" s="35">
        <v>7</v>
      </c>
      <c r="V48" s="32">
        <f t="shared" si="11"/>
        <v>16.666666666666664</v>
      </c>
      <c r="W48" s="35">
        <v>1</v>
      </c>
      <c r="X48" s="32">
        <f t="shared" si="12"/>
        <v>2.3809523809523809</v>
      </c>
      <c r="Y48" s="35">
        <v>0</v>
      </c>
      <c r="Z48" s="32">
        <f t="shared" si="13"/>
        <v>0</v>
      </c>
      <c r="AA48" s="35">
        <v>5</v>
      </c>
      <c r="AB48" s="32">
        <f t="shared" si="14"/>
        <v>11.904761904761903</v>
      </c>
      <c r="AC48" s="32">
        <f t="shared" si="15"/>
        <v>0</v>
      </c>
      <c r="AD48" s="35">
        <v>6</v>
      </c>
      <c r="AE48" s="32">
        <f t="shared" si="16"/>
        <v>14.285714285714285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27</v>
      </c>
      <c r="D49" s="35">
        <v>26</v>
      </c>
      <c r="E49" s="32">
        <f t="shared" si="2"/>
        <v>96.296296296296291</v>
      </c>
      <c r="F49" s="35">
        <v>4</v>
      </c>
      <c r="G49" s="32">
        <f t="shared" si="3"/>
        <v>15.384615384615385</v>
      </c>
      <c r="H49" s="106">
        <f t="shared" si="0"/>
        <v>24</v>
      </c>
      <c r="I49" s="32">
        <f t="shared" si="4"/>
        <v>92.307692307692307</v>
      </c>
      <c r="J49" s="32">
        <f t="shared" si="5"/>
        <v>88.888888888888886</v>
      </c>
      <c r="K49" s="35">
        <v>14</v>
      </c>
      <c r="L49" s="32">
        <f t="shared" si="6"/>
        <v>53.846153846153847</v>
      </c>
      <c r="M49" s="35">
        <v>10</v>
      </c>
      <c r="N49" s="32">
        <f t="shared" si="7"/>
        <v>38.461538461538467</v>
      </c>
      <c r="O49" s="99">
        <f t="shared" si="19"/>
        <v>2</v>
      </c>
      <c r="P49" s="32">
        <f t="shared" si="8"/>
        <v>7.6923076923076925</v>
      </c>
      <c r="Q49" s="35">
        <v>0</v>
      </c>
      <c r="R49" s="32">
        <f t="shared" si="9"/>
        <v>0</v>
      </c>
      <c r="S49" s="35">
        <v>1</v>
      </c>
      <c r="T49" s="32">
        <f t="shared" si="10"/>
        <v>3.8461538461538463</v>
      </c>
      <c r="U49" s="35">
        <v>5</v>
      </c>
      <c r="V49" s="32">
        <f t="shared" si="11"/>
        <v>19.230769230769234</v>
      </c>
      <c r="W49" s="35">
        <v>1</v>
      </c>
      <c r="X49" s="32">
        <f t="shared" si="12"/>
        <v>3.8461538461538463</v>
      </c>
      <c r="Y49" s="35">
        <v>2</v>
      </c>
      <c r="Z49" s="32">
        <f t="shared" si="13"/>
        <v>7.6923076923076925</v>
      </c>
      <c r="AA49" s="35">
        <v>1</v>
      </c>
      <c r="AB49" s="32">
        <f t="shared" si="14"/>
        <v>3.8461538461538463</v>
      </c>
      <c r="AC49" s="32">
        <f t="shared" si="15"/>
        <v>50</v>
      </c>
      <c r="AD49" s="35">
        <v>1</v>
      </c>
      <c r="AE49" s="32">
        <f t="shared" si="16"/>
        <v>3.8461538461538463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24</v>
      </c>
      <c r="D50" s="35">
        <v>23</v>
      </c>
      <c r="E50" s="32">
        <f t="shared" si="2"/>
        <v>95.833333333333343</v>
      </c>
      <c r="F50" s="35">
        <v>0</v>
      </c>
      <c r="G50" s="32">
        <f t="shared" si="3"/>
        <v>0</v>
      </c>
      <c r="H50" s="106">
        <f t="shared" si="0"/>
        <v>22</v>
      </c>
      <c r="I50" s="32">
        <f t="shared" si="4"/>
        <v>95.652173913043484</v>
      </c>
      <c r="J50" s="32">
        <f t="shared" si="5"/>
        <v>91.666666666666657</v>
      </c>
      <c r="K50" s="35">
        <v>16</v>
      </c>
      <c r="L50" s="32">
        <f t="shared" si="6"/>
        <v>69.565217391304344</v>
      </c>
      <c r="M50" s="35">
        <v>6</v>
      </c>
      <c r="N50" s="32">
        <f t="shared" si="7"/>
        <v>26.086956521739129</v>
      </c>
      <c r="O50" s="99">
        <f t="shared" si="19"/>
        <v>1</v>
      </c>
      <c r="P50" s="32">
        <f t="shared" si="8"/>
        <v>4.3478260869565215</v>
      </c>
      <c r="Q50" s="35">
        <v>1</v>
      </c>
      <c r="R50" s="32">
        <f t="shared" si="9"/>
        <v>100</v>
      </c>
      <c r="S50" s="35">
        <v>2</v>
      </c>
      <c r="T50" s="32">
        <f t="shared" si="10"/>
        <v>8.695652173913043</v>
      </c>
      <c r="U50" s="35">
        <v>2</v>
      </c>
      <c r="V50" s="32">
        <f t="shared" si="11"/>
        <v>8.695652173913043</v>
      </c>
      <c r="W50" s="35">
        <v>1</v>
      </c>
      <c r="X50" s="32">
        <f t="shared" si="12"/>
        <v>4.3478260869565215</v>
      </c>
      <c r="Y50" s="35">
        <v>0</v>
      </c>
      <c r="Z50" s="32">
        <f t="shared" si="13"/>
        <v>0</v>
      </c>
      <c r="AA50" s="35">
        <v>0</v>
      </c>
      <c r="AB50" s="32">
        <f t="shared" si="14"/>
        <v>0</v>
      </c>
      <c r="AC50" s="32">
        <f t="shared" si="15"/>
        <v>0</v>
      </c>
      <c r="AD50" s="35">
        <v>0</v>
      </c>
      <c r="AE50" s="32">
        <f t="shared" si="16"/>
        <v>0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41</v>
      </c>
      <c r="D51" s="35">
        <v>36</v>
      </c>
      <c r="E51" s="32">
        <f t="shared" si="2"/>
        <v>87.804878048780495</v>
      </c>
      <c r="F51" s="35">
        <v>7</v>
      </c>
      <c r="G51" s="32">
        <f t="shared" si="3"/>
        <v>19.444444444444446</v>
      </c>
      <c r="H51" s="106">
        <f t="shared" si="0"/>
        <v>35</v>
      </c>
      <c r="I51" s="32">
        <f t="shared" si="4"/>
        <v>97.222222222222214</v>
      </c>
      <c r="J51" s="32">
        <f t="shared" si="5"/>
        <v>85.365853658536579</v>
      </c>
      <c r="K51" s="35">
        <v>19</v>
      </c>
      <c r="L51" s="32">
        <f t="shared" si="6"/>
        <v>52.777777777777779</v>
      </c>
      <c r="M51" s="35">
        <v>16</v>
      </c>
      <c r="N51" s="32">
        <f t="shared" si="7"/>
        <v>44.444444444444443</v>
      </c>
      <c r="O51" s="99">
        <f t="shared" si="19"/>
        <v>1</v>
      </c>
      <c r="P51" s="32">
        <f t="shared" si="8"/>
        <v>2.7777777777777777</v>
      </c>
      <c r="Q51" s="35">
        <v>0</v>
      </c>
      <c r="R51" s="32">
        <f t="shared" si="9"/>
        <v>0</v>
      </c>
      <c r="S51" s="35">
        <v>3</v>
      </c>
      <c r="T51" s="32">
        <f t="shared" si="10"/>
        <v>8.3333333333333321</v>
      </c>
      <c r="U51" s="35">
        <v>5</v>
      </c>
      <c r="V51" s="32">
        <f t="shared" si="11"/>
        <v>13.888888888888889</v>
      </c>
      <c r="W51" s="35">
        <v>1</v>
      </c>
      <c r="X51" s="32">
        <f t="shared" si="12"/>
        <v>2.7777777777777777</v>
      </c>
      <c r="Y51" s="35">
        <v>1</v>
      </c>
      <c r="Z51" s="32">
        <f t="shared" si="13"/>
        <v>2.7777777777777777</v>
      </c>
      <c r="AA51" s="35">
        <v>0</v>
      </c>
      <c r="AB51" s="32">
        <f t="shared" si="14"/>
        <v>0</v>
      </c>
      <c r="AC51" s="32">
        <f t="shared" si="15"/>
        <v>0</v>
      </c>
      <c r="AD51" s="35">
        <v>4</v>
      </c>
      <c r="AE51" s="32">
        <f t="shared" si="16"/>
        <v>11.111111111111111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36</v>
      </c>
      <c r="D52" s="35">
        <v>33</v>
      </c>
      <c r="E52" s="32">
        <f t="shared" si="2"/>
        <v>91.666666666666657</v>
      </c>
      <c r="F52" s="35">
        <v>3</v>
      </c>
      <c r="G52" s="32">
        <f t="shared" si="3"/>
        <v>9.0909090909090917</v>
      </c>
      <c r="H52" s="106">
        <f t="shared" si="0"/>
        <v>29</v>
      </c>
      <c r="I52" s="32">
        <f t="shared" si="4"/>
        <v>87.878787878787875</v>
      </c>
      <c r="J52" s="32">
        <f t="shared" si="5"/>
        <v>80.555555555555557</v>
      </c>
      <c r="K52" s="35">
        <v>18</v>
      </c>
      <c r="L52" s="32">
        <f t="shared" si="6"/>
        <v>54.54545454545454</v>
      </c>
      <c r="M52" s="35">
        <v>11</v>
      </c>
      <c r="N52" s="32">
        <f t="shared" si="7"/>
        <v>33.333333333333329</v>
      </c>
      <c r="O52" s="99">
        <f t="shared" si="19"/>
        <v>4</v>
      </c>
      <c r="P52" s="32">
        <f t="shared" si="8"/>
        <v>12.121212121212121</v>
      </c>
      <c r="Q52" s="35">
        <v>0</v>
      </c>
      <c r="R52" s="32">
        <f t="shared" si="9"/>
        <v>0</v>
      </c>
      <c r="S52" s="35">
        <v>0</v>
      </c>
      <c r="T52" s="32">
        <f t="shared" si="10"/>
        <v>0</v>
      </c>
      <c r="U52" s="35">
        <v>3</v>
      </c>
      <c r="V52" s="32">
        <f t="shared" si="11"/>
        <v>9.0909090909090917</v>
      </c>
      <c r="W52" s="35">
        <v>0</v>
      </c>
      <c r="X52" s="32">
        <f t="shared" si="12"/>
        <v>0</v>
      </c>
      <c r="Y52" s="35">
        <v>8</v>
      </c>
      <c r="Z52" s="32">
        <f t="shared" si="13"/>
        <v>24.242424242424242</v>
      </c>
      <c r="AA52" s="35">
        <v>0</v>
      </c>
      <c r="AB52" s="32">
        <f t="shared" si="14"/>
        <v>0</v>
      </c>
      <c r="AC52" s="32">
        <f t="shared" si="15"/>
        <v>0</v>
      </c>
      <c r="AD52" s="35">
        <v>0</v>
      </c>
      <c r="AE52" s="32">
        <f t="shared" si="16"/>
        <v>0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56</v>
      </c>
      <c r="D53" s="35">
        <v>49</v>
      </c>
      <c r="E53" s="32">
        <f t="shared" si="2"/>
        <v>87.5</v>
      </c>
      <c r="F53" s="35">
        <v>7</v>
      </c>
      <c r="G53" s="32">
        <f t="shared" si="3"/>
        <v>14.285714285714285</v>
      </c>
      <c r="H53" s="106">
        <f t="shared" si="0"/>
        <v>45</v>
      </c>
      <c r="I53" s="32">
        <f t="shared" si="4"/>
        <v>91.83673469387756</v>
      </c>
      <c r="J53" s="32">
        <f t="shared" si="5"/>
        <v>80.357142857142861</v>
      </c>
      <c r="K53" s="35">
        <v>21</v>
      </c>
      <c r="L53" s="32">
        <f t="shared" si="6"/>
        <v>42.857142857142854</v>
      </c>
      <c r="M53" s="35">
        <v>24</v>
      </c>
      <c r="N53" s="32">
        <f t="shared" si="7"/>
        <v>48.979591836734691</v>
      </c>
      <c r="O53" s="99">
        <f t="shared" si="19"/>
        <v>4</v>
      </c>
      <c r="P53" s="32">
        <f t="shared" si="8"/>
        <v>8.1632653061224492</v>
      </c>
      <c r="Q53" s="35">
        <v>0</v>
      </c>
      <c r="R53" s="32">
        <f t="shared" si="9"/>
        <v>0</v>
      </c>
      <c r="S53" s="35">
        <v>2</v>
      </c>
      <c r="T53" s="32">
        <f t="shared" si="10"/>
        <v>4.0816326530612246</v>
      </c>
      <c r="U53" s="35">
        <v>5</v>
      </c>
      <c r="V53" s="32">
        <f t="shared" si="11"/>
        <v>10.204081632653061</v>
      </c>
      <c r="W53" s="35">
        <v>3</v>
      </c>
      <c r="X53" s="32">
        <f t="shared" si="12"/>
        <v>6.1224489795918364</v>
      </c>
      <c r="Y53" s="35">
        <v>6</v>
      </c>
      <c r="Z53" s="32">
        <f t="shared" si="13"/>
        <v>12.244897959183673</v>
      </c>
      <c r="AA53" s="35">
        <v>1</v>
      </c>
      <c r="AB53" s="32">
        <f t="shared" si="14"/>
        <v>2.0408163265306123</v>
      </c>
      <c r="AC53" s="32">
        <f t="shared" si="15"/>
        <v>16.666666666666664</v>
      </c>
      <c r="AD53" s="35">
        <v>5</v>
      </c>
      <c r="AE53" s="32">
        <f t="shared" si="16"/>
        <v>10.204081632653061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15</v>
      </c>
      <c r="D54" s="35">
        <v>15</v>
      </c>
      <c r="E54" s="32">
        <f t="shared" si="2"/>
        <v>100</v>
      </c>
      <c r="F54" s="35">
        <v>5</v>
      </c>
      <c r="G54" s="32">
        <f t="shared" si="3"/>
        <v>33.333333333333329</v>
      </c>
      <c r="H54" s="106">
        <f t="shared" si="0"/>
        <v>15</v>
      </c>
      <c r="I54" s="32">
        <f t="shared" si="4"/>
        <v>100</v>
      </c>
      <c r="J54" s="32">
        <f t="shared" si="5"/>
        <v>100</v>
      </c>
      <c r="K54" s="35">
        <v>13</v>
      </c>
      <c r="L54" s="32">
        <f t="shared" si="6"/>
        <v>86.666666666666671</v>
      </c>
      <c r="M54" s="35">
        <v>2</v>
      </c>
      <c r="N54" s="32">
        <f t="shared" si="7"/>
        <v>13.333333333333334</v>
      </c>
      <c r="O54" s="99">
        <f t="shared" si="19"/>
        <v>0</v>
      </c>
      <c r="P54" s="32">
        <f t="shared" si="8"/>
        <v>0</v>
      </c>
      <c r="Q54" s="35">
        <v>0</v>
      </c>
      <c r="R54" s="32">
        <f t="shared" si="9"/>
        <v>0</v>
      </c>
      <c r="S54" s="35">
        <v>5</v>
      </c>
      <c r="T54" s="32">
        <f t="shared" si="10"/>
        <v>33.333333333333329</v>
      </c>
      <c r="U54" s="35">
        <v>0</v>
      </c>
      <c r="V54" s="32">
        <f t="shared" si="11"/>
        <v>0</v>
      </c>
      <c r="W54" s="35">
        <v>3</v>
      </c>
      <c r="X54" s="32">
        <f t="shared" si="12"/>
        <v>20</v>
      </c>
      <c r="Y54" s="35">
        <v>1</v>
      </c>
      <c r="Z54" s="32">
        <f t="shared" si="13"/>
        <v>6.666666666666667</v>
      </c>
      <c r="AA54" s="35">
        <v>0</v>
      </c>
      <c r="AB54" s="32">
        <f t="shared" si="14"/>
        <v>0</v>
      </c>
      <c r="AC54" s="32">
        <f t="shared" si="15"/>
        <v>0</v>
      </c>
      <c r="AD54" s="35">
        <v>1</v>
      </c>
      <c r="AE54" s="32">
        <f t="shared" si="16"/>
        <v>6.666666666666667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618</v>
      </c>
      <c r="D55" s="10">
        <f>SUM(D56:D63)</f>
        <v>566</v>
      </c>
      <c r="E55" s="43">
        <f>IF(C55=0,0,D55/C55*100)</f>
        <v>91.585760517799358</v>
      </c>
      <c r="F55" s="10">
        <f>SUM(F56:F63)</f>
        <v>83</v>
      </c>
      <c r="G55" s="43">
        <f>IF(D55=0,0,F55/D55*100)</f>
        <v>14.664310954063604</v>
      </c>
      <c r="H55" s="61">
        <f>SUM(H56:H63)</f>
        <v>443</v>
      </c>
      <c r="I55" s="43">
        <f>IF(D55=0,0,H55/D55*100)</f>
        <v>78.268551236749119</v>
      </c>
      <c r="J55" s="43">
        <f>IF(C55=0,0,H55/C55*100)</f>
        <v>71.682847896440123</v>
      </c>
      <c r="K55" s="10">
        <f>SUM(K56:K63)</f>
        <v>228</v>
      </c>
      <c r="L55" s="43">
        <f>IF(D55=0,0,K55/D55*100)</f>
        <v>40.282685512367486</v>
      </c>
      <c r="M55" s="10">
        <f>SUM(M56:M63)</f>
        <v>215</v>
      </c>
      <c r="N55" s="43">
        <f>IF(D55=0,0,M55/D55*100)</f>
        <v>37.985865724381625</v>
      </c>
      <c r="O55" s="61">
        <f>SUM(O56:O63)</f>
        <v>123</v>
      </c>
      <c r="P55" s="43">
        <f>IF(D55=0,0,O55/D55*100)</f>
        <v>21.731448763250881</v>
      </c>
      <c r="Q55" s="10">
        <f>SUM(Q56:Q63)</f>
        <v>3</v>
      </c>
      <c r="R55" s="43">
        <f t="shared" si="9"/>
        <v>2.4390243902439024</v>
      </c>
      <c r="S55" s="10">
        <f>SUM(S56:S63)</f>
        <v>40</v>
      </c>
      <c r="T55" s="43">
        <f>IF(D55=0,0,S55/D55*100)</f>
        <v>7.0671378091872796</v>
      </c>
      <c r="U55" s="10">
        <f>SUM(U56:U63)</f>
        <v>71</v>
      </c>
      <c r="V55" s="43">
        <f t="shared" si="11"/>
        <v>12.544169611307421</v>
      </c>
      <c r="W55" s="10">
        <f>SUM(W56:W63)</f>
        <v>3</v>
      </c>
      <c r="X55" s="43">
        <f>IF(D55=0,0,W55/D55*100)</f>
        <v>0.53003533568904593</v>
      </c>
      <c r="Y55" s="10">
        <f>SUM(Y56:Y63)</f>
        <v>48</v>
      </c>
      <c r="Z55" s="43">
        <f>IF(D55=0,0,Y55/D55*100)</f>
        <v>8.4805653710247348</v>
      </c>
      <c r="AA55" s="10">
        <f>SUM(AA56:AA63)</f>
        <v>2</v>
      </c>
      <c r="AB55" s="43">
        <f>IF(D55=0,0,AA55/D55*100)</f>
        <v>0.35335689045936397</v>
      </c>
      <c r="AC55" s="43">
        <f>IF(Y55=0,0,AA55/Y55*100)</f>
        <v>4.1666666666666661</v>
      </c>
      <c r="AD55" s="10">
        <f>SUM(AD56:AD63)</f>
        <v>51</v>
      </c>
      <c r="AE55" s="43">
        <f t="shared" si="16"/>
        <v>9.010600706713781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11</v>
      </c>
      <c r="D56" s="35">
        <v>11</v>
      </c>
      <c r="E56" s="32">
        <f t="shared" si="2"/>
        <v>100</v>
      </c>
      <c r="F56" s="35">
        <v>0</v>
      </c>
      <c r="G56" s="32">
        <f t="shared" si="3"/>
        <v>0</v>
      </c>
      <c r="H56" s="106">
        <f t="shared" si="0"/>
        <v>10</v>
      </c>
      <c r="I56" s="32">
        <f t="shared" si="4"/>
        <v>90.909090909090907</v>
      </c>
      <c r="J56" s="32">
        <f t="shared" si="5"/>
        <v>90.909090909090907</v>
      </c>
      <c r="K56" s="35">
        <v>5</v>
      </c>
      <c r="L56" s="32">
        <f t="shared" si="6"/>
        <v>45.454545454545453</v>
      </c>
      <c r="M56" s="35">
        <v>5</v>
      </c>
      <c r="N56" s="32">
        <f t="shared" si="7"/>
        <v>45.454545454545453</v>
      </c>
      <c r="O56" s="99">
        <f t="shared" ref="O56:O63" si="20">D56-H56</f>
        <v>1</v>
      </c>
      <c r="P56" s="32">
        <f t="shared" si="8"/>
        <v>9.0909090909090917</v>
      </c>
      <c r="Q56" s="35">
        <v>0</v>
      </c>
      <c r="R56" s="32">
        <f t="shared" si="9"/>
        <v>0</v>
      </c>
      <c r="S56" s="35">
        <v>0</v>
      </c>
      <c r="T56" s="32">
        <f t="shared" si="10"/>
        <v>0</v>
      </c>
      <c r="U56" s="35">
        <v>1</v>
      </c>
      <c r="V56" s="32">
        <f t="shared" si="11"/>
        <v>9.0909090909090917</v>
      </c>
      <c r="W56" s="35">
        <v>0</v>
      </c>
      <c r="X56" s="32">
        <f t="shared" si="12"/>
        <v>0</v>
      </c>
      <c r="Y56" s="35">
        <v>3</v>
      </c>
      <c r="Z56" s="32">
        <f t="shared" si="13"/>
        <v>27.27272727272727</v>
      </c>
      <c r="AA56" s="35">
        <v>0</v>
      </c>
      <c r="AB56" s="32">
        <f t="shared" si="14"/>
        <v>0</v>
      </c>
      <c r="AC56" s="32">
        <f t="shared" si="15"/>
        <v>0</v>
      </c>
      <c r="AD56" s="35">
        <v>0</v>
      </c>
      <c r="AE56" s="32">
        <f t="shared" si="16"/>
        <v>0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3</v>
      </c>
      <c r="D57" s="35">
        <v>3</v>
      </c>
      <c r="E57" s="32">
        <f t="shared" si="2"/>
        <v>100</v>
      </c>
      <c r="F57" s="35">
        <v>1</v>
      </c>
      <c r="G57" s="32">
        <f t="shared" si="3"/>
        <v>33.333333333333329</v>
      </c>
      <c r="H57" s="106">
        <f t="shared" si="0"/>
        <v>3</v>
      </c>
      <c r="I57" s="32">
        <f t="shared" si="4"/>
        <v>100</v>
      </c>
      <c r="J57" s="32">
        <f t="shared" si="5"/>
        <v>100</v>
      </c>
      <c r="K57" s="35">
        <v>0</v>
      </c>
      <c r="L57" s="32">
        <f t="shared" si="6"/>
        <v>0</v>
      </c>
      <c r="M57" s="35">
        <v>3</v>
      </c>
      <c r="N57" s="32">
        <f t="shared" si="7"/>
        <v>100</v>
      </c>
      <c r="O57" s="99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1</v>
      </c>
      <c r="V57" s="32">
        <f t="shared" si="11"/>
        <v>33.333333333333329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19</v>
      </c>
      <c r="D58" s="35">
        <v>19</v>
      </c>
      <c r="E58" s="32">
        <f t="shared" si="2"/>
        <v>100</v>
      </c>
      <c r="F58" s="35">
        <v>4</v>
      </c>
      <c r="G58" s="32">
        <f t="shared" si="3"/>
        <v>21.052631578947366</v>
      </c>
      <c r="H58" s="106">
        <f t="shared" si="0"/>
        <v>19</v>
      </c>
      <c r="I58" s="32">
        <f t="shared" si="4"/>
        <v>100</v>
      </c>
      <c r="J58" s="32">
        <f t="shared" si="5"/>
        <v>100</v>
      </c>
      <c r="K58" s="35">
        <v>7</v>
      </c>
      <c r="L58" s="32">
        <f t="shared" si="6"/>
        <v>36.84210526315789</v>
      </c>
      <c r="M58" s="35">
        <v>12</v>
      </c>
      <c r="N58" s="32">
        <f t="shared" si="7"/>
        <v>63.157894736842103</v>
      </c>
      <c r="O58" s="99">
        <f t="shared" si="20"/>
        <v>0</v>
      </c>
      <c r="P58" s="32">
        <f t="shared" si="8"/>
        <v>0</v>
      </c>
      <c r="Q58" s="35">
        <v>0</v>
      </c>
      <c r="R58" s="32">
        <f t="shared" si="9"/>
        <v>0</v>
      </c>
      <c r="S58" s="35">
        <v>1</v>
      </c>
      <c r="T58" s="32">
        <f t="shared" si="10"/>
        <v>5.2631578947368416</v>
      </c>
      <c r="U58" s="35">
        <v>4</v>
      </c>
      <c r="V58" s="32">
        <f t="shared" si="11"/>
        <v>21.052631578947366</v>
      </c>
      <c r="W58" s="35">
        <v>0</v>
      </c>
      <c r="X58" s="32">
        <f t="shared" si="12"/>
        <v>0</v>
      </c>
      <c r="Y58" s="35">
        <v>1</v>
      </c>
      <c r="Z58" s="32">
        <f t="shared" si="13"/>
        <v>5.2631578947368416</v>
      </c>
      <c r="AA58" s="35">
        <v>0</v>
      </c>
      <c r="AB58" s="32">
        <f t="shared" si="14"/>
        <v>0</v>
      </c>
      <c r="AC58" s="32">
        <f t="shared" si="15"/>
        <v>0</v>
      </c>
      <c r="AD58" s="35">
        <v>5</v>
      </c>
      <c r="AE58" s="32">
        <f t="shared" si="16"/>
        <v>26.315789473684209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1</v>
      </c>
      <c r="D59" s="35">
        <v>1</v>
      </c>
      <c r="E59" s="32">
        <f t="shared" si="2"/>
        <v>100</v>
      </c>
      <c r="F59" s="35">
        <v>0</v>
      </c>
      <c r="G59" s="32">
        <f t="shared" si="3"/>
        <v>0</v>
      </c>
      <c r="H59" s="106">
        <f t="shared" si="0"/>
        <v>1</v>
      </c>
      <c r="I59" s="32">
        <f t="shared" si="4"/>
        <v>100</v>
      </c>
      <c r="J59" s="32">
        <f t="shared" si="5"/>
        <v>100</v>
      </c>
      <c r="K59" s="35">
        <v>0</v>
      </c>
      <c r="L59" s="32">
        <f t="shared" si="6"/>
        <v>0</v>
      </c>
      <c r="M59" s="35">
        <v>1</v>
      </c>
      <c r="N59" s="32">
        <f t="shared" si="7"/>
        <v>100</v>
      </c>
      <c r="O59" s="99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0</v>
      </c>
      <c r="T59" s="32">
        <f t="shared" si="10"/>
        <v>0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1</v>
      </c>
      <c r="Z59" s="32">
        <f t="shared" si="13"/>
        <v>100</v>
      </c>
      <c r="AA59" s="35">
        <v>0</v>
      </c>
      <c r="AB59" s="32">
        <f t="shared" si="14"/>
        <v>0</v>
      </c>
      <c r="AC59" s="32">
        <f t="shared" si="15"/>
        <v>0</v>
      </c>
      <c r="AD59" s="35">
        <v>0</v>
      </c>
      <c r="AE59" s="32">
        <f t="shared" si="16"/>
        <v>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411</v>
      </c>
      <c r="D60" s="35">
        <v>387</v>
      </c>
      <c r="E60" s="32">
        <f t="shared" si="2"/>
        <v>94.160583941605836</v>
      </c>
      <c r="F60" s="35">
        <v>69</v>
      </c>
      <c r="G60" s="32">
        <f t="shared" si="3"/>
        <v>17.829457364341085</v>
      </c>
      <c r="H60" s="106">
        <f t="shared" si="0"/>
        <v>276</v>
      </c>
      <c r="I60" s="32">
        <f t="shared" si="4"/>
        <v>71.31782945736434</v>
      </c>
      <c r="J60" s="32">
        <f t="shared" si="5"/>
        <v>67.153284671532845</v>
      </c>
      <c r="K60" s="35">
        <v>132</v>
      </c>
      <c r="L60" s="32">
        <f t="shared" si="6"/>
        <v>34.108527131782942</v>
      </c>
      <c r="M60" s="35">
        <v>144</v>
      </c>
      <c r="N60" s="32">
        <f t="shared" si="7"/>
        <v>37.209302325581397</v>
      </c>
      <c r="O60" s="99">
        <f t="shared" si="20"/>
        <v>111</v>
      </c>
      <c r="P60" s="32">
        <f t="shared" si="8"/>
        <v>28.68217054263566</v>
      </c>
      <c r="Q60" s="35">
        <v>1</v>
      </c>
      <c r="R60" s="32">
        <f t="shared" si="9"/>
        <v>0.90090090090090091</v>
      </c>
      <c r="S60" s="35">
        <v>28</v>
      </c>
      <c r="T60" s="32">
        <f t="shared" si="10"/>
        <v>7.2351421188630489</v>
      </c>
      <c r="U60" s="35">
        <v>44</v>
      </c>
      <c r="V60" s="32">
        <f t="shared" si="11"/>
        <v>11.369509043927648</v>
      </c>
      <c r="W60" s="35">
        <v>2</v>
      </c>
      <c r="X60" s="32">
        <f t="shared" si="12"/>
        <v>0.516795865633075</v>
      </c>
      <c r="Y60" s="35">
        <v>37</v>
      </c>
      <c r="Z60" s="32">
        <f t="shared" si="13"/>
        <v>9.5607235142118849</v>
      </c>
      <c r="AA60" s="35">
        <v>2</v>
      </c>
      <c r="AB60" s="32">
        <f t="shared" si="14"/>
        <v>0.516795865633075</v>
      </c>
      <c r="AC60" s="32">
        <f t="shared" si="15"/>
        <v>5.4054054054054053</v>
      </c>
      <c r="AD60" s="35">
        <v>39</v>
      </c>
      <c r="AE60" s="32">
        <f t="shared" si="16"/>
        <v>10.077519379844961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12</v>
      </c>
      <c r="D61" s="35">
        <v>12</v>
      </c>
      <c r="E61" s="32">
        <f t="shared" si="2"/>
        <v>100</v>
      </c>
      <c r="F61" s="35">
        <v>0</v>
      </c>
      <c r="G61" s="32">
        <f t="shared" si="3"/>
        <v>0</v>
      </c>
      <c r="H61" s="106">
        <f t="shared" si="0"/>
        <v>12</v>
      </c>
      <c r="I61" s="32">
        <f t="shared" si="4"/>
        <v>100</v>
      </c>
      <c r="J61" s="32">
        <f t="shared" si="5"/>
        <v>100</v>
      </c>
      <c r="K61" s="35">
        <v>9</v>
      </c>
      <c r="L61" s="32">
        <f t="shared" si="6"/>
        <v>75</v>
      </c>
      <c r="M61" s="35">
        <v>3</v>
      </c>
      <c r="N61" s="32">
        <f t="shared" si="7"/>
        <v>25</v>
      </c>
      <c r="O61" s="99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0</v>
      </c>
      <c r="T61" s="32">
        <f t="shared" si="10"/>
        <v>0</v>
      </c>
      <c r="U61" s="35">
        <v>1</v>
      </c>
      <c r="V61" s="32">
        <f t="shared" si="11"/>
        <v>8.3333333333333321</v>
      </c>
      <c r="W61" s="35">
        <v>0</v>
      </c>
      <c r="X61" s="32">
        <f t="shared" si="12"/>
        <v>0</v>
      </c>
      <c r="Y61" s="35">
        <v>0</v>
      </c>
      <c r="Z61" s="32">
        <f t="shared" si="13"/>
        <v>0</v>
      </c>
      <c r="AA61" s="35">
        <v>0</v>
      </c>
      <c r="AB61" s="32">
        <f t="shared" si="14"/>
        <v>0</v>
      </c>
      <c r="AC61" s="32">
        <f t="shared" si="15"/>
        <v>0</v>
      </c>
      <c r="AD61" s="35">
        <v>0</v>
      </c>
      <c r="AE61" s="32">
        <f t="shared" si="16"/>
        <v>0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52</v>
      </c>
      <c r="D62" s="35">
        <v>49</v>
      </c>
      <c r="E62" s="32">
        <f t="shared" si="2"/>
        <v>94.230769230769226</v>
      </c>
      <c r="F62" s="35">
        <v>2</v>
      </c>
      <c r="G62" s="32">
        <f t="shared" si="3"/>
        <v>4.0816326530612246</v>
      </c>
      <c r="H62" s="106">
        <f t="shared" si="0"/>
        <v>40</v>
      </c>
      <c r="I62" s="32">
        <f t="shared" si="4"/>
        <v>81.632653061224488</v>
      </c>
      <c r="J62" s="32">
        <f t="shared" si="5"/>
        <v>76.923076923076934</v>
      </c>
      <c r="K62" s="35">
        <v>20</v>
      </c>
      <c r="L62" s="32">
        <f t="shared" si="6"/>
        <v>40.816326530612244</v>
      </c>
      <c r="M62" s="35">
        <v>20</v>
      </c>
      <c r="N62" s="32">
        <f t="shared" si="7"/>
        <v>40.816326530612244</v>
      </c>
      <c r="O62" s="99">
        <f t="shared" si="20"/>
        <v>9</v>
      </c>
      <c r="P62" s="32">
        <f t="shared" si="8"/>
        <v>18.367346938775512</v>
      </c>
      <c r="Q62" s="35">
        <v>0</v>
      </c>
      <c r="R62" s="32">
        <f t="shared" si="9"/>
        <v>0</v>
      </c>
      <c r="S62" s="35">
        <v>3</v>
      </c>
      <c r="T62" s="32">
        <f t="shared" si="10"/>
        <v>6.1224489795918364</v>
      </c>
      <c r="U62" s="35">
        <v>6</v>
      </c>
      <c r="V62" s="32">
        <f t="shared" si="11"/>
        <v>12.244897959183673</v>
      </c>
      <c r="W62" s="35">
        <v>0</v>
      </c>
      <c r="X62" s="32">
        <f t="shared" si="12"/>
        <v>0</v>
      </c>
      <c r="Y62" s="35">
        <v>2</v>
      </c>
      <c r="Z62" s="32">
        <f t="shared" si="13"/>
        <v>4.0816326530612246</v>
      </c>
      <c r="AA62" s="35">
        <v>0</v>
      </c>
      <c r="AB62" s="32">
        <f t="shared" si="14"/>
        <v>0</v>
      </c>
      <c r="AC62" s="32">
        <f t="shared" si="15"/>
        <v>0</v>
      </c>
      <c r="AD62" s="35">
        <v>0</v>
      </c>
      <c r="AE62" s="32">
        <f t="shared" si="16"/>
        <v>0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109</v>
      </c>
      <c r="D63" s="35">
        <v>84</v>
      </c>
      <c r="E63" s="32">
        <f t="shared" si="2"/>
        <v>77.064220183486242</v>
      </c>
      <c r="F63" s="35">
        <v>7</v>
      </c>
      <c r="G63" s="32">
        <f t="shared" si="3"/>
        <v>8.3333333333333321</v>
      </c>
      <c r="H63" s="106">
        <f t="shared" si="0"/>
        <v>82</v>
      </c>
      <c r="I63" s="32">
        <f t="shared" si="4"/>
        <v>97.61904761904762</v>
      </c>
      <c r="J63" s="32">
        <f t="shared" si="5"/>
        <v>75.22935779816514</v>
      </c>
      <c r="K63" s="35">
        <v>55</v>
      </c>
      <c r="L63" s="32">
        <f t="shared" si="6"/>
        <v>65.476190476190482</v>
      </c>
      <c r="M63" s="35">
        <v>27</v>
      </c>
      <c r="N63" s="32">
        <f t="shared" si="7"/>
        <v>32.142857142857146</v>
      </c>
      <c r="O63" s="99">
        <f t="shared" si="20"/>
        <v>2</v>
      </c>
      <c r="P63" s="32">
        <f t="shared" si="8"/>
        <v>2.3809523809523809</v>
      </c>
      <c r="Q63" s="35">
        <v>2</v>
      </c>
      <c r="R63" s="32">
        <f t="shared" si="9"/>
        <v>100</v>
      </c>
      <c r="S63" s="35">
        <v>8</v>
      </c>
      <c r="T63" s="32">
        <f t="shared" si="10"/>
        <v>9.5238095238095237</v>
      </c>
      <c r="U63" s="35">
        <v>14</v>
      </c>
      <c r="V63" s="32">
        <f t="shared" si="11"/>
        <v>16.666666666666664</v>
      </c>
      <c r="W63" s="35">
        <v>1</v>
      </c>
      <c r="X63" s="32">
        <f t="shared" si="12"/>
        <v>1.1904761904761905</v>
      </c>
      <c r="Y63" s="35">
        <v>4</v>
      </c>
      <c r="Z63" s="32">
        <f t="shared" si="13"/>
        <v>4.7619047619047619</v>
      </c>
      <c r="AA63" s="35">
        <v>0</v>
      </c>
      <c r="AB63" s="32">
        <f t="shared" si="14"/>
        <v>0</v>
      </c>
      <c r="AC63" s="32">
        <f t="shared" si="15"/>
        <v>0</v>
      </c>
      <c r="AD63" s="35">
        <v>7</v>
      </c>
      <c r="AE63" s="32">
        <f t="shared" si="16"/>
        <v>8.3333333333333321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189</v>
      </c>
      <c r="D64" s="10">
        <f>SUM(D65:D71)</f>
        <v>168</v>
      </c>
      <c r="E64" s="43">
        <f>IF(C64=0,0,D64/C64*100)</f>
        <v>88.888888888888886</v>
      </c>
      <c r="F64" s="10">
        <f>SUM(F65:F71)</f>
        <v>7</v>
      </c>
      <c r="G64" s="43">
        <f>IF(D64=0,0,F64/D64*100)</f>
        <v>4.1666666666666661</v>
      </c>
      <c r="H64" s="61">
        <f>SUM(H65:H71)</f>
        <v>143</v>
      </c>
      <c r="I64" s="43">
        <f>IF(D64=0,0,H64/D64*100)</f>
        <v>85.11904761904762</v>
      </c>
      <c r="J64" s="43">
        <f>IF(C64=0,0,H64/C64*100)</f>
        <v>75.661375661375658</v>
      </c>
      <c r="K64" s="10">
        <f>SUM(K65:K71)</f>
        <v>81</v>
      </c>
      <c r="L64" s="43">
        <f>IF(D64=0,0,K64/D64*100)</f>
        <v>48.214285714285715</v>
      </c>
      <c r="M64" s="10">
        <f>SUM(M65:M71)</f>
        <v>62</v>
      </c>
      <c r="N64" s="43">
        <f>IF(D64=0,0,M64/D64*100)</f>
        <v>36.904761904761905</v>
      </c>
      <c r="O64" s="61">
        <f>SUM(O65:O71)</f>
        <v>25</v>
      </c>
      <c r="P64" s="43">
        <f>IF(D64=0,0,O64/D64*100)</f>
        <v>14.880952380952381</v>
      </c>
      <c r="Q64" s="10">
        <f>SUM(Q65:Q71)</f>
        <v>1</v>
      </c>
      <c r="R64" s="43">
        <f t="shared" si="9"/>
        <v>4</v>
      </c>
      <c r="S64" s="10">
        <f>SUM(S65:S71)</f>
        <v>11</v>
      </c>
      <c r="T64" s="43">
        <f>IF(D64=0,0,S64/D64*100)</f>
        <v>6.5476190476190483</v>
      </c>
      <c r="U64" s="10">
        <f>SUM(U65:U71)</f>
        <v>25</v>
      </c>
      <c r="V64" s="43">
        <f t="shared" si="11"/>
        <v>14.880952380952381</v>
      </c>
      <c r="W64" s="10">
        <f>SUM(W65:W71)</f>
        <v>7</v>
      </c>
      <c r="X64" s="43">
        <f>IF(D64=0,0,W64/D64*100)</f>
        <v>4.1666666666666661</v>
      </c>
      <c r="Y64" s="10">
        <f>SUM(Y65:Y71)</f>
        <v>12</v>
      </c>
      <c r="Z64" s="43">
        <f>IF(D64=0,0,Y64/D64*100)</f>
        <v>7.1428571428571423</v>
      </c>
      <c r="AA64" s="10">
        <f>SUM(AA65:AA71)</f>
        <v>1</v>
      </c>
      <c r="AB64" s="43">
        <f>IF(D64=0,0,AA64/D64*100)</f>
        <v>0.59523809523809523</v>
      </c>
      <c r="AC64" s="43">
        <f>IF(Y64=0,0,AA64/Y64*100)</f>
        <v>8.3333333333333321</v>
      </c>
      <c r="AD64" s="10">
        <f>SUM(AD65:AD71)</f>
        <v>15</v>
      </c>
      <c r="AE64" s="43">
        <f t="shared" si="16"/>
        <v>8.9285714285714288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4</v>
      </c>
      <c r="D65" s="35">
        <v>4</v>
      </c>
      <c r="E65" s="32">
        <f t="shared" si="2"/>
        <v>100</v>
      </c>
      <c r="F65" s="35">
        <v>0</v>
      </c>
      <c r="G65" s="32">
        <f t="shared" si="3"/>
        <v>0</v>
      </c>
      <c r="H65" s="106">
        <f t="shared" si="0"/>
        <v>4</v>
      </c>
      <c r="I65" s="32">
        <f t="shared" si="4"/>
        <v>100</v>
      </c>
      <c r="J65" s="32">
        <f t="shared" si="5"/>
        <v>100</v>
      </c>
      <c r="K65" s="35">
        <v>3</v>
      </c>
      <c r="L65" s="32">
        <f t="shared" si="6"/>
        <v>75</v>
      </c>
      <c r="M65" s="35">
        <v>1</v>
      </c>
      <c r="N65" s="32">
        <f t="shared" si="7"/>
        <v>25</v>
      </c>
      <c r="O65" s="99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0</v>
      </c>
      <c r="T65" s="32">
        <f t="shared" si="10"/>
        <v>0</v>
      </c>
      <c r="U65" s="35">
        <v>1</v>
      </c>
      <c r="V65" s="32">
        <f t="shared" si="11"/>
        <v>25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0</v>
      </c>
      <c r="D66" s="35">
        <v>0</v>
      </c>
      <c r="E66" s="32">
        <f t="shared" si="2"/>
        <v>0</v>
      </c>
      <c r="F66" s="35">
        <v>0</v>
      </c>
      <c r="G66" s="32">
        <f t="shared" si="3"/>
        <v>0</v>
      </c>
      <c r="H66" s="106">
        <f t="shared" si="0"/>
        <v>0</v>
      </c>
      <c r="I66" s="32">
        <f t="shared" si="4"/>
        <v>0</v>
      </c>
      <c r="J66" s="32">
        <f t="shared" si="5"/>
        <v>0</v>
      </c>
      <c r="K66" s="35">
        <v>0</v>
      </c>
      <c r="L66" s="32">
        <f t="shared" si="6"/>
        <v>0</v>
      </c>
      <c r="M66" s="35">
        <v>0</v>
      </c>
      <c r="N66" s="32">
        <f t="shared" si="7"/>
        <v>0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6</v>
      </c>
      <c r="D67" s="35">
        <v>5</v>
      </c>
      <c r="E67" s="32">
        <f t="shared" si="2"/>
        <v>83.333333333333343</v>
      </c>
      <c r="F67" s="35">
        <v>0</v>
      </c>
      <c r="G67" s="32">
        <f t="shared" si="3"/>
        <v>0</v>
      </c>
      <c r="H67" s="106">
        <f t="shared" si="0"/>
        <v>5</v>
      </c>
      <c r="I67" s="32">
        <f t="shared" si="4"/>
        <v>100</v>
      </c>
      <c r="J67" s="32">
        <f t="shared" si="5"/>
        <v>83.333333333333343</v>
      </c>
      <c r="K67" s="35">
        <v>2</v>
      </c>
      <c r="L67" s="32">
        <f t="shared" si="6"/>
        <v>40</v>
      </c>
      <c r="M67" s="35">
        <v>3</v>
      </c>
      <c r="N67" s="32">
        <f t="shared" si="7"/>
        <v>60</v>
      </c>
      <c r="O67" s="99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0</v>
      </c>
      <c r="T67" s="32">
        <f t="shared" si="10"/>
        <v>0</v>
      </c>
      <c r="U67" s="35">
        <v>2</v>
      </c>
      <c r="V67" s="32">
        <f t="shared" si="11"/>
        <v>40</v>
      </c>
      <c r="W67" s="35">
        <v>0</v>
      </c>
      <c r="X67" s="32">
        <f t="shared" si="12"/>
        <v>0</v>
      </c>
      <c r="Y67" s="35">
        <v>0</v>
      </c>
      <c r="Z67" s="32">
        <f t="shared" si="13"/>
        <v>0</v>
      </c>
      <c r="AA67" s="35">
        <v>0</v>
      </c>
      <c r="AB67" s="32">
        <f t="shared" si="14"/>
        <v>0</v>
      </c>
      <c r="AC67" s="32">
        <f t="shared" si="15"/>
        <v>0</v>
      </c>
      <c r="AD67" s="35">
        <v>1</v>
      </c>
      <c r="AE67" s="32">
        <f t="shared" si="16"/>
        <v>20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27</v>
      </c>
      <c r="D68" s="35">
        <v>22</v>
      </c>
      <c r="E68" s="32">
        <f t="shared" si="2"/>
        <v>81.481481481481481</v>
      </c>
      <c r="F68" s="35">
        <v>1</v>
      </c>
      <c r="G68" s="32">
        <f t="shared" si="3"/>
        <v>4.5454545454545459</v>
      </c>
      <c r="H68" s="106">
        <f t="shared" si="0"/>
        <v>22</v>
      </c>
      <c r="I68" s="32">
        <f t="shared" si="4"/>
        <v>100</v>
      </c>
      <c r="J68" s="32">
        <f t="shared" si="5"/>
        <v>81.481481481481481</v>
      </c>
      <c r="K68" s="35">
        <v>10</v>
      </c>
      <c r="L68" s="32">
        <f t="shared" si="6"/>
        <v>45.454545454545453</v>
      </c>
      <c r="M68" s="35">
        <v>12</v>
      </c>
      <c r="N68" s="32">
        <f t="shared" si="7"/>
        <v>54.54545454545454</v>
      </c>
      <c r="O68" s="99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2</v>
      </c>
      <c r="T68" s="32">
        <f t="shared" si="10"/>
        <v>9.0909090909090917</v>
      </c>
      <c r="U68" s="35">
        <v>16</v>
      </c>
      <c r="V68" s="32">
        <f t="shared" si="11"/>
        <v>72.727272727272734</v>
      </c>
      <c r="W68" s="35">
        <v>0</v>
      </c>
      <c r="X68" s="32">
        <f t="shared" si="12"/>
        <v>0</v>
      </c>
      <c r="Y68" s="35">
        <v>2</v>
      </c>
      <c r="Z68" s="32">
        <f t="shared" si="13"/>
        <v>9.0909090909090917</v>
      </c>
      <c r="AA68" s="35">
        <v>0</v>
      </c>
      <c r="AB68" s="32">
        <f t="shared" si="14"/>
        <v>0</v>
      </c>
      <c r="AC68" s="32">
        <f t="shared" si="15"/>
        <v>0</v>
      </c>
      <c r="AD68" s="35">
        <v>2</v>
      </c>
      <c r="AE68" s="32">
        <f t="shared" si="16"/>
        <v>9.0909090909090917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0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0</v>
      </c>
      <c r="I69" s="32">
        <f t="shared" si="4"/>
        <v>0</v>
      </c>
      <c r="J69" s="32">
        <f t="shared" si="5"/>
        <v>0</v>
      </c>
      <c r="K69" s="35">
        <v>0</v>
      </c>
      <c r="L69" s="32">
        <f t="shared" si="6"/>
        <v>0</v>
      </c>
      <c r="M69" s="35">
        <v>0</v>
      </c>
      <c r="N69" s="32">
        <f t="shared" si="7"/>
        <v>0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0</v>
      </c>
      <c r="T69" s="32">
        <f t="shared" si="10"/>
        <v>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57</v>
      </c>
      <c r="D70" s="35">
        <v>47</v>
      </c>
      <c r="E70" s="32">
        <f t="shared" si="2"/>
        <v>82.456140350877192</v>
      </c>
      <c r="F70" s="35">
        <v>0</v>
      </c>
      <c r="G70" s="32">
        <f t="shared" si="3"/>
        <v>0</v>
      </c>
      <c r="H70" s="106">
        <f t="shared" si="0"/>
        <v>27</v>
      </c>
      <c r="I70" s="32">
        <f t="shared" si="4"/>
        <v>57.446808510638306</v>
      </c>
      <c r="J70" s="32">
        <f t="shared" si="5"/>
        <v>47.368421052631575</v>
      </c>
      <c r="K70" s="35">
        <v>27</v>
      </c>
      <c r="L70" s="32">
        <f t="shared" si="6"/>
        <v>57.446808510638306</v>
      </c>
      <c r="M70" s="35">
        <v>0</v>
      </c>
      <c r="N70" s="32">
        <f t="shared" si="7"/>
        <v>0</v>
      </c>
      <c r="O70" s="99">
        <f t="shared" si="21"/>
        <v>20</v>
      </c>
      <c r="P70" s="32">
        <f t="shared" si="8"/>
        <v>42.553191489361701</v>
      </c>
      <c r="Q70" s="35">
        <v>1</v>
      </c>
      <c r="R70" s="32">
        <f t="shared" si="9"/>
        <v>5</v>
      </c>
      <c r="S70" s="35">
        <v>2</v>
      </c>
      <c r="T70" s="32">
        <f t="shared" si="10"/>
        <v>4.2553191489361701</v>
      </c>
      <c r="U70" s="35">
        <v>0</v>
      </c>
      <c r="V70" s="32">
        <f t="shared" si="11"/>
        <v>0</v>
      </c>
      <c r="W70" s="35">
        <v>3</v>
      </c>
      <c r="X70" s="32">
        <f t="shared" si="12"/>
        <v>6.3829787234042552</v>
      </c>
      <c r="Y70" s="35">
        <v>0</v>
      </c>
      <c r="Z70" s="32">
        <f t="shared" si="13"/>
        <v>0</v>
      </c>
      <c r="AA70" s="35">
        <v>1</v>
      </c>
      <c r="AB70" s="32">
        <f t="shared" si="14"/>
        <v>2.1276595744680851</v>
      </c>
      <c r="AC70" s="32">
        <f t="shared" si="15"/>
        <v>0</v>
      </c>
      <c r="AD70" s="35">
        <v>1</v>
      </c>
      <c r="AE70" s="32">
        <f t="shared" si="16"/>
        <v>2.1276595744680851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95</v>
      </c>
      <c r="D71" s="35">
        <v>90</v>
      </c>
      <c r="E71" s="32">
        <f t="shared" si="2"/>
        <v>94.73684210526315</v>
      </c>
      <c r="F71" s="35">
        <v>6</v>
      </c>
      <c r="G71" s="32">
        <f t="shared" si="3"/>
        <v>6.666666666666667</v>
      </c>
      <c r="H71" s="106">
        <f t="shared" si="0"/>
        <v>85</v>
      </c>
      <c r="I71" s="32">
        <f t="shared" si="4"/>
        <v>94.444444444444443</v>
      </c>
      <c r="J71" s="32">
        <f t="shared" si="5"/>
        <v>89.473684210526315</v>
      </c>
      <c r="K71" s="35">
        <v>39</v>
      </c>
      <c r="L71" s="32">
        <f t="shared" si="6"/>
        <v>43.333333333333336</v>
      </c>
      <c r="M71" s="35">
        <v>46</v>
      </c>
      <c r="N71" s="32">
        <f t="shared" si="7"/>
        <v>51.111111111111107</v>
      </c>
      <c r="O71" s="99">
        <f t="shared" si="21"/>
        <v>5</v>
      </c>
      <c r="P71" s="32">
        <f t="shared" si="8"/>
        <v>5.5555555555555554</v>
      </c>
      <c r="Q71" s="35">
        <v>0</v>
      </c>
      <c r="R71" s="32">
        <f t="shared" si="9"/>
        <v>0</v>
      </c>
      <c r="S71" s="35">
        <v>7</v>
      </c>
      <c r="T71" s="32">
        <f t="shared" si="10"/>
        <v>7.7777777777777777</v>
      </c>
      <c r="U71" s="35">
        <v>6</v>
      </c>
      <c r="V71" s="32">
        <f t="shared" si="11"/>
        <v>6.666666666666667</v>
      </c>
      <c r="W71" s="35">
        <v>4</v>
      </c>
      <c r="X71" s="32">
        <f t="shared" si="12"/>
        <v>4.4444444444444446</v>
      </c>
      <c r="Y71" s="35">
        <v>10</v>
      </c>
      <c r="Z71" s="32">
        <f t="shared" si="13"/>
        <v>11.111111111111111</v>
      </c>
      <c r="AA71" s="35">
        <v>0</v>
      </c>
      <c r="AB71" s="32">
        <f t="shared" si="14"/>
        <v>0</v>
      </c>
      <c r="AC71" s="32">
        <f t="shared" si="15"/>
        <v>0</v>
      </c>
      <c r="AD71" s="35">
        <v>11</v>
      </c>
      <c r="AE71" s="32">
        <f t="shared" si="16"/>
        <v>12.222222222222221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160</v>
      </c>
      <c r="D72" s="10">
        <f>SUM(D73:D78)</f>
        <v>133</v>
      </c>
      <c r="E72" s="43">
        <f t="shared" si="2"/>
        <v>83.125</v>
      </c>
      <c r="F72" s="10">
        <f>SUM(F73:F78)</f>
        <v>32</v>
      </c>
      <c r="G72" s="43">
        <f t="shared" si="3"/>
        <v>24.060150375939848</v>
      </c>
      <c r="H72" s="61">
        <f>SUM(H73:H78)</f>
        <v>116</v>
      </c>
      <c r="I72" s="43">
        <f>IF(D72=0,0,H72/D72*100)</f>
        <v>87.218045112781951</v>
      </c>
      <c r="J72" s="43">
        <f>IF(C72=0,0,H72/C72*100)</f>
        <v>72.5</v>
      </c>
      <c r="K72" s="10">
        <f>SUM(K73:K78)</f>
        <v>64</v>
      </c>
      <c r="L72" s="43">
        <f t="shared" si="6"/>
        <v>48.120300751879697</v>
      </c>
      <c r="M72" s="10">
        <f>SUM(M73:M78)</f>
        <v>52</v>
      </c>
      <c r="N72" s="43">
        <f>IF(D72=0,0,M72/D72*100)</f>
        <v>39.097744360902254</v>
      </c>
      <c r="O72" s="61">
        <f>SUM(O73:O78)</f>
        <v>17</v>
      </c>
      <c r="P72" s="43">
        <f>IF(D72=0,0,O72/D72*100)</f>
        <v>12.781954887218044</v>
      </c>
      <c r="Q72" s="10">
        <f>SUM(Q73:Q78)</f>
        <v>0</v>
      </c>
      <c r="R72" s="43">
        <f t="shared" si="9"/>
        <v>0</v>
      </c>
      <c r="S72" s="10">
        <f>SUM(S73:S78)</f>
        <v>6</v>
      </c>
      <c r="T72" s="43">
        <f>IF(D72=0,0,S72/D72*100)</f>
        <v>4.5112781954887211</v>
      </c>
      <c r="U72" s="10">
        <f>SUM(U73:U78)</f>
        <v>36</v>
      </c>
      <c r="V72" s="43">
        <f t="shared" si="11"/>
        <v>27.06766917293233</v>
      </c>
      <c r="W72" s="10">
        <f>SUM(W73:W78)</f>
        <v>4</v>
      </c>
      <c r="X72" s="43">
        <f>IF(D72=0,0,W72/D72*100)</f>
        <v>3.007518796992481</v>
      </c>
      <c r="Y72" s="10">
        <f>SUM(Y73:Y78)</f>
        <v>20</v>
      </c>
      <c r="Z72" s="43">
        <f>IF(D72=0,0,Y72/D72*100)</f>
        <v>15.037593984962406</v>
      </c>
      <c r="AA72" s="10">
        <f>SUM(AA73:AA78)</f>
        <v>1</v>
      </c>
      <c r="AB72" s="43">
        <f>IF(D72=0,0,AA72/D72*100)</f>
        <v>0.75187969924812026</v>
      </c>
      <c r="AC72" s="43">
        <f>IF(Y72=0,0,AA72/Y72*100)</f>
        <v>5</v>
      </c>
      <c r="AD72" s="10">
        <f>SUM(AD73:AD78)</f>
        <v>15</v>
      </c>
      <c r="AE72" s="43">
        <f t="shared" si="16"/>
        <v>11.278195488721805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13</v>
      </c>
      <c r="D73" s="35">
        <v>11</v>
      </c>
      <c r="E73" s="32">
        <f t="shared" si="2"/>
        <v>84.615384615384613</v>
      </c>
      <c r="F73" s="35">
        <v>2</v>
      </c>
      <c r="G73" s="32">
        <f t="shared" si="3"/>
        <v>18.181818181818183</v>
      </c>
      <c r="H73" s="106">
        <f t="shared" si="0"/>
        <v>8</v>
      </c>
      <c r="I73" s="32">
        <f t="shared" si="4"/>
        <v>72.727272727272734</v>
      </c>
      <c r="J73" s="32">
        <f t="shared" si="5"/>
        <v>61.53846153846154</v>
      </c>
      <c r="K73" s="35">
        <v>2</v>
      </c>
      <c r="L73" s="32">
        <f t="shared" si="6"/>
        <v>18.181818181818183</v>
      </c>
      <c r="M73" s="35">
        <v>6</v>
      </c>
      <c r="N73" s="32">
        <f t="shared" si="7"/>
        <v>54.54545454545454</v>
      </c>
      <c r="O73" s="99">
        <f t="shared" ref="O73:O78" si="22">D73-H73</f>
        <v>3</v>
      </c>
      <c r="P73" s="32">
        <f t="shared" si="8"/>
        <v>27.27272727272727</v>
      </c>
      <c r="Q73" s="35">
        <v>0</v>
      </c>
      <c r="R73" s="32">
        <f t="shared" si="9"/>
        <v>0</v>
      </c>
      <c r="S73" s="35">
        <v>0</v>
      </c>
      <c r="T73" s="32">
        <f t="shared" si="10"/>
        <v>0</v>
      </c>
      <c r="U73" s="35">
        <v>3</v>
      </c>
      <c r="V73" s="32">
        <f t="shared" si="11"/>
        <v>27.27272727272727</v>
      </c>
      <c r="W73" s="35">
        <v>0</v>
      </c>
      <c r="X73" s="32">
        <f t="shared" si="12"/>
        <v>0</v>
      </c>
      <c r="Y73" s="35">
        <v>4</v>
      </c>
      <c r="Z73" s="32">
        <f t="shared" si="13"/>
        <v>36.363636363636367</v>
      </c>
      <c r="AA73" s="35">
        <v>0</v>
      </c>
      <c r="AB73" s="32">
        <f t="shared" si="14"/>
        <v>0</v>
      </c>
      <c r="AC73" s="32">
        <f t="shared" si="15"/>
        <v>0</v>
      </c>
      <c r="AD73" s="35">
        <v>1</v>
      </c>
      <c r="AE73" s="32">
        <f t="shared" si="16"/>
        <v>9.0909090909090917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80</v>
      </c>
      <c r="D74" s="35">
        <v>63</v>
      </c>
      <c r="E74" s="32">
        <f t="shared" si="2"/>
        <v>78.75</v>
      </c>
      <c r="F74" s="35">
        <v>12</v>
      </c>
      <c r="G74" s="32">
        <f t="shared" si="3"/>
        <v>19.047619047619047</v>
      </c>
      <c r="H74" s="106">
        <f t="shared" si="0"/>
        <v>52</v>
      </c>
      <c r="I74" s="32">
        <f t="shared" si="4"/>
        <v>82.539682539682531</v>
      </c>
      <c r="J74" s="32">
        <f t="shared" si="5"/>
        <v>65</v>
      </c>
      <c r="K74" s="35">
        <v>27</v>
      </c>
      <c r="L74" s="32">
        <f t="shared" si="6"/>
        <v>42.857142857142854</v>
      </c>
      <c r="M74" s="35">
        <v>25</v>
      </c>
      <c r="N74" s="32">
        <f t="shared" si="7"/>
        <v>39.682539682539684</v>
      </c>
      <c r="O74" s="99">
        <f t="shared" si="22"/>
        <v>11</v>
      </c>
      <c r="P74" s="32">
        <f t="shared" si="8"/>
        <v>17.460317460317459</v>
      </c>
      <c r="Q74" s="35">
        <v>0</v>
      </c>
      <c r="R74" s="32">
        <f t="shared" si="9"/>
        <v>0</v>
      </c>
      <c r="S74" s="35">
        <v>2</v>
      </c>
      <c r="T74" s="32">
        <f t="shared" si="10"/>
        <v>3.1746031746031744</v>
      </c>
      <c r="U74" s="35">
        <v>17</v>
      </c>
      <c r="V74" s="32">
        <f t="shared" si="11"/>
        <v>26.984126984126984</v>
      </c>
      <c r="W74" s="35">
        <v>0</v>
      </c>
      <c r="X74" s="32">
        <f t="shared" si="12"/>
        <v>0</v>
      </c>
      <c r="Y74" s="35">
        <v>6</v>
      </c>
      <c r="Z74" s="32">
        <f t="shared" si="13"/>
        <v>9.5238095238095237</v>
      </c>
      <c r="AA74" s="35">
        <v>0</v>
      </c>
      <c r="AB74" s="32">
        <f t="shared" si="14"/>
        <v>0</v>
      </c>
      <c r="AC74" s="32">
        <f t="shared" si="15"/>
        <v>0</v>
      </c>
      <c r="AD74" s="35">
        <v>8</v>
      </c>
      <c r="AE74" s="32">
        <f t="shared" si="16"/>
        <v>12.698412698412698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40</v>
      </c>
      <c r="D75" s="35">
        <v>38</v>
      </c>
      <c r="E75" s="32">
        <f t="shared" si="2"/>
        <v>95</v>
      </c>
      <c r="F75" s="35">
        <v>10</v>
      </c>
      <c r="G75" s="32">
        <f t="shared" si="3"/>
        <v>26.315789473684209</v>
      </c>
      <c r="H75" s="106">
        <f t="shared" si="0"/>
        <v>36</v>
      </c>
      <c r="I75" s="32">
        <f t="shared" si="4"/>
        <v>94.73684210526315</v>
      </c>
      <c r="J75" s="32">
        <f t="shared" si="5"/>
        <v>90</v>
      </c>
      <c r="K75" s="35">
        <v>23</v>
      </c>
      <c r="L75" s="32">
        <f t="shared" si="6"/>
        <v>60.526315789473685</v>
      </c>
      <c r="M75" s="35">
        <v>13</v>
      </c>
      <c r="N75" s="32">
        <f t="shared" si="7"/>
        <v>34.210526315789473</v>
      </c>
      <c r="O75" s="99">
        <f t="shared" si="22"/>
        <v>2</v>
      </c>
      <c r="P75" s="32">
        <f t="shared" si="8"/>
        <v>5.2631578947368416</v>
      </c>
      <c r="Q75" s="35">
        <v>0</v>
      </c>
      <c r="R75" s="32">
        <f t="shared" si="9"/>
        <v>0</v>
      </c>
      <c r="S75" s="35">
        <v>4</v>
      </c>
      <c r="T75" s="32">
        <f t="shared" si="10"/>
        <v>10.526315789473683</v>
      </c>
      <c r="U75" s="35">
        <v>9</v>
      </c>
      <c r="V75" s="32">
        <f t="shared" si="11"/>
        <v>23.684210526315788</v>
      </c>
      <c r="W75" s="35">
        <v>0</v>
      </c>
      <c r="X75" s="32">
        <f t="shared" si="12"/>
        <v>0</v>
      </c>
      <c r="Y75" s="35">
        <v>9</v>
      </c>
      <c r="Z75" s="32">
        <f t="shared" si="13"/>
        <v>23.684210526315788</v>
      </c>
      <c r="AA75" s="35">
        <v>1</v>
      </c>
      <c r="AB75" s="32">
        <f t="shared" si="14"/>
        <v>2.6315789473684208</v>
      </c>
      <c r="AC75" s="32">
        <f t="shared" si="15"/>
        <v>11.111111111111111</v>
      </c>
      <c r="AD75" s="35">
        <v>5</v>
      </c>
      <c r="AE75" s="32">
        <f t="shared" si="16"/>
        <v>13.157894736842104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22</v>
      </c>
      <c r="D76" s="35">
        <v>16</v>
      </c>
      <c r="E76" s="32">
        <f t="shared" si="2"/>
        <v>72.727272727272734</v>
      </c>
      <c r="F76" s="35">
        <v>6</v>
      </c>
      <c r="G76" s="32">
        <f t="shared" si="3"/>
        <v>37.5</v>
      </c>
      <c r="H76" s="106">
        <f t="shared" si="0"/>
        <v>15</v>
      </c>
      <c r="I76" s="32">
        <f t="shared" si="4"/>
        <v>93.75</v>
      </c>
      <c r="J76" s="32">
        <f t="shared" si="5"/>
        <v>68.181818181818173</v>
      </c>
      <c r="K76" s="35">
        <v>7</v>
      </c>
      <c r="L76" s="32">
        <f t="shared" si="6"/>
        <v>43.75</v>
      </c>
      <c r="M76" s="35">
        <v>8</v>
      </c>
      <c r="N76" s="32">
        <f t="shared" si="7"/>
        <v>50</v>
      </c>
      <c r="O76" s="99">
        <f t="shared" si="22"/>
        <v>1</v>
      </c>
      <c r="P76" s="32">
        <f t="shared" si="8"/>
        <v>6.25</v>
      </c>
      <c r="Q76" s="35">
        <v>0</v>
      </c>
      <c r="R76" s="32">
        <f t="shared" si="9"/>
        <v>0</v>
      </c>
      <c r="S76" s="35">
        <v>0</v>
      </c>
      <c r="T76" s="32">
        <f t="shared" si="10"/>
        <v>0</v>
      </c>
      <c r="U76" s="35">
        <v>7</v>
      </c>
      <c r="V76" s="32">
        <f t="shared" si="11"/>
        <v>43.75</v>
      </c>
      <c r="W76" s="35">
        <v>4</v>
      </c>
      <c r="X76" s="32">
        <f t="shared" si="12"/>
        <v>25</v>
      </c>
      <c r="Y76" s="35">
        <v>0</v>
      </c>
      <c r="Z76" s="32">
        <f t="shared" si="13"/>
        <v>0</v>
      </c>
      <c r="AA76" s="35">
        <v>0</v>
      </c>
      <c r="AB76" s="32">
        <f t="shared" si="14"/>
        <v>0</v>
      </c>
      <c r="AC76" s="32">
        <f t="shared" si="15"/>
        <v>0</v>
      </c>
      <c r="AD76" s="35">
        <v>0</v>
      </c>
      <c r="AE76" s="32">
        <f t="shared" si="16"/>
        <v>0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2</v>
      </c>
      <c r="D77" s="35">
        <v>2</v>
      </c>
      <c r="E77" s="32">
        <f t="shared" si="2"/>
        <v>100</v>
      </c>
      <c r="F77" s="35">
        <v>1</v>
      </c>
      <c r="G77" s="32">
        <f t="shared" si="3"/>
        <v>50</v>
      </c>
      <c r="H77" s="106">
        <f t="shared" si="0"/>
        <v>2</v>
      </c>
      <c r="I77" s="32">
        <f t="shared" si="4"/>
        <v>100</v>
      </c>
      <c r="J77" s="32">
        <f t="shared" si="5"/>
        <v>100</v>
      </c>
      <c r="K77" s="35">
        <v>2</v>
      </c>
      <c r="L77" s="32">
        <f t="shared" si="6"/>
        <v>100</v>
      </c>
      <c r="M77" s="35">
        <v>0</v>
      </c>
      <c r="N77" s="32">
        <f t="shared" si="7"/>
        <v>0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0</v>
      </c>
      <c r="Z77" s="32">
        <f t="shared" si="13"/>
        <v>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0</v>
      </c>
      <c r="AE77" s="32">
        <f t="shared" si="16"/>
        <v>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3</v>
      </c>
      <c r="D78" s="35">
        <v>3</v>
      </c>
      <c r="E78" s="32">
        <f t="shared" si="2"/>
        <v>100</v>
      </c>
      <c r="F78" s="35">
        <v>1</v>
      </c>
      <c r="G78" s="32">
        <f t="shared" si="3"/>
        <v>33.333333333333329</v>
      </c>
      <c r="H78" s="106">
        <f t="shared" si="0"/>
        <v>3</v>
      </c>
      <c r="I78" s="32">
        <f t="shared" si="4"/>
        <v>100</v>
      </c>
      <c r="J78" s="32">
        <f t="shared" si="5"/>
        <v>100</v>
      </c>
      <c r="K78" s="35">
        <v>3</v>
      </c>
      <c r="L78" s="32">
        <f t="shared" si="6"/>
        <v>100</v>
      </c>
      <c r="M78" s="35">
        <v>0</v>
      </c>
      <c r="N78" s="32">
        <f t="shared" si="7"/>
        <v>0</v>
      </c>
      <c r="O78" s="99">
        <f t="shared" si="22"/>
        <v>0</v>
      </c>
      <c r="P78" s="32">
        <f t="shared" si="8"/>
        <v>0</v>
      </c>
      <c r="Q78" s="35">
        <v>0</v>
      </c>
      <c r="R78" s="32">
        <f t="shared" si="9"/>
        <v>0</v>
      </c>
      <c r="S78" s="35">
        <v>0</v>
      </c>
      <c r="T78" s="32">
        <f t="shared" si="10"/>
        <v>0</v>
      </c>
      <c r="U78" s="35">
        <v>0</v>
      </c>
      <c r="V78" s="32">
        <f t="shared" si="11"/>
        <v>0</v>
      </c>
      <c r="W78" s="35">
        <v>0</v>
      </c>
      <c r="X78" s="32">
        <f t="shared" si="12"/>
        <v>0</v>
      </c>
      <c r="Y78" s="35">
        <v>1</v>
      </c>
      <c r="Z78" s="32">
        <f t="shared" si="13"/>
        <v>33.333333333333329</v>
      </c>
      <c r="AA78" s="35">
        <v>0</v>
      </c>
      <c r="AB78" s="32">
        <f t="shared" si="14"/>
        <v>0</v>
      </c>
      <c r="AC78" s="32">
        <f t="shared" si="15"/>
        <v>0</v>
      </c>
      <c r="AD78" s="35">
        <v>1</v>
      </c>
      <c r="AE78" s="32">
        <f t="shared" si="16"/>
        <v>33.333333333333329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306</v>
      </c>
      <c r="D79" s="10">
        <f>SUM(D80:D89)</f>
        <v>284</v>
      </c>
      <c r="E79" s="43">
        <f>IF(C79=0,0,D79/C79*100)</f>
        <v>92.810457516339866</v>
      </c>
      <c r="F79" s="10">
        <f>SUM(F80:F89)</f>
        <v>47</v>
      </c>
      <c r="G79" s="43">
        <f>IF(D79=0,0,F79/D79*100)</f>
        <v>16.549295774647888</v>
      </c>
      <c r="H79" s="61">
        <f>SUM(H80:H89)</f>
        <v>226</v>
      </c>
      <c r="I79" s="43">
        <f>IF(D79=0,0,H79/D79*100)</f>
        <v>79.577464788732399</v>
      </c>
      <c r="J79" s="43">
        <f>IF(C79=0,0,H79/C79*100)</f>
        <v>73.856209150326805</v>
      </c>
      <c r="K79" s="10">
        <f>SUM(K80:K89)</f>
        <v>117</v>
      </c>
      <c r="L79" s="43">
        <f t="shared" si="6"/>
        <v>41.197183098591552</v>
      </c>
      <c r="M79" s="10">
        <f>SUM(M80:M89)</f>
        <v>109</v>
      </c>
      <c r="N79" s="43">
        <f>IF(D79=0,0,M79/D79*100)</f>
        <v>38.380281690140841</v>
      </c>
      <c r="O79" s="61">
        <f>SUM(O80:O89)</f>
        <v>58</v>
      </c>
      <c r="P79" s="43">
        <f>IF(D79=0,0,O79/D79*100)</f>
        <v>20.422535211267608</v>
      </c>
      <c r="Q79" s="10">
        <f>SUM(Q80:Q89)</f>
        <v>0</v>
      </c>
      <c r="R79" s="43">
        <f t="shared" si="9"/>
        <v>0</v>
      </c>
      <c r="S79" s="10">
        <f>SUM(S80:S89)</f>
        <v>19</v>
      </c>
      <c r="T79" s="43">
        <f>IF(D79=0,0,S79/D79*100)</f>
        <v>6.6901408450704221</v>
      </c>
      <c r="U79" s="10">
        <f>SUM(U80:U89)</f>
        <v>48</v>
      </c>
      <c r="V79" s="43">
        <f t="shared" si="11"/>
        <v>16.901408450704224</v>
      </c>
      <c r="W79" s="10">
        <f>SUM(W80:W89)</f>
        <v>3</v>
      </c>
      <c r="X79" s="43">
        <f>IF(D79=0,0,W79/D79*100)</f>
        <v>1.056338028169014</v>
      </c>
      <c r="Y79" s="10">
        <f>SUM(Y80:Y89)</f>
        <v>43</v>
      </c>
      <c r="Z79" s="43">
        <f>IF(D79=0,0,Y79/D79*100)</f>
        <v>15.140845070422534</v>
      </c>
      <c r="AA79" s="10">
        <f>SUM(AA80:AA89)</f>
        <v>2</v>
      </c>
      <c r="AB79" s="43">
        <f>IF(D79=0,0,AA79/D79*100)</f>
        <v>0.70422535211267612</v>
      </c>
      <c r="AC79" s="43">
        <f>IF(Y79=0,0,AA79/Y79*100)</f>
        <v>4.6511627906976747</v>
      </c>
      <c r="AD79" s="10">
        <f>SUM(AD80:AD89)</f>
        <v>38</v>
      </c>
      <c r="AE79" s="43">
        <f t="shared" si="16"/>
        <v>13.380281690140844</v>
      </c>
      <c r="AF79" s="10">
        <f>SUM(AF80:AF89)</f>
        <v>0</v>
      </c>
      <c r="AG79" s="43">
        <f>IF(D79=0,0,AF79/D79*100)</f>
        <v>0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4</v>
      </c>
      <c r="D80" s="35">
        <v>4</v>
      </c>
      <c r="E80" s="32">
        <f t="shared" ref="E80:E101" si="23">IF(C80=0,0,D80/C80*100)</f>
        <v>100</v>
      </c>
      <c r="F80" s="35">
        <v>1</v>
      </c>
      <c r="G80" s="32">
        <f t="shared" ref="G80:G101" si="24">IF(D80=0,0,F80/D80*100)</f>
        <v>25</v>
      </c>
      <c r="H80" s="106">
        <f t="shared" si="0"/>
        <v>3</v>
      </c>
      <c r="I80" s="32">
        <f t="shared" ref="I80:I101" si="25">IF(D80=0,0,H80/D80*100)</f>
        <v>75</v>
      </c>
      <c r="J80" s="32">
        <f t="shared" ref="J80:J101" si="26">IF(C80=0,0,H80/C80*100)</f>
        <v>75</v>
      </c>
      <c r="K80" s="35">
        <v>0</v>
      </c>
      <c r="L80" s="32">
        <f t="shared" ref="L80:L101" si="27">IF(D80=0,0,K80/D80*100)</f>
        <v>0</v>
      </c>
      <c r="M80" s="35">
        <v>3</v>
      </c>
      <c r="N80" s="32">
        <f t="shared" ref="N80:N101" si="28">IF(D80=0,0,M80/D80*100)</f>
        <v>75</v>
      </c>
      <c r="O80" s="99">
        <f t="shared" ref="O80:O89" si="29">D80-H80</f>
        <v>1</v>
      </c>
      <c r="P80" s="32">
        <f t="shared" ref="P80:P101" si="30">IF(D80=0,0,O80/D80*100)</f>
        <v>25</v>
      </c>
      <c r="Q80" s="35">
        <v>0</v>
      </c>
      <c r="R80" s="32">
        <f t="shared" ref="R80:R101" si="31">IF(O80=0,0,Q80/O80*100)</f>
        <v>0</v>
      </c>
      <c r="S80" s="35">
        <v>0</v>
      </c>
      <c r="T80" s="32">
        <f t="shared" ref="T80:T101" si="32">IF(D80=0,0,S80/D80*100)</f>
        <v>0</v>
      </c>
      <c r="U80" s="35">
        <v>1</v>
      </c>
      <c r="V80" s="32">
        <f t="shared" ref="V80:V101" si="33">IF(D80=0,0,U80/D80*100)</f>
        <v>25</v>
      </c>
      <c r="W80" s="35">
        <v>0</v>
      </c>
      <c r="X80" s="32">
        <f t="shared" ref="X80:X101" si="34">IF(D80=0,0,W80/D80*100)</f>
        <v>0</v>
      </c>
      <c r="Y80" s="35">
        <v>0</v>
      </c>
      <c r="Z80" s="32">
        <f t="shared" ref="Z80:Z101" si="35">IF(D80=0,0,Y80/D80*100)</f>
        <v>0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0</v>
      </c>
      <c r="AE80" s="32">
        <f t="shared" ref="AE80:AE101" si="38">IF(D80=0,0,AD80/D80*100)</f>
        <v>0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0</v>
      </c>
      <c r="D81" s="35">
        <v>0</v>
      </c>
      <c r="E81" s="32">
        <f t="shared" si="23"/>
        <v>0</v>
      </c>
      <c r="F81" s="35">
        <v>0</v>
      </c>
      <c r="G81" s="32">
        <f t="shared" si="24"/>
        <v>0</v>
      </c>
      <c r="H81" s="106">
        <f t="shared" ref="H81:H89" si="40">K81+M81</f>
        <v>0</v>
      </c>
      <c r="I81" s="32">
        <f t="shared" si="25"/>
        <v>0</v>
      </c>
      <c r="J81" s="32">
        <f t="shared" si="26"/>
        <v>0</v>
      </c>
      <c r="K81" s="35">
        <v>0</v>
      </c>
      <c r="L81" s="32">
        <f t="shared" si="27"/>
        <v>0</v>
      </c>
      <c r="M81" s="35">
        <v>0</v>
      </c>
      <c r="N81" s="32">
        <f t="shared" si="28"/>
        <v>0</v>
      </c>
      <c r="O81" s="99">
        <f t="shared" si="29"/>
        <v>0</v>
      </c>
      <c r="P81" s="32">
        <f t="shared" si="30"/>
        <v>0</v>
      </c>
      <c r="Q81" s="35">
        <v>0</v>
      </c>
      <c r="R81" s="32">
        <f t="shared" si="31"/>
        <v>0</v>
      </c>
      <c r="S81" s="35">
        <v>0</v>
      </c>
      <c r="T81" s="32">
        <f t="shared" si="32"/>
        <v>0</v>
      </c>
      <c r="U81" s="35">
        <v>0</v>
      </c>
      <c r="V81" s="32">
        <f t="shared" si="33"/>
        <v>0</v>
      </c>
      <c r="W81" s="35">
        <v>0</v>
      </c>
      <c r="X81" s="32">
        <f t="shared" si="34"/>
        <v>0</v>
      </c>
      <c r="Y81" s="35">
        <v>0</v>
      </c>
      <c r="Z81" s="32">
        <f t="shared" si="35"/>
        <v>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0</v>
      </c>
      <c r="D82" s="35">
        <v>0</v>
      </c>
      <c r="E82" s="32">
        <f t="shared" si="23"/>
        <v>0</v>
      </c>
      <c r="F82" s="35">
        <v>0</v>
      </c>
      <c r="G82" s="32">
        <f t="shared" si="24"/>
        <v>0</v>
      </c>
      <c r="H82" s="106">
        <f t="shared" si="40"/>
        <v>0</v>
      </c>
      <c r="I82" s="32">
        <f t="shared" si="25"/>
        <v>0</v>
      </c>
      <c r="J82" s="32">
        <f t="shared" si="26"/>
        <v>0</v>
      </c>
      <c r="K82" s="35">
        <v>0</v>
      </c>
      <c r="L82" s="32">
        <f t="shared" si="27"/>
        <v>0</v>
      </c>
      <c r="M82" s="35">
        <v>0</v>
      </c>
      <c r="N82" s="32">
        <f t="shared" si="28"/>
        <v>0</v>
      </c>
      <c r="O82" s="99">
        <f t="shared" si="29"/>
        <v>0</v>
      </c>
      <c r="P82" s="32">
        <f t="shared" si="30"/>
        <v>0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0</v>
      </c>
      <c r="V82" s="32">
        <f t="shared" si="33"/>
        <v>0</v>
      </c>
      <c r="W82" s="35">
        <v>0</v>
      </c>
      <c r="X82" s="32">
        <f t="shared" si="34"/>
        <v>0</v>
      </c>
      <c r="Y82" s="35">
        <v>0</v>
      </c>
      <c r="Z82" s="32">
        <f t="shared" si="35"/>
        <v>0</v>
      </c>
      <c r="AA82" s="35">
        <v>0</v>
      </c>
      <c r="AB82" s="32">
        <f t="shared" si="36"/>
        <v>0</v>
      </c>
      <c r="AC82" s="32">
        <f t="shared" si="37"/>
        <v>0</v>
      </c>
      <c r="AD82" s="35">
        <v>0</v>
      </c>
      <c r="AE82" s="32">
        <f t="shared" si="38"/>
        <v>0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53</v>
      </c>
      <c r="D83" s="35">
        <v>50</v>
      </c>
      <c r="E83" s="32">
        <f t="shared" si="23"/>
        <v>94.339622641509436</v>
      </c>
      <c r="F83" s="35">
        <v>4</v>
      </c>
      <c r="G83" s="32">
        <f t="shared" si="24"/>
        <v>8</v>
      </c>
      <c r="H83" s="106">
        <f t="shared" si="40"/>
        <v>41</v>
      </c>
      <c r="I83" s="32">
        <f t="shared" si="25"/>
        <v>82</v>
      </c>
      <c r="J83" s="32">
        <f t="shared" si="26"/>
        <v>77.358490566037744</v>
      </c>
      <c r="K83" s="35">
        <v>13</v>
      </c>
      <c r="L83" s="32">
        <f t="shared" si="27"/>
        <v>26</v>
      </c>
      <c r="M83" s="35">
        <v>28</v>
      </c>
      <c r="N83" s="32">
        <f t="shared" si="28"/>
        <v>56.000000000000007</v>
      </c>
      <c r="O83" s="99">
        <f t="shared" si="29"/>
        <v>9</v>
      </c>
      <c r="P83" s="32">
        <f t="shared" si="30"/>
        <v>18</v>
      </c>
      <c r="Q83" s="35">
        <v>0</v>
      </c>
      <c r="R83" s="32">
        <f t="shared" si="31"/>
        <v>0</v>
      </c>
      <c r="S83" s="35">
        <v>2</v>
      </c>
      <c r="T83" s="32">
        <f t="shared" si="32"/>
        <v>4</v>
      </c>
      <c r="U83" s="35">
        <v>10</v>
      </c>
      <c r="V83" s="32">
        <f t="shared" si="33"/>
        <v>20</v>
      </c>
      <c r="W83" s="35">
        <v>0</v>
      </c>
      <c r="X83" s="32">
        <f t="shared" si="34"/>
        <v>0</v>
      </c>
      <c r="Y83" s="35">
        <v>3</v>
      </c>
      <c r="Z83" s="32">
        <f t="shared" si="35"/>
        <v>6</v>
      </c>
      <c r="AA83" s="35">
        <v>0</v>
      </c>
      <c r="AB83" s="32">
        <f t="shared" si="36"/>
        <v>0</v>
      </c>
      <c r="AC83" s="32">
        <f t="shared" si="37"/>
        <v>0</v>
      </c>
      <c r="AD83" s="35">
        <v>8</v>
      </c>
      <c r="AE83" s="32">
        <f t="shared" si="38"/>
        <v>16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73</v>
      </c>
      <c r="D84" s="35">
        <v>64</v>
      </c>
      <c r="E84" s="32">
        <f t="shared" si="23"/>
        <v>87.671232876712324</v>
      </c>
      <c r="F84" s="35">
        <v>13</v>
      </c>
      <c r="G84" s="32">
        <f t="shared" si="24"/>
        <v>20.3125</v>
      </c>
      <c r="H84" s="106">
        <f t="shared" si="40"/>
        <v>53</v>
      </c>
      <c r="I84" s="32">
        <f t="shared" si="25"/>
        <v>82.8125</v>
      </c>
      <c r="J84" s="32">
        <f t="shared" si="26"/>
        <v>72.602739726027394</v>
      </c>
      <c r="K84" s="35">
        <v>21</v>
      </c>
      <c r="L84" s="32">
        <f t="shared" si="27"/>
        <v>32.8125</v>
      </c>
      <c r="M84" s="35">
        <v>32</v>
      </c>
      <c r="N84" s="32">
        <f t="shared" si="28"/>
        <v>50</v>
      </c>
      <c r="O84" s="99">
        <f t="shared" si="29"/>
        <v>11</v>
      </c>
      <c r="P84" s="32">
        <f t="shared" si="30"/>
        <v>17.1875</v>
      </c>
      <c r="Q84" s="35">
        <v>0</v>
      </c>
      <c r="R84" s="32">
        <f t="shared" si="31"/>
        <v>0</v>
      </c>
      <c r="S84" s="35">
        <v>9</v>
      </c>
      <c r="T84" s="32">
        <f t="shared" si="32"/>
        <v>14.0625</v>
      </c>
      <c r="U84" s="35">
        <v>14</v>
      </c>
      <c r="V84" s="32">
        <f t="shared" si="33"/>
        <v>21.875</v>
      </c>
      <c r="W84" s="35">
        <v>0</v>
      </c>
      <c r="X84" s="32">
        <f t="shared" si="34"/>
        <v>0</v>
      </c>
      <c r="Y84" s="35">
        <v>10</v>
      </c>
      <c r="Z84" s="32">
        <f t="shared" si="35"/>
        <v>15.625</v>
      </c>
      <c r="AA84" s="35">
        <v>2</v>
      </c>
      <c r="AB84" s="32">
        <f t="shared" si="36"/>
        <v>3.125</v>
      </c>
      <c r="AC84" s="32">
        <f t="shared" si="37"/>
        <v>20</v>
      </c>
      <c r="AD84" s="35">
        <v>4</v>
      </c>
      <c r="AE84" s="32">
        <f t="shared" si="38"/>
        <v>6.25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15</v>
      </c>
      <c r="D85" s="35">
        <v>15</v>
      </c>
      <c r="E85" s="32">
        <f t="shared" si="23"/>
        <v>100</v>
      </c>
      <c r="F85" s="35">
        <v>3</v>
      </c>
      <c r="G85" s="32">
        <f t="shared" si="24"/>
        <v>20</v>
      </c>
      <c r="H85" s="106">
        <f t="shared" si="40"/>
        <v>12</v>
      </c>
      <c r="I85" s="32">
        <f t="shared" si="25"/>
        <v>80</v>
      </c>
      <c r="J85" s="32">
        <f t="shared" si="26"/>
        <v>80</v>
      </c>
      <c r="K85" s="35">
        <v>10</v>
      </c>
      <c r="L85" s="32">
        <f t="shared" si="27"/>
        <v>66.666666666666657</v>
      </c>
      <c r="M85" s="35">
        <v>2</v>
      </c>
      <c r="N85" s="32">
        <f t="shared" si="28"/>
        <v>13.333333333333334</v>
      </c>
      <c r="O85" s="99">
        <f t="shared" si="29"/>
        <v>3</v>
      </c>
      <c r="P85" s="32">
        <f t="shared" si="30"/>
        <v>20</v>
      </c>
      <c r="Q85" s="35">
        <v>0</v>
      </c>
      <c r="R85" s="32">
        <f t="shared" si="31"/>
        <v>0</v>
      </c>
      <c r="S85" s="35">
        <v>1</v>
      </c>
      <c r="T85" s="32">
        <f t="shared" si="32"/>
        <v>6.666666666666667</v>
      </c>
      <c r="U85" s="35">
        <v>5</v>
      </c>
      <c r="V85" s="32">
        <f t="shared" si="33"/>
        <v>33.333333333333329</v>
      </c>
      <c r="W85" s="35">
        <v>2</v>
      </c>
      <c r="X85" s="32">
        <f t="shared" si="34"/>
        <v>13.333333333333334</v>
      </c>
      <c r="Y85" s="35">
        <v>3</v>
      </c>
      <c r="Z85" s="32">
        <f t="shared" si="35"/>
        <v>20</v>
      </c>
      <c r="AA85" s="35">
        <v>0</v>
      </c>
      <c r="AB85" s="32">
        <f t="shared" si="36"/>
        <v>0</v>
      </c>
      <c r="AC85" s="32">
        <f t="shared" si="37"/>
        <v>0</v>
      </c>
      <c r="AD85" s="35">
        <v>2</v>
      </c>
      <c r="AE85" s="32">
        <f t="shared" si="38"/>
        <v>13.333333333333334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31</v>
      </c>
      <c r="D86" s="35">
        <v>29</v>
      </c>
      <c r="E86" s="32">
        <f t="shared" si="23"/>
        <v>93.548387096774192</v>
      </c>
      <c r="F86" s="35">
        <v>5</v>
      </c>
      <c r="G86" s="32">
        <f t="shared" si="24"/>
        <v>17.241379310344829</v>
      </c>
      <c r="H86" s="106">
        <f t="shared" si="40"/>
        <v>17</v>
      </c>
      <c r="I86" s="32">
        <f t="shared" si="25"/>
        <v>58.620689655172406</v>
      </c>
      <c r="J86" s="32">
        <f t="shared" si="26"/>
        <v>54.838709677419352</v>
      </c>
      <c r="K86" s="35">
        <v>8</v>
      </c>
      <c r="L86" s="32">
        <f t="shared" si="27"/>
        <v>27.586206896551722</v>
      </c>
      <c r="M86" s="35">
        <v>9</v>
      </c>
      <c r="N86" s="32">
        <f t="shared" si="28"/>
        <v>31.03448275862069</v>
      </c>
      <c r="O86" s="99">
        <f t="shared" si="29"/>
        <v>12</v>
      </c>
      <c r="P86" s="32">
        <f t="shared" si="30"/>
        <v>41.379310344827587</v>
      </c>
      <c r="Q86" s="35">
        <v>0</v>
      </c>
      <c r="R86" s="32">
        <f t="shared" si="31"/>
        <v>0</v>
      </c>
      <c r="S86" s="35">
        <v>3</v>
      </c>
      <c r="T86" s="32">
        <f t="shared" si="32"/>
        <v>10.344827586206897</v>
      </c>
      <c r="U86" s="35">
        <v>2</v>
      </c>
      <c r="V86" s="32">
        <f t="shared" si="33"/>
        <v>6.8965517241379306</v>
      </c>
      <c r="W86" s="35">
        <v>0</v>
      </c>
      <c r="X86" s="32">
        <f t="shared" si="34"/>
        <v>0</v>
      </c>
      <c r="Y86" s="35">
        <v>10</v>
      </c>
      <c r="Z86" s="32">
        <f t="shared" si="35"/>
        <v>34.482758620689658</v>
      </c>
      <c r="AA86" s="35">
        <v>0</v>
      </c>
      <c r="AB86" s="32">
        <f t="shared" si="36"/>
        <v>0</v>
      </c>
      <c r="AC86" s="32">
        <f t="shared" si="37"/>
        <v>0</v>
      </c>
      <c r="AD86" s="35">
        <v>4</v>
      </c>
      <c r="AE86" s="32">
        <f t="shared" si="38"/>
        <v>13.793103448275861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87</v>
      </c>
      <c r="D87" s="35">
        <v>79</v>
      </c>
      <c r="E87" s="32">
        <f t="shared" si="23"/>
        <v>90.804597701149419</v>
      </c>
      <c r="F87" s="35">
        <v>17</v>
      </c>
      <c r="G87" s="32">
        <f t="shared" si="24"/>
        <v>21.518987341772153</v>
      </c>
      <c r="H87" s="106">
        <f t="shared" si="40"/>
        <v>63</v>
      </c>
      <c r="I87" s="32">
        <f t="shared" si="25"/>
        <v>79.74683544303798</v>
      </c>
      <c r="J87" s="32">
        <f t="shared" si="26"/>
        <v>72.41379310344827</v>
      </c>
      <c r="K87" s="35">
        <v>40</v>
      </c>
      <c r="L87" s="32">
        <f t="shared" si="27"/>
        <v>50.632911392405063</v>
      </c>
      <c r="M87" s="35">
        <v>23</v>
      </c>
      <c r="N87" s="32">
        <f t="shared" si="28"/>
        <v>29.11392405063291</v>
      </c>
      <c r="O87" s="99">
        <f t="shared" si="29"/>
        <v>16</v>
      </c>
      <c r="P87" s="32">
        <f t="shared" si="30"/>
        <v>20.253164556962027</v>
      </c>
      <c r="Q87" s="35">
        <v>0</v>
      </c>
      <c r="R87" s="32">
        <f t="shared" si="31"/>
        <v>0</v>
      </c>
      <c r="S87" s="35">
        <v>4</v>
      </c>
      <c r="T87" s="32">
        <f t="shared" si="32"/>
        <v>5.0632911392405067</v>
      </c>
      <c r="U87" s="35">
        <v>8</v>
      </c>
      <c r="V87" s="32">
        <f t="shared" si="33"/>
        <v>10.126582278481013</v>
      </c>
      <c r="W87" s="35">
        <v>0</v>
      </c>
      <c r="X87" s="32">
        <f t="shared" si="34"/>
        <v>0</v>
      </c>
      <c r="Y87" s="35">
        <v>12</v>
      </c>
      <c r="Z87" s="32">
        <f t="shared" si="35"/>
        <v>15.18987341772152</v>
      </c>
      <c r="AA87" s="35">
        <v>0</v>
      </c>
      <c r="AB87" s="32">
        <f t="shared" si="36"/>
        <v>0</v>
      </c>
      <c r="AC87" s="32">
        <f t="shared" si="37"/>
        <v>0</v>
      </c>
      <c r="AD87" s="35">
        <v>16</v>
      </c>
      <c r="AE87" s="32">
        <f t="shared" si="38"/>
        <v>20.253164556962027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23</v>
      </c>
      <c r="D88" s="35">
        <v>24</v>
      </c>
      <c r="E88" s="32">
        <f t="shared" si="23"/>
        <v>104.34782608695652</v>
      </c>
      <c r="F88" s="35">
        <v>2</v>
      </c>
      <c r="G88" s="32">
        <f t="shared" si="24"/>
        <v>8.3333333333333321</v>
      </c>
      <c r="H88" s="106">
        <f t="shared" si="40"/>
        <v>19</v>
      </c>
      <c r="I88" s="32">
        <f t="shared" si="25"/>
        <v>79.166666666666657</v>
      </c>
      <c r="J88" s="32">
        <f t="shared" si="26"/>
        <v>82.608695652173907</v>
      </c>
      <c r="K88" s="35">
        <v>10</v>
      </c>
      <c r="L88" s="32">
        <f t="shared" si="27"/>
        <v>41.666666666666671</v>
      </c>
      <c r="M88" s="35">
        <v>9</v>
      </c>
      <c r="N88" s="32">
        <f t="shared" si="28"/>
        <v>37.5</v>
      </c>
      <c r="O88" s="99">
        <f t="shared" si="29"/>
        <v>5</v>
      </c>
      <c r="P88" s="32">
        <f t="shared" si="30"/>
        <v>20.833333333333336</v>
      </c>
      <c r="Q88" s="35">
        <v>0</v>
      </c>
      <c r="R88" s="32">
        <f t="shared" si="31"/>
        <v>0</v>
      </c>
      <c r="S88" s="35">
        <v>0</v>
      </c>
      <c r="T88" s="32">
        <f t="shared" si="32"/>
        <v>0</v>
      </c>
      <c r="U88" s="35">
        <v>5</v>
      </c>
      <c r="V88" s="32">
        <f t="shared" si="33"/>
        <v>20.833333333333336</v>
      </c>
      <c r="W88" s="35">
        <v>1</v>
      </c>
      <c r="X88" s="32">
        <f t="shared" si="34"/>
        <v>4.1666666666666661</v>
      </c>
      <c r="Y88" s="35">
        <v>2</v>
      </c>
      <c r="Z88" s="32">
        <f t="shared" si="35"/>
        <v>8.3333333333333321</v>
      </c>
      <c r="AA88" s="35">
        <v>0</v>
      </c>
      <c r="AB88" s="32">
        <f t="shared" si="36"/>
        <v>0</v>
      </c>
      <c r="AC88" s="32">
        <f t="shared" si="37"/>
        <v>0</v>
      </c>
      <c r="AD88" s="35">
        <v>2</v>
      </c>
      <c r="AE88" s="32">
        <f t="shared" si="38"/>
        <v>8.3333333333333321</v>
      </c>
      <c r="AF88" s="35">
        <v>0</v>
      </c>
      <c r="AG88" s="32">
        <f t="shared" si="39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20</v>
      </c>
      <c r="D89" s="35">
        <v>19</v>
      </c>
      <c r="E89" s="32">
        <f t="shared" si="23"/>
        <v>95</v>
      </c>
      <c r="F89" s="35">
        <v>2</v>
      </c>
      <c r="G89" s="32">
        <f t="shared" si="24"/>
        <v>10.526315789473683</v>
      </c>
      <c r="H89" s="106">
        <f t="shared" si="40"/>
        <v>18</v>
      </c>
      <c r="I89" s="32">
        <f t="shared" si="25"/>
        <v>94.73684210526315</v>
      </c>
      <c r="J89" s="32">
        <f t="shared" si="26"/>
        <v>90</v>
      </c>
      <c r="K89" s="35">
        <v>15</v>
      </c>
      <c r="L89" s="32">
        <f t="shared" si="27"/>
        <v>78.94736842105263</v>
      </c>
      <c r="M89" s="35">
        <v>3</v>
      </c>
      <c r="N89" s="32">
        <f t="shared" si="28"/>
        <v>15.789473684210526</v>
      </c>
      <c r="O89" s="99">
        <f t="shared" si="29"/>
        <v>1</v>
      </c>
      <c r="P89" s="32">
        <f t="shared" si="30"/>
        <v>5.2631578947368416</v>
      </c>
      <c r="Q89" s="35">
        <v>0</v>
      </c>
      <c r="R89" s="32">
        <f t="shared" si="31"/>
        <v>0</v>
      </c>
      <c r="S89" s="35">
        <v>0</v>
      </c>
      <c r="T89" s="32">
        <f t="shared" si="32"/>
        <v>0</v>
      </c>
      <c r="U89" s="35">
        <v>3</v>
      </c>
      <c r="V89" s="32">
        <f t="shared" si="33"/>
        <v>15.789473684210526</v>
      </c>
      <c r="W89" s="35">
        <v>0</v>
      </c>
      <c r="X89" s="32">
        <f t="shared" si="34"/>
        <v>0</v>
      </c>
      <c r="Y89" s="35">
        <v>3</v>
      </c>
      <c r="Z89" s="32">
        <f t="shared" si="35"/>
        <v>15.789473684210526</v>
      </c>
      <c r="AA89" s="35">
        <v>0</v>
      </c>
      <c r="AB89" s="32">
        <f t="shared" si="36"/>
        <v>0</v>
      </c>
      <c r="AC89" s="32">
        <f t="shared" si="37"/>
        <v>0</v>
      </c>
      <c r="AD89" s="35">
        <v>2</v>
      </c>
      <c r="AE89" s="32">
        <f t="shared" si="38"/>
        <v>10.526315789473683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82</v>
      </c>
      <c r="D90" s="10">
        <f>SUM(D91:D101)</f>
        <v>75</v>
      </c>
      <c r="E90" s="43">
        <f>IF(C90=0,0,D90/C90*100)</f>
        <v>91.463414634146346</v>
      </c>
      <c r="F90" s="10">
        <f>SUM(F91:F101)</f>
        <v>15</v>
      </c>
      <c r="G90" s="43">
        <f>IF(D90=0,0,F90/D90*100)</f>
        <v>20</v>
      </c>
      <c r="H90" s="61">
        <f>SUM(H91:H101)</f>
        <v>73</v>
      </c>
      <c r="I90" s="43">
        <f>IF(D90=0,0,H90/D90*100)</f>
        <v>97.333333333333343</v>
      </c>
      <c r="J90" s="43">
        <f>IF(C90=0,0,H90/C90*100)</f>
        <v>89.024390243902445</v>
      </c>
      <c r="K90" s="10">
        <f>SUM(K91:K101)</f>
        <v>44</v>
      </c>
      <c r="L90" s="43">
        <f t="shared" si="27"/>
        <v>58.666666666666664</v>
      </c>
      <c r="M90" s="10">
        <f>SUM(M91:M101)</f>
        <v>29</v>
      </c>
      <c r="N90" s="43">
        <f>IF(D90=0,0,M90/D90*100)</f>
        <v>38.666666666666664</v>
      </c>
      <c r="O90" s="61">
        <f>SUM(O91:O101)</f>
        <v>2</v>
      </c>
      <c r="P90" s="43">
        <f>IF(D90=0,0,O90/D90*100)</f>
        <v>2.666666666666667</v>
      </c>
      <c r="Q90" s="10">
        <f>SUM(Q91:Q101)</f>
        <v>0</v>
      </c>
      <c r="R90" s="43">
        <f t="shared" si="31"/>
        <v>0</v>
      </c>
      <c r="S90" s="10">
        <f>SUM(S91:S101)</f>
        <v>4</v>
      </c>
      <c r="T90" s="43">
        <f>IF(D90=0,0,S90/D90*100)</f>
        <v>5.3333333333333339</v>
      </c>
      <c r="U90" s="10">
        <f>SUM(U91:U101)</f>
        <v>6</v>
      </c>
      <c r="V90" s="43">
        <f t="shared" si="33"/>
        <v>8</v>
      </c>
      <c r="W90" s="10">
        <f>SUM(W91:W101)</f>
        <v>1</v>
      </c>
      <c r="X90" s="43">
        <f>IF(D90=0,0,W90/D90*100)</f>
        <v>1.3333333333333335</v>
      </c>
      <c r="Y90" s="10">
        <f>SUM(Y91:Y101)</f>
        <v>19</v>
      </c>
      <c r="Z90" s="43">
        <f>IF(D90=0,0,Y90/D90*100)</f>
        <v>25.333333333333336</v>
      </c>
      <c r="AA90" s="10">
        <f>SUM(AA91:AA101)</f>
        <v>3</v>
      </c>
      <c r="AB90" s="43">
        <f>IF(D90=0,0,AA90/D90*100)</f>
        <v>4</v>
      </c>
      <c r="AC90" s="43">
        <f>IF(Y90=0,0,AA90/Y90*100)</f>
        <v>15.789473684210526</v>
      </c>
      <c r="AD90" s="10">
        <f>SUM(AD91:AD101)</f>
        <v>14</v>
      </c>
      <c r="AE90" s="43">
        <f t="shared" si="38"/>
        <v>18.666666666666668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2</v>
      </c>
      <c r="D91" s="35">
        <v>2</v>
      </c>
      <c r="E91" s="32">
        <f t="shared" ref="E91:E93" si="42">IF(C91=0,0,D91/C91*100)</f>
        <v>100</v>
      </c>
      <c r="F91" s="35">
        <v>0</v>
      </c>
      <c r="G91" s="32">
        <f t="shared" ref="G91:G93" si="43">IF(D91=0,0,F91/D91*100)</f>
        <v>0</v>
      </c>
      <c r="H91" s="106">
        <f t="shared" ref="H91:H101" si="44">K91+M91</f>
        <v>2</v>
      </c>
      <c r="I91" s="32">
        <f t="shared" ref="I91:I93" si="45">IF(D91=0,0,H91/D91*100)</f>
        <v>100</v>
      </c>
      <c r="J91" s="32">
        <f t="shared" ref="J91:J93" si="46">IF(C91=0,0,H91/C91*100)</f>
        <v>100</v>
      </c>
      <c r="K91" s="35">
        <v>0</v>
      </c>
      <c r="L91" s="32">
        <f t="shared" si="27"/>
        <v>0</v>
      </c>
      <c r="M91" s="35">
        <v>2</v>
      </c>
      <c r="N91" s="32">
        <f t="shared" ref="N91:N93" si="47">IF(D91=0,0,M91/D91*100)</f>
        <v>100</v>
      </c>
      <c r="O91" s="99">
        <f t="shared" ref="O91:O101" si="48">D91-H91</f>
        <v>0</v>
      </c>
      <c r="P91" s="32">
        <f t="shared" ref="P91:P93" si="49">IF(D91=0,0,O91/D91*100)</f>
        <v>0</v>
      </c>
      <c r="Q91" s="35">
        <v>0</v>
      </c>
      <c r="R91" s="32">
        <f t="shared" si="31"/>
        <v>0</v>
      </c>
      <c r="S91" s="35">
        <v>0</v>
      </c>
      <c r="T91" s="32">
        <f t="shared" ref="T91:T93" si="50">IF(D91=0,0,S91/D91*100)</f>
        <v>0</v>
      </c>
      <c r="U91" s="35">
        <v>0</v>
      </c>
      <c r="V91" s="32">
        <f t="shared" si="33"/>
        <v>0</v>
      </c>
      <c r="W91" s="35">
        <v>0</v>
      </c>
      <c r="X91" s="32">
        <f t="shared" ref="X91:X93" si="51">IF(D91=0,0,W91/D91*100)</f>
        <v>0</v>
      </c>
      <c r="Y91" s="35">
        <v>0</v>
      </c>
      <c r="Z91" s="32">
        <f t="shared" ref="Z91:Z93" si="52">IF(D91=0,0,Y91/D91*100)</f>
        <v>0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0</v>
      </c>
      <c r="AE91" s="32">
        <f t="shared" si="38"/>
        <v>0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3</v>
      </c>
      <c r="D92" s="35">
        <v>3</v>
      </c>
      <c r="E92" s="32">
        <f t="shared" si="42"/>
        <v>100</v>
      </c>
      <c r="F92" s="35">
        <v>0</v>
      </c>
      <c r="G92" s="32">
        <f t="shared" si="43"/>
        <v>0</v>
      </c>
      <c r="H92" s="106">
        <f t="shared" si="44"/>
        <v>3</v>
      </c>
      <c r="I92" s="32">
        <f t="shared" si="45"/>
        <v>100</v>
      </c>
      <c r="J92" s="32">
        <f t="shared" si="46"/>
        <v>100</v>
      </c>
      <c r="K92" s="35">
        <v>3</v>
      </c>
      <c r="L92" s="32">
        <f t="shared" si="27"/>
        <v>100</v>
      </c>
      <c r="M92" s="35">
        <v>0</v>
      </c>
      <c r="N92" s="32">
        <f t="shared" si="47"/>
        <v>0</v>
      </c>
      <c r="O92" s="99">
        <f t="shared" si="48"/>
        <v>0</v>
      </c>
      <c r="P92" s="32">
        <f t="shared" si="49"/>
        <v>0</v>
      </c>
      <c r="Q92" s="35">
        <v>0</v>
      </c>
      <c r="R92" s="32">
        <f t="shared" si="31"/>
        <v>0</v>
      </c>
      <c r="S92" s="35">
        <v>1</v>
      </c>
      <c r="T92" s="32">
        <f t="shared" si="50"/>
        <v>33.333333333333329</v>
      </c>
      <c r="U92" s="35">
        <v>1</v>
      </c>
      <c r="V92" s="32">
        <f t="shared" si="33"/>
        <v>33.333333333333329</v>
      </c>
      <c r="W92" s="35">
        <v>0</v>
      </c>
      <c r="X92" s="32">
        <f t="shared" si="51"/>
        <v>0</v>
      </c>
      <c r="Y92" s="35">
        <v>2</v>
      </c>
      <c r="Z92" s="32">
        <f t="shared" si="52"/>
        <v>66.666666666666657</v>
      </c>
      <c r="AA92" s="35">
        <v>1</v>
      </c>
      <c r="AB92" s="32">
        <f t="shared" si="53"/>
        <v>33.333333333333329</v>
      </c>
      <c r="AC92" s="32">
        <f t="shared" si="54"/>
        <v>50</v>
      </c>
      <c r="AD92" s="35">
        <v>1</v>
      </c>
      <c r="AE92" s="32">
        <f t="shared" si="38"/>
        <v>33.333333333333329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2</v>
      </c>
      <c r="D93" s="35">
        <v>2</v>
      </c>
      <c r="E93" s="32">
        <f t="shared" si="42"/>
        <v>100</v>
      </c>
      <c r="F93" s="35">
        <v>1</v>
      </c>
      <c r="G93" s="32">
        <f t="shared" si="43"/>
        <v>50</v>
      </c>
      <c r="H93" s="106">
        <f t="shared" si="44"/>
        <v>2</v>
      </c>
      <c r="I93" s="32">
        <f t="shared" si="45"/>
        <v>100</v>
      </c>
      <c r="J93" s="32">
        <f t="shared" si="46"/>
        <v>100</v>
      </c>
      <c r="K93" s="35">
        <v>0</v>
      </c>
      <c r="L93" s="32">
        <f t="shared" si="27"/>
        <v>0</v>
      </c>
      <c r="M93" s="35">
        <v>2</v>
      </c>
      <c r="N93" s="32">
        <f t="shared" si="47"/>
        <v>100</v>
      </c>
      <c r="O93" s="99">
        <f t="shared" si="48"/>
        <v>0</v>
      </c>
      <c r="P93" s="32">
        <f t="shared" si="49"/>
        <v>0</v>
      </c>
      <c r="Q93" s="35">
        <v>0</v>
      </c>
      <c r="R93" s="32">
        <f t="shared" si="31"/>
        <v>0</v>
      </c>
      <c r="S93" s="35">
        <v>0</v>
      </c>
      <c r="T93" s="32">
        <f t="shared" si="50"/>
        <v>0</v>
      </c>
      <c r="U93" s="35">
        <v>1</v>
      </c>
      <c r="V93" s="32">
        <f t="shared" si="33"/>
        <v>50</v>
      </c>
      <c r="W93" s="35">
        <v>0</v>
      </c>
      <c r="X93" s="32">
        <f t="shared" si="51"/>
        <v>0</v>
      </c>
      <c r="Y93" s="35">
        <v>0</v>
      </c>
      <c r="Z93" s="32">
        <f t="shared" si="52"/>
        <v>0</v>
      </c>
      <c r="AA93" s="35">
        <v>0</v>
      </c>
      <c r="AB93" s="32">
        <f t="shared" si="53"/>
        <v>0</v>
      </c>
      <c r="AC93" s="32">
        <f t="shared" si="54"/>
        <v>0</v>
      </c>
      <c r="AD93" s="35">
        <v>0</v>
      </c>
      <c r="AE93" s="32">
        <f t="shared" si="38"/>
        <v>0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1</v>
      </c>
      <c r="D94" s="35">
        <v>1</v>
      </c>
      <c r="E94" s="32">
        <f t="shared" si="23"/>
        <v>100</v>
      </c>
      <c r="F94" s="35">
        <v>0</v>
      </c>
      <c r="G94" s="32">
        <f t="shared" si="24"/>
        <v>0</v>
      </c>
      <c r="H94" s="106">
        <f t="shared" si="44"/>
        <v>1</v>
      </c>
      <c r="I94" s="32">
        <f t="shared" si="25"/>
        <v>100</v>
      </c>
      <c r="J94" s="32">
        <f t="shared" si="26"/>
        <v>100</v>
      </c>
      <c r="K94" s="35">
        <v>1</v>
      </c>
      <c r="L94" s="32">
        <f t="shared" si="27"/>
        <v>100</v>
      </c>
      <c r="M94" s="35">
        <v>0</v>
      </c>
      <c r="N94" s="32">
        <f t="shared" si="28"/>
        <v>0</v>
      </c>
      <c r="O94" s="99">
        <f t="shared" si="48"/>
        <v>0</v>
      </c>
      <c r="P94" s="32">
        <f t="shared" si="30"/>
        <v>0</v>
      </c>
      <c r="Q94" s="35">
        <v>0</v>
      </c>
      <c r="R94" s="32">
        <f t="shared" si="31"/>
        <v>0</v>
      </c>
      <c r="S94" s="35">
        <v>0</v>
      </c>
      <c r="T94" s="32">
        <f t="shared" si="32"/>
        <v>0</v>
      </c>
      <c r="U94" s="35">
        <v>0</v>
      </c>
      <c r="V94" s="32">
        <f t="shared" si="33"/>
        <v>0</v>
      </c>
      <c r="W94" s="35">
        <v>0</v>
      </c>
      <c r="X94" s="32">
        <f t="shared" si="34"/>
        <v>0</v>
      </c>
      <c r="Y94" s="35">
        <v>0</v>
      </c>
      <c r="Z94" s="32">
        <f t="shared" si="35"/>
        <v>0</v>
      </c>
      <c r="AA94" s="35">
        <v>0</v>
      </c>
      <c r="AB94" s="32">
        <f t="shared" si="36"/>
        <v>0</v>
      </c>
      <c r="AC94" s="32">
        <f t="shared" si="37"/>
        <v>0</v>
      </c>
      <c r="AD94" s="35">
        <v>0</v>
      </c>
      <c r="AE94" s="32">
        <f t="shared" si="38"/>
        <v>0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31</v>
      </c>
      <c r="D95" s="35">
        <v>30</v>
      </c>
      <c r="E95" s="32">
        <f t="shared" si="23"/>
        <v>96.774193548387103</v>
      </c>
      <c r="F95" s="35">
        <v>2</v>
      </c>
      <c r="G95" s="32">
        <f t="shared" si="24"/>
        <v>6.666666666666667</v>
      </c>
      <c r="H95" s="106">
        <f t="shared" si="44"/>
        <v>30</v>
      </c>
      <c r="I95" s="32">
        <f t="shared" si="25"/>
        <v>100</v>
      </c>
      <c r="J95" s="32">
        <f t="shared" si="26"/>
        <v>96.774193548387103</v>
      </c>
      <c r="K95" s="35">
        <v>10</v>
      </c>
      <c r="L95" s="32">
        <f t="shared" si="27"/>
        <v>33.333333333333329</v>
      </c>
      <c r="M95" s="35">
        <v>20</v>
      </c>
      <c r="N95" s="32">
        <f t="shared" si="28"/>
        <v>66.666666666666657</v>
      </c>
      <c r="O95" s="99">
        <f t="shared" si="48"/>
        <v>0</v>
      </c>
      <c r="P95" s="32">
        <f t="shared" si="30"/>
        <v>0</v>
      </c>
      <c r="Q95" s="35">
        <v>0</v>
      </c>
      <c r="R95" s="32">
        <f t="shared" si="31"/>
        <v>0</v>
      </c>
      <c r="S95" s="35">
        <v>0</v>
      </c>
      <c r="T95" s="32">
        <f t="shared" si="32"/>
        <v>0</v>
      </c>
      <c r="U95" s="35">
        <v>1</v>
      </c>
      <c r="V95" s="32">
        <f t="shared" si="33"/>
        <v>3.3333333333333335</v>
      </c>
      <c r="W95" s="35">
        <v>0</v>
      </c>
      <c r="X95" s="32">
        <f t="shared" si="34"/>
        <v>0</v>
      </c>
      <c r="Y95" s="35">
        <v>0</v>
      </c>
      <c r="Z95" s="32">
        <f t="shared" si="35"/>
        <v>0</v>
      </c>
      <c r="AA95" s="35">
        <v>0</v>
      </c>
      <c r="AB95" s="32">
        <f t="shared" si="36"/>
        <v>0</v>
      </c>
      <c r="AC95" s="32">
        <f t="shared" si="37"/>
        <v>0</v>
      </c>
      <c r="AD95" s="35">
        <v>1</v>
      </c>
      <c r="AE95" s="32">
        <f t="shared" si="38"/>
        <v>3.3333333333333335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18</v>
      </c>
      <c r="D96" s="35">
        <v>17</v>
      </c>
      <c r="E96" s="32">
        <f t="shared" si="23"/>
        <v>94.444444444444443</v>
      </c>
      <c r="F96" s="35">
        <v>1</v>
      </c>
      <c r="G96" s="32">
        <f t="shared" si="24"/>
        <v>5.8823529411764701</v>
      </c>
      <c r="H96" s="106">
        <f t="shared" si="44"/>
        <v>17</v>
      </c>
      <c r="I96" s="32">
        <f t="shared" si="25"/>
        <v>100</v>
      </c>
      <c r="J96" s="32">
        <f t="shared" si="26"/>
        <v>94.444444444444443</v>
      </c>
      <c r="K96" s="35">
        <v>16</v>
      </c>
      <c r="L96" s="32">
        <f t="shared" si="27"/>
        <v>94.117647058823522</v>
      </c>
      <c r="M96" s="35">
        <v>1</v>
      </c>
      <c r="N96" s="32">
        <f t="shared" si="28"/>
        <v>5.8823529411764701</v>
      </c>
      <c r="O96" s="99">
        <f t="shared" si="48"/>
        <v>0</v>
      </c>
      <c r="P96" s="32">
        <f t="shared" si="30"/>
        <v>0</v>
      </c>
      <c r="Q96" s="35">
        <v>0</v>
      </c>
      <c r="R96" s="32">
        <f t="shared" si="31"/>
        <v>0</v>
      </c>
      <c r="S96" s="35">
        <v>1</v>
      </c>
      <c r="T96" s="32">
        <f t="shared" si="32"/>
        <v>5.8823529411764701</v>
      </c>
      <c r="U96" s="35">
        <v>1</v>
      </c>
      <c r="V96" s="32">
        <f t="shared" si="33"/>
        <v>5.8823529411764701</v>
      </c>
      <c r="W96" s="35">
        <v>0</v>
      </c>
      <c r="X96" s="32">
        <f t="shared" si="34"/>
        <v>0</v>
      </c>
      <c r="Y96" s="35">
        <v>11</v>
      </c>
      <c r="Z96" s="32">
        <f t="shared" si="35"/>
        <v>64.705882352941174</v>
      </c>
      <c r="AA96" s="35">
        <v>2</v>
      </c>
      <c r="AB96" s="32">
        <f t="shared" si="36"/>
        <v>11.76470588235294</v>
      </c>
      <c r="AC96" s="32">
        <f t="shared" si="37"/>
        <v>18.181818181818183</v>
      </c>
      <c r="AD96" s="35">
        <v>8</v>
      </c>
      <c r="AE96" s="32">
        <f t="shared" si="38"/>
        <v>47.058823529411761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9</v>
      </c>
      <c r="D97" s="35">
        <v>8</v>
      </c>
      <c r="E97" s="32">
        <f t="shared" si="23"/>
        <v>88.888888888888886</v>
      </c>
      <c r="F97" s="35">
        <v>2</v>
      </c>
      <c r="G97" s="32">
        <f t="shared" si="24"/>
        <v>25</v>
      </c>
      <c r="H97" s="106">
        <f t="shared" si="44"/>
        <v>7</v>
      </c>
      <c r="I97" s="32">
        <f t="shared" si="25"/>
        <v>87.5</v>
      </c>
      <c r="J97" s="32">
        <f t="shared" si="26"/>
        <v>77.777777777777786</v>
      </c>
      <c r="K97" s="35">
        <v>4</v>
      </c>
      <c r="L97" s="32">
        <f t="shared" si="27"/>
        <v>50</v>
      </c>
      <c r="M97" s="35">
        <v>3</v>
      </c>
      <c r="N97" s="32">
        <f t="shared" si="28"/>
        <v>37.5</v>
      </c>
      <c r="O97" s="99">
        <f t="shared" si="48"/>
        <v>1</v>
      </c>
      <c r="P97" s="32">
        <f t="shared" si="30"/>
        <v>12.5</v>
      </c>
      <c r="Q97" s="35">
        <v>0</v>
      </c>
      <c r="R97" s="32">
        <f t="shared" si="31"/>
        <v>0</v>
      </c>
      <c r="S97" s="35">
        <v>0</v>
      </c>
      <c r="T97" s="32">
        <f t="shared" si="32"/>
        <v>0</v>
      </c>
      <c r="U97" s="35">
        <v>1</v>
      </c>
      <c r="V97" s="32">
        <f t="shared" si="33"/>
        <v>12.5</v>
      </c>
      <c r="W97" s="35">
        <v>0</v>
      </c>
      <c r="X97" s="32">
        <f t="shared" si="34"/>
        <v>0</v>
      </c>
      <c r="Y97" s="35">
        <v>2</v>
      </c>
      <c r="Z97" s="32">
        <f t="shared" si="35"/>
        <v>25</v>
      </c>
      <c r="AA97" s="35">
        <v>0</v>
      </c>
      <c r="AB97" s="32">
        <f t="shared" si="36"/>
        <v>0</v>
      </c>
      <c r="AC97" s="32">
        <f t="shared" si="37"/>
        <v>0</v>
      </c>
      <c r="AD97" s="35">
        <v>1</v>
      </c>
      <c r="AE97" s="32">
        <f t="shared" si="38"/>
        <v>12.5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6</v>
      </c>
      <c r="D98" s="35">
        <v>6</v>
      </c>
      <c r="E98" s="32">
        <f t="shared" si="23"/>
        <v>100</v>
      </c>
      <c r="F98" s="35">
        <v>6</v>
      </c>
      <c r="G98" s="32">
        <f t="shared" si="24"/>
        <v>100</v>
      </c>
      <c r="H98" s="106">
        <f t="shared" si="44"/>
        <v>5</v>
      </c>
      <c r="I98" s="32">
        <f t="shared" si="25"/>
        <v>83.333333333333343</v>
      </c>
      <c r="J98" s="32">
        <f t="shared" si="26"/>
        <v>83.333333333333343</v>
      </c>
      <c r="K98" s="35">
        <v>4</v>
      </c>
      <c r="L98" s="32">
        <f t="shared" si="27"/>
        <v>66.666666666666657</v>
      </c>
      <c r="M98" s="35">
        <v>1</v>
      </c>
      <c r="N98" s="32">
        <f t="shared" si="28"/>
        <v>16.666666666666664</v>
      </c>
      <c r="O98" s="99">
        <f t="shared" si="48"/>
        <v>1</v>
      </c>
      <c r="P98" s="32">
        <f t="shared" si="30"/>
        <v>16.666666666666664</v>
      </c>
      <c r="Q98" s="35">
        <v>0</v>
      </c>
      <c r="R98" s="32">
        <f t="shared" si="31"/>
        <v>0</v>
      </c>
      <c r="S98" s="35">
        <v>0</v>
      </c>
      <c r="T98" s="32">
        <f t="shared" si="32"/>
        <v>0</v>
      </c>
      <c r="U98" s="35">
        <v>1</v>
      </c>
      <c r="V98" s="32">
        <f t="shared" si="33"/>
        <v>16.666666666666664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10</v>
      </c>
      <c r="D99" s="35">
        <v>6</v>
      </c>
      <c r="E99" s="32">
        <f t="shared" si="23"/>
        <v>60</v>
      </c>
      <c r="F99" s="35">
        <v>3</v>
      </c>
      <c r="G99" s="32">
        <f t="shared" si="24"/>
        <v>50</v>
      </c>
      <c r="H99" s="106">
        <f t="shared" si="44"/>
        <v>6</v>
      </c>
      <c r="I99" s="32">
        <f t="shared" si="25"/>
        <v>100</v>
      </c>
      <c r="J99" s="32">
        <f t="shared" si="26"/>
        <v>60</v>
      </c>
      <c r="K99" s="35">
        <v>6</v>
      </c>
      <c r="L99" s="32">
        <f t="shared" si="27"/>
        <v>100</v>
      </c>
      <c r="M99" s="35">
        <v>0</v>
      </c>
      <c r="N99" s="32">
        <f t="shared" si="28"/>
        <v>0</v>
      </c>
      <c r="O99" s="99">
        <f t="shared" si="48"/>
        <v>0</v>
      </c>
      <c r="P99" s="32">
        <f t="shared" si="30"/>
        <v>0</v>
      </c>
      <c r="Q99" s="35">
        <v>0</v>
      </c>
      <c r="R99" s="32">
        <f t="shared" si="31"/>
        <v>0</v>
      </c>
      <c r="S99" s="35">
        <v>2</v>
      </c>
      <c r="T99" s="32">
        <f t="shared" si="32"/>
        <v>33.333333333333329</v>
      </c>
      <c r="U99" s="35">
        <v>0</v>
      </c>
      <c r="V99" s="32">
        <f t="shared" si="33"/>
        <v>0</v>
      </c>
      <c r="W99" s="35">
        <v>1</v>
      </c>
      <c r="X99" s="32">
        <f t="shared" si="34"/>
        <v>16.666666666666664</v>
      </c>
      <c r="Y99" s="35">
        <v>4</v>
      </c>
      <c r="Z99" s="32">
        <f t="shared" si="35"/>
        <v>66.666666666666657</v>
      </c>
      <c r="AA99" s="35">
        <v>0</v>
      </c>
      <c r="AB99" s="32">
        <f t="shared" si="36"/>
        <v>0</v>
      </c>
      <c r="AC99" s="32">
        <f t="shared" si="37"/>
        <v>0</v>
      </c>
      <c r="AD99" s="35">
        <v>3</v>
      </c>
      <c r="AE99" s="32">
        <f t="shared" si="38"/>
        <v>50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0</v>
      </c>
      <c r="D100" s="35">
        <v>0</v>
      </c>
      <c r="E100" s="32">
        <f t="shared" si="23"/>
        <v>0</v>
      </c>
      <c r="F100" s="35">
        <v>0</v>
      </c>
      <c r="G100" s="32">
        <f t="shared" si="24"/>
        <v>0</v>
      </c>
      <c r="H100" s="106">
        <f t="shared" si="44"/>
        <v>0</v>
      </c>
      <c r="I100" s="32">
        <f t="shared" si="25"/>
        <v>0</v>
      </c>
      <c r="J100" s="32">
        <f t="shared" si="26"/>
        <v>0</v>
      </c>
      <c r="K100" s="35">
        <v>0</v>
      </c>
      <c r="L100" s="32">
        <f t="shared" si="27"/>
        <v>0</v>
      </c>
      <c r="M100" s="35">
        <v>0</v>
      </c>
      <c r="N100" s="32">
        <f t="shared" si="28"/>
        <v>0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0</v>
      </c>
      <c r="V100" s="32">
        <f t="shared" si="33"/>
        <v>0</v>
      </c>
      <c r="W100" s="35">
        <v>0</v>
      </c>
      <c r="X100" s="32">
        <f t="shared" si="34"/>
        <v>0</v>
      </c>
      <c r="Y100" s="35">
        <v>0</v>
      </c>
      <c r="Z100" s="32">
        <f t="shared" si="35"/>
        <v>0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0</v>
      </c>
      <c r="AE100" s="32">
        <f t="shared" si="38"/>
        <v>0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0</v>
      </c>
      <c r="D101" s="35">
        <v>0</v>
      </c>
      <c r="E101" s="32">
        <f t="shared" si="23"/>
        <v>0</v>
      </c>
      <c r="F101" s="35">
        <v>0</v>
      </c>
      <c r="G101" s="32">
        <f t="shared" si="24"/>
        <v>0</v>
      </c>
      <c r="H101" s="106">
        <f t="shared" si="44"/>
        <v>0</v>
      </c>
      <c r="I101" s="32">
        <f t="shared" si="25"/>
        <v>0</v>
      </c>
      <c r="J101" s="32">
        <f t="shared" si="26"/>
        <v>0</v>
      </c>
      <c r="K101" s="35">
        <v>0</v>
      </c>
      <c r="L101" s="32">
        <f t="shared" si="27"/>
        <v>0</v>
      </c>
      <c r="M101" s="35">
        <v>0</v>
      </c>
      <c r="N101" s="32">
        <f t="shared" si="28"/>
        <v>0</v>
      </c>
      <c r="O101" s="99">
        <f t="shared" si="48"/>
        <v>0</v>
      </c>
      <c r="P101" s="32">
        <f t="shared" si="30"/>
        <v>0</v>
      </c>
      <c r="Q101" s="35">
        <v>0</v>
      </c>
      <c r="R101" s="32">
        <f t="shared" si="31"/>
        <v>0</v>
      </c>
      <c r="S101" s="35">
        <v>0</v>
      </c>
      <c r="T101" s="32">
        <f t="shared" si="32"/>
        <v>0</v>
      </c>
      <c r="U101" s="35">
        <v>0</v>
      </c>
      <c r="V101" s="32">
        <f t="shared" si="33"/>
        <v>0</v>
      </c>
      <c r="W101" s="35">
        <v>0</v>
      </c>
      <c r="X101" s="32">
        <f t="shared" si="34"/>
        <v>0</v>
      </c>
      <c r="Y101" s="35">
        <v>0</v>
      </c>
      <c r="Z101" s="32">
        <f t="shared" si="35"/>
        <v>0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0</v>
      </c>
      <c r="AE101" s="32">
        <f t="shared" si="38"/>
        <v>0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88" fitToHeight="2" orientation="landscape" useFirstPageNumber="1" r:id="rId1"/>
  <headerFooter scaleWithDoc="0">
    <oddHeader>&amp;R&amp;P</oddHeader>
    <oddFooter>&amp;R&amp;P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80" activePane="bottomRight" state="frozen"/>
      <selection activeCell="D2" sqref="D2:D6"/>
      <selection pane="topRight" activeCell="D2" sqref="D2:D6"/>
      <selection pane="bottomLeft" activeCell="D2" sqref="D2:D6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176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423.75</v>
      </c>
      <c r="D8" s="65">
        <f>D9+D21+D40+D55+D72+D79+D90+D64+D102</f>
        <v>401</v>
      </c>
      <c r="E8" s="62">
        <f>IF(C8=0,0,D8/C8*100)</f>
        <v>94.631268436578182</v>
      </c>
      <c r="F8" s="65">
        <f>F9+F21+F40+F55+F72+F79+F90+F64+F102</f>
        <v>252</v>
      </c>
      <c r="G8" s="62">
        <f>IF(D8=0,0,F8/D8*100)</f>
        <v>62.842892768079807</v>
      </c>
      <c r="H8" s="65">
        <f>H9+H21+H40+H55+H72+H79+H90+H64+H102</f>
        <v>371</v>
      </c>
      <c r="I8" s="62">
        <f>IF(D8=0,0,H8/D8*100)</f>
        <v>92.518703241895267</v>
      </c>
      <c r="J8" s="62">
        <f>IF(C8=0,0,H8/C8*100)</f>
        <v>87.551622418879063</v>
      </c>
      <c r="K8" s="65">
        <f>K9+K21+K40+K55+K72+K79+K90+K64+K102</f>
        <v>242</v>
      </c>
      <c r="L8" s="62">
        <f>IF(D8=0,0,K8/D8*100)</f>
        <v>60.349127182044896</v>
      </c>
      <c r="M8" s="65">
        <f>M9+M21+M40+M55+M72+M79+M90+M64+M102</f>
        <v>129</v>
      </c>
      <c r="N8" s="62">
        <f>IF(D8=0,0,M8/D8*100)</f>
        <v>32.169576059850371</v>
      </c>
      <c r="O8" s="65">
        <f>O9+O21+O40+O55+O72+O79+O90+O64+O102</f>
        <v>30</v>
      </c>
      <c r="P8" s="62">
        <f>IF(D8=0,0,O8/D8*100)</f>
        <v>7.4812967581047385</v>
      </c>
      <c r="Q8" s="65">
        <f>Q9+Q21+Q40+Q55+Q72+Q79+Q90+Q64+Q102</f>
        <v>3</v>
      </c>
      <c r="R8" s="62">
        <f>IF(O8=0,0,Q8/O8*100)</f>
        <v>10</v>
      </c>
      <c r="S8" s="65">
        <f>S9+S21+S40+S55+S72+S79+S90+S64+S102</f>
        <v>39</v>
      </c>
      <c r="T8" s="62">
        <f>IF(D8=0,0,S8/D8*100)</f>
        <v>9.7256857855361591</v>
      </c>
      <c r="U8" s="65">
        <f>U9+U21+U40+U55+U72+U79+U90+U64+U102</f>
        <v>72</v>
      </c>
      <c r="V8" s="62">
        <f>IF(D8=0,0,U8/D8*100)</f>
        <v>17.955112219451372</v>
      </c>
      <c r="W8" s="65">
        <f>W9+W21+W40+W55+W72+W79+W90+W64+W102</f>
        <v>8</v>
      </c>
      <c r="X8" s="62">
        <f>IF(D8=0,0,W8/D8*100)</f>
        <v>1.99501246882793</v>
      </c>
      <c r="Y8" s="65">
        <f>Y9+Y21+Y40+Y55+Y72+Y79+Y90+Y64+Y102</f>
        <v>62</v>
      </c>
      <c r="Z8" s="62">
        <f>IF(D8=0,0,Y8/D8*100)</f>
        <v>15.46134663341646</v>
      </c>
      <c r="AA8" s="65">
        <f>AA9+AA21+AA40+AA55+AA72+AA79+AA90+AA64+AA102</f>
        <v>5</v>
      </c>
      <c r="AB8" s="62">
        <f>IF(D8=0,0,AA8/D8*100)</f>
        <v>1.2468827930174564</v>
      </c>
      <c r="AC8" s="62">
        <f>IF(Y8=0,0,AA8/Y8*100)</f>
        <v>8.064516129032258</v>
      </c>
      <c r="AD8" s="65">
        <f>AD9+AD21+AD40+AD55+AD72+AD79+AD90+AD64+AD102</f>
        <v>47</v>
      </c>
      <c r="AE8" s="62">
        <f>IF(D8=0,0,AD8/D8*100)</f>
        <v>11.720698254364089</v>
      </c>
      <c r="AF8" s="65">
        <f>AF9+AF21+AF40+AF55+AF72+AF79+AF90+AF64+AF102</f>
        <v>0</v>
      </c>
      <c r="AG8" s="60">
        <f>IF(D8=0,0,AF8/D8*100)</f>
        <v>0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9</v>
      </c>
      <c r="D9" s="10">
        <f>SUM(D10:D20)</f>
        <v>5</v>
      </c>
      <c r="E9" s="43">
        <f>IF(C9=0,0,D9/C9*100)</f>
        <v>55.555555555555557</v>
      </c>
      <c r="F9" s="10">
        <f>SUM(F10:F20)</f>
        <v>4</v>
      </c>
      <c r="G9" s="43">
        <f>IF(D9=0,0,F9/D9*100)</f>
        <v>80</v>
      </c>
      <c r="H9" s="61">
        <f>SUM(H10:H20)</f>
        <v>5</v>
      </c>
      <c r="I9" s="43">
        <f>IF(D9=0,0,H9/D9*100)</f>
        <v>100</v>
      </c>
      <c r="J9" s="43">
        <f>IF(C9=0,0,H9/C9*100)</f>
        <v>55.555555555555557</v>
      </c>
      <c r="K9" s="10">
        <f>SUM(K10:K20)</f>
        <v>4</v>
      </c>
      <c r="L9" s="43">
        <f>IF(D9=0,0,K9/D9*100)</f>
        <v>80</v>
      </c>
      <c r="M9" s="10">
        <f>SUM(M10:M20)</f>
        <v>1</v>
      </c>
      <c r="N9" s="43">
        <f>IF(D9=0,0,M9/D9*100)</f>
        <v>20</v>
      </c>
      <c r="O9" s="61">
        <f>SUM(O10:O20)</f>
        <v>0</v>
      </c>
      <c r="P9" s="43">
        <f>IF(D9=0,0,O9/D9*100)</f>
        <v>0</v>
      </c>
      <c r="Q9" s="10">
        <f>SUM(Q10:Q20)</f>
        <v>0</v>
      </c>
      <c r="R9" s="43">
        <f>IF(O9=0,0,Q9/O9*100)</f>
        <v>0</v>
      </c>
      <c r="S9" s="10">
        <f>SUM(S10:S20)</f>
        <v>1</v>
      </c>
      <c r="T9" s="43">
        <f>IF(D9=0,0,S9/D9*100)</f>
        <v>20</v>
      </c>
      <c r="U9" s="10">
        <f>SUM(U10:U20)</f>
        <v>1</v>
      </c>
      <c r="V9" s="43">
        <f>IF(D9=0,0,U9/D9*100)</f>
        <v>20</v>
      </c>
      <c r="W9" s="10">
        <f>SUM(W10:W20)</f>
        <v>0</v>
      </c>
      <c r="X9" s="43">
        <f>IF(D9=0,0,W9/D9*100)</f>
        <v>0</v>
      </c>
      <c r="Y9" s="10">
        <f>SUM(Y10:Y20)</f>
        <v>0</v>
      </c>
      <c r="Z9" s="43">
        <f>IF(D9=0,0,Y9/D9*100)</f>
        <v>0</v>
      </c>
      <c r="AA9" s="10">
        <f>SUM(AA10:AA20)</f>
        <v>0</v>
      </c>
      <c r="AB9" s="43">
        <f>IF(D9=0,0,AA9/D9*100)</f>
        <v>0</v>
      </c>
      <c r="AC9" s="43">
        <f>IF(Y9=0,0,AA9/Y9*100)</f>
        <v>0</v>
      </c>
      <c r="AD9" s="10">
        <f>SUM(AD10:AD20)</f>
        <v>0</v>
      </c>
      <c r="AE9" s="43">
        <f>IF(D9=0,0,AD9/D9*100)</f>
        <v>0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0</v>
      </c>
      <c r="D10" s="35">
        <v>0</v>
      </c>
      <c r="E10" s="32">
        <f>IF(C10=0,0,D10/C10*100)</f>
        <v>0</v>
      </c>
      <c r="F10" s="35">
        <v>0</v>
      </c>
      <c r="G10" s="32">
        <f>IF(D10=0,0,F10/D10*100)</f>
        <v>0</v>
      </c>
      <c r="H10" s="106">
        <f>K10+M10</f>
        <v>0</v>
      </c>
      <c r="I10" s="32">
        <f>IF(D10=0,0,H10/D10*100)</f>
        <v>0</v>
      </c>
      <c r="J10" s="32">
        <f>IF(C10=0,0,H10/C10*100)</f>
        <v>0</v>
      </c>
      <c r="K10" s="35">
        <v>0</v>
      </c>
      <c r="L10" s="32">
        <f>IF(D10=0,0,K10/D10*100)</f>
        <v>0</v>
      </c>
      <c r="M10" s="35">
        <v>0</v>
      </c>
      <c r="N10" s="32">
        <f>IF(D10=0,0,M10/D10*100)</f>
        <v>0</v>
      </c>
      <c r="O10" s="99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0</v>
      </c>
      <c r="V10" s="32">
        <f>IF(D10=0,0,U10/D10*100)</f>
        <v>0</v>
      </c>
      <c r="W10" s="35">
        <v>0</v>
      </c>
      <c r="X10" s="32">
        <f>IF(D10=0,0,W10/D10*100)</f>
        <v>0</v>
      </c>
      <c r="Y10" s="35">
        <v>0</v>
      </c>
      <c r="Z10" s="32">
        <f>IF(D10=0,0,Y10/D10*100)</f>
        <v>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0</v>
      </c>
      <c r="D11" s="35">
        <v>0</v>
      </c>
      <c r="E11" s="32">
        <f>IF(C11=0,0,D11/C11*100)</f>
        <v>0</v>
      </c>
      <c r="F11" s="35">
        <v>0</v>
      </c>
      <c r="G11" s="32">
        <f>IF(D11=0,0,F11/D11*100)</f>
        <v>0</v>
      </c>
      <c r="H11" s="106">
        <f t="shared" ref="H11:H80" si="0">K11+M11</f>
        <v>0</v>
      </c>
      <c r="I11" s="32">
        <f>IF(D11=0,0,H11/D11*100)</f>
        <v>0</v>
      </c>
      <c r="J11" s="32">
        <f>IF(C11=0,0,H11/C11*100)</f>
        <v>0</v>
      </c>
      <c r="K11" s="35">
        <v>0</v>
      </c>
      <c r="L11" s="32">
        <f>IF(D11=0,0,K11/D11*100)</f>
        <v>0</v>
      </c>
      <c r="M11" s="35">
        <v>0</v>
      </c>
      <c r="N11" s="32">
        <f>IF(D11=0,0,M11/D11*100)</f>
        <v>0</v>
      </c>
      <c r="O11" s="99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0</v>
      </c>
      <c r="T11" s="32">
        <f>IF(D11=0,0,S11/D11*100)</f>
        <v>0</v>
      </c>
      <c r="U11" s="35">
        <v>0</v>
      </c>
      <c r="V11" s="32">
        <f>IF(D11=0,0,U11/D11*100)</f>
        <v>0</v>
      </c>
      <c r="W11" s="35">
        <v>0</v>
      </c>
      <c r="X11" s="32">
        <f>IF(D11=0,0,W11/D11*100)</f>
        <v>0</v>
      </c>
      <c r="Y11" s="35">
        <v>0</v>
      </c>
      <c r="Z11" s="32">
        <f>IF(D11=0,0,Y11/D11*100)</f>
        <v>0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0</v>
      </c>
      <c r="AE11" s="32">
        <f>IF(D11=0,0,AD11/D11*100)</f>
        <v>0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0</v>
      </c>
      <c r="D12" s="35">
        <v>0</v>
      </c>
      <c r="E12" s="32">
        <f t="shared" ref="E12:E78" si="2">IF(C12=0,0,D12/C12*100)</f>
        <v>0</v>
      </c>
      <c r="F12" s="35">
        <v>0</v>
      </c>
      <c r="G12" s="32">
        <f t="shared" ref="G12:G78" si="3">IF(D12=0,0,F12/D12*100)</f>
        <v>0</v>
      </c>
      <c r="H12" s="106">
        <f t="shared" si="0"/>
        <v>0</v>
      </c>
      <c r="I12" s="32">
        <f t="shared" ref="I12:I78" si="4">IF(D12=0,0,H12/D12*100)</f>
        <v>0</v>
      </c>
      <c r="J12" s="32">
        <f t="shared" ref="J12:J78" si="5">IF(C12=0,0,H12/C12*100)</f>
        <v>0</v>
      </c>
      <c r="K12" s="35">
        <v>0</v>
      </c>
      <c r="L12" s="32">
        <f t="shared" ref="L12:L79" si="6">IF(D12=0,0,K12/D12*100)</f>
        <v>0</v>
      </c>
      <c r="M12" s="35">
        <v>0</v>
      </c>
      <c r="N12" s="32">
        <f t="shared" ref="N12:N78" si="7">IF(D12=0,0,M12/D12*100)</f>
        <v>0</v>
      </c>
      <c r="O12" s="99">
        <f t="shared" si="1"/>
        <v>0</v>
      </c>
      <c r="P12" s="32">
        <f t="shared" ref="P12:P78" si="8">IF(D12=0,0,O12/D12*100)</f>
        <v>0</v>
      </c>
      <c r="Q12" s="35">
        <v>0</v>
      </c>
      <c r="R12" s="32">
        <f t="shared" ref="R12:R79" si="9">IF(O12=0,0,Q12/O12*100)</f>
        <v>0</v>
      </c>
      <c r="S12" s="35">
        <v>0</v>
      </c>
      <c r="T12" s="32">
        <f t="shared" ref="T12:T78" si="10">IF(D12=0,0,S12/D12*100)</f>
        <v>0</v>
      </c>
      <c r="U12" s="35">
        <v>0</v>
      </c>
      <c r="V12" s="32">
        <f t="shared" ref="V12:V79" si="11">IF(D12=0,0,U12/D12*100)</f>
        <v>0</v>
      </c>
      <c r="W12" s="35">
        <v>0</v>
      </c>
      <c r="X12" s="32">
        <f t="shared" ref="X12:X78" si="12">IF(D12=0,0,W12/D12*100)</f>
        <v>0</v>
      </c>
      <c r="Y12" s="35">
        <v>0</v>
      </c>
      <c r="Z12" s="32">
        <f t="shared" ref="Z12:Z78" si="13">IF(D12=0,0,Y12/D12*100)</f>
        <v>0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0</v>
      </c>
      <c r="AE12" s="32">
        <f t="shared" ref="AE12:AE79" si="16">IF(D12=0,0,AD12/D12*100)</f>
        <v>0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1</v>
      </c>
      <c r="D13" s="35">
        <v>1</v>
      </c>
      <c r="E13" s="32">
        <f t="shared" si="2"/>
        <v>100</v>
      </c>
      <c r="F13" s="35">
        <v>1</v>
      </c>
      <c r="G13" s="32">
        <f t="shared" si="3"/>
        <v>100</v>
      </c>
      <c r="H13" s="106">
        <f t="shared" si="0"/>
        <v>1</v>
      </c>
      <c r="I13" s="32">
        <f t="shared" si="4"/>
        <v>100</v>
      </c>
      <c r="J13" s="32">
        <f t="shared" si="5"/>
        <v>100</v>
      </c>
      <c r="K13" s="35">
        <v>1</v>
      </c>
      <c r="L13" s="32">
        <f t="shared" si="6"/>
        <v>100</v>
      </c>
      <c r="M13" s="35">
        <v>0</v>
      </c>
      <c r="N13" s="32">
        <f t="shared" si="7"/>
        <v>0</v>
      </c>
      <c r="O13" s="99">
        <f t="shared" si="1"/>
        <v>0</v>
      </c>
      <c r="P13" s="32">
        <f t="shared" si="8"/>
        <v>0</v>
      </c>
      <c r="Q13" s="35">
        <v>0</v>
      </c>
      <c r="R13" s="32">
        <f t="shared" si="9"/>
        <v>0</v>
      </c>
      <c r="S13" s="35">
        <v>0</v>
      </c>
      <c r="T13" s="32">
        <f t="shared" si="10"/>
        <v>0</v>
      </c>
      <c r="U13" s="35">
        <v>0</v>
      </c>
      <c r="V13" s="32">
        <f t="shared" si="11"/>
        <v>0</v>
      </c>
      <c r="W13" s="35">
        <v>0</v>
      </c>
      <c r="X13" s="32">
        <f t="shared" si="12"/>
        <v>0</v>
      </c>
      <c r="Y13" s="35">
        <v>0</v>
      </c>
      <c r="Z13" s="32">
        <f t="shared" si="13"/>
        <v>0</v>
      </c>
      <c r="AA13" s="35">
        <v>0</v>
      </c>
      <c r="AB13" s="32">
        <f t="shared" si="14"/>
        <v>0</v>
      </c>
      <c r="AC13" s="32">
        <f t="shared" si="15"/>
        <v>0</v>
      </c>
      <c r="AD13" s="35">
        <v>0</v>
      </c>
      <c r="AE13" s="32">
        <f t="shared" si="16"/>
        <v>0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6</v>
      </c>
      <c r="D14" s="35">
        <v>3</v>
      </c>
      <c r="E14" s="32">
        <f t="shared" si="2"/>
        <v>50</v>
      </c>
      <c r="F14" s="35">
        <v>2</v>
      </c>
      <c r="G14" s="32">
        <f t="shared" si="3"/>
        <v>66.666666666666657</v>
      </c>
      <c r="H14" s="106">
        <f t="shared" si="0"/>
        <v>3</v>
      </c>
      <c r="I14" s="32">
        <f t="shared" si="4"/>
        <v>100</v>
      </c>
      <c r="J14" s="32">
        <f t="shared" si="5"/>
        <v>50</v>
      </c>
      <c r="K14" s="35">
        <v>2</v>
      </c>
      <c r="L14" s="32">
        <f t="shared" si="6"/>
        <v>66.666666666666657</v>
      </c>
      <c r="M14" s="35">
        <v>1</v>
      </c>
      <c r="N14" s="32">
        <f t="shared" si="7"/>
        <v>33.333333333333329</v>
      </c>
      <c r="O14" s="99">
        <f t="shared" si="1"/>
        <v>0</v>
      </c>
      <c r="P14" s="32">
        <f t="shared" si="8"/>
        <v>0</v>
      </c>
      <c r="Q14" s="35">
        <v>0</v>
      </c>
      <c r="R14" s="32">
        <f t="shared" si="9"/>
        <v>0</v>
      </c>
      <c r="S14" s="35">
        <v>1</v>
      </c>
      <c r="T14" s="32">
        <f t="shared" si="10"/>
        <v>33.333333333333329</v>
      </c>
      <c r="U14" s="35">
        <v>1</v>
      </c>
      <c r="V14" s="32">
        <f t="shared" si="11"/>
        <v>33.333333333333329</v>
      </c>
      <c r="W14" s="35">
        <v>0</v>
      </c>
      <c r="X14" s="32">
        <f t="shared" si="12"/>
        <v>0</v>
      </c>
      <c r="Y14" s="35">
        <v>0</v>
      </c>
      <c r="Z14" s="32">
        <f t="shared" si="13"/>
        <v>0</v>
      </c>
      <c r="AA14" s="35">
        <v>0</v>
      </c>
      <c r="AB14" s="32">
        <f t="shared" si="14"/>
        <v>0</v>
      </c>
      <c r="AC14" s="32">
        <f t="shared" si="15"/>
        <v>0</v>
      </c>
      <c r="AD14" s="35">
        <v>0</v>
      </c>
      <c r="AE14" s="32">
        <f t="shared" si="16"/>
        <v>0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1</v>
      </c>
      <c r="D15" s="35">
        <v>1</v>
      </c>
      <c r="E15" s="32">
        <f t="shared" si="2"/>
        <v>100</v>
      </c>
      <c r="F15" s="35">
        <v>1</v>
      </c>
      <c r="G15" s="32">
        <f t="shared" si="3"/>
        <v>100</v>
      </c>
      <c r="H15" s="106">
        <f t="shared" si="0"/>
        <v>1</v>
      </c>
      <c r="I15" s="32">
        <f t="shared" si="4"/>
        <v>100</v>
      </c>
      <c r="J15" s="32">
        <f t="shared" si="5"/>
        <v>100</v>
      </c>
      <c r="K15" s="35">
        <v>1</v>
      </c>
      <c r="L15" s="32">
        <f t="shared" si="6"/>
        <v>100</v>
      </c>
      <c r="M15" s="35">
        <v>0</v>
      </c>
      <c r="N15" s="32">
        <f t="shared" si="7"/>
        <v>0</v>
      </c>
      <c r="O15" s="99">
        <f t="shared" si="1"/>
        <v>0</v>
      </c>
      <c r="P15" s="32">
        <f t="shared" si="8"/>
        <v>0</v>
      </c>
      <c r="Q15" s="35">
        <v>0</v>
      </c>
      <c r="R15" s="32">
        <f t="shared" si="9"/>
        <v>0</v>
      </c>
      <c r="S15" s="35">
        <v>0</v>
      </c>
      <c r="T15" s="32">
        <f t="shared" si="10"/>
        <v>0</v>
      </c>
      <c r="U15" s="35">
        <v>0</v>
      </c>
      <c r="V15" s="32">
        <f t="shared" si="11"/>
        <v>0</v>
      </c>
      <c r="W15" s="35">
        <v>0</v>
      </c>
      <c r="X15" s="32">
        <f t="shared" si="12"/>
        <v>0</v>
      </c>
      <c r="Y15" s="35">
        <v>0</v>
      </c>
      <c r="Z15" s="32">
        <f t="shared" si="13"/>
        <v>0</v>
      </c>
      <c r="AA15" s="35">
        <v>0</v>
      </c>
      <c r="AB15" s="32">
        <f t="shared" si="14"/>
        <v>0</v>
      </c>
      <c r="AC15" s="32">
        <f t="shared" si="15"/>
        <v>0</v>
      </c>
      <c r="AD15" s="35">
        <v>0</v>
      </c>
      <c r="AE15" s="32">
        <f t="shared" si="16"/>
        <v>0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0</v>
      </c>
      <c r="D16" s="35">
        <v>0</v>
      </c>
      <c r="E16" s="32">
        <f t="shared" si="2"/>
        <v>0</v>
      </c>
      <c r="F16" s="35">
        <v>0</v>
      </c>
      <c r="G16" s="32">
        <f t="shared" si="3"/>
        <v>0</v>
      </c>
      <c r="H16" s="106">
        <f t="shared" si="0"/>
        <v>0</v>
      </c>
      <c r="I16" s="32">
        <f t="shared" si="4"/>
        <v>0</v>
      </c>
      <c r="J16" s="32">
        <f t="shared" si="5"/>
        <v>0</v>
      </c>
      <c r="K16" s="35">
        <v>0</v>
      </c>
      <c r="L16" s="32">
        <f t="shared" si="6"/>
        <v>0</v>
      </c>
      <c r="M16" s="35">
        <v>0</v>
      </c>
      <c r="N16" s="32">
        <f t="shared" si="7"/>
        <v>0</v>
      </c>
      <c r="O16" s="99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0</v>
      </c>
      <c r="D17" s="35">
        <v>0</v>
      </c>
      <c r="E17" s="32">
        <f t="shared" si="2"/>
        <v>0</v>
      </c>
      <c r="F17" s="35">
        <v>0</v>
      </c>
      <c r="G17" s="32">
        <f t="shared" si="3"/>
        <v>0</v>
      </c>
      <c r="H17" s="106">
        <f t="shared" si="0"/>
        <v>0</v>
      </c>
      <c r="I17" s="32">
        <f t="shared" si="4"/>
        <v>0</v>
      </c>
      <c r="J17" s="32">
        <f t="shared" si="5"/>
        <v>0</v>
      </c>
      <c r="K17" s="35">
        <v>0</v>
      </c>
      <c r="L17" s="32">
        <f t="shared" si="6"/>
        <v>0</v>
      </c>
      <c r="M17" s="35">
        <v>0</v>
      </c>
      <c r="N17" s="32">
        <f t="shared" si="7"/>
        <v>0</v>
      </c>
      <c r="O17" s="99">
        <f t="shared" si="1"/>
        <v>0</v>
      </c>
      <c r="P17" s="32">
        <f t="shared" si="8"/>
        <v>0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0</v>
      </c>
      <c r="V17" s="32">
        <f t="shared" si="11"/>
        <v>0</v>
      </c>
      <c r="W17" s="35">
        <v>0</v>
      </c>
      <c r="X17" s="32">
        <f t="shared" si="12"/>
        <v>0</v>
      </c>
      <c r="Y17" s="35">
        <v>0</v>
      </c>
      <c r="Z17" s="32">
        <f t="shared" si="13"/>
        <v>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1</v>
      </c>
      <c r="D18" s="35">
        <v>0</v>
      </c>
      <c r="E18" s="32">
        <f t="shared" si="2"/>
        <v>0</v>
      </c>
      <c r="F18" s="35">
        <v>0</v>
      </c>
      <c r="G18" s="32">
        <f t="shared" si="3"/>
        <v>0</v>
      </c>
      <c r="H18" s="106">
        <f t="shared" si="0"/>
        <v>0</v>
      </c>
      <c r="I18" s="32">
        <f t="shared" si="4"/>
        <v>0</v>
      </c>
      <c r="J18" s="32">
        <f t="shared" si="5"/>
        <v>0</v>
      </c>
      <c r="K18" s="35">
        <v>0</v>
      </c>
      <c r="L18" s="32">
        <f t="shared" si="6"/>
        <v>0</v>
      </c>
      <c r="M18" s="35">
        <v>0</v>
      </c>
      <c r="N18" s="32">
        <f t="shared" si="7"/>
        <v>0</v>
      </c>
      <c r="O18" s="99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0</v>
      </c>
      <c r="T18" s="32">
        <f t="shared" si="10"/>
        <v>0</v>
      </c>
      <c r="U18" s="35">
        <v>0</v>
      </c>
      <c r="V18" s="32">
        <f t="shared" si="11"/>
        <v>0</v>
      </c>
      <c r="W18" s="35">
        <v>0</v>
      </c>
      <c r="X18" s="32">
        <f t="shared" si="12"/>
        <v>0</v>
      </c>
      <c r="Y18" s="35">
        <v>0</v>
      </c>
      <c r="Z18" s="32">
        <f t="shared" si="13"/>
        <v>0</v>
      </c>
      <c r="AA18" s="35">
        <v>0</v>
      </c>
      <c r="AB18" s="32">
        <f t="shared" si="14"/>
        <v>0</v>
      </c>
      <c r="AC18" s="32">
        <f t="shared" si="15"/>
        <v>0</v>
      </c>
      <c r="AD18" s="35">
        <v>0</v>
      </c>
      <c r="AE18" s="32">
        <f t="shared" si="16"/>
        <v>0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0</v>
      </c>
      <c r="D19" s="35">
        <v>0</v>
      </c>
      <c r="E19" s="32">
        <f t="shared" si="2"/>
        <v>0</v>
      </c>
      <c r="F19" s="35">
        <v>0</v>
      </c>
      <c r="G19" s="32">
        <f t="shared" si="3"/>
        <v>0</v>
      </c>
      <c r="H19" s="106">
        <f t="shared" si="0"/>
        <v>0</v>
      </c>
      <c r="I19" s="32">
        <f t="shared" si="4"/>
        <v>0</v>
      </c>
      <c r="J19" s="32">
        <f t="shared" si="5"/>
        <v>0</v>
      </c>
      <c r="K19" s="35">
        <v>0</v>
      </c>
      <c r="L19" s="32">
        <f t="shared" si="6"/>
        <v>0</v>
      </c>
      <c r="M19" s="35">
        <v>0</v>
      </c>
      <c r="N19" s="32">
        <f t="shared" si="7"/>
        <v>0</v>
      </c>
      <c r="O19" s="99">
        <f t="shared" si="1"/>
        <v>0</v>
      </c>
      <c r="P19" s="32">
        <f t="shared" si="8"/>
        <v>0</v>
      </c>
      <c r="Q19" s="35">
        <v>0</v>
      </c>
      <c r="R19" s="32">
        <f t="shared" si="9"/>
        <v>0</v>
      </c>
      <c r="S19" s="35">
        <v>0</v>
      </c>
      <c r="T19" s="32">
        <f t="shared" si="10"/>
        <v>0</v>
      </c>
      <c r="U19" s="35">
        <v>0</v>
      </c>
      <c r="V19" s="32">
        <f t="shared" si="11"/>
        <v>0</v>
      </c>
      <c r="W19" s="35">
        <v>0</v>
      </c>
      <c r="X19" s="32">
        <f t="shared" si="12"/>
        <v>0</v>
      </c>
      <c r="Y19" s="35">
        <v>0</v>
      </c>
      <c r="Z19" s="32">
        <f t="shared" si="13"/>
        <v>0</v>
      </c>
      <c r="AA19" s="35">
        <v>0</v>
      </c>
      <c r="AB19" s="32">
        <f t="shared" si="14"/>
        <v>0</v>
      </c>
      <c r="AC19" s="32">
        <f t="shared" si="15"/>
        <v>0</v>
      </c>
      <c r="AD19" s="35">
        <v>0</v>
      </c>
      <c r="AE19" s="32">
        <f t="shared" si="16"/>
        <v>0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0</v>
      </c>
      <c r="D20" s="35">
        <v>0</v>
      </c>
      <c r="E20" s="32">
        <f t="shared" si="2"/>
        <v>0</v>
      </c>
      <c r="F20" s="35">
        <v>0</v>
      </c>
      <c r="G20" s="32">
        <f t="shared" si="3"/>
        <v>0</v>
      </c>
      <c r="H20" s="106">
        <f t="shared" si="0"/>
        <v>0</v>
      </c>
      <c r="I20" s="32">
        <f t="shared" si="4"/>
        <v>0</v>
      </c>
      <c r="J20" s="32">
        <f t="shared" si="5"/>
        <v>0</v>
      </c>
      <c r="K20" s="35">
        <v>0</v>
      </c>
      <c r="L20" s="32">
        <f t="shared" si="6"/>
        <v>0</v>
      </c>
      <c r="M20" s="35">
        <v>0</v>
      </c>
      <c r="N20" s="32">
        <f t="shared" si="7"/>
        <v>0</v>
      </c>
      <c r="O20" s="99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142</v>
      </c>
      <c r="D21" s="10">
        <f>SUM(D22:D39)</f>
        <v>138</v>
      </c>
      <c r="E21" s="43">
        <f>IF(C21=0,0,D21/C21*100)</f>
        <v>97.183098591549296</v>
      </c>
      <c r="F21" s="10">
        <f>SUM(F22:F39)</f>
        <v>106</v>
      </c>
      <c r="G21" s="43">
        <f>IF(D21=0,0,F21/D21*100)</f>
        <v>76.811594202898547</v>
      </c>
      <c r="H21" s="61">
        <f>SUM(H22:H39)</f>
        <v>137</v>
      </c>
      <c r="I21" s="43">
        <f>IF(D21=0,0,H21/D21*100)</f>
        <v>99.275362318840578</v>
      </c>
      <c r="J21" s="43">
        <f>IF(C21=0,0,H21/C21*100)</f>
        <v>96.478873239436624</v>
      </c>
      <c r="K21" s="10">
        <f>SUM(K22:K39)</f>
        <v>92</v>
      </c>
      <c r="L21" s="43">
        <f>IF(D21=0,0,K21/D21*100)</f>
        <v>66.666666666666657</v>
      </c>
      <c r="M21" s="10">
        <f>SUM(M22:M39)</f>
        <v>45</v>
      </c>
      <c r="N21" s="43">
        <f>IF(D21=0,0,M21/D21*100)</f>
        <v>32.608695652173914</v>
      </c>
      <c r="O21" s="61">
        <f>SUM(O22:O39)</f>
        <v>1</v>
      </c>
      <c r="P21" s="43">
        <f>IF(D21=0,0,O21/D21*100)</f>
        <v>0.72463768115942029</v>
      </c>
      <c r="Q21" s="10">
        <f>SUM(Q22:Q39)</f>
        <v>0</v>
      </c>
      <c r="R21" s="43">
        <f t="shared" si="9"/>
        <v>0</v>
      </c>
      <c r="S21" s="10">
        <f>SUM(S22:S39)</f>
        <v>13</v>
      </c>
      <c r="T21" s="43">
        <f>IF(D21=0,0,S21/D21*100)</f>
        <v>9.4202898550724647</v>
      </c>
      <c r="U21" s="10">
        <f>SUM(U22:U39)</f>
        <v>44</v>
      </c>
      <c r="V21" s="43">
        <f t="shared" si="11"/>
        <v>31.884057971014489</v>
      </c>
      <c r="W21" s="10">
        <f>SUM(W22:W39)</f>
        <v>4</v>
      </c>
      <c r="X21" s="43">
        <f>IF(D21=0,0,W21/D21*100)</f>
        <v>2.8985507246376812</v>
      </c>
      <c r="Y21" s="10">
        <f>SUM(Y22:Y39)</f>
        <v>22</v>
      </c>
      <c r="Z21" s="43">
        <f>IF(D21=0,0,Y21/D21*100)</f>
        <v>15.942028985507244</v>
      </c>
      <c r="AA21" s="10">
        <f>SUM(AA22:AA39)</f>
        <v>3</v>
      </c>
      <c r="AB21" s="43">
        <f>IF(D21=0,0,AA21/D21*100)</f>
        <v>2.1739130434782608</v>
      </c>
      <c r="AC21" s="43">
        <f>IF(Y21=0,0,AA21/Y21*100)</f>
        <v>13.636363636363635</v>
      </c>
      <c r="AD21" s="10">
        <f>SUM(AD22:AD39)</f>
        <v>10</v>
      </c>
      <c r="AE21" s="43">
        <f t="shared" si="16"/>
        <v>7.2463768115942031</v>
      </c>
      <c r="AF21" s="10">
        <f>SUM(AF22:AF39)</f>
        <v>0</v>
      </c>
      <c r="AG21" s="43">
        <f>IF(D21=0,0,AF21/D21*100)</f>
        <v>0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6</v>
      </c>
      <c r="D22" s="35">
        <v>6</v>
      </c>
      <c r="E22" s="32">
        <f t="shared" si="2"/>
        <v>100</v>
      </c>
      <c r="F22" s="35">
        <v>3</v>
      </c>
      <c r="G22" s="32">
        <f t="shared" si="3"/>
        <v>50</v>
      </c>
      <c r="H22" s="106">
        <f t="shared" si="0"/>
        <v>6</v>
      </c>
      <c r="I22" s="32">
        <f t="shared" si="4"/>
        <v>100</v>
      </c>
      <c r="J22" s="32">
        <f t="shared" si="5"/>
        <v>100</v>
      </c>
      <c r="K22" s="35">
        <v>5</v>
      </c>
      <c r="L22" s="32">
        <f t="shared" si="6"/>
        <v>83.333333333333343</v>
      </c>
      <c r="M22" s="35">
        <v>1</v>
      </c>
      <c r="N22" s="32">
        <f t="shared" si="7"/>
        <v>16.666666666666664</v>
      </c>
      <c r="O22" s="99">
        <f t="shared" ref="O22:O39" si="18">D22-H22</f>
        <v>0</v>
      </c>
      <c r="P22" s="32">
        <f t="shared" si="8"/>
        <v>0</v>
      </c>
      <c r="Q22" s="35">
        <v>0</v>
      </c>
      <c r="R22" s="32">
        <f t="shared" si="9"/>
        <v>0</v>
      </c>
      <c r="S22" s="35">
        <v>2</v>
      </c>
      <c r="T22" s="32">
        <f t="shared" si="10"/>
        <v>33.333333333333329</v>
      </c>
      <c r="U22" s="35">
        <v>2</v>
      </c>
      <c r="V22" s="32">
        <f t="shared" si="11"/>
        <v>33.333333333333329</v>
      </c>
      <c r="W22" s="35">
        <v>0</v>
      </c>
      <c r="X22" s="32">
        <f t="shared" si="12"/>
        <v>0</v>
      </c>
      <c r="Y22" s="35">
        <v>1</v>
      </c>
      <c r="Z22" s="32">
        <f t="shared" si="13"/>
        <v>16.666666666666664</v>
      </c>
      <c r="AA22" s="35">
        <v>0</v>
      </c>
      <c r="AB22" s="32">
        <f t="shared" si="14"/>
        <v>0</v>
      </c>
      <c r="AC22" s="32">
        <f t="shared" si="15"/>
        <v>0</v>
      </c>
      <c r="AD22" s="35">
        <v>0</v>
      </c>
      <c r="AE22" s="32">
        <f t="shared" si="16"/>
        <v>0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2</v>
      </c>
      <c r="D23" s="35">
        <v>2</v>
      </c>
      <c r="E23" s="32">
        <f t="shared" si="2"/>
        <v>100</v>
      </c>
      <c r="F23" s="35">
        <v>0</v>
      </c>
      <c r="G23" s="32">
        <f t="shared" si="3"/>
        <v>0</v>
      </c>
      <c r="H23" s="106">
        <f t="shared" si="0"/>
        <v>2</v>
      </c>
      <c r="I23" s="32">
        <f t="shared" si="4"/>
        <v>100</v>
      </c>
      <c r="J23" s="32">
        <f t="shared" si="5"/>
        <v>100</v>
      </c>
      <c r="K23" s="35">
        <v>2</v>
      </c>
      <c r="L23" s="32">
        <f t="shared" si="6"/>
        <v>100</v>
      </c>
      <c r="M23" s="35">
        <v>0</v>
      </c>
      <c r="N23" s="32">
        <f t="shared" si="7"/>
        <v>0</v>
      </c>
      <c r="O23" s="99">
        <f t="shared" si="18"/>
        <v>0</v>
      </c>
      <c r="P23" s="32">
        <f t="shared" si="8"/>
        <v>0</v>
      </c>
      <c r="Q23" s="35">
        <v>0</v>
      </c>
      <c r="R23" s="32">
        <f t="shared" si="9"/>
        <v>0</v>
      </c>
      <c r="S23" s="35">
        <v>0</v>
      </c>
      <c r="T23" s="32">
        <f t="shared" si="10"/>
        <v>0</v>
      </c>
      <c r="U23" s="35">
        <v>0</v>
      </c>
      <c r="V23" s="32">
        <f t="shared" si="11"/>
        <v>0</v>
      </c>
      <c r="W23" s="35">
        <v>0</v>
      </c>
      <c r="X23" s="32">
        <f t="shared" si="12"/>
        <v>0</v>
      </c>
      <c r="Y23" s="35">
        <v>2</v>
      </c>
      <c r="Z23" s="32">
        <f t="shared" si="13"/>
        <v>100</v>
      </c>
      <c r="AA23" s="35">
        <v>0</v>
      </c>
      <c r="AB23" s="32">
        <f t="shared" si="14"/>
        <v>0</v>
      </c>
      <c r="AC23" s="32">
        <f t="shared" si="15"/>
        <v>0</v>
      </c>
      <c r="AD23" s="35">
        <v>0</v>
      </c>
      <c r="AE23" s="32">
        <f t="shared" si="16"/>
        <v>0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0</v>
      </c>
      <c r="D24" s="35">
        <v>0</v>
      </c>
      <c r="E24" s="32">
        <f t="shared" si="2"/>
        <v>0</v>
      </c>
      <c r="F24" s="35">
        <v>0</v>
      </c>
      <c r="G24" s="32">
        <f t="shared" si="3"/>
        <v>0</v>
      </c>
      <c r="H24" s="106">
        <f t="shared" si="0"/>
        <v>0</v>
      </c>
      <c r="I24" s="32">
        <f t="shared" si="4"/>
        <v>0</v>
      </c>
      <c r="J24" s="32">
        <f t="shared" si="5"/>
        <v>0</v>
      </c>
      <c r="K24" s="35">
        <v>0</v>
      </c>
      <c r="L24" s="32">
        <f t="shared" si="6"/>
        <v>0</v>
      </c>
      <c r="M24" s="35">
        <v>0</v>
      </c>
      <c r="N24" s="32">
        <f t="shared" si="7"/>
        <v>0</v>
      </c>
      <c r="O24" s="99">
        <f t="shared" si="18"/>
        <v>0</v>
      </c>
      <c r="P24" s="32">
        <f t="shared" si="8"/>
        <v>0</v>
      </c>
      <c r="Q24" s="35">
        <v>0</v>
      </c>
      <c r="R24" s="32">
        <f t="shared" si="9"/>
        <v>0</v>
      </c>
      <c r="S24" s="35">
        <v>0</v>
      </c>
      <c r="T24" s="32">
        <f t="shared" si="10"/>
        <v>0</v>
      </c>
      <c r="U24" s="35">
        <v>0</v>
      </c>
      <c r="V24" s="32">
        <f t="shared" si="11"/>
        <v>0</v>
      </c>
      <c r="W24" s="35">
        <v>0</v>
      </c>
      <c r="X24" s="32">
        <f t="shared" si="12"/>
        <v>0</v>
      </c>
      <c r="Y24" s="35">
        <v>0</v>
      </c>
      <c r="Z24" s="32">
        <f t="shared" si="13"/>
        <v>0</v>
      </c>
      <c r="AA24" s="35">
        <v>0</v>
      </c>
      <c r="AB24" s="32">
        <f t="shared" si="14"/>
        <v>0</v>
      </c>
      <c r="AC24" s="32">
        <f t="shared" si="15"/>
        <v>0</v>
      </c>
      <c r="AD24" s="35">
        <v>0</v>
      </c>
      <c r="AE24" s="32">
        <f t="shared" si="16"/>
        <v>0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17</v>
      </c>
      <c r="D25" s="35">
        <v>17</v>
      </c>
      <c r="E25" s="32">
        <f t="shared" si="2"/>
        <v>100</v>
      </c>
      <c r="F25" s="35">
        <v>12</v>
      </c>
      <c r="G25" s="32">
        <f t="shared" si="3"/>
        <v>70.588235294117652</v>
      </c>
      <c r="H25" s="106">
        <f t="shared" si="0"/>
        <v>17</v>
      </c>
      <c r="I25" s="32">
        <f t="shared" si="4"/>
        <v>100</v>
      </c>
      <c r="J25" s="32">
        <f t="shared" si="5"/>
        <v>100</v>
      </c>
      <c r="K25" s="35">
        <v>12</v>
      </c>
      <c r="L25" s="32">
        <f t="shared" si="6"/>
        <v>70.588235294117652</v>
      </c>
      <c r="M25" s="35">
        <v>5</v>
      </c>
      <c r="N25" s="32">
        <f t="shared" si="7"/>
        <v>29.411764705882355</v>
      </c>
      <c r="O25" s="99">
        <f t="shared" si="18"/>
        <v>0</v>
      </c>
      <c r="P25" s="32">
        <f t="shared" si="8"/>
        <v>0</v>
      </c>
      <c r="Q25" s="35">
        <v>0</v>
      </c>
      <c r="R25" s="32">
        <f t="shared" si="9"/>
        <v>0</v>
      </c>
      <c r="S25" s="35">
        <v>1</v>
      </c>
      <c r="T25" s="32">
        <f t="shared" si="10"/>
        <v>5.8823529411764701</v>
      </c>
      <c r="U25" s="35">
        <v>2</v>
      </c>
      <c r="V25" s="32">
        <f t="shared" si="11"/>
        <v>11.76470588235294</v>
      </c>
      <c r="W25" s="35">
        <v>0</v>
      </c>
      <c r="X25" s="32">
        <f t="shared" si="12"/>
        <v>0</v>
      </c>
      <c r="Y25" s="35">
        <v>6</v>
      </c>
      <c r="Z25" s="32">
        <f t="shared" si="13"/>
        <v>35.294117647058826</v>
      </c>
      <c r="AA25" s="35">
        <v>0</v>
      </c>
      <c r="AB25" s="32">
        <f t="shared" si="14"/>
        <v>0</v>
      </c>
      <c r="AC25" s="32">
        <f t="shared" si="15"/>
        <v>0</v>
      </c>
      <c r="AD25" s="35">
        <v>0</v>
      </c>
      <c r="AE25" s="32">
        <f t="shared" si="16"/>
        <v>0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4</v>
      </c>
      <c r="D26" s="35">
        <v>3</v>
      </c>
      <c r="E26" s="32">
        <f t="shared" si="2"/>
        <v>75</v>
      </c>
      <c r="F26" s="35">
        <v>3</v>
      </c>
      <c r="G26" s="32">
        <f t="shared" si="3"/>
        <v>100</v>
      </c>
      <c r="H26" s="106">
        <f t="shared" si="0"/>
        <v>3</v>
      </c>
      <c r="I26" s="32">
        <f t="shared" si="4"/>
        <v>100</v>
      </c>
      <c r="J26" s="32">
        <f t="shared" si="5"/>
        <v>75</v>
      </c>
      <c r="K26" s="35">
        <v>3</v>
      </c>
      <c r="L26" s="32">
        <f t="shared" si="6"/>
        <v>100</v>
      </c>
      <c r="M26" s="35">
        <v>0</v>
      </c>
      <c r="N26" s="32">
        <f t="shared" si="7"/>
        <v>0</v>
      </c>
      <c r="O26" s="99">
        <f t="shared" si="18"/>
        <v>0</v>
      </c>
      <c r="P26" s="32">
        <f t="shared" si="8"/>
        <v>0</v>
      </c>
      <c r="Q26" s="35">
        <v>0</v>
      </c>
      <c r="R26" s="32">
        <f t="shared" si="9"/>
        <v>0</v>
      </c>
      <c r="S26" s="35">
        <v>0</v>
      </c>
      <c r="T26" s="32">
        <f t="shared" si="10"/>
        <v>0</v>
      </c>
      <c r="U26" s="35">
        <v>0</v>
      </c>
      <c r="V26" s="32">
        <f t="shared" si="11"/>
        <v>0</v>
      </c>
      <c r="W26" s="35">
        <v>0</v>
      </c>
      <c r="X26" s="32">
        <f t="shared" si="12"/>
        <v>0</v>
      </c>
      <c r="Y26" s="35">
        <v>1</v>
      </c>
      <c r="Z26" s="32">
        <f t="shared" si="13"/>
        <v>33.333333333333329</v>
      </c>
      <c r="AA26" s="35">
        <v>0</v>
      </c>
      <c r="AB26" s="32">
        <f t="shared" si="14"/>
        <v>0</v>
      </c>
      <c r="AC26" s="32">
        <f t="shared" si="15"/>
        <v>0</v>
      </c>
      <c r="AD26" s="35">
        <v>1</v>
      </c>
      <c r="AE26" s="32">
        <f t="shared" si="16"/>
        <v>33.333333333333329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4</v>
      </c>
      <c r="D27" s="35">
        <v>3</v>
      </c>
      <c r="E27" s="32">
        <f t="shared" si="2"/>
        <v>75</v>
      </c>
      <c r="F27" s="35">
        <v>0</v>
      </c>
      <c r="G27" s="32">
        <f t="shared" si="3"/>
        <v>0</v>
      </c>
      <c r="H27" s="106">
        <f t="shared" si="0"/>
        <v>3</v>
      </c>
      <c r="I27" s="32">
        <f t="shared" si="4"/>
        <v>100</v>
      </c>
      <c r="J27" s="32">
        <f t="shared" si="5"/>
        <v>75</v>
      </c>
      <c r="K27" s="35">
        <v>3</v>
      </c>
      <c r="L27" s="32">
        <f t="shared" si="6"/>
        <v>100</v>
      </c>
      <c r="M27" s="35">
        <v>0</v>
      </c>
      <c r="N27" s="32">
        <f t="shared" si="7"/>
        <v>0</v>
      </c>
      <c r="O27" s="99">
        <f t="shared" si="18"/>
        <v>0</v>
      </c>
      <c r="P27" s="32">
        <f t="shared" si="8"/>
        <v>0</v>
      </c>
      <c r="Q27" s="35">
        <v>0</v>
      </c>
      <c r="R27" s="32">
        <f t="shared" si="9"/>
        <v>0</v>
      </c>
      <c r="S27" s="35">
        <v>1</v>
      </c>
      <c r="T27" s="32">
        <f t="shared" si="10"/>
        <v>33.333333333333329</v>
      </c>
      <c r="U27" s="35">
        <v>0</v>
      </c>
      <c r="V27" s="32">
        <f t="shared" si="11"/>
        <v>0</v>
      </c>
      <c r="W27" s="35">
        <v>1</v>
      </c>
      <c r="X27" s="32">
        <f t="shared" si="12"/>
        <v>33.333333333333329</v>
      </c>
      <c r="Y27" s="35">
        <v>1</v>
      </c>
      <c r="Z27" s="32">
        <f t="shared" si="13"/>
        <v>33.333333333333329</v>
      </c>
      <c r="AA27" s="35">
        <v>0</v>
      </c>
      <c r="AB27" s="32">
        <f t="shared" si="14"/>
        <v>0</v>
      </c>
      <c r="AC27" s="32">
        <f t="shared" si="15"/>
        <v>0</v>
      </c>
      <c r="AD27" s="35">
        <v>0</v>
      </c>
      <c r="AE27" s="32">
        <f t="shared" si="16"/>
        <v>0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0</v>
      </c>
      <c r="D28" s="35">
        <v>0</v>
      </c>
      <c r="E28" s="32">
        <f t="shared" si="2"/>
        <v>0</v>
      </c>
      <c r="F28" s="35">
        <v>0</v>
      </c>
      <c r="G28" s="32">
        <f t="shared" si="3"/>
        <v>0</v>
      </c>
      <c r="H28" s="106">
        <f t="shared" si="0"/>
        <v>0</v>
      </c>
      <c r="I28" s="32">
        <f t="shared" si="4"/>
        <v>0</v>
      </c>
      <c r="J28" s="32">
        <f t="shared" si="5"/>
        <v>0</v>
      </c>
      <c r="K28" s="35">
        <v>0</v>
      </c>
      <c r="L28" s="32">
        <f t="shared" si="6"/>
        <v>0</v>
      </c>
      <c r="M28" s="35">
        <v>0</v>
      </c>
      <c r="N28" s="32">
        <f t="shared" si="7"/>
        <v>0</v>
      </c>
      <c r="O28" s="99">
        <f t="shared" si="18"/>
        <v>0</v>
      </c>
      <c r="P28" s="32">
        <f t="shared" si="8"/>
        <v>0</v>
      </c>
      <c r="Q28" s="35">
        <v>0</v>
      </c>
      <c r="R28" s="32">
        <f t="shared" si="9"/>
        <v>0</v>
      </c>
      <c r="S28" s="35">
        <v>0</v>
      </c>
      <c r="T28" s="32">
        <f t="shared" si="10"/>
        <v>0</v>
      </c>
      <c r="U28" s="35">
        <v>0</v>
      </c>
      <c r="V28" s="32">
        <f t="shared" si="11"/>
        <v>0</v>
      </c>
      <c r="W28" s="35">
        <v>0</v>
      </c>
      <c r="X28" s="32">
        <f t="shared" si="12"/>
        <v>0</v>
      </c>
      <c r="Y28" s="35">
        <v>0</v>
      </c>
      <c r="Z28" s="32">
        <f t="shared" si="13"/>
        <v>0</v>
      </c>
      <c r="AA28" s="35">
        <v>0</v>
      </c>
      <c r="AB28" s="32">
        <f t="shared" si="14"/>
        <v>0</v>
      </c>
      <c r="AC28" s="32">
        <f t="shared" si="15"/>
        <v>0</v>
      </c>
      <c r="AD28" s="35">
        <v>0</v>
      </c>
      <c r="AE28" s="32">
        <f t="shared" si="16"/>
        <v>0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3</v>
      </c>
      <c r="D29" s="35">
        <v>2</v>
      </c>
      <c r="E29" s="32">
        <f t="shared" si="2"/>
        <v>66.666666666666657</v>
      </c>
      <c r="F29" s="35">
        <v>2</v>
      </c>
      <c r="G29" s="32">
        <f t="shared" si="3"/>
        <v>100</v>
      </c>
      <c r="H29" s="106">
        <f t="shared" si="0"/>
        <v>2</v>
      </c>
      <c r="I29" s="32">
        <f t="shared" si="4"/>
        <v>100</v>
      </c>
      <c r="J29" s="32">
        <f t="shared" si="5"/>
        <v>66.666666666666657</v>
      </c>
      <c r="K29" s="35">
        <v>2</v>
      </c>
      <c r="L29" s="32">
        <f t="shared" si="6"/>
        <v>100</v>
      </c>
      <c r="M29" s="35">
        <v>0</v>
      </c>
      <c r="N29" s="32">
        <f t="shared" si="7"/>
        <v>0</v>
      </c>
      <c r="O29" s="99">
        <f t="shared" si="18"/>
        <v>0</v>
      </c>
      <c r="P29" s="32">
        <f t="shared" si="8"/>
        <v>0</v>
      </c>
      <c r="Q29" s="35">
        <v>0</v>
      </c>
      <c r="R29" s="32">
        <f t="shared" si="9"/>
        <v>0</v>
      </c>
      <c r="S29" s="35">
        <v>0</v>
      </c>
      <c r="T29" s="32">
        <f t="shared" si="10"/>
        <v>0</v>
      </c>
      <c r="U29" s="35">
        <v>0</v>
      </c>
      <c r="V29" s="32">
        <f t="shared" si="11"/>
        <v>0</v>
      </c>
      <c r="W29" s="35">
        <v>3</v>
      </c>
      <c r="X29" s="32">
        <f t="shared" si="12"/>
        <v>150</v>
      </c>
      <c r="Y29" s="35">
        <v>3</v>
      </c>
      <c r="Z29" s="32">
        <f t="shared" si="13"/>
        <v>150</v>
      </c>
      <c r="AA29" s="35">
        <v>3</v>
      </c>
      <c r="AB29" s="32">
        <f t="shared" si="14"/>
        <v>150</v>
      </c>
      <c r="AC29" s="32">
        <f t="shared" si="15"/>
        <v>100</v>
      </c>
      <c r="AD29" s="35">
        <v>0</v>
      </c>
      <c r="AE29" s="32">
        <f t="shared" si="16"/>
        <v>0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5</v>
      </c>
      <c r="D30" s="35">
        <v>6</v>
      </c>
      <c r="E30" s="32">
        <f t="shared" si="2"/>
        <v>120</v>
      </c>
      <c r="F30" s="35">
        <v>5</v>
      </c>
      <c r="G30" s="32">
        <f t="shared" si="3"/>
        <v>83.333333333333343</v>
      </c>
      <c r="H30" s="106">
        <f t="shared" si="0"/>
        <v>6</v>
      </c>
      <c r="I30" s="32">
        <f t="shared" si="4"/>
        <v>100</v>
      </c>
      <c r="J30" s="32">
        <f t="shared" si="5"/>
        <v>120</v>
      </c>
      <c r="K30" s="35">
        <v>5</v>
      </c>
      <c r="L30" s="32">
        <f t="shared" si="6"/>
        <v>83.333333333333343</v>
      </c>
      <c r="M30" s="35">
        <v>1</v>
      </c>
      <c r="N30" s="32">
        <f t="shared" si="7"/>
        <v>16.666666666666664</v>
      </c>
      <c r="O30" s="99">
        <f t="shared" si="18"/>
        <v>0</v>
      </c>
      <c r="P30" s="32">
        <f t="shared" si="8"/>
        <v>0</v>
      </c>
      <c r="Q30" s="35">
        <v>0</v>
      </c>
      <c r="R30" s="32">
        <f t="shared" si="9"/>
        <v>0</v>
      </c>
      <c r="S30" s="35">
        <v>0</v>
      </c>
      <c r="T30" s="32">
        <f t="shared" si="10"/>
        <v>0</v>
      </c>
      <c r="U30" s="35">
        <v>1</v>
      </c>
      <c r="V30" s="32">
        <f t="shared" si="11"/>
        <v>16.666666666666664</v>
      </c>
      <c r="W30" s="35">
        <v>0</v>
      </c>
      <c r="X30" s="32">
        <f t="shared" si="12"/>
        <v>0</v>
      </c>
      <c r="Y30" s="35">
        <v>1</v>
      </c>
      <c r="Z30" s="32">
        <f t="shared" si="13"/>
        <v>16.666666666666664</v>
      </c>
      <c r="AA30" s="35">
        <v>0</v>
      </c>
      <c r="AB30" s="32">
        <f t="shared" si="14"/>
        <v>0</v>
      </c>
      <c r="AC30" s="32">
        <f t="shared" si="15"/>
        <v>0</v>
      </c>
      <c r="AD30" s="35">
        <v>2</v>
      </c>
      <c r="AE30" s="32">
        <f t="shared" si="16"/>
        <v>33.333333333333329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0</v>
      </c>
      <c r="D31" s="35">
        <v>0</v>
      </c>
      <c r="E31" s="32">
        <f t="shared" si="2"/>
        <v>0</v>
      </c>
      <c r="F31" s="35">
        <v>0</v>
      </c>
      <c r="G31" s="32">
        <f t="shared" si="3"/>
        <v>0</v>
      </c>
      <c r="H31" s="106">
        <f t="shared" si="0"/>
        <v>0</v>
      </c>
      <c r="I31" s="32">
        <f t="shared" si="4"/>
        <v>0</v>
      </c>
      <c r="J31" s="32">
        <f t="shared" si="5"/>
        <v>0</v>
      </c>
      <c r="K31" s="35">
        <v>0</v>
      </c>
      <c r="L31" s="32">
        <f t="shared" si="6"/>
        <v>0</v>
      </c>
      <c r="M31" s="35">
        <v>0</v>
      </c>
      <c r="N31" s="32">
        <f t="shared" si="7"/>
        <v>0</v>
      </c>
      <c r="O31" s="99">
        <f t="shared" si="18"/>
        <v>0</v>
      </c>
      <c r="P31" s="32">
        <f t="shared" si="8"/>
        <v>0</v>
      </c>
      <c r="Q31" s="35">
        <v>0</v>
      </c>
      <c r="R31" s="32">
        <f t="shared" si="9"/>
        <v>0</v>
      </c>
      <c r="S31" s="35">
        <v>0</v>
      </c>
      <c r="T31" s="32">
        <f t="shared" si="10"/>
        <v>0</v>
      </c>
      <c r="U31" s="35">
        <v>0</v>
      </c>
      <c r="V31" s="32">
        <f t="shared" si="11"/>
        <v>0</v>
      </c>
      <c r="W31" s="35">
        <v>0</v>
      </c>
      <c r="X31" s="32">
        <f t="shared" si="12"/>
        <v>0</v>
      </c>
      <c r="Y31" s="35">
        <v>0</v>
      </c>
      <c r="Z31" s="32">
        <f t="shared" si="13"/>
        <v>0</v>
      </c>
      <c r="AA31" s="35">
        <v>0</v>
      </c>
      <c r="AB31" s="32">
        <f t="shared" si="14"/>
        <v>0</v>
      </c>
      <c r="AC31" s="32">
        <f t="shared" si="15"/>
        <v>0</v>
      </c>
      <c r="AD31" s="35">
        <v>0</v>
      </c>
      <c r="AE31" s="32">
        <f t="shared" si="16"/>
        <v>0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0</v>
      </c>
      <c r="D32" s="35">
        <v>0</v>
      </c>
      <c r="E32" s="32">
        <f t="shared" si="2"/>
        <v>0</v>
      </c>
      <c r="F32" s="35">
        <v>0</v>
      </c>
      <c r="G32" s="32">
        <f t="shared" si="3"/>
        <v>0</v>
      </c>
      <c r="H32" s="106">
        <f t="shared" si="0"/>
        <v>0</v>
      </c>
      <c r="I32" s="32">
        <f t="shared" si="4"/>
        <v>0</v>
      </c>
      <c r="J32" s="32">
        <f t="shared" si="5"/>
        <v>0</v>
      </c>
      <c r="K32" s="35">
        <v>0</v>
      </c>
      <c r="L32" s="32">
        <f t="shared" si="6"/>
        <v>0</v>
      </c>
      <c r="M32" s="35">
        <v>0</v>
      </c>
      <c r="N32" s="32">
        <f t="shared" si="7"/>
        <v>0</v>
      </c>
      <c r="O32" s="99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74</v>
      </c>
      <c r="D33" s="35">
        <v>74</v>
      </c>
      <c r="E33" s="32">
        <f t="shared" si="2"/>
        <v>100</v>
      </c>
      <c r="F33" s="35">
        <v>62</v>
      </c>
      <c r="G33" s="32">
        <f t="shared" si="3"/>
        <v>83.78378378378379</v>
      </c>
      <c r="H33" s="106">
        <f t="shared" si="0"/>
        <v>74</v>
      </c>
      <c r="I33" s="32">
        <f t="shared" si="4"/>
        <v>100</v>
      </c>
      <c r="J33" s="32">
        <f t="shared" si="5"/>
        <v>100</v>
      </c>
      <c r="K33" s="35">
        <v>40</v>
      </c>
      <c r="L33" s="32">
        <f t="shared" si="6"/>
        <v>54.054054054054056</v>
      </c>
      <c r="M33" s="35">
        <v>34</v>
      </c>
      <c r="N33" s="32">
        <f t="shared" si="7"/>
        <v>45.945945945945951</v>
      </c>
      <c r="O33" s="99">
        <f t="shared" si="18"/>
        <v>0</v>
      </c>
      <c r="P33" s="32">
        <f t="shared" si="8"/>
        <v>0</v>
      </c>
      <c r="Q33" s="35">
        <v>0</v>
      </c>
      <c r="R33" s="32">
        <f t="shared" si="9"/>
        <v>0</v>
      </c>
      <c r="S33" s="35">
        <v>6</v>
      </c>
      <c r="T33" s="32">
        <f t="shared" si="10"/>
        <v>8.1081081081081088</v>
      </c>
      <c r="U33" s="35">
        <v>35</v>
      </c>
      <c r="V33" s="32">
        <f t="shared" si="11"/>
        <v>47.297297297297298</v>
      </c>
      <c r="W33" s="35">
        <v>0</v>
      </c>
      <c r="X33" s="32">
        <f t="shared" si="12"/>
        <v>0</v>
      </c>
      <c r="Y33" s="35">
        <v>4</v>
      </c>
      <c r="Z33" s="32">
        <f t="shared" si="13"/>
        <v>5.4054054054054053</v>
      </c>
      <c r="AA33" s="35">
        <v>0</v>
      </c>
      <c r="AB33" s="32">
        <f t="shared" si="14"/>
        <v>0</v>
      </c>
      <c r="AC33" s="32">
        <f t="shared" si="15"/>
        <v>0</v>
      </c>
      <c r="AD33" s="35">
        <v>1</v>
      </c>
      <c r="AE33" s="32">
        <f t="shared" si="16"/>
        <v>1.3513513513513513</v>
      </c>
      <c r="AF33" s="35">
        <v>0</v>
      </c>
      <c r="AG33" s="32">
        <f t="shared" si="17"/>
        <v>0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2</v>
      </c>
      <c r="D34" s="35">
        <v>1</v>
      </c>
      <c r="E34" s="32">
        <f t="shared" si="2"/>
        <v>50</v>
      </c>
      <c r="F34" s="35">
        <v>0</v>
      </c>
      <c r="G34" s="32">
        <f t="shared" si="3"/>
        <v>0</v>
      </c>
      <c r="H34" s="106">
        <f t="shared" si="0"/>
        <v>0</v>
      </c>
      <c r="I34" s="32">
        <f t="shared" si="4"/>
        <v>0</v>
      </c>
      <c r="J34" s="32">
        <f t="shared" si="5"/>
        <v>0</v>
      </c>
      <c r="K34" s="35">
        <v>0</v>
      </c>
      <c r="L34" s="32">
        <f t="shared" si="6"/>
        <v>0</v>
      </c>
      <c r="M34" s="35">
        <v>0</v>
      </c>
      <c r="N34" s="32">
        <f t="shared" si="7"/>
        <v>0</v>
      </c>
      <c r="O34" s="99">
        <f t="shared" si="18"/>
        <v>1</v>
      </c>
      <c r="P34" s="32">
        <f t="shared" si="8"/>
        <v>100</v>
      </c>
      <c r="Q34" s="35">
        <v>0</v>
      </c>
      <c r="R34" s="32">
        <f t="shared" si="9"/>
        <v>0</v>
      </c>
      <c r="S34" s="35">
        <v>0</v>
      </c>
      <c r="T34" s="32">
        <f t="shared" si="10"/>
        <v>0</v>
      </c>
      <c r="U34" s="35">
        <v>0</v>
      </c>
      <c r="V34" s="32">
        <f t="shared" si="11"/>
        <v>0</v>
      </c>
      <c r="W34" s="35">
        <v>0</v>
      </c>
      <c r="X34" s="32">
        <f t="shared" si="12"/>
        <v>0</v>
      </c>
      <c r="Y34" s="35">
        <v>0</v>
      </c>
      <c r="Z34" s="32">
        <f t="shared" si="13"/>
        <v>0</v>
      </c>
      <c r="AA34" s="35">
        <v>0</v>
      </c>
      <c r="AB34" s="32">
        <f t="shared" si="14"/>
        <v>0</v>
      </c>
      <c r="AC34" s="32">
        <f t="shared" si="15"/>
        <v>0</v>
      </c>
      <c r="AD34" s="35">
        <v>0</v>
      </c>
      <c r="AE34" s="32">
        <f t="shared" si="16"/>
        <v>0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1</v>
      </c>
      <c r="D35" s="35">
        <v>0</v>
      </c>
      <c r="E35" s="32">
        <f t="shared" si="2"/>
        <v>0</v>
      </c>
      <c r="F35" s="35">
        <v>0</v>
      </c>
      <c r="G35" s="32">
        <f t="shared" si="3"/>
        <v>0</v>
      </c>
      <c r="H35" s="106">
        <f t="shared" si="0"/>
        <v>0</v>
      </c>
      <c r="I35" s="32">
        <f t="shared" si="4"/>
        <v>0</v>
      </c>
      <c r="J35" s="32">
        <f t="shared" si="5"/>
        <v>0</v>
      </c>
      <c r="K35" s="35">
        <v>0</v>
      </c>
      <c r="L35" s="32">
        <f t="shared" si="6"/>
        <v>0</v>
      </c>
      <c r="M35" s="35">
        <v>0</v>
      </c>
      <c r="N35" s="32">
        <f t="shared" si="7"/>
        <v>0</v>
      </c>
      <c r="O35" s="99">
        <f t="shared" si="18"/>
        <v>0</v>
      </c>
      <c r="P35" s="32">
        <f t="shared" si="8"/>
        <v>0</v>
      </c>
      <c r="Q35" s="35">
        <v>0</v>
      </c>
      <c r="R35" s="32">
        <f t="shared" si="9"/>
        <v>0</v>
      </c>
      <c r="S35" s="35">
        <v>0</v>
      </c>
      <c r="T35" s="32">
        <f t="shared" si="10"/>
        <v>0</v>
      </c>
      <c r="U35" s="35">
        <v>0</v>
      </c>
      <c r="V35" s="32">
        <f t="shared" si="11"/>
        <v>0</v>
      </c>
      <c r="W35" s="35">
        <v>0</v>
      </c>
      <c r="X35" s="32">
        <f t="shared" si="12"/>
        <v>0</v>
      </c>
      <c r="Y35" s="35">
        <v>0</v>
      </c>
      <c r="Z35" s="32">
        <f t="shared" si="13"/>
        <v>0</v>
      </c>
      <c r="AA35" s="35">
        <v>0</v>
      </c>
      <c r="AB35" s="32">
        <f t="shared" si="14"/>
        <v>0</v>
      </c>
      <c r="AC35" s="32">
        <f t="shared" si="15"/>
        <v>0</v>
      </c>
      <c r="AD35" s="35">
        <v>0</v>
      </c>
      <c r="AE35" s="32">
        <f t="shared" si="16"/>
        <v>0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19</v>
      </c>
      <c r="D36" s="35">
        <v>19</v>
      </c>
      <c r="E36" s="32">
        <f t="shared" si="2"/>
        <v>100</v>
      </c>
      <c r="F36" s="35">
        <v>15</v>
      </c>
      <c r="G36" s="32">
        <f t="shared" si="3"/>
        <v>78.94736842105263</v>
      </c>
      <c r="H36" s="106">
        <f t="shared" si="0"/>
        <v>19</v>
      </c>
      <c r="I36" s="32">
        <f t="shared" si="4"/>
        <v>100</v>
      </c>
      <c r="J36" s="32">
        <f t="shared" si="5"/>
        <v>100</v>
      </c>
      <c r="K36" s="35">
        <v>15</v>
      </c>
      <c r="L36" s="32">
        <f t="shared" si="6"/>
        <v>78.94736842105263</v>
      </c>
      <c r="M36" s="35">
        <v>4</v>
      </c>
      <c r="N36" s="32">
        <f t="shared" si="7"/>
        <v>21.052631578947366</v>
      </c>
      <c r="O36" s="99">
        <f t="shared" si="18"/>
        <v>0</v>
      </c>
      <c r="P36" s="32">
        <f t="shared" si="8"/>
        <v>0</v>
      </c>
      <c r="Q36" s="35">
        <v>0</v>
      </c>
      <c r="R36" s="32">
        <f t="shared" si="9"/>
        <v>0</v>
      </c>
      <c r="S36" s="35">
        <v>3</v>
      </c>
      <c r="T36" s="32">
        <f t="shared" si="10"/>
        <v>15.789473684210526</v>
      </c>
      <c r="U36" s="35">
        <v>2</v>
      </c>
      <c r="V36" s="32">
        <f t="shared" si="11"/>
        <v>10.526315789473683</v>
      </c>
      <c r="W36" s="35">
        <v>0</v>
      </c>
      <c r="X36" s="32">
        <f t="shared" si="12"/>
        <v>0</v>
      </c>
      <c r="Y36" s="35">
        <v>2</v>
      </c>
      <c r="Z36" s="32">
        <f t="shared" si="13"/>
        <v>10.526315789473683</v>
      </c>
      <c r="AA36" s="35">
        <v>0</v>
      </c>
      <c r="AB36" s="32">
        <f t="shared" si="14"/>
        <v>0</v>
      </c>
      <c r="AC36" s="32">
        <f t="shared" si="15"/>
        <v>0</v>
      </c>
      <c r="AD36" s="35">
        <v>6</v>
      </c>
      <c r="AE36" s="32">
        <f t="shared" si="16"/>
        <v>31.578947368421051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0</v>
      </c>
      <c r="D37" s="35">
        <v>0</v>
      </c>
      <c r="E37" s="32">
        <f t="shared" si="2"/>
        <v>0</v>
      </c>
      <c r="F37" s="35">
        <v>0</v>
      </c>
      <c r="G37" s="32">
        <f t="shared" si="3"/>
        <v>0</v>
      </c>
      <c r="H37" s="106">
        <f t="shared" si="0"/>
        <v>0</v>
      </c>
      <c r="I37" s="32">
        <f t="shared" si="4"/>
        <v>0</v>
      </c>
      <c r="J37" s="32">
        <f t="shared" si="5"/>
        <v>0</v>
      </c>
      <c r="K37" s="35">
        <v>0</v>
      </c>
      <c r="L37" s="32">
        <f t="shared" si="6"/>
        <v>0</v>
      </c>
      <c r="M37" s="35">
        <v>0</v>
      </c>
      <c r="N37" s="32">
        <f t="shared" si="7"/>
        <v>0</v>
      </c>
      <c r="O37" s="99">
        <f t="shared" si="18"/>
        <v>0</v>
      </c>
      <c r="P37" s="32">
        <f t="shared" si="8"/>
        <v>0</v>
      </c>
      <c r="Q37" s="35">
        <v>0</v>
      </c>
      <c r="R37" s="32">
        <f t="shared" si="9"/>
        <v>0</v>
      </c>
      <c r="S37" s="35">
        <v>0</v>
      </c>
      <c r="T37" s="32">
        <f t="shared" si="10"/>
        <v>0</v>
      </c>
      <c r="U37" s="35">
        <v>0</v>
      </c>
      <c r="V37" s="32">
        <f t="shared" si="11"/>
        <v>0</v>
      </c>
      <c r="W37" s="35">
        <v>0</v>
      </c>
      <c r="X37" s="32">
        <f t="shared" si="12"/>
        <v>0</v>
      </c>
      <c r="Y37" s="35">
        <v>0</v>
      </c>
      <c r="Z37" s="32">
        <f t="shared" si="13"/>
        <v>0</v>
      </c>
      <c r="AA37" s="35">
        <v>0</v>
      </c>
      <c r="AB37" s="32">
        <f t="shared" si="14"/>
        <v>0</v>
      </c>
      <c r="AC37" s="32">
        <f t="shared" si="15"/>
        <v>0</v>
      </c>
      <c r="AD37" s="35">
        <v>0</v>
      </c>
      <c r="AE37" s="32">
        <f t="shared" si="16"/>
        <v>0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4</v>
      </c>
      <c r="D38" s="35">
        <v>4</v>
      </c>
      <c r="E38" s="32">
        <f t="shared" si="2"/>
        <v>100</v>
      </c>
      <c r="F38" s="35">
        <v>4</v>
      </c>
      <c r="G38" s="32">
        <f t="shared" si="3"/>
        <v>100</v>
      </c>
      <c r="H38" s="106">
        <f t="shared" si="0"/>
        <v>4</v>
      </c>
      <c r="I38" s="32">
        <f t="shared" si="4"/>
        <v>100</v>
      </c>
      <c r="J38" s="32">
        <f t="shared" si="5"/>
        <v>100</v>
      </c>
      <c r="K38" s="35">
        <v>4</v>
      </c>
      <c r="L38" s="32">
        <f t="shared" si="6"/>
        <v>100</v>
      </c>
      <c r="M38" s="35">
        <v>0</v>
      </c>
      <c r="N38" s="32">
        <f t="shared" si="7"/>
        <v>0</v>
      </c>
      <c r="O38" s="99">
        <f t="shared" si="18"/>
        <v>0</v>
      </c>
      <c r="P38" s="32">
        <f t="shared" si="8"/>
        <v>0</v>
      </c>
      <c r="Q38" s="35">
        <v>0</v>
      </c>
      <c r="R38" s="32">
        <f t="shared" si="9"/>
        <v>0</v>
      </c>
      <c r="S38" s="35">
        <v>0</v>
      </c>
      <c r="T38" s="32">
        <f t="shared" si="10"/>
        <v>0</v>
      </c>
      <c r="U38" s="35">
        <v>1</v>
      </c>
      <c r="V38" s="32">
        <f t="shared" si="11"/>
        <v>25</v>
      </c>
      <c r="W38" s="35">
        <v>0</v>
      </c>
      <c r="X38" s="32">
        <f t="shared" si="12"/>
        <v>0</v>
      </c>
      <c r="Y38" s="35">
        <v>1</v>
      </c>
      <c r="Z38" s="32">
        <f t="shared" si="13"/>
        <v>25</v>
      </c>
      <c r="AA38" s="35">
        <v>0</v>
      </c>
      <c r="AB38" s="32">
        <f t="shared" si="14"/>
        <v>0</v>
      </c>
      <c r="AC38" s="32">
        <f t="shared" si="15"/>
        <v>0</v>
      </c>
      <c r="AD38" s="35">
        <v>0</v>
      </c>
      <c r="AE38" s="32">
        <f t="shared" si="16"/>
        <v>0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1</v>
      </c>
      <c r="D39" s="35">
        <v>1</v>
      </c>
      <c r="E39" s="32">
        <f t="shared" si="2"/>
        <v>100</v>
      </c>
      <c r="F39" s="35">
        <v>0</v>
      </c>
      <c r="G39" s="32">
        <f t="shared" si="3"/>
        <v>0</v>
      </c>
      <c r="H39" s="106">
        <f t="shared" si="0"/>
        <v>1</v>
      </c>
      <c r="I39" s="32">
        <f t="shared" si="4"/>
        <v>100</v>
      </c>
      <c r="J39" s="32">
        <f t="shared" si="5"/>
        <v>100</v>
      </c>
      <c r="K39" s="35">
        <v>1</v>
      </c>
      <c r="L39" s="32">
        <f t="shared" si="6"/>
        <v>100</v>
      </c>
      <c r="M39" s="35">
        <v>0</v>
      </c>
      <c r="N39" s="32">
        <f t="shared" si="7"/>
        <v>0</v>
      </c>
      <c r="O39" s="99">
        <f t="shared" si="18"/>
        <v>0</v>
      </c>
      <c r="P39" s="32">
        <f t="shared" si="8"/>
        <v>0</v>
      </c>
      <c r="Q39" s="35">
        <v>0</v>
      </c>
      <c r="R39" s="32">
        <f t="shared" si="9"/>
        <v>0</v>
      </c>
      <c r="S39" s="35">
        <v>0</v>
      </c>
      <c r="T39" s="32">
        <f t="shared" si="10"/>
        <v>0</v>
      </c>
      <c r="U39" s="35">
        <v>1</v>
      </c>
      <c r="V39" s="32">
        <f t="shared" si="11"/>
        <v>100</v>
      </c>
      <c r="W39" s="35">
        <v>0</v>
      </c>
      <c r="X39" s="32">
        <f t="shared" si="12"/>
        <v>0</v>
      </c>
      <c r="Y39" s="35">
        <v>0</v>
      </c>
      <c r="Z39" s="32">
        <f t="shared" si="13"/>
        <v>0</v>
      </c>
      <c r="AA39" s="35">
        <v>0</v>
      </c>
      <c r="AB39" s="32">
        <f t="shared" si="14"/>
        <v>0</v>
      </c>
      <c r="AC39" s="32">
        <f t="shared" si="15"/>
        <v>0</v>
      </c>
      <c r="AD39" s="35">
        <v>0</v>
      </c>
      <c r="AE39" s="32">
        <f t="shared" si="16"/>
        <v>0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55</v>
      </c>
      <c r="D40" s="10">
        <f>SUM(D41:D54)</f>
        <v>55</v>
      </c>
      <c r="E40" s="43">
        <f>IF(C40=0,0,D40/C40*100)</f>
        <v>100</v>
      </c>
      <c r="F40" s="10">
        <f>SUM(F41:F54)</f>
        <v>11</v>
      </c>
      <c r="G40" s="43">
        <f>IF(D40=0,0,F40/D40*100)</f>
        <v>20</v>
      </c>
      <c r="H40" s="61">
        <f>SUM(H41:H54)</f>
        <v>50</v>
      </c>
      <c r="I40" s="43">
        <f>IF(D40=0,0,H40/D40*100)</f>
        <v>90.909090909090907</v>
      </c>
      <c r="J40" s="43">
        <f>IF(C40=0,0,H40/C40*100)</f>
        <v>90.909090909090907</v>
      </c>
      <c r="K40" s="10">
        <f>SUM(K41:K54)</f>
        <v>43</v>
      </c>
      <c r="L40" s="43">
        <f>IF(D40=0,0,K40/D40*100)</f>
        <v>78.181818181818187</v>
      </c>
      <c r="M40" s="10">
        <f>SUM(M41:M54)</f>
        <v>7</v>
      </c>
      <c r="N40" s="43">
        <f>IF(D40=0,0,M40/D40*100)</f>
        <v>12.727272727272727</v>
      </c>
      <c r="O40" s="61">
        <f>SUM(O41:O54)</f>
        <v>5</v>
      </c>
      <c r="P40" s="43">
        <f>IF(D40=0,0,O40/D40*100)</f>
        <v>9.0909090909090917</v>
      </c>
      <c r="Q40" s="10">
        <f>SUM(Q41:Q54)</f>
        <v>0</v>
      </c>
      <c r="R40" s="43">
        <f t="shared" si="9"/>
        <v>0</v>
      </c>
      <c r="S40" s="10">
        <f>SUM(S41:S54)</f>
        <v>8</v>
      </c>
      <c r="T40" s="43">
        <f>IF(D40=0,0,S40/D40*100)</f>
        <v>14.545454545454545</v>
      </c>
      <c r="U40" s="10">
        <f>SUM(U41:U54)</f>
        <v>3</v>
      </c>
      <c r="V40" s="43">
        <f t="shared" si="11"/>
        <v>5.4545454545454541</v>
      </c>
      <c r="W40" s="10">
        <f>SUM(W41:W54)</f>
        <v>1</v>
      </c>
      <c r="X40" s="43">
        <f>IF(D40=0,0,W40/D40*100)</f>
        <v>1.8181818181818181</v>
      </c>
      <c r="Y40" s="10">
        <f>SUM(Y41:Y54)</f>
        <v>2</v>
      </c>
      <c r="Z40" s="43">
        <f>IF(D40=0,0,Y40/D40*100)</f>
        <v>3.6363636363636362</v>
      </c>
      <c r="AA40" s="10">
        <f>SUM(AA41:AA54)</f>
        <v>1</v>
      </c>
      <c r="AB40" s="43">
        <f>IF(D40=0,0,AA40/D40*100)</f>
        <v>1.8181818181818181</v>
      </c>
      <c r="AC40" s="43">
        <f>IF(Y40=0,0,AA40/Y40*100)</f>
        <v>50</v>
      </c>
      <c r="AD40" s="10">
        <f>SUM(AD41:AD54)</f>
        <v>7</v>
      </c>
      <c r="AE40" s="43">
        <f t="shared" si="16"/>
        <v>12.727272727272727</v>
      </c>
      <c r="AF40" s="10">
        <f>SUM(AF41:AF54)</f>
        <v>0</v>
      </c>
      <c r="AG40" s="43">
        <f>IF(D40=0,0,AF40/D40*100)</f>
        <v>0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7</v>
      </c>
      <c r="D41" s="35">
        <v>7</v>
      </c>
      <c r="E41" s="32">
        <f t="shared" si="2"/>
        <v>100</v>
      </c>
      <c r="F41" s="35">
        <v>3</v>
      </c>
      <c r="G41" s="32">
        <f t="shared" si="3"/>
        <v>42.857142857142854</v>
      </c>
      <c r="H41" s="106">
        <f t="shared" si="0"/>
        <v>7</v>
      </c>
      <c r="I41" s="32">
        <f t="shared" si="4"/>
        <v>100</v>
      </c>
      <c r="J41" s="32">
        <f t="shared" si="5"/>
        <v>100</v>
      </c>
      <c r="K41" s="35">
        <v>6</v>
      </c>
      <c r="L41" s="32">
        <f t="shared" si="6"/>
        <v>85.714285714285708</v>
      </c>
      <c r="M41" s="35">
        <v>1</v>
      </c>
      <c r="N41" s="32">
        <f t="shared" si="7"/>
        <v>14.285714285714285</v>
      </c>
      <c r="O41" s="99">
        <f t="shared" ref="O41:O54" si="19">D41-H41</f>
        <v>0</v>
      </c>
      <c r="P41" s="32">
        <f t="shared" si="8"/>
        <v>0</v>
      </c>
      <c r="Q41" s="35">
        <v>0</v>
      </c>
      <c r="R41" s="32">
        <f t="shared" si="9"/>
        <v>0</v>
      </c>
      <c r="S41" s="35">
        <v>1</v>
      </c>
      <c r="T41" s="32">
        <f t="shared" si="10"/>
        <v>14.285714285714285</v>
      </c>
      <c r="U41" s="35">
        <v>0</v>
      </c>
      <c r="V41" s="32">
        <f t="shared" si="11"/>
        <v>0</v>
      </c>
      <c r="W41" s="35">
        <v>0</v>
      </c>
      <c r="X41" s="32">
        <f t="shared" si="12"/>
        <v>0</v>
      </c>
      <c r="Y41" s="35">
        <v>1</v>
      </c>
      <c r="Z41" s="32">
        <f t="shared" si="13"/>
        <v>14.285714285714285</v>
      </c>
      <c r="AA41" s="35">
        <v>0</v>
      </c>
      <c r="AB41" s="32">
        <f t="shared" si="14"/>
        <v>0</v>
      </c>
      <c r="AC41" s="32">
        <f t="shared" si="15"/>
        <v>0</v>
      </c>
      <c r="AD41" s="35">
        <v>1</v>
      </c>
      <c r="AE41" s="32">
        <f t="shared" si="16"/>
        <v>14.285714285714285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0</v>
      </c>
      <c r="D42" s="35">
        <v>0</v>
      </c>
      <c r="E42" s="32">
        <f t="shared" si="2"/>
        <v>0</v>
      </c>
      <c r="F42" s="35">
        <v>0</v>
      </c>
      <c r="G42" s="32">
        <f t="shared" si="3"/>
        <v>0</v>
      </c>
      <c r="H42" s="106">
        <f t="shared" si="0"/>
        <v>0</v>
      </c>
      <c r="I42" s="32">
        <f t="shared" si="4"/>
        <v>0</v>
      </c>
      <c r="J42" s="32">
        <f t="shared" si="5"/>
        <v>0</v>
      </c>
      <c r="K42" s="35">
        <v>0</v>
      </c>
      <c r="L42" s="32">
        <f t="shared" si="6"/>
        <v>0</v>
      </c>
      <c r="M42" s="35">
        <v>0</v>
      </c>
      <c r="N42" s="32">
        <f t="shared" si="7"/>
        <v>0</v>
      </c>
      <c r="O42" s="99">
        <f t="shared" si="19"/>
        <v>0</v>
      </c>
      <c r="P42" s="32">
        <f t="shared" si="8"/>
        <v>0</v>
      </c>
      <c r="Q42" s="35">
        <v>0</v>
      </c>
      <c r="R42" s="32">
        <f t="shared" si="9"/>
        <v>0</v>
      </c>
      <c r="S42" s="35">
        <v>0</v>
      </c>
      <c r="T42" s="32">
        <f t="shared" si="10"/>
        <v>0</v>
      </c>
      <c r="U42" s="35">
        <v>0</v>
      </c>
      <c r="V42" s="32">
        <f t="shared" si="11"/>
        <v>0</v>
      </c>
      <c r="W42" s="35">
        <v>0</v>
      </c>
      <c r="X42" s="32">
        <f t="shared" si="12"/>
        <v>0</v>
      </c>
      <c r="Y42" s="35">
        <v>0</v>
      </c>
      <c r="Z42" s="32">
        <f t="shared" si="13"/>
        <v>0</v>
      </c>
      <c r="AA42" s="35">
        <v>0</v>
      </c>
      <c r="AB42" s="32">
        <f t="shared" si="14"/>
        <v>0</v>
      </c>
      <c r="AC42" s="32">
        <f t="shared" si="15"/>
        <v>0</v>
      </c>
      <c r="AD42" s="35">
        <v>0</v>
      </c>
      <c r="AE42" s="32">
        <f t="shared" si="16"/>
        <v>0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0</v>
      </c>
      <c r="D43" s="35">
        <v>0</v>
      </c>
      <c r="E43" s="32">
        <f t="shared" si="2"/>
        <v>0</v>
      </c>
      <c r="F43" s="35">
        <v>0</v>
      </c>
      <c r="G43" s="32">
        <f t="shared" si="3"/>
        <v>0</v>
      </c>
      <c r="H43" s="106">
        <f t="shared" si="0"/>
        <v>0</v>
      </c>
      <c r="I43" s="32">
        <f t="shared" si="4"/>
        <v>0</v>
      </c>
      <c r="J43" s="32">
        <f t="shared" si="5"/>
        <v>0</v>
      </c>
      <c r="K43" s="35">
        <v>0</v>
      </c>
      <c r="L43" s="32">
        <f t="shared" si="6"/>
        <v>0</v>
      </c>
      <c r="M43" s="35">
        <v>0</v>
      </c>
      <c r="N43" s="32">
        <f t="shared" si="7"/>
        <v>0</v>
      </c>
      <c r="O43" s="99">
        <f t="shared" si="19"/>
        <v>0</v>
      </c>
      <c r="P43" s="32">
        <f t="shared" si="8"/>
        <v>0</v>
      </c>
      <c r="Q43" s="35">
        <v>0</v>
      </c>
      <c r="R43" s="32">
        <f t="shared" si="9"/>
        <v>0</v>
      </c>
      <c r="S43" s="35">
        <v>0</v>
      </c>
      <c r="T43" s="32">
        <f t="shared" si="10"/>
        <v>0</v>
      </c>
      <c r="U43" s="35">
        <v>0</v>
      </c>
      <c r="V43" s="32">
        <f t="shared" si="11"/>
        <v>0</v>
      </c>
      <c r="W43" s="35">
        <v>0</v>
      </c>
      <c r="X43" s="32">
        <f t="shared" si="12"/>
        <v>0</v>
      </c>
      <c r="Y43" s="35">
        <v>0</v>
      </c>
      <c r="Z43" s="32">
        <f t="shared" si="13"/>
        <v>0</v>
      </c>
      <c r="AA43" s="35">
        <v>0</v>
      </c>
      <c r="AB43" s="32">
        <f t="shared" si="14"/>
        <v>0</v>
      </c>
      <c r="AC43" s="32">
        <f t="shared" si="15"/>
        <v>0</v>
      </c>
      <c r="AD43" s="35">
        <v>0</v>
      </c>
      <c r="AE43" s="32">
        <f t="shared" si="16"/>
        <v>0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0</v>
      </c>
      <c r="D44" s="35">
        <v>0</v>
      </c>
      <c r="E44" s="32">
        <f t="shared" si="2"/>
        <v>0</v>
      </c>
      <c r="F44" s="35">
        <v>0</v>
      </c>
      <c r="G44" s="32">
        <f t="shared" si="3"/>
        <v>0</v>
      </c>
      <c r="H44" s="106">
        <f t="shared" si="0"/>
        <v>0</v>
      </c>
      <c r="I44" s="32">
        <f t="shared" si="4"/>
        <v>0</v>
      </c>
      <c r="J44" s="32">
        <f t="shared" si="5"/>
        <v>0</v>
      </c>
      <c r="K44" s="35">
        <v>0</v>
      </c>
      <c r="L44" s="32">
        <f t="shared" si="6"/>
        <v>0</v>
      </c>
      <c r="M44" s="35">
        <v>0</v>
      </c>
      <c r="N44" s="32">
        <f t="shared" si="7"/>
        <v>0</v>
      </c>
      <c r="O44" s="99">
        <f t="shared" si="19"/>
        <v>0</v>
      </c>
      <c r="P44" s="32">
        <f t="shared" si="8"/>
        <v>0</v>
      </c>
      <c r="Q44" s="35">
        <v>0</v>
      </c>
      <c r="R44" s="32">
        <f t="shared" si="9"/>
        <v>0</v>
      </c>
      <c r="S44" s="35">
        <v>0</v>
      </c>
      <c r="T44" s="32">
        <f t="shared" si="10"/>
        <v>0</v>
      </c>
      <c r="U44" s="35">
        <v>0</v>
      </c>
      <c r="V44" s="32">
        <f t="shared" si="11"/>
        <v>0</v>
      </c>
      <c r="W44" s="35">
        <v>0</v>
      </c>
      <c r="X44" s="32">
        <f t="shared" si="12"/>
        <v>0</v>
      </c>
      <c r="Y44" s="35">
        <v>0</v>
      </c>
      <c r="Z44" s="32">
        <f t="shared" si="13"/>
        <v>0</v>
      </c>
      <c r="AA44" s="35">
        <v>0</v>
      </c>
      <c r="AB44" s="32">
        <f t="shared" si="14"/>
        <v>0</v>
      </c>
      <c r="AC44" s="32">
        <f t="shared" si="15"/>
        <v>0</v>
      </c>
      <c r="AD44" s="35">
        <v>0</v>
      </c>
      <c r="AE44" s="32">
        <f t="shared" si="16"/>
        <v>0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1</v>
      </c>
      <c r="D45" s="35">
        <v>1</v>
      </c>
      <c r="E45" s="32">
        <f t="shared" si="2"/>
        <v>100</v>
      </c>
      <c r="F45" s="35">
        <v>1</v>
      </c>
      <c r="G45" s="32">
        <f t="shared" si="3"/>
        <v>100</v>
      </c>
      <c r="H45" s="106">
        <f t="shared" si="0"/>
        <v>1</v>
      </c>
      <c r="I45" s="32">
        <f t="shared" si="4"/>
        <v>100</v>
      </c>
      <c r="J45" s="32">
        <f t="shared" si="5"/>
        <v>100</v>
      </c>
      <c r="K45" s="35">
        <v>0</v>
      </c>
      <c r="L45" s="32">
        <f t="shared" si="6"/>
        <v>0</v>
      </c>
      <c r="M45" s="35">
        <v>1</v>
      </c>
      <c r="N45" s="32">
        <f t="shared" si="7"/>
        <v>100</v>
      </c>
      <c r="O45" s="99">
        <f t="shared" si="19"/>
        <v>0</v>
      </c>
      <c r="P45" s="32">
        <f t="shared" si="8"/>
        <v>0</v>
      </c>
      <c r="Q45" s="35">
        <v>0</v>
      </c>
      <c r="R45" s="32">
        <f t="shared" si="9"/>
        <v>0</v>
      </c>
      <c r="S45" s="35">
        <v>0</v>
      </c>
      <c r="T45" s="32">
        <f t="shared" si="10"/>
        <v>0</v>
      </c>
      <c r="U45" s="35">
        <v>0</v>
      </c>
      <c r="V45" s="32">
        <f t="shared" si="11"/>
        <v>0</v>
      </c>
      <c r="W45" s="35">
        <v>0</v>
      </c>
      <c r="X45" s="32">
        <f t="shared" si="12"/>
        <v>0</v>
      </c>
      <c r="Y45" s="35">
        <v>0</v>
      </c>
      <c r="Z45" s="32">
        <f t="shared" si="13"/>
        <v>0</v>
      </c>
      <c r="AA45" s="35">
        <v>0</v>
      </c>
      <c r="AB45" s="32">
        <f t="shared" si="14"/>
        <v>0</v>
      </c>
      <c r="AC45" s="32">
        <f t="shared" si="15"/>
        <v>0</v>
      </c>
      <c r="AD45" s="35">
        <v>0</v>
      </c>
      <c r="AE45" s="32">
        <f t="shared" si="16"/>
        <v>0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0</v>
      </c>
      <c r="D46" s="35">
        <v>0</v>
      </c>
      <c r="E46" s="32">
        <f t="shared" si="2"/>
        <v>0</v>
      </c>
      <c r="F46" s="35">
        <v>0</v>
      </c>
      <c r="G46" s="32">
        <f t="shared" si="3"/>
        <v>0</v>
      </c>
      <c r="H46" s="106">
        <f t="shared" si="0"/>
        <v>0</v>
      </c>
      <c r="I46" s="32">
        <f t="shared" si="4"/>
        <v>0</v>
      </c>
      <c r="J46" s="32">
        <f t="shared" si="5"/>
        <v>0</v>
      </c>
      <c r="K46" s="35">
        <v>0</v>
      </c>
      <c r="L46" s="32">
        <f t="shared" si="6"/>
        <v>0</v>
      </c>
      <c r="M46" s="35">
        <v>0</v>
      </c>
      <c r="N46" s="32">
        <f t="shared" si="7"/>
        <v>0</v>
      </c>
      <c r="O46" s="99">
        <f t="shared" si="19"/>
        <v>0</v>
      </c>
      <c r="P46" s="32">
        <f t="shared" si="8"/>
        <v>0</v>
      </c>
      <c r="Q46" s="35">
        <v>0</v>
      </c>
      <c r="R46" s="32">
        <f t="shared" si="9"/>
        <v>0</v>
      </c>
      <c r="S46" s="35">
        <v>0</v>
      </c>
      <c r="T46" s="32">
        <f t="shared" si="10"/>
        <v>0</v>
      </c>
      <c r="U46" s="35">
        <v>0</v>
      </c>
      <c r="V46" s="32">
        <f t="shared" si="11"/>
        <v>0</v>
      </c>
      <c r="W46" s="35">
        <v>0</v>
      </c>
      <c r="X46" s="32">
        <f t="shared" si="12"/>
        <v>0</v>
      </c>
      <c r="Y46" s="35">
        <v>0</v>
      </c>
      <c r="Z46" s="32">
        <f t="shared" si="13"/>
        <v>0</v>
      </c>
      <c r="AA46" s="35">
        <v>0</v>
      </c>
      <c r="AB46" s="32">
        <f t="shared" si="14"/>
        <v>0</v>
      </c>
      <c r="AC46" s="32">
        <f t="shared" si="15"/>
        <v>0</v>
      </c>
      <c r="AD46" s="35">
        <v>0</v>
      </c>
      <c r="AE46" s="32">
        <f t="shared" si="16"/>
        <v>0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0</v>
      </c>
      <c r="D47" s="35">
        <v>0</v>
      </c>
      <c r="E47" s="32">
        <f t="shared" si="2"/>
        <v>0</v>
      </c>
      <c r="F47" s="35">
        <v>0</v>
      </c>
      <c r="G47" s="32">
        <f t="shared" si="3"/>
        <v>0</v>
      </c>
      <c r="H47" s="106">
        <f t="shared" si="0"/>
        <v>0</v>
      </c>
      <c r="I47" s="32">
        <f t="shared" si="4"/>
        <v>0</v>
      </c>
      <c r="J47" s="32">
        <f t="shared" si="5"/>
        <v>0</v>
      </c>
      <c r="K47" s="35">
        <v>0</v>
      </c>
      <c r="L47" s="32">
        <f t="shared" si="6"/>
        <v>0</v>
      </c>
      <c r="M47" s="35">
        <v>0</v>
      </c>
      <c r="N47" s="32">
        <f t="shared" si="7"/>
        <v>0</v>
      </c>
      <c r="O47" s="99">
        <f t="shared" si="19"/>
        <v>0</v>
      </c>
      <c r="P47" s="32">
        <f t="shared" si="8"/>
        <v>0</v>
      </c>
      <c r="Q47" s="35">
        <v>0</v>
      </c>
      <c r="R47" s="32">
        <f t="shared" si="9"/>
        <v>0</v>
      </c>
      <c r="S47" s="35">
        <v>0</v>
      </c>
      <c r="T47" s="32">
        <f t="shared" si="10"/>
        <v>0</v>
      </c>
      <c r="U47" s="35">
        <v>0</v>
      </c>
      <c r="V47" s="32">
        <f t="shared" si="11"/>
        <v>0</v>
      </c>
      <c r="W47" s="35">
        <v>0</v>
      </c>
      <c r="X47" s="32">
        <f t="shared" si="12"/>
        <v>0</v>
      </c>
      <c r="Y47" s="35">
        <v>0</v>
      </c>
      <c r="Z47" s="32">
        <f t="shared" si="13"/>
        <v>0</v>
      </c>
      <c r="AA47" s="35">
        <v>0</v>
      </c>
      <c r="AB47" s="32">
        <f t="shared" si="14"/>
        <v>0</v>
      </c>
      <c r="AC47" s="32">
        <f t="shared" si="15"/>
        <v>0</v>
      </c>
      <c r="AD47" s="35">
        <v>0</v>
      </c>
      <c r="AE47" s="32">
        <f t="shared" si="16"/>
        <v>0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1</v>
      </c>
      <c r="D48" s="35">
        <v>1</v>
      </c>
      <c r="E48" s="32">
        <f t="shared" si="2"/>
        <v>100</v>
      </c>
      <c r="F48" s="35">
        <v>0</v>
      </c>
      <c r="G48" s="32">
        <f t="shared" si="3"/>
        <v>0</v>
      </c>
      <c r="H48" s="106">
        <f t="shared" si="0"/>
        <v>1</v>
      </c>
      <c r="I48" s="32">
        <f t="shared" si="4"/>
        <v>100</v>
      </c>
      <c r="J48" s="32">
        <f t="shared" si="5"/>
        <v>100</v>
      </c>
      <c r="K48" s="35">
        <v>1</v>
      </c>
      <c r="L48" s="32">
        <f t="shared" si="6"/>
        <v>100</v>
      </c>
      <c r="M48" s="35">
        <v>0</v>
      </c>
      <c r="N48" s="32">
        <f t="shared" si="7"/>
        <v>0</v>
      </c>
      <c r="O48" s="99">
        <f t="shared" si="19"/>
        <v>0</v>
      </c>
      <c r="P48" s="32">
        <f t="shared" si="8"/>
        <v>0</v>
      </c>
      <c r="Q48" s="35">
        <v>0</v>
      </c>
      <c r="R48" s="32">
        <f t="shared" si="9"/>
        <v>0</v>
      </c>
      <c r="S48" s="35">
        <v>0</v>
      </c>
      <c r="T48" s="32">
        <f t="shared" si="10"/>
        <v>0</v>
      </c>
      <c r="U48" s="35">
        <v>0</v>
      </c>
      <c r="V48" s="32">
        <f t="shared" si="11"/>
        <v>0</v>
      </c>
      <c r="W48" s="35">
        <v>0</v>
      </c>
      <c r="X48" s="32">
        <f t="shared" si="12"/>
        <v>0</v>
      </c>
      <c r="Y48" s="35">
        <v>0</v>
      </c>
      <c r="Z48" s="32">
        <f t="shared" si="13"/>
        <v>0</v>
      </c>
      <c r="AA48" s="35">
        <v>1</v>
      </c>
      <c r="AB48" s="32">
        <f t="shared" si="14"/>
        <v>100</v>
      </c>
      <c r="AC48" s="32">
        <f t="shared" si="15"/>
        <v>0</v>
      </c>
      <c r="AD48" s="35">
        <v>0</v>
      </c>
      <c r="AE48" s="32">
        <f t="shared" si="16"/>
        <v>0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5</v>
      </c>
      <c r="D49" s="35">
        <v>5</v>
      </c>
      <c r="E49" s="32">
        <f t="shared" si="2"/>
        <v>100</v>
      </c>
      <c r="F49" s="35">
        <v>0</v>
      </c>
      <c r="G49" s="32">
        <f t="shared" si="3"/>
        <v>0</v>
      </c>
      <c r="H49" s="106">
        <f t="shared" si="0"/>
        <v>5</v>
      </c>
      <c r="I49" s="32">
        <f t="shared" si="4"/>
        <v>100</v>
      </c>
      <c r="J49" s="32">
        <f t="shared" si="5"/>
        <v>100</v>
      </c>
      <c r="K49" s="35">
        <v>5</v>
      </c>
      <c r="L49" s="32">
        <f t="shared" si="6"/>
        <v>100</v>
      </c>
      <c r="M49" s="35">
        <v>0</v>
      </c>
      <c r="N49" s="32">
        <f t="shared" si="7"/>
        <v>0</v>
      </c>
      <c r="O49" s="99">
        <f t="shared" si="19"/>
        <v>0</v>
      </c>
      <c r="P49" s="32">
        <f t="shared" si="8"/>
        <v>0</v>
      </c>
      <c r="Q49" s="35">
        <v>0</v>
      </c>
      <c r="R49" s="32">
        <f t="shared" si="9"/>
        <v>0</v>
      </c>
      <c r="S49" s="35">
        <v>0</v>
      </c>
      <c r="T49" s="32">
        <f t="shared" si="10"/>
        <v>0</v>
      </c>
      <c r="U49" s="35">
        <v>0</v>
      </c>
      <c r="V49" s="32">
        <f t="shared" si="11"/>
        <v>0</v>
      </c>
      <c r="W49" s="35">
        <v>0</v>
      </c>
      <c r="X49" s="32">
        <f t="shared" si="12"/>
        <v>0</v>
      </c>
      <c r="Y49" s="35">
        <v>0</v>
      </c>
      <c r="Z49" s="32">
        <f t="shared" si="13"/>
        <v>0</v>
      </c>
      <c r="AA49" s="35">
        <v>0</v>
      </c>
      <c r="AB49" s="32">
        <f t="shared" si="14"/>
        <v>0</v>
      </c>
      <c r="AC49" s="32">
        <f t="shared" si="15"/>
        <v>0</v>
      </c>
      <c r="AD49" s="35">
        <v>5</v>
      </c>
      <c r="AE49" s="32">
        <f t="shared" si="16"/>
        <v>100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1</v>
      </c>
      <c r="D50" s="35">
        <v>1</v>
      </c>
      <c r="E50" s="32">
        <f t="shared" si="2"/>
        <v>100</v>
      </c>
      <c r="F50" s="35">
        <v>0</v>
      </c>
      <c r="G50" s="32">
        <f t="shared" si="3"/>
        <v>0</v>
      </c>
      <c r="H50" s="106">
        <f t="shared" si="0"/>
        <v>1</v>
      </c>
      <c r="I50" s="32">
        <f t="shared" si="4"/>
        <v>100</v>
      </c>
      <c r="J50" s="32">
        <f t="shared" si="5"/>
        <v>100</v>
      </c>
      <c r="K50" s="35">
        <v>1</v>
      </c>
      <c r="L50" s="32">
        <f t="shared" si="6"/>
        <v>100</v>
      </c>
      <c r="M50" s="35">
        <v>0</v>
      </c>
      <c r="N50" s="32">
        <f t="shared" si="7"/>
        <v>0</v>
      </c>
      <c r="O50" s="99">
        <f t="shared" si="19"/>
        <v>0</v>
      </c>
      <c r="P50" s="32">
        <f t="shared" si="8"/>
        <v>0</v>
      </c>
      <c r="Q50" s="35">
        <v>0</v>
      </c>
      <c r="R50" s="32">
        <f t="shared" si="9"/>
        <v>0</v>
      </c>
      <c r="S50" s="35">
        <v>0</v>
      </c>
      <c r="T50" s="32">
        <f t="shared" si="10"/>
        <v>0</v>
      </c>
      <c r="U50" s="35">
        <v>1</v>
      </c>
      <c r="V50" s="32">
        <f t="shared" si="11"/>
        <v>100</v>
      </c>
      <c r="W50" s="35">
        <v>0</v>
      </c>
      <c r="X50" s="32">
        <f t="shared" si="12"/>
        <v>0</v>
      </c>
      <c r="Y50" s="35">
        <v>0</v>
      </c>
      <c r="Z50" s="32">
        <f t="shared" si="13"/>
        <v>0</v>
      </c>
      <c r="AA50" s="35">
        <v>0</v>
      </c>
      <c r="AB50" s="32">
        <f t="shared" si="14"/>
        <v>0</v>
      </c>
      <c r="AC50" s="32">
        <f t="shared" si="15"/>
        <v>0</v>
      </c>
      <c r="AD50" s="35">
        <v>0</v>
      </c>
      <c r="AE50" s="32">
        <f t="shared" si="16"/>
        <v>0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3</v>
      </c>
      <c r="D51" s="35">
        <v>3</v>
      </c>
      <c r="E51" s="32">
        <f t="shared" si="2"/>
        <v>100</v>
      </c>
      <c r="F51" s="35">
        <v>2</v>
      </c>
      <c r="G51" s="32">
        <f t="shared" si="3"/>
        <v>66.666666666666657</v>
      </c>
      <c r="H51" s="106">
        <f t="shared" si="0"/>
        <v>3</v>
      </c>
      <c r="I51" s="32">
        <f t="shared" si="4"/>
        <v>100</v>
      </c>
      <c r="J51" s="32">
        <f t="shared" si="5"/>
        <v>100</v>
      </c>
      <c r="K51" s="35">
        <v>3</v>
      </c>
      <c r="L51" s="32">
        <f t="shared" si="6"/>
        <v>100</v>
      </c>
      <c r="M51" s="35">
        <v>0</v>
      </c>
      <c r="N51" s="32">
        <f t="shared" si="7"/>
        <v>0</v>
      </c>
      <c r="O51" s="99">
        <f t="shared" si="19"/>
        <v>0</v>
      </c>
      <c r="P51" s="32">
        <f t="shared" si="8"/>
        <v>0</v>
      </c>
      <c r="Q51" s="35">
        <v>0</v>
      </c>
      <c r="R51" s="32">
        <f t="shared" si="9"/>
        <v>0</v>
      </c>
      <c r="S51" s="35">
        <v>0</v>
      </c>
      <c r="T51" s="32">
        <f t="shared" si="10"/>
        <v>0</v>
      </c>
      <c r="U51" s="35">
        <v>1</v>
      </c>
      <c r="V51" s="32">
        <f t="shared" si="11"/>
        <v>33.333333333333329</v>
      </c>
      <c r="W51" s="35">
        <v>0</v>
      </c>
      <c r="X51" s="32">
        <f t="shared" si="12"/>
        <v>0</v>
      </c>
      <c r="Y51" s="35">
        <v>0</v>
      </c>
      <c r="Z51" s="32">
        <f t="shared" si="13"/>
        <v>0</v>
      </c>
      <c r="AA51" s="35">
        <v>0</v>
      </c>
      <c r="AB51" s="32">
        <f t="shared" si="14"/>
        <v>0</v>
      </c>
      <c r="AC51" s="32">
        <f t="shared" si="15"/>
        <v>0</v>
      </c>
      <c r="AD51" s="35">
        <v>0</v>
      </c>
      <c r="AE51" s="32">
        <f t="shared" si="16"/>
        <v>0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0</v>
      </c>
      <c r="D52" s="35">
        <v>0</v>
      </c>
      <c r="E52" s="32">
        <f t="shared" si="2"/>
        <v>0</v>
      </c>
      <c r="F52" s="35">
        <v>0</v>
      </c>
      <c r="G52" s="32">
        <f t="shared" si="3"/>
        <v>0</v>
      </c>
      <c r="H52" s="106">
        <f t="shared" si="0"/>
        <v>0</v>
      </c>
      <c r="I52" s="32">
        <f t="shared" si="4"/>
        <v>0</v>
      </c>
      <c r="J52" s="32">
        <f t="shared" si="5"/>
        <v>0</v>
      </c>
      <c r="K52" s="35">
        <v>0</v>
      </c>
      <c r="L52" s="32">
        <f t="shared" si="6"/>
        <v>0</v>
      </c>
      <c r="M52" s="35">
        <v>0</v>
      </c>
      <c r="N52" s="32">
        <f t="shared" si="7"/>
        <v>0</v>
      </c>
      <c r="O52" s="99">
        <f t="shared" si="19"/>
        <v>0</v>
      </c>
      <c r="P52" s="32">
        <f t="shared" si="8"/>
        <v>0</v>
      </c>
      <c r="Q52" s="35">
        <v>0</v>
      </c>
      <c r="R52" s="32">
        <f t="shared" si="9"/>
        <v>0</v>
      </c>
      <c r="S52" s="35">
        <v>0</v>
      </c>
      <c r="T52" s="32">
        <f t="shared" si="10"/>
        <v>0</v>
      </c>
      <c r="U52" s="35">
        <v>0</v>
      </c>
      <c r="V52" s="32">
        <f t="shared" si="11"/>
        <v>0</v>
      </c>
      <c r="W52" s="35">
        <v>0</v>
      </c>
      <c r="X52" s="32">
        <f t="shared" si="12"/>
        <v>0</v>
      </c>
      <c r="Y52" s="35">
        <v>0</v>
      </c>
      <c r="Z52" s="32">
        <f t="shared" si="13"/>
        <v>0</v>
      </c>
      <c r="AA52" s="35">
        <v>0</v>
      </c>
      <c r="AB52" s="32">
        <f t="shared" si="14"/>
        <v>0</v>
      </c>
      <c r="AC52" s="32">
        <f t="shared" si="15"/>
        <v>0</v>
      </c>
      <c r="AD52" s="35">
        <v>0</v>
      </c>
      <c r="AE52" s="32">
        <f t="shared" si="16"/>
        <v>0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5</v>
      </c>
      <c r="D53" s="35">
        <v>5</v>
      </c>
      <c r="E53" s="32">
        <f t="shared" si="2"/>
        <v>100</v>
      </c>
      <c r="F53" s="35">
        <v>4</v>
      </c>
      <c r="G53" s="32">
        <f t="shared" si="3"/>
        <v>80</v>
      </c>
      <c r="H53" s="106">
        <f t="shared" si="0"/>
        <v>5</v>
      </c>
      <c r="I53" s="32">
        <f t="shared" si="4"/>
        <v>100</v>
      </c>
      <c r="J53" s="32">
        <f t="shared" si="5"/>
        <v>100</v>
      </c>
      <c r="K53" s="35">
        <v>5</v>
      </c>
      <c r="L53" s="32">
        <f t="shared" si="6"/>
        <v>100</v>
      </c>
      <c r="M53" s="35">
        <v>0</v>
      </c>
      <c r="N53" s="32">
        <f t="shared" si="7"/>
        <v>0</v>
      </c>
      <c r="O53" s="99">
        <f t="shared" si="19"/>
        <v>0</v>
      </c>
      <c r="P53" s="32">
        <f t="shared" si="8"/>
        <v>0</v>
      </c>
      <c r="Q53" s="35">
        <v>0</v>
      </c>
      <c r="R53" s="32">
        <f t="shared" si="9"/>
        <v>0</v>
      </c>
      <c r="S53" s="35">
        <v>2</v>
      </c>
      <c r="T53" s="32">
        <f t="shared" si="10"/>
        <v>40</v>
      </c>
      <c r="U53" s="35">
        <v>1</v>
      </c>
      <c r="V53" s="32">
        <f t="shared" si="11"/>
        <v>20</v>
      </c>
      <c r="W53" s="35">
        <v>1</v>
      </c>
      <c r="X53" s="32">
        <f t="shared" si="12"/>
        <v>20</v>
      </c>
      <c r="Y53" s="35">
        <v>1</v>
      </c>
      <c r="Z53" s="32">
        <f t="shared" si="13"/>
        <v>20</v>
      </c>
      <c r="AA53" s="35">
        <v>0</v>
      </c>
      <c r="AB53" s="32">
        <f t="shared" si="14"/>
        <v>0</v>
      </c>
      <c r="AC53" s="32">
        <f t="shared" si="15"/>
        <v>0</v>
      </c>
      <c r="AD53" s="35">
        <v>1</v>
      </c>
      <c r="AE53" s="32">
        <f t="shared" si="16"/>
        <v>20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32</v>
      </c>
      <c r="D54" s="35">
        <v>32</v>
      </c>
      <c r="E54" s="32">
        <f t="shared" si="2"/>
        <v>100</v>
      </c>
      <c r="F54" s="35">
        <v>1</v>
      </c>
      <c r="G54" s="32">
        <f t="shared" si="3"/>
        <v>3.125</v>
      </c>
      <c r="H54" s="106">
        <f t="shared" si="0"/>
        <v>27</v>
      </c>
      <c r="I54" s="32">
        <f t="shared" si="4"/>
        <v>84.375</v>
      </c>
      <c r="J54" s="32">
        <f t="shared" si="5"/>
        <v>84.375</v>
      </c>
      <c r="K54" s="35">
        <v>22</v>
      </c>
      <c r="L54" s="32">
        <f t="shared" si="6"/>
        <v>68.75</v>
      </c>
      <c r="M54" s="35">
        <v>5</v>
      </c>
      <c r="N54" s="32">
        <f t="shared" si="7"/>
        <v>15.625</v>
      </c>
      <c r="O54" s="99">
        <f t="shared" si="19"/>
        <v>5</v>
      </c>
      <c r="P54" s="32">
        <f t="shared" si="8"/>
        <v>15.625</v>
      </c>
      <c r="Q54" s="35">
        <v>0</v>
      </c>
      <c r="R54" s="32">
        <f t="shared" si="9"/>
        <v>0</v>
      </c>
      <c r="S54" s="35">
        <v>5</v>
      </c>
      <c r="T54" s="32">
        <f t="shared" si="10"/>
        <v>15.625</v>
      </c>
      <c r="U54" s="35">
        <v>0</v>
      </c>
      <c r="V54" s="32">
        <f t="shared" si="11"/>
        <v>0</v>
      </c>
      <c r="W54" s="35">
        <v>0</v>
      </c>
      <c r="X54" s="32">
        <f t="shared" si="12"/>
        <v>0</v>
      </c>
      <c r="Y54" s="35">
        <v>0</v>
      </c>
      <c r="Z54" s="32">
        <f t="shared" si="13"/>
        <v>0</v>
      </c>
      <c r="AA54" s="35">
        <v>0</v>
      </c>
      <c r="AB54" s="32">
        <f t="shared" si="14"/>
        <v>0</v>
      </c>
      <c r="AC54" s="32">
        <f t="shared" si="15"/>
        <v>0</v>
      </c>
      <c r="AD54" s="35">
        <v>0</v>
      </c>
      <c r="AE54" s="32">
        <f t="shared" si="16"/>
        <v>0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173</v>
      </c>
      <c r="D55" s="10">
        <f>SUM(D56:D63)</f>
        <v>160</v>
      </c>
      <c r="E55" s="43">
        <f>IF(C55=0,0,D55/C55*100)</f>
        <v>92.48554913294798</v>
      </c>
      <c r="F55" s="10">
        <f>SUM(F56:F63)</f>
        <v>102</v>
      </c>
      <c r="G55" s="43">
        <f>IF(D55=0,0,F55/D55*100)</f>
        <v>63.749999999999993</v>
      </c>
      <c r="H55" s="61">
        <f>SUM(H56:H63)</f>
        <v>138</v>
      </c>
      <c r="I55" s="43">
        <f>IF(D55=0,0,H55/D55*100)</f>
        <v>86.25</v>
      </c>
      <c r="J55" s="43">
        <f>IF(C55=0,0,H55/C55*100)</f>
        <v>79.76878612716763</v>
      </c>
      <c r="K55" s="10">
        <f>SUM(K56:K63)</f>
        <v>77</v>
      </c>
      <c r="L55" s="43">
        <f>IF(D55=0,0,K55/D55*100)</f>
        <v>48.125</v>
      </c>
      <c r="M55" s="10">
        <f>SUM(M56:M63)</f>
        <v>61</v>
      </c>
      <c r="N55" s="43">
        <f>IF(D55=0,0,M55/D55*100)</f>
        <v>38.125</v>
      </c>
      <c r="O55" s="61">
        <f>SUM(O56:O63)</f>
        <v>22</v>
      </c>
      <c r="P55" s="43">
        <f>IF(D55=0,0,O55/D55*100)</f>
        <v>13.750000000000002</v>
      </c>
      <c r="Q55" s="10">
        <f>SUM(Q56:Q63)</f>
        <v>3</v>
      </c>
      <c r="R55" s="43">
        <f t="shared" si="9"/>
        <v>13.636363636363635</v>
      </c>
      <c r="S55" s="10">
        <f>SUM(S56:S63)</f>
        <v>11</v>
      </c>
      <c r="T55" s="43">
        <f>IF(D55=0,0,S55/D55*100)</f>
        <v>6.8750000000000009</v>
      </c>
      <c r="U55" s="10">
        <f>SUM(U56:U63)</f>
        <v>15</v>
      </c>
      <c r="V55" s="43">
        <f t="shared" si="11"/>
        <v>9.375</v>
      </c>
      <c r="W55" s="10">
        <f>SUM(W56:W63)</f>
        <v>1</v>
      </c>
      <c r="X55" s="43">
        <f>IF(D55=0,0,W55/D55*100)</f>
        <v>0.625</v>
      </c>
      <c r="Y55" s="10">
        <f>SUM(Y56:Y63)</f>
        <v>31</v>
      </c>
      <c r="Z55" s="43">
        <f>IF(D55=0,0,Y55/D55*100)</f>
        <v>19.375</v>
      </c>
      <c r="AA55" s="10">
        <f>SUM(AA56:AA63)</f>
        <v>0</v>
      </c>
      <c r="AB55" s="43">
        <f>IF(D55=0,0,AA55/D55*100)</f>
        <v>0</v>
      </c>
      <c r="AC55" s="43">
        <f>IF(Y55=0,0,AA55/Y55*100)</f>
        <v>0</v>
      </c>
      <c r="AD55" s="10">
        <f>SUM(AD56:AD63)</f>
        <v>26</v>
      </c>
      <c r="AE55" s="43">
        <f t="shared" si="16"/>
        <v>16.25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0</v>
      </c>
      <c r="D56" s="35">
        <v>0</v>
      </c>
      <c r="E56" s="32">
        <f t="shared" si="2"/>
        <v>0</v>
      </c>
      <c r="F56" s="35">
        <v>0</v>
      </c>
      <c r="G56" s="32">
        <f t="shared" si="3"/>
        <v>0</v>
      </c>
      <c r="H56" s="106">
        <f t="shared" si="0"/>
        <v>0</v>
      </c>
      <c r="I56" s="32">
        <f t="shared" si="4"/>
        <v>0</v>
      </c>
      <c r="J56" s="32">
        <f t="shared" si="5"/>
        <v>0</v>
      </c>
      <c r="K56" s="35">
        <v>0</v>
      </c>
      <c r="L56" s="32">
        <f t="shared" si="6"/>
        <v>0</v>
      </c>
      <c r="M56" s="35">
        <v>0</v>
      </c>
      <c r="N56" s="32">
        <f t="shared" si="7"/>
        <v>0</v>
      </c>
      <c r="O56" s="99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0</v>
      </c>
      <c r="T56" s="32">
        <f t="shared" si="10"/>
        <v>0</v>
      </c>
      <c r="U56" s="35">
        <v>0</v>
      </c>
      <c r="V56" s="32">
        <f t="shared" si="11"/>
        <v>0</v>
      </c>
      <c r="W56" s="35">
        <v>0</v>
      </c>
      <c r="X56" s="32">
        <f t="shared" si="12"/>
        <v>0</v>
      </c>
      <c r="Y56" s="35">
        <v>0</v>
      </c>
      <c r="Z56" s="32">
        <f t="shared" si="13"/>
        <v>0</v>
      </c>
      <c r="AA56" s="35">
        <v>0</v>
      </c>
      <c r="AB56" s="32">
        <f t="shared" si="14"/>
        <v>0</v>
      </c>
      <c r="AC56" s="32">
        <f t="shared" si="15"/>
        <v>0</v>
      </c>
      <c r="AD56" s="35">
        <v>0</v>
      </c>
      <c r="AE56" s="32">
        <f t="shared" si="16"/>
        <v>0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0</v>
      </c>
      <c r="D57" s="35">
        <v>0</v>
      </c>
      <c r="E57" s="32">
        <f t="shared" si="2"/>
        <v>0</v>
      </c>
      <c r="F57" s="35">
        <v>0</v>
      </c>
      <c r="G57" s="32">
        <f t="shared" si="3"/>
        <v>0</v>
      </c>
      <c r="H57" s="106">
        <f t="shared" si="0"/>
        <v>0</v>
      </c>
      <c r="I57" s="32">
        <f t="shared" si="4"/>
        <v>0</v>
      </c>
      <c r="J57" s="32">
        <f t="shared" si="5"/>
        <v>0</v>
      </c>
      <c r="K57" s="35">
        <v>0</v>
      </c>
      <c r="L57" s="32">
        <f t="shared" si="6"/>
        <v>0</v>
      </c>
      <c r="M57" s="35">
        <v>0</v>
      </c>
      <c r="N57" s="32">
        <f t="shared" si="7"/>
        <v>0</v>
      </c>
      <c r="O57" s="99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0</v>
      </c>
      <c r="V57" s="32">
        <f t="shared" si="11"/>
        <v>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18</v>
      </c>
      <c r="D58" s="35">
        <v>18</v>
      </c>
      <c r="E58" s="32">
        <f t="shared" si="2"/>
        <v>100</v>
      </c>
      <c r="F58" s="35">
        <v>13</v>
      </c>
      <c r="G58" s="32">
        <f t="shared" si="3"/>
        <v>72.222222222222214</v>
      </c>
      <c r="H58" s="106">
        <f t="shared" si="0"/>
        <v>18</v>
      </c>
      <c r="I58" s="32">
        <f t="shared" si="4"/>
        <v>100</v>
      </c>
      <c r="J58" s="32">
        <f t="shared" si="5"/>
        <v>100</v>
      </c>
      <c r="K58" s="35">
        <v>10</v>
      </c>
      <c r="L58" s="32">
        <f t="shared" si="6"/>
        <v>55.555555555555557</v>
      </c>
      <c r="M58" s="35">
        <v>8</v>
      </c>
      <c r="N58" s="32">
        <f t="shared" si="7"/>
        <v>44.444444444444443</v>
      </c>
      <c r="O58" s="99">
        <f t="shared" si="20"/>
        <v>0</v>
      </c>
      <c r="P58" s="32">
        <f t="shared" si="8"/>
        <v>0</v>
      </c>
      <c r="Q58" s="35">
        <v>0</v>
      </c>
      <c r="R58" s="32">
        <f t="shared" si="9"/>
        <v>0</v>
      </c>
      <c r="S58" s="35">
        <v>4</v>
      </c>
      <c r="T58" s="32">
        <f t="shared" si="10"/>
        <v>22.222222222222221</v>
      </c>
      <c r="U58" s="35">
        <v>0</v>
      </c>
      <c r="V58" s="32">
        <f t="shared" si="11"/>
        <v>0</v>
      </c>
      <c r="W58" s="35">
        <v>0</v>
      </c>
      <c r="X58" s="32">
        <f t="shared" si="12"/>
        <v>0</v>
      </c>
      <c r="Y58" s="35">
        <v>2</v>
      </c>
      <c r="Z58" s="32">
        <f t="shared" si="13"/>
        <v>11.111111111111111</v>
      </c>
      <c r="AA58" s="35">
        <v>0</v>
      </c>
      <c r="AB58" s="32">
        <f t="shared" si="14"/>
        <v>0</v>
      </c>
      <c r="AC58" s="32">
        <f t="shared" si="15"/>
        <v>0</v>
      </c>
      <c r="AD58" s="35">
        <v>4</v>
      </c>
      <c r="AE58" s="32">
        <f t="shared" si="16"/>
        <v>22.222222222222221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0</v>
      </c>
      <c r="D59" s="35">
        <v>0</v>
      </c>
      <c r="E59" s="32">
        <f t="shared" si="2"/>
        <v>0</v>
      </c>
      <c r="F59" s="35">
        <v>0</v>
      </c>
      <c r="G59" s="32">
        <f t="shared" si="3"/>
        <v>0</v>
      </c>
      <c r="H59" s="106">
        <f t="shared" si="0"/>
        <v>0</v>
      </c>
      <c r="I59" s="32">
        <f t="shared" si="4"/>
        <v>0</v>
      </c>
      <c r="J59" s="32">
        <f t="shared" si="5"/>
        <v>0</v>
      </c>
      <c r="K59" s="35">
        <v>0</v>
      </c>
      <c r="L59" s="32">
        <f t="shared" si="6"/>
        <v>0</v>
      </c>
      <c r="M59" s="35">
        <v>0</v>
      </c>
      <c r="N59" s="32">
        <f t="shared" si="7"/>
        <v>0</v>
      </c>
      <c r="O59" s="99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0</v>
      </c>
      <c r="T59" s="32">
        <f t="shared" si="10"/>
        <v>0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0</v>
      </c>
      <c r="Z59" s="32">
        <f t="shared" si="13"/>
        <v>0</v>
      </c>
      <c r="AA59" s="35">
        <v>0</v>
      </c>
      <c r="AB59" s="32">
        <f t="shared" si="14"/>
        <v>0</v>
      </c>
      <c r="AC59" s="32">
        <f t="shared" si="15"/>
        <v>0</v>
      </c>
      <c r="AD59" s="35">
        <v>0</v>
      </c>
      <c r="AE59" s="32">
        <f t="shared" si="16"/>
        <v>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53</v>
      </c>
      <c r="D60" s="35">
        <v>46</v>
      </c>
      <c r="E60" s="32">
        <f t="shared" si="2"/>
        <v>86.79245283018868</v>
      </c>
      <c r="F60" s="35">
        <v>25</v>
      </c>
      <c r="G60" s="32">
        <f t="shared" si="3"/>
        <v>54.347826086956516</v>
      </c>
      <c r="H60" s="106">
        <f t="shared" si="0"/>
        <v>34</v>
      </c>
      <c r="I60" s="32">
        <f t="shared" si="4"/>
        <v>73.91304347826086</v>
      </c>
      <c r="J60" s="32">
        <f t="shared" si="5"/>
        <v>64.15094339622641</v>
      </c>
      <c r="K60" s="35">
        <v>16</v>
      </c>
      <c r="L60" s="32">
        <f t="shared" si="6"/>
        <v>34.782608695652172</v>
      </c>
      <c r="M60" s="35">
        <v>18</v>
      </c>
      <c r="N60" s="32">
        <f t="shared" si="7"/>
        <v>39.130434782608695</v>
      </c>
      <c r="O60" s="99">
        <f t="shared" si="20"/>
        <v>12</v>
      </c>
      <c r="P60" s="32">
        <f t="shared" si="8"/>
        <v>26.086956521739129</v>
      </c>
      <c r="Q60" s="35">
        <v>0</v>
      </c>
      <c r="R60" s="32">
        <f t="shared" si="9"/>
        <v>0</v>
      </c>
      <c r="S60" s="35">
        <v>2</v>
      </c>
      <c r="T60" s="32">
        <f t="shared" si="10"/>
        <v>4.3478260869565215</v>
      </c>
      <c r="U60" s="35">
        <v>8</v>
      </c>
      <c r="V60" s="32">
        <f t="shared" si="11"/>
        <v>17.391304347826086</v>
      </c>
      <c r="W60" s="35">
        <v>0</v>
      </c>
      <c r="X60" s="32">
        <f t="shared" si="12"/>
        <v>0</v>
      </c>
      <c r="Y60" s="35">
        <v>12</v>
      </c>
      <c r="Z60" s="32">
        <f t="shared" si="13"/>
        <v>26.086956521739129</v>
      </c>
      <c r="AA60" s="35">
        <v>0</v>
      </c>
      <c r="AB60" s="32">
        <f t="shared" si="14"/>
        <v>0</v>
      </c>
      <c r="AC60" s="32">
        <f t="shared" si="15"/>
        <v>0</v>
      </c>
      <c r="AD60" s="35">
        <v>14</v>
      </c>
      <c r="AE60" s="32">
        <f t="shared" si="16"/>
        <v>30.434782608695656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1</v>
      </c>
      <c r="D61" s="35">
        <v>1</v>
      </c>
      <c r="E61" s="32">
        <f t="shared" si="2"/>
        <v>100</v>
      </c>
      <c r="F61" s="35">
        <v>1</v>
      </c>
      <c r="G61" s="32">
        <f t="shared" si="3"/>
        <v>100</v>
      </c>
      <c r="H61" s="106">
        <f t="shared" si="0"/>
        <v>1</v>
      </c>
      <c r="I61" s="32">
        <f t="shared" si="4"/>
        <v>100</v>
      </c>
      <c r="J61" s="32">
        <f t="shared" si="5"/>
        <v>100</v>
      </c>
      <c r="K61" s="35">
        <v>1</v>
      </c>
      <c r="L61" s="32">
        <f t="shared" si="6"/>
        <v>100</v>
      </c>
      <c r="M61" s="35">
        <v>0</v>
      </c>
      <c r="N61" s="32">
        <f t="shared" si="7"/>
        <v>0</v>
      </c>
      <c r="O61" s="99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0</v>
      </c>
      <c r="T61" s="32">
        <f t="shared" si="10"/>
        <v>0</v>
      </c>
      <c r="U61" s="35">
        <v>0</v>
      </c>
      <c r="V61" s="32">
        <f t="shared" si="11"/>
        <v>0</v>
      </c>
      <c r="W61" s="35">
        <v>0</v>
      </c>
      <c r="X61" s="32">
        <f t="shared" si="12"/>
        <v>0</v>
      </c>
      <c r="Y61" s="35">
        <v>0</v>
      </c>
      <c r="Z61" s="32">
        <f t="shared" si="13"/>
        <v>0</v>
      </c>
      <c r="AA61" s="35">
        <v>0</v>
      </c>
      <c r="AB61" s="32">
        <f t="shared" si="14"/>
        <v>0</v>
      </c>
      <c r="AC61" s="32">
        <f t="shared" si="15"/>
        <v>0</v>
      </c>
      <c r="AD61" s="35">
        <v>0</v>
      </c>
      <c r="AE61" s="32">
        <f t="shared" si="16"/>
        <v>0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8</v>
      </c>
      <c r="D62" s="35">
        <v>8</v>
      </c>
      <c r="E62" s="32">
        <f t="shared" si="2"/>
        <v>100</v>
      </c>
      <c r="F62" s="35">
        <v>4</v>
      </c>
      <c r="G62" s="32">
        <f t="shared" si="3"/>
        <v>50</v>
      </c>
      <c r="H62" s="106">
        <f t="shared" si="0"/>
        <v>7</v>
      </c>
      <c r="I62" s="32">
        <f t="shared" si="4"/>
        <v>87.5</v>
      </c>
      <c r="J62" s="32">
        <f t="shared" si="5"/>
        <v>87.5</v>
      </c>
      <c r="K62" s="35">
        <v>6</v>
      </c>
      <c r="L62" s="32">
        <f t="shared" si="6"/>
        <v>75</v>
      </c>
      <c r="M62" s="35">
        <v>1</v>
      </c>
      <c r="N62" s="32">
        <f t="shared" si="7"/>
        <v>12.5</v>
      </c>
      <c r="O62" s="99">
        <f t="shared" si="20"/>
        <v>1</v>
      </c>
      <c r="P62" s="32">
        <f t="shared" si="8"/>
        <v>12.5</v>
      </c>
      <c r="Q62" s="35">
        <v>0</v>
      </c>
      <c r="R62" s="32">
        <f t="shared" si="9"/>
        <v>0</v>
      </c>
      <c r="S62" s="35">
        <v>0</v>
      </c>
      <c r="T62" s="32">
        <f t="shared" si="10"/>
        <v>0</v>
      </c>
      <c r="U62" s="35">
        <v>1</v>
      </c>
      <c r="V62" s="32">
        <f t="shared" si="11"/>
        <v>12.5</v>
      </c>
      <c r="W62" s="35">
        <v>0</v>
      </c>
      <c r="X62" s="32">
        <f t="shared" si="12"/>
        <v>0</v>
      </c>
      <c r="Y62" s="35">
        <v>1</v>
      </c>
      <c r="Z62" s="32">
        <f t="shared" si="13"/>
        <v>12.5</v>
      </c>
      <c r="AA62" s="35">
        <v>0</v>
      </c>
      <c r="AB62" s="32">
        <f t="shared" si="14"/>
        <v>0</v>
      </c>
      <c r="AC62" s="32">
        <f t="shared" si="15"/>
        <v>0</v>
      </c>
      <c r="AD62" s="35">
        <v>0</v>
      </c>
      <c r="AE62" s="32">
        <f t="shared" si="16"/>
        <v>0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93</v>
      </c>
      <c r="D63" s="35">
        <v>87</v>
      </c>
      <c r="E63" s="32">
        <f t="shared" si="2"/>
        <v>93.548387096774192</v>
      </c>
      <c r="F63" s="35">
        <v>59</v>
      </c>
      <c r="G63" s="32">
        <f t="shared" si="3"/>
        <v>67.81609195402298</v>
      </c>
      <c r="H63" s="106">
        <f t="shared" si="0"/>
        <v>78</v>
      </c>
      <c r="I63" s="32">
        <f t="shared" si="4"/>
        <v>89.65517241379311</v>
      </c>
      <c r="J63" s="32">
        <f t="shared" si="5"/>
        <v>83.870967741935488</v>
      </c>
      <c r="K63" s="35">
        <v>44</v>
      </c>
      <c r="L63" s="32">
        <f t="shared" si="6"/>
        <v>50.574712643678168</v>
      </c>
      <c r="M63" s="35">
        <v>34</v>
      </c>
      <c r="N63" s="32">
        <f t="shared" si="7"/>
        <v>39.080459770114942</v>
      </c>
      <c r="O63" s="99">
        <f t="shared" si="20"/>
        <v>9</v>
      </c>
      <c r="P63" s="32">
        <f t="shared" si="8"/>
        <v>10.344827586206897</v>
      </c>
      <c r="Q63" s="35">
        <v>3</v>
      </c>
      <c r="R63" s="32">
        <f t="shared" si="9"/>
        <v>33.333333333333329</v>
      </c>
      <c r="S63" s="35">
        <v>5</v>
      </c>
      <c r="T63" s="32">
        <f t="shared" si="10"/>
        <v>5.7471264367816088</v>
      </c>
      <c r="U63" s="35">
        <v>6</v>
      </c>
      <c r="V63" s="32">
        <f t="shared" si="11"/>
        <v>6.8965517241379306</v>
      </c>
      <c r="W63" s="35">
        <v>1</v>
      </c>
      <c r="X63" s="32">
        <f t="shared" si="12"/>
        <v>1.1494252873563218</v>
      </c>
      <c r="Y63" s="35">
        <v>16</v>
      </c>
      <c r="Z63" s="32">
        <f t="shared" si="13"/>
        <v>18.390804597701148</v>
      </c>
      <c r="AA63" s="35">
        <v>0</v>
      </c>
      <c r="AB63" s="32">
        <f t="shared" si="14"/>
        <v>0</v>
      </c>
      <c r="AC63" s="32">
        <f t="shared" si="15"/>
        <v>0</v>
      </c>
      <c r="AD63" s="35">
        <v>8</v>
      </c>
      <c r="AE63" s="32">
        <f t="shared" si="16"/>
        <v>9.1954022988505741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6</v>
      </c>
      <c r="D64" s="10">
        <f>SUM(D65:D71)</f>
        <v>6</v>
      </c>
      <c r="E64" s="43">
        <f>IF(C64=0,0,D64/C64*100)</f>
        <v>100</v>
      </c>
      <c r="F64" s="10">
        <f>SUM(F65:F71)</f>
        <v>5</v>
      </c>
      <c r="G64" s="43">
        <f>IF(D64=0,0,F64/D64*100)</f>
        <v>83.333333333333343</v>
      </c>
      <c r="H64" s="61">
        <f>SUM(H65:H71)</f>
        <v>6</v>
      </c>
      <c r="I64" s="43">
        <f>IF(D64=0,0,H64/D64*100)</f>
        <v>100</v>
      </c>
      <c r="J64" s="43">
        <f>IF(C64=0,0,H64/C64*100)</f>
        <v>100</v>
      </c>
      <c r="K64" s="10">
        <f>SUM(K65:K71)</f>
        <v>3</v>
      </c>
      <c r="L64" s="43">
        <f>IF(D64=0,0,K64/D64*100)</f>
        <v>50</v>
      </c>
      <c r="M64" s="10">
        <f>SUM(M65:M71)</f>
        <v>3</v>
      </c>
      <c r="N64" s="43">
        <f>IF(D64=0,0,M64/D64*100)</f>
        <v>50</v>
      </c>
      <c r="O64" s="61">
        <f>SUM(O65:O71)</f>
        <v>0</v>
      </c>
      <c r="P64" s="43">
        <f>IF(D64=0,0,O64/D64*100)</f>
        <v>0</v>
      </c>
      <c r="Q64" s="10">
        <f>SUM(Q65:Q71)</f>
        <v>0</v>
      </c>
      <c r="R64" s="43">
        <f t="shared" si="9"/>
        <v>0</v>
      </c>
      <c r="S64" s="10">
        <f>SUM(S65:S71)</f>
        <v>1</v>
      </c>
      <c r="T64" s="43">
        <f>IF(D64=0,0,S64/D64*100)</f>
        <v>16.666666666666664</v>
      </c>
      <c r="U64" s="10">
        <f>SUM(U65:U71)</f>
        <v>5</v>
      </c>
      <c r="V64" s="43">
        <f t="shared" si="11"/>
        <v>83.333333333333343</v>
      </c>
      <c r="W64" s="10">
        <f>SUM(W65:W71)</f>
        <v>2</v>
      </c>
      <c r="X64" s="43">
        <f>IF(D64=0,0,W64/D64*100)</f>
        <v>33.333333333333329</v>
      </c>
      <c r="Y64" s="10">
        <f>SUM(Y65:Y71)</f>
        <v>1</v>
      </c>
      <c r="Z64" s="43">
        <f>IF(D64=0,0,Y64/D64*100)</f>
        <v>16.666666666666664</v>
      </c>
      <c r="AA64" s="10">
        <f>SUM(AA65:AA71)</f>
        <v>1</v>
      </c>
      <c r="AB64" s="43">
        <f>IF(D64=0,0,AA64/D64*100)</f>
        <v>16.666666666666664</v>
      </c>
      <c r="AC64" s="43">
        <f>IF(Y64=0,0,AA64/Y64*100)</f>
        <v>100</v>
      </c>
      <c r="AD64" s="10">
        <f>SUM(AD65:AD71)</f>
        <v>0</v>
      </c>
      <c r="AE64" s="43">
        <f t="shared" si="16"/>
        <v>0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0</v>
      </c>
      <c r="D65" s="35">
        <v>0</v>
      </c>
      <c r="E65" s="32">
        <f t="shared" si="2"/>
        <v>0</v>
      </c>
      <c r="F65" s="35">
        <v>0</v>
      </c>
      <c r="G65" s="32">
        <f t="shared" si="3"/>
        <v>0</v>
      </c>
      <c r="H65" s="106">
        <f t="shared" si="0"/>
        <v>0</v>
      </c>
      <c r="I65" s="32">
        <f t="shared" si="4"/>
        <v>0</v>
      </c>
      <c r="J65" s="32">
        <f t="shared" si="5"/>
        <v>0</v>
      </c>
      <c r="K65" s="35">
        <v>0</v>
      </c>
      <c r="L65" s="32">
        <f t="shared" si="6"/>
        <v>0</v>
      </c>
      <c r="M65" s="35">
        <v>0</v>
      </c>
      <c r="N65" s="32">
        <f t="shared" si="7"/>
        <v>0</v>
      </c>
      <c r="O65" s="99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0</v>
      </c>
      <c r="T65" s="32">
        <f t="shared" si="10"/>
        <v>0</v>
      </c>
      <c r="U65" s="35">
        <v>0</v>
      </c>
      <c r="V65" s="32">
        <f t="shared" si="11"/>
        <v>0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0</v>
      </c>
      <c r="D66" s="35">
        <v>0</v>
      </c>
      <c r="E66" s="32">
        <f t="shared" si="2"/>
        <v>0</v>
      </c>
      <c r="F66" s="35">
        <v>0</v>
      </c>
      <c r="G66" s="32">
        <f t="shared" si="3"/>
        <v>0</v>
      </c>
      <c r="H66" s="106">
        <f t="shared" si="0"/>
        <v>0</v>
      </c>
      <c r="I66" s="32">
        <f t="shared" si="4"/>
        <v>0</v>
      </c>
      <c r="J66" s="32">
        <f t="shared" si="5"/>
        <v>0</v>
      </c>
      <c r="K66" s="35">
        <v>0</v>
      </c>
      <c r="L66" s="32">
        <f t="shared" si="6"/>
        <v>0</v>
      </c>
      <c r="M66" s="35">
        <v>0</v>
      </c>
      <c r="N66" s="32">
        <f t="shared" si="7"/>
        <v>0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0</v>
      </c>
      <c r="D67" s="35">
        <v>0</v>
      </c>
      <c r="E67" s="32">
        <f t="shared" si="2"/>
        <v>0</v>
      </c>
      <c r="F67" s="35">
        <v>0</v>
      </c>
      <c r="G67" s="32">
        <f t="shared" si="3"/>
        <v>0</v>
      </c>
      <c r="H67" s="106">
        <f t="shared" si="0"/>
        <v>0</v>
      </c>
      <c r="I67" s="32">
        <f t="shared" si="4"/>
        <v>0</v>
      </c>
      <c r="J67" s="32">
        <f t="shared" si="5"/>
        <v>0</v>
      </c>
      <c r="K67" s="35">
        <v>0</v>
      </c>
      <c r="L67" s="32">
        <f t="shared" si="6"/>
        <v>0</v>
      </c>
      <c r="M67" s="35">
        <v>0</v>
      </c>
      <c r="N67" s="32">
        <f t="shared" si="7"/>
        <v>0</v>
      </c>
      <c r="O67" s="99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0</v>
      </c>
      <c r="T67" s="32">
        <f t="shared" si="10"/>
        <v>0</v>
      </c>
      <c r="U67" s="35">
        <v>0</v>
      </c>
      <c r="V67" s="32">
        <f t="shared" si="11"/>
        <v>0</v>
      </c>
      <c r="W67" s="35">
        <v>0</v>
      </c>
      <c r="X67" s="32">
        <f t="shared" si="12"/>
        <v>0</v>
      </c>
      <c r="Y67" s="35">
        <v>0</v>
      </c>
      <c r="Z67" s="32">
        <f t="shared" si="13"/>
        <v>0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6</v>
      </c>
      <c r="D68" s="35">
        <v>6</v>
      </c>
      <c r="E68" s="32">
        <f t="shared" si="2"/>
        <v>100</v>
      </c>
      <c r="F68" s="35">
        <v>5</v>
      </c>
      <c r="G68" s="32">
        <f t="shared" si="3"/>
        <v>83.333333333333343</v>
      </c>
      <c r="H68" s="106">
        <f t="shared" si="0"/>
        <v>6</v>
      </c>
      <c r="I68" s="32">
        <f t="shared" si="4"/>
        <v>100</v>
      </c>
      <c r="J68" s="32">
        <f t="shared" si="5"/>
        <v>100</v>
      </c>
      <c r="K68" s="35">
        <v>3</v>
      </c>
      <c r="L68" s="32">
        <f t="shared" si="6"/>
        <v>50</v>
      </c>
      <c r="M68" s="35">
        <v>3</v>
      </c>
      <c r="N68" s="32">
        <f t="shared" si="7"/>
        <v>50</v>
      </c>
      <c r="O68" s="99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1</v>
      </c>
      <c r="T68" s="32">
        <f t="shared" si="10"/>
        <v>16.666666666666664</v>
      </c>
      <c r="U68" s="35">
        <v>5</v>
      </c>
      <c r="V68" s="32">
        <f t="shared" si="11"/>
        <v>83.333333333333343</v>
      </c>
      <c r="W68" s="35">
        <v>2</v>
      </c>
      <c r="X68" s="32">
        <f t="shared" si="12"/>
        <v>33.333333333333329</v>
      </c>
      <c r="Y68" s="35">
        <v>1</v>
      </c>
      <c r="Z68" s="32">
        <f t="shared" si="13"/>
        <v>16.666666666666664</v>
      </c>
      <c r="AA68" s="35">
        <v>1</v>
      </c>
      <c r="AB68" s="32">
        <f t="shared" si="14"/>
        <v>16.666666666666664</v>
      </c>
      <c r="AC68" s="32">
        <f t="shared" si="15"/>
        <v>100</v>
      </c>
      <c r="AD68" s="35">
        <v>0</v>
      </c>
      <c r="AE68" s="32">
        <f t="shared" si="16"/>
        <v>0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0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0</v>
      </c>
      <c r="I69" s="32">
        <f t="shared" si="4"/>
        <v>0</v>
      </c>
      <c r="J69" s="32">
        <f t="shared" si="5"/>
        <v>0</v>
      </c>
      <c r="K69" s="35">
        <v>0</v>
      </c>
      <c r="L69" s="32">
        <f t="shared" si="6"/>
        <v>0</v>
      </c>
      <c r="M69" s="35">
        <v>0</v>
      </c>
      <c r="N69" s="32">
        <f t="shared" si="7"/>
        <v>0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0</v>
      </c>
      <c r="T69" s="32">
        <f t="shared" si="10"/>
        <v>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0</v>
      </c>
      <c r="D70" s="35">
        <v>0</v>
      </c>
      <c r="E70" s="32">
        <f t="shared" si="2"/>
        <v>0</v>
      </c>
      <c r="F70" s="35">
        <v>0</v>
      </c>
      <c r="G70" s="32">
        <f t="shared" si="3"/>
        <v>0</v>
      </c>
      <c r="H70" s="106">
        <f t="shared" si="0"/>
        <v>0</v>
      </c>
      <c r="I70" s="32">
        <f t="shared" si="4"/>
        <v>0</v>
      </c>
      <c r="J70" s="32">
        <f t="shared" si="5"/>
        <v>0</v>
      </c>
      <c r="K70" s="35">
        <v>0</v>
      </c>
      <c r="L70" s="32">
        <f t="shared" si="6"/>
        <v>0</v>
      </c>
      <c r="M70" s="35">
        <v>0</v>
      </c>
      <c r="N70" s="32">
        <f t="shared" si="7"/>
        <v>0</v>
      </c>
      <c r="O70" s="99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0</v>
      </c>
      <c r="D71" s="35">
        <v>0</v>
      </c>
      <c r="E71" s="32">
        <f t="shared" si="2"/>
        <v>0</v>
      </c>
      <c r="F71" s="35">
        <v>0</v>
      </c>
      <c r="G71" s="32">
        <f t="shared" si="3"/>
        <v>0</v>
      </c>
      <c r="H71" s="106">
        <f t="shared" si="0"/>
        <v>0</v>
      </c>
      <c r="I71" s="32">
        <f t="shared" si="4"/>
        <v>0</v>
      </c>
      <c r="J71" s="32">
        <f t="shared" si="5"/>
        <v>0</v>
      </c>
      <c r="K71" s="35">
        <v>0</v>
      </c>
      <c r="L71" s="32">
        <f t="shared" si="6"/>
        <v>0</v>
      </c>
      <c r="M71" s="35">
        <v>0</v>
      </c>
      <c r="N71" s="32">
        <f t="shared" si="7"/>
        <v>0</v>
      </c>
      <c r="O71" s="99">
        <f t="shared" si="21"/>
        <v>0</v>
      </c>
      <c r="P71" s="32">
        <f t="shared" si="8"/>
        <v>0</v>
      </c>
      <c r="Q71" s="35">
        <v>0</v>
      </c>
      <c r="R71" s="32">
        <f t="shared" si="9"/>
        <v>0</v>
      </c>
      <c r="S71" s="35">
        <v>0</v>
      </c>
      <c r="T71" s="32">
        <f t="shared" si="10"/>
        <v>0</v>
      </c>
      <c r="U71" s="35">
        <v>0</v>
      </c>
      <c r="V71" s="32">
        <f t="shared" si="11"/>
        <v>0</v>
      </c>
      <c r="W71" s="35">
        <v>0</v>
      </c>
      <c r="X71" s="32">
        <f t="shared" si="12"/>
        <v>0</v>
      </c>
      <c r="Y71" s="35">
        <v>0</v>
      </c>
      <c r="Z71" s="32">
        <f t="shared" si="13"/>
        <v>0</v>
      </c>
      <c r="AA71" s="35">
        <v>0</v>
      </c>
      <c r="AB71" s="32">
        <f t="shared" si="14"/>
        <v>0</v>
      </c>
      <c r="AC71" s="32">
        <f t="shared" si="15"/>
        <v>0</v>
      </c>
      <c r="AD71" s="35">
        <v>0</v>
      </c>
      <c r="AE71" s="32">
        <f t="shared" si="16"/>
        <v>0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13.75</v>
      </c>
      <c r="D72" s="10">
        <f>SUM(D73:D78)</f>
        <v>13</v>
      </c>
      <c r="E72" s="43">
        <f t="shared" si="2"/>
        <v>94.545454545454547</v>
      </c>
      <c r="F72" s="10">
        <f>SUM(F73:F78)</f>
        <v>10</v>
      </c>
      <c r="G72" s="43">
        <f t="shared" si="3"/>
        <v>76.923076923076934</v>
      </c>
      <c r="H72" s="61">
        <f>SUM(H73:H78)</f>
        <v>12</v>
      </c>
      <c r="I72" s="43">
        <f>IF(D72=0,0,H72/D72*100)</f>
        <v>92.307692307692307</v>
      </c>
      <c r="J72" s="43">
        <f>IF(C72=0,0,H72/C72*100)</f>
        <v>87.272727272727266</v>
      </c>
      <c r="K72" s="10">
        <f>SUM(K73:K78)</f>
        <v>9</v>
      </c>
      <c r="L72" s="43">
        <f t="shared" si="6"/>
        <v>69.230769230769226</v>
      </c>
      <c r="M72" s="10">
        <f>SUM(M73:M78)</f>
        <v>3</v>
      </c>
      <c r="N72" s="43">
        <f>IF(D72=0,0,M72/D72*100)</f>
        <v>23.076923076923077</v>
      </c>
      <c r="O72" s="61">
        <f>SUM(O73:O78)</f>
        <v>1</v>
      </c>
      <c r="P72" s="43">
        <f>IF(D72=0,0,O72/D72*100)</f>
        <v>7.6923076923076925</v>
      </c>
      <c r="Q72" s="10">
        <f>SUM(Q73:Q78)</f>
        <v>0</v>
      </c>
      <c r="R72" s="43">
        <f t="shared" si="9"/>
        <v>0</v>
      </c>
      <c r="S72" s="10">
        <f>SUM(S73:S78)</f>
        <v>0</v>
      </c>
      <c r="T72" s="43">
        <f>IF(D72=0,0,S72/D72*100)</f>
        <v>0</v>
      </c>
      <c r="U72" s="10">
        <f>SUM(U73:U78)</f>
        <v>3</v>
      </c>
      <c r="V72" s="43">
        <f t="shared" si="11"/>
        <v>23.076923076923077</v>
      </c>
      <c r="W72" s="10">
        <f>SUM(W73:W78)</f>
        <v>0</v>
      </c>
      <c r="X72" s="43">
        <f>IF(D72=0,0,W72/D72*100)</f>
        <v>0</v>
      </c>
      <c r="Y72" s="10">
        <f>SUM(Y73:Y78)</f>
        <v>0</v>
      </c>
      <c r="Z72" s="43">
        <f>IF(D72=0,0,Y72/D72*100)</f>
        <v>0</v>
      </c>
      <c r="AA72" s="10">
        <f>SUM(AA73:AA78)</f>
        <v>0</v>
      </c>
      <c r="AB72" s="43">
        <f>IF(D72=0,0,AA72/D72*100)</f>
        <v>0</v>
      </c>
      <c r="AC72" s="43">
        <f>IF(Y72=0,0,AA72/Y72*100)</f>
        <v>0</v>
      </c>
      <c r="AD72" s="10">
        <f>SUM(AD73:AD78)</f>
        <v>0</v>
      </c>
      <c r="AE72" s="43">
        <f t="shared" si="16"/>
        <v>0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3</v>
      </c>
      <c r="D73" s="35">
        <v>2</v>
      </c>
      <c r="E73" s="32">
        <f t="shared" si="2"/>
        <v>66.666666666666657</v>
      </c>
      <c r="F73" s="35">
        <v>2</v>
      </c>
      <c r="G73" s="32">
        <f t="shared" si="3"/>
        <v>100</v>
      </c>
      <c r="H73" s="106">
        <f t="shared" si="0"/>
        <v>2</v>
      </c>
      <c r="I73" s="32">
        <f t="shared" si="4"/>
        <v>100</v>
      </c>
      <c r="J73" s="32">
        <f t="shared" si="5"/>
        <v>66.666666666666657</v>
      </c>
      <c r="K73" s="35">
        <v>2</v>
      </c>
      <c r="L73" s="32">
        <f t="shared" si="6"/>
        <v>100</v>
      </c>
      <c r="M73" s="35">
        <v>0</v>
      </c>
      <c r="N73" s="32">
        <f t="shared" si="7"/>
        <v>0</v>
      </c>
      <c r="O73" s="99">
        <f t="shared" ref="O73:O78" si="22">D73-H73</f>
        <v>0</v>
      </c>
      <c r="P73" s="32">
        <f t="shared" si="8"/>
        <v>0</v>
      </c>
      <c r="Q73" s="35">
        <v>0</v>
      </c>
      <c r="R73" s="32">
        <f t="shared" si="9"/>
        <v>0</v>
      </c>
      <c r="S73" s="35">
        <v>0</v>
      </c>
      <c r="T73" s="32">
        <f t="shared" si="10"/>
        <v>0</v>
      </c>
      <c r="U73" s="35">
        <v>2</v>
      </c>
      <c r="V73" s="32">
        <f t="shared" si="11"/>
        <v>100</v>
      </c>
      <c r="W73" s="35">
        <v>0</v>
      </c>
      <c r="X73" s="32">
        <f t="shared" si="12"/>
        <v>0</v>
      </c>
      <c r="Y73" s="35">
        <v>0</v>
      </c>
      <c r="Z73" s="32">
        <f t="shared" si="13"/>
        <v>0</v>
      </c>
      <c r="AA73" s="35">
        <v>0</v>
      </c>
      <c r="AB73" s="32">
        <f t="shared" si="14"/>
        <v>0</v>
      </c>
      <c r="AC73" s="32">
        <f t="shared" si="15"/>
        <v>0</v>
      </c>
      <c r="AD73" s="35">
        <v>0</v>
      </c>
      <c r="AE73" s="32">
        <f t="shared" si="16"/>
        <v>0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1</v>
      </c>
      <c r="D74" s="35">
        <v>1</v>
      </c>
      <c r="E74" s="32">
        <f t="shared" si="2"/>
        <v>100</v>
      </c>
      <c r="F74" s="35">
        <v>0</v>
      </c>
      <c r="G74" s="32">
        <f t="shared" si="3"/>
        <v>0</v>
      </c>
      <c r="H74" s="106">
        <f t="shared" si="0"/>
        <v>1</v>
      </c>
      <c r="I74" s="32">
        <f t="shared" si="4"/>
        <v>100</v>
      </c>
      <c r="J74" s="32">
        <f t="shared" si="5"/>
        <v>100</v>
      </c>
      <c r="K74" s="35">
        <v>1</v>
      </c>
      <c r="L74" s="32">
        <f t="shared" si="6"/>
        <v>100</v>
      </c>
      <c r="M74" s="35">
        <v>0</v>
      </c>
      <c r="N74" s="32">
        <f t="shared" si="7"/>
        <v>0</v>
      </c>
      <c r="O74" s="99">
        <f t="shared" si="22"/>
        <v>0</v>
      </c>
      <c r="P74" s="32">
        <f t="shared" si="8"/>
        <v>0</v>
      </c>
      <c r="Q74" s="35">
        <v>0</v>
      </c>
      <c r="R74" s="32">
        <f t="shared" si="9"/>
        <v>0</v>
      </c>
      <c r="S74" s="35">
        <v>0</v>
      </c>
      <c r="T74" s="32">
        <f t="shared" si="10"/>
        <v>0</v>
      </c>
      <c r="U74" s="35">
        <v>0</v>
      </c>
      <c r="V74" s="32">
        <f t="shared" si="11"/>
        <v>0</v>
      </c>
      <c r="W74" s="35">
        <v>0</v>
      </c>
      <c r="X74" s="32">
        <f t="shared" si="12"/>
        <v>0</v>
      </c>
      <c r="Y74" s="35">
        <v>0</v>
      </c>
      <c r="Z74" s="32">
        <f t="shared" si="13"/>
        <v>0</v>
      </c>
      <c r="AA74" s="35">
        <v>0</v>
      </c>
      <c r="AB74" s="32">
        <f t="shared" si="14"/>
        <v>0</v>
      </c>
      <c r="AC74" s="32">
        <f t="shared" si="15"/>
        <v>0</v>
      </c>
      <c r="AD74" s="35">
        <v>0</v>
      </c>
      <c r="AE74" s="32">
        <f t="shared" si="16"/>
        <v>0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1</v>
      </c>
      <c r="D75" s="35">
        <v>1</v>
      </c>
      <c r="E75" s="32">
        <f t="shared" si="2"/>
        <v>100</v>
      </c>
      <c r="F75" s="35">
        <v>1</v>
      </c>
      <c r="G75" s="32">
        <f t="shared" si="3"/>
        <v>100</v>
      </c>
      <c r="H75" s="106">
        <f t="shared" si="0"/>
        <v>1</v>
      </c>
      <c r="I75" s="32">
        <f t="shared" si="4"/>
        <v>100</v>
      </c>
      <c r="J75" s="32">
        <f t="shared" si="5"/>
        <v>100</v>
      </c>
      <c r="K75" s="35">
        <v>1</v>
      </c>
      <c r="L75" s="32">
        <f t="shared" si="6"/>
        <v>100</v>
      </c>
      <c r="M75" s="35">
        <v>0</v>
      </c>
      <c r="N75" s="32">
        <f t="shared" si="7"/>
        <v>0</v>
      </c>
      <c r="O75" s="99">
        <f t="shared" si="22"/>
        <v>0</v>
      </c>
      <c r="P75" s="32">
        <f t="shared" si="8"/>
        <v>0</v>
      </c>
      <c r="Q75" s="35">
        <v>0</v>
      </c>
      <c r="R75" s="32">
        <f t="shared" si="9"/>
        <v>0</v>
      </c>
      <c r="S75" s="35">
        <v>0</v>
      </c>
      <c r="T75" s="32">
        <f t="shared" si="10"/>
        <v>0</v>
      </c>
      <c r="U75" s="35">
        <v>0</v>
      </c>
      <c r="V75" s="32">
        <f t="shared" si="11"/>
        <v>0</v>
      </c>
      <c r="W75" s="35">
        <v>0</v>
      </c>
      <c r="X75" s="32">
        <f t="shared" si="12"/>
        <v>0</v>
      </c>
      <c r="Y75" s="35">
        <v>0</v>
      </c>
      <c r="Z75" s="32">
        <f t="shared" si="13"/>
        <v>0</v>
      </c>
      <c r="AA75" s="35">
        <v>0</v>
      </c>
      <c r="AB75" s="32">
        <f t="shared" si="14"/>
        <v>0</v>
      </c>
      <c r="AC75" s="32">
        <f t="shared" si="15"/>
        <v>0</v>
      </c>
      <c r="AD75" s="35">
        <v>0</v>
      </c>
      <c r="AE75" s="32">
        <f t="shared" si="16"/>
        <v>0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2.25</v>
      </c>
      <c r="D76" s="35">
        <v>3</v>
      </c>
      <c r="E76" s="32">
        <f t="shared" si="2"/>
        <v>133.33333333333331</v>
      </c>
      <c r="F76" s="35">
        <v>3</v>
      </c>
      <c r="G76" s="32">
        <f t="shared" si="3"/>
        <v>100</v>
      </c>
      <c r="H76" s="106">
        <f t="shared" si="0"/>
        <v>3</v>
      </c>
      <c r="I76" s="32">
        <f t="shared" si="4"/>
        <v>100</v>
      </c>
      <c r="J76" s="32">
        <f t="shared" si="5"/>
        <v>133.33333333333331</v>
      </c>
      <c r="K76" s="35">
        <v>0</v>
      </c>
      <c r="L76" s="32">
        <f t="shared" si="6"/>
        <v>0</v>
      </c>
      <c r="M76" s="35">
        <v>3</v>
      </c>
      <c r="N76" s="32">
        <f t="shared" si="7"/>
        <v>100</v>
      </c>
      <c r="O76" s="99">
        <f t="shared" si="22"/>
        <v>0</v>
      </c>
      <c r="P76" s="32">
        <f t="shared" si="8"/>
        <v>0</v>
      </c>
      <c r="Q76" s="35">
        <v>0</v>
      </c>
      <c r="R76" s="32">
        <f t="shared" si="9"/>
        <v>0</v>
      </c>
      <c r="S76" s="35">
        <v>0</v>
      </c>
      <c r="T76" s="32">
        <f t="shared" si="10"/>
        <v>0</v>
      </c>
      <c r="U76" s="35">
        <v>0</v>
      </c>
      <c r="V76" s="32">
        <f t="shared" si="11"/>
        <v>0</v>
      </c>
      <c r="W76" s="35">
        <v>0</v>
      </c>
      <c r="X76" s="32">
        <f t="shared" si="12"/>
        <v>0</v>
      </c>
      <c r="Y76" s="35">
        <v>0</v>
      </c>
      <c r="Z76" s="32">
        <f t="shared" si="13"/>
        <v>0</v>
      </c>
      <c r="AA76" s="35">
        <v>0</v>
      </c>
      <c r="AB76" s="32">
        <f t="shared" si="14"/>
        <v>0</v>
      </c>
      <c r="AC76" s="32">
        <f t="shared" si="15"/>
        <v>0</v>
      </c>
      <c r="AD76" s="35">
        <v>0</v>
      </c>
      <c r="AE76" s="32">
        <f t="shared" si="16"/>
        <v>0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0</v>
      </c>
      <c r="D77" s="35">
        <v>0</v>
      </c>
      <c r="E77" s="32">
        <f t="shared" si="2"/>
        <v>0</v>
      </c>
      <c r="F77" s="35">
        <v>0</v>
      </c>
      <c r="G77" s="32">
        <f t="shared" si="3"/>
        <v>0</v>
      </c>
      <c r="H77" s="106">
        <f t="shared" si="0"/>
        <v>0</v>
      </c>
      <c r="I77" s="32">
        <f t="shared" si="4"/>
        <v>0</v>
      </c>
      <c r="J77" s="32">
        <f t="shared" si="5"/>
        <v>0</v>
      </c>
      <c r="K77" s="35">
        <v>0</v>
      </c>
      <c r="L77" s="32">
        <f t="shared" si="6"/>
        <v>0</v>
      </c>
      <c r="M77" s="35">
        <v>0</v>
      </c>
      <c r="N77" s="32">
        <f t="shared" si="7"/>
        <v>0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0</v>
      </c>
      <c r="Z77" s="32">
        <f t="shared" si="13"/>
        <v>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0</v>
      </c>
      <c r="AE77" s="32">
        <f t="shared" si="16"/>
        <v>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6.5</v>
      </c>
      <c r="D78" s="35">
        <v>6</v>
      </c>
      <c r="E78" s="32">
        <f t="shared" si="2"/>
        <v>92.307692307692307</v>
      </c>
      <c r="F78" s="35">
        <v>4</v>
      </c>
      <c r="G78" s="32">
        <f t="shared" si="3"/>
        <v>66.666666666666657</v>
      </c>
      <c r="H78" s="106">
        <f t="shared" si="0"/>
        <v>5</v>
      </c>
      <c r="I78" s="32">
        <f t="shared" si="4"/>
        <v>83.333333333333343</v>
      </c>
      <c r="J78" s="32">
        <f t="shared" si="5"/>
        <v>76.923076923076934</v>
      </c>
      <c r="K78" s="35">
        <v>5</v>
      </c>
      <c r="L78" s="32">
        <f t="shared" si="6"/>
        <v>83.333333333333343</v>
      </c>
      <c r="M78" s="35">
        <v>0</v>
      </c>
      <c r="N78" s="32">
        <f t="shared" si="7"/>
        <v>0</v>
      </c>
      <c r="O78" s="99">
        <f t="shared" si="22"/>
        <v>1</v>
      </c>
      <c r="P78" s="32">
        <f t="shared" si="8"/>
        <v>16.666666666666664</v>
      </c>
      <c r="Q78" s="35">
        <v>0</v>
      </c>
      <c r="R78" s="32">
        <f t="shared" si="9"/>
        <v>0</v>
      </c>
      <c r="S78" s="35">
        <v>0</v>
      </c>
      <c r="T78" s="32">
        <f t="shared" si="10"/>
        <v>0</v>
      </c>
      <c r="U78" s="35">
        <v>1</v>
      </c>
      <c r="V78" s="32">
        <f t="shared" si="11"/>
        <v>16.666666666666664</v>
      </c>
      <c r="W78" s="35">
        <v>0</v>
      </c>
      <c r="X78" s="32">
        <f t="shared" si="12"/>
        <v>0</v>
      </c>
      <c r="Y78" s="35">
        <v>0</v>
      </c>
      <c r="Z78" s="32">
        <f t="shared" si="13"/>
        <v>0</v>
      </c>
      <c r="AA78" s="35">
        <v>0</v>
      </c>
      <c r="AB78" s="32">
        <f t="shared" si="14"/>
        <v>0</v>
      </c>
      <c r="AC78" s="32">
        <f t="shared" si="15"/>
        <v>0</v>
      </c>
      <c r="AD78" s="35">
        <v>0</v>
      </c>
      <c r="AE78" s="32">
        <f t="shared" si="16"/>
        <v>0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24</v>
      </c>
      <c r="D79" s="10">
        <f>SUM(D80:D89)</f>
        <v>23</v>
      </c>
      <c r="E79" s="43">
        <f>IF(C79=0,0,D79/C79*100)</f>
        <v>95.833333333333343</v>
      </c>
      <c r="F79" s="10">
        <f>SUM(F80:F89)</f>
        <v>13</v>
      </c>
      <c r="G79" s="43">
        <f>IF(D79=0,0,F79/D79*100)</f>
        <v>56.521739130434781</v>
      </c>
      <c r="H79" s="61">
        <f>SUM(H80:H89)</f>
        <v>22</v>
      </c>
      <c r="I79" s="43">
        <f>IF(D79=0,0,H79/D79*100)</f>
        <v>95.652173913043484</v>
      </c>
      <c r="J79" s="43">
        <f>IF(C79=0,0,H79/C79*100)</f>
        <v>91.666666666666657</v>
      </c>
      <c r="K79" s="10">
        <f>SUM(K80:K89)</f>
        <v>13</v>
      </c>
      <c r="L79" s="43">
        <f t="shared" si="6"/>
        <v>56.521739130434781</v>
      </c>
      <c r="M79" s="10">
        <f>SUM(M80:M89)</f>
        <v>9</v>
      </c>
      <c r="N79" s="43">
        <f>IF(D79=0,0,M79/D79*100)</f>
        <v>39.130434782608695</v>
      </c>
      <c r="O79" s="61">
        <f>SUM(O80:O89)</f>
        <v>1</v>
      </c>
      <c r="P79" s="43">
        <f>IF(D79=0,0,O79/D79*100)</f>
        <v>4.3478260869565215</v>
      </c>
      <c r="Q79" s="10">
        <f>SUM(Q80:Q89)</f>
        <v>0</v>
      </c>
      <c r="R79" s="43">
        <f t="shared" si="9"/>
        <v>0</v>
      </c>
      <c r="S79" s="10">
        <f>SUM(S80:S89)</f>
        <v>5</v>
      </c>
      <c r="T79" s="43">
        <f>IF(D79=0,0,S79/D79*100)</f>
        <v>21.739130434782609</v>
      </c>
      <c r="U79" s="10">
        <f>SUM(U80:U89)</f>
        <v>1</v>
      </c>
      <c r="V79" s="43">
        <f t="shared" si="11"/>
        <v>4.3478260869565215</v>
      </c>
      <c r="W79" s="10">
        <f>SUM(W80:W89)</f>
        <v>0</v>
      </c>
      <c r="X79" s="43">
        <f>IF(D79=0,0,W79/D79*100)</f>
        <v>0</v>
      </c>
      <c r="Y79" s="10">
        <f>SUM(Y80:Y89)</f>
        <v>6</v>
      </c>
      <c r="Z79" s="43">
        <f>IF(D79=0,0,Y79/D79*100)</f>
        <v>26.086956521739129</v>
      </c>
      <c r="AA79" s="10">
        <f>SUM(AA80:AA89)</f>
        <v>0</v>
      </c>
      <c r="AB79" s="43">
        <f>IF(D79=0,0,AA79/D79*100)</f>
        <v>0</v>
      </c>
      <c r="AC79" s="43">
        <f>IF(Y79=0,0,AA79/Y79*100)</f>
        <v>0</v>
      </c>
      <c r="AD79" s="10">
        <f>SUM(AD80:AD89)</f>
        <v>4</v>
      </c>
      <c r="AE79" s="43">
        <f t="shared" si="16"/>
        <v>17.391304347826086</v>
      </c>
      <c r="AF79" s="10">
        <f>SUM(AF80:AF89)</f>
        <v>0</v>
      </c>
      <c r="AG79" s="43">
        <f>IF(D79=0,0,AF79/D79*100)</f>
        <v>0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0</v>
      </c>
      <c r="D80" s="35">
        <v>0</v>
      </c>
      <c r="E80" s="32">
        <f t="shared" ref="E80:E101" si="23">IF(C80=0,0,D80/C80*100)</f>
        <v>0</v>
      </c>
      <c r="F80" s="35">
        <v>0</v>
      </c>
      <c r="G80" s="32">
        <f t="shared" ref="G80:G101" si="24">IF(D80=0,0,F80/D80*100)</f>
        <v>0</v>
      </c>
      <c r="H80" s="106">
        <f t="shared" si="0"/>
        <v>0</v>
      </c>
      <c r="I80" s="32">
        <f t="shared" ref="I80:I101" si="25">IF(D80=0,0,H80/D80*100)</f>
        <v>0</v>
      </c>
      <c r="J80" s="32">
        <f t="shared" ref="J80:J101" si="26">IF(C80=0,0,H80/C80*100)</f>
        <v>0</v>
      </c>
      <c r="K80" s="35">
        <v>0</v>
      </c>
      <c r="L80" s="32">
        <f t="shared" ref="L80:L101" si="27">IF(D80=0,0,K80/D80*100)</f>
        <v>0</v>
      </c>
      <c r="M80" s="35">
        <v>0</v>
      </c>
      <c r="N80" s="32">
        <f t="shared" ref="N80:N101" si="28">IF(D80=0,0,M80/D80*100)</f>
        <v>0</v>
      </c>
      <c r="O80" s="99">
        <f t="shared" ref="O80:O89" si="29">D80-H80</f>
        <v>0</v>
      </c>
      <c r="P80" s="32">
        <f t="shared" ref="P80:P101" si="30">IF(D80=0,0,O80/D80*100)</f>
        <v>0</v>
      </c>
      <c r="Q80" s="35">
        <v>0</v>
      </c>
      <c r="R80" s="32">
        <f t="shared" ref="R80:R101" si="31">IF(O80=0,0,Q80/O80*100)</f>
        <v>0</v>
      </c>
      <c r="S80" s="35">
        <v>0</v>
      </c>
      <c r="T80" s="32">
        <f t="shared" ref="T80:T101" si="32">IF(D80=0,0,S80/D80*100)</f>
        <v>0</v>
      </c>
      <c r="U80" s="35">
        <v>0</v>
      </c>
      <c r="V80" s="32">
        <f t="shared" ref="V80:V101" si="33">IF(D80=0,0,U80/D80*100)</f>
        <v>0</v>
      </c>
      <c r="W80" s="35">
        <v>0</v>
      </c>
      <c r="X80" s="32">
        <f t="shared" ref="X80:X101" si="34">IF(D80=0,0,W80/D80*100)</f>
        <v>0</v>
      </c>
      <c r="Y80" s="35">
        <v>0</v>
      </c>
      <c r="Z80" s="32">
        <f t="shared" ref="Z80:Z101" si="35">IF(D80=0,0,Y80/D80*100)</f>
        <v>0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0</v>
      </c>
      <c r="AE80" s="32">
        <f t="shared" ref="AE80:AE101" si="38">IF(D80=0,0,AD80/D80*100)</f>
        <v>0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0</v>
      </c>
      <c r="D81" s="35">
        <v>0</v>
      </c>
      <c r="E81" s="32">
        <f t="shared" si="23"/>
        <v>0</v>
      </c>
      <c r="F81" s="35">
        <v>0</v>
      </c>
      <c r="G81" s="32">
        <f t="shared" si="24"/>
        <v>0</v>
      </c>
      <c r="H81" s="106">
        <f t="shared" ref="H81:H89" si="40">K81+M81</f>
        <v>0</v>
      </c>
      <c r="I81" s="32">
        <f t="shared" si="25"/>
        <v>0</v>
      </c>
      <c r="J81" s="32">
        <f t="shared" si="26"/>
        <v>0</v>
      </c>
      <c r="K81" s="35">
        <v>0</v>
      </c>
      <c r="L81" s="32">
        <f t="shared" si="27"/>
        <v>0</v>
      </c>
      <c r="M81" s="35">
        <v>0</v>
      </c>
      <c r="N81" s="32">
        <f t="shared" si="28"/>
        <v>0</v>
      </c>
      <c r="O81" s="99">
        <f t="shared" si="29"/>
        <v>0</v>
      </c>
      <c r="P81" s="32">
        <f t="shared" si="30"/>
        <v>0</v>
      </c>
      <c r="Q81" s="35">
        <v>0</v>
      </c>
      <c r="R81" s="32">
        <f t="shared" si="31"/>
        <v>0</v>
      </c>
      <c r="S81" s="35">
        <v>0</v>
      </c>
      <c r="T81" s="32">
        <f t="shared" si="32"/>
        <v>0</v>
      </c>
      <c r="U81" s="35">
        <v>0</v>
      </c>
      <c r="V81" s="32">
        <f t="shared" si="33"/>
        <v>0</v>
      </c>
      <c r="W81" s="35">
        <v>0</v>
      </c>
      <c r="X81" s="32">
        <f t="shared" si="34"/>
        <v>0</v>
      </c>
      <c r="Y81" s="35">
        <v>0</v>
      </c>
      <c r="Z81" s="32">
        <f t="shared" si="35"/>
        <v>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0</v>
      </c>
      <c r="D82" s="35">
        <v>0</v>
      </c>
      <c r="E82" s="32">
        <f t="shared" si="23"/>
        <v>0</v>
      </c>
      <c r="F82" s="35">
        <v>0</v>
      </c>
      <c r="G82" s="32">
        <f t="shared" si="24"/>
        <v>0</v>
      </c>
      <c r="H82" s="106">
        <f t="shared" si="40"/>
        <v>0</v>
      </c>
      <c r="I82" s="32">
        <f t="shared" si="25"/>
        <v>0</v>
      </c>
      <c r="J82" s="32">
        <f t="shared" si="26"/>
        <v>0</v>
      </c>
      <c r="K82" s="35">
        <v>0</v>
      </c>
      <c r="L82" s="32">
        <f t="shared" si="27"/>
        <v>0</v>
      </c>
      <c r="M82" s="35">
        <v>0</v>
      </c>
      <c r="N82" s="32">
        <f t="shared" si="28"/>
        <v>0</v>
      </c>
      <c r="O82" s="99">
        <f t="shared" si="29"/>
        <v>0</v>
      </c>
      <c r="P82" s="32">
        <f t="shared" si="30"/>
        <v>0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0</v>
      </c>
      <c r="V82" s="32">
        <f t="shared" si="33"/>
        <v>0</v>
      </c>
      <c r="W82" s="35">
        <v>0</v>
      </c>
      <c r="X82" s="32">
        <f t="shared" si="34"/>
        <v>0</v>
      </c>
      <c r="Y82" s="35">
        <v>0</v>
      </c>
      <c r="Z82" s="32">
        <f t="shared" si="35"/>
        <v>0</v>
      </c>
      <c r="AA82" s="35">
        <v>0</v>
      </c>
      <c r="AB82" s="32">
        <f t="shared" si="36"/>
        <v>0</v>
      </c>
      <c r="AC82" s="32">
        <f t="shared" si="37"/>
        <v>0</v>
      </c>
      <c r="AD82" s="35">
        <v>0</v>
      </c>
      <c r="AE82" s="32">
        <f t="shared" si="38"/>
        <v>0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9</v>
      </c>
      <c r="D83" s="35">
        <v>8</v>
      </c>
      <c r="E83" s="32">
        <f t="shared" si="23"/>
        <v>88.888888888888886</v>
      </c>
      <c r="F83" s="35">
        <v>4</v>
      </c>
      <c r="G83" s="32">
        <f t="shared" si="24"/>
        <v>50</v>
      </c>
      <c r="H83" s="106">
        <f t="shared" si="40"/>
        <v>8</v>
      </c>
      <c r="I83" s="32">
        <f t="shared" si="25"/>
        <v>100</v>
      </c>
      <c r="J83" s="32">
        <f t="shared" si="26"/>
        <v>88.888888888888886</v>
      </c>
      <c r="K83" s="35">
        <v>5</v>
      </c>
      <c r="L83" s="32">
        <f t="shared" si="27"/>
        <v>62.5</v>
      </c>
      <c r="M83" s="35">
        <v>3</v>
      </c>
      <c r="N83" s="32">
        <f t="shared" si="28"/>
        <v>37.5</v>
      </c>
      <c r="O83" s="99">
        <f t="shared" si="29"/>
        <v>0</v>
      </c>
      <c r="P83" s="32">
        <f t="shared" si="30"/>
        <v>0</v>
      </c>
      <c r="Q83" s="35">
        <v>0</v>
      </c>
      <c r="R83" s="32">
        <f t="shared" si="31"/>
        <v>0</v>
      </c>
      <c r="S83" s="35">
        <v>0</v>
      </c>
      <c r="T83" s="32">
        <f t="shared" si="32"/>
        <v>0</v>
      </c>
      <c r="U83" s="35">
        <v>1</v>
      </c>
      <c r="V83" s="32">
        <f t="shared" si="33"/>
        <v>12.5</v>
      </c>
      <c r="W83" s="35">
        <v>0</v>
      </c>
      <c r="X83" s="32">
        <f t="shared" si="34"/>
        <v>0</v>
      </c>
      <c r="Y83" s="35">
        <v>4</v>
      </c>
      <c r="Z83" s="32">
        <f t="shared" si="35"/>
        <v>50</v>
      </c>
      <c r="AA83" s="35">
        <v>0</v>
      </c>
      <c r="AB83" s="32">
        <f t="shared" si="36"/>
        <v>0</v>
      </c>
      <c r="AC83" s="32">
        <f t="shared" si="37"/>
        <v>0</v>
      </c>
      <c r="AD83" s="35">
        <v>3</v>
      </c>
      <c r="AE83" s="32">
        <f t="shared" si="38"/>
        <v>37.5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4</v>
      </c>
      <c r="D84" s="35">
        <v>4</v>
      </c>
      <c r="E84" s="32">
        <f t="shared" si="23"/>
        <v>100</v>
      </c>
      <c r="F84" s="35">
        <v>4</v>
      </c>
      <c r="G84" s="32">
        <f t="shared" si="24"/>
        <v>100</v>
      </c>
      <c r="H84" s="106">
        <f t="shared" si="40"/>
        <v>4</v>
      </c>
      <c r="I84" s="32">
        <f t="shared" si="25"/>
        <v>100</v>
      </c>
      <c r="J84" s="32">
        <f t="shared" si="26"/>
        <v>100</v>
      </c>
      <c r="K84" s="35">
        <v>3</v>
      </c>
      <c r="L84" s="32">
        <f t="shared" si="27"/>
        <v>75</v>
      </c>
      <c r="M84" s="35">
        <v>1</v>
      </c>
      <c r="N84" s="32">
        <f t="shared" si="28"/>
        <v>25</v>
      </c>
      <c r="O84" s="99">
        <f t="shared" si="29"/>
        <v>0</v>
      </c>
      <c r="P84" s="32">
        <f t="shared" si="30"/>
        <v>0</v>
      </c>
      <c r="Q84" s="35">
        <v>0</v>
      </c>
      <c r="R84" s="32">
        <f t="shared" si="31"/>
        <v>0</v>
      </c>
      <c r="S84" s="35">
        <v>3</v>
      </c>
      <c r="T84" s="32">
        <f t="shared" si="32"/>
        <v>75</v>
      </c>
      <c r="U84" s="35">
        <v>0</v>
      </c>
      <c r="V84" s="32">
        <f t="shared" si="33"/>
        <v>0</v>
      </c>
      <c r="W84" s="35">
        <v>0</v>
      </c>
      <c r="X84" s="32">
        <f t="shared" si="34"/>
        <v>0</v>
      </c>
      <c r="Y84" s="35">
        <v>0</v>
      </c>
      <c r="Z84" s="32">
        <f t="shared" si="35"/>
        <v>0</v>
      </c>
      <c r="AA84" s="35">
        <v>0</v>
      </c>
      <c r="AB84" s="32">
        <f t="shared" si="36"/>
        <v>0</v>
      </c>
      <c r="AC84" s="32">
        <f t="shared" si="37"/>
        <v>0</v>
      </c>
      <c r="AD84" s="35">
        <v>0</v>
      </c>
      <c r="AE84" s="32">
        <f t="shared" si="38"/>
        <v>0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4</v>
      </c>
      <c r="D85" s="35">
        <v>4</v>
      </c>
      <c r="E85" s="32">
        <f t="shared" si="23"/>
        <v>100</v>
      </c>
      <c r="F85" s="35">
        <v>1</v>
      </c>
      <c r="G85" s="32">
        <f t="shared" si="24"/>
        <v>25</v>
      </c>
      <c r="H85" s="106">
        <f t="shared" si="40"/>
        <v>4</v>
      </c>
      <c r="I85" s="32">
        <f t="shared" si="25"/>
        <v>100</v>
      </c>
      <c r="J85" s="32">
        <f t="shared" si="26"/>
        <v>100</v>
      </c>
      <c r="K85" s="35">
        <v>2</v>
      </c>
      <c r="L85" s="32">
        <f t="shared" si="27"/>
        <v>50</v>
      </c>
      <c r="M85" s="35">
        <v>2</v>
      </c>
      <c r="N85" s="32">
        <f t="shared" si="28"/>
        <v>50</v>
      </c>
      <c r="O85" s="99">
        <f t="shared" si="29"/>
        <v>0</v>
      </c>
      <c r="P85" s="32">
        <f t="shared" si="30"/>
        <v>0</v>
      </c>
      <c r="Q85" s="35">
        <v>0</v>
      </c>
      <c r="R85" s="32">
        <f t="shared" si="31"/>
        <v>0</v>
      </c>
      <c r="S85" s="35">
        <v>2</v>
      </c>
      <c r="T85" s="32">
        <f t="shared" si="32"/>
        <v>50</v>
      </c>
      <c r="U85" s="35">
        <v>0</v>
      </c>
      <c r="V85" s="32">
        <f t="shared" si="33"/>
        <v>0</v>
      </c>
      <c r="W85" s="35">
        <v>0</v>
      </c>
      <c r="X85" s="32">
        <f t="shared" si="34"/>
        <v>0</v>
      </c>
      <c r="Y85" s="35">
        <v>0</v>
      </c>
      <c r="Z85" s="32">
        <f t="shared" si="35"/>
        <v>0</v>
      </c>
      <c r="AA85" s="35">
        <v>0</v>
      </c>
      <c r="AB85" s="32">
        <f t="shared" si="36"/>
        <v>0</v>
      </c>
      <c r="AC85" s="32">
        <f t="shared" si="37"/>
        <v>0</v>
      </c>
      <c r="AD85" s="35">
        <v>1</v>
      </c>
      <c r="AE85" s="32">
        <f t="shared" si="38"/>
        <v>25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2</v>
      </c>
      <c r="D86" s="35">
        <v>2</v>
      </c>
      <c r="E86" s="32">
        <f t="shared" si="23"/>
        <v>100</v>
      </c>
      <c r="F86" s="35">
        <v>0</v>
      </c>
      <c r="G86" s="32">
        <f t="shared" si="24"/>
        <v>0</v>
      </c>
      <c r="H86" s="106">
        <f t="shared" si="40"/>
        <v>1</v>
      </c>
      <c r="I86" s="32">
        <f t="shared" si="25"/>
        <v>50</v>
      </c>
      <c r="J86" s="32">
        <f t="shared" si="26"/>
        <v>50</v>
      </c>
      <c r="K86" s="35">
        <v>1</v>
      </c>
      <c r="L86" s="32">
        <f t="shared" si="27"/>
        <v>50</v>
      </c>
      <c r="M86" s="35">
        <v>0</v>
      </c>
      <c r="N86" s="32">
        <f t="shared" si="28"/>
        <v>0</v>
      </c>
      <c r="O86" s="99">
        <f t="shared" si="29"/>
        <v>1</v>
      </c>
      <c r="P86" s="32">
        <f t="shared" si="30"/>
        <v>50</v>
      </c>
      <c r="Q86" s="35">
        <v>0</v>
      </c>
      <c r="R86" s="32">
        <f t="shared" si="31"/>
        <v>0</v>
      </c>
      <c r="S86" s="35">
        <v>0</v>
      </c>
      <c r="T86" s="32">
        <f t="shared" si="32"/>
        <v>0</v>
      </c>
      <c r="U86" s="35">
        <v>0</v>
      </c>
      <c r="V86" s="32">
        <f t="shared" si="33"/>
        <v>0</v>
      </c>
      <c r="W86" s="35">
        <v>0</v>
      </c>
      <c r="X86" s="32">
        <f t="shared" si="34"/>
        <v>0</v>
      </c>
      <c r="Y86" s="35">
        <v>1</v>
      </c>
      <c r="Z86" s="32">
        <f t="shared" si="35"/>
        <v>50</v>
      </c>
      <c r="AA86" s="35">
        <v>0</v>
      </c>
      <c r="AB86" s="32">
        <f t="shared" si="36"/>
        <v>0</v>
      </c>
      <c r="AC86" s="32">
        <f t="shared" si="37"/>
        <v>0</v>
      </c>
      <c r="AD86" s="35">
        <v>0</v>
      </c>
      <c r="AE86" s="32">
        <f t="shared" si="38"/>
        <v>0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0</v>
      </c>
      <c r="D87" s="35">
        <v>0</v>
      </c>
      <c r="E87" s="32">
        <f t="shared" si="23"/>
        <v>0</v>
      </c>
      <c r="F87" s="35">
        <v>0</v>
      </c>
      <c r="G87" s="32">
        <f t="shared" si="24"/>
        <v>0</v>
      </c>
      <c r="H87" s="106">
        <f t="shared" si="40"/>
        <v>0</v>
      </c>
      <c r="I87" s="32">
        <f t="shared" si="25"/>
        <v>0</v>
      </c>
      <c r="J87" s="32">
        <f t="shared" si="26"/>
        <v>0</v>
      </c>
      <c r="K87" s="35">
        <v>0</v>
      </c>
      <c r="L87" s="32">
        <f t="shared" si="27"/>
        <v>0</v>
      </c>
      <c r="M87" s="35">
        <v>0</v>
      </c>
      <c r="N87" s="32">
        <f t="shared" si="28"/>
        <v>0</v>
      </c>
      <c r="O87" s="99">
        <f t="shared" si="29"/>
        <v>0</v>
      </c>
      <c r="P87" s="32">
        <f t="shared" si="30"/>
        <v>0</v>
      </c>
      <c r="Q87" s="35">
        <v>0</v>
      </c>
      <c r="R87" s="32">
        <f t="shared" si="31"/>
        <v>0</v>
      </c>
      <c r="S87" s="35">
        <v>0</v>
      </c>
      <c r="T87" s="32">
        <f t="shared" si="32"/>
        <v>0</v>
      </c>
      <c r="U87" s="35">
        <v>0</v>
      </c>
      <c r="V87" s="32">
        <f t="shared" si="33"/>
        <v>0</v>
      </c>
      <c r="W87" s="35">
        <v>0</v>
      </c>
      <c r="X87" s="32">
        <f t="shared" si="34"/>
        <v>0</v>
      </c>
      <c r="Y87" s="35">
        <v>0</v>
      </c>
      <c r="Z87" s="32">
        <f t="shared" si="35"/>
        <v>0</v>
      </c>
      <c r="AA87" s="35">
        <v>0</v>
      </c>
      <c r="AB87" s="32">
        <f t="shared" si="36"/>
        <v>0</v>
      </c>
      <c r="AC87" s="32">
        <f t="shared" si="37"/>
        <v>0</v>
      </c>
      <c r="AD87" s="35">
        <v>0</v>
      </c>
      <c r="AE87" s="32">
        <f t="shared" si="38"/>
        <v>0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5</v>
      </c>
      <c r="D88" s="35">
        <v>5</v>
      </c>
      <c r="E88" s="32">
        <f t="shared" si="23"/>
        <v>100</v>
      </c>
      <c r="F88" s="35">
        <v>4</v>
      </c>
      <c r="G88" s="32">
        <f t="shared" si="24"/>
        <v>80</v>
      </c>
      <c r="H88" s="106">
        <f t="shared" si="40"/>
        <v>5</v>
      </c>
      <c r="I88" s="32">
        <f t="shared" si="25"/>
        <v>100</v>
      </c>
      <c r="J88" s="32">
        <f t="shared" si="26"/>
        <v>100</v>
      </c>
      <c r="K88" s="35">
        <v>2</v>
      </c>
      <c r="L88" s="32">
        <f t="shared" si="27"/>
        <v>40</v>
      </c>
      <c r="M88" s="35">
        <v>3</v>
      </c>
      <c r="N88" s="32">
        <f t="shared" si="28"/>
        <v>60</v>
      </c>
      <c r="O88" s="99">
        <f t="shared" si="29"/>
        <v>0</v>
      </c>
      <c r="P88" s="32">
        <f t="shared" si="30"/>
        <v>0</v>
      </c>
      <c r="Q88" s="35">
        <v>0</v>
      </c>
      <c r="R88" s="32">
        <f t="shared" si="31"/>
        <v>0</v>
      </c>
      <c r="S88" s="35">
        <v>0</v>
      </c>
      <c r="T88" s="32">
        <f t="shared" si="32"/>
        <v>0</v>
      </c>
      <c r="U88" s="35">
        <v>0</v>
      </c>
      <c r="V88" s="32">
        <f t="shared" si="33"/>
        <v>0</v>
      </c>
      <c r="W88" s="35">
        <v>0</v>
      </c>
      <c r="X88" s="32">
        <f t="shared" si="34"/>
        <v>0</v>
      </c>
      <c r="Y88" s="35">
        <v>1</v>
      </c>
      <c r="Z88" s="32">
        <f t="shared" si="35"/>
        <v>20</v>
      </c>
      <c r="AA88" s="35">
        <v>0</v>
      </c>
      <c r="AB88" s="32">
        <f t="shared" si="36"/>
        <v>0</v>
      </c>
      <c r="AC88" s="32">
        <f t="shared" si="37"/>
        <v>0</v>
      </c>
      <c r="AD88" s="35">
        <v>0</v>
      </c>
      <c r="AE88" s="32">
        <f t="shared" si="38"/>
        <v>0</v>
      </c>
      <c r="AF88" s="35">
        <v>0</v>
      </c>
      <c r="AG88" s="32">
        <f t="shared" si="39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0</v>
      </c>
      <c r="D89" s="35">
        <v>0</v>
      </c>
      <c r="E89" s="32">
        <f t="shared" si="23"/>
        <v>0</v>
      </c>
      <c r="F89" s="35">
        <v>0</v>
      </c>
      <c r="G89" s="32">
        <f t="shared" si="24"/>
        <v>0</v>
      </c>
      <c r="H89" s="106">
        <f t="shared" si="40"/>
        <v>0</v>
      </c>
      <c r="I89" s="32">
        <f t="shared" si="25"/>
        <v>0</v>
      </c>
      <c r="J89" s="32">
        <f t="shared" si="26"/>
        <v>0</v>
      </c>
      <c r="K89" s="35">
        <v>0</v>
      </c>
      <c r="L89" s="32">
        <f t="shared" si="27"/>
        <v>0</v>
      </c>
      <c r="M89" s="35">
        <v>0</v>
      </c>
      <c r="N89" s="32">
        <f t="shared" si="28"/>
        <v>0</v>
      </c>
      <c r="O89" s="99">
        <f t="shared" si="29"/>
        <v>0</v>
      </c>
      <c r="P89" s="32">
        <f t="shared" si="30"/>
        <v>0</v>
      </c>
      <c r="Q89" s="35">
        <v>0</v>
      </c>
      <c r="R89" s="32">
        <f t="shared" si="31"/>
        <v>0</v>
      </c>
      <c r="S89" s="35">
        <v>0</v>
      </c>
      <c r="T89" s="32">
        <f t="shared" si="32"/>
        <v>0</v>
      </c>
      <c r="U89" s="35">
        <v>0</v>
      </c>
      <c r="V89" s="32">
        <f t="shared" si="33"/>
        <v>0</v>
      </c>
      <c r="W89" s="35">
        <v>0</v>
      </c>
      <c r="X89" s="32">
        <f t="shared" si="34"/>
        <v>0</v>
      </c>
      <c r="Y89" s="35">
        <v>0</v>
      </c>
      <c r="Z89" s="32">
        <f t="shared" si="35"/>
        <v>0</v>
      </c>
      <c r="AA89" s="35">
        <v>0</v>
      </c>
      <c r="AB89" s="32">
        <f t="shared" si="36"/>
        <v>0</v>
      </c>
      <c r="AC89" s="32">
        <f t="shared" si="37"/>
        <v>0</v>
      </c>
      <c r="AD89" s="35">
        <v>0</v>
      </c>
      <c r="AE89" s="32">
        <f t="shared" si="38"/>
        <v>0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1</v>
      </c>
      <c r="D90" s="10">
        <f>SUM(D91:D101)</f>
        <v>1</v>
      </c>
      <c r="E90" s="43">
        <f>IF(C90=0,0,D90/C90*100)</f>
        <v>100</v>
      </c>
      <c r="F90" s="10">
        <f>SUM(F91:F101)</f>
        <v>1</v>
      </c>
      <c r="G90" s="43">
        <f>IF(D90=0,0,F90/D90*100)</f>
        <v>100</v>
      </c>
      <c r="H90" s="61">
        <f>SUM(H91:H101)</f>
        <v>1</v>
      </c>
      <c r="I90" s="43">
        <f>IF(D90=0,0,H90/D90*100)</f>
        <v>100</v>
      </c>
      <c r="J90" s="43">
        <f>IF(C90=0,0,H90/C90*100)</f>
        <v>100</v>
      </c>
      <c r="K90" s="10">
        <f>SUM(K91:K101)</f>
        <v>1</v>
      </c>
      <c r="L90" s="43">
        <f t="shared" si="27"/>
        <v>100</v>
      </c>
      <c r="M90" s="10">
        <f>SUM(M91:M101)</f>
        <v>0</v>
      </c>
      <c r="N90" s="43">
        <f>IF(D90=0,0,M90/D90*100)</f>
        <v>0</v>
      </c>
      <c r="O90" s="61">
        <f>SUM(O91:O101)</f>
        <v>0</v>
      </c>
      <c r="P90" s="43">
        <f>IF(D90=0,0,O90/D90*100)</f>
        <v>0</v>
      </c>
      <c r="Q90" s="10">
        <f>SUM(Q91:Q101)</f>
        <v>0</v>
      </c>
      <c r="R90" s="43">
        <f t="shared" si="31"/>
        <v>0</v>
      </c>
      <c r="S90" s="10">
        <f>SUM(S91:S101)</f>
        <v>0</v>
      </c>
      <c r="T90" s="43">
        <f>IF(D90=0,0,S90/D90*100)</f>
        <v>0</v>
      </c>
      <c r="U90" s="10">
        <f>SUM(U91:U101)</f>
        <v>0</v>
      </c>
      <c r="V90" s="43">
        <f t="shared" si="33"/>
        <v>0</v>
      </c>
      <c r="W90" s="10">
        <f>SUM(W91:W101)</f>
        <v>0</v>
      </c>
      <c r="X90" s="43">
        <f>IF(D90=0,0,W90/D90*100)</f>
        <v>0</v>
      </c>
      <c r="Y90" s="10">
        <f>SUM(Y91:Y101)</f>
        <v>0</v>
      </c>
      <c r="Z90" s="43">
        <f>IF(D90=0,0,Y90/D90*100)</f>
        <v>0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0</v>
      </c>
      <c r="AE90" s="43">
        <f t="shared" si="38"/>
        <v>0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0</v>
      </c>
      <c r="D91" s="35">
        <v>0</v>
      </c>
      <c r="E91" s="32">
        <f t="shared" ref="E91:E93" si="42">IF(C91=0,0,D91/C91*100)</f>
        <v>0</v>
      </c>
      <c r="F91" s="35">
        <v>0</v>
      </c>
      <c r="G91" s="32">
        <f t="shared" ref="G91:G93" si="43">IF(D91=0,0,F91/D91*100)</f>
        <v>0</v>
      </c>
      <c r="H91" s="106">
        <f t="shared" ref="H91:H101" si="44">K91+M91</f>
        <v>0</v>
      </c>
      <c r="I91" s="32">
        <f t="shared" ref="I91:I93" si="45">IF(D91=0,0,H91/D91*100)</f>
        <v>0</v>
      </c>
      <c r="J91" s="32">
        <f t="shared" ref="J91:J93" si="46">IF(C91=0,0,H91/C91*100)</f>
        <v>0</v>
      </c>
      <c r="K91" s="35">
        <v>0</v>
      </c>
      <c r="L91" s="32">
        <f t="shared" si="27"/>
        <v>0</v>
      </c>
      <c r="M91" s="35">
        <v>0</v>
      </c>
      <c r="N91" s="32">
        <f t="shared" ref="N91:N93" si="47">IF(D91=0,0,M91/D91*100)</f>
        <v>0</v>
      </c>
      <c r="O91" s="99">
        <f t="shared" ref="O91:O101" si="48">D91-H91</f>
        <v>0</v>
      </c>
      <c r="P91" s="32">
        <f t="shared" ref="P91:P93" si="49">IF(D91=0,0,O91/D91*100)</f>
        <v>0</v>
      </c>
      <c r="Q91" s="35">
        <v>0</v>
      </c>
      <c r="R91" s="32">
        <f t="shared" si="31"/>
        <v>0</v>
      </c>
      <c r="S91" s="35">
        <v>0</v>
      </c>
      <c r="T91" s="32">
        <f t="shared" ref="T91:T93" si="50">IF(D91=0,0,S91/D91*100)</f>
        <v>0</v>
      </c>
      <c r="U91" s="35">
        <v>0</v>
      </c>
      <c r="V91" s="32">
        <f t="shared" si="33"/>
        <v>0</v>
      </c>
      <c r="W91" s="35">
        <v>0</v>
      </c>
      <c r="X91" s="32">
        <f t="shared" ref="X91:X93" si="51">IF(D91=0,0,W91/D91*100)</f>
        <v>0</v>
      </c>
      <c r="Y91" s="35">
        <v>0</v>
      </c>
      <c r="Z91" s="32">
        <f t="shared" ref="Z91:Z93" si="52">IF(D91=0,0,Y91/D91*100)</f>
        <v>0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0</v>
      </c>
      <c r="AE91" s="32">
        <f t="shared" si="38"/>
        <v>0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0</v>
      </c>
      <c r="D92" s="35">
        <v>0</v>
      </c>
      <c r="E92" s="32">
        <f t="shared" si="42"/>
        <v>0</v>
      </c>
      <c r="F92" s="35">
        <v>0</v>
      </c>
      <c r="G92" s="32">
        <f t="shared" si="43"/>
        <v>0</v>
      </c>
      <c r="H92" s="106">
        <f t="shared" si="44"/>
        <v>0</v>
      </c>
      <c r="I92" s="32">
        <f t="shared" si="45"/>
        <v>0</v>
      </c>
      <c r="J92" s="32">
        <f t="shared" si="46"/>
        <v>0</v>
      </c>
      <c r="K92" s="35">
        <v>0</v>
      </c>
      <c r="L92" s="32">
        <f t="shared" si="27"/>
        <v>0</v>
      </c>
      <c r="M92" s="35">
        <v>0</v>
      </c>
      <c r="N92" s="32">
        <f t="shared" si="47"/>
        <v>0</v>
      </c>
      <c r="O92" s="99">
        <f t="shared" si="48"/>
        <v>0</v>
      </c>
      <c r="P92" s="32">
        <f t="shared" si="49"/>
        <v>0</v>
      </c>
      <c r="Q92" s="35">
        <v>0</v>
      </c>
      <c r="R92" s="32">
        <f t="shared" si="31"/>
        <v>0</v>
      </c>
      <c r="S92" s="35">
        <v>0</v>
      </c>
      <c r="T92" s="32">
        <f t="shared" si="50"/>
        <v>0</v>
      </c>
      <c r="U92" s="35">
        <v>0</v>
      </c>
      <c r="V92" s="32">
        <f t="shared" si="33"/>
        <v>0</v>
      </c>
      <c r="W92" s="35">
        <v>0</v>
      </c>
      <c r="X92" s="32">
        <f t="shared" si="51"/>
        <v>0</v>
      </c>
      <c r="Y92" s="35">
        <v>0</v>
      </c>
      <c r="Z92" s="32">
        <f t="shared" si="52"/>
        <v>0</v>
      </c>
      <c r="AA92" s="35">
        <v>0</v>
      </c>
      <c r="AB92" s="32">
        <f t="shared" si="53"/>
        <v>0</v>
      </c>
      <c r="AC92" s="32">
        <f t="shared" si="54"/>
        <v>0</v>
      </c>
      <c r="AD92" s="35">
        <v>0</v>
      </c>
      <c r="AE92" s="32">
        <f t="shared" si="38"/>
        <v>0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0</v>
      </c>
      <c r="D93" s="35">
        <v>0</v>
      </c>
      <c r="E93" s="32">
        <f t="shared" si="42"/>
        <v>0</v>
      </c>
      <c r="F93" s="35">
        <v>0</v>
      </c>
      <c r="G93" s="32">
        <f t="shared" si="43"/>
        <v>0</v>
      </c>
      <c r="H93" s="106">
        <f t="shared" si="44"/>
        <v>0</v>
      </c>
      <c r="I93" s="32">
        <f t="shared" si="45"/>
        <v>0</v>
      </c>
      <c r="J93" s="32">
        <f t="shared" si="46"/>
        <v>0</v>
      </c>
      <c r="K93" s="35">
        <v>0</v>
      </c>
      <c r="L93" s="32">
        <f t="shared" si="27"/>
        <v>0</v>
      </c>
      <c r="M93" s="35">
        <v>0</v>
      </c>
      <c r="N93" s="32">
        <f t="shared" si="47"/>
        <v>0</v>
      </c>
      <c r="O93" s="99">
        <f t="shared" si="48"/>
        <v>0</v>
      </c>
      <c r="P93" s="32">
        <f t="shared" si="49"/>
        <v>0</v>
      </c>
      <c r="Q93" s="35">
        <v>0</v>
      </c>
      <c r="R93" s="32">
        <f t="shared" si="31"/>
        <v>0</v>
      </c>
      <c r="S93" s="35">
        <v>0</v>
      </c>
      <c r="T93" s="32">
        <f t="shared" si="50"/>
        <v>0</v>
      </c>
      <c r="U93" s="35">
        <v>0</v>
      </c>
      <c r="V93" s="32">
        <f t="shared" si="33"/>
        <v>0</v>
      </c>
      <c r="W93" s="35">
        <v>0</v>
      </c>
      <c r="X93" s="32">
        <f t="shared" si="51"/>
        <v>0</v>
      </c>
      <c r="Y93" s="35">
        <v>0</v>
      </c>
      <c r="Z93" s="32">
        <f t="shared" si="52"/>
        <v>0</v>
      </c>
      <c r="AA93" s="35">
        <v>0</v>
      </c>
      <c r="AB93" s="32">
        <f t="shared" si="53"/>
        <v>0</v>
      </c>
      <c r="AC93" s="32">
        <f t="shared" si="54"/>
        <v>0</v>
      </c>
      <c r="AD93" s="35">
        <v>0</v>
      </c>
      <c r="AE93" s="32">
        <f t="shared" si="38"/>
        <v>0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0</v>
      </c>
      <c r="D94" s="35">
        <v>0</v>
      </c>
      <c r="E94" s="32">
        <f t="shared" si="23"/>
        <v>0</v>
      </c>
      <c r="F94" s="35">
        <v>0</v>
      </c>
      <c r="G94" s="32">
        <f t="shared" si="24"/>
        <v>0</v>
      </c>
      <c r="H94" s="106">
        <f t="shared" si="44"/>
        <v>0</v>
      </c>
      <c r="I94" s="32">
        <f t="shared" si="25"/>
        <v>0</v>
      </c>
      <c r="J94" s="32">
        <f t="shared" si="26"/>
        <v>0</v>
      </c>
      <c r="K94" s="35">
        <v>0</v>
      </c>
      <c r="L94" s="32">
        <f t="shared" si="27"/>
        <v>0</v>
      </c>
      <c r="M94" s="35">
        <v>0</v>
      </c>
      <c r="N94" s="32">
        <f t="shared" si="28"/>
        <v>0</v>
      </c>
      <c r="O94" s="99">
        <f t="shared" si="48"/>
        <v>0</v>
      </c>
      <c r="P94" s="32">
        <f t="shared" si="30"/>
        <v>0</v>
      </c>
      <c r="Q94" s="35">
        <v>0</v>
      </c>
      <c r="R94" s="32">
        <f t="shared" si="31"/>
        <v>0</v>
      </c>
      <c r="S94" s="35">
        <v>0</v>
      </c>
      <c r="T94" s="32">
        <f t="shared" si="32"/>
        <v>0</v>
      </c>
      <c r="U94" s="35">
        <v>0</v>
      </c>
      <c r="V94" s="32">
        <f t="shared" si="33"/>
        <v>0</v>
      </c>
      <c r="W94" s="35">
        <v>0</v>
      </c>
      <c r="X94" s="32">
        <f t="shared" si="34"/>
        <v>0</v>
      </c>
      <c r="Y94" s="35">
        <v>0</v>
      </c>
      <c r="Z94" s="32">
        <f t="shared" si="35"/>
        <v>0</v>
      </c>
      <c r="AA94" s="35">
        <v>0</v>
      </c>
      <c r="AB94" s="32">
        <f t="shared" si="36"/>
        <v>0</v>
      </c>
      <c r="AC94" s="32">
        <f t="shared" si="37"/>
        <v>0</v>
      </c>
      <c r="AD94" s="35">
        <v>0</v>
      </c>
      <c r="AE94" s="32">
        <f t="shared" si="38"/>
        <v>0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0</v>
      </c>
      <c r="D95" s="35">
        <v>0</v>
      </c>
      <c r="E95" s="32">
        <f t="shared" si="23"/>
        <v>0</v>
      </c>
      <c r="F95" s="35">
        <v>0</v>
      </c>
      <c r="G95" s="32">
        <f t="shared" si="24"/>
        <v>0</v>
      </c>
      <c r="H95" s="106">
        <f t="shared" si="44"/>
        <v>0</v>
      </c>
      <c r="I95" s="32">
        <f t="shared" si="25"/>
        <v>0</v>
      </c>
      <c r="J95" s="32">
        <f t="shared" si="26"/>
        <v>0</v>
      </c>
      <c r="K95" s="35">
        <v>0</v>
      </c>
      <c r="L95" s="32">
        <f t="shared" si="27"/>
        <v>0</v>
      </c>
      <c r="M95" s="35">
        <v>0</v>
      </c>
      <c r="N95" s="32">
        <f t="shared" si="28"/>
        <v>0</v>
      </c>
      <c r="O95" s="99">
        <f t="shared" si="48"/>
        <v>0</v>
      </c>
      <c r="P95" s="32">
        <f t="shared" si="30"/>
        <v>0</v>
      </c>
      <c r="Q95" s="35">
        <v>0</v>
      </c>
      <c r="R95" s="32">
        <f t="shared" si="31"/>
        <v>0</v>
      </c>
      <c r="S95" s="35">
        <v>0</v>
      </c>
      <c r="T95" s="32">
        <f t="shared" si="32"/>
        <v>0</v>
      </c>
      <c r="U95" s="35">
        <v>0</v>
      </c>
      <c r="V95" s="32">
        <f t="shared" si="33"/>
        <v>0</v>
      </c>
      <c r="W95" s="35">
        <v>0</v>
      </c>
      <c r="X95" s="32">
        <f t="shared" si="34"/>
        <v>0</v>
      </c>
      <c r="Y95" s="35">
        <v>0</v>
      </c>
      <c r="Z95" s="32">
        <f t="shared" si="35"/>
        <v>0</v>
      </c>
      <c r="AA95" s="35">
        <v>0</v>
      </c>
      <c r="AB95" s="32">
        <f t="shared" si="36"/>
        <v>0</v>
      </c>
      <c r="AC95" s="32">
        <f t="shared" si="37"/>
        <v>0</v>
      </c>
      <c r="AD95" s="35">
        <v>0</v>
      </c>
      <c r="AE95" s="32">
        <f t="shared" si="38"/>
        <v>0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0</v>
      </c>
      <c r="D96" s="35">
        <v>0</v>
      </c>
      <c r="E96" s="32">
        <f t="shared" si="23"/>
        <v>0</v>
      </c>
      <c r="F96" s="35">
        <v>0</v>
      </c>
      <c r="G96" s="32">
        <f t="shared" si="24"/>
        <v>0</v>
      </c>
      <c r="H96" s="106">
        <f t="shared" si="44"/>
        <v>0</v>
      </c>
      <c r="I96" s="32">
        <f t="shared" si="25"/>
        <v>0</v>
      </c>
      <c r="J96" s="32">
        <f t="shared" si="26"/>
        <v>0</v>
      </c>
      <c r="K96" s="35">
        <v>0</v>
      </c>
      <c r="L96" s="32">
        <f t="shared" si="27"/>
        <v>0</v>
      </c>
      <c r="M96" s="35">
        <v>0</v>
      </c>
      <c r="N96" s="32">
        <f t="shared" si="28"/>
        <v>0</v>
      </c>
      <c r="O96" s="99">
        <f t="shared" si="48"/>
        <v>0</v>
      </c>
      <c r="P96" s="32">
        <f t="shared" si="30"/>
        <v>0</v>
      </c>
      <c r="Q96" s="35">
        <v>0</v>
      </c>
      <c r="R96" s="32">
        <f t="shared" si="31"/>
        <v>0</v>
      </c>
      <c r="S96" s="35">
        <v>0</v>
      </c>
      <c r="T96" s="32">
        <f t="shared" si="32"/>
        <v>0</v>
      </c>
      <c r="U96" s="35">
        <v>0</v>
      </c>
      <c r="V96" s="32">
        <f t="shared" si="33"/>
        <v>0</v>
      </c>
      <c r="W96" s="35">
        <v>0</v>
      </c>
      <c r="X96" s="32">
        <f t="shared" si="34"/>
        <v>0</v>
      </c>
      <c r="Y96" s="35">
        <v>0</v>
      </c>
      <c r="Z96" s="32">
        <f t="shared" si="35"/>
        <v>0</v>
      </c>
      <c r="AA96" s="35">
        <v>0</v>
      </c>
      <c r="AB96" s="32">
        <f t="shared" si="36"/>
        <v>0</v>
      </c>
      <c r="AC96" s="32">
        <f t="shared" si="37"/>
        <v>0</v>
      </c>
      <c r="AD96" s="35">
        <v>0</v>
      </c>
      <c r="AE96" s="32">
        <f t="shared" si="38"/>
        <v>0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1</v>
      </c>
      <c r="D97" s="35">
        <v>1</v>
      </c>
      <c r="E97" s="32">
        <f t="shared" si="23"/>
        <v>100</v>
      </c>
      <c r="F97" s="35">
        <v>1</v>
      </c>
      <c r="G97" s="32">
        <f t="shared" si="24"/>
        <v>100</v>
      </c>
      <c r="H97" s="106">
        <f t="shared" si="44"/>
        <v>1</v>
      </c>
      <c r="I97" s="32">
        <f t="shared" si="25"/>
        <v>100</v>
      </c>
      <c r="J97" s="32">
        <f t="shared" si="26"/>
        <v>100</v>
      </c>
      <c r="K97" s="35">
        <v>1</v>
      </c>
      <c r="L97" s="32">
        <f t="shared" si="27"/>
        <v>100</v>
      </c>
      <c r="M97" s="35">
        <v>0</v>
      </c>
      <c r="N97" s="32">
        <f t="shared" si="28"/>
        <v>0</v>
      </c>
      <c r="O97" s="99">
        <f t="shared" si="48"/>
        <v>0</v>
      </c>
      <c r="P97" s="32">
        <f t="shared" si="30"/>
        <v>0</v>
      </c>
      <c r="Q97" s="35">
        <v>0</v>
      </c>
      <c r="R97" s="32">
        <f t="shared" si="31"/>
        <v>0</v>
      </c>
      <c r="S97" s="35">
        <v>0</v>
      </c>
      <c r="T97" s="32">
        <f t="shared" si="32"/>
        <v>0</v>
      </c>
      <c r="U97" s="35">
        <v>0</v>
      </c>
      <c r="V97" s="32">
        <f t="shared" si="33"/>
        <v>0</v>
      </c>
      <c r="W97" s="35">
        <v>0</v>
      </c>
      <c r="X97" s="32">
        <f t="shared" si="34"/>
        <v>0</v>
      </c>
      <c r="Y97" s="35">
        <v>0</v>
      </c>
      <c r="Z97" s="32">
        <f t="shared" si="35"/>
        <v>0</v>
      </c>
      <c r="AA97" s="35">
        <v>0</v>
      </c>
      <c r="AB97" s="32">
        <f t="shared" si="36"/>
        <v>0</v>
      </c>
      <c r="AC97" s="32">
        <f t="shared" si="37"/>
        <v>0</v>
      </c>
      <c r="AD97" s="35">
        <v>0</v>
      </c>
      <c r="AE97" s="32">
        <f t="shared" si="38"/>
        <v>0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0</v>
      </c>
      <c r="D98" s="35">
        <v>0</v>
      </c>
      <c r="E98" s="32">
        <f t="shared" si="23"/>
        <v>0</v>
      </c>
      <c r="F98" s="35">
        <v>0</v>
      </c>
      <c r="G98" s="32">
        <f t="shared" si="24"/>
        <v>0</v>
      </c>
      <c r="H98" s="106">
        <f t="shared" si="44"/>
        <v>0</v>
      </c>
      <c r="I98" s="32">
        <f t="shared" si="25"/>
        <v>0</v>
      </c>
      <c r="J98" s="32">
        <f t="shared" si="26"/>
        <v>0</v>
      </c>
      <c r="K98" s="35">
        <v>0</v>
      </c>
      <c r="L98" s="32">
        <f t="shared" si="27"/>
        <v>0</v>
      </c>
      <c r="M98" s="35">
        <v>0</v>
      </c>
      <c r="N98" s="32">
        <f t="shared" si="28"/>
        <v>0</v>
      </c>
      <c r="O98" s="99">
        <f t="shared" si="48"/>
        <v>0</v>
      </c>
      <c r="P98" s="32">
        <f t="shared" si="30"/>
        <v>0</v>
      </c>
      <c r="Q98" s="35">
        <v>0</v>
      </c>
      <c r="R98" s="32">
        <f t="shared" si="31"/>
        <v>0</v>
      </c>
      <c r="S98" s="35">
        <v>0</v>
      </c>
      <c r="T98" s="32">
        <f t="shared" si="32"/>
        <v>0</v>
      </c>
      <c r="U98" s="35">
        <v>0</v>
      </c>
      <c r="V98" s="32">
        <f t="shared" si="33"/>
        <v>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0</v>
      </c>
      <c r="D99" s="35">
        <v>0</v>
      </c>
      <c r="E99" s="32">
        <f t="shared" si="23"/>
        <v>0</v>
      </c>
      <c r="F99" s="35">
        <v>0</v>
      </c>
      <c r="G99" s="32">
        <f t="shared" si="24"/>
        <v>0</v>
      </c>
      <c r="H99" s="106">
        <f t="shared" si="44"/>
        <v>0</v>
      </c>
      <c r="I99" s="32">
        <f t="shared" si="25"/>
        <v>0</v>
      </c>
      <c r="J99" s="32">
        <f t="shared" si="26"/>
        <v>0</v>
      </c>
      <c r="K99" s="35">
        <v>0</v>
      </c>
      <c r="L99" s="32">
        <f t="shared" si="27"/>
        <v>0</v>
      </c>
      <c r="M99" s="35">
        <v>0</v>
      </c>
      <c r="N99" s="32">
        <f t="shared" si="28"/>
        <v>0</v>
      </c>
      <c r="O99" s="99">
        <f t="shared" si="48"/>
        <v>0</v>
      </c>
      <c r="P99" s="32">
        <f t="shared" si="30"/>
        <v>0</v>
      </c>
      <c r="Q99" s="35">
        <v>0</v>
      </c>
      <c r="R99" s="32">
        <f t="shared" si="31"/>
        <v>0</v>
      </c>
      <c r="S99" s="35">
        <v>0</v>
      </c>
      <c r="T99" s="32">
        <f t="shared" si="32"/>
        <v>0</v>
      </c>
      <c r="U99" s="35">
        <v>0</v>
      </c>
      <c r="V99" s="32">
        <f t="shared" si="33"/>
        <v>0</v>
      </c>
      <c r="W99" s="35">
        <v>0</v>
      </c>
      <c r="X99" s="32">
        <f t="shared" si="34"/>
        <v>0</v>
      </c>
      <c r="Y99" s="35">
        <v>0</v>
      </c>
      <c r="Z99" s="32">
        <f t="shared" si="35"/>
        <v>0</v>
      </c>
      <c r="AA99" s="35">
        <v>0</v>
      </c>
      <c r="AB99" s="32">
        <f t="shared" si="36"/>
        <v>0</v>
      </c>
      <c r="AC99" s="32">
        <f t="shared" si="37"/>
        <v>0</v>
      </c>
      <c r="AD99" s="35">
        <v>0</v>
      </c>
      <c r="AE99" s="32">
        <f t="shared" si="38"/>
        <v>0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0</v>
      </c>
      <c r="D100" s="35">
        <v>0</v>
      </c>
      <c r="E100" s="32">
        <f t="shared" si="23"/>
        <v>0</v>
      </c>
      <c r="F100" s="35">
        <v>0</v>
      </c>
      <c r="G100" s="32">
        <f t="shared" si="24"/>
        <v>0</v>
      </c>
      <c r="H100" s="106">
        <f t="shared" si="44"/>
        <v>0</v>
      </c>
      <c r="I100" s="32">
        <f t="shared" si="25"/>
        <v>0</v>
      </c>
      <c r="J100" s="32">
        <f t="shared" si="26"/>
        <v>0</v>
      </c>
      <c r="K100" s="35">
        <v>0</v>
      </c>
      <c r="L100" s="32">
        <f t="shared" si="27"/>
        <v>0</v>
      </c>
      <c r="M100" s="35">
        <v>0</v>
      </c>
      <c r="N100" s="32">
        <f t="shared" si="28"/>
        <v>0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0</v>
      </c>
      <c r="V100" s="32">
        <f t="shared" si="33"/>
        <v>0</v>
      </c>
      <c r="W100" s="35">
        <v>0</v>
      </c>
      <c r="X100" s="32">
        <f t="shared" si="34"/>
        <v>0</v>
      </c>
      <c r="Y100" s="35">
        <v>0</v>
      </c>
      <c r="Z100" s="32">
        <f t="shared" si="35"/>
        <v>0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0</v>
      </c>
      <c r="AE100" s="32">
        <f t="shared" si="38"/>
        <v>0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0</v>
      </c>
      <c r="D101" s="35">
        <v>0</v>
      </c>
      <c r="E101" s="32">
        <f t="shared" si="23"/>
        <v>0</v>
      </c>
      <c r="F101" s="35">
        <v>0</v>
      </c>
      <c r="G101" s="32">
        <f t="shared" si="24"/>
        <v>0</v>
      </c>
      <c r="H101" s="106">
        <f t="shared" si="44"/>
        <v>0</v>
      </c>
      <c r="I101" s="32">
        <f t="shared" si="25"/>
        <v>0</v>
      </c>
      <c r="J101" s="32">
        <f t="shared" si="26"/>
        <v>0</v>
      </c>
      <c r="K101" s="35">
        <v>0</v>
      </c>
      <c r="L101" s="32">
        <f t="shared" si="27"/>
        <v>0</v>
      </c>
      <c r="M101" s="35">
        <v>0</v>
      </c>
      <c r="N101" s="32">
        <f t="shared" si="28"/>
        <v>0</v>
      </c>
      <c r="O101" s="99">
        <f t="shared" si="48"/>
        <v>0</v>
      </c>
      <c r="P101" s="32">
        <f t="shared" si="30"/>
        <v>0</v>
      </c>
      <c r="Q101" s="35">
        <v>0</v>
      </c>
      <c r="R101" s="32">
        <f t="shared" si="31"/>
        <v>0</v>
      </c>
      <c r="S101" s="35">
        <v>0</v>
      </c>
      <c r="T101" s="32">
        <f t="shared" si="32"/>
        <v>0</v>
      </c>
      <c r="U101" s="35">
        <v>0</v>
      </c>
      <c r="V101" s="32">
        <f t="shared" si="33"/>
        <v>0</v>
      </c>
      <c r="W101" s="35">
        <v>0</v>
      </c>
      <c r="X101" s="32">
        <f t="shared" si="34"/>
        <v>0</v>
      </c>
      <c r="Y101" s="35">
        <v>0</v>
      </c>
      <c r="Z101" s="32">
        <f t="shared" si="35"/>
        <v>0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0</v>
      </c>
      <c r="AE101" s="32">
        <f t="shared" si="38"/>
        <v>0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90" fitToHeight="2" orientation="landscape" useFirstPageNumber="1" r:id="rId1"/>
  <headerFooter scaleWithDoc="0">
    <oddHeader>&amp;R&amp;P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0"/>
  <sheetViews>
    <sheetView zoomScale="80" zoomScaleNormal="80" workbookViewId="0">
      <selection activeCell="AL15" sqref="AL15"/>
    </sheetView>
  </sheetViews>
  <sheetFormatPr defaultRowHeight="15" x14ac:dyDescent="0.25"/>
  <cols>
    <col min="1" max="1" width="5.5703125" customWidth="1"/>
    <col min="2" max="2" width="34.5703125" customWidth="1"/>
  </cols>
  <sheetData>
    <row r="1" spans="1:35" ht="37.9" customHeight="1" thickBot="1" x14ac:dyDescent="0.3">
      <c r="A1" s="182" t="s">
        <v>247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2">
        <v>1</v>
      </c>
      <c r="B8" s="13" t="s">
        <v>141</v>
      </c>
      <c r="C8" s="66">
        <f>'Рук. и спец.'!C40</f>
        <v>70603.63</v>
      </c>
      <c r="D8" s="66">
        <f>'Рук. и спец.'!D40</f>
        <v>66705</v>
      </c>
      <c r="E8" s="86">
        <f>'Рук. и спец.'!E40</f>
        <v>94.478145103870716</v>
      </c>
      <c r="F8" s="66">
        <f>'Рук. и спец.'!F40</f>
        <v>32118.5</v>
      </c>
      <c r="G8" s="86">
        <f>'Рук. и спец.'!G40</f>
        <v>48.150063713364815</v>
      </c>
      <c r="H8" s="66">
        <f>'Рук. и спец.'!H40</f>
        <v>60267.5</v>
      </c>
      <c r="I8" s="86">
        <f>'Рук. и спец.'!I40</f>
        <v>90.34929915298703</v>
      </c>
      <c r="J8" s="86">
        <f>'Рук. и спец.'!J40</f>
        <v>85.360341954089321</v>
      </c>
      <c r="K8" s="66">
        <f>'Рук. и спец.'!K40</f>
        <v>34448.5</v>
      </c>
      <c r="L8" s="86">
        <f>'Рук. и спец.'!L40</f>
        <v>51.643055243235139</v>
      </c>
      <c r="M8" s="66">
        <f>'Рук. и спец.'!M40</f>
        <v>25819</v>
      </c>
      <c r="N8" s="86">
        <f>'Рук. и спец.'!N40</f>
        <v>38.70624390975189</v>
      </c>
      <c r="O8" s="66">
        <f>'Рук. и спец.'!O40</f>
        <v>6437.5</v>
      </c>
      <c r="P8" s="86">
        <f>'Рук. и спец.'!P40</f>
        <v>9.6507008470129669</v>
      </c>
      <c r="Q8" s="66">
        <f>'Рук. и спец.'!Q40</f>
        <v>277</v>
      </c>
      <c r="R8" s="86">
        <f>'Рук. и спец.'!R40</f>
        <v>4.3029126213592237</v>
      </c>
      <c r="S8" s="66">
        <f>'Рук. и спец.'!S40</f>
        <v>5643</v>
      </c>
      <c r="T8" s="86">
        <f>'Рук. и спец.'!T40</f>
        <v>8.4596357094670562</v>
      </c>
      <c r="U8" s="66">
        <f>'Рук. и спец.'!U40</f>
        <v>7771.5</v>
      </c>
      <c r="V8" s="86">
        <f>'Рук. и спец.'!V40</f>
        <v>11.650550933213403</v>
      </c>
      <c r="W8" s="66">
        <f>'Рук. и спец.'!W40</f>
        <v>3759</v>
      </c>
      <c r="X8" s="86">
        <f>'Рук. и спец.'!X40</f>
        <v>5.6352597256577468</v>
      </c>
      <c r="Y8" s="66">
        <f>'Рук. и спец.'!Y40</f>
        <v>6505.5</v>
      </c>
      <c r="Z8" s="86">
        <f>'Рук. и спец.'!Z40</f>
        <v>9.7526422307173366</v>
      </c>
      <c r="AA8" s="66">
        <f>'Рук. и спец.'!AA40</f>
        <v>1364</v>
      </c>
      <c r="AB8" s="86">
        <f>'Рук. и спец.'!AB40</f>
        <v>2.04482422607001</v>
      </c>
      <c r="AC8" s="86">
        <f>'Рук. и спец.'!AC40</f>
        <v>20.96687418338329</v>
      </c>
      <c r="AD8" s="66">
        <f>'Рук. и спец.'!AD40</f>
        <v>6613.5</v>
      </c>
      <c r="AE8" s="86">
        <f>'Рук. и спец.'!AE40</f>
        <v>9.9145491342478067</v>
      </c>
      <c r="AF8" s="66">
        <f>'Рук. и спец.'!AF40</f>
        <v>56</v>
      </c>
      <c r="AG8" s="86">
        <f>'Рук. и спец.'!AG40</f>
        <v>8.3951727756539987E-2</v>
      </c>
    </row>
    <row r="9" spans="1:35" ht="27.6" customHeight="1" x14ac:dyDescent="0.25">
      <c r="A9" s="12">
        <v>2</v>
      </c>
      <c r="B9" s="13" t="s">
        <v>135</v>
      </c>
      <c r="C9" s="11">
        <f>Руководители!C40</f>
        <v>6681.5</v>
      </c>
      <c r="D9" s="11">
        <f>Руководители!D40</f>
        <v>6643</v>
      </c>
      <c r="E9" s="87">
        <f>Руководители!E40</f>
        <v>99.423782084861173</v>
      </c>
      <c r="F9" s="11">
        <f>Руководители!F40</f>
        <v>739</v>
      </c>
      <c r="G9" s="87">
        <f>Руководители!G40</f>
        <v>11.124491946409755</v>
      </c>
      <c r="H9" s="11">
        <f>Руководители!H40</f>
        <v>6305</v>
      </c>
      <c r="I9" s="87">
        <f>Руководители!I40</f>
        <v>94.911937377690805</v>
      </c>
      <c r="J9" s="87">
        <f>Руководители!J40</f>
        <v>94.365037790915224</v>
      </c>
      <c r="K9" s="11">
        <f>Руководители!K40</f>
        <v>4409</v>
      </c>
      <c r="L9" s="87">
        <f>Руководители!L40</f>
        <v>66.370615685684172</v>
      </c>
      <c r="M9" s="11">
        <f>Руководители!M40</f>
        <v>1896</v>
      </c>
      <c r="N9" s="87">
        <f>Руководители!N40</f>
        <v>28.541321692006623</v>
      </c>
      <c r="O9" s="11">
        <f>Руководители!O40</f>
        <v>338</v>
      </c>
      <c r="P9" s="87">
        <f>Руководители!P40</f>
        <v>5.0880626223091969</v>
      </c>
      <c r="Q9" s="11">
        <f>Руководители!Q40</f>
        <v>18</v>
      </c>
      <c r="R9" s="87">
        <f>Руководители!R40</f>
        <v>5.3254437869822491</v>
      </c>
      <c r="S9" s="11">
        <f>Руководители!S40</f>
        <v>246</v>
      </c>
      <c r="T9" s="87">
        <f>Руководители!T40</f>
        <v>3.7031461688995937</v>
      </c>
      <c r="U9" s="11">
        <f>Руководители!U40</f>
        <v>1293</v>
      </c>
      <c r="V9" s="87">
        <f>Руководители!V40</f>
        <v>19.464097546289327</v>
      </c>
      <c r="W9" s="11">
        <f>Руководители!W40</f>
        <v>436</v>
      </c>
      <c r="X9" s="87">
        <f>Руководители!X40</f>
        <v>6.5632997139846454</v>
      </c>
      <c r="Y9" s="11">
        <f>Руководители!Y40</f>
        <v>282</v>
      </c>
      <c r="Z9" s="87">
        <f>Руководители!Z40</f>
        <v>4.2450699984946567</v>
      </c>
      <c r="AA9" s="11">
        <f>Руководители!AA40</f>
        <v>50</v>
      </c>
      <c r="AB9" s="87">
        <f>Руководители!AB40</f>
        <v>0.75267198554869785</v>
      </c>
      <c r="AC9" s="87">
        <f>Руководители!AC40</f>
        <v>17.730496453900709</v>
      </c>
      <c r="AD9" s="11">
        <f>Руководители!AD40</f>
        <v>336</v>
      </c>
      <c r="AE9" s="87">
        <f>Руководители!AE40</f>
        <v>5.0579557428872501</v>
      </c>
      <c r="AF9" s="11">
        <f>Руководители!AF40</f>
        <v>3</v>
      </c>
      <c r="AG9" s="87">
        <f>Руководители!AG40</f>
        <v>4.5160319132921872E-2</v>
      </c>
    </row>
    <row r="10" spans="1:35" ht="28.5" x14ac:dyDescent="0.25">
      <c r="A10" s="12">
        <v>3</v>
      </c>
      <c r="B10" s="14" t="s">
        <v>136</v>
      </c>
      <c r="C10" s="11">
        <f>'Зам. рук.'!C40</f>
        <v>1174</v>
      </c>
      <c r="D10" s="11">
        <f>'Зам. рук.'!D40</f>
        <v>1111</v>
      </c>
      <c r="E10" s="87">
        <f>'Зам. рук.'!E40</f>
        <v>94.633730834752981</v>
      </c>
      <c r="F10" s="11">
        <f>'Зам. рук.'!F40</f>
        <v>214</v>
      </c>
      <c r="G10" s="87">
        <f>'Зам. рук.'!G40</f>
        <v>19.26192619261926</v>
      </c>
      <c r="H10" s="11">
        <f>'Зам. рук.'!H40</f>
        <v>1081</v>
      </c>
      <c r="I10" s="87">
        <f>'Зам. рук.'!I40</f>
        <v>97.299729972997298</v>
      </c>
      <c r="J10" s="87">
        <f>'Зам. рук.'!J40</f>
        <v>92.078364565587734</v>
      </c>
      <c r="K10" s="11">
        <f>'Зам. рук.'!K40</f>
        <v>881</v>
      </c>
      <c r="L10" s="87">
        <f>'Зам. рук.'!L40</f>
        <v>79.297929792979289</v>
      </c>
      <c r="M10" s="11">
        <f>'Зам. рук.'!M40</f>
        <v>200</v>
      </c>
      <c r="N10" s="87">
        <f>'Зам. рук.'!N40</f>
        <v>18.001800180018002</v>
      </c>
      <c r="O10" s="11">
        <f>'Зам. рук.'!O40</f>
        <v>30</v>
      </c>
      <c r="P10" s="87">
        <f>'Зам. рук.'!P40</f>
        <v>2.7002700270027002</v>
      </c>
      <c r="Q10" s="11">
        <f>'Зам. рук.'!Q40</f>
        <v>2</v>
      </c>
      <c r="R10" s="87">
        <f>'Зам. рук.'!R40</f>
        <v>6.666666666666667</v>
      </c>
      <c r="S10" s="11">
        <f>'Зам. рук.'!S40</f>
        <v>67</v>
      </c>
      <c r="T10" s="87">
        <f>'Зам. рук.'!T40</f>
        <v>6.0306030603060305</v>
      </c>
      <c r="U10" s="11">
        <f>'Зам. рук.'!U40</f>
        <v>142</v>
      </c>
      <c r="V10" s="87">
        <f>'Зам. рук.'!V40</f>
        <v>12.781278127812781</v>
      </c>
      <c r="W10" s="11">
        <f>'Зам. рук.'!W40</f>
        <v>68</v>
      </c>
      <c r="X10" s="87">
        <f>'Зам. рук.'!X40</f>
        <v>6.1206120612061206</v>
      </c>
      <c r="Y10" s="11">
        <f>'Зам. рук.'!Y40</f>
        <v>135</v>
      </c>
      <c r="Z10" s="87">
        <f>'Зам. рук.'!Z40</f>
        <v>12.151215121512152</v>
      </c>
      <c r="AA10" s="11">
        <f>'Зам. рук.'!AA40</f>
        <v>18</v>
      </c>
      <c r="AB10" s="87">
        <f>'Зам. рук.'!AB40</f>
        <v>1.6201620162016201</v>
      </c>
      <c r="AC10" s="87">
        <f>'Зам. рук.'!AC40</f>
        <v>13.333333333333334</v>
      </c>
      <c r="AD10" s="11">
        <f>'Зам. рук.'!AD40</f>
        <v>135</v>
      </c>
      <c r="AE10" s="87">
        <f>'Зам. рук.'!AE40</f>
        <v>12.151215121512152</v>
      </c>
      <c r="AF10" s="11">
        <f>'Зам. рук.'!AF40</f>
        <v>1</v>
      </c>
      <c r="AG10" s="87">
        <f>'Зам. рук.'!AG40</f>
        <v>9.0009000900090008E-2</v>
      </c>
    </row>
    <row r="11" spans="1:35" x14ac:dyDescent="0.25">
      <c r="A11" s="12">
        <v>4</v>
      </c>
      <c r="B11" s="13" t="s">
        <v>142</v>
      </c>
      <c r="C11" s="67">
        <f>Гл.спец!C40</f>
        <v>12742.7</v>
      </c>
      <c r="D11" s="67">
        <f>Гл.спец!D40</f>
        <v>11661.5</v>
      </c>
      <c r="E11" s="87">
        <f>Гл.спец!E40</f>
        <v>91.515142002872224</v>
      </c>
      <c r="F11" s="67">
        <f>Гл.спец!F40</f>
        <v>5088</v>
      </c>
      <c r="G11" s="87">
        <f>Гл.спец!G40</f>
        <v>43.630750761051324</v>
      </c>
      <c r="H11" s="67">
        <f>Гл.спец!H40</f>
        <v>11365.5</v>
      </c>
      <c r="I11" s="87">
        <f>Гл.спец!I40</f>
        <v>97.461733053209272</v>
      </c>
      <c r="J11" s="87">
        <f>Гл.спец!J40</f>
        <v>89.192243402104737</v>
      </c>
      <c r="K11" s="67">
        <f>Гл.спец!K40</f>
        <v>8148.5</v>
      </c>
      <c r="L11" s="87">
        <f>Гл.спец!L40</f>
        <v>69.875230459203365</v>
      </c>
      <c r="M11" s="67">
        <f>Гл.спец!M40</f>
        <v>3217</v>
      </c>
      <c r="N11" s="87">
        <f>Гл.спец!N40</f>
        <v>27.586502594005918</v>
      </c>
      <c r="O11" s="67">
        <f>Гл.спец!O40</f>
        <v>296</v>
      </c>
      <c r="P11" s="87">
        <f>Гл.спец!P40</f>
        <v>2.5382669467907215</v>
      </c>
      <c r="Q11" s="67">
        <f>Гл.спец!Q40</f>
        <v>28</v>
      </c>
      <c r="R11" s="87">
        <f>Гл.спец!R40</f>
        <v>9.4594594594594597</v>
      </c>
      <c r="S11" s="67">
        <f>Гл.спец!S40</f>
        <v>710</v>
      </c>
      <c r="T11" s="87">
        <f>Гл.спец!T40</f>
        <v>6.0884105818290957</v>
      </c>
      <c r="U11" s="67">
        <f>Гл.спец!U40</f>
        <v>1797.5</v>
      </c>
      <c r="V11" s="87">
        <f>Гл.спец!V40</f>
        <v>15.41396904343352</v>
      </c>
      <c r="W11" s="67">
        <f>Гл.спец!W40</f>
        <v>953</v>
      </c>
      <c r="X11" s="87">
        <f>Гл.спец!X40</f>
        <v>8.1721905415255325</v>
      </c>
      <c r="Y11" s="67">
        <f>Гл.спец!Y40</f>
        <v>882.5</v>
      </c>
      <c r="Z11" s="87">
        <f>Гл.спец!Z40</f>
        <v>7.5676370964284185</v>
      </c>
      <c r="AA11" s="67">
        <f>Гл.спец!AA40</f>
        <v>196</v>
      </c>
      <c r="AB11" s="87">
        <f>Гл.спец!AB40</f>
        <v>1.6807443296316942</v>
      </c>
      <c r="AC11" s="87">
        <f>Гл.спец!AC40</f>
        <v>22.209631728045327</v>
      </c>
      <c r="AD11" s="67">
        <f>Гл.спец!AD40</f>
        <v>996.5</v>
      </c>
      <c r="AE11" s="87">
        <f>Гл.спец!AE40</f>
        <v>8.5452128799897089</v>
      </c>
      <c r="AF11" s="67">
        <f>Гл.спец!AF40</f>
        <v>22</v>
      </c>
      <c r="AG11" s="87">
        <f>Гл.спец!AG40</f>
        <v>0.18865497577498608</v>
      </c>
    </row>
    <row r="12" spans="1:35" x14ac:dyDescent="0.25">
      <c r="A12" s="15">
        <v>5</v>
      </c>
      <c r="B12" s="16" t="s">
        <v>137</v>
      </c>
      <c r="C12" s="11">
        <f>Гл.агрон.!C40</f>
        <v>1871.5</v>
      </c>
      <c r="D12" s="11">
        <f>Гл.агрон.!D40</f>
        <v>1626</v>
      </c>
      <c r="E12" s="87">
        <f>Гл.агрон.!E40</f>
        <v>86.882180069463004</v>
      </c>
      <c r="F12" s="11">
        <f>Гл.агрон.!F40</f>
        <v>221</v>
      </c>
      <c r="G12" s="87">
        <f>Гл.агрон.!G40</f>
        <v>13.591635916359163</v>
      </c>
      <c r="H12" s="11">
        <f>Гл.агрон.!H40</f>
        <v>1613</v>
      </c>
      <c r="I12" s="87">
        <f>Гл.агрон.!I40</f>
        <v>99.200492004920051</v>
      </c>
      <c r="J12" s="87">
        <f>Гл.агрон.!J40</f>
        <v>86.18755009350788</v>
      </c>
      <c r="K12" s="11">
        <f>Гл.агрон.!K40</f>
        <v>1253</v>
      </c>
      <c r="L12" s="87">
        <f>Гл.агрон.!L40</f>
        <v>77.060270602706026</v>
      </c>
      <c r="M12" s="11">
        <f>Гл.агрон.!M40</f>
        <v>360</v>
      </c>
      <c r="N12" s="87">
        <f>Гл.агрон.!N40</f>
        <v>22.140221402214021</v>
      </c>
      <c r="O12" s="11">
        <f>Гл.агрон.!O40</f>
        <v>13</v>
      </c>
      <c r="P12" s="87">
        <f>Гл.агрон.!P40</f>
        <v>0.79950799507995074</v>
      </c>
      <c r="Q12" s="11">
        <f>Гл.агрон.!Q40</f>
        <v>1</v>
      </c>
      <c r="R12" s="87">
        <f>Гл.агрон.!R40</f>
        <v>7.6923076923076925</v>
      </c>
      <c r="S12" s="11">
        <f>Гл.агрон.!S40</f>
        <v>121</v>
      </c>
      <c r="T12" s="87">
        <f>Гл.агрон.!T40</f>
        <v>7.4415744157441583</v>
      </c>
      <c r="U12" s="11">
        <f>Гл.агрон.!U40</f>
        <v>248.5</v>
      </c>
      <c r="V12" s="87">
        <f>Гл.агрон.!V40</f>
        <v>15.282902829028291</v>
      </c>
      <c r="W12" s="11">
        <f>Гл.агрон.!W40</f>
        <v>191</v>
      </c>
      <c r="X12" s="87">
        <f>Гл.агрон.!X40</f>
        <v>11.746617466174662</v>
      </c>
      <c r="Y12" s="11">
        <f>Гл.агрон.!Y40</f>
        <v>133.5</v>
      </c>
      <c r="Z12" s="87">
        <f>Гл.агрон.!Z40</f>
        <v>8.2103321033210328</v>
      </c>
      <c r="AA12" s="11">
        <f>Гл.агрон.!AA40</f>
        <v>29</v>
      </c>
      <c r="AB12" s="87">
        <f>Гл.агрон.!AB40</f>
        <v>1.7835178351783518</v>
      </c>
      <c r="AC12" s="87">
        <f>Гл.агрон.!AC40</f>
        <v>21.722846441947567</v>
      </c>
      <c r="AD12" s="11">
        <f>Гл.агрон.!AD40</f>
        <v>144</v>
      </c>
      <c r="AE12" s="87">
        <f>Гл.агрон.!AE40</f>
        <v>8.8560885608856079</v>
      </c>
      <c r="AF12" s="11">
        <f>Гл.агрон.!AF40</f>
        <v>2</v>
      </c>
      <c r="AG12" s="87">
        <f>Гл.агрон.!AG40</f>
        <v>0.12300123001230012</v>
      </c>
    </row>
    <row r="13" spans="1:35" ht="30" x14ac:dyDescent="0.25">
      <c r="A13" s="15">
        <v>6</v>
      </c>
      <c r="B13" s="16" t="s">
        <v>143</v>
      </c>
      <c r="C13" s="11">
        <f>'Гл. зоот.'!C40</f>
        <v>1373</v>
      </c>
      <c r="D13" s="11">
        <f>'Гл. зоот.'!D40</f>
        <v>1168</v>
      </c>
      <c r="E13" s="87">
        <f>'Гл. зоот.'!E40</f>
        <v>85.069191551347416</v>
      </c>
      <c r="F13" s="11">
        <f>'Гл. зоот.'!F40</f>
        <v>555</v>
      </c>
      <c r="G13" s="87">
        <f>'Гл. зоот.'!G40</f>
        <v>47.517123287671232</v>
      </c>
      <c r="H13" s="11">
        <f>'Гл. зоот.'!H40</f>
        <v>1129</v>
      </c>
      <c r="I13" s="87">
        <f>'Гл. зоот.'!I40</f>
        <v>96.660958904109577</v>
      </c>
      <c r="J13" s="87">
        <f>'Гл. зоот.'!J40</f>
        <v>82.228696285506189</v>
      </c>
      <c r="K13" s="11">
        <f>'Гл. зоот.'!K40</f>
        <v>816</v>
      </c>
      <c r="L13" s="87">
        <f>'Гл. зоот.'!L40</f>
        <v>69.863013698630141</v>
      </c>
      <c r="M13" s="11">
        <f>'Гл. зоот.'!M40</f>
        <v>313</v>
      </c>
      <c r="N13" s="87">
        <f>'Гл. зоот.'!N40</f>
        <v>26.797945205479451</v>
      </c>
      <c r="O13" s="11">
        <f>'Гл. зоот.'!O40</f>
        <v>39</v>
      </c>
      <c r="P13" s="87">
        <f>'Гл. зоот.'!P40</f>
        <v>3.3390410958904111</v>
      </c>
      <c r="Q13" s="11">
        <f>'Гл. зоот.'!Q40</f>
        <v>6</v>
      </c>
      <c r="R13" s="87">
        <f>'Гл. зоот.'!R40</f>
        <v>15.384615384615385</v>
      </c>
      <c r="S13" s="11">
        <f>'Гл. зоот.'!S40</f>
        <v>86</v>
      </c>
      <c r="T13" s="87">
        <f>'Гл. зоот.'!T40</f>
        <v>7.3630136986301373</v>
      </c>
      <c r="U13" s="11">
        <f>'Гл. зоот.'!U40</f>
        <v>188</v>
      </c>
      <c r="V13" s="87">
        <f>'Гл. зоот.'!V40</f>
        <v>16.095890410958905</v>
      </c>
      <c r="W13" s="11">
        <f>'Гл. зоот.'!W40</f>
        <v>120</v>
      </c>
      <c r="X13" s="87">
        <f>'Гл. зоот.'!X40</f>
        <v>10.273972602739725</v>
      </c>
      <c r="Y13" s="11">
        <f>'Гл. зоот.'!Y40</f>
        <v>94</v>
      </c>
      <c r="Z13" s="87">
        <f>'Гл. зоот.'!Z40</f>
        <v>8.0479452054794525</v>
      </c>
      <c r="AA13" s="11">
        <f>'Гл. зоот.'!AA40</f>
        <v>25</v>
      </c>
      <c r="AB13" s="87">
        <f>'Гл. зоот.'!AB40</f>
        <v>2.1404109589041096</v>
      </c>
      <c r="AC13" s="87">
        <f>'Гл. зоот.'!AC40</f>
        <v>26.595744680851062</v>
      </c>
      <c r="AD13" s="11">
        <f>'Гл. зоот.'!AD40</f>
        <v>138</v>
      </c>
      <c r="AE13" s="87">
        <f>'Гл. зоот.'!AE40</f>
        <v>11.815068493150685</v>
      </c>
      <c r="AF13" s="11">
        <f>'Гл. зоот.'!AF40</f>
        <v>7</v>
      </c>
      <c r="AG13" s="87">
        <f>'Гл. зоот.'!AG40</f>
        <v>0.59931506849315064</v>
      </c>
    </row>
    <row r="14" spans="1:35" x14ac:dyDescent="0.25">
      <c r="A14" s="15">
        <v>7</v>
      </c>
      <c r="B14" s="16" t="s">
        <v>138</v>
      </c>
      <c r="C14" s="11">
        <f>Гл.ветвр.!C40</f>
        <v>1254</v>
      </c>
      <c r="D14" s="11">
        <f>Гл.ветвр.!D40</f>
        <v>1076.5</v>
      </c>
      <c r="E14" s="87">
        <f>Гл.ветвр.!E40</f>
        <v>85.845295055821367</v>
      </c>
      <c r="F14" s="11">
        <f>Гл.ветвр.!F40</f>
        <v>365</v>
      </c>
      <c r="G14" s="87">
        <f>Гл.ветвр.!G40</f>
        <v>33.906177426846263</v>
      </c>
      <c r="H14" s="11">
        <f>Гл.ветвр.!H40</f>
        <v>1063.5</v>
      </c>
      <c r="I14" s="87">
        <f>Гл.ветвр.!I40</f>
        <v>98.792382721783554</v>
      </c>
      <c r="J14" s="87">
        <f>Гл.ветвр.!J40</f>
        <v>84.808612440191382</v>
      </c>
      <c r="K14" s="11">
        <f>Гл.ветвр.!K40</f>
        <v>775</v>
      </c>
      <c r="L14" s="87">
        <f>Гл.ветвр.!L40</f>
        <v>71.992568509057136</v>
      </c>
      <c r="M14" s="11">
        <f>Гл.ветвр.!M40</f>
        <v>288.5</v>
      </c>
      <c r="N14" s="87">
        <f>Гл.ветвр.!N40</f>
        <v>26.799814212726432</v>
      </c>
      <c r="O14" s="11">
        <f>Гл.ветвр.!O40</f>
        <v>13</v>
      </c>
      <c r="P14" s="87">
        <f>Гл.ветвр.!P40</f>
        <v>1.207617278216442</v>
      </c>
      <c r="Q14" s="11">
        <f>Гл.ветвр.!Q40</f>
        <v>3</v>
      </c>
      <c r="R14" s="87">
        <f>Гл.ветвр.!R40</f>
        <v>23.076923076923077</v>
      </c>
      <c r="S14" s="11">
        <f>Гл.ветвр.!S40</f>
        <v>67</v>
      </c>
      <c r="T14" s="87">
        <f>Гл.ветвр.!T40</f>
        <v>6.2238736646539712</v>
      </c>
      <c r="U14" s="11">
        <f>Гл.ветвр.!U40</f>
        <v>106</v>
      </c>
      <c r="V14" s="87">
        <f>Гл.ветвр.!V40</f>
        <v>9.8467254993032984</v>
      </c>
      <c r="W14" s="11">
        <f>Гл.ветвр.!W40</f>
        <v>76</v>
      </c>
      <c r="X14" s="87">
        <f>Гл.ветвр.!X40</f>
        <v>7.0599163957268924</v>
      </c>
      <c r="Y14" s="11">
        <f>Гл.ветвр.!Y40</f>
        <v>119</v>
      </c>
      <c r="Z14" s="87">
        <f>Гл.ветвр.!Z40</f>
        <v>11.054342777519739</v>
      </c>
      <c r="AA14" s="11">
        <f>Гл.ветвр.!AA40</f>
        <v>15</v>
      </c>
      <c r="AB14" s="87">
        <f>Гл.ветвр.!AB40</f>
        <v>1.3934045517882026</v>
      </c>
      <c r="AC14" s="87">
        <f>Гл.ветвр.!AC40</f>
        <v>12.605042016806722</v>
      </c>
      <c r="AD14" s="11">
        <f>Гл.ветвр.!AD40</f>
        <v>118</v>
      </c>
      <c r="AE14" s="87">
        <f>Гл.ветвр.!AE40</f>
        <v>10.96144914073386</v>
      </c>
      <c r="AF14" s="11">
        <f>Гл.ветвр.!AF40</f>
        <v>4</v>
      </c>
      <c r="AG14" s="87">
        <f>Гл.ветвр.!AG40</f>
        <v>0.37157454714352067</v>
      </c>
    </row>
    <row r="15" spans="1:35" ht="90" x14ac:dyDescent="0.25">
      <c r="A15" s="15">
        <v>8</v>
      </c>
      <c r="B15" s="16" t="s">
        <v>144</v>
      </c>
      <c r="C15" s="11">
        <f>'Гл. инж.'!C40</f>
        <v>2389.1</v>
      </c>
      <c r="D15" s="11">
        <f>'Гл. инж.'!D40</f>
        <v>2196</v>
      </c>
      <c r="E15" s="87">
        <f>'Гл. инж.'!E40</f>
        <v>91.917458457159611</v>
      </c>
      <c r="F15" s="11">
        <f>'Гл. инж.'!F40</f>
        <v>71</v>
      </c>
      <c r="G15" s="87">
        <f>'Гл. инж.'!G40</f>
        <v>3.2331511839708558</v>
      </c>
      <c r="H15" s="11">
        <f>'Гл. инж.'!H40</f>
        <v>2103</v>
      </c>
      <c r="I15" s="87">
        <f>'Гл. инж.'!I40</f>
        <v>95.765027322404379</v>
      </c>
      <c r="J15" s="87">
        <f>'Гл. инж.'!J40</f>
        <v>88.024779205558573</v>
      </c>
      <c r="K15" s="11">
        <f>'Гл. инж.'!K40</f>
        <v>1451.5</v>
      </c>
      <c r="L15" s="87">
        <f>'Гл. инж.'!L40</f>
        <v>66.097449908925327</v>
      </c>
      <c r="M15" s="11">
        <f>'Гл. инж.'!M40</f>
        <v>651.5</v>
      </c>
      <c r="N15" s="87">
        <f>'Гл. инж.'!N40</f>
        <v>29.667577413479052</v>
      </c>
      <c r="O15" s="11">
        <f>'Гл. инж.'!O40</f>
        <v>93</v>
      </c>
      <c r="P15" s="87">
        <f>'Гл. инж.'!P40</f>
        <v>4.2349726775956285</v>
      </c>
      <c r="Q15" s="11">
        <f>'Гл. инж.'!Q40</f>
        <v>9</v>
      </c>
      <c r="R15" s="87">
        <f>'Гл. инж.'!R40</f>
        <v>9.67741935483871</v>
      </c>
      <c r="S15" s="11">
        <f>'Гл. инж.'!S40</f>
        <v>186</v>
      </c>
      <c r="T15" s="87">
        <f>'Гл. инж.'!T40</f>
        <v>8.4699453551912569</v>
      </c>
      <c r="U15" s="11">
        <f>'Гл. инж.'!U40</f>
        <v>252</v>
      </c>
      <c r="V15" s="87">
        <f>'Гл. инж.'!V40</f>
        <v>11.475409836065573</v>
      </c>
      <c r="W15" s="11">
        <f>'Гл. инж.'!W40</f>
        <v>201</v>
      </c>
      <c r="X15" s="87">
        <f>'Гл. инж.'!X40</f>
        <v>9.1530054644808754</v>
      </c>
      <c r="Y15" s="11">
        <f>'Гл. инж.'!Y40</f>
        <v>202</v>
      </c>
      <c r="Z15" s="87">
        <f>'Гл. инж.'!Z40</f>
        <v>9.1985428051001819</v>
      </c>
      <c r="AA15" s="11">
        <f>'Гл. инж.'!AA40</f>
        <v>54</v>
      </c>
      <c r="AB15" s="87">
        <f>'Гл. инж.'!AB40</f>
        <v>2.459016393442623</v>
      </c>
      <c r="AC15" s="87">
        <f>'Гл. инж.'!AC40</f>
        <v>26.732673267326735</v>
      </c>
      <c r="AD15" s="11">
        <f>'Гл. инж.'!AD40</f>
        <v>187.5</v>
      </c>
      <c r="AE15" s="87">
        <f>'Гл. инж.'!AE40</f>
        <v>8.5382513661202175</v>
      </c>
      <c r="AF15" s="11">
        <f>'Гл. инж.'!AF40</f>
        <v>1</v>
      </c>
      <c r="AG15" s="87">
        <f>'Гл. инж.'!AG40</f>
        <v>4.553734061930783E-2</v>
      </c>
    </row>
    <row r="16" spans="1:35" x14ac:dyDescent="0.25">
      <c r="A16" s="15">
        <v>9</v>
      </c>
      <c r="B16" s="16" t="s">
        <v>145</v>
      </c>
      <c r="C16" s="11">
        <f>'Гл. энерг.'!C40</f>
        <v>785.5</v>
      </c>
      <c r="D16" s="11">
        <f>'Гл. энерг.'!D40</f>
        <v>738</v>
      </c>
      <c r="E16" s="87">
        <f>'Гл. энерг.'!E40</f>
        <v>93.952896244430292</v>
      </c>
      <c r="F16" s="11">
        <f>'Гл. энерг.'!F40</f>
        <v>10</v>
      </c>
      <c r="G16" s="87">
        <f>'Гл. энерг.'!G40</f>
        <v>1.3550135501355014</v>
      </c>
      <c r="H16" s="11">
        <f>'Гл. энерг.'!H40</f>
        <v>693</v>
      </c>
      <c r="I16" s="87">
        <f>'Гл. энерг.'!I40</f>
        <v>93.902439024390233</v>
      </c>
      <c r="J16" s="87">
        <f>'Гл. энерг.'!J40</f>
        <v>88.224061107574798</v>
      </c>
      <c r="K16" s="11">
        <f>'Гл. энерг.'!K40</f>
        <v>322</v>
      </c>
      <c r="L16" s="87">
        <f>'Гл. энерг.'!L40</f>
        <v>43.631436314363143</v>
      </c>
      <c r="M16" s="11">
        <f>'Гл. энерг.'!M40</f>
        <v>371</v>
      </c>
      <c r="N16" s="87">
        <f>'Гл. энерг.'!N40</f>
        <v>50.271002710027105</v>
      </c>
      <c r="O16" s="11">
        <f>'Гл. энерг.'!O40</f>
        <v>45</v>
      </c>
      <c r="P16" s="87">
        <f>'Гл. энерг.'!P40</f>
        <v>6.0975609756097562</v>
      </c>
      <c r="Q16" s="11">
        <f>'Гл. энерг.'!Q40</f>
        <v>5</v>
      </c>
      <c r="R16" s="87">
        <f>'Гл. энерг.'!R40</f>
        <v>11.111111111111111</v>
      </c>
      <c r="S16" s="11">
        <f>'Гл. энерг.'!S40</f>
        <v>25</v>
      </c>
      <c r="T16" s="87">
        <f>'Гл. энерг.'!T40</f>
        <v>3.3875338753387529</v>
      </c>
      <c r="U16" s="11">
        <f>'Гл. энерг.'!U40</f>
        <v>109</v>
      </c>
      <c r="V16" s="87">
        <f>'Гл. энерг.'!V40</f>
        <v>14.769647696476964</v>
      </c>
      <c r="W16" s="11">
        <f>'Гл. энерг.'!W40</f>
        <v>70</v>
      </c>
      <c r="X16" s="87">
        <f>'Гл. энерг.'!X40</f>
        <v>9.48509485094851</v>
      </c>
      <c r="Y16" s="11">
        <f>'Гл. энерг.'!Y40</f>
        <v>62</v>
      </c>
      <c r="Z16" s="87">
        <f>'Гл. энерг.'!Z40</f>
        <v>8.4010840108401084</v>
      </c>
      <c r="AA16" s="11">
        <f>'Гл. энерг.'!AA40</f>
        <v>14</v>
      </c>
      <c r="AB16" s="87">
        <f>'Гл. энерг.'!AB40</f>
        <v>1.8970189701897018</v>
      </c>
      <c r="AC16" s="87">
        <f>'Гл. энерг.'!AC40</f>
        <v>22.58064516129032</v>
      </c>
      <c r="AD16" s="11">
        <f>'Гл. энерг.'!AD40</f>
        <v>44</v>
      </c>
      <c r="AE16" s="87">
        <f>'Гл. энерг.'!AE40</f>
        <v>5.9620596205962055</v>
      </c>
      <c r="AF16" s="11">
        <f>'Гл. энерг.'!AF40</f>
        <v>0</v>
      </c>
      <c r="AG16" s="87">
        <f>'Гл. энерг.'!AG40</f>
        <v>0</v>
      </c>
    </row>
    <row r="17" spans="1:33" ht="30" x14ac:dyDescent="0.25">
      <c r="A17" s="15">
        <v>10</v>
      </c>
      <c r="B17" s="16" t="s">
        <v>146</v>
      </c>
      <c r="C17" s="11">
        <f>Гл.мелиор!C40</f>
        <v>35</v>
      </c>
      <c r="D17" s="11">
        <f>Гл.мелиор!D40</f>
        <v>30</v>
      </c>
      <c r="E17" s="87">
        <f>Гл.мелиор!E40</f>
        <v>85.714285714285708</v>
      </c>
      <c r="F17" s="11">
        <f>Гл.мелиор!F40</f>
        <v>18</v>
      </c>
      <c r="G17" s="87">
        <f>Гл.мелиор!G40</f>
        <v>60</v>
      </c>
      <c r="H17" s="11">
        <f>Гл.мелиор!H40</f>
        <v>30</v>
      </c>
      <c r="I17" s="87">
        <f>Гл.мелиор!I40</f>
        <v>100</v>
      </c>
      <c r="J17" s="87">
        <f>Гл.мелиор!J40</f>
        <v>85.714285714285708</v>
      </c>
      <c r="K17" s="11">
        <f>Гл.мелиор!K40</f>
        <v>22</v>
      </c>
      <c r="L17" s="87">
        <f>Гл.мелиор!L40</f>
        <v>73.333333333333329</v>
      </c>
      <c r="M17" s="11">
        <f>Гл.мелиор!M40</f>
        <v>8</v>
      </c>
      <c r="N17" s="87">
        <f>Гл.мелиор!N40</f>
        <v>26.666666666666668</v>
      </c>
      <c r="O17" s="11">
        <f>Гл.мелиор!O40</f>
        <v>0</v>
      </c>
      <c r="P17" s="87">
        <f>Гл.мелиор!P40</f>
        <v>0</v>
      </c>
      <c r="Q17" s="11">
        <f>Гл.мелиор!Q40</f>
        <v>0</v>
      </c>
      <c r="R17" s="87">
        <f>Гл.мелиор!R40</f>
        <v>0</v>
      </c>
      <c r="S17" s="11">
        <f>Гл.мелиор!S40</f>
        <v>0</v>
      </c>
      <c r="T17" s="87">
        <f>Гл.мелиор!T40</f>
        <v>0</v>
      </c>
      <c r="U17" s="11">
        <f>Гл.мелиор!U40</f>
        <v>3</v>
      </c>
      <c r="V17" s="87">
        <f>Гл.мелиор!V40</f>
        <v>10</v>
      </c>
      <c r="W17" s="11">
        <f>Гл.мелиор!W40</f>
        <v>0</v>
      </c>
      <c r="X17" s="87">
        <f>Гл.мелиор!X40</f>
        <v>0</v>
      </c>
      <c r="Y17" s="11">
        <f>Гл.мелиор!Y40</f>
        <v>4</v>
      </c>
      <c r="Z17" s="87">
        <f>Гл.мелиор!Z40</f>
        <v>13.333333333333334</v>
      </c>
      <c r="AA17" s="11">
        <f>Гл.мелиор!AA40</f>
        <v>0</v>
      </c>
      <c r="AB17" s="87">
        <f>Гл.мелиор!AB40</f>
        <v>0</v>
      </c>
      <c r="AC17" s="87">
        <f>Гл.мелиор!AC40</f>
        <v>0</v>
      </c>
      <c r="AD17" s="11">
        <f>Гл.мелиор!AD40</f>
        <v>3</v>
      </c>
      <c r="AE17" s="87">
        <f>Гл.мелиор!AE40</f>
        <v>10</v>
      </c>
      <c r="AF17" s="11">
        <f>Гл.мелиор!AF40</f>
        <v>0</v>
      </c>
      <c r="AG17" s="87">
        <f>Гл.мелиор!AG40</f>
        <v>0</v>
      </c>
    </row>
    <row r="18" spans="1:33" ht="30" x14ac:dyDescent="0.25">
      <c r="A18" s="15">
        <v>11</v>
      </c>
      <c r="B18" s="16" t="s">
        <v>147</v>
      </c>
      <c r="C18" s="11">
        <f>'Гл. экон.'!C40</f>
        <v>1120</v>
      </c>
      <c r="D18" s="11">
        <f>'Гл. экон.'!D40</f>
        <v>1017</v>
      </c>
      <c r="E18" s="87">
        <f>'Гл. экон.'!E40</f>
        <v>90.803571428571431</v>
      </c>
      <c r="F18" s="11">
        <f>'Гл. экон.'!F40</f>
        <v>815</v>
      </c>
      <c r="G18" s="87">
        <f>'Гл. экон.'!G40</f>
        <v>80.137659783677478</v>
      </c>
      <c r="H18" s="11">
        <f>'Гл. экон.'!H40</f>
        <v>1012</v>
      </c>
      <c r="I18" s="87">
        <f>'Гл. экон.'!I40</f>
        <v>99.508357915437557</v>
      </c>
      <c r="J18" s="87">
        <f>'Гл. экон.'!J40</f>
        <v>90.357142857142861</v>
      </c>
      <c r="K18" s="11">
        <f>'Гл. экон.'!K40</f>
        <v>838</v>
      </c>
      <c r="L18" s="87">
        <f>'Гл. экон.'!L40</f>
        <v>82.399213372664704</v>
      </c>
      <c r="M18" s="11">
        <f>'Гл. экон.'!M40</f>
        <v>174</v>
      </c>
      <c r="N18" s="87">
        <f>'Гл. экон.'!N40</f>
        <v>17.10914454277286</v>
      </c>
      <c r="O18" s="11">
        <f>'Гл. экон.'!O40</f>
        <v>5</v>
      </c>
      <c r="P18" s="87">
        <f>'Гл. экон.'!P40</f>
        <v>0.49164208456243852</v>
      </c>
      <c r="Q18" s="11">
        <f>'Гл. экон.'!Q40</f>
        <v>1</v>
      </c>
      <c r="R18" s="87">
        <f>'Гл. экон.'!R40</f>
        <v>20</v>
      </c>
      <c r="S18" s="11">
        <f>'Гл. экон.'!S40</f>
        <v>65</v>
      </c>
      <c r="T18" s="87">
        <f>'Гл. экон.'!T40</f>
        <v>6.3913470993117008</v>
      </c>
      <c r="U18" s="11">
        <f>'Гл. экон.'!U40</f>
        <v>179</v>
      </c>
      <c r="V18" s="87">
        <f>'Гл. экон.'!V40</f>
        <v>17.6007866273353</v>
      </c>
      <c r="W18" s="11">
        <f>'Гл. экон.'!W40</f>
        <v>91</v>
      </c>
      <c r="X18" s="87">
        <f>'Гл. экон.'!X40</f>
        <v>8.9478859390363823</v>
      </c>
      <c r="Y18" s="11">
        <f>'Гл. экон.'!Y40</f>
        <v>55</v>
      </c>
      <c r="Z18" s="87">
        <f>'Гл. экон.'!Z40</f>
        <v>5.4080629301868237</v>
      </c>
      <c r="AA18" s="11">
        <f>'Гл. экон.'!AA40</f>
        <v>10</v>
      </c>
      <c r="AB18" s="87">
        <f>'Гл. экон.'!AB40</f>
        <v>0.98328416912487704</v>
      </c>
      <c r="AC18" s="87">
        <f>'Гл. экон.'!AC40</f>
        <v>18.181818181818183</v>
      </c>
      <c r="AD18" s="11">
        <f>'Гл. экон.'!AD40</f>
        <v>95</v>
      </c>
      <c r="AE18" s="87">
        <f>'Гл. экон.'!AE40</f>
        <v>9.341199606686331</v>
      </c>
      <c r="AF18" s="11">
        <f>'Гл. экон.'!AF40</f>
        <v>1</v>
      </c>
      <c r="AG18" s="87">
        <f>'Гл. экон.'!AG40</f>
        <v>9.8328416912487712E-2</v>
      </c>
    </row>
    <row r="19" spans="1:33" ht="45" x14ac:dyDescent="0.25">
      <c r="A19" s="15">
        <v>12</v>
      </c>
      <c r="B19" s="16" t="s">
        <v>148</v>
      </c>
      <c r="C19" s="11">
        <f>Гл.бухг.!C40</f>
        <v>3157.6</v>
      </c>
      <c r="D19" s="11">
        <f>Гл.бухг.!D40</f>
        <v>3091</v>
      </c>
      <c r="E19" s="87">
        <f>Гл.бухг.!E40</f>
        <v>97.890803141626563</v>
      </c>
      <c r="F19" s="11">
        <f>Гл.бухг.!F40</f>
        <v>2731</v>
      </c>
      <c r="G19" s="87">
        <f>Гл.бухг.!G40</f>
        <v>88.353283726949201</v>
      </c>
      <c r="H19" s="11">
        <f>Гл.бухг.!H40</f>
        <v>3062</v>
      </c>
      <c r="I19" s="87">
        <f>Гл.бухг.!I40</f>
        <v>99.061792300226458</v>
      </c>
      <c r="J19" s="87">
        <f>Гл.бухг.!J40</f>
        <v>96.972384089181659</v>
      </c>
      <c r="K19" s="11">
        <f>Гл.бухг.!K40</f>
        <v>2235</v>
      </c>
      <c r="L19" s="87">
        <f>Гл.бухг.!L40</f>
        <v>72.306696861857006</v>
      </c>
      <c r="M19" s="11">
        <f>Гл.бухг.!M40</f>
        <v>827</v>
      </c>
      <c r="N19" s="87">
        <f>Гл.бухг.!N40</f>
        <v>26.755095438369459</v>
      </c>
      <c r="O19" s="11">
        <f>Гл.бухг.!O40</f>
        <v>29</v>
      </c>
      <c r="P19" s="87">
        <f>Гл.бухг.!P40</f>
        <v>0.93820769977353613</v>
      </c>
      <c r="Q19" s="11">
        <f>Гл.бухг.!Q40</f>
        <v>2</v>
      </c>
      <c r="R19" s="87">
        <f>Гл.бухг.!R40</f>
        <v>6.8965517241379306</v>
      </c>
      <c r="S19" s="11">
        <f>Гл.бухг.!S40</f>
        <v>127</v>
      </c>
      <c r="T19" s="87">
        <f>Гл.бухг.!T40</f>
        <v>4.1087026852151407</v>
      </c>
      <c r="U19" s="11">
        <f>Гл.бухг.!U40</f>
        <v>630</v>
      </c>
      <c r="V19" s="87">
        <f>Гл.бухг.!V40</f>
        <v>20.381753477838888</v>
      </c>
      <c r="W19" s="11">
        <f>Гл.бухг.!W40</f>
        <v>174</v>
      </c>
      <c r="X19" s="87">
        <f>Гл.бухг.!X40</f>
        <v>5.6292461986412166</v>
      </c>
      <c r="Y19" s="11">
        <f>Гл.бухг.!Y40</f>
        <v>148</v>
      </c>
      <c r="Z19" s="87">
        <f>Гл.бухг.!Z40</f>
        <v>4.7880944678097705</v>
      </c>
      <c r="AA19" s="11">
        <f>Гл.бухг.!AA40</f>
        <v>33</v>
      </c>
      <c r="AB19" s="87">
        <f>Гл.бухг.!AB40</f>
        <v>1.0676156583629894</v>
      </c>
      <c r="AC19" s="87">
        <f>Гл.бухг.!AC40</f>
        <v>22.297297297297298</v>
      </c>
      <c r="AD19" s="11">
        <f>Гл.бухг.!AD40</f>
        <v>194</v>
      </c>
      <c r="AE19" s="87">
        <f>Гл.бухг.!AE40</f>
        <v>6.276285991588483</v>
      </c>
      <c r="AF19" s="11">
        <f>Гл.бухг.!AF40</f>
        <v>5</v>
      </c>
      <c r="AG19" s="87">
        <f>Гл.бухг.!AG40</f>
        <v>0.16175994823681655</v>
      </c>
    </row>
    <row r="20" spans="1:33" ht="30" x14ac:dyDescent="0.25">
      <c r="A20" s="15">
        <v>13</v>
      </c>
      <c r="B20" s="16" t="s">
        <v>139</v>
      </c>
      <c r="C20" s="11">
        <f>'Др. гл.спец.'!C40</f>
        <v>757</v>
      </c>
      <c r="D20" s="11">
        <f>'Др. гл.спец.'!D40</f>
        <v>719</v>
      </c>
      <c r="E20" s="87">
        <f>'Др. гл.спец.'!E40</f>
        <v>94.980184940554821</v>
      </c>
      <c r="F20" s="11">
        <f>'Др. гл.спец.'!F40</f>
        <v>302</v>
      </c>
      <c r="G20" s="87">
        <f>'Др. гл.спец.'!G40</f>
        <v>42.002781641168291</v>
      </c>
      <c r="H20" s="11">
        <f>'Др. гл.спец.'!H40</f>
        <v>660</v>
      </c>
      <c r="I20" s="87">
        <f>'Др. гл.спец.'!I40</f>
        <v>91.794158553546595</v>
      </c>
      <c r="J20" s="87">
        <f>'Др. гл.спец.'!J40</f>
        <v>87.186261558784679</v>
      </c>
      <c r="K20" s="11">
        <f>'Др. гл.спец.'!K40</f>
        <v>436</v>
      </c>
      <c r="L20" s="87">
        <f>'Др. гл.спец.'!L40</f>
        <v>60.639777468706534</v>
      </c>
      <c r="M20" s="11">
        <f>'Др. гл.спец.'!M40</f>
        <v>224</v>
      </c>
      <c r="N20" s="87">
        <f>'Др. гл.спец.'!N40</f>
        <v>31.154381084840054</v>
      </c>
      <c r="O20" s="11">
        <f>'Др. гл.спец.'!O40</f>
        <v>59</v>
      </c>
      <c r="P20" s="87">
        <f>'Др. гл.спец.'!P40</f>
        <v>8.2058414464534071</v>
      </c>
      <c r="Q20" s="11">
        <f>'Др. гл.спец.'!Q40</f>
        <v>1</v>
      </c>
      <c r="R20" s="87">
        <f>'Др. гл.спец.'!R40</f>
        <v>1.6949152542372881</v>
      </c>
      <c r="S20" s="11">
        <f>'Др. гл.спец.'!S40</f>
        <v>33</v>
      </c>
      <c r="T20" s="87">
        <f>'Др. гл.спец.'!T40</f>
        <v>4.5897079276773303</v>
      </c>
      <c r="U20" s="11">
        <f>'Др. гл.спец.'!U40</f>
        <v>82</v>
      </c>
      <c r="V20" s="87">
        <f>'Др. гл.спец.'!V40</f>
        <v>11.404728789986091</v>
      </c>
      <c r="W20" s="11">
        <f>'Др. гл.спец.'!W40</f>
        <v>30</v>
      </c>
      <c r="X20" s="87">
        <f>'Др. гл.спец.'!X40</f>
        <v>4.1724617524339358</v>
      </c>
      <c r="Y20" s="11">
        <f>'Др. гл.спец.'!Y40</f>
        <v>65</v>
      </c>
      <c r="Z20" s="87">
        <f>'Др. гл.спец.'!Z40</f>
        <v>9.0403337969401942</v>
      </c>
      <c r="AA20" s="11">
        <f>'Др. гл.спец.'!AA40</f>
        <v>16</v>
      </c>
      <c r="AB20" s="87">
        <f>'Др. гл.спец.'!AB40</f>
        <v>2.2253129346314324</v>
      </c>
      <c r="AC20" s="87">
        <f>'Др. гл.спец.'!AC40</f>
        <v>24.615384615384617</v>
      </c>
      <c r="AD20" s="11">
        <f>'Др. гл.спец.'!AD40</f>
        <v>73</v>
      </c>
      <c r="AE20" s="87">
        <f>'Др. гл.спец.'!AE40</f>
        <v>10.15299026425591</v>
      </c>
      <c r="AF20" s="11">
        <f>'Др. гл.спец.'!AF40</f>
        <v>2</v>
      </c>
      <c r="AG20" s="87">
        <f>'Др. гл.спец.'!AG40</f>
        <v>0.27816411682892905</v>
      </c>
    </row>
    <row r="21" spans="1:33" ht="99.75" x14ac:dyDescent="0.25">
      <c r="A21" s="12">
        <v>14</v>
      </c>
      <c r="B21" s="14" t="s">
        <v>149</v>
      </c>
      <c r="C21" s="11">
        <f>Рук.ср.зв.!C40</f>
        <v>11926</v>
      </c>
      <c r="D21" s="11">
        <f>Рук.ср.зв.!D40</f>
        <v>11480</v>
      </c>
      <c r="E21" s="87">
        <f>Рук.ср.зв.!E40</f>
        <v>96.260271675331211</v>
      </c>
      <c r="F21" s="11">
        <f>Рук.ср.зв.!F40</f>
        <v>5000</v>
      </c>
      <c r="G21" s="87">
        <f>Рук.ср.зв.!G40</f>
        <v>43.554006968641112</v>
      </c>
      <c r="H21" s="11">
        <f>Рук.ср.зв.!H40</f>
        <v>9390</v>
      </c>
      <c r="I21" s="87">
        <f>Рук.ср.зв.!I40</f>
        <v>81.79442508710801</v>
      </c>
      <c r="J21" s="87">
        <f>Рук.ср.зв.!J40</f>
        <v>78.735535804125448</v>
      </c>
      <c r="K21" s="11">
        <f>Рук.ср.зв.!K40</f>
        <v>3819</v>
      </c>
      <c r="L21" s="87">
        <f>Рук.ср.зв.!L40</f>
        <v>33.266550522648089</v>
      </c>
      <c r="M21" s="11">
        <f>Рук.ср.зв.!M40</f>
        <v>5571</v>
      </c>
      <c r="N21" s="87">
        <f>Рук.ср.зв.!N40</f>
        <v>48.527874564459935</v>
      </c>
      <c r="O21" s="11">
        <f>Рук.ср.зв.!O40</f>
        <v>2090</v>
      </c>
      <c r="P21" s="87">
        <f>Рук.ср.зв.!P40</f>
        <v>18.205574912891986</v>
      </c>
      <c r="Q21" s="11">
        <f>Рук.ср.зв.!Q40</f>
        <v>61</v>
      </c>
      <c r="R21" s="87">
        <f>Рук.ср.зв.!R40</f>
        <v>2.9186602870813396</v>
      </c>
      <c r="S21" s="11">
        <f>Рук.ср.зв.!S40</f>
        <v>559</v>
      </c>
      <c r="T21" s="87">
        <f>Рук.ср.зв.!T40</f>
        <v>4.8693379790940767</v>
      </c>
      <c r="U21" s="11">
        <f>Рук.ср.зв.!U40</f>
        <v>1418</v>
      </c>
      <c r="V21" s="87">
        <f>Рук.ср.зв.!V40</f>
        <v>12.351916376306621</v>
      </c>
      <c r="W21" s="11">
        <f>Рук.ср.зв.!W40</f>
        <v>609</v>
      </c>
      <c r="X21" s="87">
        <f>Рук.ср.зв.!X40</f>
        <v>5.3048780487804876</v>
      </c>
      <c r="Y21" s="11">
        <f>Рук.ср.зв.!Y40</f>
        <v>912</v>
      </c>
      <c r="Z21" s="87">
        <f>Рук.ср.зв.!Z40</f>
        <v>7.9442508710801398</v>
      </c>
      <c r="AA21" s="11">
        <f>Рук.ср.зв.!AA40</f>
        <v>138</v>
      </c>
      <c r="AB21" s="87">
        <f>Рук.ср.зв.!AB40</f>
        <v>1.2020905923344947</v>
      </c>
      <c r="AC21" s="87">
        <f>Рук.ср.зв.!AC40</f>
        <v>15.131578947368421</v>
      </c>
      <c r="AD21" s="11">
        <f>Рук.ср.зв.!AD40</f>
        <v>1041</v>
      </c>
      <c r="AE21" s="87">
        <f>Рук.ср.зв.!AE40</f>
        <v>9.0679442508710792</v>
      </c>
      <c r="AF21" s="11">
        <f>Рук.ср.зв.!AF40</f>
        <v>9</v>
      </c>
      <c r="AG21" s="87">
        <f>Рук.ср.зв.!AG40</f>
        <v>7.8397212543554001E-2</v>
      </c>
    </row>
    <row r="22" spans="1:33" ht="99.75" x14ac:dyDescent="0.25">
      <c r="A22" s="12">
        <v>15</v>
      </c>
      <c r="B22" s="13" t="s">
        <v>150</v>
      </c>
      <c r="C22" s="11">
        <f>'Кадр. служба'!C40</f>
        <v>1665.7</v>
      </c>
      <c r="D22" s="11">
        <f>'Кадр. служба'!D40</f>
        <v>1597</v>
      </c>
      <c r="E22" s="87">
        <f>'Кадр. служба'!E40</f>
        <v>95.875607852554481</v>
      </c>
      <c r="F22" s="11">
        <f>'Кадр. служба'!F40</f>
        <v>1425</v>
      </c>
      <c r="G22" s="87">
        <f>'Кадр. служба'!G40</f>
        <v>89.229805886036317</v>
      </c>
      <c r="H22" s="11">
        <f>'Кадр. служба'!H40</f>
        <v>1519</v>
      </c>
      <c r="I22" s="87">
        <f>'Кадр. служба'!I40</f>
        <v>95.115842204132747</v>
      </c>
      <c r="J22" s="87">
        <f>'Кадр. служба'!J40</f>
        <v>91.19289187728883</v>
      </c>
      <c r="K22" s="11">
        <f>'Кадр. служба'!K40</f>
        <v>877</v>
      </c>
      <c r="L22" s="87">
        <f>'Кадр. служба'!L40</f>
        <v>54.915466499686914</v>
      </c>
      <c r="M22" s="11">
        <f>'Кадр. служба'!M40</f>
        <v>642</v>
      </c>
      <c r="N22" s="87">
        <f>'Кадр. служба'!N40</f>
        <v>40.200375704445833</v>
      </c>
      <c r="O22" s="11">
        <f>'Кадр. служба'!O40</f>
        <v>78</v>
      </c>
      <c r="P22" s="87">
        <f>'Кадр. служба'!P40</f>
        <v>4.8841577958672513</v>
      </c>
      <c r="Q22" s="11">
        <f>'Кадр. служба'!Q40</f>
        <v>1</v>
      </c>
      <c r="R22" s="87">
        <f>'Кадр. служба'!R40</f>
        <v>1.2820512820512819</v>
      </c>
      <c r="S22" s="11">
        <f>'Кадр. служба'!S40</f>
        <v>143</v>
      </c>
      <c r="T22" s="87">
        <f>'Кадр. служба'!T40</f>
        <v>8.9542892924232937</v>
      </c>
      <c r="U22" s="11">
        <f>'Кадр. служба'!U40</f>
        <v>195</v>
      </c>
      <c r="V22" s="87">
        <f>'Кадр. служба'!V40</f>
        <v>12.210394489668127</v>
      </c>
      <c r="W22" s="11">
        <f>'Кадр. служба'!W40</f>
        <v>152</v>
      </c>
      <c r="X22" s="87">
        <f>'Кадр. служба'!X40</f>
        <v>9.5178459611772066</v>
      </c>
      <c r="Y22" s="11">
        <f>'Кадр. служба'!Y40</f>
        <v>161</v>
      </c>
      <c r="Z22" s="87">
        <f>'Кадр. служба'!Z40</f>
        <v>10.081402629931119</v>
      </c>
      <c r="AA22" s="11">
        <f>'Кадр. служба'!AA40</f>
        <v>26</v>
      </c>
      <c r="AB22" s="87">
        <f>'Кадр. служба'!AB40</f>
        <v>1.6280525986224168</v>
      </c>
      <c r="AC22" s="87">
        <f>'Кадр. служба'!AC40</f>
        <v>16.149068322981368</v>
      </c>
      <c r="AD22" s="11">
        <f>'Кадр. служба'!AD40</f>
        <v>176</v>
      </c>
      <c r="AE22" s="87">
        <f>'Кадр. служба'!AE40</f>
        <v>11.020663744520977</v>
      </c>
      <c r="AF22" s="11">
        <f>'Кадр. служба'!AF40</f>
        <v>2</v>
      </c>
      <c r="AG22" s="87">
        <f>'Кадр. служба'!AG40</f>
        <v>0.12523481527864747</v>
      </c>
    </row>
    <row r="23" spans="1:33" ht="28.5" x14ac:dyDescent="0.25">
      <c r="A23" s="12">
        <v>16</v>
      </c>
      <c r="B23" s="13" t="s">
        <v>151</v>
      </c>
      <c r="C23" s="11">
        <f>'Др. рук.'!C40</f>
        <v>1151.0999999999999</v>
      </c>
      <c r="D23" s="11">
        <f>'Др. рук.'!D40</f>
        <v>1103</v>
      </c>
      <c r="E23" s="87">
        <f>'Др. рук.'!E40</f>
        <v>95.821388237338198</v>
      </c>
      <c r="F23" s="11">
        <f>'Др. рук.'!F40</f>
        <v>414</v>
      </c>
      <c r="G23" s="87">
        <f>'Др. рук.'!G40</f>
        <v>37.53399818676337</v>
      </c>
      <c r="H23" s="11">
        <f>'Др. рук.'!H40</f>
        <v>1007</v>
      </c>
      <c r="I23" s="87">
        <f>'Др. рук.'!I40</f>
        <v>91.296464188576607</v>
      </c>
      <c r="J23" s="87">
        <f>'Др. рук.'!J40</f>
        <v>87.48153939709843</v>
      </c>
      <c r="K23" s="11">
        <f>'Др. рук.'!K40</f>
        <v>575</v>
      </c>
      <c r="L23" s="87">
        <f>'Др. рук.'!L40</f>
        <v>52.130553037171346</v>
      </c>
      <c r="M23" s="11">
        <f>'Др. рук.'!M40</f>
        <v>432</v>
      </c>
      <c r="N23" s="87">
        <f>'Др. рук.'!N40</f>
        <v>39.165911151405261</v>
      </c>
      <c r="O23" s="11">
        <f>'Др. рук.'!O40</f>
        <v>96</v>
      </c>
      <c r="P23" s="87">
        <f>'Др. рук.'!P40</f>
        <v>8.7035358114233912</v>
      </c>
      <c r="Q23" s="11">
        <f>'Др. рук.'!Q40</f>
        <v>6</v>
      </c>
      <c r="R23" s="87">
        <f>'Др. рук.'!R40</f>
        <v>6.25</v>
      </c>
      <c r="S23" s="11">
        <f>'Др. рук.'!S40</f>
        <v>40</v>
      </c>
      <c r="T23" s="87">
        <f>'Др. рук.'!T40</f>
        <v>3.626473254759746</v>
      </c>
      <c r="U23" s="11">
        <f>'Др. рук.'!U40</f>
        <v>123</v>
      </c>
      <c r="V23" s="87">
        <f>'Др. рук.'!V40</f>
        <v>11.15140525838622</v>
      </c>
      <c r="W23" s="11">
        <f>'Др. рук.'!W40</f>
        <v>72</v>
      </c>
      <c r="X23" s="87">
        <f>'Др. рук.'!X40</f>
        <v>6.5276518585675429</v>
      </c>
      <c r="Y23" s="11">
        <f>'Др. рук.'!Y40</f>
        <v>82</v>
      </c>
      <c r="Z23" s="87">
        <f>'Др. рук.'!Z40</f>
        <v>7.43427017225748</v>
      </c>
      <c r="AA23" s="11">
        <f>'Др. рук.'!AA40</f>
        <v>11</v>
      </c>
      <c r="AB23" s="87">
        <f>'Др. рук.'!AB40</f>
        <v>0.99728014505893015</v>
      </c>
      <c r="AC23" s="87">
        <f>'Др. рук.'!AC40</f>
        <v>13.414634146341465</v>
      </c>
      <c r="AD23" s="11">
        <f>'Др. рук.'!AD40</f>
        <v>104</v>
      </c>
      <c r="AE23" s="87">
        <f>'Др. рук.'!AE40</f>
        <v>9.4288304623753394</v>
      </c>
      <c r="AF23" s="11">
        <f>'Др. рук.'!AF40</f>
        <v>0</v>
      </c>
      <c r="AG23" s="87">
        <f>'Др. рук.'!AG40</f>
        <v>0</v>
      </c>
    </row>
    <row r="24" spans="1:33" ht="42.75" x14ac:dyDescent="0.25">
      <c r="A24" s="12">
        <v>17</v>
      </c>
      <c r="B24" s="13" t="s">
        <v>152</v>
      </c>
      <c r="C24" s="11">
        <f>ОТиТБ!C40</f>
        <v>1243.5999999999999</v>
      </c>
      <c r="D24" s="11">
        <f>ОТиТБ!D40</f>
        <v>1136</v>
      </c>
      <c r="E24" s="87">
        <f>ОТиТБ!E40</f>
        <v>91.347700225152778</v>
      </c>
      <c r="F24" s="11">
        <f>ОТиТБ!F40</f>
        <v>486</v>
      </c>
      <c r="G24" s="87">
        <f>ОТиТБ!G40</f>
        <v>42.781690140845072</v>
      </c>
      <c r="H24" s="11">
        <f>ОТиТБ!H40</f>
        <v>1104</v>
      </c>
      <c r="I24" s="87">
        <f>ОТиТБ!I40</f>
        <v>97.183098591549296</v>
      </c>
      <c r="J24" s="87">
        <f>ОТиТБ!J40</f>
        <v>88.774525570923132</v>
      </c>
      <c r="K24" s="11">
        <f>ОТиТБ!K40</f>
        <v>736</v>
      </c>
      <c r="L24" s="87">
        <f>ОТиТБ!L40</f>
        <v>64.788732394366207</v>
      </c>
      <c r="M24" s="11">
        <f>ОТиТБ!M40</f>
        <v>368</v>
      </c>
      <c r="N24" s="87">
        <f>ОТиТБ!N40</f>
        <v>32.394366197183103</v>
      </c>
      <c r="O24" s="11">
        <f>ОТиТБ!O40</f>
        <v>32</v>
      </c>
      <c r="P24" s="87">
        <f>ОТиТБ!P40</f>
        <v>2.8169014084507045</v>
      </c>
      <c r="Q24" s="11">
        <f>ОТиТБ!Q40</f>
        <v>3</v>
      </c>
      <c r="R24" s="87">
        <f>ОТиТБ!R40</f>
        <v>9.375</v>
      </c>
      <c r="S24" s="11">
        <f>ОТиТБ!S40</f>
        <v>106</v>
      </c>
      <c r="T24" s="87">
        <f>ОТиТБ!T40</f>
        <v>9.330985915492958</v>
      </c>
      <c r="U24" s="11">
        <f>ОТиТБ!U40</f>
        <v>137</v>
      </c>
      <c r="V24" s="87">
        <f>ОТиТБ!V40</f>
        <v>12.059859154929578</v>
      </c>
      <c r="W24" s="11">
        <f>ОТиТБ!W40</f>
        <v>107</v>
      </c>
      <c r="X24" s="87">
        <f>ОТиТБ!X40</f>
        <v>9.419014084507042</v>
      </c>
      <c r="Y24" s="11">
        <f>ОТиТБ!Y40</f>
        <v>124</v>
      </c>
      <c r="Z24" s="87">
        <f>ОТиТБ!Z40</f>
        <v>10.915492957746478</v>
      </c>
      <c r="AA24" s="11">
        <f>ОТиТБ!AA40</f>
        <v>19</v>
      </c>
      <c r="AB24" s="87">
        <f>ОТиТБ!AB40</f>
        <v>1.6725352112676055</v>
      </c>
      <c r="AC24" s="87">
        <f>ОТиТБ!AC40</f>
        <v>15.32258064516129</v>
      </c>
      <c r="AD24" s="11">
        <f>ОТиТБ!AD40</f>
        <v>107</v>
      </c>
      <c r="AE24" s="87">
        <f>ОТиТБ!AE40</f>
        <v>9.419014084507042</v>
      </c>
      <c r="AF24" s="11">
        <f>ОТиТБ!AF40</f>
        <v>2</v>
      </c>
      <c r="AG24" s="87">
        <f>ОТиТБ!AG40</f>
        <v>0.17605633802816903</v>
      </c>
    </row>
    <row r="25" spans="1:33" ht="71.25" x14ac:dyDescent="0.25">
      <c r="A25" s="12">
        <v>18</v>
      </c>
      <c r="B25" s="13" t="s">
        <v>153</v>
      </c>
      <c r="C25" s="11">
        <f>Юридич.служба!C40</f>
        <v>850.75</v>
      </c>
      <c r="D25" s="11">
        <f>Юридич.служба!D40</f>
        <v>802</v>
      </c>
      <c r="E25" s="87">
        <f>Юридич.служба!E40</f>
        <v>94.269761974728183</v>
      </c>
      <c r="F25" s="11">
        <f>Юридич.служба!F40</f>
        <v>464</v>
      </c>
      <c r="G25" s="87">
        <f>Юридич.служба!G40</f>
        <v>57.855361596009978</v>
      </c>
      <c r="H25" s="11">
        <f>Юридич.служба!H40</f>
        <v>793</v>
      </c>
      <c r="I25" s="87">
        <f>Юридич.служба!I40</f>
        <v>98.877805486284288</v>
      </c>
      <c r="J25" s="87">
        <f>Юридич.служба!J40</f>
        <v>93.21187187775493</v>
      </c>
      <c r="K25" s="11">
        <f>Юридич.служба!K40</f>
        <v>681</v>
      </c>
      <c r="L25" s="87">
        <f>Юридич.служба!L40</f>
        <v>84.912718204488783</v>
      </c>
      <c r="M25" s="11">
        <f>Юридич.служба!M40</f>
        <v>112</v>
      </c>
      <c r="N25" s="87">
        <f>Юридич.служба!N40</f>
        <v>13.96508728179551</v>
      </c>
      <c r="O25" s="11">
        <f>Юридич.служба!O40</f>
        <v>9</v>
      </c>
      <c r="P25" s="87">
        <f>Юридич.служба!P40</f>
        <v>1.1221945137157108</v>
      </c>
      <c r="Q25" s="11">
        <f>Юридич.служба!Q40</f>
        <v>5</v>
      </c>
      <c r="R25" s="87">
        <f>Юридич.служба!R40</f>
        <v>55.555555555555557</v>
      </c>
      <c r="S25" s="11">
        <f>Юридич.служба!S40</f>
        <v>115</v>
      </c>
      <c r="T25" s="87">
        <f>Юридич.служба!T40</f>
        <v>14.339152119700749</v>
      </c>
      <c r="U25" s="11">
        <f>Юридич.служба!U40</f>
        <v>21</v>
      </c>
      <c r="V25" s="87">
        <f>Юридич.служба!V40</f>
        <v>2.6184538653366585</v>
      </c>
      <c r="W25" s="11">
        <f>Юридич.служба!W40</f>
        <v>22</v>
      </c>
      <c r="X25" s="87">
        <f>Юридич.служба!X40</f>
        <v>2.7431421446384037</v>
      </c>
      <c r="Y25" s="11">
        <f>Юридич.служба!Y40</f>
        <v>100</v>
      </c>
      <c r="Z25" s="87">
        <f>Юридич.служба!Z40</f>
        <v>12.468827930174564</v>
      </c>
      <c r="AA25" s="11">
        <f>Юридич.служба!AA40</f>
        <v>20</v>
      </c>
      <c r="AB25" s="87">
        <f>Юридич.служба!AB40</f>
        <v>2.4937655860349128</v>
      </c>
      <c r="AC25" s="87">
        <f>Юридич.служба!AC40</f>
        <v>20</v>
      </c>
      <c r="AD25" s="11">
        <f>Юридич.служба!AD40</f>
        <v>112</v>
      </c>
      <c r="AE25" s="87">
        <f>Юридич.служба!AE40</f>
        <v>13.96508728179551</v>
      </c>
      <c r="AF25" s="11">
        <f>Юридич.служба!AF40</f>
        <v>1</v>
      </c>
      <c r="AG25" s="87">
        <f>Юридич.служба!AG40</f>
        <v>0.12468827930174563</v>
      </c>
    </row>
    <row r="26" spans="1:33" ht="85.5" x14ac:dyDescent="0.25">
      <c r="A26" s="12">
        <v>19</v>
      </c>
      <c r="B26" s="13" t="s">
        <v>154</v>
      </c>
      <c r="C26" s="11">
        <f>'МарКомСнаб служба'!C40</f>
        <v>1831.5</v>
      </c>
      <c r="D26" s="11">
        <f>'МарКомСнаб служба'!D40</f>
        <v>1721</v>
      </c>
      <c r="E26" s="87">
        <f>'МарКомСнаб служба'!E40</f>
        <v>93.966693966693967</v>
      </c>
      <c r="F26" s="11">
        <f>'МарКомСнаб служба'!F40</f>
        <v>997</v>
      </c>
      <c r="G26" s="87">
        <f>'МарКомСнаб служба'!G40</f>
        <v>57.931435212085994</v>
      </c>
      <c r="H26" s="11">
        <f>'МарКомСнаб служба'!H40</f>
        <v>1559</v>
      </c>
      <c r="I26" s="87">
        <f>'МарКомСнаб служба'!I40</f>
        <v>90.586868099941896</v>
      </c>
      <c r="J26" s="87">
        <f>'МарКомСнаб служба'!J40</f>
        <v>85.121485121485122</v>
      </c>
      <c r="K26" s="11">
        <f>'МарКомСнаб служба'!K40</f>
        <v>1183</v>
      </c>
      <c r="L26" s="87">
        <f>'МарКомСнаб служба'!L40</f>
        <v>68.739105171411978</v>
      </c>
      <c r="M26" s="11">
        <f>'МарКомСнаб служба'!M40</f>
        <v>376</v>
      </c>
      <c r="N26" s="87">
        <f>'МарКомСнаб служба'!N40</f>
        <v>21.847762928529924</v>
      </c>
      <c r="O26" s="11">
        <f>'МарКомСнаб служба'!O40</f>
        <v>162</v>
      </c>
      <c r="P26" s="87">
        <f>'МарКомСнаб служба'!P40</f>
        <v>9.4131319000581062</v>
      </c>
      <c r="Q26" s="11">
        <f>'МарКомСнаб служба'!Q40</f>
        <v>6</v>
      </c>
      <c r="R26" s="87">
        <f>'МарКомСнаб служба'!R40</f>
        <v>3.7037037037037033</v>
      </c>
      <c r="S26" s="11">
        <f>'МарКомСнаб служба'!S40</f>
        <v>198</v>
      </c>
      <c r="T26" s="87">
        <f>'МарКомСнаб служба'!T40</f>
        <v>11.504938988959907</v>
      </c>
      <c r="U26" s="11">
        <f>'МарКомСнаб служба'!U40</f>
        <v>74</v>
      </c>
      <c r="V26" s="87">
        <f>'МарКомСнаб служба'!V40</f>
        <v>4.2998256827425916</v>
      </c>
      <c r="W26" s="11">
        <f>'МарКомСнаб служба'!W40</f>
        <v>34</v>
      </c>
      <c r="X26" s="87">
        <f>'МарКомСнаб служба'!X40</f>
        <v>1.9755955839628123</v>
      </c>
      <c r="Y26" s="11">
        <f>'МарКомСнаб служба'!Y40</f>
        <v>332</v>
      </c>
      <c r="Z26" s="87">
        <f>'МарКомСнаб служба'!Z40</f>
        <v>19.291109819872169</v>
      </c>
      <c r="AA26" s="11">
        <f>'МарКомСнаб служба'!AA40</f>
        <v>33</v>
      </c>
      <c r="AB26" s="87">
        <f>'МарКомСнаб служба'!AB40</f>
        <v>1.917489831493318</v>
      </c>
      <c r="AC26" s="87">
        <f>'МарКомСнаб служба'!AC40</f>
        <v>9.9397590361445776</v>
      </c>
      <c r="AD26" s="11">
        <f>'МарКомСнаб служба'!AD40</f>
        <v>387</v>
      </c>
      <c r="AE26" s="87">
        <f>'МарКомСнаб служба'!AE40</f>
        <v>22.486926205694363</v>
      </c>
      <c r="AF26" s="11">
        <f>'МарКомСнаб служба'!AF40</f>
        <v>3</v>
      </c>
      <c r="AG26" s="87">
        <f>'МарКомСнаб служба'!AG40</f>
        <v>0.17431725740848344</v>
      </c>
    </row>
    <row r="27" spans="1:33" ht="85.5" x14ac:dyDescent="0.25">
      <c r="A27" s="12">
        <v>20</v>
      </c>
      <c r="B27" s="13" t="s">
        <v>155</v>
      </c>
      <c r="C27" s="11">
        <f>'Строй служба'!C40</f>
        <v>559.5</v>
      </c>
      <c r="D27" s="11">
        <f>'Строй служба'!D40</f>
        <v>520</v>
      </c>
      <c r="E27" s="87">
        <f>'Строй служба'!E40</f>
        <v>92.940125111706891</v>
      </c>
      <c r="F27" s="11">
        <f>'Строй служба'!F40</f>
        <v>65</v>
      </c>
      <c r="G27" s="87">
        <f>'Строй служба'!G40</f>
        <v>12.5</v>
      </c>
      <c r="H27" s="11">
        <f>'Строй служба'!H40</f>
        <v>466</v>
      </c>
      <c r="I27" s="87">
        <f>'Строй служба'!I40</f>
        <v>89.615384615384613</v>
      </c>
      <c r="J27" s="87">
        <f>'Строй служба'!J40</f>
        <v>83.288650580875782</v>
      </c>
      <c r="K27" s="11">
        <f>'Строй служба'!K40</f>
        <v>266</v>
      </c>
      <c r="L27" s="87">
        <f>'Строй служба'!L40</f>
        <v>51.153846153846146</v>
      </c>
      <c r="M27" s="11">
        <f>'Строй служба'!M40</f>
        <v>200</v>
      </c>
      <c r="N27" s="87">
        <f>'Строй служба'!N40</f>
        <v>38.461538461538467</v>
      </c>
      <c r="O27" s="11">
        <f>'Строй служба'!O40</f>
        <v>54</v>
      </c>
      <c r="P27" s="87">
        <f>'Строй служба'!P40</f>
        <v>10.384615384615385</v>
      </c>
      <c r="Q27" s="11">
        <f>'Строй служба'!Q40</f>
        <v>2</v>
      </c>
      <c r="R27" s="87">
        <f>'Строй служба'!R40</f>
        <v>3.7037037037037033</v>
      </c>
      <c r="S27" s="11">
        <f>'Строй служба'!S40</f>
        <v>32</v>
      </c>
      <c r="T27" s="87">
        <f>'Строй служба'!T40</f>
        <v>6.1538461538461542</v>
      </c>
      <c r="U27" s="11">
        <f>'Строй служба'!U40</f>
        <v>69</v>
      </c>
      <c r="V27" s="87">
        <f>'Строй служба'!V40</f>
        <v>13.26923076923077</v>
      </c>
      <c r="W27" s="11">
        <f>'Строй служба'!W40</f>
        <v>22</v>
      </c>
      <c r="X27" s="87">
        <f>'Строй служба'!X40</f>
        <v>4.2307692307692308</v>
      </c>
      <c r="Y27" s="11">
        <f>'Строй служба'!Y40</f>
        <v>54</v>
      </c>
      <c r="Z27" s="87">
        <f>'Строй служба'!Z40</f>
        <v>10.384615384615385</v>
      </c>
      <c r="AA27" s="11">
        <f>'Строй служба'!AA40</f>
        <v>7</v>
      </c>
      <c r="AB27" s="87">
        <f>'Строй служба'!AB40</f>
        <v>1.3461538461538463</v>
      </c>
      <c r="AC27" s="87">
        <f>'Строй служба'!AC40</f>
        <v>12.962962962962962</v>
      </c>
      <c r="AD27" s="11">
        <f>'Строй служба'!AD40</f>
        <v>54</v>
      </c>
      <c r="AE27" s="87">
        <f>'Строй служба'!AE40</f>
        <v>10.384615384615385</v>
      </c>
      <c r="AF27" s="11">
        <f>'Строй служба'!AF40</f>
        <v>0</v>
      </c>
      <c r="AG27" s="87">
        <f>'Строй служба'!AG40</f>
        <v>0</v>
      </c>
    </row>
    <row r="28" spans="1:33" ht="28.5" x14ac:dyDescent="0.25">
      <c r="A28" s="12">
        <v>21</v>
      </c>
      <c r="B28" s="13" t="s">
        <v>156</v>
      </c>
      <c r="C28" s="11">
        <f>'Землеустр. служба'!C40</f>
        <v>55</v>
      </c>
      <c r="D28" s="11">
        <f>'Землеустр. служба'!D40</f>
        <v>55</v>
      </c>
      <c r="E28" s="87">
        <f>'Землеустр. служба'!E40</f>
        <v>100</v>
      </c>
      <c r="F28" s="11">
        <f>'Землеустр. служба'!F40</f>
        <v>11</v>
      </c>
      <c r="G28" s="87">
        <f>'Землеустр. служба'!G40</f>
        <v>20</v>
      </c>
      <c r="H28" s="11">
        <f>'Землеустр. служба'!H40</f>
        <v>50</v>
      </c>
      <c r="I28" s="87">
        <f>'Землеустр. служба'!I40</f>
        <v>90.909090909090907</v>
      </c>
      <c r="J28" s="87">
        <f>'Землеустр. служба'!J40</f>
        <v>90.909090909090907</v>
      </c>
      <c r="K28" s="11">
        <f>'Землеустр. служба'!K40</f>
        <v>43</v>
      </c>
      <c r="L28" s="87">
        <f>'Землеустр. служба'!L40</f>
        <v>78.181818181818187</v>
      </c>
      <c r="M28" s="11">
        <f>'Землеустр. служба'!M40</f>
        <v>7</v>
      </c>
      <c r="N28" s="87">
        <f>'Землеустр. служба'!N40</f>
        <v>12.727272727272727</v>
      </c>
      <c r="O28" s="11">
        <f>'Землеустр. служба'!O40</f>
        <v>5</v>
      </c>
      <c r="P28" s="87">
        <f>'Землеустр. служба'!P40</f>
        <v>9.0909090909090917</v>
      </c>
      <c r="Q28" s="11">
        <f>'Землеустр. служба'!Q40</f>
        <v>0</v>
      </c>
      <c r="R28" s="87">
        <f>'Землеустр. служба'!R40</f>
        <v>0</v>
      </c>
      <c r="S28" s="11">
        <f>'Землеустр. служба'!S40</f>
        <v>8</v>
      </c>
      <c r="T28" s="87">
        <f>'Землеустр. служба'!T40</f>
        <v>14.545454545454545</v>
      </c>
      <c r="U28" s="11">
        <f>'Землеустр. служба'!U40</f>
        <v>3</v>
      </c>
      <c r="V28" s="87">
        <f>'Землеустр. служба'!V40</f>
        <v>5.4545454545454541</v>
      </c>
      <c r="W28" s="11">
        <f>'Землеустр. служба'!W40</f>
        <v>1</v>
      </c>
      <c r="X28" s="87">
        <f>'Землеустр. служба'!X40</f>
        <v>1.8181818181818181</v>
      </c>
      <c r="Y28" s="11">
        <f>'Землеустр. служба'!Y40</f>
        <v>2</v>
      </c>
      <c r="Z28" s="87">
        <f>'Землеустр. служба'!Z40</f>
        <v>3.6363636363636362</v>
      </c>
      <c r="AA28" s="11">
        <f>'Землеустр. служба'!AA40</f>
        <v>1</v>
      </c>
      <c r="AB28" s="87">
        <f>'Землеустр. служба'!AB40</f>
        <v>1.8181818181818181</v>
      </c>
      <c r="AC28" s="87">
        <f>'Землеустр. служба'!AC40</f>
        <v>50</v>
      </c>
      <c r="AD28" s="11">
        <f>'Землеустр. служба'!AD40</f>
        <v>7</v>
      </c>
      <c r="AE28" s="87">
        <f>'Землеустр. служба'!AE40</f>
        <v>12.727272727272727</v>
      </c>
      <c r="AF28" s="11">
        <f>'Землеустр. служба'!AF40</f>
        <v>0</v>
      </c>
      <c r="AG28" s="87">
        <f>'Землеустр. служба'!AG40</f>
        <v>0</v>
      </c>
    </row>
    <row r="29" spans="1:33" ht="99.75" x14ac:dyDescent="0.25">
      <c r="A29" s="12">
        <v>22</v>
      </c>
      <c r="B29" s="13" t="s">
        <v>157</v>
      </c>
      <c r="C29" s="11">
        <f>'ИТ служба'!C40</f>
        <v>427</v>
      </c>
      <c r="D29" s="11">
        <f>'ИТ служба'!D40</f>
        <v>404</v>
      </c>
      <c r="E29" s="87">
        <f>'ИТ служба'!E40</f>
        <v>94.613583138173311</v>
      </c>
      <c r="F29" s="11">
        <f>'ИТ служба'!F40</f>
        <v>93</v>
      </c>
      <c r="G29" s="87">
        <f>'ИТ служба'!G40</f>
        <v>23.019801980198022</v>
      </c>
      <c r="H29" s="11">
        <f>'ИТ служба'!H40</f>
        <v>386</v>
      </c>
      <c r="I29" s="87">
        <f>'ИТ служба'!I40</f>
        <v>95.544554455445535</v>
      </c>
      <c r="J29" s="87">
        <f>'ИТ служба'!J40</f>
        <v>90.398126463700237</v>
      </c>
      <c r="K29" s="11">
        <f>'ИТ служба'!K40</f>
        <v>305</v>
      </c>
      <c r="L29" s="87">
        <f>'ИТ служба'!L40</f>
        <v>75.495049504950501</v>
      </c>
      <c r="M29" s="11">
        <f>'ИТ служба'!M40</f>
        <v>81</v>
      </c>
      <c r="N29" s="87">
        <f>'ИТ служба'!N40</f>
        <v>20.049504950495052</v>
      </c>
      <c r="O29" s="11">
        <f>'ИТ служба'!O40</f>
        <v>18</v>
      </c>
      <c r="P29" s="87">
        <f>'ИТ служба'!P40</f>
        <v>4.455445544554455</v>
      </c>
      <c r="Q29" s="11">
        <f>'ИТ служба'!Q40</f>
        <v>6</v>
      </c>
      <c r="R29" s="87">
        <f>'ИТ служба'!R40</f>
        <v>33.333333333333329</v>
      </c>
      <c r="S29" s="11">
        <f>'ИТ служба'!S40</f>
        <v>71</v>
      </c>
      <c r="T29" s="87">
        <f>'ИТ служба'!T40</f>
        <v>17.574257425742573</v>
      </c>
      <c r="U29" s="11">
        <f>'ИТ служба'!U40</f>
        <v>18</v>
      </c>
      <c r="V29" s="87">
        <f>'ИТ служба'!V40</f>
        <v>4.455445544554455</v>
      </c>
      <c r="W29" s="11">
        <f>'ИТ служба'!W40</f>
        <v>11</v>
      </c>
      <c r="X29" s="87">
        <f>'ИТ служба'!X40</f>
        <v>2.722772277227723</v>
      </c>
      <c r="Y29" s="11">
        <f>'ИТ служба'!Y40</f>
        <v>62</v>
      </c>
      <c r="Z29" s="87">
        <f>'ИТ служба'!Z40</f>
        <v>15.346534653465346</v>
      </c>
      <c r="AA29" s="11">
        <f>'ИТ служба'!AA40</f>
        <v>7</v>
      </c>
      <c r="AB29" s="87">
        <f>'ИТ служба'!AB40</f>
        <v>1.7326732673267329</v>
      </c>
      <c r="AC29" s="87">
        <f>'ИТ служба'!AC40</f>
        <v>11.29032258064516</v>
      </c>
      <c r="AD29" s="11">
        <f>'ИТ служба'!AD40</f>
        <v>38</v>
      </c>
      <c r="AE29" s="87">
        <f>'ИТ служба'!AE40</f>
        <v>9.4059405940594054</v>
      </c>
      <c r="AF29" s="11">
        <f>'ИТ служба'!AF40</f>
        <v>0</v>
      </c>
      <c r="AG29" s="87">
        <f>'ИТ служба'!AG40</f>
        <v>0</v>
      </c>
    </row>
    <row r="30" spans="1:33" ht="28.5" x14ac:dyDescent="0.25">
      <c r="A30" s="12">
        <v>23</v>
      </c>
      <c r="B30" s="13" t="s">
        <v>158</v>
      </c>
      <c r="C30" s="11">
        <f>Спец.!C40</f>
        <v>30295.280000000002</v>
      </c>
      <c r="D30" s="11">
        <f>Спец.!D40</f>
        <v>28471.5</v>
      </c>
      <c r="E30" s="87">
        <f>Спец.!E40</f>
        <v>93.979986321301524</v>
      </c>
      <c r="F30" s="11">
        <f>Спец.!F40</f>
        <v>17122.5</v>
      </c>
      <c r="G30" s="87">
        <f>Спец.!G40</f>
        <v>60.139086454875937</v>
      </c>
      <c r="H30" s="11">
        <f>Спец.!H40</f>
        <v>25242</v>
      </c>
      <c r="I30" s="87">
        <f>Спец.!I40</f>
        <v>88.657078130762343</v>
      </c>
      <c r="J30" s="87">
        <f>Спец.!J40</f>
        <v>83.319909900156048</v>
      </c>
      <c r="K30" s="11">
        <f>Спец.!K40</f>
        <v>12525</v>
      </c>
      <c r="L30" s="87">
        <f>Спец.!L40</f>
        <v>43.99135978083347</v>
      </c>
      <c r="M30" s="11">
        <f>Спец.!M40</f>
        <v>12717</v>
      </c>
      <c r="N30" s="87">
        <f>Спец.!N40</f>
        <v>44.665718349928881</v>
      </c>
      <c r="O30" s="11">
        <f>Спец.!O40</f>
        <v>3229.5</v>
      </c>
      <c r="P30" s="87">
        <f>Спец.!P40</f>
        <v>11.342921869237658</v>
      </c>
      <c r="Q30" s="11">
        <f>Спец.!Q40</f>
        <v>139</v>
      </c>
      <c r="R30" s="87">
        <f>Спец.!R40</f>
        <v>4.3040718377457816</v>
      </c>
      <c r="S30" s="11">
        <f>Спец.!S40</f>
        <v>3348</v>
      </c>
      <c r="T30" s="87">
        <f>Спец.!T40</f>
        <v>11.759127548601231</v>
      </c>
      <c r="U30" s="11">
        <f>Спец.!U40</f>
        <v>2481</v>
      </c>
      <c r="V30" s="87">
        <f>Спец.!V40</f>
        <v>8.7139771350297668</v>
      </c>
      <c r="W30" s="11">
        <f>Спец.!W40</f>
        <v>1272</v>
      </c>
      <c r="X30" s="87">
        <f>Спец.!X40</f>
        <v>4.4676255202570996</v>
      </c>
      <c r="Y30" s="11">
        <f>Спец.!Y40</f>
        <v>3377</v>
      </c>
      <c r="Z30" s="87">
        <f>Спец.!Z40</f>
        <v>11.860983790808351</v>
      </c>
      <c r="AA30" s="11">
        <f>Спец.!AA40</f>
        <v>838</v>
      </c>
      <c r="AB30" s="87">
        <f>Спец.!AB40</f>
        <v>2.9432941713643466</v>
      </c>
      <c r="AC30" s="87">
        <f>Спец.!AC40</f>
        <v>24.81492448919159</v>
      </c>
      <c r="AD30" s="11">
        <f>Спец.!AD40</f>
        <v>3120</v>
      </c>
      <c r="AE30" s="87">
        <f>Спец.!AE40</f>
        <v>10.958326747800431</v>
      </c>
      <c r="AF30" s="11">
        <f>Спец.!AF40</f>
        <v>13</v>
      </c>
      <c r="AG30" s="87">
        <f>Спец.!AG40</f>
        <v>4.56596947825018E-2</v>
      </c>
    </row>
    <row r="31" spans="1:33" ht="45" x14ac:dyDescent="0.25">
      <c r="A31" s="15">
        <v>24</v>
      </c>
      <c r="B31" s="16" t="s">
        <v>159</v>
      </c>
      <c r="C31" s="11">
        <f>Агрономы!C40</f>
        <v>1878.95</v>
      </c>
      <c r="D31" s="11">
        <f>Агрономы!D40</f>
        <v>1668</v>
      </c>
      <c r="E31" s="87">
        <f>Агрономы!E40</f>
        <v>88.772984911785841</v>
      </c>
      <c r="F31" s="11">
        <f>Агрономы!F40</f>
        <v>461</v>
      </c>
      <c r="G31" s="87">
        <f>Агрономы!G40</f>
        <v>27.637889688249402</v>
      </c>
      <c r="H31" s="11">
        <f>Агрономы!H40</f>
        <v>1626</v>
      </c>
      <c r="I31" s="87">
        <f>Агрономы!I40</f>
        <v>97.482014388489219</v>
      </c>
      <c r="J31" s="87">
        <f>Агрономы!J40</f>
        <v>86.537693924798418</v>
      </c>
      <c r="K31" s="11">
        <f>Агрономы!K40</f>
        <v>1109</v>
      </c>
      <c r="L31" s="87">
        <f>Агрономы!L40</f>
        <v>66.486810551558747</v>
      </c>
      <c r="M31" s="11">
        <f>Агрономы!M40</f>
        <v>517</v>
      </c>
      <c r="N31" s="87">
        <f>Агрономы!N40</f>
        <v>30.995203836930457</v>
      </c>
      <c r="O31" s="11">
        <f>Агрономы!O40</f>
        <v>42</v>
      </c>
      <c r="P31" s="87">
        <f>Агрономы!P40</f>
        <v>2.5179856115107913</v>
      </c>
      <c r="Q31" s="11">
        <f>Агрономы!Q40</f>
        <v>11</v>
      </c>
      <c r="R31" s="87">
        <f>Агрономы!R40</f>
        <v>26.190476190476193</v>
      </c>
      <c r="S31" s="11">
        <f>Агрономы!S40</f>
        <v>319</v>
      </c>
      <c r="T31" s="87">
        <f>Агрономы!T40</f>
        <v>19.124700239808153</v>
      </c>
      <c r="U31" s="11">
        <f>Агрономы!U40</f>
        <v>146</v>
      </c>
      <c r="V31" s="87">
        <f>Агрономы!V40</f>
        <v>8.7529976019184641</v>
      </c>
      <c r="W31" s="11">
        <f>Агрономы!W40</f>
        <v>150</v>
      </c>
      <c r="X31" s="87">
        <f>Агрономы!X40</f>
        <v>8.9928057553956826</v>
      </c>
      <c r="Y31" s="11">
        <f>Агрономы!Y40</f>
        <v>245</v>
      </c>
      <c r="Z31" s="87">
        <f>Агрономы!Z40</f>
        <v>14.688249400479616</v>
      </c>
      <c r="AA31" s="11">
        <f>Агрономы!AA40</f>
        <v>73</v>
      </c>
      <c r="AB31" s="87">
        <f>Агрономы!AB40</f>
        <v>4.376498800959232</v>
      </c>
      <c r="AC31" s="87">
        <f>Агрономы!AC40</f>
        <v>29.795918367346943</v>
      </c>
      <c r="AD31" s="11">
        <f>Агрономы!AD40</f>
        <v>183</v>
      </c>
      <c r="AE31" s="87">
        <f>Агрономы!AE40</f>
        <v>10.971223021582734</v>
      </c>
      <c r="AF31" s="11">
        <f>Агрономы!AF40</f>
        <v>3</v>
      </c>
      <c r="AG31" s="87">
        <f>Агрономы!AG40</f>
        <v>0.17985611510791369</v>
      </c>
    </row>
    <row r="32" spans="1:33" ht="60" x14ac:dyDescent="0.25">
      <c r="A32" s="15">
        <v>25</v>
      </c>
      <c r="B32" s="16" t="s">
        <v>160</v>
      </c>
      <c r="C32" s="11">
        <f>Зоотехники!C40</f>
        <v>2337.5</v>
      </c>
      <c r="D32" s="11">
        <f>Зоотехники!D40</f>
        <v>2111</v>
      </c>
      <c r="E32" s="87">
        <f>Зоотехники!E40</f>
        <v>90.310160427807489</v>
      </c>
      <c r="F32" s="11">
        <f>Зоотехники!F40</f>
        <v>1381</v>
      </c>
      <c r="G32" s="87">
        <f>Зоотехники!G40</f>
        <v>65.419232591189015</v>
      </c>
      <c r="H32" s="11">
        <f>Зоотехники!H40</f>
        <v>1916</v>
      </c>
      <c r="I32" s="87">
        <f>Зоотехники!I40</f>
        <v>90.762671719564196</v>
      </c>
      <c r="J32" s="87">
        <f>Зоотехники!J40</f>
        <v>81.967914438502675</v>
      </c>
      <c r="K32" s="11">
        <f>Зоотехники!K40</f>
        <v>1012</v>
      </c>
      <c r="L32" s="87">
        <f>Зоотехники!L40</f>
        <v>47.93936522974893</v>
      </c>
      <c r="M32" s="11">
        <f>Зоотехники!M40</f>
        <v>904</v>
      </c>
      <c r="N32" s="87">
        <f>Зоотехники!N40</f>
        <v>42.823306489815252</v>
      </c>
      <c r="O32" s="11">
        <f>Зоотехники!O40</f>
        <v>195</v>
      </c>
      <c r="P32" s="87">
        <f>Зоотехники!P40</f>
        <v>9.237328280435813</v>
      </c>
      <c r="Q32" s="11">
        <f>Зоотехники!Q40</f>
        <v>15</v>
      </c>
      <c r="R32" s="87">
        <f>Зоотехники!R40</f>
        <v>7.6923076923076925</v>
      </c>
      <c r="S32" s="11">
        <f>Зоотехники!S40</f>
        <v>309</v>
      </c>
      <c r="T32" s="87">
        <f>Зоотехники!T40</f>
        <v>14.637612505921362</v>
      </c>
      <c r="U32" s="11">
        <f>Зоотехники!U40</f>
        <v>152</v>
      </c>
      <c r="V32" s="87">
        <f>Зоотехники!V40</f>
        <v>7.2003789673140695</v>
      </c>
      <c r="W32" s="11">
        <f>Зоотехники!W40</f>
        <v>156</v>
      </c>
      <c r="X32" s="87">
        <f>Зоотехники!X40</f>
        <v>7.38986262434865</v>
      </c>
      <c r="Y32" s="11">
        <f>Зоотехники!Y40</f>
        <v>245</v>
      </c>
      <c r="Z32" s="87">
        <f>Зоотехники!Z40</f>
        <v>11.605873993368073</v>
      </c>
      <c r="AA32" s="11">
        <f>Зоотехники!AA40</f>
        <v>72</v>
      </c>
      <c r="AB32" s="87">
        <f>Зоотехники!AB40</f>
        <v>3.4107058266224537</v>
      </c>
      <c r="AC32" s="87">
        <f>Зоотехники!AC40</f>
        <v>29.387755102040821</v>
      </c>
      <c r="AD32" s="11">
        <f>Зоотехники!AD40</f>
        <v>198</v>
      </c>
      <c r="AE32" s="87">
        <f>Зоотехники!AE40</f>
        <v>9.3794410232117489</v>
      </c>
      <c r="AF32" s="11">
        <f>Зоотехники!AF40</f>
        <v>1</v>
      </c>
      <c r="AG32" s="87">
        <f>Зоотехники!AG40</f>
        <v>4.7370914258645196E-2</v>
      </c>
    </row>
    <row r="33" spans="1:33" ht="45" x14ac:dyDescent="0.25">
      <c r="A33" s="15">
        <v>26</v>
      </c>
      <c r="B33" s="16" t="s">
        <v>161</v>
      </c>
      <c r="C33" s="11">
        <f>Ветеринары!C40</f>
        <v>4066.7</v>
      </c>
      <c r="D33" s="11">
        <f>Ветеринары!D40</f>
        <v>3737</v>
      </c>
      <c r="E33" s="87">
        <f>Ветеринары!E40</f>
        <v>91.892689404185219</v>
      </c>
      <c r="F33" s="11">
        <f>Ветеринары!F40</f>
        <v>2070</v>
      </c>
      <c r="G33" s="87">
        <f>Ветеринары!G40</f>
        <v>55.392025689055387</v>
      </c>
      <c r="H33" s="11">
        <f>Ветеринары!H40</f>
        <v>3310</v>
      </c>
      <c r="I33" s="87">
        <f>Ветеринары!I40</f>
        <v>88.573722237088575</v>
      </c>
      <c r="J33" s="87">
        <f>Ветеринары!J40</f>
        <v>81.392775469053532</v>
      </c>
      <c r="K33" s="11">
        <f>Ветеринары!K40</f>
        <v>1623</v>
      </c>
      <c r="L33" s="87">
        <f>Ветеринары!L40</f>
        <v>43.430559272143434</v>
      </c>
      <c r="M33" s="11">
        <f>Ветеринары!M40</f>
        <v>1687</v>
      </c>
      <c r="N33" s="87">
        <f>Ветеринары!N40</f>
        <v>45.143162964945141</v>
      </c>
      <c r="O33" s="11">
        <f>Ветеринары!O40</f>
        <v>427</v>
      </c>
      <c r="P33" s="87">
        <f>Ветеринары!P40</f>
        <v>11.426277762911425</v>
      </c>
      <c r="Q33" s="11">
        <f>Ветеринары!Q40</f>
        <v>32</v>
      </c>
      <c r="R33" s="87">
        <f>Ветеринары!R40</f>
        <v>7.4941451990632322</v>
      </c>
      <c r="S33" s="11">
        <f>Ветеринары!S40</f>
        <v>563</v>
      </c>
      <c r="T33" s="87">
        <f>Ветеринары!T40</f>
        <v>15.065560610115067</v>
      </c>
      <c r="U33" s="11">
        <f>Ветеринары!U40</f>
        <v>212</v>
      </c>
      <c r="V33" s="87">
        <f>Ветеринары!V40</f>
        <v>5.6729997324056729</v>
      </c>
      <c r="W33" s="11">
        <f>Ветеринары!W40</f>
        <v>98</v>
      </c>
      <c r="X33" s="87">
        <f>Ветеринары!X40</f>
        <v>2.6224244046026226</v>
      </c>
      <c r="Y33" s="11">
        <f>Ветеринары!Y40</f>
        <v>502</v>
      </c>
      <c r="Z33" s="87">
        <f>Ветеринары!Z40</f>
        <v>13.433235215413433</v>
      </c>
      <c r="AA33" s="11">
        <f>Ветеринары!AA40</f>
        <v>166</v>
      </c>
      <c r="AB33" s="87">
        <f>Ветеринары!AB40</f>
        <v>4.4420658282044414</v>
      </c>
      <c r="AC33" s="87">
        <f>Ветеринары!AC40</f>
        <v>33.067729083665334</v>
      </c>
      <c r="AD33" s="11">
        <f>Ветеринары!AD40</f>
        <v>462</v>
      </c>
      <c r="AE33" s="87">
        <f>Ветеринары!AE40</f>
        <v>12.362857907412362</v>
      </c>
      <c r="AF33" s="11">
        <f>Ветеринары!AF40</f>
        <v>0</v>
      </c>
      <c r="AG33" s="87">
        <f>Ветеринары!AG40</f>
        <v>0</v>
      </c>
    </row>
    <row r="34" spans="1:33" ht="30" x14ac:dyDescent="0.25">
      <c r="A34" s="15">
        <v>27</v>
      </c>
      <c r="B34" s="16" t="s">
        <v>162</v>
      </c>
      <c r="C34" s="11">
        <f>Воспр.стада!C40</f>
        <v>1467.8</v>
      </c>
      <c r="D34" s="11">
        <f>Воспр.стада!D40</f>
        <v>1342.5</v>
      </c>
      <c r="E34" s="87">
        <f>Воспр.стада!E40</f>
        <v>91.463414634146346</v>
      </c>
      <c r="F34" s="11">
        <f>Воспр.стада!F40</f>
        <v>1077.5</v>
      </c>
      <c r="G34" s="87">
        <f>Воспр.стада!G40</f>
        <v>80.260707635009311</v>
      </c>
      <c r="H34" s="11">
        <f>Воспр.стада!H40</f>
        <v>906</v>
      </c>
      <c r="I34" s="87">
        <f>Воспр.стада!I40</f>
        <v>67.486033519553075</v>
      </c>
      <c r="J34" s="87">
        <f>Воспр.стада!J40</f>
        <v>61.725030658127814</v>
      </c>
      <c r="K34" s="11">
        <f>Воспр.стада!K40</f>
        <v>151</v>
      </c>
      <c r="L34" s="87">
        <f>Воспр.стада!L40</f>
        <v>11.247672253258846</v>
      </c>
      <c r="M34" s="11">
        <f>Воспр.стада!M40</f>
        <v>755</v>
      </c>
      <c r="N34" s="87">
        <f>Воспр.стада!N40</f>
        <v>56.23836126629422</v>
      </c>
      <c r="O34" s="11">
        <f>Воспр.стада!O40</f>
        <v>436.5</v>
      </c>
      <c r="P34" s="87">
        <f>Воспр.стада!P40</f>
        <v>32.513966480446925</v>
      </c>
      <c r="Q34" s="11">
        <f>Воспр.стада!Q40</f>
        <v>5</v>
      </c>
      <c r="R34" s="87">
        <f>Воспр.стада!R40</f>
        <v>1.1454753722794959</v>
      </c>
      <c r="S34" s="11">
        <f>Воспр.стада!S40</f>
        <v>79</v>
      </c>
      <c r="T34" s="87">
        <f>Воспр.стада!T40</f>
        <v>5.8845437616387342</v>
      </c>
      <c r="U34" s="11">
        <f>Воспр.стада!U40</f>
        <v>103</v>
      </c>
      <c r="V34" s="87">
        <f>Воспр.стада!V40</f>
        <v>7.672253258845438</v>
      </c>
      <c r="W34" s="11">
        <f>Воспр.стада!W40</f>
        <v>53</v>
      </c>
      <c r="X34" s="87">
        <f>Воспр.стада!X40</f>
        <v>3.9478584729981376</v>
      </c>
      <c r="Y34" s="11">
        <f>Воспр.стада!Y40</f>
        <v>113</v>
      </c>
      <c r="Z34" s="87">
        <f>Воспр.стада!Z40</f>
        <v>8.4171322160148971</v>
      </c>
      <c r="AA34" s="11">
        <f>Воспр.стада!AA40</f>
        <v>22</v>
      </c>
      <c r="AB34" s="87">
        <f>Воспр.стада!AB40</f>
        <v>1.638733705772812</v>
      </c>
      <c r="AC34" s="87">
        <f>Воспр.стада!AC40</f>
        <v>19.469026548672566</v>
      </c>
      <c r="AD34" s="11">
        <f>Воспр.стада!AD40</f>
        <v>123</v>
      </c>
      <c r="AE34" s="87">
        <f>Воспр.стада!AE40</f>
        <v>9.1620111731843572</v>
      </c>
      <c r="AF34" s="11">
        <f>Воспр.стада!AF40</f>
        <v>0</v>
      </c>
      <c r="AG34" s="87">
        <f>Воспр.стада!AG40</f>
        <v>0</v>
      </c>
    </row>
    <row r="35" spans="1:33" ht="75" x14ac:dyDescent="0.25">
      <c r="A35" s="15">
        <v>28</v>
      </c>
      <c r="B35" s="16" t="s">
        <v>163</v>
      </c>
      <c r="C35" s="11">
        <f>'Инж-техн.'!C40</f>
        <v>3577.3999999999996</v>
      </c>
      <c r="D35" s="11">
        <f>'Инж-техн.'!D40</f>
        <v>3377</v>
      </c>
      <c r="E35" s="87">
        <f>'Инж-техн.'!E40</f>
        <v>94.398166266003244</v>
      </c>
      <c r="F35" s="11">
        <f>'Инж-техн.'!F40</f>
        <v>352</v>
      </c>
      <c r="G35" s="87">
        <f>'Инж-техн.'!G40</f>
        <v>10.423452768729643</v>
      </c>
      <c r="H35" s="11">
        <f>'Инж-техн.'!H40</f>
        <v>2986</v>
      </c>
      <c r="I35" s="87">
        <f>'Инж-техн.'!I40</f>
        <v>88.421676043825883</v>
      </c>
      <c r="J35" s="87">
        <f>'Инж-техн.'!J40</f>
        <v>83.468440767037521</v>
      </c>
      <c r="K35" s="11">
        <f>'Инж-техн.'!K40</f>
        <v>1632</v>
      </c>
      <c r="L35" s="87">
        <f>'Инж-техн.'!L40</f>
        <v>48.326917382291974</v>
      </c>
      <c r="M35" s="11">
        <f>'Инж-техн.'!M40</f>
        <v>1354</v>
      </c>
      <c r="N35" s="87">
        <f>'Инж-техн.'!N40</f>
        <v>40.094758661533909</v>
      </c>
      <c r="O35" s="11">
        <f>'Инж-техн.'!O40</f>
        <v>391</v>
      </c>
      <c r="P35" s="87">
        <f>'Инж-техн.'!P40</f>
        <v>11.578323956174119</v>
      </c>
      <c r="Q35" s="11">
        <f>'Инж-техн.'!Q40</f>
        <v>14</v>
      </c>
      <c r="R35" s="87">
        <f>'Инж-техн.'!R40</f>
        <v>3.5805626598465472</v>
      </c>
      <c r="S35" s="11">
        <f>'Инж-техн.'!S40</f>
        <v>450</v>
      </c>
      <c r="T35" s="87">
        <f>'Инж-техн.'!T40</f>
        <v>13.325436778205507</v>
      </c>
      <c r="U35" s="11">
        <f>'Инж-техн.'!U40</f>
        <v>230</v>
      </c>
      <c r="V35" s="87">
        <f>'Инж-техн.'!V40</f>
        <v>6.8107787977494825</v>
      </c>
      <c r="W35" s="11">
        <f>'Инж-техн.'!W40</f>
        <v>185</v>
      </c>
      <c r="X35" s="87">
        <f>'Инж-техн.'!X40</f>
        <v>5.4782351199289305</v>
      </c>
      <c r="Y35" s="11">
        <f>'Инж-техн.'!Y40</f>
        <v>417</v>
      </c>
      <c r="Z35" s="87">
        <f>'Инж-техн.'!Z40</f>
        <v>12.348238081137104</v>
      </c>
      <c r="AA35" s="11">
        <f>'Инж-техн.'!AA40</f>
        <v>161</v>
      </c>
      <c r="AB35" s="87">
        <f>'Инж-техн.'!AB40</f>
        <v>4.7675451584246371</v>
      </c>
      <c r="AC35" s="87">
        <f>'Инж-техн.'!AC40</f>
        <v>38.609112709832132</v>
      </c>
      <c r="AD35" s="11">
        <f>'Инж-техн.'!AD40</f>
        <v>364</v>
      </c>
      <c r="AE35" s="87">
        <f>'Инж-техн.'!AE40</f>
        <v>10.778797749481789</v>
      </c>
      <c r="AF35" s="11">
        <f>'Инж-техн.'!AF40</f>
        <v>2</v>
      </c>
      <c r="AG35" s="87">
        <f>'Инж-техн.'!AG40</f>
        <v>5.9224163458691144E-2</v>
      </c>
    </row>
    <row r="36" spans="1:33" x14ac:dyDescent="0.25">
      <c r="A36" s="15">
        <v>29</v>
      </c>
      <c r="B36" s="16" t="s">
        <v>164</v>
      </c>
      <c r="C36" s="11">
        <f>Энерг.электр.!C40</f>
        <v>1750.2</v>
      </c>
      <c r="D36" s="11">
        <f>Энерг.электр.!D40</f>
        <v>1647</v>
      </c>
      <c r="E36" s="87">
        <f>Энерг.электр.!E40</f>
        <v>94.103531025025717</v>
      </c>
      <c r="F36" s="11">
        <f>Энерг.электр.!F40</f>
        <v>22</v>
      </c>
      <c r="G36" s="87">
        <f>Энерг.электр.!G40</f>
        <v>1.3357619914996965</v>
      </c>
      <c r="H36" s="11">
        <f>Энерг.электр.!H40</f>
        <v>1308</v>
      </c>
      <c r="I36" s="87">
        <f>Энерг.электр.!I40</f>
        <v>79.417122040072869</v>
      </c>
      <c r="J36" s="87">
        <f>Энерг.электр.!J40</f>
        <v>74.734316078162493</v>
      </c>
      <c r="K36" s="11">
        <f>Энерг.электр.!K40</f>
        <v>326</v>
      </c>
      <c r="L36" s="87">
        <f>Энерг.электр.!L40</f>
        <v>19.793564055859139</v>
      </c>
      <c r="M36" s="11">
        <f>Энерг.электр.!M40</f>
        <v>982</v>
      </c>
      <c r="N36" s="87">
        <f>Энерг.электр.!N40</f>
        <v>59.623557984213726</v>
      </c>
      <c r="O36" s="11">
        <f>Энерг.электр.!O40</f>
        <v>339</v>
      </c>
      <c r="P36" s="87">
        <f>Энерг.электр.!P40</f>
        <v>20.582877959927139</v>
      </c>
      <c r="Q36" s="11">
        <f>Энерг.электр.!Q40</f>
        <v>4</v>
      </c>
      <c r="R36" s="87">
        <f>Энерг.электр.!R40</f>
        <v>1.1799410029498525</v>
      </c>
      <c r="S36" s="11">
        <f>Энерг.электр.!S40</f>
        <v>141</v>
      </c>
      <c r="T36" s="87">
        <f>Энерг.электр.!T40</f>
        <v>8.5610200364298734</v>
      </c>
      <c r="U36" s="11">
        <f>Энерг.электр.!U40</f>
        <v>143</v>
      </c>
      <c r="V36" s="87">
        <f>Энерг.электр.!V40</f>
        <v>8.682452944748027</v>
      </c>
      <c r="W36" s="11">
        <f>Энерг.электр.!W40</f>
        <v>87</v>
      </c>
      <c r="X36" s="87">
        <f>Энерг.электр.!X40</f>
        <v>5.2823315118397085</v>
      </c>
      <c r="Y36" s="11">
        <f>Энерг.электр.!Y40</f>
        <v>176</v>
      </c>
      <c r="Z36" s="87">
        <f>Энерг.электр.!Z40</f>
        <v>10.686095931997572</v>
      </c>
      <c r="AA36" s="11">
        <f>Энерг.электр.!AA40</f>
        <v>47</v>
      </c>
      <c r="AB36" s="87">
        <f>Энерг.электр.!AB40</f>
        <v>2.8536733454766239</v>
      </c>
      <c r="AC36" s="87">
        <f>Энерг.электр.!AC40</f>
        <v>26.704545454545453</v>
      </c>
      <c r="AD36" s="11">
        <f>Энерг.электр.!AD40</f>
        <v>152</v>
      </c>
      <c r="AE36" s="87">
        <f>Энерг.электр.!AE40</f>
        <v>9.2289010321797207</v>
      </c>
      <c r="AF36" s="11">
        <f>Энерг.электр.!AF40</f>
        <v>1</v>
      </c>
      <c r="AG36" s="87">
        <f>Энерг.электр.!AG40</f>
        <v>6.0716454159077116E-2</v>
      </c>
    </row>
    <row r="37" spans="1:33" ht="30" x14ac:dyDescent="0.25">
      <c r="A37" s="15">
        <v>30</v>
      </c>
      <c r="B37" s="16" t="s">
        <v>140</v>
      </c>
      <c r="C37" s="11">
        <f>Мелиораторы!C40</f>
        <v>103</v>
      </c>
      <c r="D37" s="11">
        <f>Мелиораторы!D40</f>
        <v>90</v>
      </c>
      <c r="E37" s="87">
        <f>Мелиораторы!E40</f>
        <v>87.378640776699029</v>
      </c>
      <c r="F37" s="11">
        <f>Мелиораторы!F40</f>
        <v>15</v>
      </c>
      <c r="G37" s="87">
        <f>Мелиораторы!G40</f>
        <v>16.666666666666664</v>
      </c>
      <c r="H37" s="11">
        <f>Мелиораторы!H40</f>
        <v>83</v>
      </c>
      <c r="I37" s="87">
        <f>Мелиораторы!I40</f>
        <v>92.222222222222229</v>
      </c>
      <c r="J37" s="87">
        <f>Мелиораторы!J40</f>
        <v>80.582524271844662</v>
      </c>
      <c r="K37" s="11">
        <f>Мелиораторы!K40</f>
        <v>45</v>
      </c>
      <c r="L37" s="87">
        <f>Мелиораторы!L40</f>
        <v>50</v>
      </c>
      <c r="M37" s="11">
        <f>Мелиораторы!M40</f>
        <v>38</v>
      </c>
      <c r="N37" s="87">
        <f>Мелиораторы!N40</f>
        <v>42.222222222222221</v>
      </c>
      <c r="O37" s="11">
        <f>Мелиораторы!O40</f>
        <v>7</v>
      </c>
      <c r="P37" s="87">
        <f>Мелиораторы!P40</f>
        <v>7.7777777777777777</v>
      </c>
      <c r="Q37" s="11">
        <f>Мелиораторы!Q40</f>
        <v>2</v>
      </c>
      <c r="R37" s="87">
        <f>Мелиораторы!R40</f>
        <v>28.571428571428569</v>
      </c>
      <c r="S37" s="11">
        <f>Мелиораторы!S40</f>
        <v>8</v>
      </c>
      <c r="T37" s="87">
        <f>Мелиораторы!T40</f>
        <v>8.8888888888888893</v>
      </c>
      <c r="U37" s="11">
        <f>Мелиораторы!U40</f>
        <v>6</v>
      </c>
      <c r="V37" s="87">
        <f>Мелиораторы!V40</f>
        <v>6.666666666666667</v>
      </c>
      <c r="W37" s="11">
        <f>Мелиораторы!W40</f>
        <v>4</v>
      </c>
      <c r="X37" s="87">
        <f>Мелиораторы!X40</f>
        <v>4.4444444444444446</v>
      </c>
      <c r="Y37" s="11">
        <f>Мелиораторы!Y40</f>
        <v>15</v>
      </c>
      <c r="Z37" s="87">
        <f>Мелиораторы!Z40</f>
        <v>16.666666666666664</v>
      </c>
      <c r="AA37" s="11">
        <f>Мелиораторы!AA40</f>
        <v>5</v>
      </c>
      <c r="AB37" s="87">
        <f>Мелиораторы!AB40</f>
        <v>5.5555555555555554</v>
      </c>
      <c r="AC37" s="87">
        <f>Мелиораторы!AC40</f>
        <v>33.333333333333329</v>
      </c>
      <c r="AD37" s="11">
        <f>Мелиораторы!AD40</f>
        <v>7</v>
      </c>
      <c r="AE37" s="87">
        <f>Мелиораторы!AE40</f>
        <v>7.7777777777777777</v>
      </c>
      <c r="AF37" s="11">
        <f>Мелиораторы!AF40</f>
        <v>0</v>
      </c>
      <c r="AG37" s="87">
        <f>Мелиораторы!AG40</f>
        <v>0</v>
      </c>
    </row>
    <row r="38" spans="1:33" ht="45" x14ac:dyDescent="0.25">
      <c r="A38" s="15">
        <v>31</v>
      </c>
      <c r="B38" s="16" t="s">
        <v>165</v>
      </c>
      <c r="C38" s="11">
        <f>Экономисты!C40</f>
        <v>1092</v>
      </c>
      <c r="D38" s="11">
        <f>Экономисты!D40</f>
        <v>1021</v>
      </c>
      <c r="E38" s="87">
        <f>Экономисты!E40</f>
        <v>93.498168498168496</v>
      </c>
      <c r="F38" s="11">
        <f>Экономисты!F40</f>
        <v>883</v>
      </c>
      <c r="G38" s="87">
        <f>Экономисты!G40</f>
        <v>86.483839373163562</v>
      </c>
      <c r="H38" s="11">
        <f>Экономисты!H40</f>
        <v>999</v>
      </c>
      <c r="I38" s="87">
        <f>Экономисты!I40</f>
        <v>97.845249755142021</v>
      </c>
      <c r="J38" s="87">
        <f>Экономисты!J40</f>
        <v>91.483516483516482</v>
      </c>
      <c r="K38" s="11">
        <f>Экономисты!K40</f>
        <v>777</v>
      </c>
      <c r="L38" s="87">
        <f>Экономисты!L40</f>
        <v>76.101860920666013</v>
      </c>
      <c r="M38" s="11">
        <f>Экономисты!M40</f>
        <v>222</v>
      </c>
      <c r="N38" s="87">
        <f>Экономисты!N40</f>
        <v>21.743388834476004</v>
      </c>
      <c r="O38" s="11">
        <f>Экономисты!O40</f>
        <v>22</v>
      </c>
      <c r="P38" s="87">
        <f>Экономисты!P40</f>
        <v>2.1547502448579823</v>
      </c>
      <c r="Q38" s="11">
        <f>Экономисты!Q40</f>
        <v>4</v>
      </c>
      <c r="R38" s="87">
        <f>Экономисты!R40</f>
        <v>18.181818181818183</v>
      </c>
      <c r="S38" s="11">
        <f>Экономисты!S40</f>
        <v>162</v>
      </c>
      <c r="T38" s="87">
        <f>Экономисты!T40</f>
        <v>15.866797257590598</v>
      </c>
      <c r="U38" s="11">
        <f>Экономисты!U40</f>
        <v>73</v>
      </c>
      <c r="V38" s="87">
        <f>Экономисты!V40</f>
        <v>7.1498530852105784</v>
      </c>
      <c r="W38" s="11">
        <f>Экономисты!W40</f>
        <v>63</v>
      </c>
      <c r="X38" s="87">
        <f>Экономисты!X40</f>
        <v>6.1704211557296764</v>
      </c>
      <c r="Y38" s="11">
        <f>Экономисты!Y40</f>
        <v>126</v>
      </c>
      <c r="Z38" s="87">
        <f>Экономисты!Z40</f>
        <v>12.340842311459353</v>
      </c>
      <c r="AA38" s="11">
        <f>Экономисты!AA40</f>
        <v>32</v>
      </c>
      <c r="AB38" s="87">
        <f>Экономисты!AB40</f>
        <v>3.1341821743388834</v>
      </c>
      <c r="AC38" s="87">
        <f>Экономисты!AC40</f>
        <v>25.396825396825395</v>
      </c>
      <c r="AD38" s="11">
        <f>Экономисты!AD40</f>
        <v>113</v>
      </c>
      <c r="AE38" s="87">
        <f>Экономисты!AE40</f>
        <v>11.067580803134183</v>
      </c>
      <c r="AF38" s="11">
        <f>Экономисты!AF40</f>
        <v>0</v>
      </c>
      <c r="AG38" s="87">
        <f>Экономисты!AG40</f>
        <v>0</v>
      </c>
    </row>
    <row r="39" spans="1:33" ht="45" x14ac:dyDescent="0.25">
      <c r="A39" s="15">
        <v>32</v>
      </c>
      <c r="B39" s="16" t="s">
        <v>166</v>
      </c>
      <c r="C39" s="11">
        <f>Бухгалтеры!C40</f>
        <v>7832.7</v>
      </c>
      <c r="D39" s="11">
        <f>Бухгалтеры!D40</f>
        <v>7597</v>
      </c>
      <c r="E39" s="87">
        <f>Бухгалтеры!E40</f>
        <v>96.990820534426192</v>
      </c>
      <c r="F39" s="11">
        <f>Бухгалтеры!F40</f>
        <v>7169</v>
      </c>
      <c r="G39" s="87">
        <f>Бухгалтеры!G40</f>
        <v>94.366197183098592</v>
      </c>
      <c r="H39" s="11">
        <f>Бухгалтеры!H40</f>
        <v>7276</v>
      </c>
      <c r="I39" s="87">
        <f>Бухгалтеры!I40</f>
        <v>95.774647887323937</v>
      </c>
      <c r="J39" s="87">
        <f>Бухгалтеры!J40</f>
        <v>92.892616849872965</v>
      </c>
      <c r="K39" s="11">
        <f>Бухгалтеры!K40</f>
        <v>3812</v>
      </c>
      <c r="L39" s="87">
        <f>Бухгалтеры!L40</f>
        <v>50.177701724364873</v>
      </c>
      <c r="M39" s="11">
        <f>Бухгалтеры!M40</f>
        <v>3464</v>
      </c>
      <c r="N39" s="87">
        <f>Бухгалтеры!N40</f>
        <v>45.596946162959064</v>
      </c>
      <c r="O39" s="11">
        <f>Бухгалтеры!O40</f>
        <v>321</v>
      </c>
      <c r="P39" s="87">
        <f>Бухгалтеры!P40</f>
        <v>4.225352112676056</v>
      </c>
      <c r="Q39" s="11">
        <f>Бухгалтеры!Q40</f>
        <v>28</v>
      </c>
      <c r="R39" s="87">
        <f>Бухгалтеры!R40</f>
        <v>8.722741433021806</v>
      </c>
      <c r="S39" s="11">
        <f>Бухгалтеры!S40</f>
        <v>747</v>
      </c>
      <c r="T39" s="87">
        <f>Бухгалтеры!T40</f>
        <v>9.8328287481900762</v>
      </c>
      <c r="U39" s="11">
        <f>Бухгалтеры!U40</f>
        <v>817</v>
      </c>
      <c r="V39" s="87">
        <f>Бухгалтеры!V40</f>
        <v>10.754245096748717</v>
      </c>
      <c r="W39" s="11">
        <f>Бухгалтеры!W40</f>
        <v>314</v>
      </c>
      <c r="X39" s="87">
        <f>Бухгалтеры!X40</f>
        <v>4.1332104778201924</v>
      </c>
      <c r="Y39" s="11">
        <f>Бухгалтеры!Y40</f>
        <v>598</v>
      </c>
      <c r="Z39" s="87">
        <f>Бухгалтеры!Z40</f>
        <v>7.8715282348295377</v>
      </c>
      <c r="AA39" s="11">
        <f>Бухгалтеры!AA40</f>
        <v>118</v>
      </c>
      <c r="AB39" s="87">
        <f>Бухгалтеры!AB40</f>
        <v>1.5532447018559958</v>
      </c>
      <c r="AC39" s="87">
        <f>Бухгалтеры!AC40</f>
        <v>19.732441471571907</v>
      </c>
      <c r="AD39" s="11">
        <f>Бухгалтеры!AD40</f>
        <v>711</v>
      </c>
      <c r="AE39" s="87">
        <f>Бухгалтеры!AE40</f>
        <v>9.3589574832170594</v>
      </c>
      <c r="AF39" s="11">
        <f>Бухгалтеры!AF40</f>
        <v>3</v>
      </c>
      <c r="AG39" s="87">
        <f>Бухгалтеры!AG40</f>
        <v>3.9489272081084638E-2</v>
      </c>
    </row>
    <row r="40" spans="1:33" ht="30" x14ac:dyDescent="0.25">
      <c r="A40" s="15">
        <v>33</v>
      </c>
      <c r="B40" s="16" t="s">
        <v>167</v>
      </c>
      <c r="C40" s="11">
        <f>Экологи!C40</f>
        <v>345</v>
      </c>
      <c r="D40" s="11">
        <f>Экологи!D40</f>
        <v>316</v>
      </c>
      <c r="E40" s="87">
        <f>Экологи!E40</f>
        <v>91.594202898550719</v>
      </c>
      <c r="F40" s="11">
        <f>Экологи!F40</f>
        <v>173</v>
      </c>
      <c r="G40" s="87">
        <f>Экологи!G40</f>
        <v>54.74683544303798</v>
      </c>
      <c r="H40" s="11">
        <f>Экологи!H40</f>
        <v>309</v>
      </c>
      <c r="I40" s="87">
        <f>Экологи!I40</f>
        <v>97.784810126582272</v>
      </c>
      <c r="J40" s="87">
        <f>Экологи!J40</f>
        <v>89.565217391304358</v>
      </c>
      <c r="K40" s="11">
        <f>Экологи!K40</f>
        <v>201</v>
      </c>
      <c r="L40" s="87">
        <f>Экологи!L40</f>
        <v>63.607594936708857</v>
      </c>
      <c r="M40" s="11">
        <f>Экологи!M40</f>
        <v>108</v>
      </c>
      <c r="N40" s="87">
        <f>Экологи!N40</f>
        <v>34.177215189873415</v>
      </c>
      <c r="O40" s="11">
        <f>Экологи!O40</f>
        <v>7</v>
      </c>
      <c r="P40" s="87">
        <f>Экологи!P40</f>
        <v>2.2151898734177213</v>
      </c>
      <c r="Q40" s="11">
        <f>Экологи!Q40</f>
        <v>0</v>
      </c>
      <c r="R40" s="87">
        <f>Экологи!R40</f>
        <v>0</v>
      </c>
      <c r="S40" s="11">
        <f>Экологи!S40</f>
        <v>50</v>
      </c>
      <c r="T40" s="87">
        <f>Экологи!T40</f>
        <v>15.822784810126583</v>
      </c>
      <c r="U40" s="11">
        <f>Экологи!U40</f>
        <v>44</v>
      </c>
      <c r="V40" s="87">
        <f>Экологи!V40</f>
        <v>13.924050632911392</v>
      </c>
      <c r="W40" s="11">
        <f>Экологи!W40</f>
        <v>65</v>
      </c>
      <c r="X40" s="87">
        <f>Экологи!X40</f>
        <v>20.569620253164558</v>
      </c>
      <c r="Y40" s="11">
        <f>Экологи!Y40</f>
        <v>48</v>
      </c>
      <c r="Z40" s="87">
        <f>Экологи!Z40</f>
        <v>15.18987341772152</v>
      </c>
      <c r="AA40" s="11">
        <f>Экологи!AA40</f>
        <v>3</v>
      </c>
      <c r="AB40" s="87">
        <f>Экологи!AB40</f>
        <v>0.949367088607595</v>
      </c>
      <c r="AC40" s="87">
        <f>Экологи!AC40</f>
        <v>6.25</v>
      </c>
      <c r="AD40" s="11">
        <f>Экологи!AD40</f>
        <v>36</v>
      </c>
      <c r="AE40" s="87">
        <f>Экологи!AE40</f>
        <v>11.39240506329114</v>
      </c>
      <c r="AF40" s="11">
        <f>Экологи!AF40</f>
        <v>1</v>
      </c>
      <c r="AG40" s="87">
        <f>Экологи!AG40</f>
        <v>0.31645569620253167</v>
      </c>
    </row>
    <row r="41" spans="1:33" ht="30" x14ac:dyDescent="0.25">
      <c r="A41" s="15">
        <v>34</v>
      </c>
      <c r="B41" s="16" t="s">
        <v>168</v>
      </c>
      <c r="C41" s="11">
        <f>'Др. специал.'!C40</f>
        <v>5844.03</v>
      </c>
      <c r="D41" s="11">
        <f>'Др. специал.'!D40</f>
        <v>5565</v>
      </c>
      <c r="E41" s="87">
        <f>'Др. специал.'!E40</f>
        <v>95.22538385326564</v>
      </c>
      <c r="F41" s="11">
        <f>'Др. специал.'!F40</f>
        <v>3519</v>
      </c>
      <c r="G41" s="87">
        <f>'Др. специал.'!G40</f>
        <v>63.234501347708893</v>
      </c>
      <c r="H41" s="11">
        <f>'Др. специал.'!H40</f>
        <v>4523</v>
      </c>
      <c r="I41" s="87">
        <f>'Др. специал.'!I40</f>
        <v>81.275831087151843</v>
      </c>
      <c r="J41" s="87">
        <f>'Др. специал.'!J40</f>
        <v>77.395222132672146</v>
      </c>
      <c r="K41" s="11">
        <f>'Др. специал.'!K40</f>
        <v>1837</v>
      </c>
      <c r="L41" s="87">
        <f>'Др. специал.'!L40</f>
        <v>33.009883198562449</v>
      </c>
      <c r="M41" s="11">
        <f>'Др. специал.'!M40</f>
        <v>2686</v>
      </c>
      <c r="N41" s="87">
        <f>'Др. специал.'!N40</f>
        <v>48.265947888589402</v>
      </c>
      <c r="O41" s="11">
        <f>'Др. специал.'!O40</f>
        <v>1042</v>
      </c>
      <c r="P41" s="87">
        <f>'Др. специал.'!P40</f>
        <v>18.724168912848157</v>
      </c>
      <c r="Q41" s="11">
        <f>'Др. специал.'!Q40</f>
        <v>24</v>
      </c>
      <c r="R41" s="87">
        <f>'Др. специал.'!R40</f>
        <v>2.3032629558541267</v>
      </c>
      <c r="S41" s="11">
        <f>'Др. специал.'!S40</f>
        <v>520</v>
      </c>
      <c r="T41" s="87">
        <f>'Др. специал.'!T40</f>
        <v>9.3441150044923642</v>
      </c>
      <c r="U41" s="11">
        <f>'Др. специал.'!U40</f>
        <v>555</v>
      </c>
      <c r="V41" s="87">
        <f>'Др. специал.'!V40</f>
        <v>9.9730458221024261</v>
      </c>
      <c r="W41" s="11">
        <f>'Др. специал.'!W40</f>
        <v>97</v>
      </c>
      <c r="X41" s="87">
        <f>'Др. специал.'!X40</f>
        <v>1.74303683737646</v>
      </c>
      <c r="Y41" s="11">
        <f>'Др. специал.'!Y40</f>
        <v>892</v>
      </c>
      <c r="Z41" s="87">
        <f>'Др. специал.'!Z40</f>
        <v>16.028751123090746</v>
      </c>
      <c r="AA41" s="11">
        <f>'Др. специал.'!AA40</f>
        <v>139</v>
      </c>
      <c r="AB41" s="87">
        <f>'Др. специал.'!AB40</f>
        <v>2.4977538185085355</v>
      </c>
      <c r="AC41" s="87">
        <f>'Др. специал.'!AC40</f>
        <v>15.582959641255606</v>
      </c>
      <c r="AD41" s="11">
        <f>'Др. специал.'!AD40</f>
        <v>771</v>
      </c>
      <c r="AE41" s="87">
        <f>'Др. специал.'!AE40</f>
        <v>13.854447439353098</v>
      </c>
      <c r="AF41" s="11">
        <f>'Др. специал.'!AF40</f>
        <v>2</v>
      </c>
      <c r="AG41" s="87">
        <f>'Др. специал.'!AG40</f>
        <v>3.5938903863432167E-2</v>
      </c>
    </row>
    <row r="42" spans="1:33" ht="28.5" x14ac:dyDescent="0.25">
      <c r="A42" s="17"/>
      <c r="B42" s="18" t="s">
        <v>180</v>
      </c>
      <c r="C42" s="11"/>
      <c r="D42" s="11"/>
      <c r="E42" s="87"/>
      <c r="F42" s="11"/>
      <c r="G42" s="87"/>
      <c r="H42" s="11"/>
      <c r="I42" s="87"/>
      <c r="J42" s="87"/>
      <c r="K42" s="11"/>
      <c r="L42" s="87"/>
      <c r="M42" s="11"/>
      <c r="N42" s="87"/>
      <c r="O42" s="11"/>
      <c r="P42" s="87"/>
      <c r="Q42" s="11"/>
      <c r="R42" s="87"/>
      <c r="S42" s="11"/>
      <c r="T42" s="87"/>
      <c r="U42" s="11"/>
      <c r="V42" s="87"/>
      <c r="W42" s="11"/>
      <c r="X42" s="87"/>
      <c r="Y42" s="11"/>
      <c r="Z42" s="87"/>
      <c r="AA42" s="11"/>
      <c r="AB42" s="87"/>
      <c r="AC42" s="87"/>
      <c r="AD42" s="11"/>
      <c r="AE42" s="87"/>
      <c r="AF42" s="11"/>
      <c r="AG42" s="87"/>
    </row>
    <row r="43" spans="1:33" x14ac:dyDescent="0.25">
      <c r="A43" s="17"/>
      <c r="B43" s="19" t="s">
        <v>181</v>
      </c>
      <c r="C43" s="11">
        <f>Агрослужба!C40</f>
        <v>3750.45</v>
      </c>
      <c r="D43" s="11">
        <f>Агрослужба!D40</f>
        <v>3294</v>
      </c>
      <c r="E43" s="87">
        <f>Агрослужба!E40</f>
        <v>87.82946046474423</v>
      </c>
      <c r="F43" s="11">
        <f>Агрослужба!F40</f>
        <v>682</v>
      </c>
      <c r="G43" s="87">
        <f>Агрослужба!G40</f>
        <v>20.704310868245294</v>
      </c>
      <c r="H43" s="11">
        <f>Агрослужба!H40</f>
        <v>3239</v>
      </c>
      <c r="I43" s="87">
        <f>Агрослужба!I40</f>
        <v>98.330297510625371</v>
      </c>
      <c r="J43" s="87">
        <f>Агрослужба!J40</f>
        <v>86.362969776960099</v>
      </c>
      <c r="K43" s="11">
        <f>Агрослужба!K40</f>
        <v>2362</v>
      </c>
      <c r="L43" s="87">
        <f>Агрослужба!L40</f>
        <v>71.706132361870061</v>
      </c>
      <c r="M43" s="11">
        <f>Агрослужба!M40</f>
        <v>877</v>
      </c>
      <c r="N43" s="87">
        <f>Агрослужба!N40</f>
        <v>26.624165148755313</v>
      </c>
      <c r="O43" s="11">
        <f>Агрослужба!O40</f>
        <v>55</v>
      </c>
      <c r="P43" s="87">
        <f>Агрослужба!P40</f>
        <v>1.6697024893746206</v>
      </c>
      <c r="Q43" s="11">
        <f>Агрослужба!Q40</f>
        <v>12</v>
      </c>
      <c r="R43" s="87">
        <f>Агрослужба!R40</f>
        <v>21.818181818181817</v>
      </c>
      <c r="S43" s="11">
        <f>Агрослужба!S40</f>
        <v>440</v>
      </c>
      <c r="T43" s="87">
        <f>Агрослужба!T40</f>
        <v>13.357619914996965</v>
      </c>
      <c r="U43" s="11">
        <f>Агрослужба!U40</f>
        <v>394.5</v>
      </c>
      <c r="V43" s="87">
        <f>Агрослужба!V40</f>
        <v>11.97632058287796</v>
      </c>
      <c r="W43" s="11">
        <f>Агрослужба!W40</f>
        <v>341</v>
      </c>
      <c r="X43" s="87">
        <f>Агрослужба!X40</f>
        <v>10.352155434122647</v>
      </c>
      <c r="Y43" s="11">
        <f>Агрослужба!Y40</f>
        <v>378.5</v>
      </c>
      <c r="Z43" s="87">
        <f>Агрослужба!Z40</f>
        <v>11.490588949605343</v>
      </c>
      <c r="AA43" s="11">
        <f>Агрослужба!AA40</f>
        <v>102</v>
      </c>
      <c r="AB43" s="87">
        <f>Агрослужба!AB40</f>
        <v>3.0965391621129328</v>
      </c>
      <c r="AC43" s="87">
        <f>Агрослужба!AC40</f>
        <v>26.948480845442536</v>
      </c>
      <c r="AD43" s="11">
        <f>Агрослужба!AD40</f>
        <v>327</v>
      </c>
      <c r="AE43" s="87">
        <f>Агрослужба!AE40</f>
        <v>9.9271402550091086</v>
      </c>
      <c r="AF43" s="11">
        <f>Агрослужба!AF40</f>
        <v>5</v>
      </c>
      <c r="AG43" s="87">
        <f>Агрослужба!AG40</f>
        <v>0.15179113539769276</v>
      </c>
    </row>
    <row r="44" spans="1:33" x14ac:dyDescent="0.25">
      <c r="A44" s="17"/>
      <c r="B44" s="19" t="s">
        <v>182</v>
      </c>
      <c r="C44" s="11">
        <f>Зоот.служба!C40</f>
        <v>3710.5</v>
      </c>
      <c r="D44" s="11">
        <f>Зоот.служба!D40</f>
        <v>3279</v>
      </c>
      <c r="E44" s="87">
        <f>Зоот.служба!E40</f>
        <v>88.370839509500058</v>
      </c>
      <c r="F44" s="11">
        <f>Зоот.служба!F40</f>
        <v>1936</v>
      </c>
      <c r="G44" s="87">
        <f>Зоот.служба!G40</f>
        <v>59.042390972857582</v>
      </c>
      <c r="H44" s="11">
        <f>Зоот.служба!H40</f>
        <v>3045</v>
      </c>
      <c r="I44" s="87">
        <f>Зоот.служба!I40</f>
        <v>92.863677950594692</v>
      </c>
      <c r="J44" s="87">
        <f>Зоот.служба!J40</f>
        <v>82.064411804339031</v>
      </c>
      <c r="K44" s="11">
        <f>Зоот.служба!K40</f>
        <v>1828</v>
      </c>
      <c r="L44" s="87">
        <f>Зоот.служба!L40</f>
        <v>55.748703873132058</v>
      </c>
      <c r="M44" s="11">
        <f>Зоот.служба!M40</f>
        <v>1217</v>
      </c>
      <c r="N44" s="87">
        <f>Зоот.служба!N40</f>
        <v>37.114974077462641</v>
      </c>
      <c r="O44" s="11">
        <f>Зоот.служба!O40</f>
        <v>234</v>
      </c>
      <c r="P44" s="87">
        <f>Зоот.служба!P40</f>
        <v>7.1363220494053063</v>
      </c>
      <c r="Q44" s="11">
        <f>Зоот.служба!Q40</f>
        <v>21</v>
      </c>
      <c r="R44" s="87">
        <f>Зоот.служба!R40</f>
        <v>8.9743589743589745</v>
      </c>
      <c r="S44" s="11">
        <f>Зоот.служба!S40</f>
        <v>395</v>
      </c>
      <c r="T44" s="87">
        <f>Зоот.служба!T40</f>
        <v>12.04635559621836</v>
      </c>
      <c r="U44" s="11">
        <f>Зоот.служба!U40</f>
        <v>340</v>
      </c>
      <c r="V44" s="87">
        <f>Зоот.служба!V40</f>
        <v>10.36901494358036</v>
      </c>
      <c r="W44" s="11">
        <f>Зоот.служба!W40</f>
        <v>276</v>
      </c>
      <c r="X44" s="87">
        <f>Зоот.служба!X40</f>
        <v>8.4172003659652326</v>
      </c>
      <c r="Y44" s="11">
        <f>Зоот.служба!Y40</f>
        <v>339</v>
      </c>
      <c r="Z44" s="87">
        <f>Зоот.служба!Z40</f>
        <v>10.338517840805125</v>
      </c>
      <c r="AA44" s="11">
        <f>Зоот.служба!AA40</f>
        <v>97</v>
      </c>
      <c r="AB44" s="87">
        <f>Зоот.служба!AB40</f>
        <v>2.9582189691979259</v>
      </c>
      <c r="AC44" s="87">
        <f>Зоот.служба!AC40</f>
        <v>28.613569321533923</v>
      </c>
      <c r="AD44" s="11">
        <f>Зоот.служба!AD40</f>
        <v>336</v>
      </c>
      <c r="AE44" s="87">
        <f>Зоот.служба!AE40</f>
        <v>10.247026532479413</v>
      </c>
      <c r="AF44" s="11">
        <f>Зоот.служба!AF40</f>
        <v>8</v>
      </c>
      <c r="AG44" s="87">
        <f>Зоот.служба!AG40</f>
        <v>0.24397682220189082</v>
      </c>
    </row>
    <row r="45" spans="1:33" x14ac:dyDescent="0.25">
      <c r="A45" s="17"/>
      <c r="B45" s="19" t="s">
        <v>183</v>
      </c>
      <c r="C45" s="11">
        <f>Ветслужба!C40</f>
        <v>5320.7</v>
      </c>
      <c r="D45" s="11">
        <f>Ветслужба!D40</f>
        <v>4813.5</v>
      </c>
      <c r="E45" s="87">
        <f>Ветслужба!E40</f>
        <v>90.467419700415363</v>
      </c>
      <c r="F45" s="11">
        <f>Ветслужба!F40</f>
        <v>2435</v>
      </c>
      <c r="G45" s="87">
        <f>Ветслужба!G40</f>
        <v>50.586891035628959</v>
      </c>
      <c r="H45" s="11">
        <f>Ветслужба!H40</f>
        <v>4373.5</v>
      </c>
      <c r="I45" s="87">
        <f>Ветслужба!I40</f>
        <v>90.859042276929472</v>
      </c>
      <c r="J45" s="87">
        <f>Ветслужба!J40</f>
        <v>82.197831112447616</v>
      </c>
      <c r="K45" s="11">
        <f>Ветслужба!K40</f>
        <v>2398</v>
      </c>
      <c r="L45" s="87">
        <f>Ветслужба!L40</f>
        <v>49.818219590734394</v>
      </c>
      <c r="M45" s="11">
        <f>Ветслужба!M40</f>
        <v>1975.5</v>
      </c>
      <c r="N45" s="87">
        <f>Ветслужба!N40</f>
        <v>41.040822686195078</v>
      </c>
      <c r="O45" s="11">
        <f>Ветслужба!O40</f>
        <v>440</v>
      </c>
      <c r="P45" s="87">
        <f>Ветслужба!P40</f>
        <v>9.1409577230705317</v>
      </c>
      <c r="Q45" s="11">
        <f>Ветслужба!Q40</f>
        <v>35</v>
      </c>
      <c r="R45" s="87">
        <f>Ветслужба!R40</f>
        <v>7.9545454545454541</v>
      </c>
      <c r="S45" s="11">
        <f>Ветслужба!S40</f>
        <v>630</v>
      </c>
      <c r="T45" s="87">
        <f>Ветслужба!T40</f>
        <v>13.088189467123716</v>
      </c>
      <c r="U45" s="11">
        <f>Ветслужба!U40</f>
        <v>318</v>
      </c>
      <c r="V45" s="87">
        <f>Ветслужба!V40</f>
        <v>6.606419445310066</v>
      </c>
      <c r="W45" s="11">
        <f>Ветслужба!W40</f>
        <v>174</v>
      </c>
      <c r="X45" s="87">
        <f>Ветслужба!X40</f>
        <v>3.6148332813960735</v>
      </c>
      <c r="Y45" s="11">
        <f>Ветслужба!Y40</f>
        <v>621</v>
      </c>
      <c r="Z45" s="87">
        <f>Ветслужба!Z40</f>
        <v>12.90121533187909</v>
      </c>
      <c r="AA45" s="11">
        <f>Ветслужба!AA40</f>
        <v>181</v>
      </c>
      <c r="AB45" s="87">
        <f>Ветслужба!AB40</f>
        <v>3.7602576088085593</v>
      </c>
      <c r="AC45" s="87">
        <f>Ветслужба!AC40</f>
        <v>29.146537842190018</v>
      </c>
      <c r="AD45" s="11">
        <f>Ветслужба!AD40</f>
        <v>580</v>
      </c>
      <c r="AE45" s="87">
        <f>Ветслужба!AE40</f>
        <v>12.049444271320246</v>
      </c>
      <c r="AF45" s="11">
        <f>Ветслужба!AF40</f>
        <v>4</v>
      </c>
      <c r="AG45" s="87">
        <f>Ветслужба!AG40</f>
        <v>8.3099615664277551E-2</v>
      </c>
    </row>
    <row r="46" spans="1:33" ht="30" x14ac:dyDescent="0.25">
      <c r="A46" s="17"/>
      <c r="B46" s="19" t="s">
        <v>184</v>
      </c>
      <c r="C46" s="11">
        <f>'Инж-техн. служба'!C40</f>
        <v>5966.5</v>
      </c>
      <c r="D46" s="11">
        <f>'Инж-техн. служба'!D40</f>
        <v>5573</v>
      </c>
      <c r="E46" s="87">
        <f>'Инж-техн. служба'!E40</f>
        <v>93.404843710718183</v>
      </c>
      <c r="F46" s="11">
        <f>'Инж-техн. служба'!F40</f>
        <v>423</v>
      </c>
      <c r="G46" s="87">
        <f>'Инж-техн. служба'!G40</f>
        <v>7.5901668760093317</v>
      </c>
      <c r="H46" s="11">
        <f>'Инж-техн. служба'!H40</f>
        <v>5089</v>
      </c>
      <c r="I46" s="87">
        <f>'Инж-техн. служба'!I40</f>
        <v>91.315270052036595</v>
      </c>
      <c r="J46" s="87">
        <f>'Инж-техн. служба'!J40</f>
        <v>85.292885276125034</v>
      </c>
      <c r="K46" s="11">
        <f>'Инж-техн. служба'!K40</f>
        <v>3083.5</v>
      </c>
      <c r="L46" s="87">
        <f>'Инж-техн. служба'!L40</f>
        <v>55.329266104432087</v>
      </c>
      <c r="M46" s="11">
        <f>'Инж-техн. служба'!M40</f>
        <v>2005.5</v>
      </c>
      <c r="N46" s="87">
        <f>'Инж-техн. служба'!N40</f>
        <v>35.986003947604523</v>
      </c>
      <c r="O46" s="11">
        <f>'Инж-техн. служба'!O40</f>
        <v>484</v>
      </c>
      <c r="P46" s="87">
        <f>'Инж-техн. служба'!P40</f>
        <v>8.6847299479633939</v>
      </c>
      <c r="Q46" s="11">
        <f>'Инж-техн. служба'!Q40</f>
        <v>23</v>
      </c>
      <c r="R46" s="87">
        <f>'Инж-техн. служба'!R40</f>
        <v>4.7520661157024797</v>
      </c>
      <c r="S46" s="11">
        <f>'Инж-техн. служба'!S40</f>
        <v>636</v>
      </c>
      <c r="T46" s="87">
        <f>'Инж-техн. служба'!T40</f>
        <v>11.412165799389916</v>
      </c>
      <c r="U46" s="11">
        <f>'Инж-техн. служба'!U40</f>
        <v>482</v>
      </c>
      <c r="V46" s="87">
        <f>'Инж-техн. служба'!V40</f>
        <v>8.6488426341288349</v>
      </c>
      <c r="W46" s="11">
        <f>'Инж-техн. служба'!W40</f>
        <v>386</v>
      </c>
      <c r="X46" s="87">
        <f>'Инж-техн. служба'!X40</f>
        <v>6.9262515700699803</v>
      </c>
      <c r="Y46" s="11">
        <f>'Инж-техн. служба'!Y40</f>
        <v>619</v>
      </c>
      <c r="Z46" s="87">
        <f>'Инж-техн. служба'!Z40</f>
        <v>11.10712363179616</v>
      </c>
      <c r="AA46" s="11">
        <f>'Инж-техн. служба'!AA40</f>
        <v>215</v>
      </c>
      <c r="AB46" s="87">
        <f>'Инж-техн. служба'!AB40</f>
        <v>3.8578862372151446</v>
      </c>
      <c r="AC46" s="87">
        <f>'Инж-техн. служба'!AC40</f>
        <v>34.733441033925686</v>
      </c>
      <c r="AD46" s="11">
        <f>'Инж-техн. служба'!AD40</f>
        <v>551.5</v>
      </c>
      <c r="AE46" s="87">
        <f>'Инж-техн. служба'!AE40</f>
        <v>9.8959267898797769</v>
      </c>
      <c r="AF46" s="11">
        <f>'Инж-техн. служба'!AF40</f>
        <v>3</v>
      </c>
      <c r="AG46" s="87">
        <f>'Инж-техн. служба'!AG40</f>
        <v>5.3830970751839222E-2</v>
      </c>
    </row>
    <row r="47" spans="1:33" x14ac:dyDescent="0.25">
      <c r="A47" s="17"/>
      <c r="B47" s="19" t="s">
        <v>185</v>
      </c>
      <c r="C47" s="11">
        <f>'Служба энергоснаб.'!C40</f>
        <v>2535.6999999999998</v>
      </c>
      <c r="D47" s="11">
        <f>'Служба энергоснаб.'!D40</f>
        <v>2385</v>
      </c>
      <c r="E47" s="87">
        <f>'Служба энергоснаб.'!E40</f>
        <v>94.056867926016494</v>
      </c>
      <c r="F47" s="11">
        <f>'Служба энергоснаб.'!F40</f>
        <v>32</v>
      </c>
      <c r="G47" s="87">
        <f>'Служба энергоснаб.'!G40</f>
        <v>1.341719077568134</v>
      </c>
      <c r="H47" s="11">
        <f>'Служба энергоснаб.'!H40</f>
        <v>2001</v>
      </c>
      <c r="I47" s="87">
        <f>'Служба энергоснаб.'!I40</f>
        <v>83.899371069182394</v>
      </c>
      <c r="J47" s="87">
        <f>'Служба энергоснаб.'!J40</f>
        <v>78.913120637299372</v>
      </c>
      <c r="K47" s="11">
        <f>'Служба энергоснаб.'!K40</f>
        <v>648</v>
      </c>
      <c r="L47" s="87">
        <f>'Служба энергоснаб.'!L40</f>
        <v>27.169811320754718</v>
      </c>
      <c r="M47" s="11">
        <f>'Служба энергоснаб.'!M40</f>
        <v>1353</v>
      </c>
      <c r="N47" s="87">
        <f>'Служба энергоснаб.'!N40</f>
        <v>56.729559748427668</v>
      </c>
      <c r="O47" s="11">
        <f>'Служба энергоснаб.'!O40</f>
        <v>384</v>
      </c>
      <c r="P47" s="87">
        <f>'Служба энергоснаб.'!P40</f>
        <v>16.10062893081761</v>
      </c>
      <c r="Q47" s="11">
        <f>'Служба энергоснаб.'!Q40</f>
        <v>9</v>
      </c>
      <c r="R47" s="87">
        <f>'Служба энергоснаб.'!R40</f>
        <v>2.34375</v>
      </c>
      <c r="S47" s="11">
        <f>'Служба энергоснаб.'!S40</f>
        <v>166</v>
      </c>
      <c r="T47" s="87">
        <f>'Служба энергоснаб.'!T40</f>
        <v>6.9601677148846965</v>
      </c>
      <c r="U47" s="11">
        <f>'Служба энергоснаб.'!U40</f>
        <v>252</v>
      </c>
      <c r="V47" s="87">
        <f>'Служба энергоснаб.'!V40</f>
        <v>10.566037735849058</v>
      </c>
      <c r="W47" s="11">
        <f>'Служба энергоснаб.'!W40</f>
        <v>157</v>
      </c>
      <c r="X47" s="87">
        <f>'Служба энергоснаб.'!X40</f>
        <v>6.5828092243186589</v>
      </c>
      <c r="Y47" s="11">
        <f>'Служба энергоснаб.'!Y40</f>
        <v>238</v>
      </c>
      <c r="Z47" s="87">
        <f>'Служба энергоснаб.'!Z40</f>
        <v>9.9790356394129969</v>
      </c>
      <c r="AA47" s="11">
        <f>'Служба энергоснаб.'!AA40</f>
        <v>61</v>
      </c>
      <c r="AB47" s="87">
        <f>'Служба энергоснаб.'!AB40</f>
        <v>2.5576519916142555</v>
      </c>
      <c r="AC47" s="87">
        <f>'Служба энергоснаб.'!AC40</f>
        <v>25.630252100840334</v>
      </c>
      <c r="AD47" s="11">
        <f>'Служба энергоснаб.'!AD40</f>
        <v>196</v>
      </c>
      <c r="AE47" s="87">
        <f>'Служба энергоснаб.'!AE40</f>
        <v>8.2180293501048212</v>
      </c>
      <c r="AF47" s="11">
        <f>'Служба энергоснаб.'!AF40</f>
        <v>1</v>
      </c>
      <c r="AG47" s="87">
        <f>'Служба энергоснаб.'!AG40</f>
        <v>4.1928721174004188E-2</v>
      </c>
    </row>
    <row r="48" spans="1:33" x14ac:dyDescent="0.25">
      <c r="A48" s="17"/>
      <c r="B48" s="19" t="s">
        <v>186</v>
      </c>
      <c r="C48" s="11">
        <f>'Мелиорационная служба'!C40</f>
        <v>138</v>
      </c>
      <c r="D48" s="11">
        <f>'Мелиорационная служба'!D40</f>
        <v>120</v>
      </c>
      <c r="E48" s="87">
        <f>'Мелиорационная служба'!E40</f>
        <v>86.956521739130437</v>
      </c>
      <c r="F48" s="11">
        <f>'Мелиорационная служба'!F40</f>
        <v>33</v>
      </c>
      <c r="G48" s="87">
        <f>'Мелиорационная служба'!G40</f>
        <v>27.500000000000004</v>
      </c>
      <c r="H48" s="11">
        <f>'Мелиорационная служба'!H40</f>
        <v>113</v>
      </c>
      <c r="I48" s="87">
        <f>'Мелиорационная служба'!I40</f>
        <v>94.166666666666671</v>
      </c>
      <c r="J48" s="87">
        <f>'Мелиорационная служба'!J40</f>
        <v>81.884057971014485</v>
      </c>
      <c r="K48" s="11">
        <f>'Мелиорационная служба'!K40</f>
        <v>67</v>
      </c>
      <c r="L48" s="87">
        <f>'Мелиорационная служба'!L40</f>
        <v>55.833333333333336</v>
      </c>
      <c r="M48" s="11">
        <f>'Мелиорационная служба'!M40</f>
        <v>46</v>
      </c>
      <c r="N48" s="87">
        <f>'Мелиорационная служба'!N40</f>
        <v>38.333333333333336</v>
      </c>
      <c r="O48" s="11">
        <f>'Мелиорационная служба'!O40</f>
        <v>7</v>
      </c>
      <c r="P48" s="87">
        <f>'Мелиорационная служба'!P40</f>
        <v>5.833333333333333</v>
      </c>
      <c r="Q48" s="11">
        <f>'Мелиорационная служба'!Q40</f>
        <v>2</v>
      </c>
      <c r="R48" s="87">
        <f>'Мелиорационная служба'!R40</f>
        <v>28.571428571428569</v>
      </c>
      <c r="S48" s="11">
        <f>'Мелиорационная служба'!S40</f>
        <v>8</v>
      </c>
      <c r="T48" s="87">
        <f>'Мелиорационная служба'!T40</f>
        <v>6.666666666666667</v>
      </c>
      <c r="U48" s="11">
        <f>'Мелиорационная служба'!U40</f>
        <v>9</v>
      </c>
      <c r="V48" s="87">
        <f>'Мелиорационная служба'!V40</f>
        <v>7.5</v>
      </c>
      <c r="W48" s="11">
        <f>'Мелиорационная служба'!W40</f>
        <v>4</v>
      </c>
      <c r="X48" s="87">
        <f>'Мелиорационная служба'!X40</f>
        <v>3.3333333333333335</v>
      </c>
      <c r="Y48" s="11">
        <f>'Мелиорационная служба'!Y40</f>
        <v>19</v>
      </c>
      <c r="Z48" s="87">
        <f>'Мелиорационная служба'!Z40</f>
        <v>15.833333333333332</v>
      </c>
      <c r="AA48" s="11">
        <f>'Мелиорационная служба'!AA40</f>
        <v>5</v>
      </c>
      <c r="AB48" s="87">
        <f>'Мелиорационная служба'!AB40</f>
        <v>4.1666666666666661</v>
      </c>
      <c r="AC48" s="87">
        <f>'Мелиорационная служба'!AC40</f>
        <v>26.315789473684209</v>
      </c>
      <c r="AD48" s="11">
        <f>'Мелиорационная служба'!AD40</f>
        <v>10</v>
      </c>
      <c r="AE48" s="87">
        <f>'Мелиорационная служба'!AE40</f>
        <v>8.3333333333333321</v>
      </c>
      <c r="AF48" s="11">
        <f>'Мелиорационная служба'!AF40</f>
        <v>0</v>
      </c>
      <c r="AG48" s="87">
        <f>'Мелиорационная служба'!AG40</f>
        <v>0</v>
      </c>
    </row>
    <row r="49" spans="1:33" x14ac:dyDescent="0.25">
      <c r="A49" s="17"/>
      <c r="B49" s="19" t="s">
        <v>187</v>
      </c>
      <c r="C49" s="11">
        <f>Эконом.служба!C40</f>
        <v>2212</v>
      </c>
      <c r="D49" s="11">
        <f>Эконом.служба!D40</f>
        <v>2038</v>
      </c>
      <c r="E49" s="87">
        <f>Эконом.служба!E40</f>
        <v>92.133815551537069</v>
      </c>
      <c r="F49" s="11">
        <f>Эконом.служба!F40</f>
        <v>1698</v>
      </c>
      <c r="G49" s="87">
        <f>Эконом.служба!G40</f>
        <v>83.316977428851814</v>
      </c>
      <c r="H49" s="11">
        <f>Эконом.служба!H40</f>
        <v>2011</v>
      </c>
      <c r="I49" s="87">
        <f>Эконом.служба!I40</f>
        <v>98.675171736997058</v>
      </c>
      <c r="J49" s="87">
        <f>Эконом.служба!J40</f>
        <v>90.913200723327307</v>
      </c>
      <c r="K49" s="11">
        <f>Эконом.служба!K40</f>
        <v>1615</v>
      </c>
      <c r="L49" s="87">
        <f>Эконом.служба!L40</f>
        <v>79.244357212953872</v>
      </c>
      <c r="M49" s="11">
        <f>Эконом.служба!M40</f>
        <v>396</v>
      </c>
      <c r="N49" s="87">
        <f>Эконом.служба!N40</f>
        <v>19.430814524043178</v>
      </c>
      <c r="O49" s="11">
        <f>Эконом.служба!O40</f>
        <v>27</v>
      </c>
      <c r="P49" s="87">
        <f>Эконом.служба!P40</f>
        <v>1.324828263002944</v>
      </c>
      <c r="Q49" s="11">
        <f>Эконом.служба!Q40</f>
        <v>5</v>
      </c>
      <c r="R49" s="87">
        <f>Эконом.служба!R40</f>
        <v>18.518518518518519</v>
      </c>
      <c r="S49" s="11">
        <f>Эконом.служба!S40</f>
        <v>227</v>
      </c>
      <c r="T49" s="87">
        <f>Эконом.служба!T40</f>
        <v>11.138370951913641</v>
      </c>
      <c r="U49" s="11">
        <f>Эконом.служба!U40</f>
        <v>252</v>
      </c>
      <c r="V49" s="87">
        <f>Эконом.служба!V40</f>
        <v>12.365063788027477</v>
      </c>
      <c r="W49" s="11">
        <f>Эконом.служба!W40</f>
        <v>154</v>
      </c>
      <c r="X49" s="87">
        <f>Эконом.служба!X40</f>
        <v>7.5564278704612367</v>
      </c>
      <c r="Y49" s="11">
        <f>Эконом.служба!Y40</f>
        <v>181</v>
      </c>
      <c r="Z49" s="87">
        <f>Эконом.служба!Z40</f>
        <v>8.8812561334641806</v>
      </c>
      <c r="AA49" s="11">
        <f>Эконом.служба!AA40</f>
        <v>42</v>
      </c>
      <c r="AB49" s="87">
        <f>Эконом.служба!AB40</f>
        <v>2.0608439646712462</v>
      </c>
      <c r="AC49" s="87">
        <f>Эконом.служба!AC40</f>
        <v>23.204419889502763</v>
      </c>
      <c r="AD49" s="11">
        <f>Эконом.служба!AD40</f>
        <v>208</v>
      </c>
      <c r="AE49" s="87">
        <f>Эконом.служба!AE40</f>
        <v>10.206084396467125</v>
      </c>
      <c r="AF49" s="11">
        <f>Эконом.служба!AF40</f>
        <v>1</v>
      </c>
      <c r="AG49" s="87">
        <f>Эконом.служба!AG40</f>
        <v>4.9067713444553483E-2</v>
      </c>
    </row>
    <row r="50" spans="1:33" x14ac:dyDescent="0.25">
      <c r="A50" s="17"/>
      <c r="B50" s="19" t="s">
        <v>188</v>
      </c>
      <c r="C50" s="11">
        <f>Бухгалт.служба!C40</f>
        <v>10990.3</v>
      </c>
      <c r="D50" s="11">
        <f>Бухгалт.служба!D40</f>
        <v>10688</v>
      </c>
      <c r="E50" s="87">
        <f>Бухгалт.служба!E40</f>
        <v>97.249392646242612</v>
      </c>
      <c r="F50" s="11">
        <f>Бухгалт.служба!F40</f>
        <v>9900</v>
      </c>
      <c r="G50" s="87">
        <f>Бухгалт.служба!G40</f>
        <v>92.627245508982043</v>
      </c>
      <c r="H50" s="11">
        <f>Бухгалт.служба!H40</f>
        <v>10338</v>
      </c>
      <c r="I50" s="87">
        <f>Бухгалт.служба!I40</f>
        <v>96.725299401197603</v>
      </c>
      <c r="J50" s="87">
        <f>Бухгалт.служба!J40</f>
        <v>94.064766202924403</v>
      </c>
      <c r="K50" s="11">
        <f>Бухгалт.служба!K40</f>
        <v>6047</v>
      </c>
      <c r="L50" s="87">
        <f>Бухгалт.служба!L40</f>
        <v>56.577470059880241</v>
      </c>
      <c r="M50" s="11">
        <f>Бухгалт.служба!M40</f>
        <v>4291</v>
      </c>
      <c r="N50" s="87">
        <f>Бухгалт.служба!N40</f>
        <v>40.147829341317362</v>
      </c>
      <c r="O50" s="11">
        <f>Бухгалт.служба!O40</f>
        <v>350</v>
      </c>
      <c r="P50" s="87">
        <f>Бухгалт.служба!P40</f>
        <v>3.2747005988023949</v>
      </c>
      <c r="Q50" s="11">
        <f>Бухгалт.служба!Q40</f>
        <v>30</v>
      </c>
      <c r="R50" s="87">
        <f>Бухгалт.служба!R40</f>
        <v>8.5714285714285712</v>
      </c>
      <c r="S50" s="11">
        <f>Бухгалт.служба!S40</f>
        <v>874</v>
      </c>
      <c r="T50" s="87">
        <f>Бухгалт.служба!T40</f>
        <v>8.1773952095808387</v>
      </c>
      <c r="U50" s="11">
        <f>Бухгалт.служба!U40</f>
        <v>1447</v>
      </c>
      <c r="V50" s="87">
        <f>Бухгалт.служба!V40</f>
        <v>13.538547904191617</v>
      </c>
      <c r="W50" s="11">
        <f>Бухгалт.служба!W40</f>
        <v>488</v>
      </c>
      <c r="X50" s="87">
        <f>Бухгалт.служба!X40</f>
        <v>4.5658682634730541</v>
      </c>
      <c r="Y50" s="11">
        <f>Бухгалт.служба!Y40</f>
        <v>746</v>
      </c>
      <c r="Z50" s="87">
        <f>Бухгалт.служба!Z40</f>
        <v>6.9797904191616773</v>
      </c>
      <c r="AA50" s="11">
        <f>Бухгалт.служба!AA40</f>
        <v>151</v>
      </c>
      <c r="AB50" s="87">
        <f>Бухгалт.служба!AB40</f>
        <v>1.4127994011976048</v>
      </c>
      <c r="AC50" s="87">
        <f>Бухгалт.служба!AC40</f>
        <v>20.241286863270776</v>
      </c>
      <c r="AD50" s="11">
        <f>Бухгалт.служба!AD40</f>
        <v>905</v>
      </c>
      <c r="AE50" s="87">
        <f>Бухгалт.служба!AE40</f>
        <v>8.4674401197604787</v>
      </c>
      <c r="AF50" s="11">
        <f>Бухгалт.служба!AF40</f>
        <v>8</v>
      </c>
      <c r="AG50" s="87">
        <f>Бухгалт.служба!AG40</f>
        <v>7.4850299401197612E-2</v>
      </c>
    </row>
  </sheetData>
  <mergeCells count="50">
    <mergeCell ref="K3:L4"/>
    <mergeCell ref="M3:N4"/>
    <mergeCell ref="K5:K6"/>
    <mergeCell ref="L5:L6"/>
    <mergeCell ref="M5:M6"/>
    <mergeCell ref="N5:N6"/>
    <mergeCell ref="AC3:AC6"/>
    <mergeCell ref="W5:W6"/>
    <mergeCell ref="AA3:AA6"/>
    <mergeCell ref="W2:X4"/>
    <mergeCell ref="Y2:AC2"/>
    <mergeCell ref="Y5:Y6"/>
    <mergeCell ref="AG5:AG6"/>
    <mergeCell ref="AD3:AE3"/>
    <mergeCell ref="AF3:AG4"/>
    <mergeCell ref="AF5:AF6"/>
    <mergeCell ref="AD4:AD6"/>
    <mergeCell ref="AE4:AE6"/>
    <mergeCell ref="A1:AG1"/>
    <mergeCell ref="A2:A6"/>
    <mergeCell ref="B2:B6"/>
    <mergeCell ref="C2:C6"/>
    <mergeCell ref="D2:D6"/>
    <mergeCell ref="E2:E6"/>
    <mergeCell ref="H2:N2"/>
    <mergeCell ref="O2:R2"/>
    <mergeCell ref="S2:V2"/>
    <mergeCell ref="AD2:AG2"/>
    <mergeCell ref="O3:R3"/>
    <mergeCell ref="S3:T4"/>
    <mergeCell ref="U3:V4"/>
    <mergeCell ref="AB3:AB6"/>
    <mergeCell ref="Z5:Z6"/>
    <mergeCell ref="O4:O6"/>
    <mergeCell ref="F2:G4"/>
    <mergeCell ref="F5:F6"/>
    <mergeCell ref="G5:G6"/>
    <mergeCell ref="Y3:Z4"/>
    <mergeCell ref="X5:X6"/>
    <mergeCell ref="H3:H6"/>
    <mergeCell ref="I3:I6"/>
    <mergeCell ref="J3:J6"/>
    <mergeCell ref="U5:U6"/>
    <mergeCell ref="P4:P6"/>
    <mergeCell ref="Q5:Q6"/>
    <mergeCell ref="R5:R6"/>
    <mergeCell ref="Q4:R4"/>
    <mergeCell ref="S5:S6"/>
    <mergeCell ref="V5:V6"/>
    <mergeCell ref="T5:T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40" firstPageNumber="0" fitToHeight="2" orientation="landscape" horizontalDpi="300" verticalDpi="0" r:id="rId1"/>
  <headerFooter scaleWithDoc="0">
    <oddHeader>&amp;R&amp;P</oddHeader>
    <oddFooter>&amp;R&amp;P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77" activePane="bottomRight" state="frozen"/>
      <selection activeCell="D2" sqref="D2:D6"/>
      <selection pane="topRight" activeCell="D2" sqref="D2:D6"/>
      <selection pane="bottomLeft" activeCell="D2" sqref="D2:D6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177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2498.5500000000002</v>
      </c>
      <c r="D8" s="65">
        <f>D9+D21+D40+D55+D72+D79+D90+D64+D102</f>
        <v>2391.25</v>
      </c>
      <c r="E8" s="62">
        <f>IF(C8=0,0,D8/C8*100)</f>
        <v>95.705509195333278</v>
      </c>
      <c r="F8" s="65">
        <f>F9+F21+F40+F55+F72+F79+F90+F64+F102</f>
        <v>421</v>
      </c>
      <c r="G8" s="62">
        <f>IF(D8=0,0,F8/D8*100)</f>
        <v>17.605854678515421</v>
      </c>
      <c r="H8" s="65">
        <f>H9+H21+H40+H55+H72+H79+H90+H64+H102</f>
        <v>2254.25</v>
      </c>
      <c r="I8" s="62">
        <f>IF(D8=0,0,H8/D8*100)</f>
        <v>94.270778881338217</v>
      </c>
      <c r="J8" s="62">
        <f>IF(C8=0,0,H8/C8*100)</f>
        <v>90.22232895079145</v>
      </c>
      <c r="K8" s="65">
        <f>K9+K21+K40+K55+K72+K79+K90+K64+K102</f>
        <v>1742</v>
      </c>
      <c r="L8" s="62">
        <f>IF(D8=0,0,K8/D8*100)</f>
        <v>72.848928384736013</v>
      </c>
      <c r="M8" s="65">
        <f>M9+M21+M40+M55+M72+M79+M90+M64+M102</f>
        <v>512.25</v>
      </c>
      <c r="N8" s="62">
        <f>IF(D8=0,0,M8/D8*100)</f>
        <v>21.421850496602197</v>
      </c>
      <c r="O8" s="65">
        <f>O9+O21+O40+O55+O72+O79+O90+O64+O102</f>
        <v>137</v>
      </c>
      <c r="P8" s="62">
        <f>IF(D8=0,0,O8/D8*100)</f>
        <v>5.7292211186617878</v>
      </c>
      <c r="Q8" s="65">
        <f>Q9+Q21+Q40+Q55+Q72+Q79+Q90+Q64+Q102</f>
        <v>25</v>
      </c>
      <c r="R8" s="62">
        <f>IF(O8=0,0,Q8/O8*100)</f>
        <v>18.248175182481752</v>
      </c>
      <c r="S8" s="65">
        <f>S9+S21+S40+S55+S72+S79+S90+S64+S102</f>
        <v>475</v>
      </c>
      <c r="T8" s="62">
        <f>IF(D8=0,0,S8/D8*100)</f>
        <v>19.86408782017773</v>
      </c>
      <c r="U8" s="65">
        <f>U9+U21+U40+U55+U72+U79+U90+U64+U102</f>
        <v>79</v>
      </c>
      <c r="V8" s="62">
        <f>IF(D8=0,0,U8/D8*100)</f>
        <v>3.3037114479874541</v>
      </c>
      <c r="W8" s="65">
        <f>W9+W21+W40+W55+W72+W79+W90+W64+W102</f>
        <v>42</v>
      </c>
      <c r="X8" s="62">
        <f>IF(D8=0,0,W8/D8*100)</f>
        <v>1.7564035546262415</v>
      </c>
      <c r="Y8" s="65">
        <f>Y9+Y21+Y40+Y55+Y72+Y79+Y90+Y64+Y102</f>
        <v>463</v>
      </c>
      <c r="Z8" s="62">
        <f>IF(D8=0,0,Y8/D8*100)</f>
        <v>19.362258233141663</v>
      </c>
      <c r="AA8" s="65">
        <f>AA9+AA21+AA40+AA55+AA72+AA79+AA90+AA64+AA102</f>
        <v>23</v>
      </c>
      <c r="AB8" s="62">
        <f>IF(D8=0,0,AA8/D8*100)</f>
        <v>0.9618400418191323</v>
      </c>
      <c r="AC8" s="62">
        <f>IF(Y8=0,0,AA8/Y8*100)</f>
        <v>4.967602591792657</v>
      </c>
      <c r="AD8" s="65">
        <f>AD9+AD21+AD40+AD55+AD72+AD79+AD90+AD64+AD102</f>
        <v>250</v>
      </c>
      <c r="AE8" s="62">
        <f>IF(D8=0,0,AD8/D8*100)</f>
        <v>10.454783063251437</v>
      </c>
      <c r="AF8" s="65">
        <f>AF9+AF21+AF40+AF55+AF72+AF79+AF90+AF64+AF102</f>
        <v>3</v>
      </c>
      <c r="AG8" s="60">
        <f>IF(D8=0,0,AF8/D8*100)</f>
        <v>0.12545739675901724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157</v>
      </c>
      <c r="D9" s="10">
        <f>SUM(D10:D20)</f>
        <v>140</v>
      </c>
      <c r="E9" s="43">
        <f>IF(C9=0,0,D9/C9*100)</f>
        <v>89.171974522292999</v>
      </c>
      <c r="F9" s="10">
        <f>SUM(F10:F20)</f>
        <v>35</v>
      </c>
      <c r="G9" s="43">
        <f>IF(D9=0,0,F9/D9*100)</f>
        <v>25</v>
      </c>
      <c r="H9" s="61">
        <f>SUM(H10:H20)</f>
        <v>127</v>
      </c>
      <c r="I9" s="43">
        <f>IF(D9=0,0,H9/D9*100)</f>
        <v>90.714285714285708</v>
      </c>
      <c r="J9" s="43">
        <f>IF(C9=0,0,H9/C9*100)</f>
        <v>80.891719745222929</v>
      </c>
      <c r="K9" s="10">
        <f>SUM(K10:K20)</f>
        <v>90</v>
      </c>
      <c r="L9" s="43">
        <f>IF(D9=0,0,K9/D9*100)</f>
        <v>64.285714285714292</v>
      </c>
      <c r="M9" s="10">
        <f>SUM(M10:M20)</f>
        <v>37</v>
      </c>
      <c r="N9" s="43">
        <f>IF(D9=0,0,M9/D9*100)</f>
        <v>26.428571428571431</v>
      </c>
      <c r="O9" s="61">
        <f>SUM(O10:O20)</f>
        <v>13</v>
      </c>
      <c r="P9" s="43">
        <f>IF(D9=0,0,O9/D9*100)</f>
        <v>9.2857142857142865</v>
      </c>
      <c r="Q9" s="10">
        <f>SUM(Q10:Q20)</f>
        <v>1</v>
      </c>
      <c r="R9" s="43">
        <f>IF(O9=0,0,Q9/O9*100)</f>
        <v>7.6923076923076925</v>
      </c>
      <c r="S9" s="10">
        <f>SUM(S10:S20)</f>
        <v>19</v>
      </c>
      <c r="T9" s="43">
        <f>IF(D9=0,0,S9/D9*100)</f>
        <v>13.571428571428571</v>
      </c>
      <c r="U9" s="10">
        <f>SUM(U10:U20)</f>
        <v>15</v>
      </c>
      <c r="V9" s="43">
        <f>IF(D9=0,0,U9/D9*100)</f>
        <v>10.714285714285714</v>
      </c>
      <c r="W9" s="10">
        <f>SUM(W10:W20)</f>
        <v>1</v>
      </c>
      <c r="X9" s="43">
        <f>IF(D9=0,0,W9/D9*100)</f>
        <v>0.7142857142857143</v>
      </c>
      <c r="Y9" s="10">
        <f>SUM(Y10:Y20)</f>
        <v>26</v>
      </c>
      <c r="Z9" s="43">
        <f>IF(D9=0,0,Y9/D9*100)</f>
        <v>18.571428571428573</v>
      </c>
      <c r="AA9" s="10">
        <f>SUM(AA10:AA20)</f>
        <v>1</v>
      </c>
      <c r="AB9" s="43">
        <f>IF(D9=0,0,AA9/D9*100)</f>
        <v>0.7142857142857143</v>
      </c>
      <c r="AC9" s="43">
        <f>IF(Y9=0,0,AA9/Y9*100)</f>
        <v>3.8461538461538463</v>
      </c>
      <c r="AD9" s="10">
        <f>SUM(AD10:AD20)</f>
        <v>13</v>
      </c>
      <c r="AE9" s="43">
        <f>IF(D9=0,0,AD9/D9*100)</f>
        <v>9.2857142857142865</v>
      </c>
      <c r="AF9" s="10">
        <f>SUM(AF10:AF20)</f>
        <v>1</v>
      </c>
      <c r="AG9" s="43">
        <f>IF(D9=0,0,AF9/D9*100)</f>
        <v>0.7142857142857143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3</v>
      </c>
      <c r="D10" s="35">
        <v>3</v>
      </c>
      <c r="E10" s="32">
        <f>IF(C10=0,0,D10/C10*100)</f>
        <v>100</v>
      </c>
      <c r="F10" s="35">
        <v>2</v>
      </c>
      <c r="G10" s="32">
        <f>IF(D10=0,0,F10/D10*100)</f>
        <v>66.666666666666657</v>
      </c>
      <c r="H10" s="106">
        <f>K10+M10</f>
        <v>3</v>
      </c>
      <c r="I10" s="32">
        <f>IF(D10=0,0,H10/D10*100)</f>
        <v>100</v>
      </c>
      <c r="J10" s="32">
        <f>IF(C10=0,0,H10/C10*100)</f>
        <v>100</v>
      </c>
      <c r="K10" s="35">
        <v>3</v>
      </c>
      <c r="L10" s="32">
        <f>IF(D10=0,0,K10/D10*100)</f>
        <v>100</v>
      </c>
      <c r="M10" s="35">
        <v>0</v>
      </c>
      <c r="N10" s="32">
        <f>IF(D10=0,0,M10/D10*100)</f>
        <v>0</v>
      </c>
      <c r="O10" s="99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0</v>
      </c>
      <c r="V10" s="32">
        <f>IF(D10=0,0,U10/D10*100)</f>
        <v>0</v>
      </c>
      <c r="W10" s="35">
        <v>0</v>
      </c>
      <c r="X10" s="32">
        <f>IF(D10=0,0,W10/D10*100)</f>
        <v>0</v>
      </c>
      <c r="Y10" s="35">
        <v>0</v>
      </c>
      <c r="Z10" s="32">
        <f>IF(D10=0,0,Y10/D10*100)</f>
        <v>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14</v>
      </c>
      <c r="D11" s="35">
        <v>11</v>
      </c>
      <c r="E11" s="32">
        <f>IF(C11=0,0,D11/C11*100)</f>
        <v>78.571428571428569</v>
      </c>
      <c r="F11" s="35">
        <v>3</v>
      </c>
      <c r="G11" s="32">
        <f>IF(D11=0,0,F11/D11*100)</f>
        <v>27.27272727272727</v>
      </c>
      <c r="H11" s="106">
        <f t="shared" ref="H11:H80" si="0">K11+M11</f>
        <v>11</v>
      </c>
      <c r="I11" s="32">
        <f>IF(D11=0,0,H11/D11*100)</f>
        <v>100</v>
      </c>
      <c r="J11" s="32">
        <f>IF(C11=0,0,H11/C11*100)</f>
        <v>78.571428571428569</v>
      </c>
      <c r="K11" s="35">
        <v>10</v>
      </c>
      <c r="L11" s="32">
        <f>IF(D11=0,0,K11/D11*100)</f>
        <v>90.909090909090907</v>
      </c>
      <c r="M11" s="35">
        <v>1</v>
      </c>
      <c r="N11" s="32">
        <f>IF(D11=0,0,M11/D11*100)</f>
        <v>9.0909090909090917</v>
      </c>
      <c r="O11" s="99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1</v>
      </c>
      <c r="T11" s="32">
        <f>IF(D11=0,0,S11/D11*100)</f>
        <v>9.0909090909090917</v>
      </c>
      <c r="U11" s="35">
        <v>0</v>
      </c>
      <c r="V11" s="32">
        <f>IF(D11=0,0,U11/D11*100)</f>
        <v>0</v>
      </c>
      <c r="W11" s="35">
        <v>0</v>
      </c>
      <c r="X11" s="32">
        <f>IF(D11=0,0,W11/D11*100)</f>
        <v>0</v>
      </c>
      <c r="Y11" s="35">
        <v>2</v>
      </c>
      <c r="Z11" s="32">
        <f>IF(D11=0,0,Y11/D11*100)</f>
        <v>18.181818181818183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0</v>
      </c>
      <c r="AE11" s="32">
        <f>IF(D11=0,0,AD11/D11*100)</f>
        <v>0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1</v>
      </c>
      <c r="D12" s="35">
        <v>1</v>
      </c>
      <c r="E12" s="32">
        <f t="shared" ref="E12:E78" si="2">IF(C12=0,0,D12/C12*100)</f>
        <v>100</v>
      </c>
      <c r="F12" s="35">
        <v>0</v>
      </c>
      <c r="G12" s="32">
        <f t="shared" ref="G12:G78" si="3">IF(D12=0,0,F12/D12*100)</f>
        <v>0</v>
      </c>
      <c r="H12" s="106">
        <f t="shared" si="0"/>
        <v>1</v>
      </c>
      <c r="I12" s="32">
        <f t="shared" ref="I12:I78" si="4">IF(D12=0,0,H12/D12*100)</f>
        <v>100</v>
      </c>
      <c r="J12" s="32">
        <f t="shared" ref="J12:J78" si="5">IF(C12=0,0,H12/C12*100)</f>
        <v>100</v>
      </c>
      <c r="K12" s="35">
        <v>1</v>
      </c>
      <c r="L12" s="32">
        <f t="shared" ref="L12:L79" si="6">IF(D12=0,0,K12/D12*100)</f>
        <v>100</v>
      </c>
      <c r="M12" s="35">
        <v>0</v>
      </c>
      <c r="N12" s="32">
        <f t="shared" ref="N12:N78" si="7">IF(D12=0,0,M12/D12*100)</f>
        <v>0</v>
      </c>
      <c r="O12" s="99">
        <f t="shared" si="1"/>
        <v>0</v>
      </c>
      <c r="P12" s="32">
        <f t="shared" ref="P12:P78" si="8">IF(D12=0,0,O12/D12*100)</f>
        <v>0</v>
      </c>
      <c r="Q12" s="35">
        <v>0</v>
      </c>
      <c r="R12" s="32">
        <f t="shared" ref="R12:R79" si="9">IF(O12=0,0,Q12/O12*100)</f>
        <v>0</v>
      </c>
      <c r="S12" s="35">
        <v>1</v>
      </c>
      <c r="T12" s="32">
        <f t="shared" ref="T12:T78" si="10">IF(D12=0,0,S12/D12*100)</f>
        <v>100</v>
      </c>
      <c r="U12" s="35">
        <v>0</v>
      </c>
      <c r="V12" s="32">
        <f t="shared" ref="V12:V79" si="11">IF(D12=0,0,U12/D12*100)</f>
        <v>0</v>
      </c>
      <c r="W12" s="35">
        <v>0</v>
      </c>
      <c r="X12" s="32">
        <f t="shared" ref="X12:X78" si="12">IF(D12=0,0,W12/D12*100)</f>
        <v>0</v>
      </c>
      <c r="Y12" s="35">
        <v>0</v>
      </c>
      <c r="Z12" s="32">
        <f t="shared" ref="Z12:Z78" si="13">IF(D12=0,0,Y12/D12*100)</f>
        <v>0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0</v>
      </c>
      <c r="AE12" s="32">
        <f t="shared" ref="AE12:AE79" si="16">IF(D12=0,0,AD12/D12*100)</f>
        <v>0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10</v>
      </c>
      <c r="D13" s="35">
        <v>10</v>
      </c>
      <c r="E13" s="32">
        <f t="shared" si="2"/>
        <v>100</v>
      </c>
      <c r="F13" s="35">
        <v>0</v>
      </c>
      <c r="G13" s="32">
        <f t="shared" si="3"/>
        <v>0</v>
      </c>
      <c r="H13" s="106">
        <f t="shared" si="0"/>
        <v>8</v>
      </c>
      <c r="I13" s="32">
        <f t="shared" si="4"/>
        <v>80</v>
      </c>
      <c r="J13" s="32">
        <f t="shared" si="5"/>
        <v>80</v>
      </c>
      <c r="K13" s="35">
        <v>6</v>
      </c>
      <c r="L13" s="32">
        <f t="shared" si="6"/>
        <v>60</v>
      </c>
      <c r="M13" s="35">
        <v>2</v>
      </c>
      <c r="N13" s="32">
        <f t="shared" si="7"/>
        <v>20</v>
      </c>
      <c r="O13" s="99">
        <f t="shared" si="1"/>
        <v>2</v>
      </c>
      <c r="P13" s="32">
        <f t="shared" si="8"/>
        <v>20</v>
      </c>
      <c r="Q13" s="35">
        <v>0</v>
      </c>
      <c r="R13" s="32">
        <f t="shared" si="9"/>
        <v>0</v>
      </c>
      <c r="S13" s="35">
        <v>3</v>
      </c>
      <c r="T13" s="32">
        <f t="shared" si="10"/>
        <v>30</v>
      </c>
      <c r="U13" s="35">
        <v>0</v>
      </c>
      <c r="V13" s="32">
        <f t="shared" si="11"/>
        <v>0</v>
      </c>
      <c r="W13" s="35">
        <v>0</v>
      </c>
      <c r="X13" s="32">
        <f t="shared" si="12"/>
        <v>0</v>
      </c>
      <c r="Y13" s="35">
        <v>2</v>
      </c>
      <c r="Z13" s="32">
        <f t="shared" si="13"/>
        <v>20</v>
      </c>
      <c r="AA13" s="35">
        <v>0</v>
      </c>
      <c r="AB13" s="32">
        <f t="shared" si="14"/>
        <v>0</v>
      </c>
      <c r="AC13" s="32">
        <f t="shared" si="15"/>
        <v>0</v>
      </c>
      <c r="AD13" s="35">
        <v>0</v>
      </c>
      <c r="AE13" s="32">
        <f t="shared" si="16"/>
        <v>0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31</v>
      </c>
      <c r="D14" s="35">
        <v>26</v>
      </c>
      <c r="E14" s="32">
        <f t="shared" si="2"/>
        <v>83.870967741935488</v>
      </c>
      <c r="F14" s="35">
        <v>1</v>
      </c>
      <c r="G14" s="32">
        <f t="shared" si="3"/>
        <v>3.8461538461538463</v>
      </c>
      <c r="H14" s="106">
        <f t="shared" si="0"/>
        <v>25</v>
      </c>
      <c r="I14" s="32">
        <f t="shared" si="4"/>
        <v>96.15384615384616</v>
      </c>
      <c r="J14" s="32">
        <f t="shared" si="5"/>
        <v>80.645161290322577</v>
      </c>
      <c r="K14" s="35">
        <v>16</v>
      </c>
      <c r="L14" s="32">
        <f t="shared" si="6"/>
        <v>61.53846153846154</v>
      </c>
      <c r="M14" s="35">
        <v>9</v>
      </c>
      <c r="N14" s="32">
        <f t="shared" si="7"/>
        <v>34.615384615384613</v>
      </c>
      <c r="O14" s="99">
        <f t="shared" si="1"/>
        <v>1</v>
      </c>
      <c r="P14" s="32">
        <f t="shared" si="8"/>
        <v>3.8461538461538463</v>
      </c>
      <c r="Q14" s="35">
        <v>0</v>
      </c>
      <c r="R14" s="32">
        <f t="shared" si="9"/>
        <v>0</v>
      </c>
      <c r="S14" s="35">
        <v>2</v>
      </c>
      <c r="T14" s="32">
        <f t="shared" si="10"/>
        <v>7.6923076923076925</v>
      </c>
      <c r="U14" s="35">
        <v>1</v>
      </c>
      <c r="V14" s="32">
        <f t="shared" si="11"/>
        <v>3.8461538461538463</v>
      </c>
      <c r="W14" s="35">
        <v>0</v>
      </c>
      <c r="X14" s="32">
        <f t="shared" si="12"/>
        <v>0</v>
      </c>
      <c r="Y14" s="35">
        <v>3</v>
      </c>
      <c r="Z14" s="32">
        <f t="shared" si="13"/>
        <v>11.538461538461538</v>
      </c>
      <c r="AA14" s="35">
        <v>1</v>
      </c>
      <c r="AB14" s="32">
        <f t="shared" si="14"/>
        <v>3.8461538461538463</v>
      </c>
      <c r="AC14" s="32">
        <f t="shared" si="15"/>
        <v>33.333333333333329</v>
      </c>
      <c r="AD14" s="35">
        <v>2</v>
      </c>
      <c r="AE14" s="32">
        <f t="shared" si="16"/>
        <v>7.6923076923076925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54</v>
      </c>
      <c r="D15" s="35">
        <v>51</v>
      </c>
      <c r="E15" s="32">
        <f t="shared" si="2"/>
        <v>94.444444444444443</v>
      </c>
      <c r="F15" s="35">
        <v>4</v>
      </c>
      <c r="G15" s="32">
        <f t="shared" si="3"/>
        <v>7.8431372549019605</v>
      </c>
      <c r="H15" s="106">
        <f t="shared" si="0"/>
        <v>48</v>
      </c>
      <c r="I15" s="32">
        <f t="shared" si="4"/>
        <v>94.117647058823522</v>
      </c>
      <c r="J15" s="32">
        <f t="shared" si="5"/>
        <v>88.888888888888886</v>
      </c>
      <c r="K15" s="35">
        <v>36</v>
      </c>
      <c r="L15" s="32">
        <f t="shared" si="6"/>
        <v>70.588235294117652</v>
      </c>
      <c r="M15" s="35">
        <v>12</v>
      </c>
      <c r="N15" s="32">
        <f t="shared" si="7"/>
        <v>23.52941176470588</v>
      </c>
      <c r="O15" s="99">
        <f t="shared" si="1"/>
        <v>3</v>
      </c>
      <c r="P15" s="32">
        <f t="shared" si="8"/>
        <v>5.8823529411764701</v>
      </c>
      <c r="Q15" s="35">
        <v>1</v>
      </c>
      <c r="R15" s="32">
        <f t="shared" si="9"/>
        <v>33.333333333333329</v>
      </c>
      <c r="S15" s="35">
        <v>10</v>
      </c>
      <c r="T15" s="32">
        <f t="shared" si="10"/>
        <v>19.607843137254903</v>
      </c>
      <c r="U15" s="35">
        <v>1</v>
      </c>
      <c r="V15" s="32">
        <f t="shared" si="11"/>
        <v>1.9607843137254901</v>
      </c>
      <c r="W15" s="35">
        <v>0</v>
      </c>
      <c r="X15" s="32">
        <f t="shared" si="12"/>
        <v>0</v>
      </c>
      <c r="Y15" s="35">
        <v>13</v>
      </c>
      <c r="Z15" s="32">
        <f t="shared" si="13"/>
        <v>25.490196078431371</v>
      </c>
      <c r="AA15" s="35">
        <v>0</v>
      </c>
      <c r="AB15" s="32">
        <f t="shared" si="14"/>
        <v>0</v>
      </c>
      <c r="AC15" s="32">
        <f t="shared" si="15"/>
        <v>0</v>
      </c>
      <c r="AD15" s="35">
        <v>8</v>
      </c>
      <c r="AE15" s="32">
        <f t="shared" si="16"/>
        <v>15.686274509803921</v>
      </c>
      <c r="AF15" s="35">
        <v>1</v>
      </c>
      <c r="AG15" s="32">
        <f t="shared" si="17"/>
        <v>1.9607843137254901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0</v>
      </c>
      <c r="D16" s="35">
        <v>0</v>
      </c>
      <c r="E16" s="32">
        <f t="shared" si="2"/>
        <v>0</v>
      </c>
      <c r="F16" s="35">
        <v>0</v>
      </c>
      <c r="G16" s="32">
        <f t="shared" si="3"/>
        <v>0</v>
      </c>
      <c r="H16" s="106">
        <f t="shared" si="0"/>
        <v>0</v>
      </c>
      <c r="I16" s="32">
        <f t="shared" si="4"/>
        <v>0</v>
      </c>
      <c r="J16" s="32">
        <f t="shared" si="5"/>
        <v>0</v>
      </c>
      <c r="K16" s="35">
        <v>0</v>
      </c>
      <c r="L16" s="32">
        <f t="shared" si="6"/>
        <v>0</v>
      </c>
      <c r="M16" s="35">
        <v>0</v>
      </c>
      <c r="N16" s="32">
        <f t="shared" si="7"/>
        <v>0</v>
      </c>
      <c r="O16" s="99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6</v>
      </c>
      <c r="D17" s="35">
        <v>4</v>
      </c>
      <c r="E17" s="32">
        <f t="shared" si="2"/>
        <v>66.666666666666657</v>
      </c>
      <c r="F17" s="35">
        <v>1</v>
      </c>
      <c r="G17" s="32">
        <f t="shared" si="3"/>
        <v>25</v>
      </c>
      <c r="H17" s="106">
        <f t="shared" si="0"/>
        <v>4</v>
      </c>
      <c r="I17" s="32">
        <f t="shared" si="4"/>
        <v>100</v>
      </c>
      <c r="J17" s="32">
        <f t="shared" si="5"/>
        <v>66.666666666666657</v>
      </c>
      <c r="K17" s="35">
        <v>3</v>
      </c>
      <c r="L17" s="32">
        <f t="shared" si="6"/>
        <v>75</v>
      </c>
      <c r="M17" s="35">
        <v>1</v>
      </c>
      <c r="N17" s="32">
        <f t="shared" si="7"/>
        <v>25</v>
      </c>
      <c r="O17" s="99">
        <f t="shared" si="1"/>
        <v>0</v>
      </c>
      <c r="P17" s="32">
        <f t="shared" si="8"/>
        <v>0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0</v>
      </c>
      <c r="V17" s="32">
        <f t="shared" si="11"/>
        <v>0</v>
      </c>
      <c r="W17" s="35">
        <v>0</v>
      </c>
      <c r="X17" s="32">
        <f t="shared" si="12"/>
        <v>0</v>
      </c>
      <c r="Y17" s="35">
        <v>0</v>
      </c>
      <c r="Z17" s="32">
        <f t="shared" si="13"/>
        <v>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7</v>
      </c>
      <c r="D18" s="35">
        <v>6</v>
      </c>
      <c r="E18" s="32">
        <f t="shared" si="2"/>
        <v>85.714285714285708</v>
      </c>
      <c r="F18" s="35">
        <v>5</v>
      </c>
      <c r="G18" s="32">
        <f t="shared" si="3"/>
        <v>83.333333333333343</v>
      </c>
      <c r="H18" s="106">
        <f t="shared" si="0"/>
        <v>6</v>
      </c>
      <c r="I18" s="32">
        <f t="shared" si="4"/>
        <v>100</v>
      </c>
      <c r="J18" s="32">
        <f t="shared" si="5"/>
        <v>85.714285714285708</v>
      </c>
      <c r="K18" s="35">
        <v>6</v>
      </c>
      <c r="L18" s="32">
        <f t="shared" si="6"/>
        <v>100</v>
      </c>
      <c r="M18" s="35">
        <v>0</v>
      </c>
      <c r="N18" s="32">
        <f t="shared" si="7"/>
        <v>0</v>
      </c>
      <c r="O18" s="99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0</v>
      </c>
      <c r="T18" s="32">
        <f t="shared" si="10"/>
        <v>0</v>
      </c>
      <c r="U18" s="35">
        <v>2</v>
      </c>
      <c r="V18" s="32">
        <f t="shared" si="11"/>
        <v>33.333333333333329</v>
      </c>
      <c r="W18" s="35">
        <v>1</v>
      </c>
      <c r="X18" s="32">
        <f t="shared" si="12"/>
        <v>16.666666666666664</v>
      </c>
      <c r="Y18" s="35">
        <v>2</v>
      </c>
      <c r="Z18" s="32">
        <f t="shared" si="13"/>
        <v>33.333333333333329</v>
      </c>
      <c r="AA18" s="35">
        <v>0</v>
      </c>
      <c r="AB18" s="32">
        <f t="shared" si="14"/>
        <v>0</v>
      </c>
      <c r="AC18" s="32">
        <f t="shared" si="15"/>
        <v>0</v>
      </c>
      <c r="AD18" s="35">
        <v>2</v>
      </c>
      <c r="AE18" s="32">
        <f t="shared" si="16"/>
        <v>33.333333333333329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29</v>
      </c>
      <c r="D19" s="35">
        <v>26</v>
      </c>
      <c r="E19" s="32">
        <f t="shared" si="2"/>
        <v>89.65517241379311</v>
      </c>
      <c r="F19" s="35">
        <v>19</v>
      </c>
      <c r="G19" s="32">
        <f t="shared" si="3"/>
        <v>73.076923076923066</v>
      </c>
      <c r="H19" s="106">
        <f t="shared" si="0"/>
        <v>20</v>
      </c>
      <c r="I19" s="32">
        <f t="shared" si="4"/>
        <v>76.923076923076934</v>
      </c>
      <c r="J19" s="32">
        <f t="shared" si="5"/>
        <v>68.965517241379317</v>
      </c>
      <c r="K19" s="35">
        <v>9</v>
      </c>
      <c r="L19" s="32">
        <f t="shared" si="6"/>
        <v>34.615384615384613</v>
      </c>
      <c r="M19" s="35">
        <v>11</v>
      </c>
      <c r="N19" s="32">
        <f t="shared" si="7"/>
        <v>42.307692307692307</v>
      </c>
      <c r="O19" s="99">
        <f t="shared" si="1"/>
        <v>6</v>
      </c>
      <c r="P19" s="32">
        <f t="shared" si="8"/>
        <v>23.076923076923077</v>
      </c>
      <c r="Q19" s="35">
        <v>0</v>
      </c>
      <c r="R19" s="32">
        <f t="shared" si="9"/>
        <v>0</v>
      </c>
      <c r="S19" s="35">
        <v>0</v>
      </c>
      <c r="T19" s="32">
        <f t="shared" si="10"/>
        <v>0</v>
      </c>
      <c r="U19" s="35">
        <v>11</v>
      </c>
      <c r="V19" s="32">
        <f t="shared" si="11"/>
        <v>42.307692307692307</v>
      </c>
      <c r="W19" s="35">
        <v>0</v>
      </c>
      <c r="X19" s="32">
        <f t="shared" si="12"/>
        <v>0</v>
      </c>
      <c r="Y19" s="35">
        <v>2</v>
      </c>
      <c r="Z19" s="32">
        <f t="shared" si="13"/>
        <v>7.6923076923076925</v>
      </c>
      <c r="AA19" s="35">
        <v>0</v>
      </c>
      <c r="AB19" s="32">
        <f t="shared" si="14"/>
        <v>0</v>
      </c>
      <c r="AC19" s="32">
        <f t="shared" si="15"/>
        <v>0</v>
      </c>
      <c r="AD19" s="35">
        <v>0</v>
      </c>
      <c r="AE19" s="32">
        <f t="shared" si="16"/>
        <v>0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2</v>
      </c>
      <c r="D20" s="35">
        <v>2</v>
      </c>
      <c r="E20" s="32">
        <f t="shared" si="2"/>
        <v>100</v>
      </c>
      <c r="F20" s="35">
        <v>0</v>
      </c>
      <c r="G20" s="32">
        <f t="shared" si="3"/>
        <v>0</v>
      </c>
      <c r="H20" s="106">
        <f t="shared" si="0"/>
        <v>1</v>
      </c>
      <c r="I20" s="32">
        <f t="shared" si="4"/>
        <v>50</v>
      </c>
      <c r="J20" s="32">
        <f t="shared" si="5"/>
        <v>50</v>
      </c>
      <c r="K20" s="35">
        <v>0</v>
      </c>
      <c r="L20" s="32">
        <f t="shared" si="6"/>
        <v>0</v>
      </c>
      <c r="M20" s="35">
        <v>1</v>
      </c>
      <c r="N20" s="32">
        <f t="shared" si="7"/>
        <v>50</v>
      </c>
      <c r="O20" s="99">
        <f t="shared" si="1"/>
        <v>1</v>
      </c>
      <c r="P20" s="32">
        <f t="shared" si="8"/>
        <v>50</v>
      </c>
      <c r="Q20" s="35">
        <v>0</v>
      </c>
      <c r="R20" s="32">
        <f t="shared" si="9"/>
        <v>0</v>
      </c>
      <c r="S20" s="35">
        <v>2</v>
      </c>
      <c r="T20" s="32">
        <f t="shared" si="10"/>
        <v>100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2</v>
      </c>
      <c r="Z20" s="32">
        <f t="shared" si="13"/>
        <v>100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1</v>
      </c>
      <c r="AE20" s="32">
        <f t="shared" si="16"/>
        <v>50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893.5</v>
      </c>
      <c r="D21" s="10">
        <f>SUM(D22:D39)</f>
        <v>845</v>
      </c>
      <c r="E21" s="43">
        <f>IF(C21=0,0,D21/C21*100)</f>
        <v>94.571908226077227</v>
      </c>
      <c r="F21" s="10">
        <f>SUM(F22:F39)</f>
        <v>124</v>
      </c>
      <c r="G21" s="43">
        <f>IF(D21=0,0,F21/D21*100)</f>
        <v>14.67455621301775</v>
      </c>
      <c r="H21" s="61">
        <f>SUM(H22:H39)</f>
        <v>797</v>
      </c>
      <c r="I21" s="43">
        <f>IF(D21=0,0,H21/D21*100)</f>
        <v>94.319526627218934</v>
      </c>
      <c r="J21" s="43">
        <f>IF(C21=0,0,H21/C21*100)</f>
        <v>89.199776161163953</v>
      </c>
      <c r="K21" s="10">
        <f>SUM(K22:K39)</f>
        <v>637</v>
      </c>
      <c r="L21" s="43">
        <f>IF(D21=0,0,K21/D21*100)</f>
        <v>75.384615384615387</v>
      </c>
      <c r="M21" s="10">
        <f>SUM(M22:M39)</f>
        <v>160</v>
      </c>
      <c r="N21" s="43">
        <f>IF(D21=0,0,M21/D21*100)</f>
        <v>18.934911242603551</v>
      </c>
      <c r="O21" s="61">
        <f>SUM(O22:O39)</f>
        <v>48</v>
      </c>
      <c r="P21" s="43">
        <f>IF(D21=0,0,O21/D21*100)</f>
        <v>5.6804733727810648</v>
      </c>
      <c r="Q21" s="10">
        <f>SUM(Q22:Q39)</f>
        <v>6</v>
      </c>
      <c r="R21" s="43">
        <f t="shared" si="9"/>
        <v>12.5</v>
      </c>
      <c r="S21" s="10">
        <f>SUM(S22:S39)</f>
        <v>205</v>
      </c>
      <c r="T21" s="43">
        <f>IF(D21=0,0,S21/D21*100)</f>
        <v>24.260355029585799</v>
      </c>
      <c r="U21" s="10">
        <f>SUM(U22:U39)</f>
        <v>17</v>
      </c>
      <c r="V21" s="43">
        <f t="shared" si="11"/>
        <v>2.0118343195266273</v>
      </c>
      <c r="W21" s="10">
        <f>SUM(W22:W39)</f>
        <v>9</v>
      </c>
      <c r="X21" s="43">
        <f>IF(D21=0,0,W21/D21*100)</f>
        <v>1.0650887573964496</v>
      </c>
      <c r="Y21" s="10">
        <f>SUM(Y22:Y39)</f>
        <v>172</v>
      </c>
      <c r="Z21" s="43">
        <f>IF(D21=0,0,Y21/D21*100)</f>
        <v>20.355029585798817</v>
      </c>
      <c r="AA21" s="10">
        <f>SUM(AA22:AA39)</f>
        <v>5</v>
      </c>
      <c r="AB21" s="43">
        <f>IF(D21=0,0,AA21/D21*100)</f>
        <v>0.59171597633136097</v>
      </c>
      <c r="AC21" s="43">
        <f>IF(Y21=0,0,AA21/Y21*100)</f>
        <v>2.9069767441860463</v>
      </c>
      <c r="AD21" s="10">
        <f>SUM(AD22:AD39)</f>
        <v>89</v>
      </c>
      <c r="AE21" s="43">
        <f t="shared" si="16"/>
        <v>10.532544378698224</v>
      </c>
      <c r="AF21" s="10">
        <f>SUM(AF22:AF39)</f>
        <v>2</v>
      </c>
      <c r="AG21" s="43">
        <f>IF(D21=0,0,AF21/D21*100)</f>
        <v>0.23668639053254439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224</v>
      </c>
      <c r="D22" s="35">
        <v>210</v>
      </c>
      <c r="E22" s="32">
        <f t="shared" si="2"/>
        <v>93.75</v>
      </c>
      <c r="F22" s="35">
        <v>29</v>
      </c>
      <c r="G22" s="32">
        <f t="shared" si="3"/>
        <v>13.80952380952381</v>
      </c>
      <c r="H22" s="106">
        <f t="shared" si="0"/>
        <v>195</v>
      </c>
      <c r="I22" s="32">
        <f t="shared" si="4"/>
        <v>92.857142857142861</v>
      </c>
      <c r="J22" s="32">
        <f t="shared" si="5"/>
        <v>87.053571428571431</v>
      </c>
      <c r="K22" s="35">
        <v>163</v>
      </c>
      <c r="L22" s="32">
        <f t="shared" si="6"/>
        <v>77.61904761904762</v>
      </c>
      <c r="M22" s="35">
        <v>32</v>
      </c>
      <c r="N22" s="32">
        <f t="shared" si="7"/>
        <v>15.238095238095239</v>
      </c>
      <c r="O22" s="99">
        <f t="shared" ref="O22:O39" si="18">D22-H22</f>
        <v>15</v>
      </c>
      <c r="P22" s="32">
        <f t="shared" si="8"/>
        <v>7.1428571428571423</v>
      </c>
      <c r="Q22" s="35">
        <v>5</v>
      </c>
      <c r="R22" s="32">
        <f t="shared" si="9"/>
        <v>33.333333333333329</v>
      </c>
      <c r="S22" s="35">
        <v>61</v>
      </c>
      <c r="T22" s="32">
        <f t="shared" si="10"/>
        <v>29.047619047619051</v>
      </c>
      <c r="U22" s="35">
        <v>2</v>
      </c>
      <c r="V22" s="32">
        <f t="shared" si="11"/>
        <v>0.95238095238095244</v>
      </c>
      <c r="W22" s="35">
        <v>2</v>
      </c>
      <c r="X22" s="32">
        <f t="shared" si="12"/>
        <v>0.95238095238095244</v>
      </c>
      <c r="Y22" s="35">
        <v>44</v>
      </c>
      <c r="Z22" s="32">
        <f t="shared" si="13"/>
        <v>20.952380952380953</v>
      </c>
      <c r="AA22" s="35">
        <v>1</v>
      </c>
      <c r="AB22" s="32">
        <f t="shared" si="14"/>
        <v>0.47619047619047622</v>
      </c>
      <c r="AC22" s="32">
        <f t="shared" si="15"/>
        <v>2.2727272727272729</v>
      </c>
      <c r="AD22" s="35">
        <v>21</v>
      </c>
      <c r="AE22" s="32">
        <f t="shared" si="16"/>
        <v>10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94</v>
      </c>
      <c r="D23" s="35">
        <v>92</v>
      </c>
      <c r="E23" s="32">
        <f t="shared" si="2"/>
        <v>97.872340425531917</v>
      </c>
      <c r="F23" s="35">
        <v>17</v>
      </c>
      <c r="G23" s="32">
        <f t="shared" si="3"/>
        <v>18.478260869565215</v>
      </c>
      <c r="H23" s="106">
        <f t="shared" si="0"/>
        <v>81</v>
      </c>
      <c r="I23" s="32">
        <f t="shared" si="4"/>
        <v>88.043478260869563</v>
      </c>
      <c r="J23" s="32">
        <f t="shared" si="5"/>
        <v>86.170212765957444</v>
      </c>
      <c r="K23" s="35">
        <v>58</v>
      </c>
      <c r="L23" s="32">
        <f t="shared" si="6"/>
        <v>63.04347826086957</v>
      </c>
      <c r="M23" s="35">
        <v>23</v>
      </c>
      <c r="N23" s="32">
        <f t="shared" si="7"/>
        <v>25</v>
      </c>
      <c r="O23" s="99">
        <f t="shared" si="18"/>
        <v>11</v>
      </c>
      <c r="P23" s="32">
        <f t="shared" si="8"/>
        <v>11.956521739130435</v>
      </c>
      <c r="Q23" s="35">
        <v>0</v>
      </c>
      <c r="R23" s="32">
        <f t="shared" si="9"/>
        <v>0</v>
      </c>
      <c r="S23" s="35">
        <v>49</v>
      </c>
      <c r="T23" s="32">
        <f t="shared" si="10"/>
        <v>53.260869565217398</v>
      </c>
      <c r="U23" s="35">
        <v>1</v>
      </c>
      <c r="V23" s="32">
        <f t="shared" si="11"/>
        <v>1.0869565217391304</v>
      </c>
      <c r="W23" s="35">
        <v>0</v>
      </c>
      <c r="X23" s="32">
        <f t="shared" si="12"/>
        <v>0</v>
      </c>
      <c r="Y23" s="35">
        <v>22</v>
      </c>
      <c r="Z23" s="32">
        <f t="shared" si="13"/>
        <v>23.913043478260871</v>
      </c>
      <c r="AA23" s="35">
        <v>0</v>
      </c>
      <c r="AB23" s="32">
        <f t="shared" si="14"/>
        <v>0</v>
      </c>
      <c r="AC23" s="32">
        <f t="shared" si="15"/>
        <v>0</v>
      </c>
      <c r="AD23" s="35">
        <v>21</v>
      </c>
      <c r="AE23" s="32">
        <f t="shared" si="16"/>
        <v>22.826086956521738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17</v>
      </c>
      <c r="D24" s="35">
        <v>16</v>
      </c>
      <c r="E24" s="32">
        <f t="shared" si="2"/>
        <v>94.117647058823522</v>
      </c>
      <c r="F24" s="35">
        <v>3</v>
      </c>
      <c r="G24" s="32">
        <f t="shared" si="3"/>
        <v>18.75</v>
      </c>
      <c r="H24" s="106">
        <f t="shared" si="0"/>
        <v>14</v>
      </c>
      <c r="I24" s="32">
        <f t="shared" si="4"/>
        <v>87.5</v>
      </c>
      <c r="J24" s="32">
        <f t="shared" si="5"/>
        <v>82.35294117647058</v>
      </c>
      <c r="K24" s="35">
        <v>13</v>
      </c>
      <c r="L24" s="32">
        <f t="shared" si="6"/>
        <v>81.25</v>
      </c>
      <c r="M24" s="35">
        <v>1</v>
      </c>
      <c r="N24" s="32">
        <f t="shared" si="7"/>
        <v>6.25</v>
      </c>
      <c r="O24" s="99">
        <f t="shared" si="18"/>
        <v>2</v>
      </c>
      <c r="P24" s="32">
        <f t="shared" si="8"/>
        <v>12.5</v>
      </c>
      <c r="Q24" s="35">
        <v>0</v>
      </c>
      <c r="R24" s="32">
        <f t="shared" si="9"/>
        <v>0</v>
      </c>
      <c r="S24" s="35">
        <v>0</v>
      </c>
      <c r="T24" s="32">
        <f t="shared" si="10"/>
        <v>0</v>
      </c>
      <c r="U24" s="35">
        <v>2</v>
      </c>
      <c r="V24" s="32">
        <f t="shared" si="11"/>
        <v>12.5</v>
      </c>
      <c r="W24" s="35">
        <v>0</v>
      </c>
      <c r="X24" s="32">
        <f t="shared" si="12"/>
        <v>0</v>
      </c>
      <c r="Y24" s="35">
        <v>1</v>
      </c>
      <c r="Z24" s="32">
        <f t="shared" si="13"/>
        <v>6.25</v>
      </c>
      <c r="AA24" s="35">
        <v>0</v>
      </c>
      <c r="AB24" s="32">
        <f t="shared" si="14"/>
        <v>0</v>
      </c>
      <c r="AC24" s="32">
        <f t="shared" si="15"/>
        <v>0</v>
      </c>
      <c r="AD24" s="35">
        <v>2</v>
      </c>
      <c r="AE24" s="32">
        <f t="shared" si="16"/>
        <v>12.5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112</v>
      </c>
      <c r="D25" s="35">
        <v>105</v>
      </c>
      <c r="E25" s="32">
        <f t="shared" si="2"/>
        <v>93.75</v>
      </c>
      <c r="F25" s="35">
        <v>11</v>
      </c>
      <c r="G25" s="32">
        <f t="shared" si="3"/>
        <v>10.476190476190476</v>
      </c>
      <c r="H25" s="106">
        <f t="shared" si="0"/>
        <v>101</v>
      </c>
      <c r="I25" s="32">
        <f t="shared" si="4"/>
        <v>96.19047619047619</v>
      </c>
      <c r="J25" s="32">
        <f t="shared" si="5"/>
        <v>90.178571428571431</v>
      </c>
      <c r="K25" s="35">
        <v>86</v>
      </c>
      <c r="L25" s="32">
        <f t="shared" si="6"/>
        <v>81.904761904761898</v>
      </c>
      <c r="M25" s="35">
        <v>15</v>
      </c>
      <c r="N25" s="32">
        <f t="shared" si="7"/>
        <v>14.285714285714285</v>
      </c>
      <c r="O25" s="99">
        <f t="shared" si="18"/>
        <v>4</v>
      </c>
      <c r="P25" s="32">
        <f t="shared" si="8"/>
        <v>3.8095238095238098</v>
      </c>
      <c r="Q25" s="35">
        <v>0</v>
      </c>
      <c r="R25" s="32">
        <f t="shared" si="9"/>
        <v>0</v>
      </c>
      <c r="S25" s="35">
        <v>17</v>
      </c>
      <c r="T25" s="32">
        <f t="shared" si="10"/>
        <v>16.19047619047619</v>
      </c>
      <c r="U25" s="35">
        <v>8</v>
      </c>
      <c r="V25" s="32">
        <f t="shared" si="11"/>
        <v>7.6190476190476195</v>
      </c>
      <c r="W25" s="35">
        <v>5</v>
      </c>
      <c r="X25" s="32">
        <f t="shared" si="12"/>
        <v>4.7619047619047619</v>
      </c>
      <c r="Y25" s="35">
        <v>21</v>
      </c>
      <c r="Z25" s="32">
        <f t="shared" si="13"/>
        <v>20</v>
      </c>
      <c r="AA25" s="35">
        <v>0</v>
      </c>
      <c r="AB25" s="32">
        <f t="shared" si="14"/>
        <v>0</v>
      </c>
      <c r="AC25" s="32">
        <f t="shared" si="15"/>
        <v>0</v>
      </c>
      <c r="AD25" s="35">
        <v>13</v>
      </c>
      <c r="AE25" s="32">
        <f t="shared" si="16"/>
        <v>12.380952380952381</v>
      </c>
      <c r="AF25" s="35">
        <v>1</v>
      </c>
      <c r="AG25" s="32">
        <f t="shared" si="17"/>
        <v>0.95238095238095244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5</v>
      </c>
      <c r="D26" s="35">
        <v>5</v>
      </c>
      <c r="E26" s="32">
        <f t="shared" si="2"/>
        <v>100</v>
      </c>
      <c r="F26" s="35">
        <v>0</v>
      </c>
      <c r="G26" s="32">
        <f t="shared" si="3"/>
        <v>0</v>
      </c>
      <c r="H26" s="106">
        <f t="shared" si="0"/>
        <v>5</v>
      </c>
      <c r="I26" s="32">
        <f t="shared" si="4"/>
        <v>100</v>
      </c>
      <c r="J26" s="32">
        <f t="shared" si="5"/>
        <v>100</v>
      </c>
      <c r="K26" s="35">
        <v>3</v>
      </c>
      <c r="L26" s="32">
        <f t="shared" si="6"/>
        <v>60</v>
      </c>
      <c r="M26" s="35">
        <v>2</v>
      </c>
      <c r="N26" s="32">
        <f t="shared" si="7"/>
        <v>40</v>
      </c>
      <c r="O26" s="99">
        <f t="shared" si="18"/>
        <v>0</v>
      </c>
      <c r="P26" s="32">
        <f t="shared" si="8"/>
        <v>0</v>
      </c>
      <c r="Q26" s="35">
        <v>0</v>
      </c>
      <c r="R26" s="32">
        <f t="shared" si="9"/>
        <v>0</v>
      </c>
      <c r="S26" s="35">
        <v>0</v>
      </c>
      <c r="T26" s="32">
        <f t="shared" si="10"/>
        <v>0</v>
      </c>
      <c r="U26" s="35">
        <v>1</v>
      </c>
      <c r="V26" s="32">
        <f t="shared" si="11"/>
        <v>20</v>
      </c>
      <c r="W26" s="35">
        <v>0</v>
      </c>
      <c r="X26" s="32">
        <f t="shared" si="12"/>
        <v>0</v>
      </c>
      <c r="Y26" s="35">
        <v>1</v>
      </c>
      <c r="Z26" s="32">
        <f t="shared" si="13"/>
        <v>20</v>
      </c>
      <c r="AA26" s="35">
        <v>0</v>
      </c>
      <c r="AB26" s="32">
        <f t="shared" si="14"/>
        <v>0</v>
      </c>
      <c r="AC26" s="32">
        <f t="shared" si="15"/>
        <v>0</v>
      </c>
      <c r="AD26" s="35">
        <v>1</v>
      </c>
      <c r="AE26" s="32">
        <f t="shared" si="16"/>
        <v>20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34</v>
      </c>
      <c r="D27" s="35">
        <v>30</v>
      </c>
      <c r="E27" s="32">
        <f t="shared" si="2"/>
        <v>88.235294117647058</v>
      </c>
      <c r="F27" s="35">
        <v>3</v>
      </c>
      <c r="G27" s="32">
        <f t="shared" si="3"/>
        <v>10</v>
      </c>
      <c r="H27" s="106">
        <f t="shared" si="0"/>
        <v>27</v>
      </c>
      <c r="I27" s="32">
        <f t="shared" si="4"/>
        <v>90</v>
      </c>
      <c r="J27" s="32">
        <f t="shared" si="5"/>
        <v>79.411764705882348</v>
      </c>
      <c r="K27" s="35">
        <v>19</v>
      </c>
      <c r="L27" s="32">
        <f t="shared" si="6"/>
        <v>63.333333333333329</v>
      </c>
      <c r="M27" s="35">
        <v>8</v>
      </c>
      <c r="N27" s="32">
        <f t="shared" si="7"/>
        <v>26.666666666666668</v>
      </c>
      <c r="O27" s="99">
        <f t="shared" si="18"/>
        <v>3</v>
      </c>
      <c r="P27" s="32">
        <f t="shared" si="8"/>
        <v>10</v>
      </c>
      <c r="Q27" s="35">
        <v>0</v>
      </c>
      <c r="R27" s="32">
        <f t="shared" si="9"/>
        <v>0</v>
      </c>
      <c r="S27" s="35">
        <v>4</v>
      </c>
      <c r="T27" s="32">
        <f t="shared" si="10"/>
        <v>13.333333333333334</v>
      </c>
      <c r="U27" s="35">
        <v>0</v>
      </c>
      <c r="V27" s="32">
        <f t="shared" si="11"/>
        <v>0</v>
      </c>
      <c r="W27" s="35">
        <v>0</v>
      </c>
      <c r="X27" s="32">
        <f t="shared" si="12"/>
        <v>0</v>
      </c>
      <c r="Y27" s="35">
        <v>6</v>
      </c>
      <c r="Z27" s="32">
        <f t="shared" si="13"/>
        <v>20</v>
      </c>
      <c r="AA27" s="35">
        <v>1</v>
      </c>
      <c r="AB27" s="32">
        <f t="shared" si="14"/>
        <v>3.3333333333333335</v>
      </c>
      <c r="AC27" s="32">
        <f t="shared" si="15"/>
        <v>16.666666666666664</v>
      </c>
      <c r="AD27" s="35">
        <v>2</v>
      </c>
      <c r="AE27" s="32">
        <f t="shared" si="16"/>
        <v>6.666666666666667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7</v>
      </c>
      <c r="D28" s="35">
        <v>7</v>
      </c>
      <c r="E28" s="32">
        <f t="shared" si="2"/>
        <v>100</v>
      </c>
      <c r="F28" s="35">
        <v>0</v>
      </c>
      <c r="G28" s="32">
        <f t="shared" si="3"/>
        <v>0</v>
      </c>
      <c r="H28" s="106">
        <f t="shared" si="0"/>
        <v>7</v>
      </c>
      <c r="I28" s="32">
        <f t="shared" si="4"/>
        <v>100</v>
      </c>
      <c r="J28" s="32">
        <f t="shared" si="5"/>
        <v>100</v>
      </c>
      <c r="K28" s="35">
        <v>6</v>
      </c>
      <c r="L28" s="32">
        <f t="shared" si="6"/>
        <v>85.714285714285708</v>
      </c>
      <c r="M28" s="35">
        <v>1</v>
      </c>
      <c r="N28" s="32">
        <f t="shared" si="7"/>
        <v>14.285714285714285</v>
      </c>
      <c r="O28" s="99">
        <f t="shared" si="18"/>
        <v>0</v>
      </c>
      <c r="P28" s="32">
        <f t="shared" si="8"/>
        <v>0</v>
      </c>
      <c r="Q28" s="35">
        <v>0</v>
      </c>
      <c r="R28" s="32">
        <f t="shared" si="9"/>
        <v>0</v>
      </c>
      <c r="S28" s="35">
        <v>2</v>
      </c>
      <c r="T28" s="32">
        <f t="shared" si="10"/>
        <v>28.571428571428569</v>
      </c>
      <c r="U28" s="35">
        <v>0</v>
      </c>
      <c r="V28" s="32">
        <f t="shared" si="11"/>
        <v>0</v>
      </c>
      <c r="W28" s="35">
        <v>0</v>
      </c>
      <c r="X28" s="32">
        <f t="shared" si="12"/>
        <v>0</v>
      </c>
      <c r="Y28" s="35">
        <v>0</v>
      </c>
      <c r="Z28" s="32">
        <f t="shared" si="13"/>
        <v>0</v>
      </c>
      <c r="AA28" s="35">
        <v>0</v>
      </c>
      <c r="AB28" s="32">
        <f t="shared" si="14"/>
        <v>0</v>
      </c>
      <c r="AC28" s="32">
        <f t="shared" si="15"/>
        <v>0</v>
      </c>
      <c r="AD28" s="35">
        <v>0</v>
      </c>
      <c r="AE28" s="32">
        <f t="shared" si="16"/>
        <v>0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78</v>
      </c>
      <c r="D29" s="35">
        <v>73</v>
      </c>
      <c r="E29" s="32">
        <f t="shared" si="2"/>
        <v>93.589743589743591</v>
      </c>
      <c r="F29" s="35">
        <v>6</v>
      </c>
      <c r="G29" s="32">
        <f t="shared" si="3"/>
        <v>8.2191780821917799</v>
      </c>
      <c r="H29" s="106">
        <f t="shared" si="0"/>
        <v>71</v>
      </c>
      <c r="I29" s="32">
        <f t="shared" si="4"/>
        <v>97.260273972602747</v>
      </c>
      <c r="J29" s="32">
        <f t="shared" si="5"/>
        <v>91.025641025641022</v>
      </c>
      <c r="K29" s="35">
        <v>56</v>
      </c>
      <c r="L29" s="32">
        <f t="shared" si="6"/>
        <v>76.712328767123282</v>
      </c>
      <c r="M29" s="35">
        <v>15</v>
      </c>
      <c r="N29" s="32">
        <f t="shared" si="7"/>
        <v>20.547945205479451</v>
      </c>
      <c r="O29" s="99">
        <f t="shared" si="18"/>
        <v>2</v>
      </c>
      <c r="P29" s="32">
        <f t="shared" si="8"/>
        <v>2.7397260273972601</v>
      </c>
      <c r="Q29" s="35">
        <v>0</v>
      </c>
      <c r="R29" s="32">
        <f t="shared" si="9"/>
        <v>0</v>
      </c>
      <c r="S29" s="35">
        <v>8</v>
      </c>
      <c r="T29" s="32">
        <f t="shared" si="10"/>
        <v>10.95890410958904</v>
      </c>
      <c r="U29" s="35">
        <v>2</v>
      </c>
      <c r="V29" s="32">
        <f t="shared" si="11"/>
        <v>2.7397260273972601</v>
      </c>
      <c r="W29" s="35">
        <v>0</v>
      </c>
      <c r="X29" s="32">
        <f t="shared" si="12"/>
        <v>0</v>
      </c>
      <c r="Y29" s="35">
        <v>8</v>
      </c>
      <c r="Z29" s="32">
        <f t="shared" si="13"/>
        <v>10.95890410958904</v>
      </c>
      <c r="AA29" s="35">
        <v>0</v>
      </c>
      <c r="AB29" s="32">
        <f t="shared" si="14"/>
        <v>0</v>
      </c>
      <c r="AC29" s="32">
        <f t="shared" si="15"/>
        <v>0</v>
      </c>
      <c r="AD29" s="35">
        <v>4</v>
      </c>
      <c r="AE29" s="32">
        <f t="shared" si="16"/>
        <v>5.4794520547945202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113.5</v>
      </c>
      <c r="D30" s="35">
        <v>104</v>
      </c>
      <c r="E30" s="32">
        <f t="shared" si="2"/>
        <v>91.629955947136565</v>
      </c>
      <c r="F30" s="35">
        <v>35</v>
      </c>
      <c r="G30" s="32">
        <f t="shared" si="3"/>
        <v>33.653846153846153</v>
      </c>
      <c r="H30" s="106">
        <f t="shared" si="0"/>
        <v>97</v>
      </c>
      <c r="I30" s="32">
        <f t="shared" si="4"/>
        <v>93.269230769230774</v>
      </c>
      <c r="J30" s="32">
        <f t="shared" si="5"/>
        <v>85.46255506607929</v>
      </c>
      <c r="K30" s="35">
        <v>81</v>
      </c>
      <c r="L30" s="32">
        <f t="shared" si="6"/>
        <v>77.884615384615387</v>
      </c>
      <c r="M30" s="35">
        <v>16</v>
      </c>
      <c r="N30" s="32">
        <f t="shared" si="7"/>
        <v>15.384615384615385</v>
      </c>
      <c r="O30" s="99">
        <f t="shared" si="18"/>
        <v>7</v>
      </c>
      <c r="P30" s="32">
        <f t="shared" si="8"/>
        <v>6.7307692307692308</v>
      </c>
      <c r="Q30" s="35">
        <v>1</v>
      </c>
      <c r="R30" s="32">
        <f t="shared" si="9"/>
        <v>14.285714285714285</v>
      </c>
      <c r="S30" s="35">
        <v>22</v>
      </c>
      <c r="T30" s="32">
        <f t="shared" si="10"/>
        <v>21.153846153846153</v>
      </c>
      <c r="U30" s="35">
        <v>1</v>
      </c>
      <c r="V30" s="32">
        <f t="shared" si="11"/>
        <v>0.96153846153846156</v>
      </c>
      <c r="W30" s="35">
        <v>0</v>
      </c>
      <c r="X30" s="32">
        <f t="shared" si="12"/>
        <v>0</v>
      </c>
      <c r="Y30" s="35">
        <v>18</v>
      </c>
      <c r="Z30" s="32">
        <f t="shared" si="13"/>
        <v>17.307692307692307</v>
      </c>
      <c r="AA30" s="35">
        <v>1</v>
      </c>
      <c r="AB30" s="32">
        <f t="shared" si="14"/>
        <v>0.96153846153846156</v>
      </c>
      <c r="AC30" s="32">
        <f t="shared" si="15"/>
        <v>5.5555555555555554</v>
      </c>
      <c r="AD30" s="35">
        <v>8</v>
      </c>
      <c r="AE30" s="32">
        <f t="shared" si="16"/>
        <v>7.6923076923076925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0</v>
      </c>
      <c r="D31" s="35">
        <v>0</v>
      </c>
      <c r="E31" s="32">
        <f t="shared" si="2"/>
        <v>0</v>
      </c>
      <c r="F31" s="35">
        <v>0</v>
      </c>
      <c r="G31" s="32">
        <f t="shared" si="3"/>
        <v>0</v>
      </c>
      <c r="H31" s="106">
        <f t="shared" si="0"/>
        <v>0</v>
      </c>
      <c r="I31" s="32">
        <f t="shared" si="4"/>
        <v>0</v>
      </c>
      <c r="J31" s="32">
        <f t="shared" si="5"/>
        <v>0</v>
      </c>
      <c r="K31" s="35">
        <v>0</v>
      </c>
      <c r="L31" s="32">
        <f t="shared" si="6"/>
        <v>0</v>
      </c>
      <c r="M31" s="35">
        <v>0</v>
      </c>
      <c r="N31" s="32">
        <f t="shared" si="7"/>
        <v>0</v>
      </c>
      <c r="O31" s="99">
        <f t="shared" si="18"/>
        <v>0</v>
      </c>
      <c r="P31" s="32">
        <f t="shared" si="8"/>
        <v>0</v>
      </c>
      <c r="Q31" s="35">
        <v>0</v>
      </c>
      <c r="R31" s="32">
        <f t="shared" si="9"/>
        <v>0</v>
      </c>
      <c r="S31" s="35">
        <v>0</v>
      </c>
      <c r="T31" s="32">
        <f t="shared" si="10"/>
        <v>0</v>
      </c>
      <c r="U31" s="35">
        <v>0</v>
      </c>
      <c r="V31" s="32">
        <f t="shared" si="11"/>
        <v>0</v>
      </c>
      <c r="W31" s="35">
        <v>0</v>
      </c>
      <c r="X31" s="32">
        <f t="shared" si="12"/>
        <v>0</v>
      </c>
      <c r="Y31" s="35">
        <v>0</v>
      </c>
      <c r="Z31" s="32">
        <f t="shared" si="13"/>
        <v>0</v>
      </c>
      <c r="AA31" s="35">
        <v>0</v>
      </c>
      <c r="AB31" s="32">
        <f t="shared" si="14"/>
        <v>0</v>
      </c>
      <c r="AC31" s="32">
        <f t="shared" si="15"/>
        <v>0</v>
      </c>
      <c r="AD31" s="35">
        <v>0</v>
      </c>
      <c r="AE31" s="32">
        <f t="shared" si="16"/>
        <v>0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7</v>
      </c>
      <c r="D32" s="35">
        <v>7</v>
      </c>
      <c r="E32" s="32">
        <f t="shared" si="2"/>
        <v>100</v>
      </c>
      <c r="F32" s="35">
        <v>0</v>
      </c>
      <c r="G32" s="32">
        <f t="shared" si="3"/>
        <v>0</v>
      </c>
      <c r="H32" s="106">
        <f t="shared" si="0"/>
        <v>7</v>
      </c>
      <c r="I32" s="32">
        <f t="shared" si="4"/>
        <v>100</v>
      </c>
      <c r="J32" s="32">
        <f t="shared" si="5"/>
        <v>100</v>
      </c>
      <c r="K32" s="35">
        <v>7</v>
      </c>
      <c r="L32" s="32">
        <f t="shared" si="6"/>
        <v>100</v>
      </c>
      <c r="M32" s="35">
        <v>0</v>
      </c>
      <c r="N32" s="32">
        <f t="shared" si="7"/>
        <v>0</v>
      </c>
      <c r="O32" s="99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28</v>
      </c>
      <c r="D33" s="35">
        <v>28</v>
      </c>
      <c r="E33" s="32">
        <f t="shared" si="2"/>
        <v>100</v>
      </c>
      <c r="F33" s="35">
        <v>3</v>
      </c>
      <c r="G33" s="32">
        <f t="shared" si="3"/>
        <v>10.714285714285714</v>
      </c>
      <c r="H33" s="106">
        <f t="shared" si="0"/>
        <v>28</v>
      </c>
      <c r="I33" s="32">
        <f t="shared" si="4"/>
        <v>100</v>
      </c>
      <c r="J33" s="32">
        <f t="shared" si="5"/>
        <v>100</v>
      </c>
      <c r="K33" s="35">
        <v>17</v>
      </c>
      <c r="L33" s="32">
        <f t="shared" si="6"/>
        <v>60.714285714285708</v>
      </c>
      <c r="M33" s="35">
        <v>11</v>
      </c>
      <c r="N33" s="32">
        <f t="shared" si="7"/>
        <v>39.285714285714285</v>
      </c>
      <c r="O33" s="99">
        <f t="shared" si="18"/>
        <v>0</v>
      </c>
      <c r="P33" s="32">
        <f t="shared" si="8"/>
        <v>0</v>
      </c>
      <c r="Q33" s="35">
        <v>0</v>
      </c>
      <c r="R33" s="32">
        <f t="shared" si="9"/>
        <v>0</v>
      </c>
      <c r="S33" s="35">
        <v>12</v>
      </c>
      <c r="T33" s="32">
        <f t="shared" si="10"/>
        <v>42.857142857142854</v>
      </c>
      <c r="U33" s="35">
        <v>0</v>
      </c>
      <c r="V33" s="32">
        <f t="shared" si="11"/>
        <v>0</v>
      </c>
      <c r="W33" s="35">
        <v>0</v>
      </c>
      <c r="X33" s="32">
        <f t="shared" si="12"/>
        <v>0</v>
      </c>
      <c r="Y33" s="35">
        <v>6</v>
      </c>
      <c r="Z33" s="32">
        <f t="shared" si="13"/>
        <v>21.428571428571427</v>
      </c>
      <c r="AA33" s="35">
        <v>0</v>
      </c>
      <c r="AB33" s="32">
        <f t="shared" si="14"/>
        <v>0</v>
      </c>
      <c r="AC33" s="32">
        <f t="shared" si="15"/>
        <v>0</v>
      </c>
      <c r="AD33" s="35">
        <v>0</v>
      </c>
      <c r="AE33" s="32">
        <f t="shared" si="16"/>
        <v>0</v>
      </c>
      <c r="AF33" s="35">
        <v>1</v>
      </c>
      <c r="AG33" s="32">
        <f t="shared" si="17"/>
        <v>3.5714285714285712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22</v>
      </c>
      <c r="D34" s="35">
        <v>19</v>
      </c>
      <c r="E34" s="32">
        <f t="shared" si="2"/>
        <v>86.36363636363636</v>
      </c>
      <c r="F34" s="35">
        <v>3</v>
      </c>
      <c r="G34" s="32">
        <f t="shared" si="3"/>
        <v>15.789473684210526</v>
      </c>
      <c r="H34" s="106">
        <f t="shared" si="0"/>
        <v>17</v>
      </c>
      <c r="I34" s="32">
        <f t="shared" si="4"/>
        <v>89.473684210526315</v>
      </c>
      <c r="J34" s="32">
        <f t="shared" si="5"/>
        <v>77.272727272727266</v>
      </c>
      <c r="K34" s="35">
        <v>14</v>
      </c>
      <c r="L34" s="32">
        <f t="shared" si="6"/>
        <v>73.68421052631578</v>
      </c>
      <c r="M34" s="35">
        <v>3</v>
      </c>
      <c r="N34" s="32">
        <f t="shared" si="7"/>
        <v>15.789473684210526</v>
      </c>
      <c r="O34" s="99">
        <f t="shared" si="18"/>
        <v>2</v>
      </c>
      <c r="P34" s="32">
        <f t="shared" si="8"/>
        <v>10.526315789473683</v>
      </c>
      <c r="Q34" s="35">
        <v>0</v>
      </c>
      <c r="R34" s="32">
        <f t="shared" si="9"/>
        <v>0</v>
      </c>
      <c r="S34" s="35">
        <v>4</v>
      </c>
      <c r="T34" s="32">
        <f t="shared" si="10"/>
        <v>21.052631578947366</v>
      </c>
      <c r="U34" s="35">
        <v>0</v>
      </c>
      <c r="V34" s="32">
        <f t="shared" si="11"/>
        <v>0</v>
      </c>
      <c r="W34" s="35">
        <v>1</v>
      </c>
      <c r="X34" s="32">
        <f t="shared" si="12"/>
        <v>5.2631578947368416</v>
      </c>
      <c r="Y34" s="35">
        <v>8</v>
      </c>
      <c r="Z34" s="32">
        <f t="shared" si="13"/>
        <v>42.105263157894733</v>
      </c>
      <c r="AA34" s="35">
        <v>0</v>
      </c>
      <c r="AB34" s="32">
        <f t="shared" si="14"/>
        <v>0</v>
      </c>
      <c r="AC34" s="32">
        <f t="shared" si="15"/>
        <v>0</v>
      </c>
      <c r="AD34" s="35">
        <v>4</v>
      </c>
      <c r="AE34" s="32">
        <f t="shared" si="16"/>
        <v>21.052631578947366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9</v>
      </c>
      <c r="D35" s="35">
        <v>9</v>
      </c>
      <c r="E35" s="32">
        <f t="shared" si="2"/>
        <v>100</v>
      </c>
      <c r="F35" s="35">
        <v>1</v>
      </c>
      <c r="G35" s="32">
        <f t="shared" si="3"/>
        <v>11.111111111111111</v>
      </c>
      <c r="H35" s="106">
        <f t="shared" si="0"/>
        <v>9</v>
      </c>
      <c r="I35" s="32">
        <f t="shared" si="4"/>
        <v>100</v>
      </c>
      <c r="J35" s="32">
        <f t="shared" si="5"/>
        <v>100</v>
      </c>
      <c r="K35" s="35">
        <v>8</v>
      </c>
      <c r="L35" s="32">
        <f t="shared" si="6"/>
        <v>88.888888888888886</v>
      </c>
      <c r="M35" s="35">
        <v>1</v>
      </c>
      <c r="N35" s="32">
        <f t="shared" si="7"/>
        <v>11.111111111111111</v>
      </c>
      <c r="O35" s="99">
        <f t="shared" si="18"/>
        <v>0</v>
      </c>
      <c r="P35" s="32">
        <f t="shared" si="8"/>
        <v>0</v>
      </c>
      <c r="Q35" s="35">
        <v>0</v>
      </c>
      <c r="R35" s="32">
        <f t="shared" si="9"/>
        <v>0</v>
      </c>
      <c r="S35" s="35">
        <v>1</v>
      </c>
      <c r="T35" s="32">
        <f t="shared" si="10"/>
        <v>11.111111111111111</v>
      </c>
      <c r="U35" s="35">
        <v>0</v>
      </c>
      <c r="V35" s="32">
        <f t="shared" si="11"/>
        <v>0</v>
      </c>
      <c r="W35" s="35">
        <v>0</v>
      </c>
      <c r="X35" s="32">
        <f t="shared" si="12"/>
        <v>0</v>
      </c>
      <c r="Y35" s="35">
        <v>0</v>
      </c>
      <c r="Z35" s="32">
        <f t="shared" si="13"/>
        <v>0</v>
      </c>
      <c r="AA35" s="35">
        <v>0</v>
      </c>
      <c r="AB35" s="32">
        <f t="shared" si="14"/>
        <v>0</v>
      </c>
      <c r="AC35" s="32">
        <f t="shared" si="15"/>
        <v>0</v>
      </c>
      <c r="AD35" s="35">
        <v>0</v>
      </c>
      <c r="AE35" s="32">
        <f t="shared" si="16"/>
        <v>0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47</v>
      </c>
      <c r="D36" s="35">
        <v>46</v>
      </c>
      <c r="E36" s="32">
        <f t="shared" si="2"/>
        <v>97.872340425531917</v>
      </c>
      <c r="F36" s="35">
        <v>4</v>
      </c>
      <c r="G36" s="32">
        <f t="shared" si="3"/>
        <v>8.695652173913043</v>
      </c>
      <c r="H36" s="106">
        <f t="shared" si="0"/>
        <v>46</v>
      </c>
      <c r="I36" s="32">
        <f t="shared" si="4"/>
        <v>100</v>
      </c>
      <c r="J36" s="32">
        <f t="shared" si="5"/>
        <v>97.872340425531917</v>
      </c>
      <c r="K36" s="35">
        <v>38</v>
      </c>
      <c r="L36" s="32">
        <f t="shared" si="6"/>
        <v>82.608695652173907</v>
      </c>
      <c r="M36" s="35">
        <v>8</v>
      </c>
      <c r="N36" s="32">
        <f t="shared" si="7"/>
        <v>17.391304347826086</v>
      </c>
      <c r="O36" s="99">
        <f t="shared" si="18"/>
        <v>0</v>
      </c>
      <c r="P36" s="32">
        <f t="shared" si="8"/>
        <v>0</v>
      </c>
      <c r="Q36" s="35">
        <v>0</v>
      </c>
      <c r="R36" s="32">
        <f t="shared" si="9"/>
        <v>0</v>
      </c>
      <c r="S36" s="35">
        <v>12</v>
      </c>
      <c r="T36" s="32">
        <f t="shared" si="10"/>
        <v>26.086956521739129</v>
      </c>
      <c r="U36" s="35">
        <v>0</v>
      </c>
      <c r="V36" s="32">
        <f t="shared" si="11"/>
        <v>0</v>
      </c>
      <c r="W36" s="35">
        <v>1</v>
      </c>
      <c r="X36" s="32">
        <f t="shared" si="12"/>
        <v>2.1739130434782608</v>
      </c>
      <c r="Y36" s="35">
        <v>12</v>
      </c>
      <c r="Z36" s="32">
        <f t="shared" si="13"/>
        <v>26.086956521739129</v>
      </c>
      <c r="AA36" s="35">
        <v>2</v>
      </c>
      <c r="AB36" s="32">
        <f t="shared" si="14"/>
        <v>4.3478260869565215</v>
      </c>
      <c r="AC36" s="32">
        <f t="shared" si="15"/>
        <v>16.666666666666664</v>
      </c>
      <c r="AD36" s="35">
        <v>2</v>
      </c>
      <c r="AE36" s="32">
        <f t="shared" si="16"/>
        <v>4.3478260869565215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44</v>
      </c>
      <c r="D37" s="35">
        <v>36</v>
      </c>
      <c r="E37" s="32">
        <f t="shared" si="2"/>
        <v>81.818181818181827</v>
      </c>
      <c r="F37" s="35">
        <v>3</v>
      </c>
      <c r="G37" s="32">
        <f t="shared" si="3"/>
        <v>8.3333333333333321</v>
      </c>
      <c r="H37" s="106">
        <f t="shared" si="0"/>
        <v>35</v>
      </c>
      <c r="I37" s="32">
        <f t="shared" si="4"/>
        <v>97.222222222222214</v>
      </c>
      <c r="J37" s="32">
        <f t="shared" si="5"/>
        <v>79.545454545454547</v>
      </c>
      <c r="K37" s="35">
        <v>27</v>
      </c>
      <c r="L37" s="32">
        <f t="shared" si="6"/>
        <v>75</v>
      </c>
      <c r="M37" s="35">
        <v>8</v>
      </c>
      <c r="N37" s="32">
        <f t="shared" si="7"/>
        <v>22.222222222222221</v>
      </c>
      <c r="O37" s="99">
        <f t="shared" si="18"/>
        <v>1</v>
      </c>
      <c r="P37" s="32">
        <f t="shared" si="8"/>
        <v>2.7777777777777777</v>
      </c>
      <c r="Q37" s="35">
        <v>0</v>
      </c>
      <c r="R37" s="32">
        <f t="shared" si="9"/>
        <v>0</v>
      </c>
      <c r="S37" s="35">
        <v>3</v>
      </c>
      <c r="T37" s="32">
        <f t="shared" si="10"/>
        <v>8.3333333333333321</v>
      </c>
      <c r="U37" s="35">
        <v>0</v>
      </c>
      <c r="V37" s="32">
        <f t="shared" si="11"/>
        <v>0</v>
      </c>
      <c r="W37" s="35">
        <v>0</v>
      </c>
      <c r="X37" s="32">
        <f t="shared" si="12"/>
        <v>0</v>
      </c>
      <c r="Y37" s="35">
        <v>10</v>
      </c>
      <c r="Z37" s="32">
        <f t="shared" si="13"/>
        <v>27.777777777777779</v>
      </c>
      <c r="AA37" s="35">
        <v>0</v>
      </c>
      <c r="AB37" s="32">
        <f t="shared" si="14"/>
        <v>0</v>
      </c>
      <c r="AC37" s="32">
        <f t="shared" si="15"/>
        <v>0</v>
      </c>
      <c r="AD37" s="35">
        <v>5</v>
      </c>
      <c r="AE37" s="32">
        <f t="shared" si="16"/>
        <v>13.888888888888889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42</v>
      </c>
      <c r="D38" s="35">
        <v>41</v>
      </c>
      <c r="E38" s="32">
        <f t="shared" si="2"/>
        <v>97.61904761904762</v>
      </c>
      <c r="F38" s="35">
        <v>3</v>
      </c>
      <c r="G38" s="32">
        <f t="shared" si="3"/>
        <v>7.3170731707317067</v>
      </c>
      <c r="H38" s="106">
        <f t="shared" si="0"/>
        <v>40</v>
      </c>
      <c r="I38" s="32">
        <f t="shared" si="4"/>
        <v>97.560975609756099</v>
      </c>
      <c r="J38" s="32">
        <f t="shared" si="5"/>
        <v>95.238095238095227</v>
      </c>
      <c r="K38" s="35">
        <v>30</v>
      </c>
      <c r="L38" s="32">
        <f t="shared" si="6"/>
        <v>73.170731707317074</v>
      </c>
      <c r="M38" s="35">
        <v>10</v>
      </c>
      <c r="N38" s="32">
        <f t="shared" si="7"/>
        <v>24.390243902439025</v>
      </c>
      <c r="O38" s="99">
        <f t="shared" si="18"/>
        <v>1</v>
      </c>
      <c r="P38" s="32">
        <f t="shared" si="8"/>
        <v>2.4390243902439024</v>
      </c>
      <c r="Q38" s="35">
        <v>0</v>
      </c>
      <c r="R38" s="32">
        <f t="shared" si="9"/>
        <v>0</v>
      </c>
      <c r="S38" s="35">
        <v>10</v>
      </c>
      <c r="T38" s="32">
        <f t="shared" si="10"/>
        <v>24.390243902439025</v>
      </c>
      <c r="U38" s="35">
        <v>0</v>
      </c>
      <c r="V38" s="32">
        <f t="shared" si="11"/>
        <v>0</v>
      </c>
      <c r="W38" s="35">
        <v>0</v>
      </c>
      <c r="X38" s="32">
        <f t="shared" si="12"/>
        <v>0</v>
      </c>
      <c r="Y38" s="35">
        <v>12</v>
      </c>
      <c r="Z38" s="32">
        <f t="shared" si="13"/>
        <v>29.268292682926827</v>
      </c>
      <c r="AA38" s="35">
        <v>0</v>
      </c>
      <c r="AB38" s="32">
        <f t="shared" si="14"/>
        <v>0</v>
      </c>
      <c r="AC38" s="32">
        <f t="shared" si="15"/>
        <v>0</v>
      </c>
      <c r="AD38" s="35">
        <v>3</v>
      </c>
      <c r="AE38" s="32">
        <f t="shared" si="16"/>
        <v>7.3170731707317067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10</v>
      </c>
      <c r="D39" s="35">
        <v>17</v>
      </c>
      <c r="E39" s="32">
        <f t="shared" si="2"/>
        <v>170</v>
      </c>
      <c r="F39" s="35">
        <v>3</v>
      </c>
      <c r="G39" s="32">
        <f t="shared" si="3"/>
        <v>17.647058823529413</v>
      </c>
      <c r="H39" s="106">
        <f t="shared" si="0"/>
        <v>17</v>
      </c>
      <c r="I39" s="32">
        <f t="shared" si="4"/>
        <v>100</v>
      </c>
      <c r="J39" s="32">
        <f t="shared" si="5"/>
        <v>170</v>
      </c>
      <c r="K39" s="35">
        <v>11</v>
      </c>
      <c r="L39" s="32">
        <f t="shared" si="6"/>
        <v>64.705882352941174</v>
      </c>
      <c r="M39" s="35">
        <v>6</v>
      </c>
      <c r="N39" s="32">
        <f t="shared" si="7"/>
        <v>35.294117647058826</v>
      </c>
      <c r="O39" s="99">
        <f t="shared" si="18"/>
        <v>0</v>
      </c>
      <c r="P39" s="32">
        <f t="shared" si="8"/>
        <v>0</v>
      </c>
      <c r="Q39" s="35">
        <v>0</v>
      </c>
      <c r="R39" s="32">
        <f t="shared" si="9"/>
        <v>0</v>
      </c>
      <c r="S39" s="35">
        <v>0</v>
      </c>
      <c r="T39" s="32">
        <f t="shared" si="10"/>
        <v>0</v>
      </c>
      <c r="U39" s="35">
        <v>0</v>
      </c>
      <c r="V39" s="32">
        <f t="shared" si="11"/>
        <v>0</v>
      </c>
      <c r="W39" s="35">
        <v>0</v>
      </c>
      <c r="X39" s="32">
        <f t="shared" si="12"/>
        <v>0</v>
      </c>
      <c r="Y39" s="35">
        <v>3</v>
      </c>
      <c r="Z39" s="32">
        <f t="shared" si="13"/>
        <v>17.647058823529413</v>
      </c>
      <c r="AA39" s="35">
        <v>0</v>
      </c>
      <c r="AB39" s="32">
        <f t="shared" si="14"/>
        <v>0</v>
      </c>
      <c r="AC39" s="32">
        <f t="shared" si="15"/>
        <v>0</v>
      </c>
      <c r="AD39" s="35">
        <v>3</v>
      </c>
      <c r="AE39" s="32">
        <f t="shared" si="16"/>
        <v>17.647058823529413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427</v>
      </c>
      <c r="D40" s="10">
        <f>SUM(D41:D54)</f>
        <v>404</v>
      </c>
      <c r="E40" s="43">
        <f>IF(C40=0,0,D40/C40*100)</f>
        <v>94.613583138173311</v>
      </c>
      <c r="F40" s="10">
        <f>SUM(F41:F54)</f>
        <v>93</v>
      </c>
      <c r="G40" s="43">
        <f>IF(D40=0,0,F40/D40*100)</f>
        <v>23.019801980198022</v>
      </c>
      <c r="H40" s="61">
        <f>SUM(H41:H54)</f>
        <v>386</v>
      </c>
      <c r="I40" s="43">
        <f>IF(D40=0,0,H40/D40*100)</f>
        <v>95.544554455445535</v>
      </c>
      <c r="J40" s="43">
        <f>IF(C40=0,0,H40/C40*100)</f>
        <v>90.398126463700237</v>
      </c>
      <c r="K40" s="10">
        <f>SUM(K41:K54)</f>
        <v>305</v>
      </c>
      <c r="L40" s="43">
        <f>IF(D40=0,0,K40/D40*100)</f>
        <v>75.495049504950501</v>
      </c>
      <c r="M40" s="10">
        <f>SUM(M41:M54)</f>
        <v>81</v>
      </c>
      <c r="N40" s="43">
        <f>IF(D40=0,0,M40/D40*100)</f>
        <v>20.049504950495052</v>
      </c>
      <c r="O40" s="61">
        <f>SUM(O41:O54)</f>
        <v>18</v>
      </c>
      <c r="P40" s="43">
        <f>IF(D40=0,0,O40/D40*100)</f>
        <v>4.455445544554455</v>
      </c>
      <c r="Q40" s="10">
        <f>SUM(Q41:Q54)</f>
        <v>6</v>
      </c>
      <c r="R40" s="43">
        <f t="shared" si="9"/>
        <v>33.333333333333329</v>
      </c>
      <c r="S40" s="10">
        <f>SUM(S41:S54)</f>
        <v>71</v>
      </c>
      <c r="T40" s="43">
        <f>IF(D40=0,0,S40/D40*100)</f>
        <v>17.574257425742573</v>
      </c>
      <c r="U40" s="10">
        <f>SUM(U41:U54)</f>
        <v>18</v>
      </c>
      <c r="V40" s="43">
        <f t="shared" si="11"/>
        <v>4.455445544554455</v>
      </c>
      <c r="W40" s="10">
        <f>SUM(W41:W54)</f>
        <v>11</v>
      </c>
      <c r="X40" s="43">
        <f>IF(D40=0,0,W40/D40*100)</f>
        <v>2.722772277227723</v>
      </c>
      <c r="Y40" s="10">
        <f>SUM(Y41:Y54)</f>
        <v>62</v>
      </c>
      <c r="Z40" s="43">
        <f>IF(D40=0,0,Y40/D40*100)</f>
        <v>15.346534653465346</v>
      </c>
      <c r="AA40" s="10">
        <f>SUM(AA41:AA54)</f>
        <v>7</v>
      </c>
      <c r="AB40" s="43">
        <f>IF(D40=0,0,AA40/D40*100)</f>
        <v>1.7326732673267329</v>
      </c>
      <c r="AC40" s="43">
        <f>IF(Y40=0,0,AA40/Y40*100)</f>
        <v>11.29032258064516</v>
      </c>
      <c r="AD40" s="10">
        <f>SUM(AD41:AD54)</f>
        <v>38</v>
      </c>
      <c r="AE40" s="43">
        <f t="shared" si="16"/>
        <v>9.4059405940594054</v>
      </c>
      <c r="AF40" s="10">
        <f>SUM(AF41:AF54)</f>
        <v>0</v>
      </c>
      <c r="AG40" s="43">
        <f>IF(D40=0,0,AF40/D40*100)</f>
        <v>0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78</v>
      </c>
      <c r="D41" s="35">
        <v>74</v>
      </c>
      <c r="E41" s="32">
        <f t="shared" si="2"/>
        <v>94.871794871794862</v>
      </c>
      <c r="F41" s="35">
        <v>14</v>
      </c>
      <c r="G41" s="32">
        <f t="shared" si="3"/>
        <v>18.918918918918919</v>
      </c>
      <c r="H41" s="106">
        <f t="shared" si="0"/>
        <v>71</v>
      </c>
      <c r="I41" s="32">
        <f t="shared" si="4"/>
        <v>95.945945945945937</v>
      </c>
      <c r="J41" s="32">
        <f t="shared" si="5"/>
        <v>91.025641025641022</v>
      </c>
      <c r="K41" s="35">
        <v>43</v>
      </c>
      <c r="L41" s="32">
        <f t="shared" si="6"/>
        <v>58.108108108108105</v>
      </c>
      <c r="M41" s="35">
        <v>28</v>
      </c>
      <c r="N41" s="32">
        <f t="shared" si="7"/>
        <v>37.837837837837839</v>
      </c>
      <c r="O41" s="99">
        <f t="shared" ref="O41:O54" si="19">D41-H41</f>
        <v>3</v>
      </c>
      <c r="P41" s="32">
        <f t="shared" si="8"/>
        <v>4.0540540540540544</v>
      </c>
      <c r="Q41" s="35">
        <v>1</v>
      </c>
      <c r="R41" s="32">
        <f t="shared" si="9"/>
        <v>33.333333333333329</v>
      </c>
      <c r="S41" s="35">
        <v>8</v>
      </c>
      <c r="T41" s="32">
        <f t="shared" si="10"/>
        <v>10.810810810810811</v>
      </c>
      <c r="U41" s="35">
        <v>4</v>
      </c>
      <c r="V41" s="32">
        <f t="shared" si="11"/>
        <v>5.4054054054054053</v>
      </c>
      <c r="W41" s="35">
        <v>4</v>
      </c>
      <c r="X41" s="32">
        <f t="shared" si="12"/>
        <v>5.4054054054054053</v>
      </c>
      <c r="Y41" s="35">
        <v>8</v>
      </c>
      <c r="Z41" s="32">
        <f t="shared" si="13"/>
        <v>10.810810810810811</v>
      </c>
      <c r="AA41" s="35">
        <v>0</v>
      </c>
      <c r="AB41" s="32">
        <f t="shared" si="14"/>
        <v>0</v>
      </c>
      <c r="AC41" s="32">
        <f t="shared" si="15"/>
        <v>0</v>
      </c>
      <c r="AD41" s="35">
        <v>4</v>
      </c>
      <c r="AE41" s="32">
        <f t="shared" si="16"/>
        <v>5.4054054054054053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32</v>
      </c>
      <c r="D42" s="35">
        <v>30</v>
      </c>
      <c r="E42" s="32">
        <f t="shared" si="2"/>
        <v>93.75</v>
      </c>
      <c r="F42" s="35">
        <v>6</v>
      </c>
      <c r="G42" s="32">
        <f t="shared" si="3"/>
        <v>20</v>
      </c>
      <c r="H42" s="106">
        <f t="shared" si="0"/>
        <v>30</v>
      </c>
      <c r="I42" s="32">
        <f t="shared" si="4"/>
        <v>100</v>
      </c>
      <c r="J42" s="32">
        <f t="shared" si="5"/>
        <v>93.75</v>
      </c>
      <c r="K42" s="35">
        <v>27</v>
      </c>
      <c r="L42" s="32">
        <f t="shared" si="6"/>
        <v>90</v>
      </c>
      <c r="M42" s="35">
        <v>3</v>
      </c>
      <c r="N42" s="32">
        <f t="shared" si="7"/>
        <v>10</v>
      </c>
      <c r="O42" s="99">
        <f t="shared" si="19"/>
        <v>0</v>
      </c>
      <c r="P42" s="32">
        <f t="shared" si="8"/>
        <v>0</v>
      </c>
      <c r="Q42" s="35">
        <v>0</v>
      </c>
      <c r="R42" s="32">
        <f t="shared" si="9"/>
        <v>0</v>
      </c>
      <c r="S42" s="35">
        <v>5</v>
      </c>
      <c r="T42" s="32">
        <f t="shared" si="10"/>
        <v>16.666666666666664</v>
      </c>
      <c r="U42" s="35">
        <v>0</v>
      </c>
      <c r="V42" s="32">
        <f t="shared" si="11"/>
        <v>0</v>
      </c>
      <c r="W42" s="35">
        <v>1</v>
      </c>
      <c r="X42" s="32">
        <f t="shared" si="12"/>
        <v>3.3333333333333335</v>
      </c>
      <c r="Y42" s="35">
        <v>7</v>
      </c>
      <c r="Z42" s="32">
        <f t="shared" si="13"/>
        <v>23.333333333333332</v>
      </c>
      <c r="AA42" s="35">
        <v>0</v>
      </c>
      <c r="AB42" s="32">
        <f t="shared" si="14"/>
        <v>0</v>
      </c>
      <c r="AC42" s="32">
        <f t="shared" si="15"/>
        <v>0</v>
      </c>
      <c r="AD42" s="35">
        <v>7</v>
      </c>
      <c r="AE42" s="32">
        <f t="shared" si="16"/>
        <v>23.333333333333332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72</v>
      </c>
      <c r="D43" s="35">
        <v>72</v>
      </c>
      <c r="E43" s="32">
        <f t="shared" si="2"/>
        <v>100</v>
      </c>
      <c r="F43" s="35">
        <v>18</v>
      </c>
      <c r="G43" s="32">
        <f t="shared" si="3"/>
        <v>25</v>
      </c>
      <c r="H43" s="106">
        <f t="shared" si="0"/>
        <v>72</v>
      </c>
      <c r="I43" s="32">
        <f t="shared" si="4"/>
        <v>100</v>
      </c>
      <c r="J43" s="32">
        <f t="shared" si="5"/>
        <v>100</v>
      </c>
      <c r="K43" s="35">
        <v>61</v>
      </c>
      <c r="L43" s="32">
        <f t="shared" si="6"/>
        <v>84.722222222222214</v>
      </c>
      <c r="M43" s="35">
        <v>11</v>
      </c>
      <c r="N43" s="32">
        <f t="shared" si="7"/>
        <v>15.277777777777779</v>
      </c>
      <c r="O43" s="99">
        <f t="shared" si="19"/>
        <v>0</v>
      </c>
      <c r="P43" s="32">
        <f t="shared" si="8"/>
        <v>0</v>
      </c>
      <c r="Q43" s="35">
        <v>0</v>
      </c>
      <c r="R43" s="32">
        <f t="shared" si="9"/>
        <v>0</v>
      </c>
      <c r="S43" s="35">
        <v>17</v>
      </c>
      <c r="T43" s="32">
        <f t="shared" si="10"/>
        <v>23.611111111111111</v>
      </c>
      <c r="U43" s="35">
        <v>4</v>
      </c>
      <c r="V43" s="32">
        <f t="shared" si="11"/>
        <v>5.5555555555555554</v>
      </c>
      <c r="W43" s="35">
        <v>0</v>
      </c>
      <c r="X43" s="32">
        <f t="shared" si="12"/>
        <v>0</v>
      </c>
      <c r="Y43" s="35">
        <v>19</v>
      </c>
      <c r="Z43" s="32">
        <f t="shared" si="13"/>
        <v>26.388888888888889</v>
      </c>
      <c r="AA43" s="35">
        <v>0</v>
      </c>
      <c r="AB43" s="32">
        <f t="shared" si="14"/>
        <v>0</v>
      </c>
      <c r="AC43" s="32">
        <f t="shared" si="15"/>
        <v>0</v>
      </c>
      <c r="AD43" s="35">
        <v>7</v>
      </c>
      <c r="AE43" s="32">
        <f t="shared" si="16"/>
        <v>9.7222222222222232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0</v>
      </c>
      <c r="D44" s="35">
        <v>0</v>
      </c>
      <c r="E44" s="32">
        <f t="shared" si="2"/>
        <v>0</v>
      </c>
      <c r="F44" s="35">
        <v>0</v>
      </c>
      <c r="G44" s="32">
        <f t="shared" si="3"/>
        <v>0</v>
      </c>
      <c r="H44" s="106">
        <f t="shared" si="0"/>
        <v>0</v>
      </c>
      <c r="I44" s="32">
        <f t="shared" si="4"/>
        <v>0</v>
      </c>
      <c r="J44" s="32">
        <f t="shared" si="5"/>
        <v>0</v>
      </c>
      <c r="K44" s="35">
        <v>0</v>
      </c>
      <c r="L44" s="32">
        <f t="shared" si="6"/>
        <v>0</v>
      </c>
      <c r="M44" s="35">
        <v>0</v>
      </c>
      <c r="N44" s="32">
        <f t="shared" si="7"/>
        <v>0</v>
      </c>
      <c r="O44" s="99">
        <f t="shared" si="19"/>
        <v>0</v>
      </c>
      <c r="P44" s="32">
        <f t="shared" si="8"/>
        <v>0</v>
      </c>
      <c r="Q44" s="35">
        <v>0</v>
      </c>
      <c r="R44" s="32">
        <f t="shared" si="9"/>
        <v>0</v>
      </c>
      <c r="S44" s="35">
        <v>0</v>
      </c>
      <c r="T44" s="32">
        <f t="shared" si="10"/>
        <v>0</v>
      </c>
      <c r="U44" s="35">
        <v>0</v>
      </c>
      <c r="V44" s="32">
        <f t="shared" si="11"/>
        <v>0</v>
      </c>
      <c r="W44" s="35">
        <v>0</v>
      </c>
      <c r="X44" s="32">
        <f t="shared" si="12"/>
        <v>0</v>
      </c>
      <c r="Y44" s="35">
        <v>0</v>
      </c>
      <c r="Z44" s="32">
        <f t="shared" si="13"/>
        <v>0</v>
      </c>
      <c r="AA44" s="35">
        <v>0</v>
      </c>
      <c r="AB44" s="32">
        <f t="shared" si="14"/>
        <v>0</v>
      </c>
      <c r="AC44" s="32">
        <f t="shared" si="15"/>
        <v>0</v>
      </c>
      <c r="AD44" s="35">
        <v>0</v>
      </c>
      <c r="AE44" s="32">
        <f t="shared" si="16"/>
        <v>0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23</v>
      </c>
      <c r="D45" s="35">
        <v>23</v>
      </c>
      <c r="E45" s="32">
        <f t="shared" si="2"/>
        <v>100</v>
      </c>
      <c r="F45" s="35">
        <v>4</v>
      </c>
      <c r="G45" s="32">
        <f t="shared" si="3"/>
        <v>17.391304347826086</v>
      </c>
      <c r="H45" s="106">
        <f t="shared" si="0"/>
        <v>22</v>
      </c>
      <c r="I45" s="32">
        <f t="shared" si="4"/>
        <v>95.652173913043484</v>
      </c>
      <c r="J45" s="32">
        <f t="shared" si="5"/>
        <v>95.652173913043484</v>
      </c>
      <c r="K45" s="35">
        <v>15</v>
      </c>
      <c r="L45" s="32">
        <f t="shared" si="6"/>
        <v>65.217391304347828</v>
      </c>
      <c r="M45" s="35">
        <v>7</v>
      </c>
      <c r="N45" s="32">
        <f t="shared" si="7"/>
        <v>30.434782608695656</v>
      </c>
      <c r="O45" s="99">
        <f t="shared" si="19"/>
        <v>1</v>
      </c>
      <c r="P45" s="32">
        <f t="shared" si="8"/>
        <v>4.3478260869565215</v>
      </c>
      <c r="Q45" s="35">
        <v>0</v>
      </c>
      <c r="R45" s="32">
        <f t="shared" si="9"/>
        <v>0</v>
      </c>
      <c r="S45" s="35">
        <v>2</v>
      </c>
      <c r="T45" s="32">
        <f t="shared" si="10"/>
        <v>8.695652173913043</v>
      </c>
      <c r="U45" s="35">
        <v>2</v>
      </c>
      <c r="V45" s="32">
        <f t="shared" si="11"/>
        <v>8.695652173913043</v>
      </c>
      <c r="W45" s="35">
        <v>0</v>
      </c>
      <c r="X45" s="32">
        <f t="shared" si="12"/>
        <v>0</v>
      </c>
      <c r="Y45" s="35">
        <v>5</v>
      </c>
      <c r="Z45" s="32">
        <f t="shared" si="13"/>
        <v>21.739130434782609</v>
      </c>
      <c r="AA45" s="35">
        <v>0</v>
      </c>
      <c r="AB45" s="32">
        <f t="shared" si="14"/>
        <v>0</v>
      </c>
      <c r="AC45" s="32">
        <f t="shared" si="15"/>
        <v>0</v>
      </c>
      <c r="AD45" s="35">
        <v>1</v>
      </c>
      <c r="AE45" s="32">
        <f t="shared" si="16"/>
        <v>4.3478260869565215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22</v>
      </c>
      <c r="D46" s="35">
        <v>17</v>
      </c>
      <c r="E46" s="32">
        <f t="shared" si="2"/>
        <v>77.272727272727266</v>
      </c>
      <c r="F46" s="35">
        <v>6</v>
      </c>
      <c r="G46" s="32">
        <f t="shared" si="3"/>
        <v>35.294117647058826</v>
      </c>
      <c r="H46" s="106">
        <f t="shared" si="0"/>
        <v>15</v>
      </c>
      <c r="I46" s="32">
        <f t="shared" si="4"/>
        <v>88.235294117647058</v>
      </c>
      <c r="J46" s="32">
        <f t="shared" si="5"/>
        <v>68.181818181818173</v>
      </c>
      <c r="K46" s="35">
        <v>14</v>
      </c>
      <c r="L46" s="32">
        <f t="shared" si="6"/>
        <v>82.35294117647058</v>
      </c>
      <c r="M46" s="35">
        <v>1</v>
      </c>
      <c r="N46" s="32">
        <f t="shared" si="7"/>
        <v>5.8823529411764701</v>
      </c>
      <c r="O46" s="99">
        <f t="shared" si="19"/>
        <v>2</v>
      </c>
      <c r="P46" s="32">
        <f t="shared" si="8"/>
        <v>11.76470588235294</v>
      </c>
      <c r="Q46" s="35">
        <v>0</v>
      </c>
      <c r="R46" s="32">
        <f t="shared" si="9"/>
        <v>0</v>
      </c>
      <c r="S46" s="35">
        <v>6</v>
      </c>
      <c r="T46" s="32">
        <f t="shared" si="10"/>
        <v>35.294117647058826</v>
      </c>
      <c r="U46" s="35">
        <v>1</v>
      </c>
      <c r="V46" s="32">
        <f t="shared" si="11"/>
        <v>5.8823529411764701</v>
      </c>
      <c r="W46" s="35">
        <v>1</v>
      </c>
      <c r="X46" s="32">
        <f t="shared" si="12"/>
        <v>5.8823529411764701</v>
      </c>
      <c r="Y46" s="35">
        <v>4</v>
      </c>
      <c r="Z46" s="32">
        <f t="shared" si="13"/>
        <v>23.52941176470588</v>
      </c>
      <c r="AA46" s="35">
        <v>0</v>
      </c>
      <c r="AB46" s="32">
        <f t="shared" si="14"/>
        <v>0</v>
      </c>
      <c r="AC46" s="32">
        <f t="shared" si="15"/>
        <v>0</v>
      </c>
      <c r="AD46" s="35">
        <v>3</v>
      </c>
      <c r="AE46" s="32">
        <f t="shared" si="16"/>
        <v>17.647058823529413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26</v>
      </c>
      <c r="D47" s="35">
        <v>20</v>
      </c>
      <c r="E47" s="32">
        <f t="shared" si="2"/>
        <v>76.923076923076934</v>
      </c>
      <c r="F47" s="35">
        <v>7</v>
      </c>
      <c r="G47" s="32">
        <f t="shared" si="3"/>
        <v>35</v>
      </c>
      <c r="H47" s="106">
        <f t="shared" si="0"/>
        <v>19</v>
      </c>
      <c r="I47" s="32">
        <f t="shared" si="4"/>
        <v>95</v>
      </c>
      <c r="J47" s="32">
        <f t="shared" si="5"/>
        <v>73.076923076923066</v>
      </c>
      <c r="K47" s="35">
        <v>14</v>
      </c>
      <c r="L47" s="32">
        <f t="shared" si="6"/>
        <v>70</v>
      </c>
      <c r="M47" s="35">
        <v>5</v>
      </c>
      <c r="N47" s="32">
        <f t="shared" si="7"/>
        <v>25</v>
      </c>
      <c r="O47" s="99">
        <f t="shared" si="19"/>
        <v>1</v>
      </c>
      <c r="P47" s="32">
        <f t="shared" si="8"/>
        <v>5</v>
      </c>
      <c r="Q47" s="35">
        <v>0</v>
      </c>
      <c r="R47" s="32">
        <f t="shared" si="9"/>
        <v>0</v>
      </c>
      <c r="S47" s="35">
        <v>4</v>
      </c>
      <c r="T47" s="32">
        <f t="shared" si="10"/>
        <v>20</v>
      </c>
      <c r="U47" s="35">
        <v>1</v>
      </c>
      <c r="V47" s="32">
        <f t="shared" si="11"/>
        <v>5</v>
      </c>
      <c r="W47" s="35">
        <v>0</v>
      </c>
      <c r="X47" s="32">
        <f t="shared" si="12"/>
        <v>0</v>
      </c>
      <c r="Y47" s="35">
        <v>3</v>
      </c>
      <c r="Z47" s="32">
        <f t="shared" si="13"/>
        <v>15</v>
      </c>
      <c r="AA47" s="35">
        <v>2</v>
      </c>
      <c r="AB47" s="32">
        <f t="shared" si="14"/>
        <v>10</v>
      </c>
      <c r="AC47" s="32">
        <f t="shared" si="15"/>
        <v>66.666666666666657</v>
      </c>
      <c r="AD47" s="35">
        <v>1</v>
      </c>
      <c r="AE47" s="32">
        <f t="shared" si="16"/>
        <v>5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32</v>
      </c>
      <c r="D48" s="35">
        <v>31</v>
      </c>
      <c r="E48" s="32">
        <f t="shared" si="2"/>
        <v>96.875</v>
      </c>
      <c r="F48" s="35">
        <v>11</v>
      </c>
      <c r="G48" s="32">
        <f t="shared" si="3"/>
        <v>35.483870967741936</v>
      </c>
      <c r="H48" s="106">
        <f t="shared" si="0"/>
        <v>31</v>
      </c>
      <c r="I48" s="32">
        <f t="shared" si="4"/>
        <v>100</v>
      </c>
      <c r="J48" s="32">
        <f t="shared" si="5"/>
        <v>96.875</v>
      </c>
      <c r="K48" s="35">
        <v>26</v>
      </c>
      <c r="L48" s="32">
        <f t="shared" si="6"/>
        <v>83.870967741935488</v>
      </c>
      <c r="M48" s="35">
        <v>5</v>
      </c>
      <c r="N48" s="32">
        <f t="shared" si="7"/>
        <v>16.129032258064516</v>
      </c>
      <c r="O48" s="99">
        <f t="shared" si="19"/>
        <v>0</v>
      </c>
      <c r="P48" s="32">
        <f t="shared" si="8"/>
        <v>0</v>
      </c>
      <c r="Q48" s="35">
        <v>0</v>
      </c>
      <c r="R48" s="32">
        <f t="shared" si="9"/>
        <v>0</v>
      </c>
      <c r="S48" s="35">
        <v>6</v>
      </c>
      <c r="T48" s="32">
        <f t="shared" si="10"/>
        <v>19.35483870967742</v>
      </c>
      <c r="U48" s="35">
        <v>2</v>
      </c>
      <c r="V48" s="32">
        <f t="shared" si="11"/>
        <v>6.4516129032258061</v>
      </c>
      <c r="W48" s="35">
        <v>0</v>
      </c>
      <c r="X48" s="32">
        <f t="shared" si="12"/>
        <v>0</v>
      </c>
      <c r="Y48" s="35">
        <v>0</v>
      </c>
      <c r="Z48" s="32">
        <f t="shared" si="13"/>
        <v>0</v>
      </c>
      <c r="AA48" s="35">
        <v>4</v>
      </c>
      <c r="AB48" s="32">
        <f t="shared" si="14"/>
        <v>12.903225806451612</v>
      </c>
      <c r="AC48" s="32">
        <f t="shared" si="15"/>
        <v>0</v>
      </c>
      <c r="AD48" s="35">
        <v>2</v>
      </c>
      <c r="AE48" s="32">
        <f t="shared" si="16"/>
        <v>6.4516129032258061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19</v>
      </c>
      <c r="D49" s="35">
        <v>18</v>
      </c>
      <c r="E49" s="32">
        <f t="shared" si="2"/>
        <v>94.73684210526315</v>
      </c>
      <c r="F49" s="35">
        <v>4</v>
      </c>
      <c r="G49" s="32">
        <f t="shared" si="3"/>
        <v>22.222222222222221</v>
      </c>
      <c r="H49" s="106">
        <f t="shared" si="0"/>
        <v>18</v>
      </c>
      <c r="I49" s="32">
        <f t="shared" si="4"/>
        <v>100</v>
      </c>
      <c r="J49" s="32">
        <f t="shared" si="5"/>
        <v>94.73684210526315</v>
      </c>
      <c r="K49" s="35">
        <v>17</v>
      </c>
      <c r="L49" s="32">
        <f t="shared" si="6"/>
        <v>94.444444444444443</v>
      </c>
      <c r="M49" s="35">
        <v>1</v>
      </c>
      <c r="N49" s="32">
        <f t="shared" si="7"/>
        <v>5.5555555555555554</v>
      </c>
      <c r="O49" s="99">
        <f t="shared" si="19"/>
        <v>0</v>
      </c>
      <c r="P49" s="32">
        <f t="shared" si="8"/>
        <v>0</v>
      </c>
      <c r="Q49" s="35">
        <v>0</v>
      </c>
      <c r="R49" s="32">
        <f t="shared" si="9"/>
        <v>0</v>
      </c>
      <c r="S49" s="35">
        <v>2</v>
      </c>
      <c r="T49" s="32">
        <f t="shared" si="10"/>
        <v>11.111111111111111</v>
      </c>
      <c r="U49" s="35">
        <v>0</v>
      </c>
      <c r="V49" s="32">
        <f t="shared" si="11"/>
        <v>0</v>
      </c>
      <c r="W49" s="35">
        <v>0</v>
      </c>
      <c r="X49" s="32">
        <f t="shared" si="12"/>
        <v>0</v>
      </c>
      <c r="Y49" s="35">
        <v>1</v>
      </c>
      <c r="Z49" s="32">
        <f t="shared" si="13"/>
        <v>5.5555555555555554</v>
      </c>
      <c r="AA49" s="35">
        <v>1</v>
      </c>
      <c r="AB49" s="32">
        <f t="shared" si="14"/>
        <v>5.5555555555555554</v>
      </c>
      <c r="AC49" s="32">
        <f t="shared" si="15"/>
        <v>100</v>
      </c>
      <c r="AD49" s="35">
        <v>6</v>
      </c>
      <c r="AE49" s="32">
        <f t="shared" si="16"/>
        <v>33.333333333333329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22</v>
      </c>
      <c r="D50" s="35">
        <v>22</v>
      </c>
      <c r="E50" s="32">
        <f t="shared" si="2"/>
        <v>100</v>
      </c>
      <c r="F50" s="35">
        <v>0</v>
      </c>
      <c r="G50" s="32">
        <f t="shared" si="3"/>
        <v>0</v>
      </c>
      <c r="H50" s="106">
        <f t="shared" si="0"/>
        <v>21</v>
      </c>
      <c r="I50" s="32">
        <f t="shared" si="4"/>
        <v>95.454545454545453</v>
      </c>
      <c r="J50" s="32">
        <f t="shared" si="5"/>
        <v>95.454545454545453</v>
      </c>
      <c r="K50" s="35">
        <v>17</v>
      </c>
      <c r="L50" s="32">
        <f t="shared" si="6"/>
        <v>77.272727272727266</v>
      </c>
      <c r="M50" s="35">
        <v>4</v>
      </c>
      <c r="N50" s="32">
        <f t="shared" si="7"/>
        <v>18.181818181818183</v>
      </c>
      <c r="O50" s="99">
        <f t="shared" si="19"/>
        <v>1</v>
      </c>
      <c r="P50" s="32">
        <f t="shared" si="8"/>
        <v>4.5454545454545459</v>
      </c>
      <c r="Q50" s="35">
        <v>1</v>
      </c>
      <c r="R50" s="32">
        <f t="shared" si="9"/>
        <v>100</v>
      </c>
      <c r="S50" s="35">
        <v>8</v>
      </c>
      <c r="T50" s="32">
        <f t="shared" si="10"/>
        <v>36.363636363636367</v>
      </c>
      <c r="U50" s="35">
        <v>0</v>
      </c>
      <c r="V50" s="32">
        <f t="shared" si="11"/>
        <v>0</v>
      </c>
      <c r="W50" s="35">
        <v>2</v>
      </c>
      <c r="X50" s="32">
        <f t="shared" si="12"/>
        <v>9.0909090909090917</v>
      </c>
      <c r="Y50" s="35">
        <v>2</v>
      </c>
      <c r="Z50" s="32">
        <f t="shared" si="13"/>
        <v>9.0909090909090917</v>
      </c>
      <c r="AA50" s="35">
        <v>0</v>
      </c>
      <c r="AB50" s="32">
        <f t="shared" si="14"/>
        <v>0</v>
      </c>
      <c r="AC50" s="32">
        <f t="shared" si="15"/>
        <v>0</v>
      </c>
      <c r="AD50" s="35">
        <v>1</v>
      </c>
      <c r="AE50" s="32">
        <f t="shared" si="16"/>
        <v>4.5454545454545459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27</v>
      </c>
      <c r="D51" s="35">
        <v>27</v>
      </c>
      <c r="E51" s="32">
        <f t="shared" si="2"/>
        <v>100</v>
      </c>
      <c r="F51" s="35">
        <v>4</v>
      </c>
      <c r="G51" s="32">
        <f t="shared" si="3"/>
        <v>14.814814814814813</v>
      </c>
      <c r="H51" s="106">
        <f t="shared" si="0"/>
        <v>26</v>
      </c>
      <c r="I51" s="32">
        <f t="shared" si="4"/>
        <v>96.296296296296291</v>
      </c>
      <c r="J51" s="32">
        <f t="shared" si="5"/>
        <v>96.296296296296291</v>
      </c>
      <c r="K51" s="35">
        <v>13</v>
      </c>
      <c r="L51" s="32">
        <f t="shared" si="6"/>
        <v>48.148148148148145</v>
      </c>
      <c r="M51" s="35">
        <v>13</v>
      </c>
      <c r="N51" s="32">
        <f t="shared" si="7"/>
        <v>48.148148148148145</v>
      </c>
      <c r="O51" s="99">
        <f t="shared" si="19"/>
        <v>1</v>
      </c>
      <c r="P51" s="32">
        <f t="shared" si="8"/>
        <v>3.7037037037037033</v>
      </c>
      <c r="Q51" s="35">
        <v>0</v>
      </c>
      <c r="R51" s="32">
        <f t="shared" si="9"/>
        <v>0</v>
      </c>
      <c r="S51" s="35">
        <v>1</v>
      </c>
      <c r="T51" s="32">
        <f t="shared" si="10"/>
        <v>3.7037037037037033</v>
      </c>
      <c r="U51" s="35">
        <v>0</v>
      </c>
      <c r="V51" s="32">
        <f t="shared" si="11"/>
        <v>0</v>
      </c>
      <c r="W51" s="35">
        <v>0</v>
      </c>
      <c r="X51" s="32">
        <f t="shared" si="12"/>
        <v>0</v>
      </c>
      <c r="Y51" s="35">
        <v>0</v>
      </c>
      <c r="Z51" s="32">
        <f t="shared" si="13"/>
        <v>0</v>
      </c>
      <c r="AA51" s="35">
        <v>0</v>
      </c>
      <c r="AB51" s="32">
        <f t="shared" si="14"/>
        <v>0</v>
      </c>
      <c r="AC51" s="32">
        <f t="shared" si="15"/>
        <v>0</v>
      </c>
      <c r="AD51" s="35">
        <v>1</v>
      </c>
      <c r="AE51" s="32">
        <f t="shared" si="16"/>
        <v>3.7037037037037033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25</v>
      </c>
      <c r="D52" s="35">
        <v>24</v>
      </c>
      <c r="E52" s="32">
        <f t="shared" si="2"/>
        <v>96</v>
      </c>
      <c r="F52" s="35">
        <v>7</v>
      </c>
      <c r="G52" s="32">
        <f t="shared" si="3"/>
        <v>29.166666666666668</v>
      </c>
      <c r="H52" s="106">
        <f t="shared" si="0"/>
        <v>22</v>
      </c>
      <c r="I52" s="32">
        <f t="shared" si="4"/>
        <v>91.666666666666657</v>
      </c>
      <c r="J52" s="32">
        <f t="shared" si="5"/>
        <v>88</v>
      </c>
      <c r="K52" s="35">
        <v>22</v>
      </c>
      <c r="L52" s="32">
        <f t="shared" si="6"/>
        <v>91.666666666666657</v>
      </c>
      <c r="M52" s="35">
        <v>0</v>
      </c>
      <c r="N52" s="32">
        <f t="shared" si="7"/>
        <v>0</v>
      </c>
      <c r="O52" s="99">
        <f t="shared" si="19"/>
        <v>2</v>
      </c>
      <c r="P52" s="32">
        <f t="shared" si="8"/>
        <v>8.3333333333333321</v>
      </c>
      <c r="Q52" s="35">
        <v>1</v>
      </c>
      <c r="R52" s="32">
        <f t="shared" si="9"/>
        <v>50</v>
      </c>
      <c r="S52" s="35">
        <v>4</v>
      </c>
      <c r="T52" s="32">
        <f t="shared" si="10"/>
        <v>16.666666666666664</v>
      </c>
      <c r="U52" s="35">
        <v>1</v>
      </c>
      <c r="V52" s="32">
        <f t="shared" si="11"/>
        <v>4.1666666666666661</v>
      </c>
      <c r="W52" s="35">
        <v>0</v>
      </c>
      <c r="X52" s="32">
        <f t="shared" si="12"/>
        <v>0</v>
      </c>
      <c r="Y52" s="35">
        <v>4</v>
      </c>
      <c r="Z52" s="32">
        <f t="shared" si="13"/>
        <v>16.666666666666664</v>
      </c>
      <c r="AA52" s="35">
        <v>0</v>
      </c>
      <c r="AB52" s="32">
        <f t="shared" si="14"/>
        <v>0</v>
      </c>
      <c r="AC52" s="32">
        <f t="shared" si="15"/>
        <v>0</v>
      </c>
      <c r="AD52" s="35">
        <v>2</v>
      </c>
      <c r="AE52" s="32">
        <f t="shared" si="16"/>
        <v>8.3333333333333321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39</v>
      </c>
      <c r="D53" s="35">
        <v>36</v>
      </c>
      <c r="E53" s="32">
        <f t="shared" si="2"/>
        <v>92.307692307692307</v>
      </c>
      <c r="F53" s="35">
        <v>12</v>
      </c>
      <c r="G53" s="32">
        <f t="shared" si="3"/>
        <v>33.333333333333329</v>
      </c>
      <c r="H53" s="106">
        <f t="shared" si="0"/>
        <v>29</v>
      </c>
      <c r="I53" s="32">
        <f t="shared" si="4"/>
        <v>80.555555555555557</v>
      </c>
      <c r="J53" s="32">
        <f t="shared" si="5"/>
        <v>74.358974358974365</v>
      </c>
      <c r="K53" s="35">
        <v>26</v>
      </c>
      <c r="L53" s="32">
        <f t="shared" si="6"/>
        <v>72.222222222222214</v>
      </c>
      <c r="M53" s="35">
        <v>3</v>
      </c>
      <c r="N53" s="32">
        <f t="shared" si="7"/>
        <v>8.3333333333333321</v>
      </c>
      <c r="O53" s="99">
        <f t="shared" si="19"/>
        <v>7</v>
      </c>
      <c r="P53" s="32">
        <f t="shared" si="8"/>
        <v>19.444444444444446</v>
      </c>
      <c r="Q53" s="35">
        <v>3</v>
      </c>
      <c r="R53" s="32">
        <f t="shared" si="9"/>
        <v>42.857142857142854</v>
      </c>
      <c r="S53" s="35">
        <v>6</v>
      </c>
      <c r="T53" s="32">
        <f t="shared" si="10"/>
        <v>16.666666666666664</v>
      </c>
      <c r="U53" s="35">
        <v>3</v>
      </c>
      <c r="V53" s="32">
        <f t="shared" si="11"/>
        <v>8.3333333333333321</v>
      </c>
      <c r="W53" s="35">
        <v>3</v>
      </c>
      <c r="X53" s="32">
        <f t="shared" si="12"/>
        <v>8.3333333333333321</v>
      </c>
      <c r="Y53" s="35">
        <v>6</v>
      </c>
      <c r="Z53" s="32">
        <f t="shared" si="13"/>
        <v>16.666666666666664</v>
      </c>
      <c r="AA53" s="35">
        <v>0</v>
      </c>
      <c r="AB53" s="32">
        <f t="shared" si="14"/>
        <v>0</v>
      </c>
      <c r="AC53" s="32">
        <f t="shared" si="15"/>
        <v>0</v>
      </c>
      <c r="AD53" s="35">
        <v>2</v>
      </c>
      <c r="AE53" s="32">
        <f t="shared" si="16"/>
        <v>5.5555555555555554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10</v>
      </c>
      <c r="D54" s="35">
        <v>10</v>
      </c>
      <c r="E54" s="32">
        <f t="shared" si="2"/>
        <v>100</v>
      </c>
      <c r="F54" s="35">
        <v>0</v>
      </c>
      <c r="G54" s="32">
        <f t="shared" si="3"/>
        <v>0</v>
      </c>
      <c r="H54" s="106">
        <f t="shared" si="0"/>
        <v>10</v>
      </c>
      <c r="I54" s="32">
        <f t="shared" si="4"/>
        <v>100</v>
      </c>
      <c r="J54" s="32">
        <f t="shared" si="5"/>
        <v>100</v>
      </c>
      <c r="K54" s="35">
        <v>10</v>
      </c>
      <c r="L54" s="32">
        <f t="shared" si="6"/>
        <v>100</v>
      </c>
      <c r="M54" s="35">
        <v>0</v>
      </c>
      <c r="N54" s="32">
        <f t="shared" si="7"/>
        <v>0</v>
      </c>
      <c r="O54" s="99">
        <f t="shared" si="19"/>
        <v>0</v>
      </c>
      <c r="P54" s="32">
        <f t="shared" si="8"/>
        <v>0</v>
      </c>
      <c r="Q54" s="35">
        <v>0</v>
      </c>
      <c r="R54" s="32">
        <f t="shared" si="9"/>
        <v>0</v>
      </c>
      <c r="S54" s="35">
        <v>2</v>
      </c>
      <c r="T54" s="32">
        <f t="shared" si="10"/>
        <v>20</v>
      </c>
      <c r="U54" s="35">
        <v>0</v>
      </c>
      <c r="V54" s="32">
        <f t="shared" si="11"/>
        <v>0</v>
      </c>
      <c r="W54" s="35">
        <v>0</v>
      </c>
      <c r="X54" s="32">
        <f t="shared" si="12"/>
        <v>0</v>
      </c>
      <c r="Y54" s="35">
        <v>3</v>
      </c>
      <c r="Z54" s="32">
        <f t="shared" si="13"/>
        <v>30</v>
      </c>
      <c r="AA54" s="35">
        <v>0</v>
      </c>
      <c r="AB54" s="32">
        <f t="shared" si="14"/>
        <v>0</v>
      </c>
      <c r="AC54" s="32">
        <f t="shared" si="15"/>
        <v>0</v>
      </c>
      <c r="AD54" s="35">
        <v>1</v>
      </c>
      <c r="AE54" s="32">
        <f t="shared" si="16"/>
        <v>10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497.25</v>
      </c>
      <c r="D55" s="10">
        <f>SUM(D56:D63)</f>
        <v>477.25</v>
      </c>
      <c r="E55" s="43">
        <f>IF(C55=0,0,D55/C55*100)</f>
        <v>95.977878330819507</v>
      </c>
      <c r="F55" s="10">
        <f>SUM(F56:F63)</f>
        <v>83</v>
      </c>
      <c r="G55" s="43">
        <f>IF(D55=0,0,F55/D55*100)</f>
        <v>17.391304347826086</v>
      </c>
      <c r="H55" s="61">
        <f>SUM(H56:H63)</f>
        <v>458.25</v>
      </c>
      <c r="I55" s="43">
        <f>IF(D55=0,0,H55/D55*100)</f>
        <v>96.018858040859087</v>
      </c>
      <c r="J55" s="43">
        <f>IF(C55=0,0,H55/C55*100)</f>
        <v>92.156862745098039</v>
      </c>
      <c r="K55" s="10">
        <f>SUM(K56:K63)</f>
        <v>357</v>
      </c>
      <c r="L55" s="43">
        <f>IF(D55=0,0,K55/D55*100)</f>
        <v>74.803562074384502</v>
      </c>
      <c r="M55" s="10">
        <f>SUM(M56:M63)</f>
        <v>101.25</v>
      </c>
      <c r="N55" s="43">
        <f>IF(D55=0,0,M55/D55*100)</f>
        <v>21.215295966474592</v>
      </c>
      <c r="O55" s="61">
        <f>SUM(O56:O63)</f>
        <v>19</v>
      </c>
      <c r="P55" s="43">
        <f>IF(D55=0,0,O55/D55*100)</f>
        <v>3.9811419591409116</v>
      </c>
      <c r="Q55" s="10">
        <f>SUM(Q56:Q63)</f>
        <v>7</v>
      </c>
      <c r="R55" s="43">
        <f t="shared" si="9"/>
        <v>36.84210526315789</v>
      </c>
      <c r="S55" s="10">
        <f>SUM(S56:S63)</f>
        <v>75</v>
      </c>
      <c r="T55" s="43">
        <f>IF(D55=0,0,S55/D55*100)</f>
        <v>15.71503404924044</v>
      </c>
      <c r="U55" s="10">
        <f>SUM(U56:U63)</f>
        <v>13</v>
      </c>
      <c r="V55" s="43">
        <f t="shared" si="11"/>
        <v>2.7239392352016765</v>
      </c>
      <c r="W55" s="10">
        <f>SUM(W56:W63)</f>
        <v>7</v>
      </c>
      <c r="X55" s="43">
        <f>IF(D55=0,0,W55/D55*100)</f>
        <v>1.4667365112624411</v>
      </c>
      <c r="Y55" s="10">
        <f>SUM(Y56:Y63)</f>
        <v>126</v>
      </c>
      <c r="Z55" s="43">
        <f>IF(D55=0,0,Y55/D55*100)</f>
        <v>26.401257202723937</v>
      </c>
      <c r="AA55" s="10">
        <f>SUM(AA56:AA63)</f>
        <v>7</v>
      </c>
      <c r="AB55" s="43">
        <f>IF(D55=0,0,AA55/D55*100)</f>
        <v>1.4667365112624411</v>
      </c>
      <c r="AC55" s="43">
        <f>IF(Y55=0,0,AA55/Y55*100)</f>
        <v>5.5555555555555554</v>
      </c>
      <c r="AD55" s="10">
        <f>SUM(AD56:AD63)</f>
        <v>45</v>
      </c>
      <c r="AE55" s="43">
        <f t="shared" si="16"/>
        <v>9.4290204295442646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12</v>
      </c>
      <c r="D56" s="35">
        <v>13</v>
      </c>
      <c r="E56" s="32">
        <f t="shared" si="2"/>
        <v>108.33333333333333</v>
      </c>
      <c r="F56" s="35">
        <v>3</v>
      </c>
      <c r="G56" s="32">
        <f t="shared" si="3"/>
        <v>23.076923076923077</v>
      </c>
      <c r="H56" s="106">
        <f t="shared" si="0"/>
        <v>13</v>
      </c>
      <c r="I56" s="32">
        <f t="shared" si="4"/>
        <v>100</v>
      </c>
      <c r="J56" s="32">
        <f t="shared" si="5"/>
        <v>108.33333333333333</v>
      </c>
      <c r="K56" s="35">
        <v>11</v>
      </c>
      <c r="L56" s="32">
        <f t="shared" si="6"/>
        <v>84.615384615384613</v>
      </c>
      <c r="M56" s="35">
        <v>2</v>
      </c>
      <c r="N56" s="32">
        <f t="shared" si="7"/>
        <v>15.384615384615385</v>
      </c>
      <c r="O56" s="99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2</v>
      </c>
      <c r="T56" s="32">
        <f t="shared" si="10"/>
        <v>15.384615384615385</v>
      </c>
      <c r="U56" s="35">
        <v>0</v>
      </c>
      <c r="V56" s="32">
        <f t="shared" si="11"/>
        <v>0</v>
      </c>
      <c r="W56" s="35">
        <v>0</v>
      </c>
      <c r="X56" s="32">
        <f t="shared" si="12"/>
        <v>0</v>
      </c>
      <c r="Y56" s="35">
        <v>0</v>
      </c>
      <c r="Z56" s="32">
        <f t="shared" si="13"/>
        <v>0</v>
      </c>
      <c r="AA56" s="35">
        <v>0</v>
      </c>
      <c r="AB56" s="32">
        <f t="shared" si="14"/>
        <v>0</v>
      </c>
      <c r="AC56" s="32">
        <f t="shared" si="15"/>
        <v>0</v>
      </c>
      <c r="AD56" s="35">
        <v>0</v>
      </c>
      <c r="AE56" s="32">
        <f t="shared" si="16"/>
        <v>0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1</v>
      </c>
      <c r="D57" s="35">
        <v>0</v>
      </c>
      <c r="E57" s="32">
        <f t="shared" si="2"/>
        <v>0</v>
      </c>
      <c r="F57" s="35">
        <v>0</v>
      </c>
      <c r="G57" s="32">
        <f t="shared" si="3"/>
        <v>0</v>
      </c>
      <c r="H57" s="106">
        <f t="shared" si="0"/>
        <v>0</v>
      </c>
      <c r="I57" s="32">
        <f t="shared" si="4"/>
        <v>0</v>
      </c>
      <c r="J57" s="32">
        <f t="shared" si="5"/>
        <v>0</v>
      </c>
      <c r="K57" s="35">
        <v>0</v>
      </c>
      <c r="L57" s="32">
        <f t="shared" si="6"/>
        <v>0</v>
      </c>
      <c r="M57" s="35">
        <v>0</v>
      </c>
      <c r="N57" s="32">
        <f t="shared" si="7"/>
        <v>0</v>
      </c>
      <c r="O57" s="99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0</v>
      </c>
      <c r="V57" s="32">
        <f t="shared" si="11"/>
        <v>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25</v>
      </c>
      <c r="D58" s="35">
        <v>25</v>
      </c>
      <c r="E58" s="32">
        <f t="shared" si="2"/>
        <v>100</v>
      </c>
      <c r="F58" s="35">
        <v>5</v>
      </c>
      <c r="G58" s="32">
        <f t="shared" si="3"/>
        <v>20</v>
      </c>
      <c r="H58" s="106">
        <f t="shared" si="0"/>
        <v>25</v>
      </c>
      <c r="I58" s="32">
        <f t="shared" si="4"/>
        <v>100</v>
      </c>
      <c r="J58" s="32">
        <f t="shared" si="5"/>
        <v>100</v>
      </c>
      <c r="K58" s="35">
        <v>20</v>
      </c>
      <c r="L58" s="32">
        <f t="shared" si="6"/>
        <v>80</v>
      </c>
      <c r="M58" s="35">
        <v>5</v>
      </c>
      <c r="N58" s="32">
        <f t="shared" si="7"/>
        <v>20</v>
      </c>
      <c r="O58" s="99">
        <f t="shared" si="20"/>
        <v>0</v>
      </c>
      <c r="P58" s="32">
        <f t="shared" si="8"/>
        <v>0</v>
      </c>
      <c r="Q58" s="35">
        <v>0</v>
      </c>
      <c r="R58" s="32">
        <f t="shared" si="9"/>
        <v>0</v>
      </c>
      <c r="S58" s="35">
        <v>2</v>
      </c>
      <c r="T58" s="32">
        <f t="shared" si="10"/>
        <v>8</v>
      </c>
      <c r="U58" s="35">
        <v>2</v>
      </c>
      <c r="V58" s="32">
        <f t="shared" si="11"/>
        <v>8</v>
      </c>
      <c r="W58" s="35">
        <v>0</v>
      </c>
      <c r="X58" s="32">
        <f t="shared" si="12"/>
        <v>0</v>
      </c>
      <c r="Y58" s="35">
        <v>66</v>
      </c>
      <c r="Z58" s="32">
        <f t="shared" si="13"/>
        <v>264</v>
      </c>
      <c r="AA58" s="35">
        <v>2</v>
      </c>
      <c r="AB58" s="32">
        <f t="shared" si="14"/>
        <v>8</v>
      </c>
      <c r="AC58" s="32">
        <f t="shared" si="15"/>
        <v>3.0303030303030303</v>
      </c>
      <c r="AD58" s="35">
        <v>2</v>
      </c>
      <c r="AE58" s="32">
        <f t="shared" si="16"/>
        <v>8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13</v>
      </c>
      <c r="D59" s="35">
        <v>13</v>
      </c>
      <c r="E59" s="32">
        <f t="shared" si="2"/>
        <v>100</v>
      </c>
      <c r="F59" s="35">
        <v>1</v>
      </c>
      <c r="G59" s="32">
        <f t="shared" si="3"/>
        <v>7.6923076923076925</v>
      </c>
      <c r="H59" s="106">
        <f t="shared" si="0"/>
        <v>12</v>
      </c>
      <c r="I59" s="32">
        <f t="shared" si="4"/>
        <v>92.307692307692307</v>
      </c>
      <c r="J59" s="32">
        <f t="shared" si="5"/>
        <v>92.307692307692307</v>
      </c>
      <c r="K59" s="35">
        <v>12</v>
      </c>
      <c r="L59" s="32">
        <f t="shared" si="6"/>
        <v>92.307692307692307</v>
      </c>
      <c r="M59" s="35">
        <v>0</v>
      </c>
      <c r="N59" s="32">
        <f t="shared" si="7"/>
        <v>0</v>
      </c>
      <c r="O59" s="99">
        <f t="shared" si="20"/>
        <v>1</v>
      </c>
      <c r="P59" s="32">
        <f t="shared" si="8"/>
        <v>7.6923076923076925</v>
      </c>
      <c r="Q59" s="35">
        <v>0</v>
      </c>
      <c r="R59" s="32">
        <f t="shared" si="9"/>
        <v>0</v>
      </c>
      <c r="S59" s="35">
        <v>2</v>
      </c>
      <c r="T59" s="32">
        <f t="shared" si="10"/>
        <v>15.384615384615385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2</v>
      </c>
      <c r="Z59" s="32">
        <f t="shared" si="13"/>
        <v>15.384615384615385</v>
      </c>
      <c r="AA59" s="35">
        <v>0</v>
      </c>
      <c r="AB59" s="32">
        <f t="shared" si="14"/>
        <v>0</v>
      </c>
      <c r="AC59" s="32">
        <f t="shared" si="15"/>
        <v>0</v>
      </c>
      <c r="AD59" s="35">
        <v>0</v>
      </c>
      <c r="AE59" s="32">
        <f t="shared" si="16"/>
        <v>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234</v>
      </c>
      <c r="D60" s="35">
        <v>227</v>
      </c>
      <c r="E60" s="32">
        <f t="shared" si="2"/>
        <v>97.008547008547012</v>
      </c>
      <c r="F60" s="35">
        <v>41</v>
      </c>
      <c r="G60" s="32">
        <f t="shared" si="3"/>
        <v>18.06167400881057</v>
      </c>
      <c r="H60" s="106">
        <f t="shared" si="0"/>
        <v>222</v>
      </c>
      <c r="I60" s="32">
        <f t="shared" si="4"/>
        <v>97.797356828193841</v>
      </c>
      <c r="J60" s="32">
        <f t="shared" si="5"/>
        <v>94.871794871794862</v>
      </c>
      <c r="K60" s="35">
        <v>173</v>
      </c>
      <c r="L60" s="32">
        <f t="shared" si="6"/>
        <v>76.211453744493397</v>
      </c>
      <c r="M60" s="35">
        <v>49</v>
      </c>
      <c r="N60" s="32">
        <f t="shared" si="7"/>
        <v>21.58590308370044</v>
      </c>
      <c r="O60" s="99">
        <f t="shared" si="20"/>
        <v>5</v>
      </c>
      <c r="P60" s="32">
        <f t="shared" si="8"/>
        <v>2.2026431718061676</v>
      </c>
      <c r="Q60" s="35">
        <v>5</v>
      </c>
      <c r="R60" s="32">
        <f t="shared" si="9"/>
        <v>100</v>
      </c>
      <c r="S60" s="35">
        <v>33</v>
      </c>
      <c r="T60" s="32">
        <f t="shared" si="10"/>
        <v>14.537444933920703</v>
      </c>
      <c r="U60" s="35">
        <v>5</v>
      </c>
      <c r="V60" s="32">
        <f t="shared" si="11"/>
        <v>2.2026431718061676</v>
      </c>
      <c r="W60" s="35">
        <v>2</v>
      </c>
      <c r="X60" s="32">
        <f t="shared" si="12"/>
        <v>0.88105726872246704</v>
      </c>
      <c r="Y60" s="35">
        <v>23</v>
      </c>
      <c r="Z60" s="32">
        <f t="shared" si="13"/>
        <v>10.13215859030837</v>
      </c>
      <c r="AA60" s="35">
        <v>0</v>
      </c>
      <c r="AB60" s="32">
        <f t="shared" si="14"/>
        <v>0</v>
      </c>
      <c r="AC60" s="32">
        <f t="shared" si="15"/>
        <v>0</v>
      </c>
      <c r="AD60" s="35">
        <v>25</v>
      </c>
      <c r="AE60" s="32">
        <f t="shared" si="16"/>
        <v>11.013215859030836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10</v>
      </c>
      <c r="D61" s="35">
        <v>10</v>
      </c>
      <c r="E61" s="32">
        <f t="shared" si="2"/>
        <v>100</v>
      </c>
      <c r="F61" s="35">
        <v>2</v>
      </c>
      <c r="G61" s="32">
        <f t="shared" si="3"/>
        <v>20</v>
      </c>
      <c r="H61" s="106">
        <f t="shared" si="0"/>
        <v>10</v>
      </c>
      <c r="I61" s="32">
        <f t="shared" si="4"/>
        <v>100</v>
      </c>
      <c r="J61" s="32">
        <f t="shared" si="5"/>
        <v>100</v>
      </c>
      <c r="K61" s="35">
        <v>10</v>
      </c>
      <c r="L61" s="32">
        <f t="shared" si="6"/>
        <v>100</v>
      </c>
      <c r="M61" s="35">
        <v>0</v>
      </c>
      <c r="N61" s="32">
        <f t="shared" si="7"/>
        <v>0</v>
      </c>
      <c r="O61" s="99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2</v>
      </c>
      <c r="T61" s="32">
        <f t="shared" si="10"/>
        <v>20</v>
      </c>
      <c r="U61" s="35">
        <v>0</v>
      </c>
      <c r="V61" s="32">
        <f t="shared" si="11"/>
        <v>0</v>
      </c>
      <c r="W61" s="35">
        <v>0</v>
      </c>
      <c r="X61" s="32">
        <f t="shared" si="12"/>
        <v>0</v>
      </c>
      <c r="Y61" s="35">
        <v>3</v>
      </c>
      <c r="Z61" s="32">
        <f t="shared" si="13"/>
        <v>30</v>
      </c>
      <c r="AA61" s="35">
        <v>0</v>
      </c>
      <c r="AB61" s="32">
        <f t="shared" si="14"/>
        <v>0</v>
      </c>
      <c r="AC61" s="32">
        <f t="shared" si="15"/>
        <v>0</v>
      </c>
      <c r="AD61" s="35">
        <v>2</v>
      </c>
      <c r="AE61" s="32">
        <f t="shared" si="16"/>
        <v>20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48.25</v>
      </c>
      <c r="D62" s="35">
        <v>47.25</v>
      </c>
      <c r="E62" s="32">
        <f t="shared" si="2"/>
        <v>97.92746113989638</v>
      </c>
      <c r="F62" s="35">
        <v>4</v>
      </c>
      <c r="G62" s="32">
        <f t="shared" si="3"/>
        <v>8.4656084656084651</v>
      </c>
      <c r="H62" s="106">
        <f t="shared" si="0"/>
        <v>46.25</v>
      </c>
      <c r="I62" s="32">
        <f t="shared" si="4"/>
        <v>97.883597883597886</v>
      </c>
      <c r="J62" s="32">
        <f t="shared" si="5"/>
        <v>95.854922279792746</v>
      </c>
      <c r="K62" s="35">
        <v>30</v>
      </c>
      <c r="L62" s="32">
        <f t="shared" si="6"/>
        <v>63.492063492063487</v>
      </c>
      <c r="M62" s="35">
        <v>16.25</v>
      </c>
      <c r="N62" s="32">
        <f t="shared" si="7"/>
        <v>34.391534391534393</v>
      </c>
      <c r="O62" s="99">
        <f t="shared" si="20"/>
        <v>1</v>
      </c>
      <c r="P62" s="32">
        <f t="shared" si="8"/>
        <v>2.1164021164021163</v>
      </c>
      <c r="Q62" s="35">
        <v>0</v>
      </c>
      <c r="R62" s="32">
        <f t="shared" si="9"/>
        <v>0</v>
      </c>
      <c r="S62" s="35">
        <v>6</v>
      </c>
      <c r="T62" s="32">
        <f t="shared" si="10"/>
        <v>12.698412698412698</v>
      </c>
      <c r="U62" s="35">
        <v>0</v>
      </c>
      <c r="V62" s="32">
        <f t="shared" si="11"/>
        <v>0</v>
      </c>
      <c r="W62" s="35">
        <v>1</v>
      </c>
      <c r="X62" s="32">
        <f t="shared" si="12"/>
        <v>2.1164021164021163</v>
      </c>
      <c r="Y62" s="35">
        <v>8</v>
      </c>
      <c r="Z62" s="32">
        <f t="shared" si="13"/>
        <v>16.93121693121693</v>
      </c>
      <c r="AA62" s="35">
        <v>0</v>
      </c>
      <c r="AB62" s="32">
        <f t="shared" si="14"/>
        <v>0</v>
      </c>
      <c r="AC62" s="32">
        <f t="shared" si="15"/>
        <v>0</v>
      </c>
      <c r="AD62" s="35">
        <v>4</v>
      </c>
      <c r="AE62" s="32">
        <f t="shared" si="16"/>
        <v>8.4656084656084651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154</v>
      </c>
      <c r="D63" s="35">
        <v>142</v>
      </c>
      <c r="E63" s="32">
        <f t="shared" si="2"/>
        <v>92.20779220779221</v>
      </c>
      <c r="F63" s="35">
        <v>27</v>
      </c>
      <c r="G63" s="32">
        <f t="shared" si="3"/>
        <v>19.014084507042252</v>
      </c>
      <c r="H63" s="106">
        <f t="shared" si="0"/>
        <v>130</v>
      </c>
      <c r="I63" s="32">
        <f t="shared" si="4"/>
        <v>91.549295774647888</v>
      </c>
      <c r="J63" s="32">
        <f t="shared" si="5"/>
        <v>84.415584415584405</v>
      </c>
      <c r="K63" s="35">
        <v>101</v>
      </c>
      <c r="L63" s="32">
        <f t="shared" si="6"/>
        <v>71.126760563380287</v>
      </c>
      <c r="M63" s="35">
        <v>29</v>
      </c>
      <c r="N63" s="32">
        <f t="shared" si="7"/>
        <v>20.422535211267608</v>
      </c>
      <c r="O63" s="99">
        <f t="shared" si="20"/>
        <v>12</v>
      </c>
      <c r="P63" s="32">
        <f t="shared" si="8"/>
        <v>8.4507042253521121</v>
      </c>
      <c r="Q63" s="35">
        <v>2</v>
      </c>
      <c r="R63" s="32">
        <f t="shared" si="9"/>
        <v>16.666666666666664</v>
      </c>
      <c r="S63" s="35">
        <v>28</v>
      </c>
      <c r="T63" s="32">
        <f t="shared" si="10"/>
        <v>19.718309859154928</v>
      </c>
      <c r="U63" s="35">
        <v>6</v>
      </c>
      <c r="V63" s="32">
        <f t="shared" si="11"/>
        <v>4.225352112676056</v>
      </c>
      <c r="W63" s="35">
        <v>4</v>
      </c>
      <c r="X63" s="32">
        <f t="shared" si="12"/>
        <v>2.8169014084507045</v>
      </c>
      <c r="Y63" s="35">
        <v>24</v>
      </c>
      <c r="Z63" s="32">
        <f t="shared" si="13"/>
        <v>16.901408450704224</v>
      </c>
      <c r="AA63" s="35">
        <v>5</v>
      </c>
      <c r="AB63" s="32">
        <f t="shared" si="14"/>
        <v>3.5211267605633805</v>
      </c>
      <c r="AC63" s="32">
        <f t="shared" si="15"/>
        <v>20.833333333333336</v>
      </c>
      <c r="AD63" s="35">
        <v>12</v>
      </c>
      <c r="AE63" s="32">
        <f t="shared" si="16"/>
        <v>8.4507042253521121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27</v>
      </c>
      <c r="D64" s="10">
        <f>SUM(D65:D71)</f>
        <v>41</v>
      </c>
      <c r="E64" s="43">
        <f>IF(C64=0,0,D64/C64*100)</f>
        <v>151.85185185185185</v>
      </c>
      <c r="F64" s="10">
        <f>SUM(F65:F71)</f>
        <v>5</v>
      </c>
      <c r="G64" s="43">
        <f>IF(D64=0,0,F64/D64*100)</f>
        <v>12.195121951219512</v>
      </c>
      <c r="H64" s="61">
        <f>SUM(H65:H71)</f>
        <v>40</v>
      </c>
      <c r="I64" s="43">
        <f>IF(D64=0,0,H64/D64*100)</f>
        <v>97.560975609756099</v>
      </c>
      <c r="J64" s="43">
        <f>IF(C64=0,0,H64/C64*100)</f>
        <v>148.14814814814815</v>
      </c>
      <c r="K64" s="10">
        <f>SUM(K65:K71)</f>
        <v>36</v>
      </c>
      <c r="L64" s="43">
        <f>IF(D64=0,0,K64/D64*100)</f>
        <v>87.804878048780495</v>
      </c>
      <c r="M64" s="10">
        <f>SUM(M65:M71)</f>
        <v>4</v>
      </c>
      <c r="N64" s="43">
        <f>IF(D64=0,0,M64/D64*100)</f>
        <v>9.7560975609756095</v>
      </c>
      <c r="O64" s="61">
        <f>SUM(O65:O71)</f>
        <v>1</v>
      </c>
      <c r="P64" s="43">
        <f>IF(D64=0,0,O64/D64*100)</f>
        <v>2.4390243902439024</v>
      </c>
      <c r="Q64" s="10">
        <f>SUM(Q65:Q71)</f>
        <v>1</v>
      </c>
      <c r="R64" s="43">
        <f t="shared" si="9"/>
        <v>100</v>
      </c>
      <c r="S64" s="10">
        <f>SUM(S65:S71)</f>
        <v>19</v>
      </c>
      <c r="T64" s="43">
        <f>IF(D64=0,0,S64/D64*100)</f>
        <v>46.341463414634148</v>
      </c>
      <c r="U64" s="10">
        <f>SUM(U65:U71)</f>
        <v>2</v>
      </c>
      <c r="V64" s="43">
        <f t="shared" si="11"/>
        <v>4.8780487804878048</v>
      </c>
      <c r="W64" s="10">
        <f>SUM(W65:W71)</f>
        <v>0</v>
      </c>
      <c r="X64" s="43">
        <f>IF(D64=0,0,W64/D64*100)</f>
        <v>0</v>
      </c>
      <c r="Y64" s="10">
        <f>SUM(Y65:Y71)</f>
        <v>2</v>
      </c>
      <c r="Z64" s="43">
        <f>IF(D64=0,0,Y64/D64*100)</f>
        <v>4.8780487804878048</v>
      </c>
      <c r="AA64" s="10">
        <f>SUM(AA65:AA71)</f>
        <v>1</v>
      </c>
      <c r="AB64" s="43">
        <f>IF(D64=0,0,AA64/D64*100)</f>
        <v>2.4390243902439024</v>
      </c>
      <c r="AC64" s="43">
        <f>IF(Y64=0,0,AA64/Y64*100)</f>
        <v>50</v>
      </c>
      <c r="AD64" s="10">
        <f>SUM(AD65:AD71)</f>
        <v>3</v>
      </c>
      <c r="AE64" s="43">
        <f t="shared" si="16"/>
        <v>7.3170731707317067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2</v>
      </c>
      <c r="D65" s="35">
        <v>2</v>
      </c>
      <c r="E65" s="32">
        <f t="shared" si="2"/>
        <v>100</v>
      </c>
      <c r="F65" s="35">
        <v>0</v>
      </c>
      <c r="G65" s="32">
        <f t="shared" si="3"/>
        <v>0</v>
      </c>
      <c r="H65" s="106">
        <f t="shared" si="0"/>
        <v>2</v>
      </c>
      <c r="I65" s="32">
        <f t="shared" si="4"/>
        <v>100</v>
      </c>
      <c r="J65" s="32">
        <f t="shared" si="5"/>
        <v>100</v>
      </c>
      <c r="K65" s="35">
        <v>2</v>
      </c>
      <c r="L65" s="32">
        <f t="shared" si="6"/>
        <v>100</v>
      </c>
      <c r="M65" s="35">
        <v>0</v>
      </c>
      <c r="N65" s="32">
        <f t="shared" si="7"/>
        <v>0</v>
      </c>
      <c r="O65" s="99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0</v>
      </c>
      <c r="T65" s="32">
        <f t="shared" si="10"/>
        <v>0</v>
      </c>
      <c r="U65" s="35">
        <v>0</v>
      </c>
      <c r="V65" s="32">
        <f t="shared" si="11"/>
        <v>0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0</v>
      </c>
      <c r="D66" s="35">
        <v>0</v>
      </c>
      <c r="E66" s="32">
        <f t="shared" si="2"/>
        <v>0</v>
      </c>
      <c r="F66" s="35">
        <v>0</v>
      </c>
      <c r="G66" s="32">
        <f t="shared" si="3"/>
        <v>0</v>
      </c>
      <c r="H66" s="106">
        <f t="shared" si="0"/>
        <v>0</v>
      </c>
      <c r="I66" s="32">
        <f t="shared" si="4"/>
        <v>0</v>
      </c>
      <c r="J66" s="32">
        <f t="shared" si="5"/>
        <v>0</v>
      </c>
      <c r="K66" s="35">
        <v>0</v>
      </c>
      <c r="L66" s="32">
        <f t="shared" si="6"/>
        <v>0</v>
      </c>
      <c r="M66" s="35">
        <v>0</v>
      </c>
      <c r="N66" s="32">
        <f t="shared" si="7"/>
        <v>0</v>
      </c>
      <c r="O66" s="99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4</v>
      </c>
      <c r="D67" s="35">
        <v>3</v>
      </c>
      <c r="E67" s="32">
        <f t="shared" si="2"/>
        <v>75</v>
      </c>
      <c r="F67" s="35">
        <v>0</v>
      </c>
      <c r="G67" s="32">
        <f t="shared" si="3"/>
        <v>0</v>
      </c>
      <c r="H67" s="106">
        <f t="shared" si="0"/>
        <v>3</v>
      </c>
      <c r="I67" s="32">
        <f t="shared" si="4"/>
        <v>100</v>
      </c>
      <c r="J67" s="32">
        <f t="shared" si="5"/>
        <v>75</v>
      </c>
      <c r="K67" s="35">
        <v>3</v>
      </c>
      <c r="L67" s="32">
        <f t="shared" si="6"/>
        <v>100</v>
      </c>
      <c r="M67" s="35">
        <v>0</v>
      </c>
      <c r="N67" s="32">
        <f t="shared" si="7"/>
        <v>0</v>
      </c>
      <c r="O67" s="99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0</v>
      </c>
      <c r="T67" s="32">
        <f t="shared" si="10"/>
        <v>0</v>
      </c>
      <c r="U67" s="35">
        <v>0</v>
      </c>
      <c r="V67" s="32">
        <f t="shared" si="11"/>
        <v>0</v>
      </c>
      <c r="W67" s="35">
        <v>0</v>
      </c>
      <c r="X67" s="32">
        <f t="shared" si="12"/>
        <v>0</v>
      </c>
      <c r="Y67" s="35">
        <v>1</v>
      </c>
      <c r="Z67" s="32">
        <f t="shared" si="13"/>
        <v>33.333333333333329</v>
      </c>
      <c r="AA67" s="35">
        <v>0</v>
      </c>
      <c r="AB67" s="32">
        <f t="shared" si="14"/>
        <v>0</v>
      </c>
      <c r="AC67" s="32">
        <f t="shared" si="15"/>
        <v>0</v>
      </c>
      <c r="AD67" s="35">
        <v>1</v>
      </c>
      <c r="AE67" s="32">
        <f t="shared" si="16"/>
        <v>33.333333333333329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21</v>
      </c>
      <c r="D68" s="35">
        <v>20</v>
      </c>
      <c r="E68" s="32">
        <f t="shared" si="2"/>
        <v>95.238095238095227</v>
      </c>
      <c r="F68" s="35">
        <v>5</v>
      </c>
      <c r="G68" s="32">
        <f t="shared" si="3"/>
        <v>25</v>
      </c>
      <c r="H68" s="106">
        <f t="shared" si="0"/>
        <v>19</v>
      </c>
      <c r="I68" s="32">
        <f t="shared" si="4"/>
        <v>95</v>
      </c>
      <c r="J68" s="32">
        <f t="shared" si="5"/>
        <v>90.476190476190482</v>
      </c>
      <c r="K68" s="35">
        <v>15</v>
      </c>
      <c r="L68" s="32">
        <f t="shared" si="6"/>
        <v>75</v>
      </c>
      <c r="M68" s="35">
        <v>4</v>
      </c>
      <c r="N68" s="32">
        <f t="shared" si="7"/>
        <v>20</v>
      </c>
      <c r="O68" s="99">
        <f t="shared" si="21"/>
        <v>1</v>
      </c>
      <c r="P68" s="32">
        <f t="shared" si="8"/>
        <v>5</v>
      </c>
      <c r="Q68" s="35">
        <v>1</v>
      </c>
      <c r="R68" s="32">
        <f t="shared" si="9"/>
        <v>100</v>
      </c>
      <c r="S68" s="35">
        <v>7</v>
      </c>
      <c r="T68" s="32">
        <f t="shared" si="10"/>
        <v>35</v>
      </c>
      <c r="U68" s="35">
        <v>2</v>
      </c>
      <c r="V68" s="32">
        <f t="shared" si="11"/>
        <v>10</v>
      </c>
      <c r="W68" s="35">
        <v>0</v>
      </c>
      <c r="X68" s="32">
        <f t="shared" si="12"/>
        <v>0</v>
      </c>
      <c r="Y68" s="35">
        <v>1</v>
      </c>
      <c r="Z68" s="32">
        <f t="shared" si="13"/>
        <v>5</v>
      </c>
      <c r="AA68" s="35">
        <v>1</v>
      </c>
      <c r="AB68" s="32">
        <f t="shared" si="14"/>
        <v>5</v>
      </c>
      <c r="AC68" s="32">
        <f t="shared" si="15"/>
        <v>100</v>
      </c>
      <c r="AD68" s="35">
        <v>2</v>
      </c>
      <c r="AE68" s="32">
        <f t="shared" si="16"/>
        <v>10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16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16</v>
      </c>
      <c r="I69" s="32">
        <f t="shared" si="4"/>
        <v>100</v>
      </c>
      <c r="J69" s="32">
        <f t="shared" si="5"/>
        <v>0</v>
      </c>
      <c r="K69" s="35">
        <v>16</v>
      </c>
      <c r="L69" s="32">
        <f t="shared" si="6"/>
        <v>100</v>
      </c>
      <c r="M69" s="35">
        <v>0</v>
      </c>
      <c r="N69" s="32">
        <f t="shared" si="7"/>
        <v>0</v>
      </c>
      <c r="O69" s="99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12</v>
      </c>
      <c r="T69" s="32">
        <f t="shared" si="10"/>
        <v>75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0</v>
      </c>
      <c r="D70" s="35">
        <v>0</v>
      </c>
      <c r="E70" s="32">
        <f t="shared" si="2"/>
        <v>0</v>
      </c>
      <c r="F70" s="35">
        <v>0</v>
      </c>
      <c r="G70" s="32">
        <f t="shared" si="3"/>
        <v>0</v>
      </c>
      <c r="H70" s="106">
        <f t="shared" si="0"/>
        <v>0</v>
      </c>
      <c r="I70" s="32">
        <f t="shared" si="4"/>
        <v>0</v>
      </c>
      <c r="J70" s="32">
        <f t="shared" si="5"/>
        <v>0</v>
      </c>
      <c r="K70" s="35">
        <v>0</v>
      </c>
      <c r="L70" s="32">
        <f t="shared" si="6"/>
        <v>0</v>
      </c>
      <c r="M70" s="35">
        <v>0</v>
      </c>
      <c r="N70" s="32">
        <f t="shared" si="7"/>
        <v>0</v>
      </c>
      <c r="O70" s="99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0</v>
      </c>
      <c r="D71" s="35">
        <v>0</v>
      </c>
      <c r="E71" s="32">
        <f t="shared" si="2"/>
        <v>0</v>
      </c>
      <c r="F71" s="35">
        <v>0</v>
      </c>
      <c r="G71" s="32">
        <f t="shared" si="3"/>
        <v>0</v>
      </c>
      <c r="H71" s="106">
        <f t="shared" si="0"/>
        <v>0</v>
      </c>
      <c r="I71" s="32">
        <f t="shared" si="4"/>
        <v>0</v>
      </c>
      <c r="J71" s="32">
        <f t="shared" si="5"/>
        <v>0</v>
      </c>
      <c r="K71" s="35">
        <v>0</v>
      </c>
      <c r="L71" s="32">
        <f t="shared" si="6"/>
        <v>0</v>
      </c>
      <c r="M71" s="35">
        <v>0</v>
      </c>
      <c r="N71" s="32">
        <f t="shared" si="7"/>
        <v>0</v>
      </c>
      <c r="O71" s="99">
        <f t="shared" si="21"/>
        <v>0</v>
      </c>
      <c r="P71" s="32">
        <f t="shared" si="8"/>
        <v>0</v>
      </c>
      <c r="Q71" s="35">
        <v>0</v>
      </c>
      <c r="R71" s="32">
        <f t="shared" si="9"/>
        <v>0</v>
      </c>
      <c r="S71" s="35">
        <v>0</v>
      </c>
      <c r="T71" s="32">
        <f t="shared" si="10"/>
        <v>0</v>
      </c>
      <c r="U71" s="35">
        <v>0</v>
      </c>
      <c r="V71" s="32">
        <f t="shared" si="11"/>
        <v>0</v>
      </c>
      <c r="W71" s="35">
        <v>0</v>
      </c>
      <c r="X71" s="32">
        <f t="shared" si="12"/>
        <v>0</v>
      </c>
      <c r="Y71" s="35">
        <v>0</v>
      </c>
      <c r="Z71" s="32">
        <f t="shared" si="13"/>
        <v>0</v>
      </c>
      <c r="AA71" s="35">
        <v>0</v>
      </c>
      <c r="AB71" s="32">
        <f t="shared" si="14"/>
        <v>0</v>
      </c>
      <c r="AC71" s="32">
        <f t="shared" si="15"/>
        <v>0</v>
      </c>
      <c r="AD71" s="35">
        <v>0</v>
      </c>
      <c r="AE71" s="32">
        <f t="shared" si="16"/>
        <v>0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160.80000000000001</v>
      </c>
      <c r="D72" s="10">
        <f>SUM(D73:D78)</f>
        <v>186</v>
      </c>
      <c r="E72" s="43">
        <f t="shared" si="2"/>
        <v>115.67164179104476</v>
      </c>
      <c r="F72" s="10">
        <f>SUM(F73:F78)</f>
        <v>28</v>
      </c>
      <c r="G72" s="43">
        <f t="shared" si="3"/>
        <v>15.053763440860216</v>
      </c>
      <c r="H72" s="61">
        <f>SUM(H73:H78)</f>
        <v>176</v>
      </c>
      <c r="I72" s="43">
        <f>IF(D72=0,0,H72/D72*100)</f>
        <v>94.623655913978496</v>
      </c>
      <c r="J72" s="43">
        <f>IF(C72=0,0,H72/C72*100)</f>
        <v>109.45273631840794</v>
      </c>
      <c r="K72" s="10">
        <f>SUM(K73:K78)</f>
        <v>116</v>
      </c>
      <c r="L72" s="43">
        <f t="shared" si="6"/>
        <v>62.365591397849464</v>
      </c>
      <c r="M72" s="10">
        <f>SUM(M73:M78)</f>
        <v>60</v>
      </c>
      <c r="N72" s="43">
        <f>IF(D72=0,0,M72/D72*100)</f>
        <v>32.258064516129032</v>
      </c>
      <c r="O72" s="61">
        <f>SUM(O73:O78)</f>
        <v>10</v>
      </c>
      <c r="P72" s="43">
        <f>IF(D72=0,0,O72/D72*100)</f>
        <v>5.376344086021505</v>
      </c>
      <c r="Q72" s="10">
        <f>SUM(Q73:Q78)</f>
        <v>0</v>
      </c>
      <c r="R72" s="43">
        <f t="shared" si="9"/>
        <v>0</v>
      </c>
      <c r="S72" s="10">
        <f>SUM(S73:S78)</f>
        <v>27</v>
      </c>
      <c r="T72" s="43">
        <f>IF(D72=0,0,S72/D72*100)</f>
        <v>14.516129032258066</v>
      </c>
      <c r="U72" s="10">
        <f>SUM(U73:U78)</f>
        <v>5</v>
      </c>
      <c r="V72" s="43">
        <f t="shared" si="11"/>
        <v>2.6881720430107525</v>
      </c>
      <c r="W72" s="10">
        <f>SUM(W73:W78)</f>
        <v>13</v>
      </c>
      <c r="X72" s="43">
        <f>IF(D72=0,0,W72/D72*100)</f>
        <v>6.9892473118279561</v>
      </c>
      <c r="Y72" s="10">
        <f>SUM(Y73:Y78)</f>
        <v>26</v>
      </c>
      <c r="Z72" s="43">
        <f>IF(D72=0,0,Y72/D72*100)</f>
        <v>13.978494623655912</v>
      </c>
      <c r="AA72" s="10">
        <f>SUM(AA73:AA78)</f>
        <v>1</v>
      </c>
      <c r="AB72" s="43">
        <f>IF(D72=0,0,AA72/D72*100)</f>
        <v>0.53763440860215062</v>
      </c>
      <c r="AC72" s="43">
        <f>IF(Y72=0,0,AA72/Y72*100)</f>
        <v>3.8461538461538463</v>
      </c>
      <c r="AD72" s="10">
        <f>SUM(AD73:AD78)</f>
        <v>24</v>
      </c>
      <c r="AE72" s="43">
        <f t="shared" si="16"/>
        <v>12.903225806451612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14</v>
      </c>
      <c r="D73" s="35">
        <v>14</v>
      </c>
      <c r="E73" s="32">
        <f t="shared" si="2"/>
        <v>100</v>
      </c>
      <c r="F73" s="35">
        <v>0</v>
      </c>
      <c r="G73" s="32">
        <f t="shared" si="3"/>
        <v>0</v>
      </c>
      <c r="H73" s="106">
        <f t="shared" si="0"/>
        <v>14</v>
      </c>
      <c r="I73" s="32">
        <f t="shared" si="4"/>
        <v>100</v>
      </c>
      <c r="J73" s="32">
        <f t="shared" si="5"/>
        <v>100</v>
      </c>
      <c r="K73" s="35">
        <v>12</v>
      </c>
      <c r="L73" s="32">
        <f t="shared" si="6"/>
        <v>85.714285714285708</v>
      </c>
      <c r="M73" s="35">
        <v>2</v>
      </c>
      <c r="N73" s="32">
        <f t="shared" si="7"/>
        <v>14.285714285714285</v>
      </c>
      <c r="O73" s="99">
        <f t="shared" ref="O73:O78" si="22">D73-H73</f>
        <v>0</v>
      </c>
      <c r="P73" s="32">
        <f t="shared" si="8"/>
        <v>0</v>
      </c>
      <c r="Q73" s="35">
        <v>0</v>
      </c>
      <c r="R73" s="32">
        <f t="shared" si="9"/>
        <v>0</v>
      </c>
      <c r="S73" s="35">
        <v>2</v>
      </c>
      <c r="T73" s="32">
        <f t="shared" si="10"/>
        <v>14.285714285714285</v>
      </c>
      <c r="U73" s="35">
        <v>1</v>
      </c>
      <c r="V73" s="32">
        <f t="shared" si="11"/>
        <v>7.1428571428571423</v>
      </c>
      <c r="W73" s="35">
        <v>0</v>
      </c>
      <c r="X73" s="32">
        <f t="shared" si="12"/>
        <v>0</v>
      </c>
      <c r="Y73" s="35">
        <v>1</v>
      </c>
      <c r="Z73" s="32">
        <f t="shared" si="13"/>
        <v>7.1428571428571423</v>
      </c>
      <c r="AA73" s="35">
        <v>0</v>
      </c>
      <c r="AB73" s="32">
        <f t="shared" si="14"/>
        <v>0</v>
      </c>
      <c r="AC73" s="32">
        <f t="shared" si="15"/>
        <v>0</v>
      </c>
      <c r="AD73" s="35">
        <v>0</v>
      </c>
      <c r="AE73" s="32">
        <f t="shared" si="16"/>
        <v>0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61.5</v>
      </c>
      <c r="D74" s="35">
        <v>53</v>
      </c>
      <c r="E74" s="32">
        <f t="shared" si="2"/>
        <v>86.178861788617894</v>
      </c>
      <c r="F74" s="35">
        <v>6</v>
      </c>
      <c r="G74" s="32">
        <f t="shared" si="3"/>
        <v>11.320754716981133</v>
      </c>
      <c r="H74" s="106">
        <f t="shared" si="0"/>
        <v>47</v>
      </c>
      <c r="I74" s="32">
        <f t="shared" si="4"/>
        <v>88.679245283018872</v>
      </c>
      <c r="J74" s="32">
        <f t="shared" si="5"/>
        <v>76.422764227642276</v>
      </c>
      <c r="K74" s="35">
        <v>24</v>
      </c>
      <c r="L74" s="32">
        <f t="shared" si="6"/>
        <v>45.283018867924532</v>
      </c>
      <c r="M74" s="35">
        <v>23</v>
      </c>
      <c r="N74" s="32">
        <f t="shared" si="7"/>
        <v>43.39622641509434</v>
      </c>
      <c r="O74" s="99">
        <f t="shared" si="22"/>
        <v>6</v>
      </c>
      <c r="P74" s="32">
        <f t="shared" si="8"/>
        <v>11.320754716981133</v>
      </c>
      <c r="Q74" s="35">
        <v>0</v>
      </c>
      <c r="R74" s="32">
        <f t="shared" si="9"/>
        <v>0</v>
      </c>
      <c r="S74" s="35">
        <v>6</v>
      </c>
      <c r="T74" s="32">
        <f t="shared" si="10"/>
        <v>11.320754716981133</v>
      </c>
      <c r="U74" s="35">
        <v>2</v>
      </c>
      <c r="V74" s="32">
        <f t="shared" si="11"/>
        <v>3.7735849056603774</v>
      </c>
      <c r="W74" s="35">
        <v>0</v>
      </c>
      <c r="X74" s="32">
        <f t="shared" si="12"/>
        <v>0</v>
      </c>
      <c r="Y74" s="35">
        <v>6</v>
      </c>
      <c r="Z74" s="32">
        <f t="shared" si="13"/>
        <v>11.320754716981133</v>
      </c>
      <c r="AA74" s="35">
        <v>0</v>
      </c>
      <c r="AB74" s="32">
        <f t="shared" si="14"/>
        <v>0</v>
      </c>
      <c r="AC74" s="32">
        <f t="shared" si="15"/>
        <v>0</v>
      </c>
      <c r="AD74" s="35">
        <v>9</v>
      </c>
      <c r="AE74" s="32">
        <f t="shared" si="16"/>
        <v>16.981132075471699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41</v>
      </c>
      <c r="D75" s="35">
        <v>39</v>
      </c>
      <c r="E75" s="32">
        <f t="shared" si="2"/>
        <v>95.121951219512198</v>
      </c>
      <c r="F75" s="35">
        <v>8</v>
      </c>
      <c r="G75" s="32">
        <f t="shared" si="3"/>
        <v>20.512820512820511</v>
      </c>
      <c r="H75" s="106">
        <f t="shared" si="0"/>
        <v>38</v>
      </c>
      <c r="I75" s="32">
        <f t="shared" si="4"/>
        <v>97.435897435897431</v>
      </c>
      <c r="J75" s="32">
        <f t="shared" si="5"/>
        <v>92.682926829268297</v>
      </c>
      <c r="K75" s="35">
        <v>24</v>
      </c>
      <c r="L75" s="32">
        <f t="shared" si="6"/>
        <v>61.53846153846154</v>
      </c>
      <c r="M75" s="35">
        <v>14</v>
      </c>
      <c r="N75" s="32">
        <f t="shared" si="7"/>
        <v>35.897435897435898</v>
      </c>
      <c r="O75" s="99">
        <f t="shared" si="22"/>
        <v>1</v>
      </c>
      <c r="P75" s="32">
        <f t="shared" si="8"/>
        <v>2.5641025641025639</v>
      </c>
      <c r="Q75" s="35">
        <v>0</v>
      </c>
      <c r="R75" s="32">
        <f t="shared" si="9"/>
        <v>0</v>
      </c>
      <c r="S75" s="35">
        <v>3</v>
      </c>
      <c r="T75" s="32">
        <f t="shared" si="10"/>
        <v>7.6923076923076925</v>
      </c>
      <c r="U75" s="35">
        <v>2</v>
      </c>
      <c r="V75" s="32">
        <f t="shared" si="11"/>
        <v>5.1282051282051277</v>
      </c>
      <c r="W75" s="35">
        <v>1</v>
      </c>
      <c r="X75" s="32">
        <f t="shared" si="12"/>
        <v>2.5641025641025639</v>
      </c>
      <c r="Y75" s="35">
        <v>3</v>
      </c>
      <c r="Z75" s="32">
        <f t="shared" si="13"/>
        <v>7.6923076923076925</v>
      </c>
      <c r="AA75" s="35">
        <v>0</v>
      </c>
      <c r="AB75" s="32">
        <f t="shared" si="14"/>
        <v>0</v>
      </c>
      <c r="AC75" s="32">
        <f t="shared" si="15"/>
        <v>0</v>
      </c>
      <c r="AD75" s="35">
        <v>6</v>
      </c>
      <c r="AE75" s="32">
        <f t="shared" si="16"/>
        <v>15.384615384615385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33</v>
      </c>
      <c r="D76" s="35">
        <v>68</v>
      </c>
      <c r="E76" s="32">
        <f t="shared" si="2"/>
        <v>206.06060606060606</v>
      </c>
      <c r="F76" s="35">
        <v>12</v>
      </c>
      <c r="G76" s="32">
        <f t="shared" si="3"/>
        <v>17.647058823529413</v>
      </c>
      <c r="H76" s="106">
        <f t="shared" si="0"/>
        <v>67</v>
      </c>
      <c r="I76" s="32">
        <f t="shared" si="4"/>
        <v>98.529411764705884</v>
      </c>
      <c r="J76" s="32">
        <f t="shared" si="5"/>
        <v>203.03030303030303</v>
      </c>
      <c r="K76" s="35">
        <v>48</v>
      </c>
      <c r="L76" s="32">
        <f t="shared" si="6"/>
        <v>70.588235294117652</v>
      </c>
      <c r="M76" s="35">
        <v>19</v>
      </c>
      <c r="N76" s="32">
        <f t="shared" si="7"/>
        <v>27.941176470588236</v>
      </c>
      <c r="O76" s="99">
        <f t="shared" si="22"/>
        <v>1</v>
      </c>
      <c r="P76" s="32">
        <f t="shared" si="8"/>
        <v>1.4705882352941175</v>
      </c>
      <c r="Q76" s="35">
        <v>0</v>
      </c>
      <c r="R76" s="32">
        <f t="shared" si="9"/>
        <v>0</v>
      </c>
      <c r="S76" s="35">
        <v>15</v>
      </c>
      <c r="T76" s="32">
        <f t="shared" si="10"/>
        <v>22.058823529411764</v>
      </c>
      <c r="U76" s="35">
        <v>0</v>
      </c>
      <c r="V76" s="32">
        <f t="shared" si="11"/>
        <v>0</v>
      </c>
      <c r="W76" s="35">
        <v>12</v>
      </c>
      <c r="X76" s="32">
        <f t="shared" si="12"/>
        <v>17.647058823529413</v>
      </c>
      <c r="Y76" s="35">
        <v>14</v>
      </c>
      <c r="Z76" s="32">
        <f t="shared" si="13"/>
        <v>20.588235294117645</v>
      </c>
      <c r="AA76" s="35">
        <v>1</v>
      </c>
      <c r="AB76" s="32">
        <f t="shared" si="14"/>
        <v>1.4705882352941175</v>
      </c>
      <c r="AC76" s="32">
        <f t="shared" si="15"/>
        <v>7.1428571428571423</v>
      </c>
      <c r="AD76" s="35">
        <v>7</v>
      </c>
      <c r="AE76" s="32">
        <f t="shared" si="16"/>
        <v>10.294117647058822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0</v>
      </c>
      <c r="D77" s="35">
        <v>0</v>
      </c>
      <c r="E77" s="32">
        <f t="shared" si="2"/>
        <v>0</v>
      </c>
      <c r="F77" s="35">
        <v>0</v>
      </c>
      <c r="G77" s="32">
        <f t="shared" si="3"/>
        <v>0</v>
      </c>
      <c r="H77" s="106">
        <f t="shared" si="0"/>
        <v>0</v>
      </c>
      <c r="I77" s="32">
        <f t="shared" si="4"/>
        <v>0</v>
      </c>
      <c r="J77" s="32">
        <f t="shared" si="5"/>
        <v>0</v>
      </c>
      <c r="K77" s="35">
        <v>0</v>
      </c>
      <c r="L77" s="32">
        <f t="shared" si="6"/>
        <v>0</v>
      </c>
      <c r="M77" s="35">
        <v>0</v>
      </c>
      <c r="N77" s="32">
        <f t="shared" si="7"/>
        <v>0</v>
      </c>
      <c r="O77" s="99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0</v>
      </c>
      <c r="Z77" s="32">
        <f t="shared" si="13"/>
        <v>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0</v>
      </c>
      <c r="AE77" s="32">
        <f t="shared" si="16"/>
        <v>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11.3</v>
      </c>
      <c r="D78" s="35">
        <v>12</v>
      </c>
      <c r="E78" s="32">
        <f t="shared" si="2"/>
        <v>106.19469026548671</v>
      </c>
      <c r="F78" s="35">
        <v>2</v>
      </c>
      <c r="G78" s="32">
        <f t="shared" si="3"/>
        <v>16.666666666666664</v>
      </c>
      <c r="H78" s="106">
        <f t="shared" si="0"/>
        <v>10</v>
      </c>
      <c r="I78" s="32">
        <f t="shared" si="4"/>
        <v>83.333333333333343</v>
      </c>
      <c r="J78" s="32">
        <f t="shared" si="5"/>
        <v>88.495575221238937</v>
      </c>
      <c r="K78" s="35">
        <v>8</v>
      </c>
      <c r="L78" s="32">
        <f t="shared" si="6"/>
        <v>66.666666666666657</v>
      </c>
      <c r="M78" s="35">
        <v>2</v>
      </c>
      <c r="N78" s="32">
        <f t="shared" si="7"/>
        <v>16.666666666666664</v>
      </c>
      <c r="O78" s="99">
        <f t="shared" si="22"/>
        <v>2</v>
      </c>
      <c r="P78" s="32">
        <f t="shared" si="8"/>
        <v>16.666666666666664</v>
      </c>
      <c r="Q78" s="35">
        <v>0</v>
      </c>
      <c r="R78" s="32">
        <f t="shared" si="9"/>
        <v>0</v>
      </c>
      <c r="S78" s="35">
        <v>1</v>
      </c>
      <c r="T78" s="32">
        <f t="shared" si="10"/>
        <v>8.3333333333333321</v>
      </c>
      <c r="U78" s="35">
        <v>0</v>
      </c>
      <c r="V78" s="32">
        <f t="shared" si="11"/>
        <v>0</v>
      </c>
      <c r="W78" s="35">
        <v>0</v>
      </c>
      <c r="X78" s="32">
        <f t="shared" si="12"/>
        <v>0</v>
      </c>
      <c r="Y78" s="35">
        <v>2</v>
      </c>
      <c r="Z78" s="32">
        <f t="shared" si="13"/>
        <v>16.666666666666664</v>
      </c>
      <c r="AA78" s="35">
        <v>0</v>
      </c>
      <c r="AB78" s="32">
        <f t="shared" si="14"/>
        <v>0</v>
      </c>
      <c r="AC78" s="32">
        <f t="shared" si="15"/>
        <v>0</v>
      </c>
      <c r="AD78" s="35">
        <v>2</v>
      </c>
      <c r="AE78" s="32">
        <f t="shared" si="16"/>
        <v>16.666666666666664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290</v>
      </c>
      <c r="D79" s="10">
        <f>SUM(D80:D89)</f>
        <v>256</v>
      </c>
      <c r="E79" s="43">
        <f>IF(C79=0,0,D79/C79*100)</f>
        <v>88.275862068965523</v>
      </c>
      <c r="F79" s="10">
        <f>SUM(F80:F89)</f>
        <v>47</v>
      </c>
      <c r="G79" s="43">
        <f>IF(D79=0,0,F79/D79*100)</f>
        <v>18.359375</v>
      </c>
      <c r="H79" s="61">
        <f>SUM(H80:H89)</f>
        <v>232</v>
      </c>
      <c r="I79" s="43">
        <f>IF(D79=0,0,H79/D79*100)</f>
        <v>90.625</v>
      </c>
      <c r="J79" s="43">
        <f>IF(C79=0,0,H79/C79*100)</f>
        <v>80</v>
      </c>
      <c r="K79" s="10">
        <f>SUM(K80:K89)</f>
        <v>169</v>
      </c>
      <c r="L79" s="43">
        <f t="shared" si="6"/>
        <v>66.015625</v>
      </c>
      <c r="M79" s="10">
        <f>SUM(M80:M89)</f>
        <v>63</v>
      </c>
      <c r="N79" s="43">
        <f>IF(D79=0,0,M79/D79*100)</f>
        <v>24.609375</v>
      </c>
      <c r="O79" s="61">
        <f>SUM(O80:O89)</f>
        <v>24</v>
      </c>
      <c r="P79" s="43">
        <f>IF(D79=0,0,O79/D79*100)</f>
        <v>9.375</v>
      </c>
      <c r="Q79" s="10">
        <f>SUM(Q80:Q89)</f>
        <v>3</v>
      </c>
      <c r="R79" s="43">
        <f t="shared" si="9"/>
        <v>12.5</v>
      </c>
      <c r="S79" s="10">
        <f>SUM(S80:S89)</f>
        <v>54</v>
      </c>
      <c r="T79" s="43">
        <f>IF(D79=0,0,S79/D79*100)</f>
        <v>21.09375</v>
      </c>
      <c r="U79" s="10">
        <f>SUM(U80:U89)</f>
        <v>8</v>
      </c>
      <c r="V79" s="43">
        <f t="shared" si="11"/>
        <v>3.125</v>
      </c>
      <c r="W79" s="10">
        <f>SUM(W80:W89)</f>
        <v>1</v>
      </c>
      <c r="X79" s="43">
        <f>IF(D79=0,0,W79/D79*100)</f>
        <v>0.390625</v>
      </c>
      <c r="Y79" s="10">
        <f>SUM(Y80:Y89)</f>
        <v>44</v>
      </c>
      <c r="Z79" s="43">
        <f>IF(D79=0,0,Y79/D79*100)</f>
        <v>17.1875</v>
      </c>
      <c r="AA79" s="10">
        <f>SUM(AA80:AA89)</f>
        <v>1</v>
      </c>
      <c r="AB79" s="43">
        <f>IF(D79=0,0,AA79/D79*100)</f>
        <v>0.390625</v>
      </c>
      <c r="AC79" s="43">
        <f>IF(Y79=0,0,AA79/Y79*100)</f>
        <v>2.2727272727272729</v>
      </c>
      <c r="AD79" s="10">
        <f>SUM(AD80:AD89)</f>
        <v>32</v>
      </c>
      <c r="AE79" s="43">
        <f t="shared" si="16"/>
        <v>12.5</v>
      </c>
      <c r="AF79" s="10">
        <f>SUM(AF80:AF89)</f>
        <v>0</v>
      </c>
      <c r="AG79" s="43">
        <f>IF(D79=0,0,AF79/D79*100)</f>
        <v>0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1</v>
      </c>
      <c r="D80" s="35">
        <v>1</v>
      </c>
      <c r="E80" s="32">
        <f t="shared" ref="E80:E101" si="23">IF(C80=0,0,D80/C80*100)</f>
        <v>100</v>
      </c>
      <c r="F80" s="35">
        <v>0</v>
      </c>
      <c r="G80" s="32">
        <f t="shared" ref="G80:G101" si="24">IF(D80=0,0,F80/D80*100)</f>
        <v>0</v>
      </c>
      <c r="H80" s="106">
        <f t="shared" si="0"/>
        <v>1</v>
      </c>
      <c r="I80" s="32">
        <f t="shared" ref="I80:I101" si="25">IF(D80=0,0,H80/D80*100)</f>
        <v>100</v>
      </c>
      <c r="J80" s="32">
        <f t="shared" ref="J80:J101" si="26">IF(C80=0,0,H80/C80*100)</f>
        <v>100</v>
      </c>
      <c r="K80" s="35">
        <v>1</v>
      </c>
      <c r="L80" s="32">
        <f t="shared" ref="L80:L101" si="27">IF(D80=0,0,K80/D80*100)</f>
        <v>100</v>
      </c>
      <c r="M80" s="35">
        <v>0</v>
      </c>
      <c r="N80" s="32">
        <f t="shared" ref="N80:N101" si="28">IF(D80=0,0,M80/D80*100)</f>
        <v>0</v>
      </c>
      <c r="O80" s="99">
        <f t="shared" ref="O80:O89" si="29">D80-H80</f>
        <v>0</v>
      </c>
      <c r="P80" s="32">
        <f t="shared" ref="P80:P101" si="30">IF(D80=0,0,O80/D80*100)</f>
        <v>0</v>
      </c>
      <c r="Q80" s="35">
        <v>0</v>
      </c>
      <c r="R80" s="32">
        <f t="shared" ref="R80:R101" si="31">IF(O80=0,0,Q80/O80*100)</f>
        <v>0</v>
      </c>
      <c r="S80" s="35">
        <v>1</v>
      </c>
      <c r="T80" s="32">
        <f t="shared" ref="T80:T101" si="32">IF(D80=0,0,S80/D80*100)</f>
        <v>100</v>
      </c>
      <c r="U80" s="35">
        <v>0</v>
      </c>
      <c r="V80" s="32">
        <f t="shared" ref="V80:V101" si="33">IF(D80=0,0,U80/D80*100)</f>
        <v>0</v>
      </c>
      <c r="W80" s="35">
        <v>0</v>
      </c>
      <c r="X80" s="32">
        <f t="shared" ref="X80:X101" si="34">IF(D80=0,0,W80/D80*100)</f>
        <v>0</v>
      </c>
      <c r="Y80" s="35">
        <v>0</v>
      </c>
      <c r="Z80" s="32">
        <f t="shared" ref="Z80:Z101" si="35">IF(D80=0,0,Y80/D80*100)</f>
        <v>0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0</v>
      </c>
      <c r="AE80" s="32">
        <f t="shared" ref="AE80:AE101" si="38">IF(D80=0,0,AD80/D80*100)</f>
        <v>0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0</v>
      </c>
      <c r="D81" s="35">
        <v>0</v>
      </c>
      <c r="E81" s="32">
        <f t="shared" si="23"/>
        <v>0</v>
      </c>
      <c r="F81" s="35">
        <v>0</v>
      </c>
      <c r="G81" s="32">
        <f t="shared" si="24"/>
        <v>0</v>
      </c>
      <c r="H81" s="106">
        <f t="shared" ref="H81:H89" si="40">K81+M81</f>
        <v>0</v>
      </c>
      <c r="I81" s="32">
        <f t="shared" si="25"/>
        <v>0</v>
      </c>
      <c r="J81" s="32">
        <f t="shared" si="26"/>
        <v>0</v>
      </c>
      <c r="K81" s="35">
        <v>0</v>
      </c>
      <c r="L81" s="32">
        <f t="shared" si="27"/>
        <v>0</v>
      </c>
      <c r="M81" s="35">
        <v>0</v>
      </c>
      <c r="N81" s="32">
        <f t="shared" si="28"/>
        <v>0</v>
      </c>
      <c r="O81" s="99">
        <f t="shared" si="29"/>
        <v>0</v>
      </c>
      <c r="P81" s="32">
        <f t="shared" si="30"/>
        <v>0</v>
      </c>
      <c r="Q81" s="35">
        <v>0</v>
      </c>
      <c r="R81" s="32">
        <f t="shared" si="31"/>
        <v>0</v>
      </c>
      <c r="S81" s="35">
        <v>0</v>
      </c>
      <c r="T81" s="32">
        <f t="shared" si="32"/>
        <v>0</v>
      </c>
      <c r="U81" s="35">
        <v>0</v>
      </c>
      <c r="V81" s="32">
        <f t="shared" si="33"/>
        <v>0</v>
      </c>
      <c r="W81" s="35">
        <v>0</v>
      </c>
      <c r="X81" s="32">
        <f t="shared" si="34"/>
        <v>0</v>
      </c>
      <c r="Y81" s="35">
        <v>0</v>
      </c>
      <c r="Z81" s="32">
        <f t="shared" si="35"/>
        <v>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0</v>
      </c>
      <c r="D82" s="35">
        <v>0</v>
      </c>
      <c r="E82" s="32">
        <f t="shared" si="23"/>
        <v>0</v>
      </c>
      <c r="F82" s="35">
        <v>0</v>
      </c>
      <c r="G82" s="32">
        <f t="shared" si="24"/>
        <v>0</v>
      </c>
      <c r="H82" s="106">
        <f t="shared" si="40"/>
        <v>0</v>
      </c>
      <c r="I82" s="32">
        <f t="shared" si="25"/>
        <v>0</v>
      </c>
      <c r="J82" s="32">
        <f t="shared" si="26"/>
        <v>0</v>
      </c>
      <c r="K82" s="35">
        <v>0</v>
      </c>
      <c r="L82" s="32">
        <f t="shared" si="27"/>
        <v>0</v>
      </c>
      <c r="M82" s="35">
        <v>0</v>
      </c>
      <c r="N82" s="32">
        <f t="shared" si="28"/>
        <v>0</v>
      </c>
      <c r="O82" s="99">
        <f t="shared" si="29"/>
        <v>0</v>
      </c>
      <c r="P82" s="32">
        <f t="shared" si="30"/>
        <v>0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0</v>
      </c>
      <c r="V82" s="32">
        <f t="shared" si="33"/>
        <v>0</v>
      </c>
      <c r="W82" s="35">
        <v>0</v>
      </c>
      <c r="X82" s="32">
        <f t="shared" si="34"/>
        <v>0</v>
      </c>
      <c r="Y82" s="35">
        <v>0</v>
      </c>
      <c r="Z82" s="32">
        <f t="shared" si="35"/>
        <v>0</v>
      </c>
      <c r="AA82" s="35">
        <v>0</v>
      </c>
      <c r="AB82" s="32">
        <f t="shared" si="36"/>
        <v>0</v>
      </c>
      <c r="AC82" s="32">
        <f t="shared" si="37"/>
        <v>0</v>
      </c>
      <c r="AD82" s="35">
        <v>0</v>
      </c>
      <c r="AE82" s="32">
        <f t="shared" si="38"/>
        <v>0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56</v>
      </c>
      <c r="D83" s="35">
        <v>50</v>
      </c>
      <c r="E83" s="32">
        <f t="shared" si="23"/>
        <v>89.285714285714292</v>
      </c>
      <c r="F83" s="35">
        <v>5</v>
      </c>
      <c r="G83" s="32">
        <f t="shared" si="24"/>
        <v>10</v>
      </c>
      <c r="H83" s="106">
        <f t="shared" si="40"/>
        <v>47</v>
      </c>
      <c r="I83" s="32">
        <f t="shared" si="25"/>
        <v>94</v>
      </c>
      <c r="J83" s="32">
        <f t="shared" si="26"/>
        <v>83.928571428571431</v>
      </c>
      <c r="K83" s="35">
        <v>32</v>
      </c>
      <c r="L83" s="32">
        <f t="shared" si="27"/>
        <v>64</v>
      </c>
      <c r="M83" s="35">
        <v>15</v>
      </c>
      <c r="N83" s="32">
        <f t="shared" si="28"/>
        <v>30</v>
      </c>
      <c r="O83" s="99">
        <f t="shared" si="29"/>
        <v>3</v>
      </c>
      <c r="P83" s="32">
        <f t="shared" si="30"/>
        <v>6</v>
      </c>
      <c r="Q83" s="35">
        <v>1</v>
      </c>
      <c r="R83" s="32">
        <f t="shared" si="31"/>
        <v>33.333333333333329</v>
      </c>
      <c r="S83" s="35">
        <v>8</v>
      </c>
      <c r="T83" s="32">
        <f t="shared" si="32"/>
        <v>16</v>
      </c>
      <c r="U83" s="35">
        <v>1</v>
      </c>
      <c r="V83" s="32">
        <f t="shared" si="33"/>
        <v>2</v>
      </c>
      <c r="W83" s="35">
        <v>0</v>
      </c>
      <c r="X83" s="32">
        <f t="shared" si="34"/>
        <v>0</v>
      </c>
      <c r="Y83" s="35">
        <v>10</v>
      </c>
      <c r="Z83" s="32">
        <f t="shared" si="35"/>
        <v>20</v>
      </c>
      <c r="AA83" s="35">
        <v>0</v>
      </c>
      <c r="AB83" s="32">
        <f t="shared" si="36"/>
        <v>0</v>
      </c>
      <c r="AC83" s="32">
        <f t="shared" si="37"/>
        <v>0</v>
      </c>
      <c r="AD83" s="35">
        <v>11</v>
      </c>
      <c r="AE83" s="32">
        <f t="shared" si="38"/>
        <v>22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47</v>
      </c>
      <c r="D84" s="35">
        <v>42</v>
      </c>
      <c r="E84" s="32">
        <f t="shared" si="23"/>
        <v>89.361702127659569</v>
      </c>
      <c r="F84" s="35">
        <v>7</v>
      </c>
      <c r="G84" s="32">
        <f t="shared" si="24"/>
        <v>16.666666666666664</v>
      </c>
      <c r="H84" s="106">
        <f t="shared" si="40"/>
        <v>37</v>
      </c>
      <c r="I84" s="32">
        <f t="shared" si="25"/>
        <v>88.095238095238088</v>
      </c>
      <c r="J84" s="32">
        <f t="shared" si="26"/>
        <v>78.723404255319153</v>
      </c>
      <c r="K84" s="35">
        <v>21</v>
      </c>
      <c r="L84" s="32">
        <f t="shared" si="27"/>
        <v>50</v>
      </c>
      <c r="M84" s="35">
        <v>16</v>
      </c>
      <c r="N84" s="32">
        <f t="shared" si="28"/>
        <v>38.095238095238095</v>
      </c>
      <c r="O84" s="99">
        <f t="shared" si="29"/>
        <v>5</v>
      </c>
      <c r="P84" s="32">
        <f t="shared" si="30"/>
        <v>11.904761904761903</v>
      </c>
      <c r="Q84" s="35">
        <v>0</v>
      </c>
      <c r="R84" s="32">
        <f t="shared" si="31"/>
        <v>0</v>
      </c>
      <c r="S84" s="35">
        <v>13</v>
      </c>
      <c r="T84" s="32">
        <f t="shared" si="32"/>
        <v>30.952380952380953</v>
      </c>
      <c r="U84" s="35">
        <v>0</v>
      </c>
      <c r="V84" s="32">
        <f t="shared" si="33"/>
        <v>0</v>
      </c>
      <c r="W84" s="35">
        <v>0</v>
      </c>
      <c r="X84" s="32">
        <f t="shared" si="34"/>
        <v>0</v>
      </c>
      <c r="Y84" s="35">
        <v>6</v>
      </c>
      <c r="Z84" s="32">
        <f t="shared" si="35"/>
        <v>14.285714285714285</v>
      </c>
      <c r="AA84" s="35">
        <v>1</v>
      </c>
      <c r="AB84" s="32">
        <f t="shared" si="36"/>
        <v>2.3809523809523809</v>
      </c>
      <c r="AC84" s="32">
        <f t="shared" si="37"/>
        <v>16.666666666666664</v>
      </c>
      <c r="AD84" s="35">
        <v>8</v>
      </c>
      <c r="AE84" s="32">
        <f t="shared" si="38"/>
        <v>19.047619047619047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50</v>
      </c>
      <c r="D85" s="35">
        <v>49</v>
      </c>
      <c r="E85" s="32">
        <f t="shared" si="23"/>
        <v>98</v>
      </c>
      <c r="F85" s="35">
        <v>21</v>
      </c>
      <c r="G85" s="32">
        <f t="shared" si="24"/>
        <v>42.857142857142854</v>
      </c>
      <c r="H85" s="106">
        <f t="shared" si="40"/>
        <v>44</v>
      </c>
      <c r="I85" s="32">
        <f t="shared" si="25"/>
        <v>89.795918367346943</v>
      </c>
      <c r="J85" s="32">
        <f t="shared" si="26"/>
        <v>88</v>
      </c>
      <c r="K85" s="35">
        <v>36</v>
      </c>
      <c r="L85" s="32">
        <f t="shared" si="27"/>
        <v>73.469387755102048</v>
      </c>
      <c r="M85" s="35">
        <v>8</v>
      </c>
      <c r="N85" s="32">
        <f t="shared" si="28"/>
        <v>16.326530612244898</v>
      </c>
      <c r="O85" s="99">
        <f t="shared" si="29"/>
        <v>5</v>
      </c>
      <c r="P85" s="32">
        <f t="shared" si="30"/>
        <v>10.204081632653061</v>
      </c>
      <c r="Q85" s="35">
        <v>0</v>
      </c>
      <c r="R85" s="32">
        <f t="shared" si="31"/>
        <v>0</v>
      </c>
      <c r="S85" s="35">
        <v>21</v>
      </c>
      <c r="T85" s="32">
        <f t="shared" si="32"/>
        <v>42.857142857142854</v>
      </c>
      <c r="U85" s="35">
        <v>3</v>
      </c>
      <c r="V85" s="32">
        <f t="shared" si="33"/>
        <v>6.1224489795918364</v>
      </c>
      <c r="W85" s="35">
        <v>0</v>
      </c>
      <c r="X85" s="32">
        <f t="shared" si="34"/>
        <v>0</v>
      </c>
      <c r="Y85" s="35">
        <v>5</v>
      </c>
      <c r="Z85" s="32">
        <f t="shared" si="35"/>
        <v>10.204081632653061</v>
      </c>
      <c r="AA85" s="35">
        <v>0</v>
      </c>
      <c r="AB85" s="32">
        <f t="shared" si="36"/>
        <v>0</v>
      </c>
      <c r="AC85" s="32">
        <f t="shared" si="37"/>
        <v>0</v>
      </c>
      <c r="AD85" s="35">
        <v>6</v>
      </c>
      <c r="AE85" s="32">
        <f t="shared" si="38"/>
        <v>12.244897959183673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19</v>
      </c>
      <c r="D86" s="35">
        <v>19</v>
      </c>
      <c r="E86" s="32">
        <f t="shared" si="23"/>
        <v>100</v>
      </c>
      <c r="F86" s="35">
        <v>2</v>
      </c>
      <c r="G86" s="32">
        <f t="shared" si="24"/>
        <v>10.526315789473683</v>
      </c>
      <c r="H86" s="106">
        <f t="shared" si="40"/>
        <v>19</v>
      </c>
      <c r="I86" s="32">
        <f t="shared" si="25"/>
        <v>100</v>
      </c>
      <c r="J86" s="32">
        <f t="shared" si="26"/>
        <v>100</v>
      </c>
      <c r="K86" s="35">
        <v>16</v>
      </c>
      <c r="L86" s="32">
        <f t="shared" si="27"/>
        <v>84.210526315789465</v>
      </c>
      <c r="M86" s="35">
        <v>3</v>
      </c>
      <c r="N86" s="32">
        <f t="shared" si="28"/>
        <v>15.789473684210526</v>
      </c>
      <c r="O86" s="99">
        <f t="shared" si="29"/>
        <v>0</v>
      </c>
      <c r="P86" s="32">
        <f t="shared" si="30"/>
        <v>0</v>
      </c>
      <c r="Q86" s="35">
        <v>1</v>
      </c>
      <c r="R86" s="32">
        <f t="shared" si="31"/>
        <v>0</v>
      </c>
      <c r="S86" s="35">
        <v>3</v>
      </c>
      <c r="T86" s="32">
        <f t="shared" si="32"/>
        <v>15.789473684210526</v>
      </c>
      <c r="U86" s="35">
        <v>0</v>
      </c>
      <c r="V86" s="32">
        <f t="shared" si="33"/>
        <v>0</v>
      </c>
      <c r="W86" s="35">
        <v>0</v>
      </c>
      <c r="X86" s="32">
        <f t="shared" si="34"/>
        <v>0</v>
      </c>
      <c r="Y86" s="35">
        <v>6</v>
      </c>
      <c r="Z86" s="32">
        <f t="shared" si="35"/>
        <v>31.578947368421051</v>
      </c>
      <c r="AA86" s="35">
        <v>0</v>
      </c>
      <c r="AB86" s="32">
        <f t="shared" si="36"/>
        <v>0</v>
      </c>
      <c r="AC86" s="32">
        <f t="shared" si="37"/>
        <v>0</v>
      </c>
      <c r="AD86" s="35">
        <v>1</v>
      </c>
      <c r="AE86" s="32">
        <f t="shared" si="38"/>
        <v>5.2631578947368416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56</v>
      </c>
      <c r="D87" s="35">
        <v>36</v>
      </c>
      <c r="E87" s="32">
        <f t="shared" si="23"/>
        <v>64.285714285714292</v>
      </c>
      <c r="F87" s="35">
        <v>5</v>
      </c>
      <c r="G87" s="32">
        <f t="shared" si="24"/>
        <v>13.888888888888889</v>
      </c>
      <c r="H87" s="106">
        <f t="shared" si="40"/>
        <v>34</v>
      </c>
      <c r="I87" s="32">
        <f t="shared" si="25"/>
        <v>94.444444444444443</v>
      </c>
      <c r="J87" s="32">
        <f t="shared" si="26"/>
        <v>60.714285714285708</v>
      </c>
      <c r="K87" s="35">
        <v>26</v>
      </c>
      <c r="L87" s="32">
        <f t="shared" si="27"/>
        <v>72.222222222222214</v>
      </c>
      <c r="M87" s="35">
        <v>8</v>
      </c>
      <c r="N87" s="32">
        <f t="shared" si="28"/>
        <v>22.222222222222221</v>
      </c>
      <c r="O87" s="99">
        <f t="shared" si="29"/>
        <v>2</v>
      </c>
      <c r="P87" s="32">
        <f t="shared" si="30"/>
        <v>5.5555555555555554</v>
      </c>
      <c r="Q87" s="35">
        <v>1</v>
      </c>
      <c r="R87" s="32">
        <f t="shared" si="31"/>
        <v>50</v>
      </c>
      <c r="S87" s="35">
        <v>4</v>
      </c>
      <c r="T87" s="32">
        <f t="shared" si="32"/>
        <v>11.111111111111111</v>
      </c>
      <c r="U87" s="35">
        <v>1</v>
      </c>
      <c r="V87" s="32">
        <f t="shared" si="33"/>
        <v>2.7777777777777777</v>
      </c>
      <c r="W87" s="35">
        <v>1</v>
      </c>
      <c r="X87" s="32">
        <f t="shared" si="34"/>
        <v>2.7777777777777777</v>
      </c>
      <c r="Y87" s="35">
        <v>7</v>
      </c>
      <c r="Z87" s="32">
        <f t="shared" si="35"/>
        <v>19.444444444444446</v>
      </c>
      <c r="AA87" s="35">
        <v>0</v>
      </c>
      <c r="AB87" s="32">
        <f t="shared" si="36"/>
        <v>0</v>
      </c>
      <c r="AC87" s="32">
        <f t="shared" si="37"/>
        <v>0</v>
      </c>
      <c r="AD87" s="35">
        <v>2</v>
      </c>
      <c r="AE87" s="32">
        <f t="shared" si="38"/>
        <v>5.5555555555555554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38</v>
      </c>
      <c r="D88" s="35">
        <v>35</v>
      </c>
      <c r="E88" s="32">
        <f t="shared" si="23"/>
        <v>92.10526315789474</v>
      </c>
      <c r="F88" s="35">
        <v>5</v>
      </c>
      <c r="G88" s="32">
        <f t="shared" si="24"/>
        <v>14.285714285714285</v>
      </c>
      <c r="H88" s="106">
        <f t="shared" si="40"/>
        <v>27</v>
      </c>
      <c r="I88" s="32">
        <f t="shared" si="25"/>
        <v>77.142857142857153</v>
      </c>
      <c r="J88" s="32">
        <f t="shared" si="26"/>
        <v>71.05263157894737</v>
      </c>
      <c r="K88" s="35">
        <v>18</v>
      </c>
      <c r="L88" s="32">
        <f t="shared" si="27"/>
        <v>51.428571428571423</v>
      </c>
      <c r="M88" s="35">
        <v>9</v>
      </c>
      <c r="N88" s="32">
        <f t="shared" si="28"/>
        <v>25.714285714285712</v>
      </c>
      <c r="O88" s="99">
        <f t="shared" si="29"/>
        <v>8</v>
      </c>
      <c r="P88" s="32">
        <f t="shared" si="30"/>
        <v>22.857142857142858</v>
      </c>
      <c r="Q88" s="35">
        <v>0</v>
      </c>
      <c r="R88" s="32">
        <f t="shared" si="31"/>
        <v>0</v>
      </c>
      <c r="S88" s="35">
        <v>3</v>
      </c>
      <c r="T88" s="32">
        <f t="shared" si="32"/>
        <v>8.5714285714285712</v>
      </c>
      <c r="U88" s="35">
        <v>1</v>
      </c>
      <c r="V88" s="32">
        <f t="shared" si="33"/>
        <v>2.8571428571428572</v>
      </c>
      <c r="W88" s="35">
        <v>0</v>
      </c>
      <c r="X88" s="32">
        <f t="shared" si="34"/>
        <v>0</v>
      </c>
      <c r="Y88" s="35">
        <v>1</v>
      </c>
      <c r="Z88" s="32">
        <f t="shared" si="35"/>
        <v>2.8571428571428572</v>
      </c>
      <c r="AA88" s="35">
        <v>0</v>
      </c>
      <c r="AB88" s="32">
        <f t="shared" si="36"/>
        <v>0</v>
      </c>
      <c r="AC88" s="32">
        <f t="shared" si="37"/>
        <v>0</v>
      </c>
      <c r="AD88" s="35">
        <v>2</v>
      </c>
      <c r="AE88" s="32">
        <f t="shared" si="38"/>
        <v>5.7142857142857144</v>
      </c>
      <c r="AF88" s="35">
        <v>0</v>
      </c>
      <c r="AG88" s="32">
        <f t="shared" si="39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23</v>
      </c>
      <c r="D89" s="35">
        <v>24</v>
      </c>
      <c r="E89" s="32">
        <f t="shared" si="23"/>
        <v>104.34782608695652</v>
      </c>
      <c r="F89" s="35">
        <v>2</v>
      </c>
      <c r="G89" s="32">
        <f t="shared" si="24"/>
        <v>8.3333333333333321</v>
      </c>
      <c r="H89" s="106">
        <f t="shared" si="40"/>
        <v>23</v>
      </c>
      <c r="I89" s="32">
        <f t="shared" si="25"/>
        <v>95.833333333333343</v>
      </c>
      <c r="J89" s="32">
        <f t="shared" si="26"/>
        <v>100</v>
      </c>
      <c r="K89" s="35">
        <v>19</v>
      </c>
      <c r="L89" s="32">
        <f t="shared" si="27"/>
        <v>79.166666666666657</v>
      </c>
      <c r="M89" s="35">
        <v>4</v>
      </c>
      <c r="N89" s="32">
        <f t="shared" si="28"/>
        <v>16.666666666666664</v>
      </c>
      <c r="O89" s="99">
        <f t="shared" si="29"/>
        <v>1</v>
      </c>
      <c r="P89" s="32">
        <f t="shared" si="30"/>
        <v>4.1666666666666661</v>
      </c>
      <c r="Q89" s="35">
        <v>0</v>
      </c>
      <c r="R89" s="32">
        <f t="shared" si="31"/>
        <v>0</v>
      </c>
      <c r="S89" s="35">
        <v>1</v>
      </c>
      <c r="T89" s="32">
        <f t="shared" si="32"/>
        <v>4.1666666666666661</v>
      </c>
      <c r="U89" s="35">
        <v>2</v>
      </c>
      <c r="V89" s="32">
        <f t="shared" si="33"/>
        <v>8.3333333333333321</v>
      </c>
      <c r="W89" s="35">
        <v>0</v>
      </c>
      <c r="X89" s="32">
        <f t="shared" si="34"/>
        <v>0</v>
      </c>
      <c r="Y89" s="35">
        <v>9</v>
      </c>
      <c r="Z89" s="32">
        <f t="shared" si="35"/>
        <v>37.5</v>
      </c>
      <c r="AA89" s="35">
        <v>0</v>
      </c>
      <c r="AB89" s="32">
        <f t="shared" si="36"/>
        <v>0</v>
      </c>
      <c r="AC89" s="32">
        <f t="shared" si="37"/>
        <v>0</v>
      </c>
      <c r="AD89" s="35">
        <v>2</v>
      </c>
      <c r="AE89" s="32">
        <f t="shared" si="38"/>
        <v>8.3333333333333321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46</v>
      </c>
      <c r="D90" s="10">
        <f>SUM(D91:D101)</f>
        <v>42</v>
      </c>
      <c r="E90" s="43">
        <f>IF(C90=0,0,D90/C90*100)</f>
        <v>91.304347826086953</v>
      </c>
      <c r="F90" s="10">
        <f>SUM(F91:F101)</f>
        <v>6</v>
      </c>
      <c r="G90" s="43">
        <f>IF(D90=0,0,F90/D90*100)</f>
        <v>14.285714285714285</v>
      </c>
      <c r="H90" s="61">
        <f>SUM(H91:H101)</f>
        <v>38</v>
      </c>
      <c r="I90" s="43">
        <f>IF(D90=0,0,H90/D90*100)</f>
        <v>90.476190476190482</v>
      </c>
      <c r="J90" s="43">
        <f>IF(C90=0,0,H90/C90*100)</f>
        <v>82.608695652173907</v>
      </c>
      <c r="K90" s="10">
        <f>SUM(K91:K101)</f>
        <v>32</v>
      </c>
      <c r="L90" s="43">
        <f t="shared" si="27"/>
        <v>76.19047619047619</v>
      </c>
      <c r="M90" s="10">
        <f>SUM(M91:M101)</f>
        <v>6</v>
      </c>
      <c r="N90" s="43">
        <f>IF(D90=0,0,M90/D90*100)</f>
        <v>14.285714285714285</v>
      </c>
      <c r="O90" s="61">
        <f>SUM(O91:O101)</f>
        <v>4</v>
      </c>
      <c r="P90" s="43">
        <f>IF(D90=0,0,O90/D90*100)</f>
        <v>9.5238095238095237</v>
      </c>
      <c r="Q90" s="10">
        <f>SUM(Q91:Q101)</f>
        <v>1</v>
      </c>
      <c r="R90" s="43">
        <f t="shared" si="31"/>
        <v>25</v>
      </c>
      <c r="S90" s="10">
        <f>SUM(S91:S101)</f>
        <v>5</v>
      </c>
      <c r="T90" s="43">
        <f>IF(D90=0,0,S90/D90*100)</f>
        <v>11.904761904761903</v>
      </c>
      <c r="U90" s="10">
        <f>SUM(U91:U101)</f>
        <v>1</v>
      </c>
      <c r="V90" s="43">
        <f t="shared" si="33"/>
        <v>2.3809523809523809</v>
      </c>
      <c r="W90" s="10">
        <f>SUM(W91:W101)</f>
        <v>0</v>
      </c>
      <c r="X90" s="43">
        <f>IF(D90=0,0,W90/D90*100)</f>
        <v>0</v>
      </c>
      <c r="Y90" s="10">
        <f>SUM(Y91:Y101)</f>
        <v>5</v>
      </c>
      <c r="Z90" s="43">
        <f>IF(D90=0,0,Y90/D90*100)</f>
        <v>11.904761904761903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6</v>
      </c>
      <c r="AE90" s="43">
        <f t="shared" si="38"/>
        <v>14.285714285714285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1</v>
      </c>
      <c r="D91" s="35">
        <v>1</v>
      </c>
      <c r="E91" s="32">
        <f t="shared" ref="E91:E93" si="42">IF(C91=0,0,D91/C91*100)</f>
        <v>100</v>
      </c>
      <c r="F91" s="35">
        <v>1</v>
      </c>
      <c r="G91" s="32">
        <f t="shared" ref="G91:G93" si="43">IF(D91=0,0,F91/D91*100)</f>
        <v>100</v>
      </c>
      <c r="H91" s="106">
        <f t="shared" ref="H91:H101" si="44">K91+M91</f>
        <v>1</v>
      </c>
      <c r="I91" s="32">
        <f t="shared" ref="I91:I93" si="45">IF(D91=0,0,H91/D91*100)</f>
        <v>100</v>
      </c>
      <c r="J91" s="32">
        <f t="shared" ref="J91:J93" si="46">IF(C91=0,0,H91/C91*100)</f>
        <v>100</v>
      </c>
      <c r="K91" s="35">
        <v>1</v>
      </c>
      <c r="L91" s="32">
        <f t="shared" si="27"/>
        <v>100</v>
      </c>
      <c r="M91" s="35">
        <v>0</v>
      </c>
      <c r="N91" s="32">
        <f t="shared" ref="N91:N93" si="47">IF(D91=0,0,M91/D91*100)</f>
        <v>0</v>
      </c>
      <c r="O91" s="99">
        <f t="shared" ref="O91:O101" si="48">D91-H91</f>
        <v>0</v>
      </c>
      <c r="P91" s="32">
        <f t="shared" ref="P91:P93" si="49">IF(D91=0,0,O91/D91*100)</f>
        <v>0</v>
      </c>
      <c r="Q91" s="35">
        <v>0</v>
      </c>
      <c r="R91" s="32">
        <f t="shared" si="31"/>
        <v>0</v>
      </c>
      <c r="S91" s="35">
        <v>0</v>
      </c>
      <c r="T91" s="32">
        <f t="shared" ref="T91:T93" si="50">IF(D91=0,0,S91/D91*100)</f>
        <v>0</v>
      </c>
      <c r="U91" s="35">
        <v>0</v>
      </c>
      <c r="V91" s="32">
        <f t="shared" si="33"/>
        <v>0</v>
      </c>
      <c r="W91" s="35">
        <v>0</v>
      </c>
      <c r="X91" s="32">
        <f t="shared" ref="X91:X93" si="51">IF(D91=0,0,W91/D91*100)</f>
        <v>0</v>
      </c>
      <c r="Y91" s="35">
        <v>0</v>
      </c>
      <c r="Z91" s="32">
        <f t="shared" ref="Z91:Z93" si="52">IF(D91=0,0,Y91/D91*100)</f>
        <v>0</v>
      </c>
      <c r="AA91" s="35">
        <v>0</v>
      </c>
      <c r="AB91" s="32">
        <f t="shared" ref="AB91:AB93" si="53">IF(D91=0,0,AA91/D91*100)</f>
        <v>0</v>
      </c>
      <c r="AC91" s="32">
        <f t="shared" ref="AC91:AC93" si="54">IF(Y91=0,0,AA91/Y91*100)</f>
        <v>0</v>
      </c>
      <c r="AD91" s="35">
        <v>0</v>
      </c>
      <c r="AE91" s="32">
        <f t="shared" si="38"/>
        <v>0</v>
      </c>
      <c r="AF91" s="35">
        <v>0</v>
      </c>
      <c r="AG91" s="32">
        <f t="shared" ref="AG91:AG93" si="55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1</v>
      </c>
      <c r="D92" s="35">
        <v>1</v>
      </c>
      <c r="E92" s="32">
        <f t="shared" si="42"/>
        <v>100</v>
      </c>
      <c r="F92" s="35">
        <v>0</v>
      </c>
      <c r="G92" s="32">
        <f t="shared" si="43"/>
        <v>0</v>
      </c>
      <c r="H92" s="106">
        <f t="shared" si="44"/>
        <v>0</v>
      </c>
      <c r="I92" s="32">
        <f t="shared" si="45"/>
        <v>0</v>
      </c>
      <c r="J92" s="32">
        <f t="shared" si="46"/>
        <v>0</v>
      </c>
      <c r="K92" s="35">
        <v>0</v>
      </c>
      <c r="L92" s="32">
        <f t="shared" si="27"/>
        <v>0</v>
      </c>
      <c r="M92" s="35">
        <v>0</v>
      </c>
      <c r="N92" s="32">
        <f t="shared" si="47"/>
        <v>0</v>
      </c>
      <c r="O92" s="99">
        <f t="shared" si="48"/>
        <v>1</v>
      </c>
      <c r="P92" s="32">
        <f t="shared" si="49"/>
        <v>100</v>
      </c>
      <c r="Q92" s="35">
        <v>0</v>
      </c>
      <c r="R92" s="32">
        <f t="shared" si="31"/>
        <v>0</v>
      </c>
      <c r="S92" s="35">
        <v>0</v>
      </c>
      <c r="T92" s="32">
        <f t="shared" si="50"/>
        <v>0</v>
      </c>
      <c r="U92" s="35">
        <v>0</v>
      </c>
      <c r="V92" s="32">
        <f t="shared" si="33"/>
        <v>0</v>
      </c>
      <c r="W92" s="35">
        <v>0</v>
      </c>
      <c r="X92" s="32">
        <f t="shared" si="51"/>
        <v>0</v>
      </c>
      <c r="Y92" s="35">
        <v>0</v>
      </c>
      <c r="Z92" s="32">
        <f t="shared" si="52"/>
        <v>0</v>
      </c>
      <c r="AA92" s="35">
        <v>0</v>
      </c>
      <c r="AB92" s="32">
        <f t="shared" si="53"/>
        <v>0</v>
      </c>
      <c r="AC92" s="32">
        <f t="shared" si="54"/>
        <v>0</v>
      </c>
      <c r="AD92" s="35">
        <v>0</v>
      </c>
      <c r="AE92" s="32">
        <f t="shared" si="38"/>
        <v>0</v>
      </c>
      <c r="AF92" s="35">
        <v>0</v>
      </c>
      <c r="AG92" s="32">
        <f t="shared" si="55"/>
        <v>0</v>
      </c>
      <c r="AH92" s="42"/>
      <c r="AI92" s="42"/>
    </row>
    <row r="93" spans="1:35" x14ac:dyDescent="0.25">
      <c r="A93" s="93">
        <f t="shared" ref="A93:A101" si="56">A92+1</f>
        <v>77</v>
      </c>
      <c r="B93" s="96" t="s">
        <v>109</v>
      </c>
      <c r="C93" s="34">
        <v>1</v>
      </c>
      <c r="D93" s="35">
        <v>1</v>
      </c>
      <c r="E93" s="32">
        <f t="shared" si="42"/>
        <v>100</v>
      </c>
      <c r="F93" s="35">
        <v>0</v>
      </c>
      <c r="G93" s="32">
        <f t="shared" si="43"/>
        <v>0</v>
      </c>
      <c r="H93" s="106">
        <f t="shared" si="44"/>
        <v>1</v>
      </c>
      <c r="I93" s="32">
        <f t="shared" si="45"/>
        <v>100</v>
      </c>
      <c r="J93" s="32">
        <f t="shared" si="46"/>
        <v>100</v>
      </c>
      <c r="K93" s="35">
        <v>1</v>
      </c>
      <c r="L93" s="32">
        <f t="shared" si="27"/>
        <v>100</v>
      </c>
      <c r="M93" s="35">
        <v>0</v>
      </c>
      <c r="N93" s="32">
        <f t="shared" si="47"/>
        <v>0</v>
      </c>
      <c r="O93" s="99">
        <f t="shared" si="48"/>
        <v>0</v>
      </c>
      <c r="P93" s="32">
        <f t="shared" si="49"/>
        <v>0</v>
      </c>
      <c r="Q93" s="35">
        <v>0</v>
      </c>
      <c r="R93" s="32">
        <f t="shared" si="31"/>
        <v>0</v>
      </c>
      <c r="S93" s="35">
        <v>0</v>
      </c>
      <c r="T93" s="32">
        <f t="shared" si="50"/>
        <v>0</v>
      </c>
      <c r="U93" s="35">
        <v>0</v>
      </c>
      <c r="V93" s="32">
        <f t="shared" si="33"/>
        <v>0</v>
      </c>
      <c r="W93" s="35">
        <v>0</v>
      </c>
      <c r="X93" s="32">
        <f t="shared" si="51"/>
        <v>0</v>
      </c>
      <c r="Y93" s="35">
        <v>0</v>
      </c>
      <c r="Z93" s="32">
        <f t="shared" si="52"/>
        <v>0</v>
      </c>
      <c r="AA93" s="35">
        <v>0</v>
      </c>
      <c r="AB93" s="32">
        <f t="shared" si="53"/>
        <v>0</v>
      </c>
      <c r="AC93" s="32">
        <f t="shared" si="54"/>
        <v>0</v>
      </c>
      <c r="AD93" s="35">
        <v>0</v>
      </c>
      <c r="AE93" s="32">
        <f t="shared" si="38"/>
        <v>0</v>
      </c>
      <c r="AF93" s="35">
        <v>0</v>
      </c>
      <c r="AG93" s="32">
        <f t="shared" si="55"/>
        <v>0</v>
      </c>
      <c r="AH93" s="42"/>
      <c r="AI93" s="42"/>
    </row>
    <row r="94" spans="1:35" x14ac:dyDescent="0.25">
      <c r="A94" s="93">
        <f t="shared" si="56"/>
        <v>78</v>
      </c>
      <c r="B94" s="96" t="s">
        <v>119</v>
      </c>
      <c r="C94" s="34">
        <v>1</v>
      </c>
      <c r="D94" s="35">
        <v>1</v>
      </c>
      <c r="E94" s="32">
        <f t="shared" si="23"/>
        <v>100</v>
      </c>
      <c r="F94" s="35">
        <v>0</v>
      </c>
      <c r="G94" s="32">
        <f t="shared" si="24"/>
        <v>0</v>
      </c>
      <c r="H94" s="106">
        <f t="shared" si="44"/>
        <v>1</v>
      </c>
      <c r="I94" s="32">
        <f t="shared" si="25"/>
        <v>100</v>
      </c>
      <c r="J94" s="32">
        <f t="shared" si="26"/>
        <v>100</v>
      </c>
      <c r="K94" s="35">
        <v>1</v>
      </c>
      <c r="L94" s="32">
        <f t="shared" si="27"/>
        <v>100</v>
      </c>
      <c r="M94" s="35">
        <v>0</v>
      </c>
      <c r="N94" s="32">
        <f t="shared" si="28"/>
        <v>0</v>
      </c>
      <c r="O94" s="99">
        <f t="shared" si="48"/>
        <v>0</v>
      </c>
      <c r="P94" s="32">
        <f t="shared" si="30"/>
        <v>0</v>
      </c>
      <c r="Q94" s="35">
        <v>0</v>
      </c>
      <c r="R94" s="32">
        <f t="shared" si="31"/>
        <v>0</v>
      </c>
      <c r="S94" s="35">
        <v>0</v>
      </c>
      <c r="T94" s="32">
        <f t="shared" si="32"/>
        <v>0</v>
      </c>
      <c r="U94" s="35">
        <v>0</v>
      </c>
      <c r="V94" s="32">
        <f t="shared" si="33"/>
        <v>0</v>
      </c>
      <c r="W94" s="35">
        <v>0</v>
      </c>
      <c r="X94" s="32">
        <f t="shared" si="34"/>
        <v>0</v>
      </c>
      <c r="Y94" s="35">
        <v>0</v>
      </c>
      <c r="Z94" s="32">
        <f t="shared" si="35"/>
        <v>0</v>
      </c>
      <c r="AA94" s="35">
        <v>0</v>
      </c>
      <c r="AB94" s="32">
        <f t="shared" si="36"/>
        <v>0</v>
      </c>
      <c r="AC94" s="32">
        <f t="shared" si="37"/>
        <v>0</v>
      </c>
      <c r="AD94" s="35">
        <v>0</v>
      </c>
      <c r="AE94" s="32">
        <f t="shared" si="38"/>
        <v>0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56"/>
        <v>79</v>
      </c>
      <c r="B95" s="96" t="s">
        <v>120</v>
      </c>
      <c r="C95" s="34">
        <v>18</v>
      </c>
      <c r="D95" s="35">
        <v>16</v>
      </c>
      <c r="E95" s="32">
        <f t="shared" si="23"/>
        <v>88.888888888888886</v>
      </c>
      <c r="F95" s="35">
        <v>2</v>
      </c>
      <c r="G95" s="32">
        <f t="shared" si="24"/>
        <v>12.5</v>
      </c>
      <c r="H95" s="106">
        <f t="shared" si="44"/>
        <v>16</v>
      </c>
      <c r="I95" s="32">
        <f t="shared" si="25"/>
        <v>100</v>
      </c>
      <c r="J95" s="32">
        <f t="shared" si="26"/>
        <v>88.888888888888886</v>
      </c>
      <c r="K95" s="35">
        <v>14</v>
      </c>
      <c r="L95" s="32">
        <f t="shared" si="27"/>
        <v>87.5</v>
      </c>
      <c r="M95" s="35">
        <v>2</v>
      </c>
      <c r="N95" s="32">
        <f t="shared" si="28"/>
        <v>12.5</v>
      </c>
      <c r="O95" s="99">
        <f t="shared" si="48"/>
        <v>0</v>
      </c>
      <c r="P95" s="32">
        <f t="shared" si="30"/>
        <v>0</v>
      </c>
      <c r="Q95" s="35">
        <v>0</v>
      </c>
      <c r="R95" s="32">
        <f t="shared" si="31"/>
        <v>0</v>
      </c>
      <c r="S95" s="35">
        <v>2</v>
      </c>
      <c r="T95" s="32">
        <f t="shared" si="32"/>
        <v>12.5</v>
      </c>
      <c r="U95" s="35">
        <v>0</v>
      </c>
      <c r="V95" s="32">
        <f t="shared" si="33"/>
        <v>0</v>
      </c>
      <c r="W95" s="35">
        <v>0</v>
      </c>
      <c r="X95" s="32">
        <f t="shared" si="34"/>
        <v>0</v>
      </c>
      <c r="Y95" s="35">
        <v>1</v>
      </c>
      <c r="Z95" s="32">
        <f t="shared" si="35"/>
        <v>6.25</v>
      </c>
      <c r="AA95" s="35">
        <v>0</v>
      </c>
      <c r="AB95" s="32">
        <f t="shared" si="36"/>
        <v>0</v>
      </c>
      <c r="AC95" s="32">
        <f t="shared" si="37"/>
        <v>0</v>
      </c>
      <c r="AD95" s="35">
        <v>2</v>
      </c>
      <c r="AE95" s="32">
        <f t="shared" si="38"/>
        <v>12.5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56"/>
        <v>80</v>
      </c>
      <c r="B96" s="96" t="s">
        <v>121</v>
      </c>
      <c r="C96" s="34">
        <v>2</v>
      </c>
      <c r="D96" s="35">
        <v>1</v>
      </c>
      <c r="E96" s="32">
        <f t="shared" si="23"/>
        <v>50</v>
      </c>
      <c r="F96" s="35">
        <v>0</v>
      </c>
      <c r="G96" s="32">
        <f t="shared" si="24"/>
        <v>0</v>
      </c>
      <c r="H96" s="106">
        <f t="shared" si="44"/>
        <v>1</v>
      </c>
      <c r="I96" s="32">
        <f t="shared" si="25"/>
        <v>100</v>
      </c>
      <c r="J96" s="32">
        <f t="shared" si="26"/>
        <v>50</v>
      </c>
      <c r="K96" s="35">
        <v>1</v>
      </c>
      <c r="L96" s="32">
        <f t="shared" si="27"/>
        <v>100</v>
      </c>
      <c r="M96" s="35">
        <v>0</v>
      </c>
      <c r="N96" s="32">
        <f t="shared" si="28"/>
        <v>0</v>
      </c>
      <c r="O96" s="99">
        <f t="shared" si="48"/>
        <v>0</v>
      </c>
      <c r="P96" s="32">
        <f t="shared" si="30"/>
        <v>0</v>
      </c>
      <c r="Q96" s="35">
        <v>0</v>
      </c>
      <c r="R96" s="32">
        <f t="shared" si="31"/>
        <v>0</v>
      </c>
      <c r="S96" s="35">
        <v>0</v>
      </c>
      <c r="T96" s="32">
        <f t="shared" si="32"/>
        <v>0</v>
      </c>
      <c r="U96" s="35">
        <v>1</v>
      </c>
      <c r="V96" s="32">
        <f t="shared" si="33"/>
        <v>100</v>
      </c>
      <c r="W96" s="35">
        <v>0</v>
      </c>
      <c r="X96" s="32">
        <f t="shared" si="34"/>
        <v>0</v>
      </c>
      <c r="Y96" s="35">
        <v>0</v>
      </c>
      <c r="Z96" s="32">
        <f t="shared" si="35"/>
        <v>0</v>
      </c>
      <c r="AA96" s="35">
        <v>0</v>
      </c>
      <c r="AB96" s="32">
        <f t="shared" si="36"/>
        <v>0</v>
      </c>
      <c r="AC96" s="32">
        <f t="shared" si="37"/>
        <v>0</v>
      </c>
      <c r="AD96" s="35">
        <v>1</v>
      </c>
      <c r="AE96" s="32">
        <f t="shared" si="38"/>
        <v>100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56"/>
        <v>81</v>
      </c>
      <c r="B97" s="96" t="s">
        <v>122</v>
      </c>
      <c r="C97" s="34">
        <v>16</v>
      </c>
      <c r="D97" s="35">
        <v>15</v>
      </c>
      <c r="E97" s="32">
        <f t="shared" si="23"/>
        <v>93.75</v>
      </c>
      <c r="F97" s="35">
        <v>2</v>
      </c>
      <c r="G97" s="32">
        <f t="shared" si="24"/>
        <v>13.333333333333334</v>
      </c>
      <c r="H97" s="106">
        <f t="shared" si="44"/>
        <v>13</v>
      </c>
      <c r="I97" s="32">
        <f t="shared" si="25"/>
        <v>86.666666666666671</v>
      </c>
      <c r="J97" s="32">
        <f t="shared" si="26"/>
        <v>81.25</v>
      </c>
      <c r="K97" s="35">
        <v>9</v>
      </c>
      <c r="L97" s="32">
        <f t="shared" si="27"/>
        <v>60</v>
      </c>
      <c r="M97" s="35">
        <v>4</v>
      </c>
      <c r="N97" s="32">
        <f t="shared" si="28"/>
        <v>26.666666666666668</v>
      </c>
      <c r="O97" s="99">
        <f t="shared" si="48"/>
        <v>2</v>
      </c>
      <c r="P97" s="32">
        <f t="shared" si="30"/>
        <v>13.333333333333334</v>
      </c>
      <c r="Q97" s="35">
        <v>1</v>
      </c>
      <c r="R97" s="32">
        <f t="shared" si="31"/>
        <v>50</v>
      </c>
      <c r="S97" s="35">
        <v>3</v>
      </c>
      <c r="T97" s="32">
        <f t="shared" si="32"/>
        <v>20</v>
      </c>
      <c r="U97" s="35">
        <v>0</v>
      </c>
      <c r="V97" s="32">
        <f t="shared" si="33"/>
        <v>0</v>
      </c>
      <c r="W97" s="35">
        <v>0</v>
      </c>
      <c r="X97" s="32">
        <f t="shared" si="34"/>
        <v>0</v>
      </c>
      <c r="Y97" s="35">
        <v>3</v>
      </c>
      <c r="Z97" s="32">
        <f t="shared" si="35"/>
        <v>20</v>
      </c>
      <c r="AA97" s="35">
        <v>0</v>
      </c>
      <c r="AB97" s="32">
        <f t="shared" si="36"/>
        <v>0</v>
      </c>
      <c r="AC97" s="32">
        <f t="shared" si="37"/>
        <v>0</v>
      </c>
      <c r="AD97" s="35">
        <v>3</v>
      </c>
      <c r="AE97" s="32">
        <f t="shared" si="38"/>
        <v>20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56"/>
        <v>82</v>
      </c>
      <c r="B98" s="96" t="s">
        <v>123</v>
      </c>
      <c r="C98" s="34">
        <v>0</v>
      </c>
      <c r="D98" s="35">
        <v>0</v>
      </c>
      <c r="E98" s="32">
        <f t="shared" si="23"/>
        <v>0</v>
      </c>
      <c r="F98" s="35">
        <v>0</v>
      </c>
      <c r="G98" s="32">
        <f t="shared" si="24"/>
        <v>0</v>
      </c>
      <c r="H98" s="106">
        <f t="shared" si="44"/>
        <v>0</v>
      </c>
      <c r="I98" s="32">
        <f t="shared" si="25"/>
        <v>0</v>
      </c>
      <c r="J98" s="32">
        <f t="shared" si="26"/>
        <v>0</v>
      </c>
      <c r="K98" s="35">
        <v>0</v>
      </c>
      <c r="L98" s="32">
        <f t="shared" si="27"/>
        <v>0</v>
      </c>
      <c r="M98" s="35">
        <v>0</v>
      </c>
      <c r="N98" s="32">
        <f t="shared" si="28"/>
        <v>0</v>
      </c>
      <c r="O98" s="99">
        <f t="shared" si="48"/>
        <v>0</v>
      </c>
      <c r="P98" s="32">
        <f t="shared" si="30"/>
        <v>0</v>
      </c>
      <c r="Q98" s="35">
        <v>0</v>
      </c>
      <c r="R98" s="32">
        <f t="shared" si="31"/>
        <v>0</v>
      </c>
      <c r="S98" s="35">
        <v>0</v>
      </c>
      <c r="T98" s="32">
        <f t="shared" si="32"/>
        <v>0</v>
      </c>
      <c r="U98" s="35">
        <v>0</v>
      </c>
      <c r="V98" s="32">
        <f t="shared" si="33"/>
        <v>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56"/>
        <v>83</v>
      </c>
      <c r="B99" s="96" t="s">
        <v>124</v>
      </c>
      <c r="C99" s="34">
        <v>6</v>
      </c>
      <c r="D99" s="35">
        <v>6</v>
      </c>
      <c r="E99" s="32">
        <f t="shared" si="23"/>
        <v>100</v>
      </c>
      <c r="F99" s="35">
        <v>1</v>
      </c>
      <c r="G99" s="32">
        <f t="shared" si="24"/>
        <v>16.666666666666664</v>
      </c>
      <c r="H99" s="106">
        <f t="shared" si="44"/>
        <v>5</v>
      </c>
      <c r="I99" s="32">
        <f t="shared" si="25"/>
        <v>83.333333333333343</v>
      </c>
      <c r="J99" s="32">
        <f t="shared" si="26"/>
        <v>83.333333333333343</v>
      </c>
      <c r="K99" s="35">
        <v>5</v>
      </c>
      <c r="L99" s="32">
        <f t="shared" si="27"/>
        <v>83.333333333333343</v>
      </c>
      <c r="M99" s="35">
        <v>0</v>
      </c>
      <c r="N99" s="32">
        <f t="shared" si="28"/>
        <v>0</v>
      </c>
      <c r="O99" s="99">
        <f t="shared" si="48"/>
        <v>1</v>
      </c>
      <c r="P99" s="32">
        <f t="shared" si="30"/>
        <v>16.666666666666664</v>
      </c>
      <c r="Q99" s="35">
        <v>0</v>
      </c>
      <c r="R99" s="32">
        <f t="shared" si="31"/>
        <v>0</v>
      </c>
      <c r="S99" s="35">
        <v>0</v>
      </c>
      <c r="T99" s="32">
        <f t="shared" si="32"/>
        <v>0</v>
      </c>
      <c r="U99" s="35">
        <v>0</v>
      </c>
      <c r="V99" s="32">
        <f t="shared" si="33"/>
        <v>0</v>
      </c>
      <c r="W99" s="35">
        <v>0</v>
      </c>
      <c r="X99" s="32">
        <f t="shared" si="34"/>
        <v>0</v>
      </c>
      <c r="Y99" s="35">
        <v>1</v>
      </c>
      <c r="Z99" s="32">
        <f t="shared" si="35"/>
        <v>16.666666666666664</v>
      </c>
      <c r="AA99" s="35">
        <v>0</v>
      </c>
      <c r="AB99" s="32">
        <f t="shared" si="36"/>
        <v>0</v>
      </c>
      <c r="AC99" s="32">
        <f t="shared" si="37"/>
        <v>0</v>
      </c>
      <c r="AD99" s="35">
        <v>0</v>
      </c>
      <c r="AE99" s="32">
        <f t="shared" si="38"/>
        <v>0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56"/>
        <v>84</v>
      </c>
      <c r="B100" s="96" t="s">
        <v>125</v>
      </c>
      <c r="C100" s="34">
        <v>0</v>
      </c>
      <c r="D100" s="35">
        <v>0</v>
      </c>
      <c r="E100" s="32">
        <f t="shared" si="23"/>
        <v>0</v>
      </c>
      <c r="F100" s="35">
        <v>0</v>
      </c>
      <c r="G100" s="32">
        <f t="shared" si="24"/>
        <v>0</v>
      </c>
      <c r="H100" s="106">
        <f t="shared" si="44"/>
        <v>0</v>
      </c>
      <c r="I100" s="32">
        <f t="shared" si="25"/>
        <v>0</v>
      </c>
      <c r="J100" s="32">
        <f t="shared" si="26"/>
        <v>0</v>
      </c>
      <c r="K100" s="35">
        <v>0</v>
      </c>
      <c r="L100" s="32">
        <f t="shared" si="27"/>
        <v>0</v>
      </c>
      <c r="M100" s="35">
        <v>0</v>
      </c>
      <c r="N100" s="32">
        <f t="shared" si="28"/>
        <v>0</v>
      </c>
      <c r="O100" s="99">
        <f t="shared" si="48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0</v>
      </c>
      <c r="V100" s="32">
        <f t="shared" si="33"/>
        <v>0</v>
      </c>
      <c r="W100" s="35">
        <v>0</v>
      </c>
      <c r="X100" s="32">
        <f t="shared" si="34"/>
        <v>0</v>
      </c>
      <c r="Y100" s="35">
        <v>0</v>
      </c>
      <c r="Z100" s="32">
        <f t="shared" si="35"/>
        <v>0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0</v>
      </c>
      <c r="AE100" s="32">
        <f t="shared" si="38"/>
        <v>0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56"/>
        <v>85</v>
      </c>
      <c r="B101" s="96" t="s">
        <v>126</v>
      </c>
      <c r="C101" s="34">
        <v>0</v>
      </c>
      <c r="D101" s="35">
        <v>0</v>
      </c>
      <c r="E101" s="32">
        <f t="shared" si="23"/>
        <v>0</v>
      </c>
      <c r="F101" s="35">
        <v>0</v>
      </c>
      <c r="G101" s="32">
        <f t="shared" si="24"/>
        <v>0</v>
      </c>
      <c r="H101" s="106">
        <f t="shared" si="44"/>
        <v>0</v>
      </c>
      <c r="I101" s="32">
        <f t="shared" si="25"/>
        <v>0</v>
      </c>
      <c r="J101" s="32">
        <f t="shared" si="26"/>
        <v>0</v>
      </c>
      <c r="K101" s="35">
        <v>0</v>
      </c>
      <c r="L101" s="32">
        <f t="shared" si="27"/>
        <v>0</v>
      </c>
      <c r="M101" s="35">
        <v>0</v>
      </c>
      <c r="N101" s="32">
        <f t="shared" si="28"/>
        <v>0</v>
      </c>
      <c r="O101" s="99">
        <f t="shared" si="48"/>
        <v>0</v>
      </c>
      <c r="P101" s="32">
        <f t="shared" si="30"/>
        <v>0</v>
      </c>
      <c r="Q101" s="35">
        <v>0</v>
      </c>
      <c r="R101" s="32">
        <f t="shared" si="31"/>
        <v>0</v>
      </c>
      <c r="S101" s="35">
        <v>0</v>
      </c>
      <c r="T101" s="32">
        <f t="shared" si="32"/>
        <v>0</v>
      </c>
      <c r="U101" s="35">
        <v>0</v>
      </c>
      <c r="V101" s="32">
        <f t="shared" si="33"/>
        <v>0</v>
      </c>
      <c r="W101" s="35">
        <v>0</v>
      </c>
      <c r="X101" s="32">
        <f t="shared" si="34"/>
        <v>0</v>
      </c>
      <c r="Y101" s="35">
        <v>0</v>
      </c>
      <c r="Z101" s="32">
        <f t="shared" si="35"/>
        <v>0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0</v>
      </c>
      <c r="AE101" s="32">
        <f t="shared" si="38"/>
        <v>0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92" fitToHeight="2" orientation="landscape" useFirstPageNumber="1" r:id="rId1"/>
  <headerFooter scaleWithDoc="0">
    <oddHeader>&amp;R&amp;P</oddHeader>
    <oddFooter>&amp;R&amp;P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100" workbookViewId="0">
      <pane xSplit="2" ySplit="7" topLeftCell="O74" activePane="bottomRight" state="frozen"/>
      <selection activeCell="D2" sqref="D2:D6"/>
      <selection pane="topRight" activeCell="D2" sqref="D2:D6"/>
      <selection pane="bottomLeft" activeCell="D2" sqref="D2:D6"/>
      <selection pane="bottomRight" activeCell="AF81" sqref="AF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178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216" t="s">
        <v>0</v>
      </c>
      <c r="B2" s="183" t="s">
        <v>1</v>
      </c>
      <c r="C2" s="217" t="s">
        <v>2</v>
      </c>
      <c r="D2" s="220" t="s">
        <v>3</v>
      </c>
      <c r="E2" s="217" t="s">
        <v>4</v>
      </c>
      <c r="F2" s="223" t="s">
        <v>9</v>
      </c>
      <c r="G2" s="224"/>
      <c r="H2" s="229" t="s">
        <v>5</v>
      </c>
      <c r="I2" s="230"/>
      <c r="J2" s="230"/>
      <c r="K2" s="230"/>
      <c r="L2" s="230"/>
      <c r="M2" s="230"/>
      <c r="N2" s="231"/>
      <c r="O2" s="232" t="s">
        <v>6</v>
      </c>
      <c r="P2" s="233"/>
      <c r="Q2" s="233"/>
      <c r="R2" s="234"/>
      <c r="S2" s="235" t="s">
        <v>8</v>
      </c>
      <c r="T2" s="236"/>
      <c r="U2" s="236"/>
      <c r="V2" s="237"/>
      <c r="W2" s="223" t="s">
        <v>7</v>
      </c>
      <c r="X2" s="224"/>
      <c r="Y2" s="207" t="s">
        <v>10</v>
      </c>
      <c r="Z2" s="208"/>
      <c r="AA2" s="208"/>
      <c r="AB2" s="208"/>
      <c r="AC2" s="209"/>
      <c r="AD2" s="207" t="s">
        <v>11</v>
      </c>
      <c r="AE2" s="208"/>
      <c r="AF2" s="208"/>
      <c r="AG2" s="209"/>
      <c r="AH2" s="42"/>
      <c r="AI2" s="42"/>
    </row>
    <row r="3" spans="1:35" ht="15" customHeight="1" x14ac:dyDescent="0.25">
      <c r="A3" s="184"/>
      <c r="B3" s="184"/>
      <c r="C3" s="218"/>
      <c r="D3" s="221"/>
      <c r="E3" s="218"/>
      <c r="F3" s="225"/>
      <c r="G3" s="226"/>
      <c r="H3" s="216" t="s">
        <v>12</v>
      </c>
      <c r="I3" s="270" t="s">
        <v>13</v>
      </c>
      <c r="J3" s="270" t="s">
        <v>14</v>
      </c>
      <c r="K3" s="238" t="s">
        <v>15</v>
      </c>
      <c r="L3" s="239"/>
      <c r="M3" s="238" t="s">
        <v>16</v>
      </c>
      <c r="N3" s="239"/>
      <c r="O3" s="240" t="s">
        <v>17</v>
      </c>
      <c r="P3" s="241"/>
      <c r="Q3" s="241"/>
      <c r="R3" s="242"/>
      <c r="S3" s="243" t="s">
        <v>18</v>
      </c>
      <c r="T3" s="244"/>
      <c r="U3" s="223" t="s">
        <v>19</v>
      </c>
      <c r="V3" s="224"/>
      <c r="W3" s="225"/>
      <c r="X3" s="226"/>
      <c r="Y3" s="261" t="s">
        <v>20</v>
      </c>
      <c r="Z3" s="262"/>
      <c r="AA3" s="258" t="s">
        <v>21</v>
      </c>
      <c r="AB3" s="265" t="s">
        <v>22</v>
      </c>
      <c r="AC3" s="211" t="s">
        <v>23</v>
      </c>
      <c r="AD3" s="253" t="s">
        <v>20</v>
      </c>
      <c r="AE3" s="254"/>
      <c r="AF3" s="223" t="s">
        <v>24</v>
      </c>
      <c r="AG3" s="224"/>
      <c r="AH3" s="42"/>
      <c r="AI3" s="42"/>
    </row>
    <row r="4" spans="1:35" ht="80.25" customHeight="1" x14ac:dyDescent="0.25">
      <c r="A4" s="184"/>
      <c r="B4" s="184"/>
      <c r="C4" s="218"/>
      <c r="D4" s="221"/>
      <c r="E4" s="218"/>
      <c r="F4" s="227"/>
      <c r="G4" s="228"/>
      <c r="H4" s="184"/>
      <c r="I4" s="271"/>
      <c r="J4" s="271"/>
      <c r="K4" s="247" t="s">
        <v>25</v>
      </c>
      <c r="L4" s="250" t="s">
        <v>22</v>
      </c>
      <c r="M4" s="247" t="s">
        <v>25</v>
      </c>
      <c r="N4" s="250" t="s">
        <v>22</v>
      </c>
      <c r="O4" s="247" t="s">
        <v>25</v>
      </c>
      <c r="P4" s="250" t="s">
        <v>22</v>
      </c>
      <c r="Q4" s="232" t="s">
        <v>26</v>
      </c>
      <c r="R4" s="234"/>
      <c r="S4" s="245"/>
      <c r="T4" s="246"/>
      <c r="U4" s="227"/>
      <c r="V4" s="228"/>
      <c r="W4" s="227"/>
      <c r="X4" s="228"/>
      <c r="Y4" s="263"/>
      <c r="Z4" s="264"/>
      <c r="AA4" s="259"/>
      <c r="AB4" s="266"/>
      <c r="AC4" s="212"/>
      <c r="AD4" s="255" t="s">
        <v>27</v>
      </c>
      <c r="AE4" s="258" t="s">
        <v>13</v>
      </c>
      <c r="AF4" s="227"/>
      <c r="AG4" s="228"/>
      <c r="AH4" s="42"/>
      <c r="AI4" s="42"/>
    </row>
    <row r="5" spans="1:35" ht="14.45" customHeight="1" x14ac:dyDescent="0.25">
      <c r="A5" s="184"/>
      <c r="B5" s="184"/>
      <c r="C5" s="218"/>
      <c r="D5" s="221"/>
      <c r="E5" s="218"/>
      <c r="F5" s="268" t="s">
        <v>25</v>
      </c>
      <c r="G5" s="250" t="s">
        <v>22</v>
      </c>
      <c r="H5" s="184"/>
      <c r="I5" s="271"/>
      <c r="J5" s="271"/>
      <c r="K5" s="248"/>
      <c r="L5" s="251"/>
      <c r="M5" s="248"/>
      <c r="N5" s="251"/>
      <c r="O5" s="248"/>
      <c r="P5" s="251"/>
      <c r="Q5" s="247" t="s">
        <v>25</v>
      </c>
      <c r="R5" s="211" t="s">
        <v>28</v>
      </c>
      <c r="S5" s="247" t="s">
        <v>25</v>
      </c>
      <c r="T5" s="250" t="s">
        <v>22</v>
      </c>
      <c r="U5" s="247" t="s">
        <v>25</v>
      </c>
      <c r="V5" s="250" t="s">
        <v>22</v>
      </c>
      <c r="W5" s="247" t="s">
        <v>25</v>
      </c>
      <c r="X5" s="250" t="s">
        <v>22</v>
      </c>
      <c r="Y5" s="247" t="s">
        <v>25</v>
      </c>
      <c r="Z5" s="250" t="s">
        <v>22</v>
      </c>
      <c r="AA5" s="259"/>
      <c r="AB5" s="266"/>
      <c r="AC5" s="212"/>
      <c r="AD5" s="256"/>
      <c r="AE5" s="259"/>
      <c r="AF5" s="247" t="s">
        <v>25</v>
      </c>
      <c r="AG5" s="250" t="s">
        <v>22</v>
      </c>
      <c r="AH5" s="42"/>
      <c r="AI5" s="42"/>
    </row>
    <row r="6" spans="1:35" ht="54" customHeight="1" x14ac:dyDescent="0.25">
      <c r="A6" s="185"/>
      <c r="B6" s="185"/>
      <c r="C6" s="219"/>
      <c r="D6" s="222"/>
      <c r="E6" s="219"/>
      <c r="F6" s="269"/>
      <c r="G6" s="252"/>
      <c r="H6" s="185"/>
      <c r="I6" s="272"/>
      <c r="J6" s="272"/>
      <c r="K6" s="249"/>
      <c r="L6" s="252"/>
      <c r="M6" s="249"/>
      <c r="N6" s="252"/>
      <c r="O6" s="249"/>
      <c r="P6" s="252"/>
      <c r="Q6" s="249"/>
      <c r="R6" s="213"/>
      <c r="S6" s="249"/>
      <c r="T6" s="252"/>
      <c r="U6" s="249"/>
      <c r="V6" s="252"/>
      <c r="W6" s="249"/>
      <c r="X6" s="252"/>
      <c r="Y6" s="249"/>
      <c r="Z6" s="252"/>
      <c r="AA6" s="260"/>
      <c r="AB6" s="267"/>
      <c r="AC6" s="213"/>
      <c r="AD6" s="257"/>
      <c r="AE6" s="260"/>
      <c r="AF6" s="249"/>
      <c r="AG6" s="252"/>
      <c r="AH6" s="42"/>
      <c r="AI6" s="42"/>
    </row>
    <row r="7" spans="1:35" ht="14.45" customHeight="1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131916.18</v>
      </c>
      <c r="D8" s="65">
        <f>D9+D21+D40+D55+D72+D79+D90+D64+D102</f>
        <v>123796.3</v>
      </c>
      <c r="E8" s="62">
        <f>IF(C8=0,0,D8/C8*100)</f>
        <v>93.844667121197716</v>
      </c>
      <c r="F8" s="65">
        <f>F9+F21+F40+F55+F72+F79+F90+F64+F102</f>
        <v>73332.3</v>
      </c>
      <c r="G8" s="62">
        <f>IF(D8=0,0,F8/D8*100)</f>
        <v>59.236261503776767</v>
      </c>
      <c r="H8" s="65">
        <f>H9+H21+H40+H55+H72+H79+H90+H64+H102</f>
        <v>109352.3</v>
      </c>
      <c r="I8" s="62">
        <f>IF(D8=0,0,H8/D8*100)</f>
        <v>88.33244612318785</v>
      </c>
      <c r="J8" s="62">
        <f>IF(C8=0,0,H8/C8*100)</f>
        <v>82.895290024316964</v>
      </c>
      <c r="K8" s="65">
        <f>K9+K21+K40+K55+K72+K79+K90+K64+K102</f>
        <v>57204.3</v>
      </c>
      <c r="L8" s="62">
        <f>IF(D8=0,0,K8/D8*100)</f>
        <v>46.208408490399151</v>
      </c>
      <c r="M8" s="65">
        <f>M9+M21+M40+M55+M72+M79+M90+M64+M102</f>
        <v>52148</v>
      </c>
      <c r="N8" s="62">
        <f>IF(D8=0,0,M8/D8*100)</f>
        <v>42.124037632788699</v>
      </c>
      <c r="O8" s="65">
        <f>O9+O21+O40+O55+O72+O79+O90+O64+O102</f>
        <v>14444</v>
      </c>
      <c r="P8" s="62">
        <f>IF(D8=0,0,O8/D8*100)</f>
        <v>11.66755387681215</v>
      </c>
      <c r="Q8" s="65">
        <f>Q9+Q21+Q40+Q55+Q72+Q79+Q90+Q64+Q102</f>
        <v>1105</v>
      </c>
      <c r="R8" s="62">
        <f>IF(O8=0,0,Q8/O8*100)</f>
        <v>7.6502353918582111</v>
      </c>
      <c r="S8" s="65">
        <f>S9+S21+S40+S55+S72+S79+S90+S64+S102</f>
        <v>16230</v>
      </c>
      <c r="T8" s="62">
        <f>IF(D8=0,0,S8/D8*100)</f>
        <v>13.110246429012824</v>
      </c>
      <c r="U8" s="65">
        <f>U9+U21+U40+U55+U72+U79+U90+U64+U102</f>
        <v>12607</v>
      </c>
      <c r="V8" s="62">
        <f>IF(D8=0,0,U8/D8*100)</f>
        <v>10.183664616793878</v>
      </c>
      <c r="W8" s="65">
        <f>W9+W21+W40+W55+W72+W79+W90+W64+W102</f>
        <v>4140</v>
      </c>
      <c r="X8" s="62">
        <f>IF(D8=0,0,W8/D8*100)</f>
        <v>3.3442033404875589</v>
      </c>
      <c r="Y8" s="65">
        <f>Y9+Y21+Y40+Y55+Y72+Y79+Y90+Y64+Y102</f>
        <v>18672.5</v>
      </c>
      <c r="Z8" s="62">
        <f>IF(D8=0,0,Y8/D8*100)</f>
        <v>15.083245622042016</v>
      </c>
      <c r="AA8" s="65">
        <f>AA9+AA21+AA40+AA55+AA72+AA79+AA90+AA64+AA102</f>
        <v>1916</v>
      </c>
      <c r="AB8" s="62">
        <f>IF(D8=0,0,AA8/D8*100)</f>
        <v>1.5477037682063195</v>
      </c>
      <c r="AC8" s="62">
        <f>IF(Y8=0,0,AA8/Y8*100)</f>
        <v>10.261079127058508</v>
      </c>
      <c r="AD8" s="65">
        <f>AD9+AD21+AD40+AD55+AD72+AD79+AD90+AD64+AD102</f>
        <v>15886</v>
      </c>
      <c r="AE8" s="62">
        <f>IF(D8=0,0,AD8/D8*100)</f>
        <v>12.832370595890183</v>
      </c>
      <c r="AF8" s="65">
        <f>AF9+AF21+AF40+AF55+AF72+AF79+AF90+AF64+AF102</f>
        <v>119</v>
      </c>
      <c r="AG8" s="60">
        <f>IF(D8=0,0,AF8/D8*100)</f>
        <v>9.6125651574400839E-2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61">
        <f>SUM(C10:C20)</f>
        <v>6523</v>
      </c>
      <c r="D9" s="61">
        <f>SUM(D10:D20)</f>
        <v>5858</v>
      </c>
      <c r="E9" s="62">
        <f>IF(C9=0,0,D9/C9*100)</f>
        <v>89.805304307833822</v>
      </c>
      <c r="F9" s="61">
        <f>SUM(F10:F20)</f>
        <v>4015</v>
      </c>
      <c r="G9" s="62">
        <f>IF(D9=0,0,F9/D9*100)</f>
        <v>68.538750426766811</v>
      </c>
      <c r="H9" s="61">
        <f>SUM(H10:H20)</f>
        <v>5242</v>
      </c>
      <c r="I9" s="62">
        <f>IF(D9=0,0,H9/D9*100)</f>
        <v>89.484465687948102</v>
      </c>
      <c r="J9" s="62">
        <f>IF(C9=0,0,H9/C9*100)</f>
        <v>80.361796719300941</v>
      </c>
      <c r="K9" s="61">
        <f>SUM(K10:K20)</f>
        <v>2852</v>
      </c>
      <c r="L9" s="62">
        <f>IF(D9=0,0,K9/D9*100)</f>
        <v>48.685558210993513</v>
      </c>
      <c r="M9" s="61">
        <f>SUM(M10:M20)</f>
        <v>2390</v>
      </c>
      <c r="N9" s="62">
        <f>IF(D9=0,0,M9/D9*100)</f>
        <v>40.798907476954597</v>
      </c>
      <c r="O9" s="61">
        <f>SUM(O10:O20)</f>
        <v>616</v>
      </c>
      <c r="P9" s="62">
        <f>IF(D9=0,0,O9/D9*100)</f>
        <v>10.515534312051896</v>
      </c>
      <c r="Q9" s="61">
        <f>SUM(Q10:Q20)</f>
        <v>52</v>
      </c>
      <c r="R9" s="62">
        <f>IF(O9=0,0,Q9/O9*100)</f>
        <v>8.4415584415584419</v>
      </c>
      <c r="S9" s="61">
        <f>SUM(S10:S20)</f>
        <v>737</v>
      </c>
      <c r="T9" s="62">
        <f>IF(D9=0,0,S9/D9*100)</f>
        <v>12.581085694776375</v>
      </c>
      <c r="U9" s="61">
        <f>SUM(U10:U20)</f>
        <v>831</v>
      </c>
      <c r="V9" s="62">
        <f>IF(D9=0,0,U9/D9*100)</f>
        <v>14.185728917719359</v>
      </c>
      <c r="W9" s="61">
        <f>SUM(W10:W20)</f>
        <v>157</v>
      </c>
      <c r="X9" s="62">
        <f>IF(D9=0,0,W9/D9*100)</f>
        <v>2.6800955957664732</v>
      </c>
      <c r="Y9" s="61">
        <f>SUM(Y10:Y20)</f>
        <v>1060</v>
      </c>
      <c r="Z9" s="62">
        <f>IF(D9=0,0,Y9/D9*100)</f>
        <v>18.094912939569817</v>
      </c>
      <c r="AA9" s="61">
        <f>SUM(AA10:AA20)</f>
        <v>63</v>
      </c>
      <c r="AB9" s="62">
        <f>IF(D9=0,0,AA9/D9*100)</f>
        <v>1.0754523728234893</v>
      </c>
      <c r="AC9" s="62">
        <f>IF(Y9=0,0,AA9/Y9*100)</f>
        <v>5.9433962264150946</v>
      </c>
      <c r="AD9" s="61">
        <f>SUM(AD10:AD20)</f>
        <v>872</v>
      </c>
      <c r="AE9" s="62">
        <f>IF(D9=0,0,AD9/D9*100)</f>
        <v>14.885626493683851</v>
      </c>
      <c r="AF9" s="61">
        <f>SUM(AF10:AF20)</f>
        <v>8</v>
      </c>
      <c r="AG9" s="60">
        <f>IF(D9=0,0,AF9/D9*100)</f>
        <v>0.13656538067599863</v>
      </c>
      <c r="AH9" s="44"/>
      <c r="AI9" s="44"/>
    </row>
    <row r="10" spans="1:35" x14ac:dyDescent="0.25">
      <c r="A10" s="93">
        <v>1</v>
      </c>
      <c r="B10" s="94" t="s">
        <v>32</v>
      </c>
      <c r="C10" s="56">
        <f>Агрономы!C10+Зоотехники!C10+Ветеринары!C10+Воспр.стада!C10+'Инж-техн.'!C10+Энерг.электр.!C10+Мелиораторы!C10+Экономисты!C10+Бухгалтеры!C10+Экологи!C10+'Др. специал.'!C10</f>
        <v>105</v>
      </c>
      <c r="D10" s="56">
        <f>Агрономы!D10+Зоотехники!D10+Ветеринары!D10+Воспр.стада!D10+'Инж-техн.'!D10+Энерг.электр.!D10+Мелиораторы!D10+Экономисты!D10+Бухгалтеры!D10+Экологи!D10+'Др. специал.'!D10</f>
        <v>102</v>
      </c>
      <c r="E10" s="57">
        <f>IF(C10=0,0,D10/C10*100)</f>
        <v>97.142857142857139</v>
      </c>
      <c r="F10" s="56">
        <f>Агрономы!F10+Зоотехники!F10+Ветеринары!F10+Воспр.стада!F10+'Инж-техн.'!F10+Энерг.электр.!F10+Мелиораторы!F10+Экономисты!F10+Бухгалтеры!F10+Экологи!F10+'Др. специал.'!F10</f>
        <v>77</v>
      </c>
      <c r="G10" s="57">
        <f>IF(D10=0,0,F10/D10*100)</f>
        <v>75.490196078431367</v>
      </c>
      <c r="H10" s="56">
        <f>Агрономы!H10+Зоотехники!H10+Ветеринары!H10+Воспр.стада!H10+'Инж-техн.'!H10+Энерг.электр.!H10+Мелиораторы!H10+Экономисты!H10+Бухгалтеры!H10+Экологи!H10+'Др. специал.'!H10</f>
        <v>90</v>
      </c>
      <c r="I10" s="57">
        <f>IF(D10=0,0,H10/D10*100)</f>
        <v>88.235294117647058</v>
      </c>
      <c r="J10" s="57">
        <f>IF(C10=0,0,H10/C10*100)</f>
        <v>85.714285714285708</v>
      </c>
      <c r="K10" s="56">
        <f>Агрономы!K10+Зоотехники!K10+Ветеринары!K10+Воспр.стада!K10+'Инж-техн.'!K10+Энерг.электр.!K10+Мелиораторы!K10+Экономисты!K10+Бухгалтеры!K10+Экологи!K10+'Др. специал.'!K10</f>
        <v>43</v>
      </c>
      <c r="L10" s="57">
        <f>IF(D10=0,0,K10/D10*100)</f>
        <v>42.156862745098039</v>
      </c>
      <c r="M10" s="56">
        <f>Агрономы!M10+Зоотехники!M10+Ветеринары!M10+Воспр.стада!M10+'Инж-техн.'!M10+Энерг.электр.!M10+Мелиораторы!M10+Экономисты!M10+Бухгалтеры!M10+Экологи!M10+'Др. специал.'!M10</f>
        <v>47</v>
      </c>
      <c r="N10" s="57">
        <f>IF(D10=0,0,M10/D10*100)</f>
        <v>46.078431372549019</v>
      </c>
      <c r="O10" s="56">
        <f>Агрономы!O10+Зоотехники!O10+Ветеринары!O10+Воспр.стада!O10+'Инж-техн.'!O10+Энерг.электр.!O10+Мелиораторы!O10+Экономисты!O10+Бухгалтеры!O10+Экологи!O10+'Др. специал.'!O10</f>
        <v>12</v>
      </c>
      <c r="P10" s="57">
        <f>IF(D10=0,0,O10/D10*100)</f>
        <v>11.76470588235294</v>
      </c>
      <c r="Q10" s="56">
        <f>Агрономы!Q10+Зоотехники!Q10+Ветеринары!Q10+Воспр.стада!Q10+'Инж-техн.'!Q10+Энерг.электр.!Q10+Мелиораторы!Q10+Экономисты!Q10+Бухгалтеры!Q10+Экологи!Q10+'Др. специал.'!Q10</f>
        <v>0</v>
      </c>
      <c r="R10" s="57">
        <f>IF(O10=0,0,Q10/O10*100)</f>
        <v>0</v>
      </c>
      <c r="S10" s="56">
        <f>Агрономы!S10+Зоотехники!S10+Ветеринары!S10+Воспр.стада!S10+'Инж-техн.'!S10+Энерг.электр.!S10+Мелиораторы!S10+Экономисты!S10+Бухгалтеры!S10+Экологи!S10+'Др. специал.'!S10</f>
        <v>9</v>
      </c>
      <c r="T10" s="57">
        <f>IF(D10=0,0,S10/D10*100)</f>
        <v>8.8235294117647065</v>
      </c>
      <c r="U10" s="56">
        <f>Агрономы!U10+Зоотехники!U10+Ветеринары!U10+Воспр.стада!U10+'Инж-техн.'!U10+Энерг.электр.!U10+Мелиораторы!U10+Экономисты!U10+Бухгалтеры!U10+Экологи!U10+'Др. специал.'!U10</f>
        <v>13</v>
      </c>
      <c r="V10" s="57">
        <f>IF(D10=0,0,U10/D10*100)</f>
        <v>12.745098039215685</v>
      </c>
      <c r="W10" s="56">
        <f>Агрономы!W10+Зоотехники!W10+Ветеринары!W10+Воспр.стада!W10+'Инж-техн.'!W10+Энерг.электр.!W10+Мелиораторы!W10+Экономисты!W10+Бухгалтеры!W10+Экологи!W10+'Др. специал.'!W10</f>
        <v>9</v>
      </c>
      <c r="X10" s="57">
        <f>IF(D10=0,0,W10/D10*100)</f>
        <v>8.8235294117647065</v>
      </c>
      <c r="Y10" s="56">
        <f>Агрономы!Y10+Зоотехники!Y10+Ветеринары!Y10+Воспр.стада!Y10+'Инж-техн.'!Y10+Энерг.электр.!Y10+Мелиораторы!Y10+Экономисты!Y10+Бухгалтеры!Y10+Экологи!Y10+'Др. специал.'!Y10</f>
        <v>13</v>
      </c>
      <c r="Z10" s="57">
        <f>IF(D10=0,0,Y10/D10*100)</f>
        <v>12.745098039215685</v>
      </c>
      <c r="AA10" s="56">
        <f>Агрономы!AA10+Зоотехники!AA10+Ветеринары!AA10+Воспр.стада!AA10+'Инж-техн.'!AA10+Энерг.электр.!AA10+Мелиораторы!AA10+Экономисты!AA10+Бухгалтеры!AA10+Экологи!AA10+'Др. специал.'!AA10</f>
        <v>0</v>
      </c>
      <c r="AB10" s="57">
        <f>IF(D10=0,0,AA10/D10*100)</f>
        <v>0</v>
      </c>
      <c r="AC10" s="57">
        <f>IF(Y10=0,0,AA10/Y10*100)</f>
        <v>0</v>
      </c>
      <c r="AD10" s="56">
        <f>Агрономы!AD10+Зоотехники!AD10+Ветеринары!AD10+Воспр.стада!AD10+'Инж-техн.'!AD10+Энерг.электр.!AD10+Мелиораторы!AD10+Экономисты!AD10+Бухгалтеры!AD10+Экологи!AD10+'Др. специал.'!AD10</f>
        <v>4</v>
      </c>
      <c r="AE10" s="57">
        <f>IF(D10=0,0,AD10/D10*100)</f>
        <v>3.9215686274509802</v>
      </c>
      <c r="AF10" s="56">
        <f>Агрономы!AF10+Зоотехники!AF10+Ветеринары!AF10+Воспр.стада!AF10+'Инж-техн.'!AF10+Энерг.электр.!AF10+Мелиораторы!AF10+Экономисты!AF10+Бухгалтеры!AF10+Экологи!AF10+'Др. специал.'!AF10</f>
        <v>0</v>
      </c>
      <c r="AG10" s="55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56">
        <f>Агрономы!C11+Зоотехники!C11+Ветеринары!C11+Воспр.стада!C11+'Инж-техн.'!C11+Энерг.электр.!C11+Мелиораторы!C11+Экономисты!C11+Бухгалтеры!C11+Экологи!C11+'Др. специал.'!C11</f>
        <v>426</v>
      </c>
      <c r="D11" s="56">
        <f>Агрономы!D11+Зоотехники!D11+Ветеринары!D11+Воспр.стада!D11+'Инж-техн.'!D11+Энерг.электр.!D11+Мелиораторы!D11+Экономисты!D11+Бухгалтеры!D11+Экологи!D11+'Др. специал.'!D11</f>
        <v>381</v>
      </c>
      <c r="E11" s="57">
        <f>IF(C11=0,0,D11/C11*100)</f>
        <v>89.436619718309856</v>
      </c>
      <c r="F11" s="56">
        <f>Агрономы!F11+Зоотехники!F11+Ветеринары!F11+Воспр.стада!F11+'Инж-техн.'!F11+Энерг.электр.!F11+Мелиораторы!F11+Экономисты!F11+Бухгалтеры!F11+Экологи!F11+'Др. специал.'!F11</f>
        <v>288</v>
      </c>
      <c r="G11" s="57">
        <f>IF(D11=0,0,F11/D11*100)</f>
        <v>75.590551181102356</v>
      </c>
      <c r="H11" s="56">
        <f>Агрономы!H11+Зоотехники!H11+Ветеринары!H11+Воспр.стада!H11+'Инж-техн.'!H11+Энерг.электр.!H11+Мелиораторы!H11+Экономисты!H11+Бухгалтеры!H11+Экологи!H11+'Др. специал.'!H11</f>
        <v>344</v>
      </c>
      <c r="I11" s="57">
        <f>IF(D11=0,0,H11/D11*100)</f>
        <v>90.28871391076116</v>
      </c>
      <c r="J11" s="57">
        <f>IF(C11=0,0,H11/C11*100)</f>
        <v>80.751173708920192</v>
      </c>
      <c r="K11" s="56">
        <f>Агрономы!K11+Зоотехники!K11+Ветеринары!K11+Воспр.стада!K11+'Инж-техн.'!K11+Энерг.электр.!K11+Мелиораторы!K11+Экономисты!K11+Бухгалтеры!K11+Экологи!K11+'Др. специал.'!K11</f>
        <v>194</v>
      </c>
      <c r="L11" s="57">
        <f>IF(D11=0,0,K11/D11*100)</f>
        <v>50.918635170603679</v>
      </c>
      <c r="M11" s="56">
        <f>Агрономы!M11+Зоотехники!M11+Ветеринары!M11+Воспр.стада!M11+'Инж-техн.'!M11+Энерг.электр.!M11+Мелиораторы!M11+Экономисты!M11+Бухгалтеры!M11+Экологи!M11+'Др. специал.'!M11</f>
        <v>150</v>
      </c>
      <c r="N11" s="57">
        <f>IF(D11=0,0,M11/D11*100)</f>
        <v>39.370078740157481</v>
      </c>
      <c r="O11" s="56">
        <f>Агрономы!O11+Зоотехники!O11+Ветеринары!O11+Воспр.стада!O11+'Инж-техн.'!O11+Энерг.электр.!O11+Мелиораторы!O11+Экономисты!O11+Бухгалтеры!O11+Экологи!O11+'Др. специал.'!O11</f>
        <v>37</v>
      </c>
      <c r="P11" s="57">
        <f>IF(D11=0,0,O11/D11*100)</f>
        <v>9.7112860892388451</v>
      </c>
      <c r="Q11" s="56">
        <f>Агрономы!Q11+Зоотехники!Q11+Ветеринары!Q11+Воспр.стада!Q11+'Инж-техн.'!Q11+Энерг.электр.!Q11+Мелиораторы!Q11+Экономисты!Q11+Бухгалтеры!Q11+Экологи!Q11+'Др. специал.'!Q11</f>
        <v>9</v>
      </c>
      <c r="R11" s="57">
        <f>IF(O11=0,0,Q11/O11*100)</f>
        <v>24.324324324324326</v>
      </c>
      <c r="S11" s="56">
        <f>Агрономы!S11+Зоотехники!S11+Ветеринары!S11+Воспр.стада!S11+'Инж-техн.'!S11+Энерг.электр.!S11+Мелиораторы!S11+Экономисты!S11+Бухгалтеры!S11+Экологи!S11+'Др. специал.'!S11</f>
        <v>53</v>
      </c>
      <c r="T11" s="57">
        <f>IF(D11=0,0,S11/D11*100)</f>
        <v>13.910761154855644</v>
      </c>
      <c r="U11" s="56">
        <f>Агрономы!U11+Зоотехники!U11+Ветеринары!U11+Воспр.стада!U11+'Инж-техн.'!U11+Энерг.электр.!U11+Мелиораторы!U11+Экономисты!U11+Бухгалтеры!U11+Экологи!U11+'Др. специал.'!U11</f>
        <v>69</v>
      </c>
      <c r="V11" s="57">
        <f>IF(D11=0,0,U11/D11*100)</f>
        <v>18.110236220472441</v>
      </c>
      <c r="W11" s="56">
        <f>Агрономы!W11+Зоотехники!W11+Ветеринары!W11+Воспр.стада!W11+'Инж-техн.'!W11+Энерг.электр.!W11+Мелиораторы!W11+Экономисты!W11+Бухгалтеры!W11+Экологи!W11+'Др. специал.'!W11</f>
        <v>32</v>
      </c>
      <c r="X11" s="57">
        <f>IF(D11=0,0,W11/D11*100)</f>
        <v>8.3989501312335957</v>
      </c>
      <c r="Y11" s="56">
        <f>Агрономы!Y11+Зоотехники!Y11+Ветеринары!Y11+Воспр.стада!Y11+'Инж-техн.'!Y11+Энерг.электр.!Y11+Мелиораторы!Y11+Экономисты!Y11+Бухгалтеры!Y11+Экологи!Y11+'Др. специал.'!Y11</f>
        <v>59</v>
      </c>
      <c r="Z11" s="57">
        <f>IF(D11=0,0,Y11/D11*100)</f>
        <v>15.485564304461944</v>
      </c>
      <c r="AA11" s="56">
        <f>Агрономы!AA11+Зоотехники!AA11+Ветеринары!AA11+Воспр.стада!AA11+'Инж-техн.'!AA11+Энерг.электр.!AA11+Мелиораторы!AA11+Экономисты!AA11+Бухгалтеры!AA11+Экологи!AA11+'Др. специал.'!AA11</f>
        <v>8</v>
      </c>
      <c r="AB11" s="57">
        <f>IF(D11=0,0,AA11/D11*100)</f>
        <v>2.0997375328083989</v>
      </c>
      <c r="AC11" s="57">
        <f>IF(Y11=0,0,AA11/Y11*100)</f>
        <v>13.559322033898304</v>
      </c>
      <c r="AD11" s="56">
        <f>Агрономы!AD11+Зоотехники!AD11+Ветеринары!AD11+Воспр.стада!AD11+'Инж-техн.'!AD11+Энерг.электр.!AD11+Мелиораторы!AD11+Экономисты!AD11+Бухгалтеры!AD11+Экологи!AD11+'Др. специал.'!AD11</f>
        <v>38</v>
      </c>
      <c r="AE11" s="57">
        <f>IF(D11=0,0,AD11/D11*100)</f>
        <v>9.9737532808398957</v>
      </c>
      <c r="AF11" s="56">
        <f>Агрономы!AF11+Зоотехники!AF11+Ветеринары!AF11+Воспр.стада!AF11+'Инж-техн.'!AF11+Энерг.электр.!AF11+Мелиораторы!AF11+Экономисты!AF11+Бухгалтеры!AF11+Экологи!AF11+'Др. специал.'!AF11</f>
        <v>3</v>
      </c>
      <c r="AG11" s="55">
        <f>IF(D11=0,0,AF11/D11*100)</f>
        <v>0.78740157480314954</v>
      </c>
      <c r="AH11" s="45"/>
      <c r="AI11" s="45"/>
    </row>
    <row r="12" spans="1:35" x14ac:dyDescent="0.25">
      <c r="A12" s="93">
        <v>3</v>
      </c>
      <c r="B12" s="94" t="s">
        <v>34</v>
      </c>
      <c r="C12" s="56">
        <f>Агрономы!C12+Зоотехники!C12+Ветеринары!C12+Воспр.стада!C12+'Инж-техн.'!C12+Энерг.электр.!C12+Мелиораторы!C12+Экономисты!C12+Бухгалтеры!C12+Экологи!C12+'Др. специал.'!C12</f>
        <v>270</v>
      </c>
      <c r="D12" s="56">
        <f>Агрономы!D12+Зоотехники!D12+Ветеринары!D12+Воспр.стада!D12+'Инж-техн.'!D12+Энерг.электр.!D12+Мелиораторы!D12+Экономисты!D12+Бухгалтеры!D12+Экологи!D12+'Др. специал.'!D12</f>
        <v>248</v>
      </c>
      <c r="E12" s="57">
        <f t="shared" ref="E12:E78" si="0">IF(C12=0,0,D12/C12*100)</f>
        <v>91.851851851851848</v>
      </c>
      <c r="F12" s="56">
        <f>Агрономы!F12+Зоотехники!F12+Ветеринары!F12+Воспр.стада!F12+'Инж-техн.'!F12+Энерг.электр.!F12+Мелиораторы!F12+Экономисты!F12+Бухгалтеры!F12+Экологи!F12+'Др. специал.'!F12</f>
        <v>195</v>
      </c>
      <c r="G12" s="57">
        <f t="shared" ref="G12:G78" si="1">IF(D12=0,0,F12/D12*100)</f>
        <v>78.629032258064512</v>
      </c>
      <c r="H12" s="56">
        <f>Агрономы!H12+Зоотехники!H12+Ветеринары!H12+Воспр.стада!H12+'Инж-техн.'!H12+Энерг.электр.!H12+Мелиораторы!H12+Экономисты!H12+Бухгалтеры!H12+Экологи!H12+'Др. специал.'!H12</f>
        <v>225</v>
      </c>
      <c r="I12" s="57">
        <f t="shared" ref="I12:I78" si="2">IF(D12=0,0,H12/D12*100)</f>
        <v>90.725806451612897</v>
      </c>
      <c r="J12" s="57">
        <f t="shared" ref="J12:J78" si="3">IF(C12=0,0,H12/C12*100)</f>
        <v>83.333333333333343</v>
      </c>
      <c r="K12" s="56">
        <f>Агрономы!K12+Зоотехники!K12+Ветеринары!K12+Воспр.стада!K12+'Инж-техн.'!K12+Энерг.электр.!K12+Мелиораторы!K12+Экономисты!K12+Бухгалтеры!K12+Экологи!K12+'Др. специал.'!K12</f>
        <v>123</v>
      </c>
      <c r="L12" s="57">
        <f t="shared" ref="L12:L79" si="4">IF(D12=0,0,K12/D12*100)</f>
        <v>49.596774193548384</v>
      </c>
      <c r="M12" s="56">
        <f>Агрономы!M12+Зоотехники!M12+Ветеринары!M12+Воспр.стада!M12+'Инж-техн.'!M12+Энерг.электр.!M12+Мелиораторы!M12+Экономисты!M12+Бухгалтеры!M12+Экологи!M12+'Др. специал.'!M12</f>
        <v>102</v>
      </c>
      <c r="N12" s="57">
        <f t="shared" ref="N12:N78" si="5">IF(D12=0,0,M12/D12*100)</f>
        <v>41.12903225806452</v>
      </c>
      <c r="O12" s="56">
        <f>Агрономы!O12+Зоотехники!O12+Ветеринары!O12+Воспр.стада!O12+'Инж-техн.'!O12+Энерг.электр.!O12+Мелиораторы!O12+Экономисты!O12+Бухгалтеры!O12+Экологи!O12+'Др. специал.'!O12</f>
        <v>23</v>
      </c>
      <c r="P12" s="57">
        <f t="shared" ref="P12:P78" si="6">IF(D12=0,0,O12/D12*100)</f>
        <v>9.2741935483870961</v>
      </c>
      <c r="Q12" s="56">
        <f>Агрономы!Q12+Зоотехники!Q12+Ветеринары!Q12+Воспр.стада!Q12+'Инж-техн.'!Q12+Энерг.электр.!Q12+Мелиораторы!Q12+Экономисты!Q12+Бухгалтеры!Q12+Экологи!Q12+'Др. специал.'!Q12</f>
        <v>5</v>
      </c>
      <c r="R12" s="57">
        <f t="shared" ref="R12:R79" si="7">IF(O12=0,0,Q12/O12*100)</f>
        <v>21.739130434782609</v>
      </c>
      <c r="S12" s="56">
        <f>Агрономы!S12+Зоотехники!S12+Ветеринары!S12+Воспр.стада!S12+'Инж-техн.'!S12+Энерг.электр.!S12+Мелиораторы!S12+Экономисты!S12+Бухгалтеры!S12+Экологи!S12+'Др. специал.'!S12</f>
        <v>28</v>
      </c>
      <c r="T12" s="57">
        <f t="shared" ref="T12:T78" si="8">IF(D12=0,0,S12/D12*100)</f>
        <v>11.29032258064516</v>
      </c>
      <c r="U12" s="56">
        <f>Агрономы!U12+Зоотехники!U12+Ветеринары!U12+Воспр.стада!U12+'Инж-техн.'!U12+Энерг.электр.!U12+Мелиораторы!U12+Экономисты!U12+Бухгалтеры!U12+Экологи!U12+'Др. специал.'!U12</f>
        <v>23</v>
      </c>
      <c r="V12" s="57">
        <f t="shared" ref="V12:V79" si="9">IF(D12=0,0,U12/D12*100)</f>
        <v>9.2741935483870961</v>
      </c>
      <c r="W12" s="56">
        <f>Агрономы!W12+Зоотехники!W12+Ветеринары!W12+Воспр.стада!W12+'Инж-техн.'!W12+Энерг.электр.!W12+Мелиораторы!W12+Экономисты!W12+Бухгалтеры!W12+Экологи!W12+'Др. специал.'!W12</f>
        <v>5</v>
      </c>
      <c r="X12" s="57">
        <f t="shared" ref="X12:X78" si="10">IF(D12=0,0,W12/D12*100)</f>
        <v>2.0161290322580645</v>
      </c>
      <c r="Y12" s="56">
        <f>Агрономы!Y12+Зоотехники!Y12+Ветеринары!Y12+Воспр.стада!Y12+'Инж-техн.'!Y12+Энерг.электр.!Y12+Мелиораторы!Y12+Экономисты!Y12+Бухгалтеры!Y12+Экологи!Y12+'Др. специал.'!Y12</f>
        <v>28</v>
      </c>
      <c r="Z12" s="57">
        <f t="shared" ref="Z12:Z78" si="11">IF(D12=0,0,Y12/D12*100)</f>
        <v>11.29032258064516</v>
      </c>
      <c r="AA12" s="56">
        <f>Агрономы!AA12+Зоотехники!AA12+Ветеринары!AA12+Воспр.стада!AA12+'Инж-техн.'!AA12+Энерг.электр.!AA12+Мелиораторы!AA12+Экономисты!AA12+Бухгалтеры!AA12+Экологи!AA12+'Др. специал.'!AA12</f>
        <v>0</v>
      </c>
      <c r="AB12" s="57">
        <f t="shared" ref="AB12:AB78" si="12">IF(D12=0,0,AA12/D12*100)</f>
        <v>0</v>
      </c>
      <c r="AC12" s="57">
        <f t="shared" ref="AC12:AC78" si="13">IF(Y12=0,0,AA12/Y12*100)</f>
        <v>0</v>
      </c>
      <c r="AD12" s="56">
        <f>Агрономы!AD12+Зоотехники!AD12+Ветеринары!AD12+Воспр.стада!AD12+'Инж-техн.'!AD12+Энерг.электр.!AD12+Мелиораторы!AD12+Экономисты!AD12+Бухгалтеры!AD12+Экологи!AD12+'Др. специал.'!AD12</f>
        <v>21</v>
      </c>
      <c r="AE12" s="57">
        <f t="shared" ref="AE12:AE79" si="14">IF(D12=0,0,AD12/D12*100)</f>
        <v>8.4677419354838701</v>
      </c>
      <c r="AF12" s="56">
        <f>Агрономы!AF12+Зоотехники!AF12+Ветеринары!AF12+Воспр.стада!AF12+'Инж-техн.'!AF12+Энерг.электр.!AF12+Мелиораторы!AF12+Экономисты!AF12+Бухгалтеры!AF12+Экологи!AF12+'Др. специал.'!AF12</f>
        <v>0</v>
      </c>
      <c r="AG12" s="55">
        <f t="shared" ref="AG12:AG78" si="15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56">
        <f>Агрономы!C13+Зоотехники!C13+Ветеринары!C13+Воспр.стада!C13+'Инж-техн.'!C13+Энерг.электр.!C13+Мелиораторы!C13+Экономисты!C13+Бухгалтеры!C13+Экологи!C13+'Др. специал.'!C13</f>
        <v>1424</v>
      </c>
      <c r="D13" s="56">
        <f>Агрономы!D13+Зоотехники!D13+Ветеринары!D13+Воспр.стада!D13+'Инж-техн.'!D13+Энерг.электр.!D13+Мелиораторы!D13+Экономисты!D13+Бухгалтеры!D13+Экологи!D13+'Др. специал.'!D13</f>
        <v>1290</v>
      </c>
      <c r="E13" s="57">
        <f t="shared" si="0"/>
        <v>90.589887640449433</v>
      </c>
      <c r="F13" s="56">
        <f>Агрономы!F13+Зоотехники!F13+Ветеринары!F13+Воспр.стада!F13+'Инж-техн.'!F13+Энерг.электр.!F13+Мелиораторы!F13+Экономисты!F13+Бухгалтеры!F13+Экологи!F13+'Др. специал.'!F13</f>
        <v>967</v>
      </c>
      <c r="G13" s="57">
        <f t="shared" si="1"/>
        <v>74.961240310077514</v>
      </c>
      <c r="H13" s="56">
        <f>Агрономы!H13+Зоотехники!H13+Ветеринары!H13+Воспр.стада!H13+'Инж-техн.'!H13+Энерг.электр.!H13+Мелиораторы!H13+Экономисты!H13+Бухгалтеры!H13+Экологи!H13+'Др. специал.'!H13</f>
        <v>1161</v>
      </c>
      <c r="I13" s="57">
        <f t="shared" si="2"/>
        <v>90</v>
      </c>
      <c r="J13" s="57">
        <f t="shared" si="3"/>
        <v>81.530898876404493</v>
      </c>
      <c r="K13" s="56">
        <f>Агрономы!K13+Зоотехники!K13+Ветеринары!K13+Воспр.стада!K13+'Инж-техн.'!K13+Энерг.электр.!K13+Мелиораторы!K13+Экономисты!K13+Бухгалтеры!K13+Экологи!K13+'Др. специал.'!K13</f>
        <v>569</v>
      </c>
      <c r="L13" s="57">
        <f t="shared" si="4"/>
        <v>44.108527131782942</v>
      </c>
      <c r="M13" s="56">
        <f>Агрономы!M13+Зоотехники!M13+Ветеринары!M13+Воспр.стада!M13+'Инж-техн.'!M13+Энерг.электр.!M13+Мелиораторы!M13+Экономисты!M13+Бухгалтеры!M13+Экологи!M13+'Др. специал.'!M13</f>
        <v>592</v>
      </c>
      <c r="N13" s="57">
        <f t="shared" si="5"/>
        <v>45.891472868217051</v>
      </c>
      <c r="O13" s="56">
        <f>Агрономы!O13+Зоотехники!O13+Ветеринары!O13+Воспр.стада!O13+'Инж-техн.'!O13+Энерг.электр.!O13+Мелиораторы!O13+Экономисты!O13+Бухгалтеры!O13+Экологи!O13+'Др. специал.'!O13</f>
        <v>129</v>
      </c>
      <c r="P13" s="57">
        <f t="shared" si="6"/>
        <v>10</v>
      </c>
      <c r="Q13" s="56">
        <f>Агрономы!Q13+Зоотехники!Q13+Ветеринары!Q13+Воспр.стада!Q13+'Инж-техн.'!Q13+Энерг.электр.!Q13+Мелиораторы!Q13+Экономисты!Q13+Бухгалтеры!Q13+Экологи!Q13+'Др. специал.'!Q13</f>
        <v>10</v>
      </c>
      <c r="R13" s="57">
        <f t="shared" si="7"/>
        <v>7.7519379844961236</v>
      </c>
      <c r="S13" s="56">
        <f>Агрономы!S13+Зоотехники!S13+Ветеринары!S13+Воспр.стада!S13+'Инж-техн.'!S13+Энерг.электр.!S13+Мелиораторы!S13+Экономисты!S13+Бухгалтеры!S13+Экологи!S13+'Др. специал.'!S13</f>
        <v>186</v>
      </c>
      <c r="T13" s="57">
        <f t="shared" si="8"/>
        <v>14.418604651162791</v>
      </c>
      <c r="U13" s="56">
        <f>Агрономы!U13+Зоотехники!U13+Ветеринары!U13+Воспр.стада!U13+'Инж-техн.'!U13+Энерг.электр.!U13+Мелиораторы!U13+Экономисты!U13+Бухгалтеры!U13+Экологи!U13+'Др. специал.'!U13</f>
        <v>209</v>
      </c>
      <c r="V13" s="57">
        <f t="shared" si="9"/>
        <v>16.2015503875969</v>
      </c>
      <c r="W13" s="56">
        <f>Агрономы!W13+Зоотехники!W13+Ветеринары!W13+Воспр.стада!W13+'Инж-техн.'!W13+Энерг.электр.!W13+Мелиораторы!W13+Экономисты!W13+Бухгалтеры!W13+Экологи!W13+'Др. специал.'!W13</f>
        <v>36</v>
      </c>
      <c r="X13" s="57">
        <f t="shared" si="10"/>
        <v>2.7906976744186047</v>
      </c>
      <c r="Y13" s="56">
        <f>Агрономы!Y13+Зоотехники!Y13+Ветеринары!Y13+Воспр.стада!Y13+'Инж-техн.'!Y13+Энерг.электр.!Y13+Мелиораторы!Y13+Экономисты!Y13+Бухгалтеры!Y13+Экологи!Y13+'Др. специал.'!Y13</f>
        <v>165</v>
      </c>
      <c r="Z13" s="57">
        <f t="shared" si="11"/>
        <v>12.790697674418606</v>
      </c>
      <c r="AA13" s="56">
        <f>Агрономы!AA13+Зоотехники!AA13+Ветеринары!AA13+Воспр.стада!AA13+'Инж-техн.'!AA13+Энерг.электр.!AA13+Мелиораторы!AA13+Экономисты!AA13+Бухгалтеры!AA13+Экологи!AA13+'Др. специал.'!AA13</f>
        <v>22</v>
      </c>
      <c r="AB13" s="57">
        <f t="shared" si="12"/>
        <v>1.7054263565891472</v>
      </c>
      <c r="AC13" s="57">
        <f t="shared" si="13"/>
        <v>13.333333333333334</v>
      </c>
      <c r="AD13" s="56">
        <f>Агрономы!AD13+Зоотехники!AD13+Ветеринары!AD13+Воспр.стада!AD13+'Инж-техн.'!AD13+Энерг.электр.!AD13+Мелиораторы!AD13+Экономисты!AD13+Бухгалтеры!AD13+Экологи!AD13+'Др. специал.'!AD13</f>
        <v>127</v>
      </c>
      <c r="AE13" s="57">
        <f t="shared" si="14"/>
        <v>9.8449612403100772</v>
      </c>
      <c r="AF13" s="56">
        <f>Агрономы!AF13+Зоотехники!AF13+Ветеринары!AF13+Воспр.стада!AF13+'Инж-техн.'!AF13+Энерг.электр.!AF13+Мелиораторы!AF13+Экономисты!AF13+Бухгалтеры!AF13+Экологи!AF13+'Др. специал.'!AF13</f>
        <v>0</v>
      </c>
      <c r="AG13" s="55">
        <f t="shared" si="15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56">
        <f>Агрономы!C14+Зоотехники!C14+Ветеринары!C14+Воспр.стада!C14+'Инж-техн.'!C14+Энерг.электр.!C14+Мелиораторы!C14+Экономисты!C14+Бухгалтеры!C14+Экологи!C14+'Др. специал.'!C14</f>
        <v>1099</v>
      </c>
      <c r="D14" s="56">
        <f>Агрономы!D14+Зоотехники!D14+Ветеринары!D14+Воспр.стада!D14+'Инж-техн.'!D14+Энерг.электр.!D14+Мелиораторы!D14+Экономисты!D14+Бухгалтеры!D14+Экологи!D14+'Др. специал.'!D14</f>
        <v>905</v>
      </c>
      <c r="E14" s="57">
        <f t="shared" si="0"/>
        <v>82.347588717015469</v>
      </c>
      <c r="F14" s="56">
        <f>Агрономы!F14+Зоотехники!F14+Ветеринары!F14+Воспр.стада!F14+'Инж-техн.'!F14+Энерг.электр.!F14+Мелиораторы!F14+Экономисты!F14+Бухгалтеры!F14+Экологи!F14+'Др. специал.'!F14</f>
        <v>441</v>
      </c>
      <c r="G14" s="57">
        <f t="shared" si="1"/>
        <v>48.729281767955804</v>
      </c>
      <c r="H14" s="56">
        <f>Агрономы!H14+Зоотехники!H14+Ветеринары!H14+Воспр.стада!H14+'Инж-техн.'!H14+Энерг.электр.!H14+Мелиораторы!H14+Экономисты!H14+Бухгалтеры!H14+Экологи!H14+'Др. специал.'!H14</f>
        <v>806</v>
      </c>
      <c r="I14" s="57">
        <f t="shared" si="2"/>
        <v>89.060773480662974</v>
      </c>
      <c r="J14" s="57">
        <f t="shared" si="3"/>
        <v>73.339399454049143</v>
      </c>
      <c r="K14" s="56">
        <f>Агрономы!K14+Зоотехники!K14+Ветеринары!K14+Воспр.стада!K14+'Инж-техн.'!K14+Энерг.электр.!K14+Мелиораторы!K14+Экономисты!K14+Бухгалтеры!K14+Экологи!K14+'Др. специал.'!K14</f>
        <v>446</v>
      </c>
      <c r="L14" s="57">
        <f t="shared" si="4"/>
        <v>49.281767955801101</v>
      </c>
      <c r="M14" s="56">
        <f>Агрономы!M14+Зоотехники!M14+Ветеринары!M14+Воспр.стада!M14+'Инж-техн.'!M14+Энерг.электр.!M14+Мелиораторы!M14+Экономисты!M14+Бухгалтеры!M14+Экологи!M14+'Др. специал.'!M14</f>
        <v>360</v>
      </c>
      <c r="N14" s="57">
        <f t="shared" si="5"/>
        <v>39.77900552486188</v>
      </c>
      <c r="O14" s="56">
        <f>Агрономы!O14+Зоотехники!O14+Ветеринары!O14+Воспр.стада!O14+'Инж-техн.'!O14+Энерг.электр.!O14+Мелиораторы!O14+Экономисты!O14+Бухгалтеры!O14+Экологи!O14+'Др. специал.'!O14</f>
        <v>99</v>
      </c>
      <c r="P14" s="57">
        <f t="shared" si="6"/>
        <v>10.939226519337018</v>
      </c>
      <c r="Q14" s="56">
        <f>Агрономы!Q14+Зоотехники!Q14+Ветеринары!Q14+Воспр.стада!Q14+'Инж-техн.'!Q14+Энерг.электр.!Q14+Мелиораторы!Q14+Экономисты!Q14+Бухгалтеры!Q14+Экологи!Q14+'Др. специал.'!Q14</f>
        <v>4</v>
      </c>
      <c r="R14" s="57">
        <f t="shared" si="7"/>
        <v>4.0404040404040407</v>
      </c>
      <c r="S14" s="56">
        <f>Агрономы!S14+Зоотехники!S14+Ветеринары!S14+Воспр.стада!S14+'Инж-техн.'!S14+Энерг.электр.!S14+Мелиораторы!S14+Экономисты!S14+Бухгалтеры!S14+Экологи!S14+'Др. специал.'!S14</f>
        <v>125</v>
      </c>
      <c r="T14" s="57">
        <f t="shared" si="8"/>
        <v>13.812154696132598</v>
      </c>
      <c r="U14" s="56">
        <f>Агрономы!U14+Зоотехники!U14+Ветеринары!U14+Воспр.стада!U14+'Инж-техн.'!U14+Энерг.электр.!U14+Мелиораторы!U14+Экономисты!U14+Бухгалтеры!U14+Экологи!U14+'Др. специал.'!U14</f>
        <v>81</v>
      </c>
      <c r="V14" s="57">
        <f t="shared" si="9"/>
        <v>8.9502762430939224</v>
      </c>
      <c r="W14" s="56">
        <f>Агрономы!W14+Зоотехники!W14+Ветеринары!W14+Воспр.стада!W14+'Инж-техн.'!W14+Энерг.электр.!W14+Мелиораторы!W14+Экономисты!W14+Бухгалтеры!W14+Экологи!W14+'Др. специал.'!W14</f>
        <v>7</v>
      </c>
      <c r="X14" s="57">
        <f t="shared" si="10"/>
        <v>0.77348066298342544</v>
      </c>
      <c r="Y14" s="56">
        <f>Агрономы!Y14+Зоотехники!Y14+Ветеринары!Y14+Воспр.стада!Y14+'Инж-техн.'!Y14+Энерг.электр.!Y14+Мелиораторы!Y14+Экономисты!Y14+Бухгалтеры!Y14+Экологи!Y14+'Др. специал.'!Y14</f>
        <v>218</v>
      </c>
      <c r="Z14" s="57">
        <f t="shared" si="11"/>
        <v>24.08839779005525</v>
      </c>
      <c r="AA14" s="56">
        <f>Агрономы!AA14+Зоотехники!AA14+Ветеринары!AA14+Воспр.стада!AA14+'Инж-техн.'!AA14+Энерг.электр.!AA14+Мелиораторы!AA14+Экономисты!AA14+Бухгалтеры!AA14+Экологи!AA14+'Др. специал.'!AA14</f>
        <v>6</v>
      </c>
      <c r="AB14" s="57">
        <f t="shared" si="12"/>
        <v>0.66298342541436461</v>
      </c>
      <c r="AC14" s="57">
        <f t="shared" si="13"/>
        <v>2.7522935779816518</v>
      </c>
      <c r="AD14" s="56">
        <f>Агрономы!AD14+Зоотехники!AD14+Ветеринары!AD14+Воспр.стада!AD14+'Инж-техн.'!AD14+Энерг.электр.!AD14+Мелиораторы!AD14+Экономисты!AD14+Бухгалтеры!AD14+Экологи!AD14+'Др. специал.'!AD14</f>
        <v>187</v>
      </c>
      <c r="AE14" s="57">
        <f t="shared" si="14"/>
        <v>20.662983425414364</v>
      </c>
      <c r="AF14" s="56">
        <f>Агрономы!AF14+Зоотехники!AF14+Ветеринары!AF14+Воспр.стада!AF14+'Инж-техн.'!AF14+Энерг.электр.!AF14+Мелиораторы!AF14+Экономисты!AF14+Бухгалтеры!AF14+Экологи!AF14+'Др. специал.'!AF14</f>
        <v>4</v>
      </c>
      <c r="AG14" s="55">
        <f t="shared" si="15"/>
        <v>0.44198895027624313</v>
      </c>
      <c r="AH14" s="42"/>
      <c r="AI14" s="42"/>
    </row>
    <row r="15" spans="1:35" x14ac:dyDescent="0.25">
      <c r="A15" s="93">
        <v>6</v>
      </c>
      <c r="B15" s="94" t="s">
        <v>37</v>
      </c>
      <c r="C15" s="56">
        <f>Агрономы!C15+Зоотехники!C15+Ветеринары!C15+Воспр.стада!C15+'Инж-техн.'!C15+Энерг.электр.!C15+Мелиораторы!C15+Экономисты!C15+Бухгалтеры!C15+Экологи!C15+'Др. специал.'!C15</f>
        <v>2018</v>
      </c>
      <c r="D15" s="56">
        <f>Агрономы!D15+Зоотехники!D15+Ветеринары!D15+Воспр.стада!D15+'Инж-техн.'!D15+Энерг.электр.!D15+Мелиораторы!D15+Экономисты!D15+Бухгалтеры!D15+Экологи!D15+'Др. специал.'!D15</f>
        <v>1834</v>
      </c>
      <c r="E15" s="57">
        <f t="shared" si="0"/>
        <v>90.882061446977204</v>
      </c>
      <c r="F15" s="56">
        <f>Агрономы!F15+Зоотехники!F15+Ветеринары!F15+Воспр.стада!F15+'Инж-техн.'!F15+Энерг.электр.!F15+Мелиораторы!F15+Экономисты!F15+Бухгалтеры!F15+Экологи!F15+'Др. специал.'!F15</f>
        <v>1249</v>
      </c>
      <c r="G15" s="57">
        <f t="shared" si="1"/>
        <v>68.102508178844062</v>
      </c>
      <c r="H15" s="56">
        <f>Агрономы!H15+Зоотехники!H15+Ветеринары!H15+Воспр.стада!H15+'Инж-техн.'!H15+Энерг.электр.!H15+Мелиораторы!H15+Экономисты!H15+Бухгалтеры!H15+Экологи!H15+'Др. специал.'!H15</f>
        <v>1617</v>
      </c>
      <c r="I15" s="57">
        <f t="shared" si="2"/>
        <v>88.167938931297712</v>
      </c>
      <c r="J15" s="57">
        <f t="shared" si="3"/>
        <v>80.128840436075322</v>
      </c>
      <c r="K15" s="56">
        <f>Агрономы!K15+Зоотехники!K15+Ветеринары!K15+Воспр.стада!K15+'Инж-техн.'!K15+Энерг.электр.!K15+Мелиораторы!K15+Экономисты!K15+Бухгалтеры!K15+Экологи!K15+'Др. специал.'!K15</f>
        <v>934</v>
      </c>
      <c r="L15" s="57">
        <f t="shared" si="4"/>
        <v>50.926935659760083</v>
      </c>
      <c r="M15" s="56">
        <f>Агрономы!M15+Зоотехники!M15+Ветеринары!M15+Воспр.стада!M15+'Инж-техн.'!M15+Энерг.электр.!M15+Мелиораторы!M15+Экономисты!M15+Бухгалтеры!M15+Экологи!M15+'Др. специал.'!M15</f>
        <v>683</v>
      </c>
      <c r="N15" s="57">
        <f t="shared" si="5"/>
        <v>37.241003271537622</v>
      </c>
      <c r="O15" s="56">
        <f>Агрономы!O15+Зоотехники!O15+Ветеринары!O15+Воспр.стада!O15+'Инж-техн.'!O15+Энерг.электр.!O15+Мелиораторы!O15+Экономисты!O15+Бухгалтеры!O15+Экологи!O15+'Др. специал.'!O15</f>
        <v>217</v>
      </c>
      <c r="P15" s="57">
        <f t="shared" si="6"/>
        <v>11.83206106870229</v>
      </c>
      <c r="Q15" s="56">
        <f>Агрономы!Q15+Зоотехники!Q15+Ветеринары!Q15+Воспр.стада!Q15+'Инж-техн.'!Q15+Энерг.электр.!Q15+Мелиораторы!Q15+Экономисты!Q15+Бухгалтеры!Q15+Экологи!Q15+'Др. специал.'!Q15</f>
        <v>15</v>
      </c>
      <c r="R15" s="57">
        <f t="shared" si="7"/>
        <v>6.9124423963133648</v>
      </c>
      <c r="S15" s="56">
        <f>Агрономы!S15+Зоотехники!S15+Ветеринары!S15+Воспр.стада!S15+'Инж-техн.'!S15+Энерг.электр.!S15+Мелиораторы!S15+Экономисты!S15+Бухгалтеры!S15+Экологи!S15+'Др. специал.'!S15</f>
        <v>195</v>
      </c>
      <c r="T15" s="57">
        <f t="shared" si="8"/>
        <v>10.632497273718649</v>
      </c>
      <c r="U15" s="56">
        <f>Агрономы!U15+Зоотехники!U15+Ветеринары!U15+Воспр.стада!U15+'Инж-техн.'!U15+Энерг.электр.!U15+Мелиораторы!U15+Экономисты!U15+Бухгалтеры!U15+Экологи!U15+'Др. специал.'!U15</f>
        <v>279</v>
      </c>
      <c r="V15" s="57">
        <f t="shared" si="9"/>
        <v>15.212649945474373</v>
      </c>
      <c r="W15" s="56">
        <f>Агрономы!W15+Зоотехники!W15+Ветеринары!W15+Воспр.стада!W15+'Инж-техн.'!W15+Энерг.электр.!W15+Мелиораторы!W15+Экономисты!W15+Бухгалтеры!W15+Экологи!W15+'Др. специал.'!W15</f>
        <v>38</v>
      </c>
      <c r="X15" s="57">
        <f t="shared" si="10"/>
        <v>2.0719738276990185</v>
      </c>
      <c r="Y15" s="56">
        <f>Агрономы!Y15+Зоотехники!Y15+Ветеринары!Y15+Воспр.стада!Y15+'Инж-техн.'!Y15+Энерг.электр.!Y15+Мелиораторы!Y15+Экономисты!Y15+Бухгалтеры!Y15+Экологи!Y15+'Др. специал.'!Y15</f>
        <v>376</v>
      </c>
      <c r="Z15" s="57">
        <f t="shared" si="11"/>
        <v>20.50163576881134</v>
      </c>
      <c r="AA15" s="56">
        <f>Агрономы!AA15+Зоотехники!AA15+Ветеринары!AA15+Воспр.стада!AA15+'Инж-техн.'!AA15+Энерг.электр.!AA15+Мелиораторы!AA15+Экономисты!AA15+Бухгалтеры!AA15+Экологи!AA15+'Др. специал.'!AA15</f>
        <v>14</v>
      </c>
      <c r="AB15" s="57">
        <f t="shared" si="12"/>
        <v>0.76335877862595414</v>
      </c>
      <c r="AC15" s="57">
        <f t="shared" si="13"/>
        <v>3.7234042553191489</v>
      </c>
      <c r="AD15" s="56">
        <f>Агрономы!AD15+Зоотехники!AD15+Ветеринары!AD15+Воспр.стада!AD15+'Инж-техн.'!AD15+Энерг.электр.!AD15+Мелиораторы!AD15+Экономисты!AD15+Бухгалтеры!AD15+Экологи!AD15+'Др. специал.'!AD15</f>
        <v>301</v>
      </c>
      <c r="AE15" s="57">
        <f t="shared" si="14"/>
        <v>16.412213740458014</v>
      </c>
      <c r="AF15" s="56">
        <f>Агрономы!AF15+Зоотехники!AF15+Ветеринары!AF15+Воспр.стада!AF15+'Инж-техн.'!AF15+Энерг.электр.!AF15+Мелиораторы!AF15+Экономисты!AF15+Бухгалтеры!AF15+Экологи!AF15+'Др. специал.'!AF15</f>
        <v>1</v>
      </c>
      <c r="AG15" s="55">
        <f t="shared" si="15"/>
        <v>5.452562704471102E-2</v>
      </c>
      <c r="AH15" s="42"/>
      <c r="AI15" s="42"/>
    </row>
    <row r="16" spans="1:35" x14ac:dyDescent="0.25">
      <c r="A16" s="93">
        <v>7</v>
      </c>
      <c r="B16" s="94" t="s">
        <v>38</v>
      </c>
      <c r="C16" s="56">
        <f>Агрономы!C16+Зоотехники!C16+Ветеринары!C16+Воспр.стада!C16+'Инж-техн.'!C16+Энерг.электр.!C16+Мелиораторы!C16+Экономисты!C16+Бухгалтеры!C16+Экологи!C16+'Др. специал.'!C16</f>
        <v>67.5</v>
      </c>
      <c r="D16" s="56">
        <f>Агрономы!D16+Зоотехники!D16+Ветеринары!D16+Воспр.стада!D16+'Инж-техн.'!D16+Энерг.электр.!D16+Мелиораторы!D16+Экономисты!D16+Бухгалтеры!D16+Экологи!D16+'Др. специал.'!D16</f>
        <v>62</v>
      </c>
      <c r="E16" s="57">
        <f t="shared" si="0"/>
        <v>91.851851851851848</v>
      </c>
      <c r="F16" s="56">
        <f>Агрономы!F16+Зоотехники!F16+Ветеринары!F16+Воспр.стада!F16+'Инж-техн.'!F16+Энерг.электр.!F16+Мелиораторы!F16+Экономисты!F16+Бухгалтеры!F16+Экологи!F16+'Др. специал.'!F16</f>
        <v>55</v>
      </c>
      <c r="G16" s="57">
        <f t="shared" si="1"/>
        <v>88.709677419354833</v>
      </c>
      <c r="H16" s="56">
        <f>Агрономы!H16+Зоотехники!H16+Ветеринары!H16+Воспр.стада!H16+'Инж-техн.'!H16+Энерг.электр.!H16+Мелиораторы!H16+Экономисты!H16+Бухгалтеры!H16+Экологи!H16+'Др. специал.'!H16</f>
        <v>58</v>
      </c>
      <c r="I16" s="57">
        <f t="shared" si="2"/>
        <v>93.548387096774192</v>
      </c>
      <c r="J16" s="57">
        <f t="shared" si="3"/>
        <v>85.925925925925924</v>
      </c>
      <c r="K16" s="56">
        <f>Агрономы!K16+Зоотехники!K16+Ветеринары!K16+Воспр.стада!K16+'Инж-техн.'!K16+Энерг.электр.!K16+Мелиораторы!K16+Экономисты!K16+Бухгалтеры!K16+Экологи!K16+'Др. специал.'!K16</f>
        <v>41</v>
      </c>
      <c r="L16" s="57">
        <f t="shared" si="4"/>
        <v>66.129032258064512</v>
      </c>
      <c r="M16" s="56">
        <f>Агрономы!M16+Зоотехники!M16+Ветеринары!M16+Воспр.стада!M16+'Инж-техн.'!M16+Энерг.электр.!M16+Мелиораторы!M16+Экономисты!M16+Бухгалтеры!M16+Экологи!M16+'Др. специал.'!M16</f>
        <v>17</v>
      </c>
      <c r="N16" s="57">
        <f t="shared" si="5"/>
        <v>27.419354838709676</v>
      </c>
      <c r="O16" s="56">
        <f>Агрономы!O16+Зоотехники!O16+Ветеринары!O16+Воспр.стада!O16+'Инж-техн.'!O16+Энерг.электр.!O16+Мелиораторы!O16+Экономисты!O16+Бухгалтеры!O16+Экологи!O16+'Др. специал.'!O16</f>
        <v>4</v>
      </c>
      <c r="P16" s="57">
        <f t="shared" si="6"/>
        <v>6.4516129032258061</v>
      </c>
      <c r="Q16" s="56">
        <f>Агрономы!Q16+Зоотехники!Q16+Ветеринары!Q16+Воспр.стада!Q16+'Инж-техн.'!Q16+Энерг.электр.!Q16+Мелиораторы!Q16+Экономисты!Q16+Бухгалтеры!Q16+Экологи!Q16+'Др. специал.'!Q16</f>
        <v>0</v>
      </c>
      <c r="R16" s="57">
        <f t="shared" si="7"/>
        <v>0</v>
      </c>
      <c r="S16" s="56">
        <f>Агрономы!S16+Зоотехники!S16+Ветеринары!S16+Воспр.стада!S16+'Инж-техн.'!S16+Энерг.электр.!S16+Мелиораторы!S16+Экономисты!S16+Бухгалтеры!S16+Экологи!S16+'Др. специал.'!S16</f>
        <v>0</v>
      </c>
      <c r="T16" s="57">
        <f t="shared" si="8"/>
        <v>0</v>
      </c>
      <c r="U16" s="56">
        <f>Агрономы!U16+Зоотехники!U16+Ветеринары!U16+Воспр.стада!U16+'Инж-техн.'!U16+Энерг.электр.!U16+Мелиораторы!U16+Экономисты!U16+Бухгалтеры!U16+Экологи!U16+'Др. специал.'!U16</f>
        <v>11</v>
      </c>
      <c r="V16" s="57">
        <f t="shared" si="9"/>
        <v>17.741935483870968</v>
      </c>
      <c r="W16" s="56">
        <f>Агрономы!W16+Зоотехники!W16+Ветеринары!W16+Воспр.стада!W16+'Инж-техн.'!W16+Энерг.электр.!W16+Мелиораторы!W16+Экономисты!W16+Бухгалтеры!W16+Экологи!W16+'Др. специал.'!W16</f>
        <v>4</v>
      </c>
      <c r="X16" s="57">
        <f t="shared" si="10"/>
        <v>6.4516129032258061</v>
      </c>
      <c r="Y16" s="56">
        <f>Агрономы!Y16+Зоотехники!Y16+Ветеринары!Y16+Воспр.стада!Y16+'Инж-техн.'!Y16+Энерг.электр.!Y16+Мелиораторы!Y16+Экономисты!Y16+Бухгалтеры!Y16+Экологи!Y16+'Др. специал.'!Y16</f>
        <v>3</v>
      </c>
      <c r="Z16" s="57">
        <f t="shared" si="11"/>
        <v>4.838709677419355</v>
      </c>
      <c r="AA16" s="56">
        <f>Агрономы!AA16+Зоотехники!AA16+Ветеринары!AA16+Воспр.стада!AA16+'Инж-техн.'!AA16+Энерг.электр.!AA16+Мелиораторы!AA16+Экономисты!AA16+Бухгалтеры!AA16+Экологи!AA16+'Др. специал.'!AA16</f>
        <v>0</v>
      </c>
      <c r="AB16" s="57">
        <f t="shared" si="12"/>
        <v>0</v>
      </c>
      <c r="AC16" s="57">
        <f t="shared" si="13"/>
        <v>0</v>
      </c>
      <c r="AD16" s="56">
        <f>Агрономы!AD16+Зоотехники!AD16+Ветеринары!AD16+Воспр.стада!AD16+'Инж-техн.'!AD16+Энерг.электр.!AD16+Мелиораторы!AD16+Экономисты!AD16+Бухгалтеры!AD16+Экологи!AD16+'Др. специал.'!AD16</f>
        <v>6</v>
      </c>
      <c r="AE16" s="57">
        <f t="shared" si="14"/>
        <v>9.67741935483871</v>
      </c>
      <c r="AF16" s="56">
        <f>Агрономы!AF16+Зоотехники!AF16+Ветеринары!AF16+Воспр.стада!AF16+'Инж-техн.'!AF16+Энерг.электр.!AF16+Мелиораторы!AF16+Экономисты!AF16+Бухгалтеры!AF16+Экологи!AF16+'Др. специал.'!AF16</f>
        <v>0</v>
      </c>
      <c r="AG16" s="55">
        <f t="shared" si="15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56">
        <f>Агрономы!C17+Зоотехники!C17+Ветеринары!C17+Воспр.стада!C17+'Инж-техн.'!C17+Энерг.электр.!C17+Мелиораторы!C17+Экономисты!C17+Бухгалтеры!C17+Экологи!C17+'Др. специал.'!C17</f>
        <v>221</v>
      </c>
      <c r="D17" s="56">
        <f>Агрономы!D17+Зоотехники!D17+Ветеринары!D17+Воспр.стада!D17+'Инж-техн.'!D17+Энерг.электр.!D17+Мелиораторы!D17+Экономисты!D17+Бухгалтеры!D17+Экологи!D17+'Др. специал.'!D17</f>
        <v>188</v>
      </c>
      <c r="E17" s="57">
        <f t="shared" si="0"/>
        <v>85.067873303167417</v>
      </c>
      <c r="F17" s="56">
        <f>Агрономы!F17+Зоотехники!F17+Ветеринары!F17+Воспр.стада!F17+'Инж-техн.'!F17+Энерг.электр.!F17+Мелиораторы!F17+Экономисты!F17+Бухгалтеры!F17+Экологи!F17+'Др. специал.'!F17</f>
        <v>140</v>
      </c>
      <c r="G17" s="57">
        <f t="shared" si="1"/>
        <v>74.468085106382972</v>
      </c>
      <c r="H17" s="56">
        <f>Агрономы!H17+Зоотехники!H17+Ветеринары!H17+Воспр.стада!H17+'Инж-техн.'!H17+Энерг.электр.!H17+Мелиораторы!H17+Экономисты!H17+Бухгалтеры!H17+Экологи!H17+'Др. специал.'!H17</f>
        <v>156</v>
      </c>
      <c r="I17" s="57">
        <f t="shared" si="2"/>
        <v>82.978723404255319</v>
      </c>
      <c r="J17" s="57">
        <f t="shared" si="3"/>
        <v>70.588235294117652</v>
      </c>
      <c r="K17" s="56">
        <f>Агрономы!K17+Зоотехники!K17+Ветеринары!K17+Воспр.стада!K17+'Инж-техн.'!K17+Энерг.электр.!K17+Мелиораторы!K17+Экономисты!K17+Бухгалтеры!K17+Экологи!K17+'Др. специал.'!K17</f>
        <v>105</v>
      </c>
      <c r="L17" s="57">
        <f t="shared" si="4"/>
        <v>55.851063829787229</v>
      </c>
      <c r="M17" s="56">
        <f>Агрономы!M17+Зоотехники!M17+Ветеринары!M17+Воспр.стада!M17+'Инж-техн.'!M17+Энерг.электр.!M17+Мелиораторы!M17+Экономисты!M17+Бухгалтеры!M17+Экологи!M17+'Др. специал.'!M17</f>
        <v>51</v>
      </c>
      <c r="N17" s="57">
        <f t="shared" si="5"/>
        <v>27.127659574468083</v>
      </c>
      <c r="O17" s="56">
        <f>Агрономы!O17+Зоотехники!O17+Ветеринары!O17+Воспр.стада!O17+'Инж-техн.'!O17+Энерг.электр.!O17+Мелиораторы!O17+Экономисты!O17+Бухгалтеры!O17+Экологи!O17+'Др. специал.'!O17</f>
        <v>32</v>
      </c>
      <c r="P17" s="57">
        <f t="shared" si="6"/>
        <v>17.021276595744681</v>
      </c>
      <c r="Q17" s="56">
        <f>Агрономы!Q17+Зоотехники!Q17+Ветеринары!Q17+Воспр.стада!Q17+'Инж-техн.'!Q17+Энерг.электр.!Q17+Мелиораторы!Q17+Экономисты!Q17+Бухгалтеры!Q17+Экологи!Q17+'Др. специал.'!Q17</f>
        <v>2</v>
      </c>
      <c r="R17" s="57">
        <f t="shared" si="7"/>
        <v>6.25</v>
      </c>
      <c r="S17" s="56">
        <f>Агрономы!S17+Зоотехники!S17+Ветеринары!S17+Воспр.стада!S17+'Инж-техн.'!S17+Энерг.электр.!S17+Мелиораторы!S17+Экономисты!S17+Бухгалтеры!S17+Экологи!S17+'Др. специал.'!S17</f>
        <v>23</v>
      </c>
      <c r="T17" s="57">
        <f t="shared" si="8"/>
        <v>12.23404255319149</v>
      </c>
      <c r="U17" s="56">
        <f>Агрономы!U17+Зоотехники!U17+Ветеринары!U17+Воспр.стада!U17+'Инж-техн.'!U17+Энерг.электр.!U17+Мелиораторы!U17+Экономисты!U17+Бухгалтеры!U17+Экологи!U17+'Др. специал.'!U17</f>
        <v>17</v>
      </c>
      <c r="V17" s="57">
        <f t="shared" si="9"/>
        <v>9.0425531914893629</v>
      </c>
      <c r="W17" s="56">
        <f>Агрономы!W17+Зоотехники!W17+Ветеринары!W17+Воспр.стада!W17+'Инж-техн.'!W17+Энерг.электр.!W17+Мелиораторы!W17+Экономисты!W17+Бухгалтеры!W17+Экологи!W17+'Др. специал.'!W17</f>
        <v>5</v>
      </c>
      <c r="X17" s="57">
        <f t="shared" si="10"/>
        <v>2.6595744680851063</v>
      </c>
      <c r="Y17" s="56">
        <f>Агрономы!Y17+Зоотехники!Y17+Ветеринары!Y17+Воспр.стада!Y17+'Инж-техн.'!Y17+Энерг.электр.!Y17+Мелиораторы!Y17+Экономисты!Y17+Бухгалтеры!Y17+Экологи!Y17+'Др. специал.'!Y17</f>
        <v>54</v>
      </c>
      <c r="Z17" s="57">
        <f t="shared" si="11"/>
        <v>28.723404255319153</v>
      </c>
      <c r="AA17" s="56">
        <f>Агрономы!AA17+Зоотехники!AA17+Ветеринары!AA17+Воспр.стада!AA17+'Инж-техн.'!AA17+Энерг.электр.!AA17+Мелиораторы!AA17+Экономисты!AA17+Бухгалтеры!AA17+Экологи!AA17+'Др. специал.'!AA17</f>
        <v>1</v>
      </c>
      <c r="AB17" s="57">
        <f t="shared" si="12"/>
        <v>0.53191489361702127</v>
      </c>
      <c r="AC17" s="57">
        <f t="shared" si="13"/>
        <v>1.8518518518518516</v>
      </c>
      <c r="AD17" s="56">
        <f>Агрономы!AD17+Зоотехники!AD17+Ветеринары!AD17+Воспр.стада!AD17+'Инж-техн.'!AD17+Энерг.электр.!AD17+Мелиораторы!AD17+Экономисты!AD17+Бухгалтеры!AD17+Экологи!AD17+'Др. специал.'!AD17</f>
        <v>32</v>
      </c>
      <c r="AE17" s="57">
        <f t="shared" si="14"/>
        <v>17.021276595744681</v>
      </c>
      <c r="AF17" s="56">
        <f>Агрономы!AF17+Зоотехники!AF17+Ветеринары!AF17+Воспр.стада!AF17+'Инж-техн.'!AF17+Энерг.электр.!AF17+Мелиораторы!AF17+Экономисты!AF17+Бухгалтеры!AF17+Экологи!AF17+'Др. специал.'!AF17</f>
        <v>0</v>
      </c>
      <c r="AG17" s="55">
        <f t="shared" si="15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56">
        <f>Агрономы!C18+Зоотехники!C18+Ветеринары!C18+Воспр.стада!C18+'Инж-техн.'!C18+Энерг.электр.!C18+Мелиораторы!C18+Экономисты!C18+Бухгалтеры!C18+Экологи!C18+'Др. специал.'!C18</f>
        <v>321</v>
      </c>
      <c r="D18" s="56">
        <f>Агрономы!D18+Зоотехники!D18+Ветеринары!D18+Воспр.стада!D18+'Инж-техн.'!D18+Энерг.электр.!D18+Мелиораторы!D18+Экономисты!D18+Бухгалтеры!D18+Экологи!D18+'Др. специал.'!D18</f>
        <v>303</v>
      </c>
      <c r="E18" s="57">
        <f t="shared" si="0"/>
        <v>94.392523364485982</v>
      </c>
      <c r="F18" s="56">
        <f>Агрономы!F18+Зоотехники!F18+Ветеринары!F18+Воспр.стада!F18+'Инж-техн.'!F18+Энерг.электр.!F18+Мелиораторы!F18+Экономисты!F18+Бухгалтеры!F18+Экологи!F18+'Др. специал.'!F18</f>
        <v>209</v>
      </c>
      <c r="G18" s="57">
        <f t="shared" si="1"/>
        <v>68.976897689768975</v>
      </c>
      <c r="H18" s="56">
        <f>Агрономы!H18+Зоотехники!H18+Ветеринары!H18+Воспр.стада!H18+'Инж-техн.'!H18+Энерг.электр.!H18+Мелиораторы!H18+Экономисты!H18+Бухгалтеры!H18+Экологи!H18+'Др. специал.'!H18</f>
        <v>290</v>
      </c>
      <c r="I18" s="57">
        <f t="shared" si="2"/>
        <v>95.709570957095707</v>
      </c>
      <c r="J18" s="57">
        <f t="shared" si="3"/>
        <v>90.342679127725859</v>
      </c>
      <c r="K18" s="56">
        <f>Агрономы!K18+Зоотехники!K18+Ветеринары!K18+Воспр.стада!K18+'Инж-техн.'!K18+Энерг.электр.!K18+Мелиораторы!K18+Экономисты!K18+Бухгалтеры!K18+Экологи!K18+'Др. специал.'!K18</f>
        <v>176</v>
      </c>
      <c r="L18" s="57">
        <f t="shared" si="4"/>
        <v>58.085808580858092</v>
      </c>
      <c r="M18" s="56">
        <f>Агрономы!M18+Зоотехники!M18+Ветеринары!M18+Воспр.стада!M18+'Инж-техн.'!M18+Энерг.электр.!M18+Мелиораторы!M18+Экономисты!M18+Бухгалтеры!M18+Экологи!M18+'Др. специал.'!M18</f>
        <v>114</v>
      </c>
      <c r="N18" s="57">
        <f t="shared" si="5"/>
        <v>37.623762376237622</v>
      </c>
      <c r="O18" s="56">
        <f>Агрономы!O18+Зоотехники!O18+Ветеринары!O18+Воспр.стада!O18+'Инж-техн.'!O18+Энерг.электр.!O18+Мелиораторы!O18+Экономисты!O18+Бухгалтеры!O18+Экологи!O18+'Др. специал.'!O18</f>
        <v>13</v>
      </c>
      <c r="P18" s="57">
        <f t="shared" si="6"/>
        <v>4.2904290429042904</v>
      </c>
      <c r="Q18" s="56">
        <f>Агрономы!Q18+Зоотехники!Q18+Ветеринары!Q18+Воспр.стада!Q18+'Инж-техн.'!Q18+Энерг.электр.!Q18+Мелиораторы!Q18+Экономисты!Q18+Бухгалтеры!Q18+Экологи!Q18+'Др. специал.'!Q18</f>
        <v>0</v>
      </c>
      <c r="R18" s="57">
        <f t="shared" si="7"/>
        <v>0</v>
      </c>
      <c r="S18" s="56">
        <f>Агрономы!S18+Зоотехники!S18+Ветеринары!S18+Воспр.стада!S18+'Инж-техн.'!S18+Энерг.электр.!S18+Мелиораторы!S18+Экономисты!S18+Бухгалтеры!S18+Экологи!S18+'Др. специал.'!S18</f>
        <v>57</v>
      </c>
      <c r="T18" s="57">
        <f t="shared" si="8"/>
        <v>18.811881188118811</v>
      </c>
      <c r="U18" s="56">
        <f>Агрономы!U18+Зоотехники!U18+Ветеринары!U18+Воспр.стада!U18+'Инж-техн.'!U18+Энерг.электр.!U18+Мелиораторы!U18+Экономисты!U18+Бухгалтеры!U18+Экологи!U18+'Др. специал.'!U18</f>
        <v>25</v>
      </c>
      <c r="V18" s="57">
        <f t="shared" si="9"/>
        <v>8.2508250825082499</v>
      </c>
      <c r="W18" s="56">
        <f>Агрономы!W18+Зоотехники!W18+Ветеринары!W18+Воспр.стада!W18+'Инж-техн.'!W18+Энерг.электр.!W18+Мелиораторы!W18+Экономисты!W18+Бухгалтеры!W18+Экологи!W18+'Др. специал.'!W18</f>
        <v>13</v>
      </c>
      <c r="X18" s="57">
        <f t="shared" si="10"/>
        <v>4.2904290429042904</v>
      </c>
      <c r="Y18" s="56">
        <f>Агрономы!Y18+Зоотехники!Y18+Ветеринары!Y18+Воспр.стада!Y18+'Инж-техн.'!Y18+Энерг.электр.!Y18+Мелиораторы!Y18+Экономисты!Y18+Бухгалтеры!Y18+Экологи!Y18+'Др. специал.'!Y18</f>
        <v>63</v>
      </c>
      <c r="Z18" s="57">
        <f t="shared" si="11"/>
        <v>20.792079207920793</v>
      </c>
      <c r="AA18" s="56">
        <f>Агрономы!AA18+Зоотехники!AA18+Ветеринары!AA18+Воспр.стада!AA18+'Инж-техн.'!AA18+Энерг.электр.!AA18+Мелиораторы!AA18+Экономисты!AA18+Бухгалтеры!AA18+Экологи!AA18+'Др. специал.'!AA18</f>
        <v>6</v>
      </c>
      <c r="AB18" s="57">
        <f t="shared" si="12"/>
        <v>1.9801980198019802</v>
      </c>
      <c r="AC18" s="57">
        <f t="shared" si="13"/>
        <v>9.5238095238095237</v>
      </c>
      <c r="AD18" s="56">
        <f>Агрономы!AD18+Зоотехники!AD18+Ветеринары!AD18+Воспр.стада!AD18+'Инж-техн.'!AD18+Энерг.электр.!AD18+Мелиораторы!AD18+Экономисты!AD18+Бухгалтеры!AD18+Экологи!AD18+'Др. специал.'!AD18</f>
        <v>79</v>
      </c>
      <c r="AE18" s="57">
        <f t="shared" si="14"/>
        <v>26.072607260726073</v>
      </c>
      <c r="AF18" s="56">
        <f>Агрономы!AF18+Зоотехники!AF18+Ветеринары!AF18+Воспр.стада!AF18+'Инж-техн.'!AF18+Энерг.электр.!AF18+Мелиораторы!AF18+Экономисты!AF18+Бухгалтеры!AF18+Экологи!AF18+'Др. специал.'!AF18</f>
        <v>0</v>
      </c>
      <c r="AG18" s="55">
        <f t="shared" si="15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56">
        <f>Агрономы!C19+Зоотехники!C19+Ветеринары!C19+Воспр.стада!C19+'Инж-техн.'!C19+Энерг.электр.!C19+Мелиораторы!C19+Экономисты!C19+Бухгалтеры!C19+Экологи!C19+'Др. специал.'!C19</f>
        <v>475</v>
      </c>
      <c r="D19" s="56">
        <f>Агрономы!D19+Зоотехники!D19+Ветеринары!D19+Воспр.стада!D19+'Инж-техн.'!D19+Энерг.электр.!D19+Мелиораторы!D19+Экономисты!D19+Бухгалтеры!D19+Экологи!D19+'Др. специал.'!D19</f>
        <v>452</v>
      </c>
      <c r="E19" s="57">
        <f t="shared" ref="E19" si="16">IF(C19=0,0,D19/C19*100)</f>
        <v>95.15789473684211</v>
      </c>
      <c r="F19" s="56">
        <f>Агрономы!F19+Зоотехники!F19+Ветеринары!F19+Воспр.стада!F19+'Инж-техн.'!F19+Энерг.электр.!F19+Мелиораторы!F19+Экономисты!F19+Бухгалтеры!F19+Экологи!F19+'Др. специал.'!F19</f>
        <v>331</v>
      </c>
      <c r="G19" s="57">
        <f t="shared" ref="G19" si="17">IF(D19=0,0,F19/D19*100)</f>
        <v>73.230088495575217</v>
      </c>
      <c r="H19" s="56">
        <f>Агрономы!H19+Зоотехники!H19+Ветеринары!H19+Воспр.стада!H19+'Инж-техн.'!H19+Энерг.электр.!H19+Мелиораторы!H19+Экономисты!H19+Бухгалтеры!H19+Экологи!H19+'Др. специал.'!H19</f>
        <v>407</v>
      </c>
      <c r="I19" s="57">
        <f t="shared" ref="I19" si="18">IF(D19=0,0,H19/D19*100)</f>
        <v>90.044247787610615</v>
      </c>
      <c r="J19" s="57">
        <f t="shared" ref="J19" si="19">IF(C19=0,0,H19/C19*100)</f>
        <v>85.68421052631578</v>
      </c>
      <c r="K19" s="56">
        <f>Агрономы!K19+Зоотехники!K19+Ветеринары!K19+Воспр.стада!K19+'Инж-техн.'!K19+Энерг.электр.!K19+Мелиораторы!K19+Экономисты!K19+Бухгалтеры!K19+Экологи!K19+'Др. специал.'!K19</f>
        <v>180</v>
      </c>
      <c r="L19" s="57">
        <f t="shared" ref="L19" si="20">IF(D19=0,0,K19/D19*100)</f>
        <v>39.823008849557525</v>
      </c>
      <c r="M19" s="56">
        <f>Агрономы!M19+Зоотехники!M19+Ветеринары!M19+Воспр.стада!M19+'Инж-техн.'!M19+Энерг.электр.!M19+Мелиораторы!M19+Экономисты!M19+Бухгалтеры!M19+Экологи!M19+'Др. специал.'!M19</f>
        <v>227</v>
      </c>
      <c r="N19" s="57">
        <f t="shared" ref="N19" si="21">IF(D19=0,0,M19/D19*100)</f>
        <v>50.221238938053091</v>
      </c>
      <c r="O19" s="56">
        <f>Агрономы!O19+Зоотехники!O19+Ветеринары!O19+Воспр.стада!O19+'Инж-техн.'!O19+Энерг.электр.!O19+Мелиораторы!O19+Экономисты!O19+Бухгалтеры!O19+Экологи!O19+'Др. специал.'!O19</f>
        <v>45</v>
      </c>
      <c r="P19" s="57">
        <f t="shared" ref="P19" si="22">IF(D19=0,0,O19/D19*100)</f>
        <v>9.9557522123893811</v>
      </c>
      <c r="Q19" s="56">
        <f>Агрономы!Q19+Зоотехники!Q19+Ветеринары!Q19+Воспр.стада!Q19+'Инж-техн.'!Q19+Энерг.электр.!Q19+Мелиораторы!Q19+Экономисты!Q19+Бухгалтеры!Q19+Экологи!Q19+'Др. специал.'!Q19</f>
        <v>7</v>
      </c>
      <c r="R19" s="57">
        <f t="shared" ref="R19" si="23">IF(O19=0,0,Q19/O19*100)</f>
        <v>15.555555555555555</v>
      </c>
      <c r="S19" s="56">
        <f>Агрономы!S19+Зоотехники!S19+Ветеринары!S19+Воспр.стада!S19+'Инж-техн.'!S19+Энерг.электр.!S19+Мелиораторы!S19+Экономисты!S19+Бухгалтеры!S19+Экологи!S19+'Др. специал.'!S19</f>
        <v>45</v>
      </c>
      <c r="T19" s="57">
        <f t="shared" ref="T19" si="24">IF(D19=0,0,S19/D19*100)</f>
        <v>9.9557522123893811</v>
      </c>
      <c r="U19" s="56">
        <f>Агрономы!U19+Зоотехники!U19+Ветеринары!U19+Воспр.стада!U19+'Инж-техн.'!U19+Энерг.электр.!U19+Мелиораторы!U19+Экономисты!U19+Бухгалтеры!U19+Экологи!U19+'Др. специал.'!U19</f>
        <v>90</v>
      </c>
      <c r="V19" s="57">
        <f t="shared" ref="V19" si="25">IF(D19=0,0,U19/D19*100)</f>
        <v>19.911504424778762</v>
      </c>
      <c r="W19" s="56">
        <f>Агрономы!W19+Зоотехники!W19+Ветеринары!W19+Воспр.стада!W19+'Инж-техн.'!W19+Энерг.электр.!W19+Мелиораторы!W19+Экономисты!W19+Бухгалтеры!W19+Экологи!W19+'Др. специал.'!W19</f>
        <v>6</v>
      </c>
      <c r="X19" s="57">
        <f t="shared" ref="X19" si="26">IF(D19=0,0,W19/D19*100)</f>
        <v>1.3274336283185841</v>
      </c>
      <c r="Y19" s="56">
        <f>Агрономы!Y19+Зоотехники!Y19+Ветеринары!Y19+Воспр.стада!Y19+'Инж-техн.'!Y19+Энерг.электр.!Y19+Мелиораторы!Y19+Экономисты!Y19+Бухгалтеры!Y19+Экологи!Y19+'Др. специал.'!Y19</f>
        <v>72</v>
      </c>
      <c r="Z19" s="57">
        <f t="shared" ref="Z19" si="27">IF(D19=0,0,Y19/D19*100)</f>
        <v>15.929203539823009</v>
      </c>
      <c r="AA19" s="56">
        <f>Агрономы!AA19+Зоотехники!AA19+Ветеринары!AA19+Воспр.стада!AA19+'Инж-техн.'!AA19+Энерг.электр.!AA19+Мелиораторы!AA19+Экономисты!AA19+Бухгалтеры!AA19+Экологи!AA19+'Др. специал.'!AA19</f>
        <v>5</v>
      </c>
      <c r="AB19" s="57">
        <f t="shared" ref="AB19" si="28">IF(D19=0,0,AA19/D19*100)</f>
        <v>1.1061946902654867</v>
      </c>
      <c r="AC19" s="57">
        <f t="shared" ref="AC19" si="29">IF(Y19=0,0,AA19/Y19*100)</f>
        <v>6.9444444444444446</v>
      </c>
      <c r="AD19" s="56">
        <f>Агрономы!AD19+Зоотехники!AD19+Ветеринары!AD19+Воспр.стада!AD19+'Инж-техн.'!AD19+Энерг.электр.!AD19+Мелиораторы!AD19+Экономисты!AD19+Бухгалтеры!AD19+Экологи!AD19+'Др. специал.'!AD19</f>
        <v>70</v>
      </c>
      <c r="AE19" s="57">
        <f t="shared" ref="AE19" si="30">IF(D19=0,0,AD19/D19*100)</f>
        <v>15.486725663716813</v>
      </c>
      <c r="AF19" s="56">
        <f>Агрономы!AF19+Зоотехники!AF19+Ветеринары!AF19+Воспр.стада!AF19+'Инж-техн.'!AF19+Энерг.электр.!AF19+Мелиораторы!AF19+Экономисты!AF19+Бухгалтеры!AF19+Экологи!AF19+'Др. специал.'!AF19</f>
        <v>0</v>
      </c>
      <c r="AG19" s="55">
        <f t="shared" ref="AG19" si="31">IF(D19=0,0,AF19/D19*100)</f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56">
        <f>Агрономы!C20+Зоотехники!C20+Ветеринары!C20+Воспр.стада!C20+'Инж-техн.'!C20+Энерг.электр.!C20+Мелиораторы!C20+Экономисты!C20+Бухгалтеры!C20+Экологи!C20+'Др. специал.'!C20</f>
        <v>96.5</v>
      </c>
      <c r="D20" s="56">
        <f>Агрономы!D20+Зоотехники!D20+Ветеринары!D20+Воспр.стада!D20+'Инж-техн.'!D20+Энерг.электр.!D20+Мелиораторы!D20+Экономисты!D20+Бухгалтеры!D20+Экологи!D20+'Др. специал.'!D20</f>
        <v>93</v>
      </c>
      <c r="E20" s="57">
        <f t="shared" si="0"/>
        <v>96.373056994818654</v>
      </c>
      <c r="F20" s="56">
        <f>Агрономы!F20+Зоотехники!F20+Ветеринары!F20+Воспр.стада!F20+'Инж-техн.'!F20+Энерг.электр.!F20+Мелиораторы!F20+Экономисты!F20+Бухгалтеры!F20+Экологи!F20+'Др. специал.'!F20</f>
        <v>63</v>
      </c>
      <c r="G20" s="57">
        <f t="shared" si="1"/>
        <v>67.741935483870961</v>
      </c>
      <c r="H20" s="56">
        <f>Агрономы!H20+Зоотехники!H20+Ветеринары!H20+Воспр.стада!H20+'Инж-техн.'!H20+Энерг.электр.!H20+Мелиораторы!H20+Экономисты!H20+Бухгалтеры!H20+Экологи!H20+'Др. специал.'!H20</f>
        <v>88</v>
      </c>
      <c r="I20" s="57">
        <f t="shared" si="2"/>
        <v>94.623655913978496</v>
      </c>
      <c r="J20" s="57">
        <f t="shared" si="3"/>
        <v>91.191709844559583</v>
      </c>
      <c r="K20" s="56">
        <f>Агрономы!K20+Зоотехники!K20+Ветеринары!K20+Воспр.стада!K20+'Инж-техн.'!K20+Энерг.электр.!K20+Мелиораторы!K20+Экономисты!K20+Бухгалтеры!K20+Экологи!K20+'Др. специал.'!K20</f>
        <v>41</v>
      </c>
      <c r="L20" s="57">
        <f t="shared" si="4"/>
        <v>44.086021505376344</v>
      </c>
      <c r="M20" s="56">
        <f>Агрономы!M20+Зоотехники!M20+Ветеринары!M20+Воспр.стада!M20+'Инж-техн.'!M20+Энерг.электр.!M20+Мелиораторы!M20+Экономисты!M20+Бухгалтеры!M20+Экологи!M20+'Др. специал.'!M20</f>
        <v>47</v>
      </c>
      <c r="N20" s="57">
        <f t="shared" si="5"/>
        <v>50.537634408602152</v>
      </c>
      <c r="O20" s="56">
        <f>Агрономы!O20+Зоотехники!O20+Ветеринары!O20+Воспр.стада!O20+'Инж-техн.'!O20+Энерг.электр.!O20+Мелиораторы!O20+Экономисты!O20+Бухгалтеры!O20+Экологи!O20+'Др. специал.'!O20</f>
        <v>5</v>
      </c>
      <c r="P20" s="57">
        <f t="shared" si="6"/>
        <v>5.376344086021505</v>
      </c>
      <c r="Q20" s="56">
        <f>Агрономы!Q20+Зоотехники!Q20+Ветеринары!Q20+Воспр.стада!Q20+'Инж-техн.'!Q20+Энерг.электр.!Q20+Мелиораторы!Q20+Экономисты!Q20+Бухгалтеры!Q20+Экологи!Q20+'Др. специал.'!Q20</f>
        <v>0</v>
      </c>
      <c r="R20" s="57">
        <f t="shared" si="7"/>
        <v>0</v>
      </c>
      <c r="S20" s="56">
        <f>Агрономы!S20+Зоотехники!S20+Ветеринары!S20+Воспр.стада!S20+'Инж-техн.'!S20+Энерг.электр.!S20+Мелиораторы!S20+Экономисты!S20+Бухгалтеры!S20+Экологи!S20+'Др. специал.'!S20</f>
        <v>16</v>
      </c>
      <c r="T20" s="57">
        <f t="shared" si="8"/>
        <v>17.20430107526882</v>
      </c>
      <c r="U20" s="56">
        <f>Агрономы!U20+Зоотехники!U20+Ветеринары!U20+Воспр.стада!U20+'Инж-техн.'!U20+Энерг.электр.!U20+Мелиораторы!U20+Экономисты!U20+Бухгалтеры!U20+Экологи!U20+'Др. специал.'!U20</f>
        <v>14</v>
      </c>
      <c r="V20" s="57">
        <f t="shared" si="9"/>
        <v>15.053763440860216</v>
      </c>
      <c r="W20" s="56">
        <f>Агрономы!W20+Зоотехники!W20+Ветеринары!W20+Воспр.стада!W20+'Инж-техн.'!W20+Энерг.электр.!W20+Мелиораторы!W20+Экономисты!W20+Бухгалтеры!W20+Экологи!W20+'Др. специал.'!W20</f>
        <v>2</v>
      </c>
      <c r="X20" s="57">
        <f t="shared" si="10"/>
        <v>2.1505376344086025</v>
      </c>
      <c r="Y20" s="56">
        <f>Агрономы!Y20+Зоотехники!Y20+Ветеринары!Y20+Воспр.стада!Y20+'Инж-техн.'!Y20+Энерг.электр.!Y20+Мелиораторы!Y20+Экономисты!Y20+Бухгалтеры!Y20+Экологи!Y20+'Др. специал.'!Y20</f>
        <v>9</v>
      </c>
      <c r="Z20" s="57">
        <f t="shared" si="11"/>
        <v>9.67741935483871</v>
      </c>
      <c r="AA20" s="56">
        <f>Агрономы!AA20+Зоотехники!AA20+Ветеринары!AA20+Воспр.стада!AA20+'Инж-техн.'!AA20+Энерг.электр.!AA20+Мелиораторы!AA20+Экономисты!AA20+Бухгалтеры!AA20+Экологи!AA20+'Др. специал.'!AA20</f>
        <v>1</v>
      </c>
      <c r="AB20" s="57">
        <f t="shared" si="12"/>
        <v>1.0752688172043012</v>
      </c>
      <c r="AC20" s="57">
        <f t="shared" si="13"/>
        <v>11.111111111111111</v>
      </c>
      <c r="AD20" s="56">
        <f>Агрономы!AD20+Зоотехники!AD20+Ветеринары!AD20+Воспр.стада!AD20+'Инж-техн.'!AD20+Энерг.электр.!AD20+Мелиораторы!AD20+Экономисты!AD20+Бухгалтеры!AD20+Экологи!AD20+'Др. специал.'!AD20</f>
        <v>7</v>
      </c>
      <c r="AE20" s="57">
        <f t="shared" si="14"/>
        <v>7.5268817204301079</v>
      </c>
      <c r="AF20" s="56">
        <f>Агрономы!AF20+Зоотехники!AF20+Ветеринары!AF20+Воспр.стада!AF20+'Инж-техн.'!AF20+Энерг.электр.!AF20+Мелиораторы!AF20+Экономисты!AF20+Бухгалтеры!AF20+Экологи!AF20+'Др. специал.'!AF20</f>
        <v>0</v>
      </c>
      <c r="AG20" s="55">
        <f t="shared" si="15"/>
        <v>0</v>
      </c>
      <c r="AH20" s="42"/>
      <c r="AI20" s="42"/>
    </row>
    <row r="21" spans="1:35" s="30" customFormat="1" x14ac:dyDescent="0.25">
      <c r="A21" s="91" t="s">
        <v>42</v>
      </c>
      <c r="B21" s="92" t="s">
        <v>43</v>
      </c>
      <c r="C21" s="61">
        <f>SUM(C22:C39)</f>
        <v>38330.75</v>
      </c>
      <c r="D21" s="61">
        <f>SUM(D22:D39)</f>
        <v>36077.5</v>
      </c>
      <c r="E21" s="62">
        <f>IF(C21=0,0,D21/C21*100)</f>
        <v>94.121560366024667</v>
      </c>
      <c r="F21" s="61">
        <f>SUM(F22:F39)</f>
        <v>20855.5</v>
      </c>
      <c r="G21" s="62">
        <f>IF(D21=0,0,F21/D21*100)</f>
        <v>57.80749774790381</v>
      </c>
      <c r="H21" s="61">
        <f>SUM(H22:H39)</f>
        <v>32660.5</v>
      </c>
      <c r="I21" s="62">
        <f>IF(D21=0,0,H21/D21*100)</f>
        <v>90.528722888226724</v>
      </c>
      <c r="J21" s="62">
        <f>IF(C21=0,0,H21/C21*100)</f>
        <v>85.207046561833508</v>
      </c>
      <c r="K21" s="61">
        <f>SUM(K22:K39)</f>
        <v>18319.5</v>
      </c>
      <c r="L21" s="62">
        <f>IF(D21=0,0,K21/D21*100)</f>
        <v>50.778185849906457</v>
      </c>
      <c r="M21" s="61">
        <f>SUM(M22:M39)</f>
        <v>14341</v>
      </c>
      <c r="N21" s="62">
        <f>IF(D21=0,0,M21/D21*100)</f>
        <v>39.750537038320282</v>
      </c>
      <c r="O21" s="61">
        <f>SUM(O22:O39)</f>
        <v>3417</v>
      </c>
      <c r="P21" s="62">
        <f>IF(D21=0,0,O21/D21*100)</f>
        <v>9.471277111773265</v>
      </c>
      <c r="Q21" s="61">
        <f>SUM(Q22:Q39)</f>
        <v>335</v>
      </c>
      <c r="R21" s="62">
        <f t="shared" si="7"/>
        <v>9.8039215686274517</v>
      </c>
      <c r="S21" s="61">
        <f>SUM(S22:S39)</f>
        <v>5700.5</v>
      </c>
      <c r="T21" s="62">
        <f>IF(D21=0,0,S21/D21*100)</f>
        <v>15.80070681172476</v>
      </c>
      <c r="U21" s="61">
        <f>SUM(U22:U39)</f>
        <v>3600</v>
      </c>
      <c r="V21" s="62">
        <f t="shared" si="9"/>
        <v>9.9785184671886906</v>
      </c>
      <c r="W21" s="61">
        <f>SUM(W22:W39)</f>
        <v>887</v>
      </c>
      <c r="X21" s="62">
        <f>IF(D21=0,0,W21/D21*100)</f>
        <v>2.4585960778878801</v>
      </c>
      <c r="Y21" s="61">
        <f>SUM(Y22:Y39)</f>
        <v>6546.5</v>
      </c>
      <c r="Z21" s="62">
        <f>IF(D21=0,0,Y21/D21*100)</f>
        <v>18.145658651514101</v>
      </c>
      <c r="AA21" s="61">
        <f>SUM(AA22:AA39)</f>
        <v>502</v>
      </c>
      <c r="AB21" s="62">
        <f>IF(D21=0,0,AA21/D21*100)</f>
        <v>1.3914489640357564</v>
      </c>
      <c r="AC21" s="62">
        <f>IF(Y21=0,0,AA21/Y21*100)</f>
        <v>7.6682196593599636</v>
      </c>
      <c r="AD21" s="61">
        <f>SUM(AD22:AD39)</f>
        <v>4948</v>
      </c>
      <c r="AE21" s="62">
        <f t="shared" si="14"/>
        <v>13.714919271013789</v>
      </c>
      <c r="AF21" s="61">
        <f>SUM(AF22:AF39)</f>
        <v>40</v>
      </c>
      <c r="AG21" s="60">
        <f>IF(D21=0,0,AF21/D21*100)</f>
        <v>0.11087242741320769</v>
      </c>
      <c r="AH21" s="44"/>
      <c r="AI21" s="44"/>
    </row>
    <row r="22" spans="1:35" x14ac:dyDescent="0.25">
      <c r="A22" s="93">
        <v>12</v>
      </c>
      <c r="B22" s="94" t="s">
        <v>44</v>
      </c>
      <c r="C22" s="56">
        <f>Агрономы!C22+Зоотехники!C22+Ветеринары!C22+Воспр.стада!C22+'Инж-техн.'!C22+Энерг.электр.!C22+Мелиораторы!C22+Экономисты!C22+Бухгалтеры!C22+Экологи!C22+'Др. специал.'!C22</f>
        <v>7237</v>
      </c>
      <c r="D22" s="56">
        <f>Агрономы!D22+Зоотехники!D22+Ветеринары!D22+Воспр.стада!D22+'Инж-техн.'!D22+Энерг.электр.!D22+Мелиораторы!D22+Экономисты!D22+Бухгалтеры!D22+Экологи!D22+'Др. специал.'!D22</f>
        <v>7004</v>
      </c>
      <c r="E22" s="57">
        <f t="shared" si="0"/>
        <v>96.78043388144259</v>
      </c>
      <c r="F22" s="56">
        <f>Агрономы!F22+Зоотехники!F22+Ветеринары!F22+Воспр.стада!F22+'Инж-техн.'!F22+Энерг.электр.!F22+Мелиораторы!F22+Экономисты!F22+Бухгалтеры!F22+Экологи!F22+'Др. специал.'!F22</f>
        <v>3897</v>
      </c>
      <c r="G22" s="57">
        <f t="shared" si="1"/>
        <v>55.63963449457453</v>
      </c>
      <c r="H22" s="56">
        <f>Агрономы!H22+Зоотехники!H22+Ветеринары!H22+Воспр.стада!H22+'Инж-техн.'!H22+Энерг.электр.!H22+Мелиораторы!H22+Экономисты!H22+Бухгалтеры!H22+Экологи!H22+'Др. специал.'!H22</f>
        <v>6017</v>
      </c>
      <c r="I22" s="57">
        <f t="shared" si="2"/>
        <v>85.908052541404913</v>
      </c>
      <c r="J22" s="57">
        <f t="shared" si="3"/>
        <v>83.14218598866934</v>
      </c>
      <c r="K22" s="56">
        <f>Агрономы!K22+Зоотехники!K22+Ветеринары!K22+Воспр.стада!K22+'Инж-техн.'!K22+Энерг.электр.!K22+Мелиораторы!K22+Экономисты!K22+Бухгалтеры!K22+Экологи!K22+'Др. специал.'!K22</f>
        <v>3781</v>
      </c>
      <c r="L22" s="57">
        <f t="shared" si="4"/>
        <v>53.983438035408341</v>
      </c>
      <c r="M22" s="56">
        <f>Агрономы!M22+Зоотехники!M22+Ветеринары!M22+Воспр.стада!M22+'Инж-техн.'!M22+Энерг.электр.!M22+Мелиораторы!M22+Экономисты!M22+Бухгалтеры!M22+Экологи!M22+'Др. специал.'!M22</f>
        <v>2236</v>
      </c>
      <c r="N22" s="57">
        <f t="shared" si="5"/>
        <v>31.924614505996573</v>
      </c>
      <c r="O22" s="56">
        <f>Агрономы!O22+Зоотехники!O22+Ветеринары!O22+Воспр.стада!O22+'Инж-техн.'!O22+Энерг.электр.!O22+Мелиораторы!O22+Экономисты!O22+Бухгалтеры!O22+Экологи!O22+'Др. специал.'!O22</f>
        <v>987</v>
      </c>
      <c r="P22" s="57">
        <f t="shared" si="6"/>
        <v>14.091947458595088</v>
      </c>
      <c r="Q22" s="56">
        <f>Агрономы!Q22+Зоотехники!Q22+Ветеринары!Q22+Воспр.стада!Q22+'Инж-техн.'!Q22+Энерг.электр.!Q22+Мелиораторы!Q22+Экономисты!Q22+Бухгалтеры!Q22+Экологи!Q22+'Др. специал.'!Q22</f>
        <v>122</v>
      </c>
      <c r="R22" s="57">
        <f t="shared" si="7"/>
        <v>12.360688956433636</v>
      </c>
      <c r="S22" s="56">
        <f>Агрономы!S22+Зоотехники!S22+Ветеринары!S22+Воспр.стада!S22+'Инж-техн.'!S22+Энерг.электр.!S22+Мелиораторы!S22+Экономисты!S22+Бухгалтеры!S22+Экологи!S22+'Др. специал.'!S22</f>
        <v>1438</v>
      </c>
      <c r="T22" s="57">
        <f t="shared" si="8"/>
        <v>20.53112507138778</v>
      </c>
      <c r="U22" s="56">
        <f>Агрономы!U22+Зоотехники!U22+Ветеринары!U22+Воспр.стада!U22+'Инж-техн.'!U22+Энерг.электр.!U22+Мелиораторы!U22+Экономисты!U22+Бухгалтеры!U22+Экологи!U22+'Др. специал.'!U22</f>
        <v>526</v>
      </c>
      <c r="V22" s="57">
        <f t="shared" si="9"/>
        <v>7.5099942889777269</v>
      </c>
      <c r="W22" s="56">
        <f>Агрономы!W22+Зоотехники!W22+Ветеринары!W22+Воспр.стада!W22+'Инж-техн.'!W22+Энерг.электр.!W22+Мелиораторы!W22+Экономисты!W22+Бухгалтеры!W22+Экологи!W22+'Др. специал.'!W22</f>
        <v>201</v>
      </c>
      <c r="X22" s="57">
        <f t="shared" si="10"/>
        <v>2.8697886921758995</v>
      </c>
      <c r="Y22" s="56">
        <f>Агрономы!Y22+Зоотехники!Y22+Ветеринары!Y22+Воспр.стада!Y22+'Инж-техн.'!Y22+Энерг.электр.!Y22+Мелиораторы!Y22+Экономисты!Y22+Бухгалтеры!Y22+Экологи!Y22+'Др. специал.'!Y22</f>
        <v>1114</v>
      </c>
      <c r="Z22" s="57">
        <f t="shared" si="11"/>
        <v>15.905197030268416</v>
      </c>
      <c r="AA22" s="56">
        <f>Агрономы!AA22+Зоотехники!AA22+Ветеринары!AA22+Воспр.стада!AA22+'Инж-техн.'!AA22+Энерг.электр.!AA22+Мелиораторы!AA22+Экономисты!AA22+Бухгалтеры!AA22+Экологи!AA22+'Др. специал.'!AA22</f>
        <v>65</v>
      </c>
      <c r="AB22" s="57">
        <f t="shared" si="12"/>
        <v>0.92804111936036549</v>
      </c>
      <c r="AC22" s="57">
        <f t="shared" si="13"/>
        <v>5.8348294434470382</v>
      </c>
      <c r="AD22" s="56">
        <f>Агрономы!AD22+Зоотехники!AD22+Ветеринары!AD22+Воспр.стада!AD22+'Инж-техн.'!AD22+Энерг.электр.!AD22+Мелиораторы!AD22+Экономисты!AD22+Бухгалтеры!AD22+Экологи!AD22+'Др. специал.'!AD22</f>
        <v>988</v>
      </c>
      <c r="AE22" s="57">
        <f t="shared" si="14"/>
        <v>14.106225014277557</v>
      </c>
      <c r="AF22" s="56">
        <f>Агрономы!AF22+Зоотехники!AF22+Ветеринары!AF22+Воспр.стада!AF22+'Инж-техн.'!AF22+Энерг.электр.!AF22+Мелиораторы!AF22+Экономисты!AF22+Бухгалтеры!AF22+Экологи!AF22+'Др. специал.'!AF22</f>
        <v>13</v>
      </c>
      <c r="AG22" s="55">
        <f t="shared" si="15"/>
        <v>0.18560822387207312</v>
      </c>
      <c r="AH22" s="42"/>
      <c r="AI22" s="42"/>
    </row>
    <row r="23" spans="1:35" x14ac:dyDescent="0.25">
      <c r="A23" s="93">
        <v>13</v>
      </c>
      <c r="B23" s="94" t="s">
        <v>45</v>
      </c>
      <c r="C23" s="56">
        <f>Агрономы!C23+Зоотехники!C23+Ветеринары!C23+Воспр.стада!C23+'Инж-техн.'!C23+Энерг.электр.!C23+Мелиораторы!C23+Экономисты!C23+Бухгалтеры!C23+Экологи!C23+'Др. специал.'!C23</f>
        <v>2132.6</v>
      </c>
      <c r="D23" s="56">
        <f>Агрономы!D23+Зоотехники!D23+Ветеринары!D23+Воспр.стада!D23+'Инж-техн.'!D23+Энерг.электр.!D23+Мелиораторы!D23+Экономисты!D23+Бухгалтеры!D23+Экологи!D23+'Др. специал.'!D23</f>
        <v>1996</v>
      </c>
      <c r="E23" s="57">
        <f t="shared" si="0"/>
        <v>93.594673168901807</v>
      </c>
      <c r="F23" s="56">
        <f>Агрономы!F23+Зоотехники!F23+Ветеринары!F23+Воспр.стада!F23+'Инж-техн.'!F23+Энерг.электр.!F23+Мелиораторы!F23+Экономисты!F23+Бухгалтеры!F23+Экологи!F23+'Др. специал.'!F23</f>
        <v>1114</v>
      </c>
      <c r="G23" s="57">
        <f t="shared" si="1"/>
        <v>55.811623246492978</v>
      </c>
      <c r="H23" s="56">
        <f>Агрономы!H23+Зоотехники!H23+Ветеринары!H23+Воспр.стада!H23+'Инж-техн.'!H23+Энерг.электр.!H23+Мелиораторы!H23+Экономисты!H23+Бухгалтеры!H23+Экологи!H23+'Др. специал.'!H23</f>
        <v>1854</v>
      </c>
      <c r="I23" s="57">
        <f t="shared" si="2"/>
        <v>92.885771543086165</v>
      </c>
      <c r="J23" s="57">
        <f t="shared" si="3"/>
        <v>86.936134296164312</v>
      </c>
      <c r="K23" s="56">
        <f>Агрономы!K23+Зоотехники!K23+Ветеринары!K23+Воспр.стада!K23+'Инж-техн.'!K23+Энерг.электр.!K23+Мелиораторы!K23+Экономисты!K23+Бухгалтеры!K23+Экологи!K23+'Др. специал.'!K23</f>
        <v>1104</v>
      </c>
      <c r="L23" s="57">
        <f t="shared" si="4"/>
        <v>55.31062124248497</v>
      </c>
      <c r="M23" s="56">
        <f>Агрономы!M23+Зоотехники!M23+Ветеринары!M23+Воспр.стада!M23+'Инж-техн.'!M23+Энерг.электр.!M23+Мелиораторы!M23+Экономисты!M23+Бухгалтеры!M23+Экологи!M23+'Др. специал.'!M23</f>
        <v>750</v>
      </c>
      <c r="N23" s="57">
        <f t="shared" si="5"/>
        <v>37.575150300601202</v>
      </c>
      <c r="O23" s="56">
        <f>Агрономы!O23+Зоотехники!O23+Ветеринары!O23+Воспр.стада!O23+'Инж-техн.'!O23+Энерг.электр.!O23+Мелиораторы!O23+Экономисты!O23+Бухгалтеры!O23+Экологи!O23+'Др. специал.'!O23</f>
        <v>142</v>
      </c>
      <c r="P23" s="57">
        <f t="shared" si="6"/>
        <v>7.1142284569138274</v>
      </c>
      <c r="Q23" s="56">
        <f>Агрономы!Q23+Зоотехники!Q23+Ветеринары!Q23+Воспр.стада!Q23+'Инж-техн.'!Q23+Энерг.электр.!Q23+Мелиораторы!Q23+Экономисты!Q23+Бухгалтеры!Q23+Экологи!Q23+'Др. специал.'!Q23</f>
        <v>3</v>
      </c>
      <c r="R23" s="57">
        <f t="shared" si="7"/>
        <v>2.112676056338028</v>
      </c>
      <c r="S23" s="56">
        <f>Агрономы!S23+Зоотехники!S23+Ветеринары!S23+Воспр.стада!S23+'Инж-техн.'!S23+Энерг.электр.!S23+Мелиораторы!S23+Экономисты!S23+Бухгалтеры!S23+Экологи!S23+'Др. специал.'!S23</f>
        <v>587</v>
      </c>
      <c r="T23" s="57">
        <f t="shared" si="8"/>
        <v>29.408817635270541</v>
      </c>
      <c r="U23" s="56">
        <f>Агрономы!U23+Зоотехники!U23+Ветеринары!U23+Воспр.стада!U23+'Инж-техн.'!U23+Энерг.электр.!U23+Мелиораторы!U23+Экономисты!U23+Бухгалтеры!U23+Экологи!U23+'Др. специал.'!U23</f>
        <v>153</v>
      </c>
      <c r="V23" s="57">
        <f t="shared" si="9"/>
        <v>7.6653306613226446</v>
      </c>
      <c r="W23" s="56">
        <f>Агрономы!W23+Зоотехники!W23+Ветеринары!W23+Воспр.стада!W23+'Инж-техн.'!W23+Энерг.электр.!W23+Мелиораторы!W23+Экономисты!W23+Бухгалтеры!W23+Экологи!W23+'Др. специал.'!W23</f>
        <v>8</v>
      </c>
      <c r="X23" s="57">
        <f t="shared" si="10"/>
        <v>0.40080160320641278</v>
      </c>
      <c r="Y23" s="56">
        <f>Агрономы!Y23+Зоотехники!Y23+Ветеринары!Y23+Воспр.стада!Y23+'Инж-техн.'!Y23+Энерг.электр.!Y23+Мелиораторы!Y23+Экономисты!Y23+Бухгалтеры!Y23+Экологи!Y23+'Др. специал.'!Y23</f>
        <v>533</v>
      </c>
      <c r="Z23" s="57">
        <f t="shared" si="11"/>
        <v>26.703406813627257</v>
      </c>
      <c r="AA23" s="56">
        <f>Агрономы!AA23+Зоотехники!AA23+Ветеринары!AA23+Воспр.стада!AA23+'Инж-техн.'!AA23+Энерг.электр.!AA23+Мелиораторы!AA23+Экономисты!AA23+Бухгалтеры!AA23+Экологи!AA23+'Др. специал.'!AA23</f>
        <v>61</v>
      </c>
      <c r="AB23" s="57">
        <f t="shared" si="12"/>
        <v>3.0561122244488979</v>
      </c>
      <c r="AC23" s="57">
        <f t="shared" si="13"/>
        <v>11.444652908067541</v>
      </c>
      <c r="AD23" s="56">
        <f>Агрономы!AD23+Зоотехники!AD23+Ветеринары!AD23+Воспр.стада!AD23+'Инж-техн.'!AD23+Энерг.электр.!AD23+Мелиораторы!AD23+Экономисты!AD23+Бухгалтеры!AD23+Экологи!AD23+'Др. специал.'!AD23</f>
        <v>411</v>
      </c>
      <c r="AE23" s="57">
        <f t="shared" si="14"/>
        <v>20.591182364729459</v>
      </c>
      <c r="AF23" s="56">
        <f>Агрономы!AF23+Зоотехники!AF23+Ветеринары!AF23+Воспр.стада!AF23+'Инж-техн.'!AF23+Энерг.электр.!AF23+Мелиораторы!AF23+Экономисты!AF23+Бухгалтеры!AF23+Экологи!AF23+'Др. специал.'!AF23</f>
        <v>0</v>
      </c>
      <c r="AG23" s="55">
        <f t="shared" si="15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56">
        <f>Агрономы!C24+Зоотехники!C24+Ветеринары!C24+Воспр.стада!C24+'Инж-техн.'!C24+Энерг.электр.!C24+Мелиораторы!C24+Экономисты!C24+Бухгалтеры!C24+Экологи!C24+'Др. специал.'!C24</f>
        <v>996</v>
      </c>
      <c r="D24" s="56">
        <f>Агрономы!D24+Зоотехники!D24+Ветеринары!D24+Воспр.стада!D24+'Инж-техн.'!D24+Энерг.электр.!D24+Мелиораторы!D24+Экономисты!D24+Бухгалтеры!D24+Экологи!D24+'Др. специал.'!D24</f>
        <v>878</v>
      </c>
      <c r="E24" s="57">
        <f t="shared" si="0"/>
        <v>88.152610441767067</v>
      </c>
      <c r="F24" s="56">
        <f>Агрономы!F24+Зоотехники!F24+Ветеринары!F24+Воспр.стада!F24+'Инж-техн.'!F24+Энерг.электр.!F24+Мелиораторы!F24+Экономисты!F24+Бухгалтеры!F24+Экологи!F24+'Др. специал.'!F24</f>
        <v>669</v>
      </c>
      <c r="G24" s="57">
        <f t="shared" si="1"/>
        <v>76.195899772209557</v>
      </c>
      <c r="H24" s="56">
        <f>Агрономы!H24+Зоотехники!H24+Ветеринары!H24+Воспр.стада!H24+'Инж-техн.'!H24+Энерг.электр.!H24+Мелиораторы!H24+Экономисты!H24+Бухгалтеры!H24+Экологи!H24+'Др. специал.'!H24</f>
        <v>779</v>
      </c>
      <c r="I24" s="57">
        <f t="shared" si="2"/>
        <v>88.724373576309787</v>
      </c>
      <c r="J24" s="57">
        <f t="shared" si="3"/>
        <v>78.212851405622487</v>
      </c>
      <c r="K24" s="56">
        <f>Агрономы!K24+Зоотехники!K24+Ветеринары!K24+Воспр.стада!K24+'Инж-техн.'!K24+Энерг.электр.!K24+Мелиораторы!K24+Экономисты!K24+Бухгалтеры!K24+Экологи!K24+'Др. специал.'!K24</f>
        <v>387</v>
      </c>
      <c r="L24" s="57">
        <f t="shared" si="4"/>
        <v>44.077448747152623</v>
      </c>
      <c r="M24" s="56">
        <f>Агрономы!M24+Зоотехники!M24+Ветеринары!M24+Воспр.стада!M24+'Инж-техн.'!M24+Энерг.электр.!M24+Мелиораторы!M24+Экономисты!M24+Бухгалтеры!M24+Экологи!M24+'Др. специал.'!M24</f>
        <v>392</v>
      </c>
      <c r="N24" s="57">
        <f t="shared" si="5"/>
        <v>44.646924829157172</v>
      </c>
      <c r="O24" s="56">
        <f>Агрономы!O24+Зоотехники!O24+Ветеринары!O24+Воспр.стада!O24+'Инж-техн.'!O24+Энерг.электр.!O24+Мелиораторы!O24+Экономисты!O24+Бухгалтеры!O24+Экологи!O24+'Др. специал.'!O24</f>
        <v>99</v>
      </c>
      <c r="P24" s="57">
        <f t="shared" si="6"/>
        <v>11.275626423690206</v>
      </c>
      <c r="Q24" s="56">
        <f>Агрономы!Q24+Зоотехники!Q24+Ветеринары!Q24+Воспр.стада!Q24+'Инж-техн.'!Q24+Энерг.электр.!Q24+Мелиораторы!Q24+Экономисты!Q24+Бухгалтеры!Q24+Экологи!Q24+'Др. специал.'!Q24</f>
        <v>9</v>
      </c>
      <c r="R24" s="57">
        <f t="shared" si="7"/>
        <v>9.0909090909090917</v>
      </c>
      <c r="S24" s="56">
        <f>Агрономы!S24+Зоотехники!S24+Ветеринары!S24+Воспр.стада!S24+'Инж-техн.'!S24+Энерг.электр.!S24+Мелиораторы!S24+Экономисты!S24+Бухгалтеры!S24+Экологи!S24+'Др. специал.'!S24</f>
        <v>123</v>
      </c>
      <c r="T24" s="57">
        <f t="shared" si="8"/>
        <v>14.009111617312072</v>
      </c>
      <c r="U24" s="56">
        <f>Агрономы!U24+Зоотехники!U24+Ветеринары!U24+Воспр.стада!U24+'Инж-техн.'!U24+Энерг.электр.!U24+Мелиораторы!U24+Экономисты!U24+Бухгалтеры!U24+Экологи!U24+'Др. специал.'!U24</f>
        <v>166</v>
      </c>
      <c r="V24" s="57">
        <f t="shared" si="9"/>
        <v>18.906605922551254</v>
      </c>
      <c r="W24" s="56">
        <f>Агрономы!W24+Зоотехники!W24+Ветеринары!W24+Воспр.стада!W24+'Инж-техн.'!W24+Энерг.электр.!W24+Мелиораторы!W24+Экономисты!W24+Бухгалтеры!W24+Экологи!W24+'Др. специал.'!W24</f>
        <v>23</v>
      </c>
      <c r="X24" s="57">
        <f t="shared" si="10"/>
        <v>2.619589977220957</v>
      </c>
      <c r="Y24" s="56">
        <f>Агрономы!Y24+Зоотехники!Y24+Ветеринары!Y24+Воспр.стада!Y24+'Инж-техн.'!Y24+Энерг.электр.!Y24+Мелиораторы!Y24+Экономисты!Y24+Бухгалтеры!Y24+Экологи!Y24+'Др. специал.'!Y24</f>
        <v>141</v>
      </c>
      <c r="Z24" s="57">
        <f t="shared" si="11"/>
        <v>16.059225512528474</v>
      </c>
      <c r="AA24" s="56">
        <f>Агрономы!AA24+Зоотехники!AA24+Ветеринары!AA24+Воспр.стада!AA24+'Инж-техн.'!AA24+Энерг.электр.!AA24+Мелиораторы!AA24+Экономисты!AA24+Бухгалтеры!AA24+Экологи!AA24+'Др. специал.'!AA24</f>
        <v>11</v>
      </c>
      <c r="AB24" s="57">
        <f t="shared" si="12"/>
        <v>1.2528473804100226</v>
      </c>
      <c r="AC24" s="57">
        <f t="shared" si="13"/>
        <v>7.8014184397163122</v>
      </c>
      <c r="AD24" s="56">
        <f>Агрономы!AD24+Зоотехники!AD24+Ветеринары!AD24+Воспр.стада!AD24+'Инж-техн.'!AD24+Энерг.электр.!AD24+Мелиораторы!AD24+Экономисты!AD24+Бухгалтеры!AD24+Экологи!AD24+'Др. специал.'!AD24</f>
        <v>112</v>
      </c>
      <c r="AE24" s="57">
        <f t="shared" si="14"/>
        <v>12.756264236902052</v>
      </c>
      <c r="AF24" s="56">
        <f>Агрономы!AF24+Зоотехники!AF24+Ветеринары!AF24+Воспр.стада!AF24+'Инж-техн.'!AF24+Энерг.электр.!AF24+Мелиораторы!AF24+Экономисты!AF24+Бухгалтеры!AF24+Экологи!AF24+'Др. специал.'!AF24</f>
        <v>0</v>
      </c>
      <c r="AG24" s="55">
        <f t="shared" si="15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56">
        <f>Агрономы!C25+Зоотехники!C25+Ветеринары!C25+Воспр.стада!C25+'Инж-техн.'!C25+Энерг.электр.!C25+Мелиораторы!C25+Экономисты!C25+Бухгалтеры!C25+Экологи!C25+'Др. специал.'!C25</f>
        <v>5497.5</v>
      </c>
      <c r="D25" s="56">
        <f>Агрономы!D25+Зоотехники!D25+Ветеринары!D25+Воспр.стада!D25+'Инж-техн.'!D25+Энерг.электр.!D25+Мелиораторы!D25+Экономисты!D25+Бухгалтеры!D25+Экологи!D25+'Др. специал.'!D25</f>
        <v>5219</v>
      </c>
      <c r="E25" s="57">
        <f t="shared" si="0"/>
        <v>94.93406093678945</v>
      </c>
      <c r="F25" s="56">
        <f>Агрономы!F25+Зоотехники!F25+Ветеринары!F25+Воспр.стада!F25+'Инж-техн.'!F25+Энерг.электр.!F25+Мелиораторы!F25+Экономисты!F25+Бухгалтеры!F25+Экологи!F25+'Др. специал.'!F25</f>
        <v>2939</v>
      </c>
      <c r="G25" s="57">
        <f t="shared" si="1"/>
        <v>56.313470013412534</v>
      </c>
      <c r="H25" s="56">
        <f>Агрономы!H25+Зоотехники!H25+Ветеринары!H25+Воспр.стада!H25+'Инж-техн.'!H25+Энерг.электр.!H25+Мелиораторы!H25+Экономисты!H25+Бухгалтеры!H25+Экологи!H25+'Др. специал.'!H25</f>
        <v>4730</v>
      </c>
      <c r="I25" s="57">
        <f t="shared" si="2"/>
        <v>90.63038896340295</v>
      </c>
      <c r="J25" s="57">
        <f t="shared" si="3"/>
        <v>86.039108685766251</v>
      </c>
      <c r="K25" s="56">
        <f>Агрономы!K25+Зоотехники!K25+Ветеринары!K25+Воспр.стада!K25+'Инж-техн.'!K25+Энерг.электр.!K25+Мелиораторы!K25+Экономисты!K25+Бухгалтеры!K25+Экологи!K25+'Др. специал.'!K25</f>
        <v>2419</v>
      </c>
      <c r="L25" s="57">
        <f t="shared" si="4"/>
        <v>46.349875455068016</v>
      </c>
      <c r="M25" s="56">
        <f>Агрономы!M25+Зоотехники!M25+Ветеринары!M25+Воспр.стада!M25+'Инж-техн.'!M25+Энерг.электр.!M25+Мелиораторы!M25+Экономисты!M25+Бухгалтеры!M25+Экологи!M25+'Др. специал.'!M25</f>
        <v>2311</v>
      </c>
      <c r="N25" s="57">
        <f t="shared" si="5"/>
        <v>44.280513508334927</v>
      </c>
      <c r="O25" s="56">
        <f>Агрономы!O25+Зоотехники!O25+Ветеринары!O25+Воспр.стада!O25+'Инж-техн.'!O25+Энерг.электр.!O25+Мелиораторы!O25+Экономисты!O25+Бухгалтеры!O25+Экологи!O25+'Др. специал.'!O25</f>
        <v>489</v>
      </c>
      <c r="P25" s="57">
        <f t="shared" si="6"/>
        <v>9.3696110365970497</v>
      </c>
      <c r="Q25" s="56">
        <f>Агрономы!Q25+Зоотехники!Q25+Ветеринары!Q25+Воспр.стада!Q25+'Инж-техн.'!Q25+Энерг.электр.!Q25+Мелиораторы!Q25+Экономисты!Q25+Бухгалтеры!Q25+Экологи!Q25+'Др. специал.'!Q25</f>
        <v>37</v>
      </c>
      <c r="R25" s="57">
        <f t="shared" si="7"/>
        <v>7.5664621676891617</v>
      </c>
      <c r="S25" s="56">
        <f>Агрономы!S25+Зоотехники!S25+Ветеринары!S25+Воспр.стада!S25+'Инж-техн.'!S25+Энерг.электр.!S25+Мелиораторы!S25+Экономисты!S25+Бухгалтеры!S25+Экологи!S25+'Др. специал.'!S25</f>
        <v>860</v>
      </c>
      <c r="T25" s="57">
        <f t="shared" si="8"/>
        <v>16.478252538800536</v>
      </c>
      <c r="U25" s="56">
        <f>Агрономы!U25+Зоотехники!U25+Ветеринары!U25+Воспр.стада!U25+'Инж-техн.'!U25+Энерг.электр.!U25+Мелиораторы!U25+Экономисты!U25+Бухгалтеры!U25+Экологи!U25+'Др. специал.'!U25</f>
        <v>532</v>
      </c>
      <c r="V25" s="57">
        <f t="shared" si="9"/>
        <v>10.193523663537075</v>
      </c>
      <c r="W25" s="56">
        <f>Агрономы!W25+Зоотехники!W25+Ветеринары!W25+Воспр.стада!W25+'Инж-техн.'!W25+Энерг.электр.!W25+Мелиораторы!W25+Экономисты!W25+Бухгалтеры!W25+Экологи!W25+'Др. специал.'!W25</f>
        <v>169</v>
      </c>
      <c r="X25" s="57">
        <f t="shared" si="10"/>
        <v>3.238168231461966</v>
      </c>
      <c r="Y25" s="56">
        <f>Агрономы!Y25+Зоотехники!Y25+Ветеринары!Y25+Воспр.стада!Y25+'Инж-техн.'!Y25+Энерг.электр.!Y25+Мелиораторы!Y25+Экономисты!Y25+Бухгалтеры!Y25+Экологи!Y25+'Др. специал.'!Y25</f>
        <v>835</v>
      </c>
      <c r="Z25" s="57">
        <f t="shared" si="11"/>
        <v>15.999233569649357</v>
      </c>
      <c r="AA25" s="56">
        <f>Агрономы!AA25+Зоотехники!AA25+Ветеринары!AA25+Воспр.стада!AA25+'Инж-техн.'!AA25+Энерг.электр.!AA25+Мелиораторы!AA25+Экономисты!AA25+Бухгалтеры!AA25+Экологи!AA25+'Др. специал.'!AA25</f>
        <v>27</v>
      </c>
      <c r="AB25" s="57">
        <f t="shared" si="12"/>
        <v>0.5173404866832727</v>
      </c>
      <c r="AC25" s="57">
        <f t="shared" si="13"/>
        <v>3.2335329341317367</v>
      </c>
      <c r="AD25" s="56">
        <f>Агрономы!AD25+Зоотехники!AD25+Ветеринары!AD25+Воспр.стада!AD25+'Инж-техн.'!AD25+Энерг.электр.!AD25+Мелиораторы!AD25+Экономисты!AD25+Бухгалтеры!AD25+Экологи!AD25+'Др. специал.'!AD25</f>
        <v>636</v>
      </c>
      <c r="AE25" s="57">
        <f t="shared" si="14"/>
        <v>12.186242575205979</v>
      </c>
      <c r="AF25" s="56">
        <f>Агрономы!AF25+Зоотехники!AF25+Ветеринары!AF25+Воспр.стада!AF25+'Инж-техн.'!AF25+Энерг.электр.!AF25+Мелиораторы!AF25+Экономисты!AF25+Бухгалтеры!AF25+Экологи!AF25+'Др. специал.'!AF25</f>
        <v>2</v>
      </c>
      <c r="AG25" s="55">
        <f t="shared" si="15"/>
        <v>3.8321517532094271E-2</v>
      </c>
      <c r="AH25" s="42"/>
      <c r="AI25" s="42"/>
    </row>
    <row r="26" spans="1:35" x14ac:dyDescent="0.25">
      <c r="A26" s="93">
        <v>16</v>
      </c>
      <c r="B26" s="94" t="s">
        <v>48</v>
      </c>
      <c r="C26" s="56">
        <f>Агрономы!C26+Зоотехники!C26+Ветеринары!C26+Воспр.стада!C26+'Инж-техн.'!C26+Энерг.электр.!C26+Мелиораторы!C26+Экономисты!C26+Бухгалтеры!C26+Экологи!C26+'Др. специал.'!C26</f>
        <v>424.9</v>
      </c>
      <c r="D26" s="56">
        <f>Агрономы!D26+Зоотехники!D26+Ветеринары!D26+Воспр.стада!D26+'Инж-техн.'!D26+Энерг.электр.!D26+Мелиораторы!D26+Экономисты!D26+Бухгалтеры!D26+Экологи!D26+'Др. специал.'!D26</f>
        <v>394</v>
      </c>
      <c r="E26" s="57">
        <f t="shared" si="0"/>
        <v>92.727700635443639</v>
      </c>
      <c r="F26" s="56">
        <f>Агрономы!F26+Зоотехники!F26+Ветеринары!F26+Воспр.стада!F26+'Инж-техн.'!F26+Энерг.электр.!F26+Мелиораторы!F26+Экономисты!F26+Бухгалтеры!F26+Экологи!F26+'Др. специал.'!F26</f>
        <v>299</v>
      </c>
      <c r="G26" s="57">
        <f t="shared" si="1"/>
        <v>75.888324873096451</v>
      </c>
      <c r="H26" s="56">
        <f>Агрономы!H26+Зоотехники!H26+Ветеринары!H26+Воспр.стада!H26+'Инж-техн.'!H26+Энерг.электр.!H26+Мелиораторы!H26+Экономисты!H26+Бухгалтеры!H26+Экологи!H26+'Др. специал.'!H26</f>
        <v>374</v>
      </c>
      <c r="I26" s="57">
        <f t="shared" si="2"/>
        <v>94.923857868020306</v>
      </c>
      <c r="J26" s="57">
        <f t="shared" si="3"/>
        <v>88.020710755471882</v>
      </c>
      <c r="K26" s="56">
        <f>Агрономы!K26+Зоотехники!K26+Ветеринары!K26+Воспр.стада!K26+'Инж-техн.'!K26+Энерг.электр.!K26+Мелиораторы!K26+Экономисты!K26+Бухгалтеры!K26+Экологи!K26+'Др. специал.'!K26</f>
        <v>210</v>
      </c>
      <c r="L26" s="57">
        <f t="shared" si="4"/>
        <v>53.299492385786806</v>
      </c>
      <c r="M26" s="56">
        <f>Агрономы!M26+Зоотехники!M26+Ветеринары!M26+Воспр.стада!M26+'Инж-техн.'!M26+Энерг.электр.!M26+Мелиораторы!M26+Экономисты!M26+Бухгалтеры!M26+Экологи!M26+'Др. специал.'!M26</f>
        <v>164</v>
      </c>
      <c r="N26" s="57">
        <f t="shared" si="5"/>
        <v>41.624365482233507</v>
      </c>
      <c r="O26" s="56">
        <f>Агрономы!O26+Зоотехники!O26+Ветеринары!O26+Воспр.стада!O26+'Инж-техн.'!O26+Энерг.электр.!O26+Мелиораторы!O26+Экономисты!O26+Бухгалтеры!O26+Экологи!O26+'Др. специал.'!O26</f>
        <v>20</v>
      </c>
      <c r="P26" s="57">
        <f t="shared" si="6"/>
        <v>5.0761421319796955</v>
      </c>
      <c r="Q26" s="56">
        <f>Агрономы!Q26+Зоотехники!Q26+Ветеринары!Q26+Воспр.стада!Q26+'Инж-техн.'!Q26+Энерг.электр.!Q26+Мелиораторы!Q26+Экономисты!Q26+Бухгалтеры!Q26+Экологи!Q26+'Др. специал.'!Q26</f>
        <v>0</v>
      </c>
      <c r="R26" s="57">
        <f t="shared" si="7"/>
        <v>0</v>
      </c>
      <c r="S26" s="56">
        <f>Агрономы!S26+Зоотехники!S26+Ветеринары!S26+Воспр.стада!S26+'Инж-техн.'!S26+Энерг.электр.!S26+Мелиораторы!S26+Экономисты!S26+Бухгалтеры!S26+Экологи!S26+'Др. специал.'!S26</f>
        <v>31</v>
      </c>
      <c r="T26" s="57">
        <f t="shared" si="8"/>
        <v>7.8680203045685282</v>
      </c>
      <c r="U26" s="56">
        <f>Агрономы!U26+Зоотехники!U26+Ветеринары!U26+Воспр.стада!U26+'Инж-техн.'!U26+Энерг.электр.!U26+Мелиораторы!U26+Экономисты!U26+Бухгалтеры!U26+Экологи!U26+'Др. специал.'!U26</f>
        <v>69</v>
      </c>
      <c r="V26" s="57">
        <f t="shared" si="9"/>
        <v>17.512690355329948</v>
      </c>
      <c r="W26" s="56">
        <f>Агрономы!W26+Зоотехники!W26+Ветеринары!W26+Воспр.стада!W26+'Инж-техн.'!W26+Энерг.электр.!W26+Мелиораторы!W26+Экономисты!W26+Бухгалтеры!W26+Экологи!W26+'Др. специал.'!W26</f>
        <v>4</v>
      </c>
      <c r="X26" s="57">
        <f t="shared" si="10"/>
        <v>1.015228426395939</v>
      </c>
      <c r="Y26" s="56">
        <f>Агрономы!Y26+Зоотехники!Y26+Ветеринары!Y26+Воспр.стада!Y26+'Инж-техн.'!Y26+Энерг.электр.!Y26+Мелиораторы!Y26+Экономисты!Y26+Бухгалтеры!Y26+Экологи!Y26+'Др. специал.'!Y26</f>
        <v>72</v>
      </c>
      <c r="Z26" s="57">
        <f t="shared" si="11"/>
        <v>18.274111675126903</v>
      </c>
      <c r="AA26" s="56">
        <f>Агрономы!AA26+Зоотехники!AA26+Ветеринары!AA26+Воспр.стада!AA26+'Инж-техн.'!AA26+Энерг.электр.!AA26+Мелиораторы!AA26+Экономисты!AA26+Бухгалтеры!AA26+Экологи!AA26+'Др. специал.'!AA26</f>
        <v>0</v>
      </c>
      <c r="AB26" s="57">
        <f t="shared" si="12"/>
        <v>0</v>
      </c>
      <c r="AC26" s="57">
        <f t="shared" si="13"/>
        <v>0</v>
      </c>
      <c r="AD26" s="56">
        <f>Агрономы!AD26+Зоотехники!AD26+Ветеринары!AD26+Воспр.стада!AD26+'Инж-техн.'!AD26+Энерг.электр.!AD26+Мелиораторы!AD26+Экономисты!AD26+Бухгалтеры!AD26+Экологи!AD26+'Др. специал.'!AD26</f>
        <v>65</v>
      </c>
      <c r="AE26" s="57">
        <f t="shared" si="14"/>
        <v>16.497461928934008</v>
      </c>
      <c r="AF26" s="56">
        <f>Агрономы!AF26+Зоотехники!AF26+Ветеринары!AF26+Воспр.стада!AF26+'Инж-техн.'!AF26+Энерг.электр.!AF26+Мелиораторы!AF26+Экономисты!AF26+Бухгалтеры!AF26+Экологи!AF26+'Др. специал.'!AF26</f>
        <v>0</v>
      </c>
      <c r="AG26" s="55">
        <f t="shared" si="15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56">
        <f>Агрономы!C27+Зоотехники!C27+Ветеринары!C27+Воспр.стада!C27+'Инж-техн.'!C27+Энерг.электр.!C27+Мелиораторы!C27+Экономисты!C27+Бухгалтеры!C27+Экологи!C27+'Др. специал.'!C27</f>
        <v>1551</v>
      </c>
      <c r="D27" s="56">
        <f>Агрономы!D27+Зоотехники!D27+Ветеринары!D27+Воспр.стада!D27+'Инж-техн.'!D27+Энерг.электр.!D27+Мелиораторы!D27+Экономисты!D27+Бухгалтеры!D27+Экологи!D27+'Др. специал.'!D27</f>
        <v>1391</v>
      </c>
      <c r="E27" s="57">
        <f t="shared" si="0"/>
        <v>89.684074790457771</v>
      </c>
      <c r="F27" s="56">
        <f>Агрономы!F27+Зоотехники!F27+Ветеринары!F27+Воспр.стада!F27+'Инж-техн.'!F27+Энерг.электр.!F27+Мелиораторы!F27+Экономисты!F27+Бухгалтеры!F27+Экологи!F27+'Др. специал.'!F27</f>
        <v>753</v>
      </c>
      <c r="G27" s="57">
        <f t="shared" si="1"/>
        <v>54.133716750539186</v>
      </c>
      <c r="H27" s="56">
        <f>Агрономы!H27+Зоотехники!H27+Ветеринары!H27+Воспр.стада!H27+'Инж-техн.'!H27+Энерг.электр.!H27+Мелиораторы!H27+Экономисты!H27+Бухгалтеры!H27+Экологи!H27+'Др. специал.'!H27</f>
        <v>1285</v>
      </c>
      <c r="I27" s="57">
        <f t="shared" si="2"/>
        <v>92.379583033788634</v>
      </c>
      <c r="J27" s="57">
        <f t="shared" si="3"/>
        <v>82.849774339136033</v>
      </c>
      <c r="K27" s="56">
        <f>Агрономы!K27+Зоотехники!K27+Ветеринары!K27+Воспр.стада!K27+'Инж-техн.'!K27+Энерг.электр.!K27+Мелиораторы!K27+Экономисты!K27+Бухгалтеры!K27+Экологи!K27+'Др. специал.'!K27</f>
        <v>730</v>
      </c>
      <c r="L27" s="57">
        <f t="shared" si="4"/>
        <v>52.480230050323506</v>
      </c>
      <c r="M27" s="56">
        <f>Агрономы!M27+Зоотехники!M27+Ветеринары!M27+Воспр.стада!M27+'Инж-техн.'!M27+Энерг.электр.!M27+Мелиораторы!M27+Экономисты!M27+Бухгалтеры!M27+Экологи!M27+'Др. специал.'!M27</f>
        <v>555</v>
      </c>
      <c r="N27" s="57">
        <f t="shared" si="5"/>
        <v>39.899352983465128</v>
      </c>
      <c r="O27" s="56">
        <f>Агрономы!O27+Зоотехники!O27+Ветеринары!O27+Воспр.стада!O27+'Инж-техн.'!O27+Энерг.электр.!O27+Мелиораторы!O27+Экономисты!O27+Бухгалтеры!O27+Экологи!O27+'Др. специал.'!O27</f>
        <v>106</v>
      </c>
      <c r="P27" s="57">
        <f t="shared" si="6"/>
        <v>7.6204169662113586</v>
      </c>
      <c r="Q27" s="56">
        <f>Агрономы!Q27+Зоотехники!Q27+Ветеринары!Q27+Воспр.стада!Q27+'Инж-техн.'!Q27+Энерг.электр.!Q27+Мелиораторы!Q27+Экономисты!Q27+Бухгалтеры!Q27+Экологи!Q27+'Др. специал.'!Q27</f>
        <v>0</v>
      </c>
      <c r="R27" s="57">
        <f t="shared" si="7"/>
        <v>0</v>
      </c>
      <c r="S27" s="56">
        <f>Агрономы!S27+Зоотехники!S27+Ветеринары!S27+Воспр.стада!S27+'Инж-техн.'!S27+Энерг.электр.!S27+Мелиораторы!S27+Экономисты!S27+Бухгалтеры!S27+Экологи!S27+'Др. специал.'!S27</f>
        <v>326</v>
      </c>
      <c r="T27" s="57">
        <f t="shared" si="8"/>
        <v>23.436376707404744</v>
      </c>
      <c r="U27" s="56">
        <f>Агрономы!U27+Зоотехники!U27+Ветеринары!U27+Воспр.стада!U27+'Инж-техн.'!U27+Энерг.электр.!U27+Мелиораторы!U27+Экономисты!U27+Бухгалтеры!U27+Экологи!U27+'Др. специал.'!U27</f>
        <v>167</v>
      </c>
      <c r="V27" s="57">
        <f t="shared" si="9"/>
        <v>12.005751258087708</v>
      </c>
      <c r="W27" s="56">
        <f>Агрономы!W27+Зоотехники!W27+Ветеринары!W27+Воспр.стада!W27+'Инж-техн.'!W27+Энерг.электр.!W27+Мелиораторы!W27+Экономисты!W27+Бухгалтеры!W27+Экологи!W27+'Др. специал.'!W27</f>
        <v>10</v>
      </c>
      <c r="X27" s="57">
        <f t="shared" si="10"/>
        <v>0.71890726096333568</v>
      </c>
      <c r="Y27" s="56">
        <f>Агрономы!Y27+Зоотехники!Y27+Ветеринары!Y27+Воспр.стада!Y27+'Инж-техн.'!Y27+Энерг.электр.!Y27+Мелиораторы!Y27+Экономисты!Y27+Бухгалтеры!Y27+Экологи!Y27+'Др. специал.'!Y27</f>
        <v>351</v>
      </c>
      <c r="Z27" s="57">
        <f t="shared" si="11"/>
        <v>25.233644859813083</v>
      </c>
      <c r="AA27" s="56">
        <f>Агрономы!AA27+Зоотехники!AA27+Ветеринары!AA27+Воспр.стада!AA27+'Инж-техн.'!AA27+Энерг.электр.!AA27+Мелиораторы!AA27+Экономисты!AA27+Бухгалтеры!AA27+Экологи!AA27+'Др. специал.'!AA27</f>
        <v>34</v>
      </c>
      <c r="AB27" s="57">
        <f t="shared" si="12"/>
        <v>2.4442846872753416</v>
      </c>
      <c r="AC27" s="57">
        <f t="shared" si="13"/>
        <v>9.6866096866096854</v>
      </c>
      <c r="AD27" s="56">
        <f>Агрономы!AD27+Зоотехники!AD27+Ветеринары!AD27+Воспр.стада!AD27+'Инж-техн.'!AD27+Энерг.электр.!AD27+Мелиораторы!AD27+Экономисты!AD27+Бухгалтеры!AD27+Экологи!AD27+'Др. специал.'!AD27</f>
        <v>290</v>
      </c>
      <c r="AE27" s="57">
        <f t="shared" si="14"/>
        <v>20.848310567936736</v>
      </c>
      <c r="AF27" s="56">
        <f>Агрономы!AF27+Зоотехники!AF27+Ветеринары!AF27+Воспр.стада!AF27+'Инж-техн.'!AF27+Энерг.электр.!AF27+Мелиораторы!AF27+Экономисты!AF27+Бухгалтеры!AF27+Экологи!AF27+'Др. специал.'!AF27</f>
        <v>0</v>
      </c>
      <c r="AG27" s="55">
        <f t="shared" si="15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56">
        <f>Агрономы!C28+Зоотехники!C28+Ветеринары!C28+Воспр.стада!C28+'Инж-техн.'!C28+Энерг.электр.!C28+Мелиораторы!C28+Экономисты!C28+Бухгалтеры!C28+Экологи!C28+'Др. специал.'!C28</f>
        <v>503</v>
      </c>
      <c r="D28" s="56">
        <f>Агрономы!D28+Зоотехники!D28+Ветеринары!D28+Воспр.стада!D28+'Инж-техн.'!D28+Энерг.электр.!D28+Мелиораторы!D28+Экономисты!D28+Бухгалтеры!D28+Экологи!D28+'Др. специал.'!D28</f>
        <v>473</v>
      </c>
      <c r="E28" s="57">
        <f t="shared" si="0"/>
        <v>94.035785288270375</v>
      </c>
      <c r="F28" s="56">
        <f>Агрономы!F28+Зоотехники!F28+Ветеринары!F28+Воспр.стада!F28+'Инж-техн.'!F28+Энерг.электр.!F28+Мелиораторы!F28+Экономисты!F28+Бухгалтеры!F28+Экологи!F28+'Др. специал.'!F28</f>
        <v>320</v>
      </c>
      <c r="G28" s="57">
        <f t="shared" si="1"/>
        <v>67.653276955602536</v>
      </c>
      <c r="H28" s="56">
        <f>Агрономы!H28+Зоотехники!H28+Ветеринары!H28+Воспр.стада!H28+'Инж-техн.'!H28+Энерг.электр.!H28+Мелиораторы!H28+Экономисты!H28+Бухгалтеры!H28+Экологи!H28+'Др. специал.'!H28</f>
        <v>420</v>
      </c>
      <c r="I28" s="57">
        <f t="shared" si="2"/>
        <v>88.79492600422833</v>
      </c>
      <c r="J28" s="57">
        <f t="shared" si="3"/>
        <v>83.499005964214717</v>
      </c>
      <c r="K28" s="56">
        <f>Агрономы!K28+Зоотехники!K28+Ветеринары!K28+Воспр.стада!K28+'Инж-техн.'!K28+Энерг.электр.!K28+Мелиораторы!K28+Экономисты!K28+Бухгалтеры!K28+Экологи!K28+'Др. специал.'!K28</f>
        <v>244</v>
      </c>
      <c r="L28" s="57">
        <f t="shared" si="4"/>
        <v>51.585623678646932</v>
      </c>
      <c r="M28" s="56">
        <f>Агрономы!M28+Зоотехники!M28+Ветеринары!M28+Воспр.стада!M28+'Инж-техн.'!M28+Энерг.электр.!M28+Мелиораторы!M28+Экономисты!M28+Бухгалтеры!M28+Экологи!M28+'Др. специал.'!M28</f>
        <v>176</v>
      </c>
      <c r="N28" s="57">
        <f t="shared" si="5"/>
        <v>37.209302325581397</v>
      </c>
      <c r="O28" s="56">
        <f>Агрономы!O28+Зоотехники!O28+Ветеринары!O28+Воспр.стада!O28+'Инж-техн.'!O28+Энерг.электр.!O28+Мелиораторы!O28+Экономисты!O28+Бухгалтеры!O28+Экологи!O28+'Др. специал.'!O28</f>
        <v>53</v>
      </c>
      <c r="P28" s="57">
        <f t="shared" si="6"/>
        <v>11.20507399577167</v>
      </c>
      <c r="Q28" s="56">
        <f>Агрономы!Q28+Зоотехники!Q28+Ветеринары!Q28+Воспр.стада!Q28+'Инж-техн.'!Q28+Энерг.электр.!Q28+Мелиораторы!Q28+Экономисты!Q28+Бухгалтеры!Q28+Экологи!Q28+'Др. специал.'!Q28</f>
        <v>3</v>
      </c>
      <c r="R28" s="57">
        <f t="shared" si="7"/>
        <v>5.6603773584905666</v>
      </c>
      <c r="S28" s="56">
        <f>Агрономы!S28+Зоотехники!S28+Ветеринары!S28+Воспр.стада!S28+'Инж-техн.'!S28+Энерг.электр.!S28+Мелиораторы!S28+Экономисты!S28+Бухгалтеры!S28+Экологи!S28+'Др. специал.'!S28</f>
        <v>68</v>
      </c>
      <c r="T28" s="57">
        <f t="shared" si="8"/>
        <v>14.376321353065538</v>
      </c>
      <c r="U28" s="56">
        <f>Агрономы!U28+Зоотехники!U28+Ветеринары!U28+Воспр.стада!U28+'Инж-техн.'!U28+Энерг.электр.!U28+Мелиораторы!U28+Экономисты!U28+Бухгалтеры!U28+Экологи!U28+'Др. специал.'!U28</f>
        <v>64</v>
      </c>
      <c r="V28" s="57">
        <f t="shared" si="9"/>
        <v>13.530655391120508</v>
      </c>
      <c r="W28" s="56">
        <f>Агрономы!W28+Зоотехники!W28+Ветеринары!W28+Воспр.стада!W28+'Инж-техн.'!W28+Энерг.электр.!W28+Мелиораторы!W28+Экономисты!W28+Бухгалтеры!W28+Экологи!W28+'Др. специал.'!W28</f>
        <v>9</v>
      </c>
      <c r="X28" s="57">
        <f t="shared" si="10"/>
        <v>1.9027484143763214</v>
      </c>
      <c r="Y28" s="56">
        <f>Агрономы!Y28+Зоотехники!Y28+Ветеринары!Y28+Воспр.стада!Y28+'Инж-техн.'!Y28+Энерг.электр.!Y28+Мелиораторы!Y28+Экономисты!Y28+Бухгалтеры!Y28+Экологи!Y28+'Др. специал.'!Y28</f>
        <v>79</v>
      </c>
      <c r="Z28" s="57">
        <f t="shared" si="11"/>
        <v>16.701902748414376</v>
      </c>
      <c r="AA28" s="56">
        <f>Агрономы!AA28+Зоотехники!AA28+Ветеринары!AA28+Воспр.стада!AA28+'Инж-техн.'!AA28+Энерг.электр.!AA28+Мелиораторы!AA28+Экономисты!AA28+Бухгалтеры!AA28+Экологи!AA28+'Др. специал.'!AA28</f>
        <v>6</v>
      </c>
      <c r="AB28" s="57">
        <f t="shared" si="12"/>
        <v>1.2684989429175475</v>
      </c>
      <c r="AC28" s="57">
        <f t="shared" si="13"/>
        <v>7.59493670886076</v>
      </c>
      <c r="AD28" s="56">
        <f>Агрономы!AD28+Зоотехники!AD28+Ветеринары!AD28+Воспр.стада!AD28+'Инж-техн.'!AD28+Энерг.электр.!AD28+Мелиораторы!AD28+Экономисты!AD28+Бухгалтеры!AD28+Экологи!AD28+'Др. специал.'!AD28</f>
        <v>66</v>
      </c>
      <c r="AE28" s="57">
        <f t="shared" si="14"/>
        <v>13.953488372093023</v>
      </c>
      <c r="AF28" s="56">
        <f>Агрономы!AF28+Зоотехники!AF28+Ветеринары!AF28+Воспр.стада!AF28+'Инж-техн.'!AF28+Энерг.электр.!AF28+Мелиораторы!AF28+Экономисты!AF28+Бухгалтеры!AF28+Экологи!AF28+'Др. специал.'!AF28</f>
        <v>0</v>
      </c>
      <c r="AG28" s="55">
        <f t="shared" si="15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56">
        <f>Агрономы!C29+Зоотехники!C29+Ветеринары!C29+Воспр.стада!C29+'Инж-техн.'!C29+Энерг.электр.!C29+Мелиораторы!C29+Экономисты!C29+Бухгалтеры!C29+Экологи!C29+'Др. специал.'!C29</f>
        <v>2973</v>
      </c>
      <c r="D29" s="56">
        <f>Агрономы!D29+Зоотехники!D29+Ветеринары!D29+Воспр.стада!D29+'Инж-техн.'!D29+Энерг.электр.!D29+Мелиораторы!D29+Экономисты!D29+Бухгалтеры!D29+Экологи!D29+'Др. специал.'!D29</f>
        <v>2882</v>
      </c>
      <c r="E29" s="57">
        <f t="shared" si="0"/>
        <v>96.939118735284225</v>
      </c>
      <c r="F29" s="56">
        <f>Агрономы!F29+Зоотехники!F29+Ветеринары!F29+Воспр.стада!F29+'Инж-техн.'!F29+Энерг.электр.!F29+Мелиораторы!F29+Экономисты!F29+Бухгалтеры!F29+Экологи!F29+'Др. специал.'!F29</f>
        <v>1510</v>
      </c>
      <c r="G29" s="57">
        <f t="shared" si="1"/>
        <v>52.39417071478141</v>
      </c>
      <c r="H29" s="56">
        <f>Агрономы!H29+Зоотехники!H29+Ветеринары!H29+Воспр.стада!H29+'Инж-техн.'!H29+Энерг.электр.!H29+Мелиораторы!H29+Экономисты!H29+Бухгалтеры!H29+Экологи!H29+'Др. специал.'!H29</f>
        <v>2603</v>
      </c>
      <c r="I29" s="57">
        <f t="shared" si="2"/>
        <v>90.319222761970849</v>
      </c>
      <c r="J29" s="57">
        <f t="shared" si="3"/>
        <v>87.554658594012778</v>
      </c>
      <c r="K29" s="56">
        <f>Агрономы!K29+Зоотехники!K29+Ветеринары!K29+Воспр.стада!K29+'Инж-техн.'!K29+Энерг.электр.!K29+Мелиораторы!K29+Экономисты!K29+Бухгалтеры!K29+Экологи!K29+'Др. специал.'!K29</f>
        <v>1491</v>
      </c>
      <c r="L29" s="57">
        <f t="shared" si="4"/>
        <v>51.734906315058979</v>
      </c>
      <c r="M29" s="56">
        <f>Агрономы!M29+Зоотехники!M29+Ветеринары!M29+Воспр.стада!M29+'Инж-техн.'!M29+Энерг.электр.!M29+Мелиораторы!M29+Экономисты!M29+Бухгалтеры!M29+Экологи!M29+'Др. специал.'!M29</f>
        <v>1112</v>
      </c>
      <c r="N29" s="57">
        <f t="shared" si="5"/>
        <v>38.584316446911863</v>
      </c>
      <c r="O29" s="56">
        <f>Агрономы!O29+Зоотехники!O29+Ветеринары!O29+Воспр.стада!O29+'Инж-техн.'!O29+Энерг.электр.!O29+Мелиораторы!O29+Экономисты!O29+Бухгалтеры!O29+Экологи!O29+'Др. специал.'!O29</f>
        <v>279</v>
      </c>
      <c r="P29" s="57">
        <f t="shared" si="6"/>
        <v>9.6807772380291457</v>
      </c>
      <c r="Q29" s="56">
        <f>Агрономы!Q29+Зоотехники!Q29+Ветеринары!Q29+Воспр.стада!Q29+'Инж-техн.'!Q29+Энерг.электр.!Q29+Мелиораторы!Q29+Экономисты!Q29+Бухгалтеры!Q29+Экологи!Q29+'Др. специал.'!Q29</f>
        <v>12</v>
      </c>
      <c r="R29" s="57">
        <f t="shared" si="7"/>
        <v>4.3010752688172049</v>
      </c>
      <c r="S29" s="56">
        <f>Агрономы!S29+Зоотехники!S29+Ветеринары!S29+Воспр.стада!S29+'Инж-техн.'!S29+Энерг.электр.!S29+Мелиораторы!S29+Экономисты!S29+Бухгалтеры!S29+Экологи!S29+'Др. специал.'!S29</f>
        <v>376</v>
      </c>
      <c r="T29" s="57">
        <f t="shared" si="8"/>
        <v>13.046495489243581</v>
      </c>
      <c r="U29" s="56">
        <f>Агрономы!U29+Зоотехники!U29+Ветеринары!U29+Воспр.стада!U29+'Инж-техн.'!U29+Энерг.электр.!U29+Мелиораторы!U29+Экономисты!U29+Бухгалтеры!U29+Экологи!U29+'Др. специал.'!U29</f>
        <v>235</v>
      </c>
      <c r="V29" s="57">
        <f t="shared" si="9"/>
        <v>8.1540596807772392</v>
      </c>
      <c r="W29" s="56">
        <f>Агрономы!W29+Зоотехники!W29+Ветеринары!W29+Воспр.стада!W29+'Инж-техн.'!W29+Энерг.электр.!W29+Мелиораторы!W29+Экономисты!W29+Бухгалтеры!W29+Экологи!W29+'Др. специал.'!W29</f>
        <v>91</v>
      </c>
      <c r="X29" s="57">
        <f t="shared" si="10"/>
        <v>3.1575294934073557</v>
      </c>
      <c r="Y29" s="56">
        <f>Агрономы!Y29+Зоотехники!Y29+Ветеринары!Y29+Воспр.стада!Y29+'Инж-техн.'!Y29+Энерг.электр.!Y29+Мелиораторы!Y29+Экономисты!Y29+Бухгалтеры!Y29+Экологи!Y29+'Др. специал.'!Y29</f>
        <v>722</v>
      </c>
      <c r="Z29" s="57">
        <f t="shared" si="11"/>
        <v>25.05204718945177</v>
      </c>
      <c r="AA29" s="56">
        <f>Агрономы!AA29+Зоотехники!AA29+Ветеринары!AA29+Воспр.стада!AA29+'Инж-техн.'!AA29+Энерг.электр.!AA29+Мелиораторы!AA29+Экономисты!AA29+Бухгалтеры!AA29+Экологи!AA29+'Др. специал.'!AA29</f>
        <v>45</v>
      </c>
      <c r="AB29" s="57">
        <f t="shared" si="12"/>
        <v>1.5614156835530881</v>
      </c>
      <c r="AC29" s="57">
        <f t="shared" si="13"/>
        <v>6.2326869806094187</v>
      </c>
      <c r="AD29" s="56">
        <f>Агрономы!AD29+Зоотехники!AD29+Ветеринары!AD29+Воспр.стада!AD29+'Инж-техн.'!AD29+Энерг.электр.!AD29+Мелиораторы!AD29+Экономисты!AD29+Бухгалтеры!AD29+Экологи!AD29+'Др. специал.'!AD29</f>
        <v>621</v>
      </c>
      <c r="AE29" s="57">
        <f t="shared" si="14"/>
        <v>21.547536433032615</v>
      </c>
      <c r="AF29" s="56">
        <f>Агрономы!AF29+Зоотехники!AF29+Ветеринары!AF29+Воспр.стада!AF29+'Инж-техн.'!AF29+Энерг.электр.!AF29+Мелиораторы!AF29+Экономисты!AF29+Бухгалтеры!AF29+Экологи!AF29+'Др. специал.'!AF29</f>
        <v>0</v>
      </c>
      <c r="AG29" s="55">
        <f t="shared" si="15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56">
        <f>Агрономы!C30+Зоотехники!C30+Ветеринары!C30+Воспр.стада!C30+'Инж-техн.'!C30+Энерг.электр.!C30+Мелиораторы!C30+Экономисты!C30+Бухгалтеры!C30+Экологи!C30+'Др. специал.'!C30</f>
        <v>2684.75</v>
      </c>
      <c r="D30" s="56">
        <f>Агрономы!D30+Зоотехники!D30+Ветеринары!D30+Воспр.стада!D30+'Инж-техн.'!D30+Энерг.электр.!D30+Мелиораторы!D30+Экономисты!D30+Бухгалтеры!D30+Экологи!D30+'Др. специал.'!D30</f>
        <v>2586</v>
      </c>
      <c r="E30" s="57">
        <f t="shared" si="0"/>
        <v>96.321817673898863</v>
      </c>
      <c r="F30" s="56">
        <f>Агрономы!F30+Зоотехники!F30+Ветеринары!F30+Воспр.стада!F30+'Инж-техн.'!F30+Энерг.электр.!F30+Мелиораторы!F30+Экономисты!F30+Бухгалтеры!F30+Экологи!F30+'Др. специал.'!F30</f>
        <v>1387</v>
      </c>
      <c r="G30" s="57">
        <f t="shared" si="1"/>
        <v>53.634957463263731</v>
      </c>
      <c r="H30" s="56">
        <f>Агрономы!H30+Зоотехники!H30+Ветеринары!H30+Воспр.стада!H30+'Инж-техн.'!H30+Энерг.электр.!H30+Мелиораторы!H30+Экономисты!H30+Бухгалтеры!H30+Экологи!H30+'Др. специал.'!H30</f>
        <v>2354</v>
      </c>
      <c r="I30" s="57">
        <f t="shared" si="2"/>
        <v>91.028615622583146</v>
      </c>
      <c r="J30" s="57">
        <f t="shared" si="3"/>
        <v>87.68041717105875</v>
      </c>
      <c r="K30" s="56">
        <f>Агрономы!K30+Зоотехники!K30+Ветеринары!K30+Воспр.стада!K30+'Инж-техн.'!K30+Энерг.электр.!K30+Мелиораторы!K30+Экономисты!K30+Бухгалтеры!K30+Экологи!K30+'Др. специал.'!K30</f>
        <v>1304</v>
      </c>
      <c r="L30" s="57">
        <f t="shared" si="4"/>
        <v>50.425367362722348</v>
      </c>
      <c r="M30" s="56">
        <f>Агрономы!M30+Зоотехники!M30+Ветеринары!M30+Воспр.стада!M30+'Инж-техн.'!M30+Энерг.электр.!M30+Мелиораторы!M30+Экономисты!M30+Бухгалтеры!M30+Экологи!M30+'Др. специал.'!M30</f>
        <v>1050</v>
      </c>
      <c r="N30" s="57">
        <f t="shared" si="5"/>
        <v>40.603248259860791</v>
      </c>
      <c r="O30" s="56">
        <f>Агрономы!O30+Зоотехники!O30+Ветеринары!O30+Воспр.стада!O30+'Инж-техн.'!O30+Энерг.электр.!O30+Мелиораторы!O30+Экономисты!O30+Бухгалтеры!O30+Экологи!O30+'Др. специал.'!O30</f>
        <v>232</v>
      </c>
      <c r="P30" s="57">
        <f t="shared" si="6"/>
        <v>8.9713843774168609</v>
      </c>
      <c r="Q30" s="56">
        <f>Агрономы!Q30+Зоотехники!Q30+Ветеринары!Q30+Воспр.стада!Q30+'Инж-техн.'!Q30+Энерг.электр.!Q30+Мелиораторы!Q30+Экономисты!Q30+Бухгалтеры!Q30+Экологи!Q30+'Др. специал.'!Q30</f>
        <v>15</v>
      </c>
      <c r="R30" s="57">
        <f t="shared" si="7"/>
        <v>6.4655172413793105</v>
      </c>
      <c r="S30" s="56">
        <f>Агрономы!S30+Зоотехники!S30+Ветеринары!S30+Воспр.стада!S30+'Инж-техн.'!S30+Энерг.электр.!S30+Мелиораторы!S30+Экономисты!S30+Бухгалтеры!S30+Экологи!S30+'Др. специал.'!S30</f>
        <v>300</v>
      </c>
      <c r="T30" s="57">
        <f t="shared" si="8"/>
        <v>11.600928074245939</v>
      </c>
      <c r="U30" s="56">
        <f>Агрономы!U30+Зоотехники!U30+Ветеринары!U30+Воспр.стада!U30+'Инж-техн.'!U30+Энерг.электр.!U30+Мелиораторы!U30+Экономисты!U30+Бухгалтеры!U30+Экологи!U30+'Др. специал.'!U30</f>
        <v>204</v>
      </c>
      <c r="V30" s="57">
        <f t="shared" si="9"/>
        <v>7.8886310904872383</v>
      </c>
      <c r="W30" s="56">
        <f>Агрономы!W30+Зоотехники!W30+Ветеринары!W30+Воспр.стада!W30+'Инж-техн.'!W30+Энерг.электр.!W30+Мелиораторы!W30+Экономисты!W30+Бухгалтеры!W30+Экологи!W30+'Др. специал.'!W30</f>
        <v>39</v>
      </c>
      <c r="X30" s="57">
        <f t="shared" si="10"/>
        <v>1.5081206496519721</v>
      </c>
      <c r="Y30" s="56">
        <f>Агрономы!Y30+Зоотехники!Y30+Ветеринары!Y30+Воспр.стада!Y30+'Инж-техн.'!Y30+Энерг.электр.!Y30+Мелиораторы!Y30+Экономисты!Y30+Бухгалтеры!Y30+Экологи!Y30+'Др. специал.'!Y30</f>
        <v>382</v>
      </c>
      <c r="Z30" s="57">
        <f t="shared" si="11"/>
        <v>14.771848414539829</v>
      </c>
      <c r="AA30" s="56">
        <f>Агрономы!AA30+Зоотехники!AA30+Ветеринары!AA30+Воспр.стада!AA30+'Инж-техн.'!AA30+Энерг.электр.!AA30+Мелиораторы!AA30+Экономисты!AA30+Бухгалтеры!AA30+Экологи!AA30+'Др. специал.'!AA30</f>
        <v>21</v>
      </c>
      <c r="AB30" s="57">
        <f t="shared" si="12"/>
        <v>0.81206496519721572</v>
      </c>
      <c r="AC30" s="57">
        <f t="shared" si="13"/>
        <v>5.4973821989528799</v>
      </c>
      <c r="AD30" s="56">
        <f>Агрономы!AD30+Зоотехники!AD30+Ветеринары!AD30+Воспр.стада!AD30+'Инж-техн.'!AD30+Энерг.электр.!AD30+Мелиораторы!AD30+Экономисты!AD30+Бухгалтеры!AD30+Экологи!AD30+'Др. специал.'!AD30</f>
        <v>192</v>
      </c>
      <c r="AE30" s="57">
        <f t="shared" si="14"/>
        <v>7.4245939675174011</v>
      </c>
      <c r="AF30" s="56">
        <f>Агрономы!AF30+Зоотехники!AF30+Ветеринары!AF30+Воспр.стада!AF30+'Инж-техн.'!AF30+Энерг.электр.!AF30+Мелиораторы!AF30+Экономисты!AF30+Бухгалтеры!AF30+Экологи!AF30+'Др. специал.'!AF30</f>
        <v>3</v>
      </c>
      <c r="AG30" s="55">
        <f t="shared" si="15"/>
        <v>0.11600928074245939</v>
      </c>
      <c r="AH30" s="42"/>
      <c r="AI30" s="42"/>
    </row>
    <row r="31" spans="1:35" x14ac:dyDescent="0.25">
      <c r="A31" s="93">
        <v>21</v>
      </c>
      <c r="B31" s="95" t="s">
        <v>53</v>
      </c>
      <c r="C31" s="56">
        <f>Агрономы!C31+Зоотехники!C31+Ветеринары!C31+Воспр.стада!C31+'Инж-техн.'!C31+Энерг.электр.!C31+Мелиораторы!C31+Экономисты!C31+Бухгалтеры!C31+Экологи!C31+'Др. специал.'!C31</f>
        <v>3822</v>
      </c>
      <c r="D31" s="56">
        <f>Агрономы!D31+Зоотехники!D31+Ветеринары!D31+Воспр.стада!D31+'Инж-техн.'!D31+Энерг.электр.!D31+Мелиораторы!D31+Экономисты!D31+Бухгалтеры!D31+Экологи!D31+'Др. специал.'!D31</f>
        <v>3536</v>
      </c>
      <c r="E31" s="57">
        <f t="shared" si="0"/>
        <v>92.517006802721085</v>
      </c>
      <c r="F31" s="56">
        <f>Агрономы!F31+Зоотехники!F31+Ветеринары!F31+Воспр.стада!F31+'Инж-техн.'!F31+Энерг.электр.!F31+Мелиораторы!F31+Экономисты!F31+Бухгалтеры!F31+Экологи!F31+'Др. специал.'!F31</f>
        <v>2091</v>
      </c>
      <c r="G31" s="57">
        <f t="shared" si="1"/>
        <v>59.134615384615387</v>
      </c>
      <c r="H31" s="56">
        <f>Агрономы!H31+Зоотехники!H31+Ветеринары!H31+Воспр.стада!H31+'Инж-техн.'!H31+Энерг.электр.!H31+Мелиораторы!H31+Экономисты!H31+Бухгалтеры!H31+Экологи!H31+'Др. специал.'!H31</f>
        <v>3235</v>
      </c>
      <c r="I31" s="57">
        <f t="shared" si="2"/>
        <v>91.487556561085967</v>
      </c>
      <c r="J31" s="57">
        <f t="shared" si="3"/>
        <v>84.641548927263216</v>
      </c>
      <c r="K31" s="56">
        <f>Агрономы!K31+Зоотехники!K31+Ветеринары!K31+Воспр.стада!K31+'Инж-техн.'!K31+Энерг.электр.!K31+Мелиораторы!K31+Экономисты!K31+Бухгалтеры!K31+Экологи!K31+'Др. специал.'!K31</f>
        <v>1969</v>
      </c>
      <c r="L31" s="57">
        <f t="shared" si="4"/>
        <v>55.684389140271492</v>
      </c>
      <c r="M31" s="56">
        <f>Агрономы!M31+Зоотехники!M31+Ветеринары!M31+Воспр.стада!M31+'Инж-техн.'!M31+Энерг.электр.!M31+Мелиораторы!M31+Экономисты!M31+Бухгалтеры!M31+Экологи!M31+'Др. специал.'!M31</f>
        <v>1266</v>
      </c>
      <c r="N31" s="57">
        <f t="shared" si="5"/>
        <v>35.803167420814482</v>
      </c>
      <c r="O31" s="56">
        <f>Агрономы!O31+Зоотехники!O31+Ветеринары!O31+Воспр.стада!O31+'Инж-техн.'!O31+Энерг.электр.!O31+Мелиораторы!O31+Экономисты!O31+Бухгалтеры!O31+Экологи!O31+'Др. специал.'!O31</f>
        <v>301</v>
      </c>
      <c r="P31" s="57">
        <f t="shared" si="6"/>
        <v>8.512443438914028</v>
      </c>
      <c r="Q31" s="56">
        <f>Агрономы!Q31+Зоотехники!Q31+Ветеринары!Q31+Воспр.стада!Q31+'Инж-техн.'!Q31+Энерг.электр.!Q31+Мелиораторы!Q31+Экономисты!Q31+Бухгалтеры!Q31+Экологи!Q31+'Др. специал.'!Q31</f>
        <v>42</v>
      </c>
      <c r="R31" s="57">
        <f t="shared" si="7"/>
        <v>13.953488372093023</v>
      </c>
      <c r="S31" s="56">
        <f>Агрономы!S31+Зоотехники!S31+Ветеринары!S31+Воспр.стада!S31+'Инж-техн.'!S31+Энерг.электр.!S31+Мелиораторы!S31+Экономисты!S31+Бухгалтеры!S31+Экологи!S31+'Др. специал.'!S31</f>
        <v>438</v>
      </c>
      <c r="T31" s="57">
        <f t="shared" si="8"/>
        <v>12.386877828054299</v>
      </c>
      <c r="U31" s="56">
        <f>Агрономы!U31+Зоотехники!U31+Ветеринары!U31+Воспр.стада!U31+'Инж-техн.'!U31+Энерг.электр.!U31+Мелиораторы!U31+Экономисты!U31+Бухгалтеры!U31+Экологи!U31+'Др. специал.'!U31</f>
        <v>489</v>
      </c>
      <c r="V31" s="57">
        <f t="shared" si="9"/>
        <v>13.829185520361992</v>
      </c>
      <c r="W31" s="56">
        <f>Агрономы!W31+Зоотехники!W31+Ветеринары!W31+Воспр.стада!W31+'Инж-техн.'!W31+Энерг.электр.!W31+Мелиораторы!W31+Экономисты!W31+Бухгалтеры!W31+Экологи!W31+'Др. специал.'!W31</f>
        <v>56</v>
      </c>
      <c r="X31" s="57">
        <f t="shared" si="10"/>
        <v>1.5837104072398189</v>
      </c>
      <c r="Y31" s="56">
        <f>Агрономы!Y31+Зоотехники!Y31+Ветеринары!Y31+Воспр.стада!Y31+'Инж-техн.'!Y31+Энерг.электр.!Y31+Мелиораторы!Y31+Экономисты!Y31+Бухгалтеры!Y31+Экологи!Y31+'Др. специал.'!Y31</f>
        <v>876</v>
      </c>
      <c r="Z31" s="57">
        <f t="shared" si="11"/>
        <v>24.773755656108598</v>
      </c>
      <c r="AA31" s="56">
        <f>Агрономы!AA31+Зоотехники!AA31+Ветеринары!AA31+Воспр.стада!AA31+'Инж-техн.'!AA31+Энерг.электр.!AA31+Мелиораторы!AA31+Экономисты!AA31+Бухгалтеры!AA31+Экологи!AA31+'Др. специал.'!AA31</f>
        <v>40</v>
      </c>
      <c r="AB31" s="57">
        <f t="shared" si="12"/>
        <v>1.1312217194570136</v>
      </c>
      <c r="AC31" s="57">
        <f t="shared" si="13"/>
        <v>4.5662100456620998</v>
      </c>
      <c r="AD31" s="56">
        <f>Агрономы!AD31+Зоотехники!AD31+Ветеринары!AD31+Воспр.стада!AD31+'Инж-техн.'!AD31+Энерг.электр.!AD31+Мелиораторы!AD31+Экономисты!AD31+Бухгалтеры!AD31+Экологи!AD31+'Др. специал.'!AD31</f>
        <v>557</v>
      </c>
      <c r="AE31" s="57">
        <f t="shared" si="14"/>
        <v>15.752262443438914</v>
      </c>
      <c r="AF31" s="56">
        <f>Агрономы!AF31+Зоотехники!AF31+Ветеринары!AF31+Воспр.стада!AF31+'Инж-техн.'!AF31+Энерг.электр.!AF31+Мелиораторы!AF31+Экономисты!AF31+Бухгалтеры!AF31+Экологи!AF31+'Др. специал.'!AF31</f>
        <v>2</v>
      </c>
      <c r="AG31" s="55">
        <f t="shared" si="15"/>
        <v>5.6561085972850686E-2</v>
      </c>
      <c r="AH31" s="42"/>
      <c r="AI31" s="42"/>
    </row>
    <row r="32" spans="1:35" x14ac:dyDescent="0.25">
      <c r="A32" s="93">
        <v>22</v>
      </c>
      <c r="B32" s="95" t="s">
        <v>259</v>
      </c>
      <c r="C32" s="56">
        <f>Агрономы!C32+Зоотехники!C32+Ветеринары!C32+Воспр.стада!C32+'Инж-техн.'!C32+Энерг.электр.!C32+Мелиораторы!C32+Экономисты!C32+Бухгалтеры!C32+Экологи!C32+'Др. специал.'!C32</f>
        <v>47</v>
      </c>
      <c r="D32" s="56">
        <f>Агрономы!D32+Зоотехники!D32+Ветеринары!D32+Воспр.стада!D32+'Инж-техн.'!D32+Энерг.электр.!D32+Мелиораторы!D32+Экономисты!D32+Бухгалтеры!D32+Экологи!D32+'Др. специал.'!D32</f>
        <v>46</v>
      </c>
      <c r="E32" s="57">
        <f t="shared" ref="E32" si="32">IF(C32=0,0,D32/C32*100)</f>
        <v>97.872340425531917</v>
      </c>
      <c r="F32" s="56">
        <f>Агрономы!F32+Зоотехники!F32+Ветеринары!F32+Воспр.стада!F32+'Инж-техн.'!F32+Энерг.электр.!F32+Мелиораторы!F32+Экономисты!F32+Бухгалтеры!F32+Экологи!F32+'Др. специал.'!F32</f>
        <v>26</v>
      </c>
      <c r="G32" s="57">
        <f t="shared" ref="G32" si="33">IF(D32=0,0,F32/D32*100)</f>
        <v>56.521739130434781</v>
      </c>
      <c r="H32" s="56">
        <f>Агрономы!H32+Зоотехники!H32+Ветеринары!H32+Воспр.стада!H32+'Инж-техн.'!H32+Энерг.электр.!H32+Мелиораторы!H32+Экономисты!H32+Бухгалтеры!H32+Экологи!H32+'Др. специал.'!H32</f>
        <v>45</v>
      </c>
      <c r="I32" s="57">
        <f t="shared" ref="I32" si="34">IF(D32=0,0,H32/D32*100)</f>
        <v>97.826086956521735</v>
      </c>
      <c r="J32" s="57">
        <f t="shared" ref="J32" si="35">IF(C32=0,0,H32/C32*100)</f>
        <v>95.744680851063833</v>
      </c>
      <c r="K32" s="56">
        <f>Агрономы!K32+Зоотехники!K32+Ветеринары!K32+Воспр.стада!K32+'Инж-техн.'!K32+Энерг.электр.!K32+Мелиораторы!K32+Экономисты!K32+Бухгалтеры!K32+Экологи!K32+'Др. специал.'!K32</f>
        <v>39</v>
      </c>
      <c r="L32" s="57">
        <f t="shared" ref="L32" si="36">IF(D32=0,0,K32/D32*100)</f>
        <v>84.782608695652172</v>
      </c>
      <c r="M32" s="56">
        <f>Агрономы!M32+Зоотехники!M32+Ветеринары!M32+Воспр.стада!M32+'Инж-техн.'!M32+Энерг.электр.!M32+Мелиораторы!M32+Экономисты!M32+Бухгалтеры!M32+Экологи!M32+'Др. специал.'!M32</f>
        <v>6</v>
      </c>
      <c r="N32" s="57">
        <f t="shared" ref="N32" si="37">IF(D32=0,0,M32/D32*100)</f>
        <v>13.043478260869565</v>
      </c>
      <c r="O32" s="56">
        <f>Агрономы!O32+Зоотехники!O32+Ветеринары!O32+Воспр.стада!O32+'Инж-техн.'!O32+Энерг.электр.!O32+Мелиораторы!O32+Экономисты!O32+Бухгалтеры!O32+Экологи!O32+'Др. специал.'!O32</f>
        <v>1</v>
      </c>
      <c r="P32" s="57">
        <f t="shared" ref="P32" si="38">IF(D32=0,0,O32/D32*100)</f>
        <v>2.1739130434782608</v>
      </c>
      <c r="Q32" s="56">
        <f>Агрономы!Q32+Зоотехники!Q32+Ветеринары!Q32+Воспр.стада!Q32+'Инж-техн.'!Q32+Энерг.электр.!Q32+Мелиораторы!Q32+Экономисты!Q32+Бухгалтеры!Q32+Экологи!Q32+'Др. специал.'!Q32</f>
        <v>1</v>
      </c>
      <c r="R32" s="57">
        <f t="shared" ref="R32" si="39">IF(O32=0,0,Q32/O32*100)</f>
        <v>100</v>
      </c>
      <c r="S32" s="56">
        <f>Агрономы!S32+Зоотехники!S32+Ветеринары!S32+Воспр.стада!S32+'Инж-техн.'!S32+Энерг.электр.!S32+Мелиораторы!S32+Экономисты!S32+Бухгалтеры!S32+Экологи!S32+'Др. специал.'!S32</f>
        <v>5</v>
      </c>
      <c r="T32" s="57">
        <f t="shared" ref="T32" si="40">IF(D32=0,0,S32/D32*100)</f>
        <v>10.869565217391305</v>
      </c>
      <c r="U32" s="56">
        <f>Агрономы!U32+Зоотехники!U32+Ветеринары!U32+Воспр.стада!U32+'Инж-техн.'!U32+Энерг.электр.!U32+Мелиораторы!U32+Экономисты!U32+Бухгалтеры!U32+Экологи!U32+'Др. специал.'!U32</f>
        <v>9</v>
      </c>
      <c r="V32" s="57">
        <f t="shared" ref="V32" si="41">IF(D32=0,0,U32/D32*100)</f>
        <v>19.565217391304348</v>
      </c>
      <c r="W32" s="56">
        <f>Агрономы!W32+Зоотехники!W32+Ветеринары!W32+Воспр.стада!W32+'Инж-техн.'!W32+Энерг.электр.!W32+Мелиораторы!W32+Экономисты!W32+Бухгалтеры!W32+Экологи!W32+'Др. специал.'!W32</f>
        <v>0</v>
      </c>
      <c r="X32" s="57">
        <f t="shared" ref="X32" si="42">IF(D32=0,0,W32/D32*100)</f>
        <v>0</v>
      </c>
      <c r="Y32" s="56">
        <f>Агрономы!Y32+Зоотехники!Y32+Ветеринары!Y32+Воспр.стада!Y32+'Инж-техн.'!Y32+Энерг.электр.!Y32+Мелиораторы!Y32+Экономисты!Y32+Бухгалтеры!Y32+Экологи!Y32+'Др. специал.'!Y32</f>
        <v>1</v>
      </c>
      <c r="Z32" s="57">
        <f t="shared" ref="Z32" si="43">IF(D32=0,0,Y32/D32*100)</f>
        <v>2.1739130434782608</v>
      </c>
      <c r="AA32" s="56">
        <f>Агрономы!AA32+Зоотехники!AA32+Ветеринары!AA32+Воспр.стада!AA32+'Инж-техн.'!AA32+Энерг.электр.!AA32+Мелиораторы!AA32+Экономисты!AA32+Бухгалтеры!AA32+Экологи!AA32+'Др. специал.'!AA32</f>
        <v>0</v>
      </c>
      <c r="AB32" s="57">
        <f t="shared" ref="AB32" si="44">IF(D32=0,0,AA32/D32*100)</f>
        <v>0</v>
      </c>
      <c r="AC32" s="57">
        <f t="shared" ref="AC32" si="45">IF(Y32=0,0,AA32/Y32*100)</f>
        <v>0</v>
      </c>
      <c r="AD32" s="56">
        <f>Агрономы!AD32+Зоотехники!AD32+Ветеринары!AD32+Воспр.стада!AD32+'Инж-техн.'!AD32+Энерг.электр.!AD32+Мелиораторы!AD32+Экономисты!AD32+Бухгалтеры!AD32+Экологи!AD32+'Др. специал.'!AD32</f>
        <v>0</v>
      </c>
      <c r="AE32" s="57">
        <f t="shared" ref="AE32" si="46">IF(D32=0,0,AD32/D32*100)</f>
        <v>0</v>
      </c>
      <c r="AF32" s="56">
        <f>Агрономы!AF32+Зоотехники!AF32+Ветеринары!AF32+Воспр.стада!AF32+'Инж-техн.'!AF32+Энерг.электр.!AF32+Мелиораторы!AF32+Экономисты!AF32+Бухгалтеры!AF32+Экологи!AF32+'Др. специал.'!AF32</f>
        <v>0</v>
      </c>
      <c r="AG32" s="55">
        <f t="shared" ref="AG32" si="47">IF(D32=0,0,AF32/D32*100)</f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56">
        <f>Агрономы!C33+Зоотехники!C33+Ветеринары!C33+Воспр.стада!C33+'Инж-техн.'!C33+Энерг.электр.!C33+Мелиораторы!C33+Экономисты!C33+Бухгалтеры!C33+Экологи!C33+'Др. специал.'!C33</f>
        <v>1988</v>
      </c>
      <c r="D33" s="56">
        <f>Агрономы!D33+Зоотехники!D33+Ветеринары!D33+Воспр.стада!D33+'Инж-техн.'!D33+Энерг.электр.!D33+Мелиораторы!D33+Экономисты!D33+Бухгалтеры!D33+Экологи!D33+'Др. специал.'!D33</f>
        <v>1926</v>
      </c>
      <c r="E33" s="57">
        <f t="shared" si="0"/>
        <v>96.881287726358138</v>
      </c>
      <c r="F33" s="56">
        <f>Агрономы!F33+Зоотехники!F33+Ветеринары!F33+Воспр.стада!F33+'Инж-техн.'!F33+Энерг.электр.!F33+Мелиораторы!F33+Экономисты!F33+Бухгалтеры!F33+Экологи!F33+'Др. специал.'!F33</f>
        <v>1020</v>
      </c>
      <c r="G33" s="57">
        <f t="shared" si="1"/>
        <v>52.959501557632393</v>
      </c>
      <c r="H33" s="56">
        <f>Агрономы!H33+Зоотехники!H33+Ветеринары!H33+Воспр.стада!H33+'Инж-техн.'!H33+Энерг.электр.!H33+Мелиораторы!H33+Экономисты!H33+Бухгалтеры!H33+Экологи!H33+'Др. специал.'!H33</f>
        <v>1815</v>
      </c>
      <c r="I33" s="57">
        <f t="shared" si="2"/>
        <v>94.236760124610598</v>
      </c>
      <c r="J33" s="57">
        <f t="shared" si="3"/>
        <v>91.297786720321923</v>
      </c>
      <c r="K33" s="56">
        <f>Агрономы!K33+Зоотехники!K33+Ветеринары!K33+Воспр.стада!K33+'Инж-техн.'!K33+Энерг.электр.!K33+Мелиораторы!K33+Экономисты!K33+Бухгалтеры!K33+Экологи!K33+'Др. специал.'!K33</f>
        <v>992</v>
      </c>
      <c r="L33" s="57">
        <f t="shared" si="4"/>
        <v>51.505711318795434</v>
      </c>
      <c r="M33" s="56">
        <f>Агрономы!M33+Зоотехники!M33+Ветеринары!M33+Воспр.стада!M33+'Инж-техн.'!M33+Энерг.электр.!M33+Мелиораторы!M33+Экономисты!M33+Бухгалтеры!M33+Экологи!M33+'Др. специал.'!M33</f>
        <v>823</v>
      </c>
      <c r="N33" s="57">
        <f t="shared" si="5"/>
        <v>42.731048805815156</v>
      </c>
      <c r="O33" s="56">
        <f>Агрономы!O33+Зоотехники!O33+Ветеринары!O33+Воспр.стада!O33+'Инж-техн.'!O33+Энерг.электр.!O33+Мелиораторы!O33+Экономисты!O33+Бухгалтеры!O33+Экологи!O33+'Др. специал.'!O33</f>
        <v>111</v>
      </c>
      <c r="P33" s="57">
        <f t="shared" si="6"/>
        <v>5.7632398753894076</v>
      </c>
      <c r="Q33" s="56">
        <f>Агрономы!Q33+Зоотехники!Q33+Ветеринары!Q33+Воспр.стада!Q33+'Инж-техн.'!Q33+Энерг.электр.!Q33+Мелиораторы!Q33+Экономисты!Q33+Бухгалтеры!Q33+Экологи!Q33+'Др. специал.'!Q33</f>
        <v>47</v>
      </c>
      <c r="R33" s="57">
        <f t="shared" si="7"/>
        <v>42.342342342342342</v>
      </c>
      <c r="S33" s="56">
        <f>Агрономы!S33+Зоотехники!S33+Ветеринары!S33+Воспр.стада!S33+'Инж-техн.'!S33+Энерг.электр.!S33+Мелиораторы!S33+Экономисты!S33+Бухгалтеры!S33+Экологи!S33+'Др. специал.'!S33</f>
        <v>200</v>
      </c>
      <c r="T33" s="57">
        <f t="shared" si="8"/>
        <v>10.384215991692628</v>
      </c>
      <c r="U33" s="56">
        <f>Агрономы!U33+Зоотехники!U33+Ветеринары!U33+Воспр.стада!U33+'Инж-техн.'!U33+Энерг.электр.!U33+Мелиораторы!U33+Экономисты!U33+Бухгалтеры!U33+Экологи!U33+'Др. специал.'!U33</f>
        <v>172</v>
      </c>
      <c r="V33" s="57">
        <f t="shared" si="9"/>
        <v>8.9304257528556601</v>
      </c>
      <c r="W33" s="56">
        <f>Агрономы!W33+Зоотехники!W33+Ветеринары!W33+Воспр.стада!W33+'Инж-техн.'!W33+Энерг.электр.!W33+Мелиораторы!W33+Экономисты!W33+Бухгалтеры!W33+Экологи!W33+'Др. специал.'!W33</f>
        <v>63</v>
      </c>
      <c r="X33" s="57">
        <f t="shared" si="10"/>
        <v>3.2710280373831773</v>
      </c>
      <c r="Y33" s="56">
        <f>Агрономы!Y33+Зоотехники!Y33+Ветеринары!Y33+Воспр.стада!Y33+'Инж-техн.'!Y33+Энерг.электр.!Y33+Мелиораторы!Y33+Экономисты!Y33+Бухгалтеры!Y33+Экологи!Y33+'Др. специал.'!Y33</f>
        <v>178</v>
      </c>
      <c r="Z33" s="57">
        <f t="shared" si="11"/>
        <v>9.2419522326064385</v>
      </c>
      <c r="AA33" s="56">
        <f>Агрономы!AA33+Зоотехники!AA33+Ветеринары!AA33+Воспр.стада!AA33+'Инж-техн.'!AA33+Энерг.электр.!AA33+Мелиораторы!AA33+Экономисты!AA33+Бухгалтеры!AA33+Экологи!AA33+'Др. специал.'!AA33</f>
        <v>35</v>
      </c>
      <c r="AB33" s="57">
        <f t="shared" si="12"/>
        <v>1.8172377985462098</v>
      </c>
      <c r="AC33" s="57">
        <f t="shared" si="13"/>
        <v>19.662921348314608</v>
      </c>
      <c r="AD33" s="56">
        <f>Агрономы!AD33+Зоотехники!AD33+Ветеринары!AD33+Воспр.стада!AD33+'Инж-техн.'!AD33+Энерг.электр.!AD33+Мелиораторы!AD33+Экономисты!AD33+Бухгалтеры!AD33+Экологи!AD33+'Др. специал.'!AD33</f>
        <v>119</v>
      </c>
      <c r="AE33" s="57">
        <f t="shared" si="14"/>
        <v>6.1786085150571131</v>
      </c>
      <c r="AF33" s="56">
        <f>Агрономы!AF33+Зоотехники!AF33+Ветеринары!AF33+Воспр.стада!AF33+'Инж-техн.'!AF33+Энерг.электр.!AF33+Мелиораторы!AF33+Экономисты!AF33+Бухгалтеры!AF33+Экологи!AF33+'Др. специал.'!AF33</f>
        <v>15</v>
      </c>
      <c r="AG33" s="55">
        <f t="shared" si="15"/>
        <v>0.77881619937694702</v>
      </c>
      <c r="AH33" s="42"/>
      <c r="AI33" s="42"/>
    </row>
    <row r="34" spans="1:35" x14ac:dyDescent="0.25">
      <c r="A34" s="93">
        <v>24</v>
      </c>
      <c r="B34" s="94" t="s">
        <v>55</v>
      </c>
      <c r="C34" s="56">
        <f>Агрономы!C34+Зоотехники!C34+Ветеринары!C34+Воспр.стада!C34+'Инж-техн.'!C34+Энерг.электр.!C34+Мелиораторы!C34+Экономисты!C34+Бухгалтеры!C34+Экологи!C34+'Др. специал.'!C34</f>
        <v>1999</v>
      </c>
      <c r="D34" s="56">
        <f>Агрономы!D34+Зоотехники!D34+Ветеринары!D34+Воспр.стада!D34+'Инж-техн.'!D34+Энерг.электр.!D34+Мелиораторы!D34+Экономисты!D34+Бухгалтеры!D34+Экологи!D34+'Др. специал.'!D34</f>
        <v>1832.5</v>
      </c>
      <c r="E34" s="57">
        <f t="shared" si="0"/>
        <v>91.670835417708858</v>
      </c>
      <c r="F34" s="56">
        <f>Агрономы!F34+Зоотехники!F34+Ветеринары!F34+Воспр.стада!F34+'Инж-техн.'!F34+Энерг.электр.!F34+Мелиораторы!F34+Экономисты!F34+Бухгалтеры!F34+Экологи!F34+'Др. специал.'!F34</f>
        <v>1183.5</v>
      </c>
      <c r="G34" s="57">
        <f t="shared" si="1"/>
        <v>64.583901773533427</v>
      </c>
      <c r="H34" s="56">
        <f>Агрономы!H34+Зоотехники!H34+Ветеринары!H34+Воспр.стада!H34+'Инж-техн.'!H34+Энерг.электр.!H34+Мелиораторы!H34+Экономисты!H34+Бухгалтеры!H34+Экологи!H34+'Др. специал.'!H34</f>
        <v>1605.5</v>
      </c>
      <c r="I34" s="57">
        <f t="shared" si="2"/>
        <v>87.612551159618008</v>
      </c>
      <c r="J34" s="57">
        <f t="shared" si="3"/>
        <v>80.315157578789396</v>
      </c>
      <c r="K34" s="56">
        <f>Агрономы!K34+Зоотехники!K34+Ветеринары!K34+Воспр.стада!K34+'Инж-техн.'!K34+Энерг.электр.!K34+Мелиораторы!K34+Экономисты!K34+Бухгалтеры!K34+Экологи!K34+'Др. специал.'!K34</f>
        <v>820.5</v>
      </c>
      <c r="L34" s="57">
        <f t="shared" si="4"/>
        <v>44.774897680763978</v>
      </c>
      <c r="M34" s="56">
        <f>Агрономы!M34+Зоотехники!M34+Ветеринары!M34+Воспр.стада!M34+'Инж-техн.'!M34+Энерг.электр.!M34+Мелиораторы!M34+Экономисты!M34+Бухгалтеры!M34+Экологи!M34+'Др. специал.'!M34</f>
        <v>785</v>
      </c>
      <c r="N34" s="57">
        <f t="shared" si="5"/>
        <v>42.83765347885403</v>
      </c>
      <c r="O34" s="56">
        <f>Агрономы!O34+Зоотехники!O34+Ветеринары!O34+Воспр.стада!O34+'Инж-техн.'!O34+Энерг.электр.!O34+Мелиораторы!O34+Экономисты!O34+Бухгалтеры!O34+Экологи!O34+'Др. специал.'!O34</f>
        <v>227</v>
      </c>
      <c r="P34" s="57">
        <f t="shared" si="6"/>
        <v>12.387448840381991</v>
      </c>
      <c r="Q34" s="56">
        <f>Агрономы!Q34+Зоотехники!Q34+Ветеринары!Q34+Воспр.стада!Q34+'Инж-техн.'!Q34+Энерг.электр.!Q34+Мелиораторы!Q34+Экономисты!Q34+Бухгалтеры!Q34+Экологи!Q34+'Др. специал.'!Q34</f>
        <v>14</v>
      </c>
      <c r="R34" s="57">
        <f t="shared" si="7"/>
        <v>6.1674008810572687</v>
      </c>
      <c r="S34" s="56">
        <f>Агрономы!S34+Зоотехники!S34+Ветеринары!S34+Воспр.стада!S34+'Инж-техн.'!S34+Энерг.электр.!S34+Мелиораторы!S34+Экономисты!S34+Бухгалтеры!S34+Экологи!S34+'Др. специал.'!S34</f>
        <v>318.5</v>
      </c>
      <c r="T34" s="57">
        <f t="shared" si="8"/>
        <v>17.380627557980901</v>
      </c>
      <c r="U34" s="56">
        <f>Агрономы!U34+Зоотехники!U34+Ветеринары!U34+Воспр.стада!U34+'Инж-техн.'!U34+Энерг.электр.!U34+Мелиораторы!U34+Экономисты!U34+Бухгалтеры!U34+Экологи!U34+'Др. специал.'!U34</f>
        <v>160</v>
      </c>
      <c r="V34" s="57">
        <f t="shared" si="9"/>
        <v>8.7312414733969987</v>
      </c>
      <c r="W34" s="56">
        <f>Агрономы!W34+Зоотехники!W34+Ветеринары!W34+Воспр.стада!W34+'Инж-техн.'!W34+Энерг.электр.!W34+Мелиораторы!W34+Экономисты!W34+Бухгалтеры!W34+Экологи!W34+'Др. специал.'!W34</f>
        <v>66</v>
      </c>
      <c r="X34" s="57">
        <f t="shared" si="10"/>
        <v>3.6016371077762619</v>
      </c>
      <c r="Y34" s="56">
        <f>Агрономы!Y34+Зоотехники!Y34+Ветеринары!Y34+Воспр.стада!Y34+'Инж-техн.'!Y34+Энерг.электр.!Y34+Мелиораторы!Y34+Экономисты!Y34+Бухгалтеры!Y34+Экологи!Y34+'Др. специал.'!Y34</f>
        <v>364.5</v>
      </c>
      <c r="Z34" s="57">
        <f t="shared" si="11"/>
        <v>19.890859481582538</v>
      </c>
      <c r="AA34" s="56">
        <f>Агрономы!AA34+Зоотехники!AA34+Ветеринары!AA34+Воспр.стада!AA34+'Инж-техн.'!AA34+Энерг.электр.!AA34+Мелиораторы!AA34+Экономисты!AA34+Бухгалтеры!AA34+Экологи!AA34+'Др. специал.'!AA34</f>
        <v>37</v>
      </c>
      <c r="AB34" s="57">
        <f t="shared" si="12"/>
        <v>2.019099590723056</v>
      </c>
      <c r="AC34" s="57">
        <f t="shared" si="13"/>
        <v>10.150891632373114</v>
      </c>
      <c r="AD34" s="56">
        <f>Агрономы!AD34+Зоотехники!AD34+Ветеринары!AD34+Воспр.стада!AD34+'Инж-техн.'!AD34+Энерг.электр.!AD34+Мелиораторы!AD34+Экономисты!AD34+Бухгалтеры!AD34+Экологи!AD34+'Др. специал.'!AD34</f>
        <v>202</v>
      </c>
      <c r="AE34" s="57">
        <f t="shared" si="14"/>
        <v>11.02319236016371</v>
      </c>
      <c r="AF34" s="56">
        <f>Агрономы!AF34+Зоотехники!AF34+Ветеринары!AF34+Воспр.стада!AF34+'Инж-техн.'!AF34+Энерг.электр.!AF34+Мелиораторы!AF34+Экономисты!AF34+Бухгалтеры!AF34+Экологи!AF34+'Др. специал.'!AF34</f>
        <v>0</v>
      </c>
      <c r="AG34" s="55">
        <f t="shared" si="15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56">
        <f>Агрономы!C35+Зоотехники!C35+Ветеринары!C35+Воспр.стада!C35+'Инж-техн.'!C35+Энерг.электр.!C35+Мелиораторы!C35+Экономисты!C35+Бухгалтеры!C35+Экологи!C35+'Др. специал.'!C35</f>
        <v>658</v>
      </c>
      <c r="D35" s="56">
        <f>Агрономы!D35+Зоотехники!D35+Ветеринары!D35+Воспр.стада!D35+'Инж-техн.'!D35+Энерг.электр.!D35+Мелиораторы!D35+Экономисты!D35+Бухгалтеры!D35+Экологи!D35+'Др. специал.'!D35</f>
        <v>573</v>
      </c>
      <c r="E35" s="57">
        <f t="shared" si="0"/>
        <v>87.082066869300917</v>
      </c>
      <c r="F35" s="56">
        <f>Агрономы!F35+Зоотехники!F35+Ветеринары!F35+Воспр.стада!F35+'Инж-техн.'!F35+Энерг.электр.!F35+Мелиораторы!F35+Экономисты!F35+Бухгалтеры!F35+Экологи!F35+'Др. специал.'!F35</f>
        <v>382</v>
      </c>
      <c r="G35" s="57">
        <f t="shared" si="1"/>
        <v>66.666666666666657</v>
      </c>
      <c r="H35" s="56">
        <f>Агрономы!H35+Зоотехники!H35+Ветеринары!H35+Воспр.стада!H35+'Инж-техн.'!H35+Энерг.электр.!H35+Мелиораторы!H35+Экономисты!H35+Бухгалтеры!H35+Экологи!H35+'Др. специал.'!H35</f>
        <v>539</v>
      </c>
      <c r="I35" s="57">
        <f t="shared" si="2"/>
        <v>94.066317626527052</v>
      </c>
      <c r="J35" s="57">
        <f t="shared" si="3"/>
        <v>81.914893617021278</v>
      </c>
      <c r="K35" s="56">
        <f>Агрономы!K35+Зоотехники!K35+Ветеринары!K35+Воспр.стада!K35+'Инж-техн.'!K35+Энерг.электр.!K35+Мелиораторы!K35+Экономисты!K35+Бухгалтеры!K35+Экологи!K35+'Др. специал.'!K35</f>
        <v>254</v>
      </c>
      <c r="L35" s="57">
        <f t="shared" si="4"/>
        <v>44.32809773123909</v>
      </c>
      <c r="M35" s="56">
        <f>Агрономы!M35+Зоотехники!M35+Ветеринары!M35+Воспр.стада!M35+'Инж-техн.'!M35+Энерг.электр.!M35+Мелиораторы!M35+Экономисты!M35+Бухгалтеры!M35+Экологи!M35+'Др. специал.'!M35</f>
        <v>285</v>
      </c>
      <c r="N35" s="57">
        <f t="shared" si="5"/>
        <v>49.738219895287962</v>
      </c>
      <c r="O35" s="56">
        <f>Агрономы!O35+Зоотехники!O35+Ветеринары!O35+Воспр.стада!O35+'Инж-техн.'!O35+Энерг.электр.!O35+Мелиораторы!O35+Экономисты!O35+Бухгалтеры!O35+Экологи!O35+'Др. специал.'!O35</f>
        <v>34</v>
      </c>
      <c r="P35" s="57">
        <f t="shared" si="6"/>
        <v>5.9336823734729496</v>
      </c>
      <c r="Q35" s="56">
        <f>Агрономы!Q35+Зоотехники!Q35+Ветеринары!Q35+Воспр.стада!Q35+'Инж-техн.'!Q35+Энерг.электр.!Q35+Мелиораторы!Q35+Экономисты!Q35+Бухгалтеры!Q35+Экологи!Q35+'Др. специал.'!Q35</f>
        <v>0</v>
      </c>
      <c r="R35" s="57">
        <f t="shared" si="7"/>
        <v>0</v>
      </c>
      <c r="S35" s="56">
        <f>Агрономы!S35+Зоотехники!S35+Ветеринары!S35+Воспр.стада!S35+'Инж-техн.'!S35+Энерг.электр.!S35+Мелиораторы!S35+Экономисты!S35+Бухгалтеры!S35+Экологи!S35+'Др. специал.'!S35</f>
        <v>44</v>
      </c>
      <c r="T35" s="57">
        <f t="shared" si="8"/>
        <v>7.678883071553229</v>
      </c>
      <c r="U35" s="56">
        <f>Агрономы!U35+Зоотехники!U35+Ветеринары!U35+Воспр.стада!U35+'Инж-техн.'!U35+Энерг.электр.!U35+Мелиораторы!U35+Экономисты!U35+Бухгалтеры!U35+Экологи!U35+'Др. специал.'!U35</f>
        <v>82</v>
      </c>
      <c r="V35" s="57">
        <f t="shared" si="9"/>
        <v>14.31064572425829</v>
      </c>
      <c r="W35" s="56">
        <f>Агрономы!W35+Зоотехники!W35+Ветеринары!W35+Воспр.стада!W35+'Инж-техн.'!W35+Энерг.электр.!W35+Мелиораторы!W35+Экономисты!W35+Бухгалтеры!W35+Экологи!W35+'Др. специал.'!W35</f>
        <v>3</v>
      </c>
      <c r="X35" s="57">
        <f t="shared" si="10"/>
        <v>0.52356020942408377</v>
      </c>
      <c r="Y35" s="56">
        <f>Агрономы!Y35+Зоотехники!Y35+Ветеринары!Y35+Воспр.стада!Y35+'Инж-техн.'!Y35+Энерг.электр.!Y35+Мелиораторы!Y35+Экономисты!Y35+Бухгалтеры!Y35+Экологи!Y35+'Др. специал.'!Y35</f>
        <v>70</v>
      </c>
      <c r="Z35" s="57">
        <f t="shared" si="11"/>
        <v>12.216404886561955</v>
      </c>
      <c r="AA35" s="56">
        <f>Агрономы!AA35+Зоотехники!AA35+Ветеринары!AA35+Воспр.стада!AA35+'Инж-техн.'!AA35+Энерг.электр.!AA35+Мелиораторы!AA35+Экономисты!AA35+Бухгалтеры!AA35+Экологи!AA35+'Др. специал.'!AA35</f>
        <v>0</v>
      </c>
      <c r="AB35" s="57">
        <f t="shared" si="12"/>
        <v>0</v>
      </c>
      <c r="AC35" s="57">
        <f t="shared" si="13"/>
        <v>0</v>
      </c>
      <c r="AD35" s="56">
        <f>Агрономы!AD35+Зоотехники!AD35+Ветеринары!AD35+Воспр.стада!AD35+'Инж-техн.'!AD35+Энерг.электр.!AD35+Мелиораторы!AD35+Экономисты!AD35+Бухгалтеры!AD35+Экологи!AD35+'Др. специал.'!AD35</f>
        <v>50</v>
      </c>
      <c r="AE35" s="57">
        <f t="shared" si="14"/>
        <v>8.7260034904013963</v>
      </c>
      <c r="AF35" s="56">
        <f>Агрономы!AF35+Зоотехники!AF35+Ветеринары!AF35+Воспр.стада!AF35+'Инж-техн.'!AF35+Энерг.электр.!AF35+Мелиораторы!AF35+Экономисты!AF35+Бухгалтеры!AF35+Экологи!AF35+'Др. специал.'!AF35</f>
        <v>1</v>
      </c>
      <c r="AG35" s="55">
        <f t="shared" si="15"/>
        <v>0.17452006980802792</v>
      </c>
      <c r="AH35" s="42"/>
      <c r="AI35" s="42"/>
    </row>
    <row r="36" spans="1:35" x14ac:dyDescent="0.25">
      <c r="A36" s="93">
        <v>26</v>
      </c>
      <c r="B36" s="94" t="s">
        <v>57</v>
      </c>
      <c r="C36" s="56">
        <f>Агрономы!C36+Зоотехники!C36+Ветеринары!C36+Воспр.стада!C36+'Инж-техн.'!C36+Энерг.электр.!C36+Мелиораторы!C36+Экономисты!C36+Бухгалтеры!C36+Экологи!C36+'Др. специал.'!C36</f>
        <v>1970</v>
      </c>
      <c r="D36" s="56">
        <f>Агрономы!D36+Зоотехники!D36+Ветеринары!D36+Воспр.стада!D36+'Инж-техн.'!D36+Энерг.электр.!D36+Мелиораторы!D36+Экономисты!D36+Бухгалтеры!D36+Экологи!D36+'Др. специал.'!D36</f>
        <v>1908</v>
      </c>
      <c r="E36" s="57">
        <f t="shared" si="0"/>
        <v>96.852791878172582</v>
      </c>
      <c r="F36" s="56">
        <f>Агрономы!F36+Зоотехники!F36+Ветеринары!F36+Воспр.стада!F36+'Инж-техн.'!F36+Энерг.электр.!F36+Мелиораторы!F36+Экономисты!F36+Бухгалтеры!F36+Экологи!F36+'Др. специал.'!F36</f>
        <v>1067</v>
      </c>
      <c r="G36" s="57">
        <f t="shared" si="1"/>
        <v>55.922431865828095</v>
      </c>
      <c r="H36" s="56">
        <f>Агрономы!H36+Зоотехники!H36+Ветеринары!H36+Воспр.стада!H36+'Инж-техн.'!H36+Энерг.электр.!H36+Мелиораторы!H36+Экономисты!H36+Бухгалтеры!H36+Экологи!H36+'Др. специал.'!H36</f>
        <v>1849</v>
      </c>
      <c r="I36" s="57">
        <f t="shared" si="2"/>
        <v>96.907756813417194</v>
      </c>
      <c r="J36" s="57">
        <f t="shared" si="3"/>
        <v>93.857868020304565</v>
      </c>
      <c r="K36" s="56">
        <f>Агрономы!K36+Зоотехники!K36+Ветеринары!K36+Воспр.стада!K36+'Инж-техн.'!K36+Энерг.электр.!K36+Мелиораторы!K36+Экономисты!K36+Бухгалтеры!K36+Экологи!K36+'Др. специал.'!K36</f>
        <v>1000</v>
      </c>
      <c r="L36" s="57">
        <f t="shared" si="4"/>
        <v>52.410901467505241</v>
      </c>
      <c r="M36" s="56">
        <f>Агрономы!M36+Зоотехники!M36+Ветеринары!M36+Воспр.стада!M36+'Инж-техн.'!M36+Энерг.электр.!M36+Мелиораторы!M36+Экономисты!M36+Бухгалтеры!M36+Экологи!M36+'Др. специал.'!M36</f>
        <v>849</v>
      </c>
      <c r="N36" s="57">
        <f t="shared" si="5"/>
        <v>44.496855345911953</v>
      </c>
      <c r="O36" s="56">
        <f>Агрономы!O36+Зоотехники!O36+Ветеринары!O36+Воспр.стада!O36+'Инж-техн.'!O36+Энерг.электр.!O36+Мелиораторы!O36+Экономисты!O36+Бухгалтеры!O36+Экологи!O36+'Др. специал.'!O36</f>
        <v>59</v>
      </c>
      <c r="P36" s="57">
        <f t="shared" si="6"/>
        <v>3.0922431865828095</v>
      </c>
      <c r="Q36" s="56">
        <f>Агрономы!Q36+Зоотехники!Q36+Ветеринары!Q36+Воспр.стада!Q36+'Инж-техн.'!Q36+Энерг.электр.!Q36+Мелиораторы!Q36+Экономисты!Q36+Бухгалтеры!Q36+Экологи!Q36+'Др. специал.'!Q36</f>
        <v>3</v>
      </c>
      <c r="R36" s="57">
        <f t="shared" si="7"/>
        <v>5.0847457627118651</v>
      </c>
      <c r="S36" s="56">
        <f>Агрономы!S36+Зоотехники!S36+Ветеринары!S36+Воспр.стада!S36+'Инж-техн.'!S36+Энерг.электр.!S36+Мелиораторы!S36+Экономисты!S36+Бухгалтеры!S36+Экологи!S36+'Др. специал.'!S36</f>
        <v>238</v>
      </c>
      <c r="T36" s="57">
        <f t="shared" si="8"/>
        <v>12.473794549266247</v>
      </c>
      <c r="U36" s="56">
        <f>Агрономы!U36+Зоотехники!U36+Ветеринары!U36+Воспр.стада!U36+'Инж-техн.'!U36+Энерг.электр.!U36+Мелиораторы!U36+Экономисты!U36+Бухгалтеры!U36+Экологи!U36+'Др. специал.'!U36</f>
        <v>210</v>
      </c>
      <c r="V36" s="57">
        <f t="shared" si="9"/>
        <v>11.0062893081761</v>
      </c>
      <c r="W36" s="56">
        <f>Агрономы!W36+Зоотехники!W36+Ветеринары!W36+Воспр.стада!W36+'Инж-техн.'!W36+Энерг.электр.!W36+Мелиораторы!W36+Экономисты!W36+Бухгалтеры!W36+Экологи!W36+'Др. специал.'!W36</f>
        <v>63</v>
      </c>
      <c r="X36" s="57">
        <f t="shared" si="10"/>
        <v>3.3018867924528301</v>
      </c>
      <c r="Y36" s="56">
        <f>Агрономы!Y36+Зоотехники!Y36+Ветеринары!Y36+Воспр.стада!Y36+'Инж-техн.'!Y36+Энерг.электр.!Y36+Мелиораторы!Y36+Экономисты!Y36+Бухгалтеры!Y36+Экологи!Y36+'Др. специал.'!Y36</f>
        <v>252</v>
      </c>
      <c r="Z36" s="57">
        <f t="shared" si="11"/>
        <v>13.20754716981132</v>
      </c>
      <c r="AA36" s="56">
        <f>Агрономы!AA36+Зоотехники!AA36+Ветеринары!AA36+Воспр.стада!AA36+'Инж-техн.'!AA36+Энерг.электр.!AA36+Мелиораторы!AA36+Экономисты!AA36+Бухгалтеры!AA36+Экологи!AA36+'Др. специал.'!AA36</f>
        <v>67</v>
      </c>
      <c r="AB36" s="57">
        <f t="shared" si="12"/>
        <v>3.5115303983228512</v>
      </c>
      <c r="AC36" s="57">
        <f t="shared" si="13"/>
        <v>26.587301587301589</v>
      </c>
      <c r="AD36" s="56">
        <f>Агрономы!AD36+Зоотехники!AD36+Ветеринары!AD36+Воспр.стада!AD36+'Инж-техн.'!AD36+Энерг.электр.!AD36+Мелиораторы!AD36+Экономисты!AD36+Бухгалтеры!AD36+Экологи!AD36+'Др. специал.'!AD36</f>
        <v>231</v>
      </c>
      <c r="AE36" s="57">
        <f t="shared" si="14"/>
        <v>12.10691823899371</v>
      </c>
      <c r="AF36" s="56">
        <f>Агрономы!AF36+Зоотехники!AF36+Ветеринары!AF36+Воспр.стада!AF36+'Инж-техн.'!AF36+Энерг.электр.!AF36+Мелиораторы!AF36+Экономисты!AF36+Бухгалтеры!AF36+Экологи!AF36+'Др. специал.'!AF36</f>
        <v>0</v>
      </c>
      <c r="AG36" s="55">
        <f t="shared" si="15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56">
        <f>Агрономы!C37+Зоотехники!C37+Ветеринары!C37+Воспр.стада!C37+'Инж-техн.'!C37+Энерг.электр.!C37+Мелиораторы!C37+Экономисты!C37+Бухгалтеры!C37+Экологи!C37+'Др. специал.'!C37</f>
        <v>1175</v>
      </c>
      <c r="D37" s="56">
        <f>Агрономы!D37+Зоотехники!D37+Ветеринары!D37+Воспр.стада!D37+'Инж-техн.'!D37+Энерг.электр.!D37+Мелиораторы!D37+Экономисты!D37+Бухгалтеры!D37+Экологи!D37+'Др. специал.'!D37</f>
        <v>1053</v>
      </c>
      <c r="E37" s="57">
        <f t="shared" si="0"/>
        <v>89.61702127659575</v>
      </c>
      <c r="F37" s="56">
        <f>Агрономы!F37+Зоотехники!F37+Ветеринары!F37+Воспр.стада!F37+'Инж-техн.'!F37+Энерг.электр.!F37+Мелиораторы!F37+Экономисты!F37+Бухгалтеры!F37+Экологи!F37+'Др. специал.'!F37</f>
        <v>669</v>
      </c>
      <c r="G37" s="57">
        <f t="shared" si="1"/>
        <v>63.532763532763539</v>
      </c>
      <c r="H37" s="56">
        <f>Агрономы!H37+Зоотехники!H37+Ветеринары!H37+Воспр.стада!H37+'Инж-техн.'!H37+Энерг.электр.!H37+Мелиораторы!H37+Экономисты!H37+Бухгалтеры!H37+Экологи!H37+'Др. специал.'!H37</f>
        <v>1015</v>
      </c>
      <c r="I37" s="57">
        <f t="shared" si="2"/>
        <v>96.39126305792972</v>
      </c>
      <c r="J37" s="57">
        <f t="shared" si="3"/>
        <v>86.382978723404264</v>
      </c>
      <c r="K37" s="56">
        <f>Агрономы!K37+Зоотехники!K37+Ветеринары!K37+Воспр.стада!K37+'Инж-техн.'!K37+Энерг.электр.!K37+Мелиораторы!K37+Экономисты!K37+Бухгалтеры!K37+Экологи!K37+'Др. специал.'!K37</f>
        <v>526</v>
      </c>
      <c r="L37" s="57">
        <f t="shared" si="4"/>
        <v>49.952516619183285</v>
      </c>
      <c r="M37" s="56">
        <f>Агрономы!M37+Зоотехники!M37+Ветеринары!M37+Воспр.стада!M37+'Инж-техн.'!M37+Энерг.электр.!M37+Мелиораторы!M37+Экономисты!M37+Бухгалтеры!M37+Экологи!M37+'Др. специал.'!M37</f>
        <v>489</v>
      </c>
      <c r="N37" s="57">
        <f t="shared" si="5"/>
        <v>46.438746438746435</v>
      </c>
      <c r="O37" s="56">
        <f>Агрономы!O37+Зоотехники!O37+Ветеринары!O37+Воспр.стада!O37+'Инж-техн.'!O37+Энерг.электр.!O37+Мелиораторы!O37+Экономисты!O37+Бухгалтеры!O37+Экологи!O37+'Др. специал.'!O37</f>
        <v>38</v>
      </c>
      <c r="P37" s="57">
        <f t="shared" si="6"/>
        <v>3.6087369420702751</v>
      </c>
      <c r="Q37" s="56">
        <f>Агрономы!Q37+Зоотехники!Q37+Ветеринары!Q37+Воспр.стада!Q37+'Инж-техн.'!Q37+Энерг.электр.!Q37+Мелиораторы!Q37+Экономисты!Q37+Бухгалтеры!Q37+Экологи!Q37+'Др. специал.'!Q37</f>
        <v>7</v>
      </c>
      <c r="R37" s="57">
        <f t="shared" si="7"/>
        <v>18.421052631578945</v>
      </c>
      <c r="S37" s="56">
        <f>Агрономы!S37+Зоотехники!S37+Ветеринары!S37+Воспр.стада!S37+'Инж-техн.'!S37+Энерг.электр.!S37+Мелиораторы!S37+Экономисты!S37+Бухгалтеры!S37+Экологи!S37+'Др. специал.'!S37</f>
        <v>138</v>
      </c>
      <c r="T37" s="57">
        <f t="shared" si="8"/>
        <v>13.105413105413104</v>
      </c>
      <c r="U37" s="56">
        <f>Агрономы!U37+Зоотехники!U37+Ветеринары!U37+Воспр.стада!U37+'Инж-техн.'!U37+Энерг.электр.!U37+Мелиораторы!U37+Экономисты!U37+Бухгалтеры!U37+Экологи!U37+'Др. специал.'!U37</f>
        <v>96</v>
      </c>
      <c r="V37" s="57">
        <f t="shared" si="9"/>
        <v>9.116809116809117</v>
      </c>
      <c r="W37" s="56">
        <f>Агрономы!W37+Зоотехники!W37+Ветеринары!W37+Воспр.стада!W37+'Инж-техн.'!W37+Энерг.электр.!W37+Мелиораторы!W37+Экономисты!W37+Бухгалтеры!W37+Экологи!W37+'Др. специал.'!W37</f>
        <v>8</v>
      </c>
      <c r="X37" s="57">
        <f t="shared" si="10"/>
        <v>0.75973409306742645</v>
      </c>
      <c r="Y37" s="56">
        <f>Агрономы!Y37+Зоотехники!Y37+Ветеринары!Y37+Воспр.стада!Y37+'Инж-техн.'!Y37+Энерг.электр.!Y37+Мелиораторы!Y37+Экономисты!Y37+Бухгалтеры!Y37+Экологи!Y37+'Др. специал.'!Y37</f>
        <v>178</v>
      </c>
      <c r="Z37" s="57">
        <f t="shared" si="11"/>
        <v>16.904083570750235</v>
      </c>
      <c r="AA37" s="56">
        <f>Агрономы!AA37+Зоотехники!AA37+Ветеринары!AA37+Воспр.стада!AA37+'Инж-техн.'!AA37+Энерг.электр.!AA37+Мелиораторы!AA37+Экономисты!AA37+Бухгалтеры!AA37+Экологи!AA37+'Др. специал.'!AA37</f>
        <v>7</v>
      </c>
      <c r="AB37" s="57">
        <f t="shared" si="12"/>
        <v>0.66476733143399813</v>
      </c>
      <c r="AC37" s="57">
        <f t="shared" si="13"/>
        <v>3.9325842696629212</v>
      </c>
      <c r="AD37" s="56">
        <f>Агрономы!AD37+Зоотехники!AD37+Ветеринары!AD37+Воспр.стада!AD37+'Инж-техн.'!AD37+Энерг.электр.!AD37+Мелиораторы!AD37+Экономисты!AD37+Бухгалтеры!AD37+Экологи!AD37+'Др. специал.'!AD37</f>
        <v>138</v>
      </c>
      <c r="AE37" s="57">
        <f t="shared" si="14"/>
        <v>13.105413105413104</v>
      </c>
      <c r="AF37" s="56">
        <f>Агрономы!AF37+Зоотехники!AF37+Ветеринары!AF37+Воспр.стада!AF37+'Инж-техн.'!AF37+Энерг.электр.!AF37+Мелиораторы!AF37+Экономисты!AF37+Бухгалтеры!AF37+Экологи!AF37+'Др. специал.'!AF37</f>
        <v>0</v>
      </c>
      <c r="AG37" s="55">
        <f t="shared" si="15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56">
        <f>Агрономы!C38+Зоотехники!C38+Ветеринары!C38+Воспр.стада!C38+'Инж-техн.'!C38+Энерг.электр.!C38+Мелиораторы!C38+Экономисты!C38+Бухгалтеры!C38+Экологи!C38+'Др. специал.'!C38</f>
        <v>1532</v>
      </c>
      <c r="D38" s="56">
        <f>Агрономы!D38+Зоотехники!D38+Ветеринары!D38+Воспр.стада!D38+'Инж-техн.'!D38+Энерг.электр.!D38+Мелиораторы!D38+Экономисты!D38+Бухгалтеры!D38+Экологи!D38+'Др. специал.'!D38</f>
        <v>1426</v>
      </c>
      <c r="E38" s="57">
        <f t="shared" si="0"/>
        <v>93.080939947780678</v>
      </c>
      <c r="F38" s="56">
        <f>Агрономы!F38+Зоотехники!F38+Ветеринары!F38+Воспр.стада!F38+'Инж-техн.'!F38+Энерг.электр.!F38+Мелиораторы!F38+Экономисты!F38+Бухгалтеры!F38+Экологи!F38+'Др. специал.'!F38</f>
        <v>879</v>
      </c>
      <c r="G38" s="57">
        <f t="shared" si="1"/>
        <v>61.640953716690042</v>
      </c>
      <c r="H38" s="56">
        <f>Агрономы!H38+Зоотехники!H38+Ветеринары!H38+Воспр.стада!H38+'Инж-техн.'!H38+Энерг.электр.!H38+Мелиораторы!H38+Экономисты!H38+Бухгалтеры!H38+Экологи!H38+'Др. специал.'!H38</f>
        <v>1271</v>
      </c>
      <c r="I38" s="57">
        <f t="shared" si="2"/>
        <v>89.130434782608688</v>
      </c>
      <c r="J38" s="57">
        <f t="shared" si="3"/>
        <v>82.963446475195823</v>
      </c>
      <c r="K38" s="56">
        <f>Агрономы!K38+Зоотехники!K38+Ветеринары!K38+Воспр.стада!K38+'Инж-техн.'!K38+Энерг.электр.!K38+Мелиораторы!K38+Экономисты!K38+Бухгалтеры!K38+Экологи!K38+'Др. специал.'!K38</f>
        <v>568</v>
      </c>
      <c r="L38" s="57">
        <f t="shared" si="4"/>
        <v>39.831697054698459</v>
      </c>
      <c r="M38" s="56">
        <f>Агрономы!M38+Зоотехники!M38+Ветеринары!M38+Воспр.стада!M38+'Инж-техн.'!M38+Энерг.электр.!M38+Мелиораторы!M38+Экономисты!M38+Бухгалтеры!M38+Экологи!M38+'Др. специал.'!M38</f>
        <v>703</v>
      </c>
      <c r="N38" s="57">
        <f t="shared" si="5"/>
        <v>49.298737727910236</v>
      </c>
      <c r="O38" s="56">
        <f>Агрономы!O38+Зоотехники!O38+Ветеринары!O38+Воспр.стада!O38+'Инж-техн.'!O38+Энерг.электр.!O38+Мелиораторы!O38+Экономисты!O38+Бухгалтеры!O38+Экологи!O38+'Др. специал.'!O38</f>
        <v>155</v>
      </c>
      <c r="P38" s="57">
        <f t="shared" si="6"/>
        <v>10.869565217391305</v>
      </c>
      <c r="Q38" s="56">
        <f>Агрономы!Q38+Зоотехники!Q38+Ветеринары!Q38+Воспр.стада!Q38+'Инж-техн.'!Q38+Энерг.электр.!Q38+Мелиораторы!Q38+Экономисты!Q38+Бухгалтеры!Q38+Экологи!Q38+'Др. специал.'!Q38</f>
        <v>18</v>
      </c>
      <c r="R38" s="57">
        <f t="shared" si="7"/>
        <v>11.612903225806452</v>
      </c>
      <c r="S38" s="56">
        <f>Агрономы!S38+Зоотехники!S38+Ветеринары!S38+Воспр.стада!S38+'Инж-техн.'!S38+Энерг.электр.!S38+Мелиораторы!S38+Экономисты!S38+Бухгалтеры!S38+Экологи!S38+'Др. специал.'!S38</f>
        <v>152</v>
      </c>
      <c r="T38" s="57">
        <f t="shared" si="8"/>
        <v>10.659186535764375</v>
      </c>
      <c r="U38" s="56">
        <f>Агрономы!U38+Зоотехники!U38+Ветеринары!U38+Воспр.стада!U38+'Инж-техн.'!U38+Энерг.электр.!U38+Мелиораторы!U38+Экономисты!U38+Бухгалтеры!U38+Экологи!U38+'Др. специал.'!U38</f>
        <v>165</v>
      </c>
      <c r="V38" s="57">
        <f t="shared" si="9"/>
        <v>11.570827489481065</v>
      </c>
      <c r="W38" s="56">
        <f>Агрономы!W38+Зоотехники!W38+Ветеринары!W38+Воспр.стада!W38+'Инж-техн.'!W38+Энерг.электр.!W38+Мелиораторы!W38+Экономисты!W38+Бухгалтеры!W38+Экологи!W38+'Др. специал.'!W38</f>
        <v>42</v>
      </c>
      <c r="X38" s="57">
        <f t="shared" si="10"/>
        <v>2.9453015427769986</v>
      </c>
      <c r="Y38" s="56">
        <f>Агрономы!Y38+Зоотехники!Y38+Ветеринары!Y38+Воспр.стада!Y38+'Инж-техн.'!Y38+Энерг.электр.!Y38+Мелиораторы!Y38+Экономисты!Y38+Бухгалтеры!Y38+Экологи!Y38+'Др. специал.'!Y38</f>
        <v>311</v>
      </c>
      <c r="Z38" s="57">
        <f t="shared" si="11"/>
        <v>21.809256661991586</v>
      </c>
      <c r="AA38" s="56">
        <f>Агрономы!AA38+Зоотехники!AA38+Ветеринары!AA38+Воспр.стада!AA38+'Инж-техн.'!AA38+Энерг.электр.!AA38+Мелиораторы!AA38+Экономисты!AA38+Бухгалтеры!AA38+Экологи!AA38+'Др. специал.'!AA38</f>
        <v>3</v>
      </c>
      <c r="AB38" s="57">
        <f t="shared" si="12"/>
        <v>0.21037868162692847</v>
      </c>
      <c r="AC38" s="57">
        <f t="shared" si="13"/>
        <v>0.96463022508038598</v>
      </c>
      <c r="AD38" s="56">
        <f>Агрономы!AD38+Зоотехники!AD38+Ветеринары!AD38+Воспр.стада!AD38+'Инж-техн.'!AD38+Энерг.электр.!AD38+Мелиораторы!AD38+Экономисты!AD38+Бухгалтеры!AD38+Экологи!AD38+'Др. специал.'!AD38</f>
        <v>178</v>
      </c>
      <c r="AE38" s="57">
        <f t="shared" si="14"/>
        <v>12.482468443197755</v>
      </c>
      <c r="AF38" s="56">
        <f>Агрономы!AF38+Зоотехники!AF38+Ветеринары!AF38+Воспр.стада!AF38+'Инж-техн.'!AF38+Энерг.электр.!AF38+Мелиораторы!AF38+Экономисты!AF38+Бухгалтеры!AF38+Экологи!AF38+'Др. специал.'!AF38</f>
        <v>1</v>
      </c>
      <c r="AG38" s="55">
        <f t="shared" si="15"/>
        <v>7.0126227208976155E-2</v>
      </c>
      <c r="AH38" s="42"/>
      <c r="AI38" s="42"/>
    </row>
    <row r="39" spans="1:35" x14ac:dyDescent="0.25">
      <c r="A39" s="93">
        <v>29</v>
      </c>
      <c r="B39" s="94" t="s">
        <v>60</v>
      </c>
      <c r="C39" s="56">
        <f>Агрономы!C39+Зоотехники!C39+Ветеринары!C39+Воспр.стада!C39+'Инж-техн.'!C39+Энерг.электр.!C39+Мелиораторы!C39+Экономисты!C39+Бухгалтеры!C39+Экологи!C39+'Др. специал.'!C39</f>
        <v>1140</v>
      </c>
      <c r="D39" s="56">
        <f>Агрономы!D39+Зоотехники!D39+Ветеринары!D39+Воспр.стада!D39+'Инж-техн.'!D39+Энерг.электр.!D39+Мелиораторы!D39+Экономисты!D39+Бухгалтеры!D39+Экологи!D39+'Др. специал.'!D39</f>
        <v>954</v>
      </c>
      <c r="E39" s="57">
        <f t="shared" si="0"/>
        <v>83.684210526315795</v>
      </c>
      <c r="F39" s="56">
        <f>Агрономы!F39+Зоотехники!F39+Ветеринары!F39+Воспр.стада!F39+'Инж-техн.'!F39+Энерг.электр.!F39+Мелиораторы!F39+Экономисты!F39+Бухгалтеры!F39+Экологи!F39+'Др. специал.'!F39</f>
        <v>650</v>
      </c>
      <c r="G39" s="57">
        <f t="shared" si="1"/>
        <v>68.134171907756809</v>
      </c>
      <c r="H39" s="56">
        <f>Агрономы!H39+Зоотехники!H39+Ветеринары!H39+Воспр.стада!H39+'Инж-техн.'!H39+Энерг.электр.!H39+Мелиораторы!H39+Экономисты!H39+Бухгалтеры!H39+Экологи!H39+'Др. специал.'!H39</f>
        <v>870</v>
      </c>
      <c r="I39" s="57">
        <f t="shared" si="2"/>
        <v>91.19496855345912</v>
      </c>
      <c r="J39" s="57">
        <f t="shared" si="3"/>
        <v>76.31578947368422</v>
      </c>
      <c r="K39" s="56">
        <f>Агрономы!K39+Зоотехники!K39+Ветеринары!K39+Воспр.стада!K39+'Инж-техн.'!K39+Энерг.электр.!K39+Мелиораторы!K39+Экономисты!K39+Бухгалтеры!K39+Экологи!K39+'Др. специал.'!K39</f>
        <v>481</v>
      </c>
      <c r="L39" s="57">
        <f t="shared" si="4"/>
        <v>50.419287211740041</v>
      </c>
      <c r="M39" s="56">
        <f>Агрономы!M39+Зоотехники!M39+Ветеринары!M39+Воспр.стада!M39+'Инж-техн.'!M39+Энерг.электр.!M39+Мелиораторы!M39+Экономисты!M39+Бухгалтеры!M39+Экологи!M39+'Др. специал.'!M39</f>
        <v>389</v>
      </c>
      <c r="N39" s="57">
        <f t="shared" si="5"/>
        <v>40.775681341719078</v>
      </c>
      <c r="O39" s="56">
        <f>Агрономы!O39+Зоотехники!O39+Ветеринары!O39+Воспр.стада!O39+'Инж-техн.'!O39+Энерг.электр.!O39+Мелиораторы!O39+Экономисты!O39+Бухгалтеры!O39+Экологи!O39+'Др. специал.'!O39</f>
        <v>84</v>
      </c>
      <c r="P39" s="57">
        <f t="shared" si="6"/>
        <v>8.8050314465408803</v>
      </c>
      <c r="Q39" s="56">
        <f>Агрономы!Q39+Зоотехники!Q39+Ветеринары!Q39+Воспр.стада!Q39+'Инж-техн.'!Q39+Энерг.электр.!Q39+Мелиораторы!Q39+Экономисты!Q39+Бухгалтеры!Q39+Экологи!Q39+'Др. специал.'!Q39</f>
        <v>2</v>
      </c>
      <c r="R39" s="57">
        <f t="shared" si="7"/>
        <v>2.3809523809523809</v>
      </c>
      <c r="S39" s="56">
        <f>Агрономы!S39+Зоотехники!S39+Ветеринары!S39+Воспр.стада!S39+'Инж-техн.'!S39+Энерг.электр.!S39+Мелиораторы!S39+Экономисты!S39+Бухгалтеры!S39+Экологи!S39+'Др. специал.'!S39</f>
        <v>58</v>
      </c>
      <c r="T39" s="57">
        <f t="shared" si="8"/>
        <v>6.0796645702306078</v>
      </c>
      <c r="U39" s="56">
        <f>Агрономы!U39+Зоотехники!U39+Ветеринары!U39+Воспр.стада!U39+'Инж-техн.'!U39+Энерг.электр.!U39+Мелиораторы!U39+Экономисты!U39+Бухгалтеры!U39+Экологи!U39+'Др. специал.'!U39</f>
        <v>101</v>
      </c>
      <c r="V39" s="57">
        <f t="shared" si="9"/>
        <v>10.587002096436059</v>
      </c>
      <c r="W39" s="56">
        <f>Агрономы!W39+Зоотехники!W39+Ветеринары!W39+Воспр.стада!W39+'Инж-техн.'!W39+Энерг.электр.!W39+Мелиораторы!W39+Экономисты!W39+Бухгалтеры!W39+Экологи!W39+'Др. специал.'!W39</f>
        <v>32</v>
      </c>
      <c r="X39" s="57">
        <f t="shared" si="10"/>
        <v>3.3542976939203357</v>
      </c>
      <c r="Y39" s="56">
        <f>Агрономы!Y39+Зоотехники!Y39+Ветеринары!Y39+Воспр.стада!Y39+'Инж-техн.'!Y39+Энерг.электр.!Y39+Мелиораторы!Y39+Экономисты!Y39+Бухгалтеры!Y39+Экологи!Y39+'Др. специал.'!Y39</f>
        <v>87</v>
      </c>
      <c r="Z39" s="57">
        <f t="shared" si="11"/>
        <v>9.1194968553459113</v>
      </c>
      <c r="AA39" s="56">
        <f>Агрономы!AA39+Зоотехники!AA39+Ветеринары!AA39+Воспр.стада!AA39+'Инж-техн.'!AA39+Энерг.электр.!AA39+Мелиораторы!AA39+Экономисты!AA39+Бухгалтеры!AA39+Экологи!AA39+'Др. специал.'!AA39</f>
        <v>43</v>
      </c>
      <c r="AB39" s="57">
        <f t="shared" si="12"/>
        <v>4.5073375262054505</v>
      </c>
      <c r="AC39" s="57">
        <f t="shared" si="13"/>
        <v>49.425287356321839</v>
      </c>
      <c r="AD39" s="56">
        <f>Агрономы!AD39+Зоотехники!AD39+Ветеринары!AD39+Воспр.стада!AD39+'Инж-техн.'!AD39+Энерг.электр.!AD39+Мелиораторы!AD39+Экономисты!AD39+Бухгалтеры!AD39+Экологи!AD39+'Др. специал.'!AD39</f>
        <v>92</v>
      </c>
      <c r="AE39" s="57">
        <f t="shared" si="14"/>
        <v>9.6436058700209646</v>
      </c>
      <c r="AF39" s="56">
        <f>Агрономы!AF39+Зоотехники!AF39+Ветеринары!AF39+Воспр.стада!AF39+'Инж-техн.'!AF39+Энерг.электр.!AF39+Мелиораторы!AF39+Экономисты!AF39+Бухгалтеры!AF39+Экологи!AF39+'Др. специал.'!AF39</f>
        <v>3</v>
      </c>
      <c r="AG39" s="55">
        <f t="shared" si="15"/>
        <v>0.31446540880503149</v>
      </c>
      <c r="AH39" s="42"/>
      <c r="AI39" s="42"/>
    </row>
    <row r="40" spans="1:35" s="30" customFormat="1" x14ac:dyDescent="0.25">
      <c r="A40" s="91" t="s">
        <v>61</v>
      </c>
      <c r="B40" s="92" t="s">
        <v>62</v>
      </c>
      <c r="C40" s="61">
        <f>SUM(C41:C54)</f>
        <v>30295.280000000002</v>
      </c>
      <c r="D40" s="61">
        <f>SUM(D41:D54)</f>
        <v>28471.5</v>
      </c>
      <c r="E40" s="62">
        <f>IF(C40=0,0,D40/C40*100)</f>
        <v>93.979986321301524</v>
      </c>
      <c r="F40" s="61">
        <f>SUM(F41:F54)</f>
        <v>17122.5</v>
      </c>
      <c r="G40" s="62">
        <f>IF(D40=0,0,F40/D40*100)</f>
        <v>60.139086454875937</v>
      </c>
      <c r="H40" s="61">
        <f>SUM(H41:H54)</f>
        <v>25242</v>
      </c>
      <c r="I40" s="62">
        <f>IF(D40=0,0,H40/D40*100)</f>
        <v>88.657078130762343</v>
      </c>
      <c r="J40" s="62">
        <f>IF(C40=0,0,H40/C40*100)</f>
        <v>83.319909900156048</v>
      </c>
      <c r="K40" s="61">
        <f>SUM(K41:K54)</f>
        <v>12525</v>
      </c>
      <c r="L40" s="62">
        <f>IF(D40=0,0,K40/D40*100)</f>
        <v>43.99135978083347</v>
      </c>
      <c r="M40" s="61">
        <f>SUM(M41:M54)</f>
        <v>12717</v>
      </c>
      <c r="N40" s="62">
        <f>IF(D40=0,0,M40/D40*100)</f>
        <v>44.665718349928881</v>
      </c>
      <c r="O40" s="61">
        <f>SUM(O41:O54)</f>
        <v>3229.5</v>
      </c>
      <c r="P40" s="62">
        <f>IF(D40=0,0,O40/D40*100)</f>
        <v>11.342921869237658</v>
      </c>
      <c r="Q40" s="61">
        <f>SUM(Q41:Q54)</f>
        <v>139</v>
      </c>
      <c r="R40" s="62">
        <f t="shared" si="7"/>
        <v>4.3040718377457816</v>
      </c>
      <c r="S40" s="61">
        <f>SUM(S41:S54)</f>
        <v>3348</v>
      </c>
      <c r="T40" s="62">
        <f>IF(D40=0,0,S40/D40*100)</f>
        <v>11.759127548601231</v>
      </c>
      <c r="U40" s="61">
        <f>SUM(U41:U54)</f>
        <v>2481</v>
      </c>
      <c r="V40" s="62">
        <f t="shared" si="9"/>
        <v>8.7139771350297668</v>
      </c>
      <c r="W40" s="61">
        <f>SUM(W41:W54)</f>
        <v>1272</v>
      </c>
      <c r="X40" s="62">
        <f>IF(D40=0,0,W40/D40*100)</f>
        <v>4.4676255202570996</v>
      </c>
      <c r="Y40" s="61">
        <f>SUM(Y41:Y54)</f>
        <v>3377</v>
      </c>
      <c r="Z40" s="62">
        <f>IF(D40=0,0,Y40/D40*100)</f>
        <v>11.860983790808351</v>
      </c>
      <c r="AA40" s="61">
        <f>SUM(AA41:AA54)</f>
        <v>838</v>
      </c>
      <c r="AB40" s="62">
        <f>IF(D40=0,0,AA40/D40*100)</f>
        <v>2.9432941713643466</v>
      </c>
      <c r="AC40" s="62">
        <f>IF(Y40=0,0,AA40/Y40*100)</f>
        <v>24.81492448919159</v>
      </c>
      <c r="AD40" s="61">
        <f>SUM(AD41:AD54)</f>
        <v>3120</v>
      </c>
      <c r="AE40" s="62">
        <f t="shared" si="14"/>
        <v>10.958326747800431</v>
      </c>
      <c r="AF40" s="61">
        <f>SUM(AF41:AF54)</f>
        <v>13</v>
      </c>
      <c r="AG40" s="60">
        <f>IF(D40=0,0,AF40/D40*100)</f>
        <v>4.56596947825018E-2</v>
      </c>
      <c r="AH40" s="44"/>
      <c r="AI40" s="44"/>
    </row>
    <row r="41" spans="1:35" x14ac:dyDescent="0.25">
      <c r="A41" s="93">
        <v>30</v>
      </c>
      <c r="B41" s="96" t="s">
        <v>63</v>
      </c>
      <c r="C41" s="56">
        <f>Агрономы!C41+Зоотехники!C41+Ветеринары!C41+Воспр.стада!C41+'Инж-техн.'!C41+Энерг.электр.!C41+Мелиораторы!C41+Экономисты!C41+Бухгалтеры!C41+Экологи!C41+'Др. специал.'!C41</f>
        <v>3349.65</v>
      </c>
      <c r="D41" s="56">
        <f>Агрономы!D41+Зоотехники!D41+Ветеринары!D41+Воспр.стада!D41+'Инж-техн.'!D41+Энерг.электр.!D41+Мелиораторы!D41+Экономисты!D41+Бухгалтеры!D41+Экологи!D41+'Др. специал.'!D41</f>
        <v>3128.5</v>
      </c>
      <c r="E41" s="57">
        <f t="shared" si="0"/>
        <v>93.397817682444426</v>
      </c>
      <c r="F41" s="56">
        <f>Агрономы!F41+Зоотехники!F41+Ветеринары!F41+Воспр.стада!F41+'Инж-техн.'!F41+Энерг.электр.!F41+Мелиораторы!F41+Экономисты!F41+Бухгалтеры!F41+Экологи!F41+'Др. специал.'!F41</f>
        <v>1696.5</v>
      </c>
      <c r="G41" s="57">
        <f t="shared" si="1"/>
        <v>54.227265462681792</v>
      </c>
      <c r="H41" s="56">
        <f>Агрономы!H41+Зоотехники!H41+Ветеринары!H41+Воспр.стада!H41+'Инж-техн.'!H41+Энерг.электр.!H41+Мелиораторы!H41+Экономисты!H41+Бухгалтеры!H41+Экологи!H41+'Др. специал.'!H41</f>
        <v>2568</v>
      </c>
      <c r="I41" s="57">
        <f t="shared" si="2"/>
        <v>82.084065846252201</v>
      </c>
      <c r="J41" s="57">
        <f t="shared" si="3"/>
        <v>76.664726165420262</v>
      </c>
      <c r="K41" s="56">
        <f>Агрономы!K41+Зоотехники!K41+Ветеринары!K41+Воспр.стада!K41+'Инж-техн.'!K41+Энерг.электр.!K41+Мелиораторы!K41+Экономисты!K41+Бухгалтеры!K41+Экологи!K41+'Др. специал.'!K41</f>
        <v>1218</v>
      </c>
      <c r="L41" s="57">
        <f t="shared" si="4"/>
        <v>38.932395716797188</v>
      </c>
      <c r="M41" s="56">
        <f>Агрономы!M41+Зоотехники!M41+Ветеринары!M41+Воспр.стада!M41+'Инж-техн.'!M41+Энерг.электр.!M41+Мелиораторы!M41+Экономисты!M41+Бухгалтеры!M41+Экологи!M41+'Др. специал.'!M41</f>
        <v>1350</v>
      </c>
      <c r="N41" s="57">
        <f t="shared" si="5"/>
        <v>43.151670129455013</v>
      </c>
      <c r="O41" s="56">
        <f>Агрономы!O41+Зоотехники!O41+Ветеринары!O41+Воспр.стада!O41+'Инж-техн.'!O41+Энерг.электр.!O41+Мелиораторы!O41+Экономисты!O41+Бухгалтеры!O41+Экологи!O41+'Др. специал.'!O41</f>
        <v>560.5</v>
      </c>
      <c r="P41" s="57">
        <f t="shared" si="6"/>
        <v>17.915934153747802</v>
      </c>
      <c r="Q41" s="56">
        <f>Агрономы!Q41+Зоотехники!Q41+Ветеринары!Q41+Воспр.стада!Q41+'Инж-техн.'!Q41+Энерг.электр.!Q41+Мелиораторы!Q41+Экономисты!Q41+Бухгалтеры!Q41+Экологи!Q41+'Др. специал.'!Q41</f>
        <v>8</v>
      </c>
      <c r="R41" s="57">
        <f t="shared" si="7"/>
        <v>1.4272970561998217</v>
      </c>
      <c r="S41" s="56">
        <f>Агрономы!S41+Зоотехники!S41+Ветеринары!S41+Воспр.стада!S41+'Инж-техн.'!S41+Энерг.электр.!S41+Мелиораторы!S41+Экономисты!S41+Бухгалтеры!S41+Экологи!S41+'Др. специал.'!S41</f>
        <v>273</v>
      </c>
      <c r="T41" s="57">
        <f t="shared" si="8"/>
        <v>8.7262266261786809</v>
      </c>
      <c r="U41" s="56">
        <f>Агрономы!U41+Зоотехники!U41+Ветеринары!U41+Воспр.стада!U41+'Инж-техн.'!U41+Энерг.электр.!U41+Мелиораторы!U41+Экономисты!U41+Бухгалтеры!U41+Экологи!U41+'Др. специал.'!U41</f>
        <v>225</v>
      </c>
      <c r="V41" s="57">
        <f t="shared" si="9"/>
        <v>7.1919450215758349</v>
      </c>
      <c r="W41" s="56">
        <f>Агрономы!W41+Зоотехники!W41+Ветеринары!W41+Воспр.стада!W41+'Инж-техн.'!W41+Энерг.электр.!W41+Мелиораторы!W41+Экономисты!W41+Бухгалтеры!W41+Экологи!W41+'Др. специал.'!W41</f>
        <v>253</v>
      </c>
      <c r="X41" s="57">
        <f t="shared" si="10"/>
        <v>8.0869426242608267</v>
      </c>
      <c r="Y41" s="56">
        <f>Агрономы!Y41+Зоотехники!Y41+Ветеринары!Y41+Воспр.стада!Y41+'Инж-техн.'!Y41+Энерг.электр.!Y41+Мелиораторы!Y41+Экономисты!Y41+Бухгалтеры!Y41+Экологи!Y41+'Др. специал.'!Y41</f>
        <v>376</v>
      </c>
      <c r="Z41" s="57">
        <f t="shared" si="11"/>
        <v>12.018539236055616</v>
      </c>
      <c r="AA41" s="56">
        <f>Агрономы!AA41+Зоотехники!AA41+Ветеринары!AA41+Воспр.стада!AA41+'Инж-техн.'!AA41+Энерг.электр.!AA41+Мелиораторы!AA41+Экономисты!AA41+Бухгалтеры!AA41+Экологи!AA41+'Др. специал.'!AA41</f>
        <v>19</v>
      </c>
      <c r="AB41" s="57">
        <f t="shared" si="12"/>
        <v>0.60731980182195944</v>
      </c>
      <c r="AC41" s="57">
        <f t="shared" si="13"/>
        <v>5.0531914893617014</v>
      </c>
      <c r="AD41" s="56">
        <f>Агрономы!AD41+Зоотехники!AD41+Ветеринары!AD41+Воспр.стада!AD41+'Инж-техн.'!AD41+Энерг.электр.!AD41+Мелиораторы!AD41+Экономисты!AD41+Бухгалтеры!AD41+Экологи!AD41+'Др. специал.'!AD41</f>
        <v>329</v>
      </c>
      <c r="AE41" s="57">
        <f t="shared" si="14"/>
        <v>10.516221831548664</v>
      </c>
      <c r="AF41" s="56">
        <f>Агрономы!AF41+Зоотехники!AF41+Ветеринары!AF41+Воспр.стада!AF41+'Инж-техн.'!AF41+Энерг.электр.!AF41+Мелиораторы!AF41+Экономисты!AF41+Бухгалтеры!AF41+Экологи!AF41+'Др. специал.'!AF41</f>
        <v>3</v>
      </c>
      <c r="AG41" s="55">
        <f t="shared" si="15"/>
        <v>9.5892600287677807E-2</v>
      </c>
      <c r="AH41" s="42"/>
      <c r="AI41" s="42"/>
    </row>
    <row r="42" spans="1:35" x14ac:dyDescent="0.25">
      <c r="A42" s="93">
        <v>31</v>
      </c>
      <c r="B42" s="94" t="s">
        <v>64</v>
      </c>
      <c r="C42" s="56">
        <f>Агрономы!C42+Зоотехники!C42+Ветеринары!C42+Воспр.стада!C42+'Инж-техн.'!C42+Энерг.электр.!C42+Мелиораторы!C42+Экономисты!C42+Бухгалтеры!C42+Экологи!C42+'Др. специал.'!C42</f>
        <v>1297</v>
      </c>
      <c r="D42" s="56">
        <f>Агрономы!D42+Зоотехники!D42+Ветеринары!D42+Воспр.стада!D42+'Инж-техн.'!D42+Энерг.электр.!D42+Мелиораторы!D42+Экономисты!D42+Бухгалтеры!D42+Экологи!D42+'Др. специал.'!D42</f>
        <v>1247</v>
      </c>
      <c r="E42" s="57">
        <f t="shared" si="0"/>
        <v>96.144949884348492</v>
      </c>
      <c r="F42" s="56">
        <f>Агрономы!F42+Зоотехники!F42+Ветеринары!F42+Воспр.стада!F42+'Инж-техн.'!F42+Энерг.электр.!F42+Мелиораторы!F42+Экономисты!F42+Бухгалтеры!F42+Экологи!F42+'Др. специал.'!F42</f>
        <v>850</v>
      </c>
      <c r="G42" s="57">
        <f t="shared" si="1"/>
        <v>68.163592622293507</v>
      </c>
      <c r="H42" s="56">
        <f>Агрономы!H42+Зоотехники!H42+Ветеринары!H42+Воспр.стада!H42+'Инж-техн.'!H42+Энерг.электр.!H42+Мелиораторы!H42+Экономисты!H42+Бухгалтеры!H42+Экологи!H42+'Др. специал.'!H42</f>
        <v>1106</v>
      </c>
      <c r="I42" s="57">
        <f t="shared" si="2"/>
        <v>88.692862870890139</v>
      </c>
      <c r="J42" s="57">
        <f t="shared" si="3"/>
        <v>85.273708558211254</v>
      </c>
      <c r="K42" s="56">
        <f>Агрономы!K42+Зоотехники!K42+Ветеринары!K42+Воспр.стада!K42+'Инж-техн.'!K42+Энерг.электр.!K42+Мелиораторы!K42+Экономисты!K42+Бухгалтеры!K42+Экологи!K42+'Др. специал.'!K42</f>
        <v>704</v>
      </c>
      <c r="L42" s="57">
        <f t="shared" si="4"/>
        <v>56.455493183640741</v>
      </c>
      <c r="M42" s="56">
        <f>Агрономы!M42+Зоотехники!M42+Ветеринары!M42+Воспр.стада!M42+'Инж-техн.'!M42+Энерг.электр.!M42+Мелиораторы!M42+Экономисты!M42+Бухгалтеры!M42+Экологи!M42+'Др. специал.'!M42</f>
        <v>402</v>
      </c>
      <c r="N42" s="57">
        <f t="shared" si="5"/>
        <v>32.237369687249398</v>
      </c>
      <c r="O42" s="56">
        <f>Агрономы!O42+Зоотехники!O42+Ветеринары!O42+Воспр.стада!O42+'Инж-техн.'!O42+Энерг.электр.!O42+Мелиораторы!O42+Экономисты!O42+Бухгалтеры!O42+Экологи!O42+'Др. специал.'!O42</f>
        <v>141</v>
      </c>
      <c r="P42" s="57">
        <f t="shared" si="6"/>
        <v>11.307137129109863</v>
      </c>
      <c r="Q42" s="56">
        <f>Агрономы!Q42+Зоотехники!Q42+Ветеринары!Q42+Воспр.стада!Q42+'Инж-техн.'!Q42+Энерг.электр.!Q42+Мелиораторы!Q42+Экономисты!Q42+Бухгалтеры!Q42+Экологи!Q42+'Др. специал.'!Q42</f>
        <v>0</v>
      </c>
      <c r="R42" s="57">
        <f t="shared" si="7"/>
        <v>0</v>
      </c>
      <c r="S42" s="56">
        <f>Агрономы!S42+Зоотехники!S42+Ветеринары!S42+Воспр.стада!S42+'Инж-техн.'!S42+Энерг.электр.!S42+Мелиораторы!S42+Экономисты!S42+Бухгалтеры!S42+Экологи!S42+'Др. специал.'!S42</f>
        <v>185</v>
      </c>
      <c r="T42" s="57">
        <f t="shared" si="8"/>
        <v>14.83560545308741</v>
      </c>
      <c r="U42" s="56">
        <f>Агрономы!U42+Зоотехники!U42+Ветеринары!U42+Воспр.стада!U42+'Инж-техн.'!U42+Энерг.электр.!U42+Мелиораторы!U42+Экономисты!U42+Бухгалтеры!U42+Экологи!U42+'Др. специал.'!U42</f>
        <v>69</v>
      </c>
      <c r="V42" s="57">
        <f t="shared" si="9"/>
        <v>5.533279871692061</v>
      </c>
      <c r="W42" s="56">
        <f>Агрономы!W42+Зоотехники!W42+Ветеринары!W42+Воспр.стада!W42+'Инж-техн.'!W42+Энерг.электр.!W42+Мелиораторы!W42+Экономисты!W42+Бухгалтеры!W42+Экологи!W42+'Др. специал.'!W42</f>
        <v>73</v>
      </c>
      <c r="X42" s="57">
        <f t="shared" si="10"/>
        <v>5.8540497193263832</v>
      </c>
      <c r="Y42" s="56">
        <f>Агрономы!Y42+Зоотехники!Y42+Ветеринары!Y42+Воспр.стада!Y42+'Инж-техн.'!Y42+Энерг.электр.!Y42+Мелиораторы!Y42+Экономисты!Y42+Бухгалтеры!Y42+Экологи!Y42+'Др. специал.'!Y42</f>
        <v>229</v>
      </c>
      <c r="Z42" s="57">
        <f t="shared" si="11"/>
        <v>18.364073777064956</v>
      </c>
      <c r="AA42" s="56">
        <f>Агрономы!AA42+Зоотехники!AA42+Ветеринары!AA42+Воспр.стада!AA42+'Инж-техн.'!AA42+Энерг.электр.!AA42+Мелиораторы!AA42+Экономисты!AA42+Бухгалтеры!AA42+Экологи!AA42+'Др. специал.'!AA42</f>
        <v>4</v>
      </c>
      <c r="AB42" s="57">
        <f t="shared" si="12"/>
        <v>0.32076984763432237</v>
      </c>
      <c r="AC42" s="57">
        <f t="shared" si="13"/>
        <v>1.7467248908296942</v>
      </c>
      <c r="AD42" s="56">
        <f>Агрономы!AD42+Зоотехники!AD42+Ветеринары!AD42+Воспр.стада!AD42+'Инж-техн.'!AD42+Энерг.электр.!AD42+Мелиораторы!AD42+Экономисты!AD42+Бухгалтеры!AD42+Экологи!AD42+'Др. специал.'!AD42</f>
        <v>242</v>
      </c>
      <c r="AE42" s="57">
        <f t="shared" si="14"/>
        <v>19.406575781876505</v>
      </c>
      <c r="AF42" s="56">
        <f>Агрономы!AF42+Зоотехники!AF42+Ветеринары!AF42+Воспр.стада!AF42+'Инж-техн.'!AF42+Энерг.электр.!AF42+Мелиораторы!AF42+Экономисты!AF42+Бухгалтеры!AF42+Экологи!AF42+'Др. специал.'!AF42</f>
        <v>0</v>
      </c>
      <c r="AG42" s="55">
        <f t="shared" si="15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56">
        <f>Агрономы!C43+Зоотехники!C43+Ветеринары!C43+Воспр.стада!C43+'Инж-техн.'!C43+Энерг.электр.!C43+Мелиораторы!C43+Экономисты!C43+Бухгалтеры!C43+Экологи!C43+'Др. специал.'!C43</f>
        <v>2448</v>
      </c>
      <c r="D43" s="56">
        <f>Агрономы!D43+Зоотехники!D43+Ветеринары!D43+Воспр.стада!D43+'Инж-техн.'!D43+Энерг.электр.!D43+Мелиораторы!D43+Экономисты!D43+Бухгалтеры!D43+Экологи!D43+'Др. специал.'!D43</f>
        <v>2357</v>
      </c>
      <c r="E43" s="57">
        <f t="shared" si="0"/>
        <v>96.282679738562095</v>
      </c>
      <c r="F43" s="56">
        <f>Агрономы!F43+Зоотехники!F43+Ветеринары!F43+Воспр.стада!F43+'Инж-техн.'!F43+Энерг.электр.!F43+Мелиораторы!F43+Экономисты!F43+Бухгалтеры!F43+Экологи!F43+'Др. специал.'!F43</f>
        <v>1321</v>
      </c>
      <c r="G43" s="57">
        <f t="shared" si="1"/>
        <v>56.045820958845994</v>
      </c>
      <c r="H43" s="56">
        <f>Агрономы!H43+Зоотехники!H43+Ветеринары!H43+Воспр.стада!H43+'Инж-техн.'!H43+Энерг.электр.!H43+Мелиораторы!H43+Экономисты!H43+Бухгалтеры!H43+Экологи!H43+'Др. специал.'!H43</f>
        <v>2170</v>
      </c>
      <c r="I43" s="57">
        <f t="shared" si="2"/>
        <v>92.066185829444208</v>
      </c>
      <c r="J43" s="57">
        <f t="shared" si="3"/>
        <v>88.643790849673195</v>
      </c>
      <c r="K43" s="56">
        <f>Агрономы!K43+Зоотехники!K43+Ветеринары!K43+Воспр.стада!K43+'Инж-техн.'!K43+Энерг.электр.!K43+Мелиораторы!K43+Экономисты!K43+Бухгалтеры!K43+Экологи!K43+'Др. специал.'!K43</f>
        <v>1309</v>
      </c>
      <c r="L43" s="57">
        <f t="shared" si="4"/>
        <v>55.536699193890534</v>
      </c>
      <c r="M43" s="56">
        <f>Агрономы!M43+Зоотехники!M43+Ветеринары!M43+Воспр.стада!M43+'Инж-техн.'!M43+Энерг.электр.!M43+Мелиораторы!M43+Экономисты!M43+Бухгалтеры!M43+Экологи!M43+'Др. специал.'!M43</f>
        <v>861</v>
      </c>
      <c r="N43" s="57">
        <f t="shared" si="5"/>
        <v>36.529486635553674</v>
      </c>
      <c r="O43" s="56">
        <f>Агрономы!O43+Зоотехники!O43+Ветеринары!O43+Воспр.стада!O43+'Инж-техн.'!O43+Энерг.электр.!O43+Мелиораторы!O43+Экономисты!O43+Бухгалтеры!O43+Экологи!O43+'Др. специал.'!O43</f>
        <v>187</v>
      </c>
      <c r="P43" s="57">
        <f t="shared" si="6"/>
        <v>7.9338141705557916</v>
      </c>
      <c r="Q43" s="56">
        <f>Агрономы!Q43+Зоотехники!Q43+Ветеринары!Q43+Воспр.стада!Q43+'Инж-техн.'!Q43+Энерг.электр.!Q43+Мелиораторы!Q43+Экономисты!Q43+Бухгалтеры!Q43+Экологи!Q43+'Др. специал.'!Q43</f>
        <v>5</v>
      </c>
      <c r="R43" s="57">
        <f t="shared" si="7"/>
        <v>2.6737967914438503</v>
      </c>
      <c r="S43" s="56">
        <f>Агрономы!S43+Зоотехники!S43+Ветеринары!S43+Воспр.стада!S43+'Инж-техн.'!S43+Энерг.электр.!S43+Мелиораторы!S43+Экономисты!S43+Бухгалтеры!S43+Экологи!S43+'Др. специал.'!S43</f>
        <v>373</v>
      </c>
      <c r="T43" s="57">
        <f t="shared" si="8"/>
        <v>15.825201527365296</v>
      </c>
      <c r="U43" s="56">
        <f>Агрономы!U43+Зоотехники!U43+Ветеринары!U43+Воспр.стада!U43+'Инж-техн.'!U43+Энерг.электр.!U43+Мелиораторы!U43+Экономисты!U43+Бухгалтеры!U43+Экологи!U43+'Др. специал.'!U43</f>
        <v>207</v>
      </c>
      <c r="V43" s="57">
        <f t="shared" si="9"/>
        <v>8.7823504454815442</v>
      </c>
      <c r="W43" s="56">
        <f>Агрономы!W43+Зоотехники!W43+Ветеринары!W43+Воспр.стада!W43+'Инж-техн.'!W43+Энерг.электр.!W43+Мелиораторы!W43+Экономисты!W43+Бухгалтеры!W43+Экологи!W43+'Др. специал.'!W43</f>
        <v>137</v>
      </c>
      <c r="X43" s="57">
        <f t="shared" si="10"/>
        <v>5.8124734832414084</v>
      </c>
      <c r="Y43" s="56">
        <f>Агрономы!Y43+Зоотехники!Y43+Ветеринары!Y43+Воспр.стада!Y43+'Инж-техн.'!Y43+Энерг.электр.!Y43+Мелиораторы!Y43+Экономисты!Y43+Бухгалтеры!Y43+Экологи!Y43+'Др. специал.'!Y43</f>
        <v>474</v>
      </c>
      <c r="Z43" s="57">
        <f t="shared" si="11"/>
        <v>20.11030971574035</v>
      </c>
      <c r="AA43" s="56">
        <f>Агрономы!AA43+Зоотехники!AA43+Ветеринары!AA43+Воспр.стада!AA43+'Инж-техн.'!AA43+Энерг.электр.!AA43+Мелиораторы!AA43+Экономисты!AA43+Бухгалтеры!AA43+Экологи!AA43+'Др. специал.'!AA43</f>
        <v>46</v>
      </c>
      <c r="AB43" s="57">
        <f t="shared" si="12"/>
        <v>1.9516334323292319</v>
      </c>
      <c r="AC43" s="57">
        <f t="shared" si="13"/>
        <v>9.7046413502109701</v>
      </c>
      <c r="AD43" s="56">
        <f>Агрономы!AD43+Зоотехники!AD43+Ветеринары!AD43+Воспр.стада!AD43+'Инж-техн.'!AD43+Энерг.электр.!AD43+Мелиораторы!AD43+Экономисты!AD43+Бухгалтеры!AD43+Экологи!AD43+'Др. специал.'!AD43</f>
        <v>374</v>
      </c>
      <c r="AE43" s="57">
        <f t="shared" si="14"/>
        <v>15.867628341111583</v>
      </c>
      <c r="AF43" s="56">
        <f>Агрономы!AF43+Зоотехники!AF43+Ветеринары!AF43+Воспр.стада!AF43+'Инж-техн.'!AF43+Энерг.электр.!AF43+Мелиораторы!AF43+Экономисты!AF43+Бухгалтеры!AF43+Экологи!AF43+'Др. специал.'!AF43</f>
        <v>0</v>
      </c>
      <c r="AG43" s="55">
        <f t="shared" si="15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56">
        <f>Агрономы!C44+Зоотехники!C44+Ветеринары!C44+Воспр.стада!C44+'Инж-техн.'!C44+Энерг.электр.!C44+Мелиораторы!C44+Экономисты!C44+Бухгалтеры!C44+Экологи!C44+'Др. специал.'!C44</f>
        <v>5331</v>
      </c>
      <c r="D44" s="56">
        <f>Агрономы!D44+Зоотехники!D44+Ветеринары!D44+Воспр.стада!D44+'Инж-техн.'!D44+Энерг.электр.!D44+Мелиораторы!D44+Экономисты!D44+Бухгалтеры!D44+Экологи!D44+'Др. специал.'!D44</f>
        <v>4991</v>
      </c>
      <c r="E44" s="57">
        <f t="shared" si="0"/>
        <v>93.622209716751087</v>
      </c>
      <c r="F44" s="56">
        <f>Агрономы!F44+Зоотехники!F44+Ветеринары!F44+Воспр.стада!F44+'Инж-техн.'!F44+Энерг.электр.!F44+Мелиораторы!F44+Экономисты!F44+Бухгалтеры!F44+Экологи!F44+'Др. специал.'!F44</f>
        <v>2497</v>
      </c>
      <c r="G44" s="57">
        <f t="shared" si="1"/>
        <v>50.030054097375277</v>
      </c>
      <c r="H44" s="56">
        <f>Агрономы!H44+Зоотехники!H44+Ветеринары!H44+Воспр.стада!H44+'Инж-техн.'!H44+Энерг.электр.!H44+Мелиораторы!H44+Экономисты!H44+Бухгалтеры!H44+Экологи!H44+'Др. специал.'!H44</f>
        <v>4619</v>
      </c>
      <c r="I44" s="57">
        <f t="shared" si="2"/>
        <v>92.546583850931668</v>
      </c>
      <c r="J44" s="57">
        <f t="shared" si="3"/>
        <v>86.644156818608138</v>
      </c>
      <c r="K44" s="56">
        <f>Агрономы!K44+Зоотехники!K44+Ветеринары!K44+Воспр.стада!K44+'Инж-техн.'!K44+Энерг.электр.!K44+Мелиораторы!K44+Экономисты!K44+Бухгалтеры!K44+Экологи!K44+'Др. специал.'!K44</f>
        <v>2198</v>
      </c>
      <c r="L44" s="57">
        <f t="shared" si="4"/>
        <v>44.039270687237028</v>
      </c>
      <c r="M44" s="56">
        <f>Агрономы!M44+Зоотехники!M44+Ветеринары!M44+Воспр.стада!M44+'Инж-техн.'!M44+Энерг.электр.!M44+Мелиораторы!M44+Экономисты!M44+Бухгалтеры!M44+Экологи!M44+'Др. специал.'!M44</f>
        <v>2421</v>
      </c>
      <c r="N44" s="57">
        <f t="shared" si="5"/>
        <v>48.507313163694647</v>
      </c>
      <c r="O44" s="56">
        <f>Агрономы!O44+Зоотехники!O44+Ветеринары!O44+Воспр.стада!O44+'Инж-техн.'!O44+Энерг.электр.!O44+Мелиораторы!O44+Экономисты!O44+Бухгалтеры!O44+Экологи!O44+'Др. специал.'!O44</f>
        <v>372</v>
      </c>
      <c r="P44" s="57">
        <f t="shared" si="6"/>
        <v>7.4534161490683228</v>
      </c>
      <c r="Q44" s="56">
        <f>Агрономы!Q44+Зоотехники!Q44+Ветеринары!Q44+Воспр.стада!Q44+'Инж-техн.'!Q44+Энерг.электр.!Q44+Мелиораторы!Q44+Экономисты!Q44+Бухгалтеры!Q44+Экологи!Q44+'Др. специал.'!Q44</f>
        <v>23</v>
      </c>
      <c r="R44" s="57">
        <f t="shared" si="7"/>
        <v>6.182795698924731</v>
      </c>
      <c r="S44" s="56">
        <f>Агрономы!S44+Зоотехники!S44+Ветеринары!S44+Воспр.стада!S44+'Инж-техн.'!S44+Энерг.электр.!S44+Мелиораторы!S44+Экономисты!S44+Бухгалтеры!S44+Экологи!S44+'Др. специал.'!S44</f>
        <v>638</v>
      </c>
      <c r="T44" s="57">
        <f t="shared" si="8"/>
        <v>12.783009416950511</v>
      </c>
      <c r="U44" s="56">
        <f>Агрономы!U44+Зоотехники!U44+Ветеринары!U44+Воспр.стада!U44+'Инж-техн.'!U44+Энерг.электр.!U44+Мелиораторы!U44+Экономисты!U44+Бухгалтеры!U44+Экологи!U44+'Др. специал.'!U44</f>
        <v>453</v>
      </c>
      <c r="V44" s="57">
        <f t="shared" si="9"/>
        <v>9.0763374073332006</v>
      </c>
      <c r="W44" s="56">
        <f>Агрономы!W44+Зоотехники!W44+Ветеринары!W44+Воспр.стада!W44+'Инж-техн.'!W44+Энерг.электр.!W44+Мелиораторы!W44+Экономисты!W44+Бухгалтеры!W44+Экологи!W44+'Др. специал.'!W44</f>
        <v>223</v>
      </c>
      <c r="X44" s="57">
        <f t="shared" si="10"/>
        <v>4.4680424764576241</v>
      </c>
      <c r="Y44" s="56">
        <f>Агрономы!Y44+Зоотехники!Y44+Ветеринары!Y44+Воспр.стада!Y44+'Инж-техн.'!Y44+Энерг.электр.!Y44+Мелиораторы!Y44+Экономисты!Y44+Бухгалтеры!Y44+Экологи!Y44+'Др. специал.'!Y44</f>
        <v>667</v>
      </c>
      <c r="Z44" s="57">
        <f t="shared" si="11"/>
        <v>13.364055299539171</v>
      </c>
      <c r="AA44" s="56">
        <f>Агрономы!AA44+Зоотехники!AA44+Ветеринары!AA44+Воспр.стада!AA44+'Инж-техн.'!AA44+Энерг.электр.!AA44+Мелиораторы!AA44+Экономисты!AA44+Бухгалтеры!AA44+Экологи!AA44+'Др. специал.'!AA44</f>
        <v>54</v>
      </c>
      <c r="AB44" s="57">
        <f t="shared" si="12"/>
        <v>1.0819475055099179</v>
      </c>
      <c r="AC44" s="57">
        <f t="shared" si="13"/>
        <v>8.095952023988005</v>
      </c>
      <c r="AD44" s="56">
        <f>Агрономы!AD44+Зоотехники!AD44+Ветеринары!AD44+Воспр.стада!AD44+'Инж-техн.'!AD44+Энерг.электр.!AD44+Мелиораторы!AD44+Экономисты!AD44+Бухгалтеры!AD44+Экологи!AD44+'Др. специал.'!AD44</f>
        <v>549</v>
      </c>
      <c r="AE44" s="57">
        <f t="shared" si="14"/>
        <v>10.999799639350831</v>
      </c>
      <c r="AF44" s="56">
        <f>Агрономы!AF44+Зоотехники!AF44+Ветеринары!AF44+Воспр.стада!AF44+'Инж-техн.'!AF44+Энерг.электр.!AF44+Мелиораторы!AF44+Экономисты!AF44+Бухгалтеры!AF44+Экологи!AF44+'Др. специал.'!AF44</f>
        <v>1</v>
      </c>
      <c r="AG44" s="55">
        <f t="shared" si="15"/>
        <v>2.0036064916850331E-2</v>
      </c>
      <c r="AH44" s="42"/>
      <c r="AI44" s="42"/>
    </row>
    <row r="45" spans="1:35" x14ac:dyDescent="0.25">
      <c r="A45" s="93">
        <v>34</v>
      </c>
      <c r="B45" s="96" t="s">
        <v>67</v>
      </c>
      <c r="C45" s="56">
        <f>Агрономы!C45+Зоотехники!C45+Ветеринары!C45+Воспр.стада!C45+'Инж-техн.'!C45+Энерг.электр.!C45+Мелиораторы!C45+Экономисты!C45+Бухгалтеры!C45+Экологи!C45+'Др. специал.'!C45</f>
        <v>2212</v>
      </c>
      <c r="D45" s="56">
        <f>Агрономы!D45+Зоотехники!D45+Ветеринары!D45+Воспр.стада!D45+'Инж-техн.'!D45+Энерг.электр.!D45+Мелиораторы!D45+Экономисты!D45+Бухгалтеры!D45+Экологи!D45+'Др. специал.'!D45</f>
        <v>2067</v>
      </c>
      <c r="E45" s="57">
        <f t="shared" si="0"/>
        <v>93.44484629294756</v>
      </c>
      <c r="F45" s="56">
        <f>Агрономы!F45+Зоотехники!F45+Ветеринары!F45+Воспр.стада!F45+'Инж-техн.'!F45+Энерг.электр.!F45+Мелиораторы!F45+Экономисты!F45+Бухгалтеры!F45+Экологи!F45+'Др. специал.'!F45</f>
        <v>1476</v>
      </c>
      <c r="G45" s="57">
        <f t="shared" si="1"/>
        <v>71.407837445573293</v>
      </c>
      <c r="H45" s="56">
        <f>Агрономы!H45+Зоотехники!H45+Ветеринары!H45+Воспр.стада!H45+'Инж-техн.'!H45+Энерг.электр.!H45+Мелиораторы!H45+Экономисты!H45+Бухгалтеры!H45+Экологи!H45+'Др. специал.'!H45</f>
        <v>1846</v>
      </c>
      <c r="I45" s="57">
        <f t="shared" si="2"/>
        <v>89.308176100628927</v>
      </c>
      <c r="J45" s="57">
        <f t="shared" si="3"/>
        <v>83.45388788426763</v>
      </c>
      <c r="K45" s="56">
        <f>Агрономы!K45+Зоотехники!K45+Ветеринары!K45+Воспр.стада!K45+'Инж-техн.'!K45+Энерг.электр.!K45+Мелиораторы!K45+Экономисты!K45+Бухгалтеры!K45+Экологи!K45+'Др. специал.'!K45</f>
        <v>874</v>
      </c>
      <c r="L45" s="57">
        <f t="shared" si="4"/>
        <v>42.283502660861153</v>
      </c>
      <c r="M45" s="56">
        <f>Агрономы!M45+Зоотехники!M45+Ветеринары!M45+Воспр.стада!M45+'Инж-техн.'!M45+Энерг.электр.!M45+Мелиораторы!M45+Экономисты!M45+Бухгалтеры!M45+Экологи!M45+'Др. специал.'!M45</f>
        <v>972</v>
      </c>
      <c r="N45" s="57">
        <f t="shared" si="5"/>
        <v>47.024673439767781</v>
      </c>
      <c r="O45" s="56">
        <f>Агрономы!O45+Зоотехники!O45+Ветеринары!O45+Воспр.стада!O45+'Инж-техн.'!O45+Энерг.электр.!O45+Мелиораторы!O45+Экономисты!O45+Бухгалтеры!O45+Экологи!O45+'Др. специал.'!O45</f>
        <v>221</v>
      </c>
      <c r="P45" s="57">
        <f t="shared" si="6"/>
        <v>10.691823899371069</v>
      </c>
      <c r="Q45" s="56">
        <f>Агрономы!Q45+Зоотехники!Q45+Ветеринары!Q45+Воспр.стада!Q45+'Инж-техн.'!Q45+Энерг.электр.!Q45+Мелиораторы!Q45+Экономисты!Q45+Бухгалтеры!Q45+Экологи!Q45+'Др. специал.'!Q45</f>
        <v>18</v>
      </c>
      <c r="R45" s="57">
        <f t="shared" si="7"/>
        <v>8.1447963800904972</v>
      </c>
      <c r="S45" s="56">
        <f>Агрономы!S45+Зоотехники!S45+Ветеринары!S45+Воспр.стада!S45+'Инж-техн.'!S45+Энерг.электр.!S45+Мелиораторы!S45+Экономисты!S45+Бухгалтеры!S45+Экологи!S45+'Др. специал.'!S45</f>
        <v>332</v>
      </c>
      <c r="T45" s="57">
        <f t="shared" si="8"/>
        <v>16.06192549588776</v>
      </c>
      <c r="U45" s="56">
        <f>Агрономы!U45+Зоотехники!U45+Ветеринары!U45+Воспр.стада!U45+'Инж-техн.'!U45+Энерг.электр.!U45+Мелиораторы!U45+Экономисты!U45+Бухгалтеры!U45+Экологи!U45+'Др. специал.'!U45</f>
        <v>182</v>
      </c>
      <c r="V45" s="57">
        <f t="shared" si="9"/>
        <v>8.8050314465408803</v>
      </c>
      <c r="W45" s="56">
        <f>Агрономы!W45+Зоотехники!W45+Ветеринары!W45+Воспр.стада!W45+'Инж-техн.'!W45+Энерг.электр.!W45+Мелиораторы!W45+Экономисты!W45+Бухгалтеры!W45+Экологи!W45+'Др. специал.'!W45</f>
        <v>149</v>
      </c>
      <c r="X45" s="57">
        <f t="shared" si="10"/>
        <v>7.2085147556845666</v>
      </c>
      <c r="Y45" s="56">
        <f>Агрономы!Y45+Зоотехники!Y45+Ветеринары!Y45+Воспр.стада!Y45+'Инж-техн.'!Y45+Энерг.электр.!Y45+Мелиораторы!Y45+Экономисты!Y45+Бухгалтеры!Y45+Экологи!Y45+'Др. специал.'!Y45</f>
        <v>231</v>
      </c>
      <c r="Z45" s="57">
        <f t="shared" si="11"/>
        <v>11.175616835994195</v>
      </c>
      <c r="AA45" s="56">
        <f>Агрономы!AA45+Зоотехники!AA45+Ветеринары!AA45+Воспр.стада!AA45+'Инж-техн.'!AA45+Энерг.электр.!AA45+Мелиораторы!AA45+Экономисты!AA45+Бухгалтеры!AA45+Экологи!AA45+'Др. специал.'!AA45</f>
        <v>30</v>
      </c>
      <c r="AB45" s="57">
        <f t="shared" si="12"/>
        <v>1.4513788098693758</v>
      </c>
      <c r="AC45" s="57">
        <f t="shared" si="13"/>
        <v>12.987012987012985</v>
      </c>
      <c r="AD45" s="56">
        <f>Агрономы!AD45+Зоотехники!AD45+Ветеринары!AD45+Воспр.стада!AD45+'Инж-техн.'!AD45+Энерг.электр.!AD45+Мелиораторы!AD45+Экономисты!AD45+Бухгалтеры!AD45+Экологи!AD45+'Др. специал.'!AD45</f>
        <v>207</v>
      </c>
      <c r="AE45" s="57">
        <f t="shared" si="14"/>
        <v>10.014513788098693</v>
      </c>
      <c r="AF45" s="56">
        <f>Агрономы!AF45+Зоотехники!AF45+Ветеринары!AF45+Воспр.стада!AF45+'Инж-техн.'!AF45+Энерг.электр.!AF45+Мелиораторы!AF45+Экономисты!AF45+Бухгалтеры!AF45+Экологи!AF45+'Др. специал.'!AF45</f>
        <v>0</v>
      </c>
      <c r="AG45" s="55">
        <f t="shared" si="15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56">
        <f>Агрономы!C46+Зоотехники!C46+Ветеринары!C46+Воспр.стада!C46+'Инж-техн.'!C46+Энерг.электр.!C46+Мелиораторы!C46+Экономисты!C46+Бухгалтеры!C46+Экологи!C46+'Др. специал.'!C46</f>
        <v>1077</v>
      </c>
      <c r="D46" s="56">
        <f>Агрономы!D46+Зоотехники!D46+Ветеринары!D46+Воспр.стада!D46+'Инж-техн.'!D46+Энерг.электр.!D46+Мелиораторы!D46+Экономисты!D46+Бухгалтеры!D46+Экологи!D46+'Др. специал.'!D46</f>
        <v>980</v>
      </c>
      <c r="E46" s="57">
        <f t="shared" si="0"/>
        <v>90.993500464252548</v>
      </c>
      <c r="F46" s="56">
        <f>Агрономы!F46+Зоотехники!F46+Ветеринары!F46+Воспр.стада!F46+'Инж-техн.'!F46+Энерг.электр.!F46+Мелиораторы!F46+Экономисты!F46+Бухгалтеры!F46+Экологи!F46+'Др. специал.'!F46</f>
        <v>686</v>
      </c>
      <c r="G46" s="57">
        <f t="shared" si="1"/>
        <v>70</v>
      </c>
      <c r="H46" s="56">
        <f>Агрономы!H46+Зоотехники!H46+Ветеринары!H46+Воспр.стада!H46+'Инж-техн.'!H46+Энерг.электр.!H46+Мелиораторы!H46+Экономисты!H46+Бухгалтеры!H46+Экологи!H46+'Др. специал.'!H46</f>
        <v>843</v>
      </c>
      <c r="I46" s="57">
        <f t="shared" si="2"/>
        <v>86.020408163265301</v>
      </c>
      <c r="J46" s="57">
        <f t="shared" si="3"/>
        <v>78.272980501392752</v>
      </c>
      <c r="K46" s="56">
        <f>Агрономы!K46+Зоотехники!K46+Ветеринары!K46+Воспр.стада!K46+'Инж-техн.'!K46+Энерг.электр.!K46+Мелиораторы!K46+Экономисты!K46+Бухгалтеры!K46+Экологи!K46+'Др. специал.'!K46</f>
        <v>486</v>
      </c>
      <c r="L46" s="57">
        <f t="shared" si="4"/>
        <v>49.591836734693878</v>
      </c>
      <c r="M46" s="56">
        <f>Агрономы!M46+Зоотехники!M46+Ветеринары!M46+Воспр.стада!M46+'Инж-техн.'!M46+Энерг.электр.!M46+Мелиораторы!M46+Экономисты!M46+Бухгалтеры!M46+Экологи!M46+'Др. специал.'!M46</f>
        <v>357</v>
      </c>
      <c r="N46" s="57">
        <f t="shared" si="5"/>
        <v>36.428571428571423</v>
      </c>
      <c r="O46" s="56">
        <f>Агрономы!O46+Зоотехники!O46+Ветеринары!O46+Воспр.стада!O46+'Инж-техн.'!O46+Энерг.электр.!O46+Мелиораторы!O46+Экономисты!O46+Бухгалтеры!O46+Экологи!O46+'Др. специал.'!O46</f>
        <v>137</v>
      </c>
      <c r="P46" s="57">
        <f t="shared" si="6"/>
        <v>13.979591836734695</v>
      </c>
      <c r="Q46" s="56">
        <f>Агрономы!Q46+Зоотехники!Q46+Ветеринары!Q46+Воспр.стада!Q46+'Инж-техн.'!Q46+Энерг.электр.!Q46+Мелиораторы!Q46+Экономисты!Q46+Бухгалтеры!Q46+Экологи!Q46+'Др. специал.'!Q46</f>
        <v>8</v>
      </c>
      <c r="R46" s="57">
        <f t="shared" si="7"/>
        <v>5.8394160583941606</v>
      </c>
      <c r="S46" s="56">
        <f>Агрономы!S46+Зоотехники!S46+Ветеринары!S46+Воспр.стада!S46+'Инж-техн.'!S46+Энерг.электр.!S46+Мелиораторы!S46+Экономисты!S46+Бухгалтеры!S46+Экологи!S46+'Др. специал.'!S46</f>
        <v>87</v>
      </c>
      <c r="T46" s="57">
        <f t="shared" si="8"/>
        <v>8.8775510204081627</v>
      </c>
      <c r="U46" s="56">
        <f>Агрономы!U46+Зоотехники!U46+Ветеринары!U46+Воспр.стада!U46+'Инж-техн.'!U46+Энерг.электр.!U46+Мелиораторы!U46+Экономисты!U46+Бухгалтеры!U46+Экологи!U46+'Др. специал.'!U46</f>
        <v>84</v>
      </c>
      <c r="V46" s="57">
        <f t="shared" si="9"/>
        <v>8.5714285714285712</v>
      </c>
      <c r="W46" s="56">
        <f>Агрономы!W46+Зоотехники!W46+Ветеринары!W46+Воспр.стада!W46+'Инж-техн.'!W46+Энерг.электр.!W46+Мелиораторы!W46+Экономисты!W46+Бухгалтеры!W46+Экологи!W46+'Др. специал.'!W46</f>
        <v>10</v>
      </c>
      <c r="X46" s="57">
        <f t="shared" si="10"/>
        <v>1.0204081632653061</v>
      </c>
      <c r="Y46" s="56">
        <f>Агрономы!Y46+Зоотехники!Y46+Ветеринары!Y46+Воспр.стада!Y46+'Инж-техн.'!Y46+Энерг.электр.!Y46+Мелиораторы!Y46+Экономисты!Y46+Бухгалтеры!Y46+Экологи!Y46+'Др. специал.'!Y46</f>
        <v>117</v>
      </c>
      <c r="Z46" s="57">
        <f t="shared" si="11"/>
        <v>11.938775510204081</v>
      </c>
      <c r="AA46" s="56">
        <f>Агрономы!AA46+Зоотехники!AA46+Ветеринары!AA46+Воспр.стада!AA46+'Инж-техн.'!AA46+Энерг.электр.!AA46+Мелиораторы!AA46+Экономисты!AA46+Бухгалтеры!AA46+Экологи!AA46+'Др. специал.'!AA46</f>
        <v>3</v>
      </c>
      <c r="AB46" s="57">
        <f t="shared" si="12"/>
        <v>0.30612244897959184</v>
      </c>
      <c r="AC46" s="57">
        <f t="shared" si="13"/>
        <v>2.5641025641025639</v>
      </c>
      <c r="AD46" s="56">
        <f>Агрономы!AD46+Зоотехники!AD46+Ветеринары!AD46+Воспр.стада!AD46+'Инж-техн.'!AD46+Энерг.электр.!AD46+Мелиораторы!AD46+Экономисты!AD46+Бухгалтеры!AD46+Экологи!AD46+'Др. специал.'!AD46</f>
        <v>97</v>
      </c>
      <c r="AE46" s="57">
        <f t="shared" si="14"/>
        <v>9.8979591836734695</v>
      </c>
      <c r="AF46" s="56">
        <f>Агрономы!AF46+Зоотехники!AF46+Ветеринары!AF46+Воспр.стада!AF46+'Инж-техн.'!AF46+Энерг.электр.!AF46+Мелиораторы!AF46+Экономисты!AF46+Бухгалтеры!AF46+Экологи!AF46+'Др. специал.'!AF46</f>
        <v>2</v>
      </c>
      <c r="AG46" s="55">
        <f t="shared" si="15"/>
        <v>0.20408163265306123</v>
      </c>
      <c r="AH46" s="42"/>
      <c r="AI46" s="42"/>
    </row>
    <row r="47" spans="1:35" x14ac:dyDescent="0.25">
      <c r="A47" s="93">
        <v>36</v>
      </c>
      <c r="B47" s="94" t="s">
        <v>69</v>
      </c>
      <c r="C47" s="56">
        <f>Агрономы!C47+Зоотехники!C47+Ветеринары!C47+Воспр.стада!C47+'Инж-техн.'!C47+Энерг.электр.!C47+Мелиораторы!C47+Экономисты!C47+Бухгалтеры!C47+Экологи!C47+'Др. специал.'!C47</f>
        <v>2376.23</v>
      </c>
      <c r="D47" s="56">
        <f>Агрономы!D47+Зоотехники!D47+Ветеринары!D47+Воспр.стада!D47+'Инж-техн.'!D47+Энерг.электр.!D47+Мелиораторы!D47+Экономисты!D47+Бухгалтеры!D47+Экологи!D47+'Др. специал.'!D47</f>
        <v>2145</v>
      </c>
      <c r="E47" s="57">
        <f t="shared" si="0"/>
        <v>90.269039613168758</v>
      </c>
      <c r="F47" s="56">
        <f>Агрономы!F47+Зоотехники!F47+Ветеринары!F47+Воспр.стада!F47+'Инж-техн.'!F47+Энерг.электр.!F47+Мелиораторы!F47+Экономисты!F47+Бухгалтеры!F47+Экологи!F47+'Др. специал.'!F47</f>
        <v>1606</v>
      </c>
      <c r="G47" s="57">
        <f t="shared" si="1"/>
        <v>74.871794871794876</v>
      </c>
      <c r="H47" s="56">
        <f>Агрономы!H47+Зоотехники!H47+Ветеринары!H47+Воспр.стада!H47+'Инж-техн.'!H47+Энерг.электр.!H47+Мелиораторы!H47+Экономисты!H47+Бухгалтеры!H47+Экологи!H47+'Др. специал.'!H47</f>
        <v>1795</v>
      </c>
      <c r="I47" s="57">
        <f t="shared" si="2"/>
        <v>83.682983682983675</v>
      </c>
      <c r="J47" s="57">
        <f t="shared" si="3"/>
        <v>75.539825690274085</v>
      </c>
      <c r="K47" s="56">
        <f>Агрономы!K47+Зоотехники!K47+Ветеринары!K47+Воспр.стада!K47+'Инж-техн.'!K47+Энерг.электр.!K47+Мелиораторы!K47+Экономисты!K47+Бухгалтеры!K47+Экологи!K47+'Др. специал.'!K47</f>
        <v>793</v>
      </c>
      <c r="L47" s="57">
        <f t="shared" si="4"/>
        <v>36.969696969696969</v>
      </c>
      <c r="M47" s="56">
        <f>Агрономы!M47+Зоотехники!M47+Ветеринары!M47+Воспр.стада!M47+'Инж-техн.'!M47+Энерг.электр.!M47+Мелиораторы!M47+Экономисты!M47+Бухгалтеры!M47+Экологи!M47+'Др. специал.'!M47</f>
        <v>1002</v>
      </c>
      <c r="N47" s="57">
        <f t="shared" si="5"/>
        <v>46.713286713286713</v>
      </c>
      <c r="O47" s="56">
        <f>Агрономы!O47+Зоотехники!O47+Ветеринары!O47+Воспр.стада!O47+'Инж-техн.'!O47+Энерг.электр.!O47+Мелиораторы!O47+Экономисты!O47+Бухгалтеры!O47+Экологи!O47+'Др. специал.'!O47</f>
        <v>350</v>
      </c>
      <c r="P47" s="57">
        <f t="shared" si="6"/>
        <v>16.317016317016318</v>
      </c>
      <c r="Q47" s="56">
        <f>Агрономы!Q47+Зоотехники!Q47+Ветеринары!Q47+Воспр.стада!Q47+'Инж-техн.'!Q47+Энерг.электр.!Q47+Мелиораторы!Q47+Экономисты!Q47+Бухгалтеры!Q47+Экологи!Q47+'Др. специал.'!Q47</f>
        <v>14</v>
      </c>
      <c r="R47" s="57">
        <f t="shared" si="7"/>
        <v>4</v>
      </c>
      <c r="S47" s="56">
        <f>Агрономы!S47+Зоотехники!S47+Ветеринары!S47+Воспр.стада!S47+'Инж-техн.'!S47+Энерг.электр.!S47+Мелиораторы!S47+Экономисты!S47+Бухгалтеры!S47+Экологи!S47+'Др. специал.'!S47</f>
        <v>197</v>
      </c>
      <c r="T47" s="57">
        <f t="shared" si="8"/>
        <v>9.1841491841491845</v>
      </c>
      <c r="U47" s="56">
        <f>Агрономы!U47+Зоотехники!U47+Ветеринары!U47+Воспр.стада!U47+'Инж-техн.'!U47+Энерг.электр.!U47+Мелиораторы!U47+Экономисты!U47+Бухгалтеры!U47+Экологи!U47+'Др. специал.'!U47</f>
        <v>227</v>
      </c>
      <c r="V47" s="57">
        <f t="shared" si="9"/>
        <v>10.582750582750583</v>
      </c>
      <c r="W47" s="56">
        <f>Агрономы!W47+Зоотехники!W47+Ветеринары!W47+Воспр.стада!W47+'Инж-техн.'!W47+Энерг.электр.!W47+Мелиораторы!W47+Экономисты!W47+Бухгалтеры!W47+Экологи!W47+'Др. специал.'!W47</f>
        <v>128</v>
      </c>
      <c r="X47" s="57">
        <f t="shared" si="10"/>
        <v>5.9673659673659678</v>
      </c>
      <c r="Y47" s="56">
        <f>Агрономы!Y47+Зоотехники!Y47+Ветеринары!Y47+Воспр.стада!Y47+'Инж-техн.'!Y47+Энерг.электр.!Y47+Мелиораторы!Y47+Экономисты!Y47+Бухгалтеры!Y47+Экологи!Y47+'Др. специал.'!Y47</f>
        <v>281</v>
      </c>
      <c r="Z47" s="57">
        <f t="shared" si="11"/>
        <v>13.100233100233099</v>
      </c>
      <c r="AA47" s="56">
        <f>Агрономы!AA47+Зоотехники!AA47+Ветеринары!AA47+Воспр.стада!AA47+'Инж-техн.'!AA47+Энерг.электр.!AA47+Мелиораторы!AA47+Экономисты!AA47+Бухгалтеры!AA47+Экологи!AA47+'Др. специал.'!AA47</f>
        <v>68</v>
      </c>
      <c r="AB47" s="57">
        <f t="shared" si="12"/>
        <v>3.1701631701631703</v>
      </c>
      <c r="AC47" s="57">
        <f t="shared" si="13"/>
        <v>24.199288256227756</v>
      </c>
      <c r="AD47" s="56">
        <f>Агрономы!AD47+Зоотехники!AD47+Ветеринары!AD47+Воспр.стада!AD47+'Инж-техн.'!AD47+Энерг.электр.!AD47+Мелиораторы!AD47+Экономисты!AD47+Бухгалтеры!AD47+Экологи!AD47+'Др. специал.'!AD47</f>
        <v>217</v>
      </c>
      <c r="AE47" s="57">
        <f t="shared" si="14"/>
        <v>10.116550116550115</v>
      </c>
      <c r="AF47" s="56">
        <f>Агрономы!AF47+Зоотехники!AF47+Ветеринары!AF47+Воспр.стада!AF47+'Инж-техн.'!AF47+Энерг.электр.!AF47+Мелиораторы!AF47+Экономисты!AF47+Бухгалтеры!AF47+Экологи!AF47+'Др. специал.'!AF47</f>
        <v>1</v>
      </c>
      <c r="AG47" s="55">
        <f t="shared" si="15"/>
        <v>4.6620046620046623E-2</v>
      </c>
      <c r="AH47" s="42"/>
      <c r="AI47" s="42"/>
    </row>
    <row r="48" spans="1:35" x14ac:dyDescent="0.25">
      <c r="A48" s="93">
        <v>37</v>
      </c>
      <c r="B48" s="94" t="s">
        <v>70</v>
      </c>
      <c r="C48" s="56">
        <f>Агрономы!C48+Зоотехники!C48+Ветеринары!C48+Воспр.стада!C48+'Инж-техн.'!C48+Энерг.электр.!C48+Мелиораторы!C48+Экономисты!C48+Бухгалтеры!C48+Экологи!C48+'Др. специал.'!C48</f>
        <v>2564</v>
      </c>
      <c r="D48" s="56">
        <f>Агрономы!D48+Зоотехники!D48+Ветеринары!D48+Воспр.стада!D48+'Инж-техн.'!D48+Энерг.электр.!D48+Мелиораторы!D48+Экономисты!D48+Бухгалтеры!D48+Экологи!D48+'Др. специал.'!D48</f>
        <v>2388</v>
      </c>
      <c r="E48" s="57">
        <f t="shared" si="0"/>
        <v>93.135725429017157</v>
      </c>
      <c r="F48" s="56">
        <f>Агрономы!F48+Зоотехники!F48+Ветеринары!F48+Воспр.стада!F48+'Инж-техн.'!F48+Энерг.электр.!F48+Мелиораторы!F48+Экономисты!F48+Бухгалтеры!F48+Экологи!F48+'Др. специал.'!F48</f>
        <v>1430</v>
      </c>
      <c r="G48" s="57">
        <f t="shared" si="1"/>
        <v>59.882747068676714</v>
      </c>
      <c r="H48" s="56">
        <f>Агрономы!H48+Зоотехники!H48+Ветеринары!H48+Воспр.стада!H48+'Инж-техн.'!H48+Энерг.электр.!H48+Мелиораторы!H48+Экономисты!H48+Бухгалтеры!H48+Экологи!H48+'Др. специал.'!H48</f>
        <v>2201</v>
      </c>
      <c r="I48" s="57">
        <f t="shared" si="2"/>
        <v>92.169179229480733</v>
      </c>
      <c r="J48" s="57">
        <f t="shared" si="3"/>
        <v>85.8424336973479</v>
      </c>
      <c r="K48" s="56">
        <f>Агрономы!K48+Зоотехники!K48+Ветеринары!K48+Воспр.стада!K48+'Инж-техн.'!K48+Энерг.электр.!K48+Мелиораторы!K48+Экономисты!K48+Бухгалтеры!K48+Экологи!K48+'Др. специал.'!K48</f>
        <v>1054</v>
      </c>
      <c r="L48" s="57">
        <f t="shared" si="4"/>
        <v>44.137353433835848</v>
      </c>
      <c r="M48" s="56">
        <f>Агрономы!M48+Зоотехники!M48+Ветеринары!M48+Воспр.стада!M48+'Инж-техн.'!M48+Энерг.электр.!M48+Мелиораторы!M48+Экономисты!M48+Бухгалтеры!M48+Экологи!M48+'Др. специал.'!M48</f>
        <v>1147</v>
      </c>
      <c r="N48" s="57">
        <f t="shared" si="5"/>
        <v>48.031825795644892</v>
      </c>
      <c r="O48" s="56">
        <f>Агрономы!O48+Зоотехники!O48+Ветеринары!O48+Воспр.стада!O48+'Инж-техн.'!O48+Энерг.электр.!O48+Мелиораторы!O48+Экономисты!O48+Бухгалтеры!O48+Экологи!O48+'Др. специал.'!O48</f>
        <v>187</v>
      </c>
      <c r="P48" s="57">
        <f t="shared" si="6"/>
        <v>7.8308207705192627</v>
      </c>
      <c r="Q48" s="56">
        <f>Агрономы!Q48+Зоотехники!Q48+Ветеринары!Q48+Воспр.стада!Q48+'Инж-техн.'!Q48+Энерг.электр.!Q48+Мелиораторы!Q48+Экономисты!Q48+Бухгалтеры!Q48+Экологи!Q48+'Др. специал.'!Q48</f>
        <v>9</v>
      </c>
      <c r="R48" s="57">
        <f t="shared" si="7"/>
        <v>4.8128342245989302</v>
      </c>
      <c r="S48" s="56">
        <f>Агрономы!S48+Зоотехники!S48+Ветеринары!S48+Воспр.стада!S48+'Инж-техн.'!S48+Энерг.электр.!S48+Мелиораторы!S48+Экономисты!S48+Бухгалтеры!S48+Экологи!S48+'Др. специал.'!S48</f>
        <v>299</v>
      </c>
      <c r="T48" s="57">
        <f t="shared" si="8"/>
        <v>12.520938023450586</v>
      </c>
      <c r="U48" s="56">
        <f>Агрономы!U48+Зоотехники!U48+Ветеринары!U48+Воспр.стада!U48+'Инж-техн.'!U48+Энерг.электр.!U48+Мелиораторы!U48+Экономисты!U48+Бухгалтеры!U48+Экологи!U48+'Др. специал.'!U48</f>
        <v>255</v>
      </c>
      <c r="V48" s="57">
        <f t="shared" si="9"/>
        <v>10.678391959798995</v>
      </c>
      <c r="W48" s="56">
        <f>Агрономы!W48+Зоотехники!W48+Ветеринары!W48+Воспр.стада!W48+'Инж-техн.'!W48+Энерг.электр.!W48+Мелиораторы!W48+Экономисты!W48+Бухгалтеры!W48+Экологи!W48+'Др. специал.'!W48</f>
        <v>97</v>
      </c>
      <c r="X48" s="57">
        <f t="shared" si="10"/>
        <v>4.0619765494137354</v>
      </c>
      <c r="Y48" s="56">
        <f>Агрономы!Y48+Зоотехники!Y48+Ветеринары!Y48+Воспр.стада!Y48+'Инж-техн.'!Y48+Энерг.электр.!Y48+Мелиораторы!Y48+Экономисты!Y48+Бухгалтеры!Y48+Экологи!Y48+'Др. специал.'!Y48</f>
        <v>27</v>
      </c>
      <c r="Z48" s="57">
        <f t="shared" si="11"/>
        <v>1.1306532663316584</v>
      </c>
      <c r="AA48" s="56">
        <f>Агрономы!AA48+Зоотехники!AA48+Ветеринары!AA48+Воспр.стада!AA48+'Инж-техн.'!AA48+Энерг.электр.!AA48+Мелиораторы!AA48+Экономисты!AA48+Бухгалтеры!AA48+Экологи!AA48+'Др. специал.'!AA48</f>
        <v>478</v>
      </c>
      <c r="AB48" s="57">
        <f t="shared" si="12"/>
        <v>20.016750418760466</v>
      </c>
      <c r="AC48" s="57">
        <f t="shared" si="13"/>
        <v>1770.3703703703702</v>
      </c>
      <c r="AD48" s="56">
        <f>Агрономы!AD48+Зоотехники!AD48+Ветеринары!AD48+Воспр.стада!AD48+'Инж-техн.'!AD48+Энерг.электр.!AD48+Мелиораторы!AD48+Экономисты!AD48+Бухгалтеры!AD48+Экологи!AD48+'Др. специал.'!AD48</f>
        <v>332</v>
      </c>
      <c r="AE48" s="57">
        <f t="shared" si="14"/>
        <v>13.90284757118928</v>
      </c>
      <c r="AF48" s="56">
        <f>Агрономы!AF48+Зоотехники!AF48+Ветеринары!AF48+Воспр.стада!AF48+'Инж-техн.'!AF48+Энерг.электр.!AF48+Мелиораторы!AF48+Экономисты!AF48+Бухгалтеры!AF48+Экологи!AF48+'Др. специал.'!AF48</f>
        <v>1</v>
      </c>
      <c r="AG48" s="55">
        <f t="shared" si="15"/>
        <v>4.1876046901172533E-2</v>
      </c>
      <c r="AH48" s="42"/>
      <c r="AI48" s="42"/>
    </row>
    <row r="49" spans="1:35" x14ac:dyDescent="0.25">
      <c r="A49" s="93">
        <v>38</v>
      </c>
      <c r="B49" s="96" t="s">
        <v>71</v>
      </c>
      <c r="C49" s="56">
        <f>Агрономы!C49+Зоотехники!C49+Ветеринары!C49+Воспр.стада!C49+'Инж-техн.'!C49+Энерг.электр.!C49+Мелиораторы!C49+Экономисты!C49+Бухгалтеры!C49+Экологи!C49+'Др. специал.'!C49</f>
        <v>1934</v>
      </c>
      <c r="D49" s="56">
        <f>Агрономы!D49+Зоотехники!D49+Ветеринары!D49+Воспр.стада!D49+'Инж-техн.'!D49+Энерг.электр.!D49+Мелиораторы!D49+Экономисты!D49+Бухгалтеры!D49+Экологи!D49+'Др. специал.'!D49</f>
        <v>1827</v>
      </c>
      <c r="E49" s="57">
        <f t="shared" si="0"/>
        <v>94.46742502585316</v>
      </c>
      <c r="F49" s="56">
        <f>Агрономы!F49+Зоотехники!F49+Ветеринары!F49+Воспр.стада!F49+'Инж-техн.'!F49+Энерг.электр.!F49+Мелиораторы!F49+Экономисты!F49+Бухгалтеры!F49+Экологи!F49+'Др. специал.'!F49</f>
        <v>998</v>
      </c>
      <c r="G49" s="57">
        <f t="shared" si="1"/>
        <v>54.625068418171864</v>
      </c>
      <c r="H49" s="56">
        <f>Агрономы!H49+Зоотехники!H49+Ветеринары!H49+Воспр.стада!H49+'Инж-техн.'!H49+Энерг.электр.!H49+Мелиораторы!H49+Экономисты!H49+Бухгалтеры!H49+Экологи!H49+'Др. специал.'!H49</f>
        <v>1576</v>
      </c>
      <c r="I49" s="57">
        <f t="shared" si="2"/>
        <v>86.261631089217289</v>
      </c>
      <c r="J49" s="57">
        <f t="shared" si="3"/>
        <v>81.489141675284387</v>
      </c>
      <c r="K49" s="56">
        <f>Агрономы!K49+Зоотехники!K49+Ветеринары!K49+Воспр.стада!K49+'Инж-техн.'!K49+Энерг.электр.!K49+Мелиораторы!K49+Экономисты!K49+Бухгалтеры!K49+Экологи!K49+'Др. специал.'!K49</f>
        <v>717</v>
      </c>
      <c r="L49" s="57">
        <f t="shared" si="4"/>
        <v>39.244663382594418</v>
      </c>
      <c r="M49" s="56">
        <f>Агрономы!M49+Зоотехники!M49+Ветеринары!M49+Воспр.стада!M49+'Инж-техн.'!M49+Энерг.электр.!M49+Мелиораторы!M49+Экономисты!M49+Бухгалтеры!M49+Экологи!M49+'Др. специал.'!M49</f>
        <v>859</v>
      </c>
      <c r="N49" s="57">
        <f t="shared" si="5"/>
        <v>47.016967706622879</v>
      </c>
      <c r="O49" s="56">
        <f>Агрономы!O49+Зоотехники!O49+Ветеринары!O49+Воспр.стада!O49+'Инж-техн.'!O49+Энерг.электр.!O49+Мелиораторы!O49+Экономисты!O49+Бухгалтеры!O49+Экологи!O49+'Др. специал.'!O49</f>
        <v>251</v>
      </c>
      <c r="P49" s="57">
        <f t="shared" si="6"/>
        <v>13.738368910782702</v>
      </c>
      <c r="Q49" s="56">
        <f>Агрономы!Q49+Зоотехники!Q49+Ветеринары!Q49+Воспр.стада!Q49+'Инж-техн.'!Q49+Энерг.электр.!Q49+Мелиораторы!Q49+Экономисты!Q49+Бухгалтеры!Q49+Экологи!Q49+'Др. специал.'!Q49</f>
        <v>3</v>
      </c>
      <c r="R49" s="57">
        <f t="shared" si="7"/>
        <v>1.1952191235059761</v>
      </c>
      <c r="S49" s="56">
        <f>Агрономы!S49+Зоотехники!S49+Ветеринары!S49+Воспр.стада!S49+'Инж-техн.'!S49+Энерг.электр.!S49+Мелиораторы!S49+Экономисты!S49+Бухгалтеры!S49+Экологи!S49+'Др. специал.'!S49</f>
        <v>131</v>
      </c>
      <c r="T49" s="57">
        <f t="shared" si="8"/>
        <v>7.1702244116037219</v>
      </c>
      <c r="U49" s="56">
        <f>Агрономы!U49+Зоотехники!U49+Ветеринары!U49+Воспр.стада!U49+'Инж-техн.'!U49+Энерг.электр.!U49+Мелиораторы!U49+Экономисты!U49+Бухгалтеры!U49+Экологи!U49+'Др. специал.'!U49</f>
        <v>186</v>
      </c>
      <c r="V49" s="57">
        <f t="shared" si="9"/>
        <v>10.180623973727423</v>
      </c>
      <c r="W49" s="56">
        <f>Агрономы!W49+Зоотехники!W49+Ветеринары!W49+Воспр.стада!W49+'Инж-техн.'!W49+Энерг.электр.!W49+Мелиораторы!W49+Экономисты!W49+Бухгалтеры!W49+Экологи!W49+'Др. специал.'!W49</f>
        <v>11</v>
      </c>
      <c r="X49" s="57">
        <f t="shared" si="10"/>
        <v>0.60207991242474002</v>
      </c>
      <c r="Y49" s="56">
        <f>Агрономы!Y49+Зоотехники!Y49+Ветеринары!Y49+Воспр.стада!Y49+'Инж-техн.'!Y49+Энерг.электр.!Y49+Мелиораторы!Y49+Экономисты!Y49+Бухгалтеры!Y49+Экологи!Y49+'Др. специал.'!Y49</f>
        <v>146</v>
      </c>
      <c r="Z49" s="57">
        <f t="shared" si="11"/>
        <v>7.991242474001095</v>
      </c>
      <c r="AA49" s="56">
        <f>Агрономы!AA49+Зоотехники!AA49+Ветеринары!AA49+Воспр.стада!AA49+'Инж-техн.'!AA49+Энерг.электр.!AA49+Мелиораторы!AA49+Экономисты!AA49+Бухгалтеры!AA49+Экологи!AA49+'Др. специал.'!AA49</f>
        <v>40</v>
      </c>
      <c r="AB49" s="57">
        <f t="shared" si="12"/>
        <v>2.1893814997263275</v>
      </c>
      <c r="AC49" s="57">
        <f t="shared" si="13"/>
        <v>27.397260273972602</v>
      </c>
      <c r="AD49" s="56">
        <f>Агрономы!AD49+Зоотехники!AD49+Ветеринары!AD49+Воспр.стада!AD49+'Инж-техн.'!AD49+Энерг.электр.!AD49+Мелиораторы!AD49+Экономисты!AD49+Бухгалтеры!AD49+Экологи!AD49+'Др. специал.'!AD49</f>
        <v>145</v>
      </c>
      <c r="AE49" s="57">
        <f t="shared" si="14"/>
        <v>7.9365079365079358</v>
      </c>
      <c r="AF49" s="56">
        <f>Агрономы!AF49+Зоотехники!AF49+Ветеринары!AF49+Воспр.стада!AF49+'Инж-техн.'!AF49+Энерг.электр.!AF49+Мелиораторы!AF49+Экономисты!AF49+Бухгалтеры!AF49+Экологи!AF49+'Др. специал.'!AF49</f>
        <v>0</v>
      </c>
      <c r="AG49" s="55">
        <f t="shared" si="15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56">
        <f>Агрономы!C50+Зоотехники!C50+Ветеринары!C50+Воспр.стада!C50+'Инж-техн.'!C50+Энерг.электр.!C50+Мелиораторы!C50+Экономисты!C50+Бухгалтеры!C50+Экологи!C50+'Др. специал.'!C50</f>
        <v>1592.4</v>
      </c>
      <c r="D50" s="56">
        <f>Агрономы!D50+Зоотехники!D50+Ветеринары!D50+Воспр.стада!D50+'Инж-техн.'!D50+Энерг.электр.!D50+Мелиораторы!D50+Экономисты!D50+Бухгалтеры!D50+Экологи!D50+'Др. специал.'!D50</f>
        <v>1496</v>
      </c>
      <c r="E50" s="57">
        <f t="shared" si="0"/>
        <v>93.94624466214519</v>
      </c>
      <c r="F50" s="56">
        <f>Агрономы!F50+Зоотехники!F50+Ветеринары!F50+Воспр.стада!F50+'Инж-техн.'!F50+Энерг.электр.!F50+Мелиораторы!F50+Экономисты!F50+Бухгалтеры!F50+Экологи!F50+'Др. специал.'!F50</f>
        <v>798</v>
      </c>
      <c r="G50" s="57">
        <f t="shared" si="1"/>
        <v>53.342245989304814</v>
      </c>
      <c r="H50" s="56">
        <f>Агрономы!H50+Зоотехники!H50+Ветеринары!H50+Воспр.стада!H50+'Инж-техн.'!H50+Энерг.электр.!H50+Мелиораторы!H50+Экономисты!H50+Бухгалтеры!H50+Экологи!H50+'Др. специал.'!H50</f>
        <v>1309</v>
      </c>
      <c r="I50" s="57">
        <f t="shared" si="2"/>
        <v>87.5</v>
      </c>
      <c r="J50" s="57">
        <f t="shared" si="3"/>
        <v>82.20296407937704</v>
      </c>
      <c r="K50" s="56">
        <f>Агрономы!K50+Зоотехники!K50+Ветеринары!K50+Воспр.стада!K50+'Инж-техн.'!K50+Энерг.электр.!K50+Мелиораторы!K50+Экономисты!K50+Бухгалтеры!K50+Экологи!K50+'Др. специал.'!K50</f>
        <v>688</v>
      </c>
      <c r="L50" s="57">
        <f t="shared" si="4"/>
        <v>45.989304812834227</v>
      </c>
      <c r="M50" s="56">
        <f>Агрономы!M50+Зоотехники!M50+Ветеринары!M50+Воспр.стада!M50+'Инж-техн.'!M50+Энерг.электр.!M50+Мелиораторы!M50+Экономисты!M50+Бухгалтеры!M50+Экологи!M50+'Др. специал.'!M50</f>
        <v>621</v>
      </c>
      <c r="N50" s="57">
        <f t="shared" si="5"/>
        <v>41.510695187165773</v>
      </c>
      <c r="O50" s="56">
        <f>Агрономы!O50+Зоотехники!O50+Ветеринары!O50+Воспр.стада!O50+'Инж-техн.'!O50+Энерг.электр.!O50+Мелиораторы!O50+Экономисты!O50+Бухгалтеры!O50+Экологи!O50+'Др. специал.'!O50</f>
        <v>187</v>
      </c>
      <c r="P50" s="57">
        <f t="shared" si="6"/>
        <v>12.5</v>
      </c>
      <c r="Q50" s="56">
        <f>Агрономы!Q50+Зоотехники!Q50+Ветеринары!Q50+Воспр.стада!Q50+'Инж-техн.'!Q50+Энерг.электр.!Q50+Мелиораторы!Q50+Экономисты!Q50+Бухгалтеры!Q50+Экологи!Q50+'Др. специал.'!Q50</f>
        <v>9</v>
      </c>
      <c r="R50" s="57">
        <f t="shared" si="7"/>
        <v>4.8128342245989302</v>
      </c>
      <c r="S50" s="56">
        <f>Агрономы!S50+Зоотехники!S50+Ветеринары!S50+Воспр.стада!S50+'Инж-техн.'!S50+Энерг.электр.!S50+Мелиораторы!S50+Экономисты!S50+Бухгалтеры!S50+Экологи!S50+'Др. специал.'!S50</f>
        <v>144</v>
      </c>
      <c r="T50" s="57">
        <f t="shared" si="8"/>
        <v>9.6256684491978604</v>
      </c>
      <c r="U50" s="56">
        <f>Агрономы!U50+Зоотехники!U50+Ветеринары!U50+Воспр.стада!U50+'Инж-техн.'!U50+Энерг.электр.!U50+Мелиораторы!U50+Экономисты!U50+Бухгалтеры!U50+Экологи!U50+'Др. специал.'!U50</f>
        <v>107</v>
      </c>
      <c r="V50" s="57">
        <f t="shared" si="9"/>
        <v>7.1524064171122985</v>
      </c>
      <c r="W50" s="56">
        <f>Агрономы!W50+Зоотехники!W50+Ветеринары!W50+Воспр.стада!W50+'Инж-техн.'!W50+Энерг.электр.!W50+Мелиораторы!W50+Экономисты!W50+Бухгалтеры!W50+Экологи!W50+'Др. специал.'!W50</f>
        <v>13</v>
      </c>
      <c r="X50" s="57">
        <f t="shared" si="10"/>
        <v>0.86898395721925137</v>
      </c>
      <c r="Y50" s="56">
        <f>Агрономы!Y50+Зоотехники!Y50+Ветеринары!Y50+Воспр.стада!Y50+'Инж-техн.'!Y50+Энерг.электр.!Y50+Мелиораторы!Y50+Экономисты!Y50+Бухгалтеры!Y50+Экологи!Y50+'Др. специал.'!Y50</f>
        <v>181</v>
      </c>
      <c r="Z50" s="57">
        <f t="shared" si="11"/>
        <v>12.098930481283423</v>
      </c>
      <c r="AA50" s="56">
        <f>Агрономы!AA50+Зоотехники!AA50+Ветеринары!AA50+Воспр.стада!AA50+'Инж-техн.'!AA50+Энерг.электр.!AA50+Мелиораторы!AA50+Экономисты!AA50+Бухгалтеры!AA50+Экологи!AA50+'Др. специал.'!AA50</f>
        <v>15</v>
      </c>
      <c r="AB50" s="57">
        <f t="shared" si="12"/>
        <v>1.0026737967914439</v>
      </c>
      <c r="AC50" s="57">
        <f t="shared" si="13"/>
        <v>8.2872928176795568</v>
      </c>
      <c r="AD50" s="56">
        <f>Агрономы!AD50+Зоотехники!AD50+Ветеринары!AD50+Воспр.стада!AD50+'Инж-техн.'!AD50+Энерг.электр.!AD50+Мелиораторы!AD50+Экономисты!AD50+Бухгалтеры!AD50+Экологи!AD50+'Др. специал.'!AD50</f>
        <v>99</v>
      </c>
      <c r="AE50" s="57">
        <f t="shared" si="14"/>
        <v>6.6176470588235299</v>
      </c>
      <c r="AF50" s="56">
        <f>Агрономы!AF50+Зоотехники!AF50+Ветеринары!AF50+Воспр.стада!AF50+'Инж-техн.'!AF50+Энерг.электр.!AF50+Мелиораторы!AF50+Экономисты!AF50+Бухгалтеры!AF50+Экологи!AF50+'Др. специал.'!AF50</f>
        <v>0</v>
      </c>
      <c r="AG50" s="55">
        <f t="shared" si="15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56">
        <f>Агрономы!C51+Зоотехники!C51+Ветеринары!C51+Воспр.стада!C51+'Инж-техн.'!C51+Энерг.электр.!C51+Мелиораторы!C51+Экономисты!C51+Бухгалтеры!C51+Экологи!C51+'Др. специал.'!C51</f>
        <v>1604</v>
      </c>
      <c r="D51" s="56">
        <f>Агрономы!D51+Зоотехники!D51+Ветеринары!D51+Воспр.стада!D51+'Инж-техн.'!D51+Энерг.электр.!D51+Мелиораторы!D51+Экономисты!D51+Бухгалтеры!D51+Экологи!D51+'Др. специал.'!D51</f>
        <v>1490</v>
      </c>
      <c r="E51" s="57">
        <f t="shared" si="0"/>
        <v>92.892768079800504</v>
      </c>
      <c r="F51" s="56">
        <f>Агрономы!F51+Зоотехники!F51+Ветеринары!F51+Воспр.стада!F51+'Инж-техн.'!F51+Энерг.электр.!F51+Мелиораторы!F51+Экономисты!F51+Бухгалтеры!F51+Экологи!F51+'Др. специал.'!F51</f>
        <v>1090</v>
      </c>
      <c r="G51" s="57">
        <f t="shared" si="1"/>
        <v>73.154362416107389</v>
      </c>
      <c r="H51" s="56">
        <f>Агрономы!H51+Зоотехники!H51+Ветеринары!H51+Воспр.стада!H51+'Инж-техн.'!H51+Энерг.электр.!H51+Мелиораторы!H51+Экономисты!H51+Бухгалтеры!H51+Экологи!H51+'Др. специал.'!H51</f>
        <v>1331</v>
      </c>
      <c r="I51" s="57">
        <f t="shared" si="2"/>
        <v>89.328859060402692</v>
      </c>
      <c r="J51" s="57">
        <f t="shared" si="3"/>
        <v>82.980049875311721</v>
      </c>
      <c r="K51" s="56">
        <f>Агрономы!K51+Зоотехники!K51+Ветеринары!K51+Воспр.стада!K51+'Инж-техн.'!K51+Энерг.электр.!K51+Мелиораторы!K51+Экономисты!K51+Бухгалтеры!K51+Экологи!K51+'Др. специал.'!K51</f>
        <v>556</v>
      </c>
      <c r="L51" s="57">
        <f t="shared" si="4"/>
        <v>37.31543624161074</v>
      </c>
      <c r="M51" s="56">
        <f>Агрономы!M51+Зоотехники!M51+Ветеринары!M51+Воспр.стада!M51+'Инж-техн.'!M51+Энерг.электр.!M51+Мелиораторы!M51+Экономисты!M51+Бухгалтеры!M51+Экологи!M51+'Др. специал.'!M51</f>
        <v>775</v>
      </c>
      <c r="N51" s="57">
        <f t="shared" si="5"/>
        <v>52.013422818791945</v>
      </c>
      <c r="O51" s="56">
        <f>Агрономы!O51+Зоотехники!O51+Ветеринары!O51+Воспр.стада!O51+'Инж-техн.'!O51+Энерг.электр.!O51+Мелиораторы!O51+Экономисты!O51+Бухгалтеры!O51+Экологи!O51+'Др. специал.'!O51</f>
        <v>159</v>
      </c>
      <c r="P51" s="57">
        <f t="shared" si="6"/>
        <v>10.671140939597315</v>
      </c>
      <c r="Q51" s="56">
        <f>Агрономы!Q51+Зоотехники!Q51+Ветеринары!Q51+Воспр.стада!Q51+'Инж-техн.'!Q51+Энерг.электр.!Q51+Мелиораторы!Q51+Экономисты!Q51+Бухгалтеры!Q51+Экологи!Q51+'Др. специал.'!Q51</f>
        <v>9</v>
      </c>
      <c r="R51" s="57">
        <f t="shared" si="7"/>
        <v>5.6603773584905666</v>
      </c>
      <c r="S51" s="56">
        <f>Агрономы!S51+Зоотехники!S51+Ветеринары!S51+Воспр.стада!S51+'Инж-техн.'!S51+Энерг.электр.!S51+Мелиораторы!S51+Экономисты!S51+Бухгалтеры!S51+Экологи!S51+'Др. специал.'!S51</f>
        <v>116</v>
      </c>
      <c r="T51" s="57">
        <f t="shared" si="8"/>
        <v>7.7852348993288594</v>
      </c>
      <c r="U51" s="56">
        <f>Агрономы!U51+Зоотехники!U51+Ветеринары!U51+Воспр.стада!U51+'Инж-техн.'!U51+Энерг.электр.!U51+Мелиораторы!U51+Экономисты!U51+Бухгалтеры!U51+Экологи!U51+'Др. специал.'!U51</f>
        <v>120</v>
      </c>
      <c r="V51" s="57">
        <f t="shared" si="9"/>
        <v>8.0536912751677843</v>
      </c>
      <c r="W51" s="56">
        <f>Агрономы!W51+Зоотехники!W51+Ветеринары!W51+Воспр.стада!W51+'Инж-техн.'!W51+Энерг.электр.!W51+Мелиораторы!W51+Экономисты!W51+Бухгалтеры!W51+Экологи!W51+'Др. специал.'!W51</f>
        <v>69</v>
      </c>
      <c r="X51" s="57">
        <f t="shared" si="10"/>
        <v>4.6308724832214763</v>
      </c>
      <c r="Y51" s="56">
        <f>Агрономы!Y51+Зоотехники!Y51+Ветеринары!Y51+Воспр.стада!Y51+'Инж-техн.'!Y51+Энерг.электр.!Y51+Мелиораторы!Y51+Экономисты!Y51+Бухгалтеры!Y51+Экологи!Y51+'Др. специал.'!Y51</f>
        <v>128</v>
      </c>
      <c r="Z51" s="57">
        <f t="shared" si="11"/>
        <v>8.5906040268456376</v>
      </c>
      <c r="AA51" s="56">
        <f>Агрономы!AA51+Зоотехники!AA51+Ветеринары!AA51+Воспр.стада!AA51+'Инж-техн.'!AA51+Энерг.электр.!AA51+Мелиораторы!AA51+Экономисты!AA51+Бухгалтеры!AA51+Экологи!AA51+'Др. специал.'!AA51</f>
        <v>42</v>
      </c>
      <c r="AB51" s="57">
        <f t="shared" si="12"/>
        <v>2.8187919463087248</v>
      </c>
      <c r="AC51" s="57">
        <f t="shared" si="13"/>
        <v>32.8125</v>
      </c>
      <c r="AD51" s="56">
        <f>Агрономы!AD51+Зоотехники!AD51+Ветеринары!AD51+Воспр.стада!AD51+'Инж-техн.'!AD51+Энерг.электр.!AD51+Мелиораторы!AD51+Экономисты!AD51+Бухгалтеры!AD51+Экологи!AD51+'Др. специал.'!AD51</f>
        <v>84</v>
      </c>
      <c r="AE51" s="57">
        <f t="shared" si="14"/>
        <v>5.6375838926174495</v>
      </c>
      <c r="AF51" s="56">
        <f>Агрономы!AF51+Зоотехники!AF51+Ветеринары!AF51+Воспр.стада!AF51+'Инж-техн.'!AF51+Энерг.электр.!AF51+Мелиораторы!AF51+Экономисты!AF51+Бухгалтеры!AF51+Экологи!AF51+'Др. специал.'!AF51</f>
        <v>3</v>
      </c>
      <c r="AG51" s="55">
        <f t="shared" si="15"/>
        <v>0.20134228187919465</v>
      </c>
      <c r="AH51" s="42"/>
      <c r="AI51" s="42"/>
    </row>
    <row r="52" spans="1:35" x14ac:dyDescent="0.25">
      <c r="A52" s="93">
        <v>41</v>
      </c>
      <c r="B52" s="94" t="s">
        <v>74</v>
      </c>
      <c r="C52" s="56">
        <f>Агрономы!C52+Зоотехники!C52+Ветеринары!C52+Воспр.стада!C52+'Инж-техн.'!C52+Энерг.электр.!C52+Мелиораторы!C52+Экономисты!C52+Бухгалтеры!C52+Экологи!C52+'Др. специал.'!C52</f>
        <v>1852</v>
      </c>
      <c r="D52" s="56">
        <f>Агрономы!D52+Зоотехники!D52+Ветеринары!D52+Воспр.стада!D52+'Инж-техн.'!D52+Энерг.электр.!D52+Мелиораторы!D52+Экономисты!D52+Бухгалтеры!D52+Экологи!D52+'Др. специал.'!D52</f>
        <v>1770</v>
      </c>
      <c r="E52" s="57">
        <f t="shared" si="0"/>
        <v>95.572354211663068</v>
      </c>
      <c r="F52" s="56">
        <f>Агрономы!F52+Зоотехники!F52+Ветеринары!F52+Воспр.стада!F52+'Инж-техн.'!F52+Энерг.электр.!F52+Мелиораторы!F52+Экономисты!F52+Бухгалтеры!F52+Экологи!F52+'Др. специал.'!F52</f>
        <v>1062</v>
      </c>
      <c r="G52" s="57">
        <f t="shared" si="1"/>
        <v>60</v>
      </c>
      <c r="H52" s="56">
        <f>Агрономы!H52+Зоотехники!H52+Ветеринары!H52+Воспр.стада!H52+'Инж-техн.'!H52+Энерг.электр.!H52+Мелиораторы!H52+Экономисты!H52+Бухгалтеры!H52+Экологи!H52+'Др. специал.'!H52</f>
        <v>1647</v>
      </c>
      <c r="I52" s="57">
        <f t="shared" si="2"/>
        <v>93.050847457627114</v>
      </c>
      <c r="J52" s="57">
        <f t="shared" si="3"/>
        <v>88.930885529157663</v>
      </c>
      <c r="K52" s="56">
        <f>Агрономы!K52+Зоотехники!K52+Ветеринары!K52+Воспр.стада!K52+'Инж-техн.'!K52+Энерг.электр.!K52+Мелиораторы!K52+Экономисты!K52+Бухгалтеры!K52+Экологи!K52+'Др. специал.'!K52</f>
        <v>811</v>
      </c>
      <c r="L52" s="57">
        <f t="shared" si="4"/>
        <v>45.819209039548021</v>
      </c>
      <c r="M52" s="56">
        <f>Агрономы!M52+Зоотехники!M52+Ветеринары!M52+Воспр.стада!M52+'Инж-техн.'!M52+Энерг.электр.!M52+Мелиораторы!M52+Экономисты!M52+Бухгалтеры!M52+Экологи!M52+'Др. специал.'!M52</f>
        <v>836</v>
      </c>
      <c r="N52" s="57">
        <f t="shared" si="5"/>
        <v>47.2316384180791</v>
      </c>
      <c r="O52" s="56">
        <f>Агрономы!O52+Зоотехники!O52+Ветеринары!O52+Воспр.стада!O52+'Инж-техн.'!O52+Энерг.электр.!O52+Мелиораторы!O52+Экономисты!O52+Бухгалтеры!O52+Экологи!O52+'Др. специал.'!O52</f>
        <v>123</v>
      </c>
      <c r="P52" s="57">
        <f t="shared" si="6"/>
        <v>6.9491525423728815</v>
      </c>
      <c r="Q52" s="56">
        <f>Агрономы!Q52+Зоотехники!Q52+Ветеринары!Q52+Воспр.стада!Q52+'Инж-техн.'!Q52+Энерг.электр.!Q52+Мелиораторы!Q52+Экономисты!Q52+Бухгалтеры!Q52+Экологи!Q52+'Др. специал.'!Q52</f>
        <v>5</v>
      </c>
      <c r="R52" s="57">
        <f t="shared" si="7"/>
        <v>4.0650406504065035</v>
      </c>
      <c r="S52" s="56">
        <f>Агрономы!S52+Зоотехники!S52+Ветеринары!S52+Воспр.стада!S52+'Инж-техн.'!S52+Энерг.электр.!S52+Мелиораторы!S52+Экономисты!S52+Бухгалтеры!S52+Экологи!S52+'Др. специал.'!S52</f>
        <v>251</v>
      </c>
      <c r="T52" s="57">
        <f t="shared" si="8"/>
        <v>14.180790960451978</v>
      </c>
      <c r="U52" s="56">
        <f>Агрономы!U52+Зоотехники!U52+Ветеринары!U52+Воспр.стада!U52+'Инж-техн.'!U52+Энерг.электр.!U52+Мелиораторы!U52+Экономисты!U52+Бухгалтеры!U52+Экологи!U52+'Др. специал.'!U52</f>
        <v>169</v>
      </c>
      <c r="V52" s="57">
        <f t="shared" si="9"/>
        <v>9.5480225988700571</v>
      </c>
      <c r="W52" s="56">
        <f>Агрономы!W52+Зоотехники!W52+Ветеринары!W52+Воспр.стада!W52+'Инж-техн.'!W52+Энерг.электр.!W52+Мелиораторы!W52+Экономисты!W52+Бухгалтеры!W52+Экологи!W52+'Др. специал.'!W52</f>
        <v>48</v>
      </c>
      <c r="X52" s="57">
        <f t="shared" si="10"/>
        <v>2.7118644067796609</v>
      </c>
      <c r="Y52" s="56">
        <f>Агрономы!Y52+Зоотехники!Y52+Ветеринары!Y52+Воспр.стада!Y52+'Инж-техн.'!Y52+Энерг.электр.!Y52+Мелиораторы!Y52+Экономисты!Y52+Бухгалтеры!Y52+Экологи!Y52+'Др. специал.'!Y52</f>
        <v>273</v>
      </c>
      <c r="Z52" s="57">
        <f t="shared" si="11"/>
        <v>15.423728813559324</v>
      </c>
      <c r="AA52" s="56">
        <f>Агрономы!AA52+Зоотехники!AA52+Ветеринары!AA52+Воспр.стада!AA52+'Инж-техн.'!AA52+Энерг.электр.!AA52+Мелиораторы!AA52+Экономисты!AA52+Бухгалтеры!AA52+Экологи!AA52+'Др. специал.'!AA52</f>
        <v>17</v>
      </c>
      <c r="AB52" s="57">
        <f t="shared" si="12"/>
        <v>0.96045197740112997</v>
      </c>
      <c r="AC52" s="57">
        <f t="shared" si="13"/>
        <v>6.2271062271062272</v>
      </c>
      <c r="AD52" s="56">
        <f>Агрономы!AD52+Зоотехники!AD52+Ветеринары!AD52+Воспр.стада!AD52+'Инж-техн.'!AD52+Энерг.электр.!AD52+Мелиораторы!AD52+Экономисты!AD52+Бухгалтеры!AD52+Экологи!AD52+'Др. специал.'!AD52</f>
        <v>243</v>
      </c>
      <c r="AE52" s="57">
        <f t="shared" si="14"/>
        <v>13.728813559322035</v>
      </c>
      <c r="AF52" s="56">
        <f>Агрономы!AF52+Зоотехники!AF52+Ветеринары!AF52+Воспр.стада!AF52+'Инж-техн.'!AF52+Энерг.электр.!AF52+Мелиораторы!AF52+Экономисты!AF52+Бухгалтеры!AF52+Экологи!AF52+'Др. специал.'!AF52</f>
        <v>0</v>
      </c>
      <c r="AG52" s="55">
        <f t="shared" si="15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56">
        <f>Агрономы!C53+Зоотехники!C53+Ветеринары!C53+Воспр.стада!C53+'Инж-техн.'!C53+Энерг.электр.!C53+Мелиораторы!C53+Экономисты!C53+Бухгалтеры!C53+Экологи!C53+'Др. специал.'!C53</f>
        <v>1956</v>
      </c>
      <c r="D53" s="56">
        <f>Агрономы!D53+Зоотехники!D53+Ветеринары!D53+Воспр.стада!D53+'Инж-техн.'!D53+Энерг.электр.!D53+Мелиораторы!D53+Экономисты!D53+Бухгалтеры!D53+Экологи!D53+'Др. специал.'!D53</f>
        <v>1889</v>
      </c>
      <c r="E53" s="57">
        <f t="shared" si="0"/>
        <v>96.574642126789371</v>
      </c>
      <c r="F53" s="56">
        <f>Агрономы!F53+Зоотехники!F53+Ветеринары!F53+Воспр.стада!F53+'Инж-техн.'!F53+Энерг.электр.!F53+Мелиораторы!F53+Экономисты!F53+Бухгалтеры!F53+Экологи!F53+'Др. специал.'!F53</f>
        <v>1208</v>
      </c>
      <c r="G53" s="57">
        <f t="shared" si="1"/>
        <v>63.949179460031758</v>
      </c>
      <c r="H53" s="56">
        <f>Агрономы!H53+Зоотехники!H53+Ветеринары!H53+Воспр.стада!H53+'Инж-техн.'!H53+Энерг.электр.!H53+Мелиораторы!H53+Экономисты!H53+Бухгалтеры!H53+Экологи!H53+'Др. специал.'!H53</f>
        <v>1655</v>
      </c>
      <c r="I53" s="57">
        <f t="shared" si="2"/>
        <v>87.612493382742201</v>
      </c>
      <c r="J53" s="57">
        <f t="shared" si="3"/>
        <v>84.611451942740288</v>
      </c>
      <c r="K53" s="56">
        <f>Агрономы!K53+Зоотехники!K53+Ветеринары!K53+Воспр.стада!K53+'Инж-техн.'!K53+Энерг.электр.!K53+Мелиораторы!K53+Экономисты!K53+Бухгалтеры!K53+Экологи!K53+'Др. специал.'!K53</f>
        <v>854</v>
      </c>
      <c r="L53" s="57">
        <f t="shared" si="4"/>
        <v>45.209105346744309</v>
      </c>
      <c r="M53" s="56">
        <f>Агрономы!M53+Зоотехники!M53+Ветеринары!M53+Воспр.стада!M53+'Инж-техн.'!M53+Энерг.электр.!M53+Мелиораторы!M53+Экономисты!M53+Бухгалтеры!M53+Экологи!M53+'Др. специал.'!M53</f>
        <v>801</v>
      </c>
      <c r="N53" s="57">
        <f t="shared" si="5"/>
        <v>42.403388035997878</v>
      </c>
      <c r="O53" s="56">
        <f>Агрономы!O53+Зоотехники!O53+Ветеринары!O53+Воспр.стада!O53+'Инж-техн.'!O53+Энерг.электр.!O53+Мелиораторы!O53+Экономисты!O53+Бухгалтеры!O53+Экологи!O53+'Др. специал.'!O53</f>
        <v>234</v>
      </c>
      <c r="P53" s="57">
        <f t="shared" si="6"/>
        <v>12.387506617257808</v>
      </c>
      <c r="Q53" s="56">
        <f>Агрономы!Q53+Зоотехники!Q53+Ветеринары!Q53+Воспр.стада!Q53+'Инж-техн.'!Q53+Энерг.электр.!Q53+Мелиораторы!Q53+Экономисты!Q53+Бухгалтеры!Q53+Экологи!Q53+'Др. специал.'!Q53</f>
        <v>22</v>
      </c>
      <c r="R53" s="57">
        <f t="shared" si="7"/>
        <v>9.4017094017094021</v>
      </c>
      <c r="S53" s="56">
        <f>Агрономы!S53+Зоотехники!S53+Ветеринары!S53+Воспр.стада!S53+'Инж-техн.'!S53+Энерг.электр.!S53+Мелиораторы!S53+Экономисты!S53+Бухгалтеры!S53+Экологи!S53+'Др. специал.'!S53</f>
        <v>248</v>
      </c>
      <c r="T53" s="57">
        <f t="shared" si="8"/>
        <v>13.128639491794599</v>
      </c>
      <c r="U53" s="56">
        <f>Агрономы!U53+Зоотехники!U53+Ветеринары!U53+Воспр.стада!U53+'Инж-техн.'!U53+Энерг.электр.!U53+Мелиораторы!U53+Экономисты!U53+Бухгалтеры!U53+Экологи!U53+'Др. специал.'!U53</f>
        <v>150</v>
      </c>
      <c r="V53" s="57">
        <f t="shared" si="9"/>
        <v>7.9407093700370561</v>
      </c>
      <c r="W53" s="56">
        <f>Агрономы!W53+Зоотехники!W53+Ветеринары!W53+Воспр.стада!W53+'Инж-техн.'!W53+Энерг.электр.!W53+Мелиораторы!W53+Экономисты!W53+Бухгалтеры!W53+Экологи!W53+'Др. специал.'!W53</f>
        <v>38</v>
      </c>
      <c r="X53" s="57">
        <f t="shared" si="10"/>
        <v>2.011646373742721</v>
      </c>
      <c r="Y53" s="56">
        <f>Агрономы!Y53+Зоотехники!Y53+Ветеринары!Y53+Воспр.стада!Y53+'Инж-техн.'!Y53+Энерг.электр.!Y53+Мелиораторы!Y53+Экономисты!Y53+Бухгалтеры!Y53+Экологи!Y53+'Др. специал.'!Y53</f>
        <v>184</v>
      </c>
      <c r="Z53" s="57">
        <f t="shared" si="11"/>
        <v>9.740603493912122</v>
      </c>
      <c r="AA53" s="56">
        <f>Агрономы!AA53+Зоотехники!AA53+Ветеринары!AA53+Воспр.стада!AA53+'Инж-техн.'!AA53+Энерг.электр.!AA53+Мелиораторы!AA53+Экономисты!AA53+Бухгалтеры!AA53+Экологи!AA53+'Др. специал.'!AA53</f>
        <v>14</v>
      </c>
      <c r="AB53" s="57">
        <f t="shared" si="12"/>
        <v>0.74113287453679189</v>
      </c>
      <c r="AC53" s="57">
        <f t="shared" si="13"/>
        <v>7.608695652173914</v>
      </c>
      <c r="AD53" s="56">
        <f>Агрономы!AD53+Зоотехники!AD53+Ветеринары!AD53+Воспр.стада!AD53+'Инж-техн.'!AD53+Энерг.электр.!AD53+Мелиораторы!AD53+Экономисты!AD53+Бухгалтеры!AD53+Экологи!AD53+'Др. специал.'!AD53</f>
        <v>157</v>
      </c>
      <c r="AE53" s="57">
        <f t="shared" si="14"/>
        <v>8.3112758073054529</v>
      </c>
      <c r="AF53" s="56">
        <f>Агрономы!AF53+Зоотехники!AF53+Ветеринары!AF53+Воспр.стада!AF53+'Инж-техн.'!AF53+Энерг.электр.!AF53+Мелиораторы!AF53+Экономисты!AF53+Бухгалтеры!AF53+Экологи!AF53+'Др. специал.'!AF53</f>
        <v>2</v>
      </c>
      <c r="AG53" s="55">
        <f t="shared" si="15"/>
        <v>0.10587612493382743</v>
      </c>
      <c r="AH53" s="42"/>
      <c r="AI53" s="42"/>
    </row>
    <row r="54" spans="1:35" x14ac:dyDescent="0.25">
      <c r="A54" s="93">
        <v>43</v>
      </c>
      <c r="B54" s="94" t="s">
        <v>76</v>
      </c>
      <c r="C54" s="56">
        <f>Агрономы!C54+Зоотехники!C54+Ветеринары!C54+Воспр.стада!C54+'Инж-техн.'!C54+Энерг.электр.!C54+Мелиораторы!C54+Экономисты!C54+Бухгалтеры!C54+Экологи!C54+'Др. специал.'!C54</f>
        <v>702</v>
      </c>
      <c r="D54" s="56">
        <f>Агрономы!D54+Зоотехники!D54+Ветеринары!D54+Воспр.стада!D54+'Инж-техн.'!D54+Энерг.электр.!D54+Мелиораторы!D54+Экономисты!D54+Бухгалтеры!D54+Экологи!D54+'Др. специал.'!D54</f>
        <v>696</v>
      </c>
      <c r="E54" s="57">
        <f t="shared" si="0"/>
        <v>99.145299145299148</v>
      </c>
      <c r="F54" s="56">
        <f>Агрономы!F54+Зоотехники!F54+Ветеринары!F54+Воспр.стада!F54+'Инж-техн.'!F54+Энерг.электр.!F54+Мелиораторы!F54+Экономисты!F54+Бухгалтеры!F54+Экологи!F54+'Др. специал.'!F54</f>
        <v>404</v>
      </c>
      <c r="G54" s="57">
        <f t="shared" si="1"/>
        <v>58.045977011494251</v>
      </c>
      <c r="H54" s="56">
        <f>Агрономы!H54+Зоотехники!H54+Ветеринары!H54+Воспр.стада!H54+'Инж-техн.'!H54+Энерг.электр.!H54+Мелиораторы!H54+Экономисты!H54+Бухгалтеры!H54+Экологи!H54+'Др. специал.'!H54</f>
        <v>576</v>
      </c>
      <c r="I54" s="57">
        <f t="shared" si="2"/>
        <v>82.758620689655174</v>
      </c>
      <c r="J54" s="57">
        <f t="shared" si="3"/>
        <v>82.051282051282044</v>
      </c>
      <c r="K54" s="56">
        <f>Агрономы!K54+Зоотехники!K54+Ветеринары!K54+Воспр.стада!K54+'Инж-техн.'!K54+Энерг.электр.!K54+Мелиораторы!K54+Экономисты!K54+Бухгалтеры!K54+Экологи!K54+'Др. специал.'!K54</f>
        <v>263</v>
      </c>
      <c r="L54" s="57">
        <f t="shared" si="4"/>
        <v>37.787356321839084</v>
      </c>
      <c r="M54" s="56">
        <f>Агрономы!M54+Зоотехники!M54+Ветеринары!M54+Воспр.стада!M54+'Инж-техн.'!M54+Энерг.электр.!M54+Мелиораторы!M54+Экономисты!M54+Бухгалтеры!M54+Экологи!M54+'Др. специал.'!M54</f>
        <v>313</v>
      </c>
      <c r="N54" s="57">
        <f t="shared" si="5"/>
        <v>44.971264367816097</v>
      </c>
      <c r="O54" s="56">
        <f>Агрономы!O54+Зоотехники!O54+Ветеринары!O54+Воспр.стада!O54+'Инж-техн.'!O54+Энерг.электр.!O54+Мелиораторы!O54+Экономисты!O54+Бухгалтеры!O54+Экологи!O54+'Др. специал.'!O54</f>
        <v>120</v>
      </c>
      <c r="P54" s="57">
        <f t="shared" si="6"/>
        <v>17.241379310344829</v>
      </c>
      <c r="Q54" s="56">
        <f>Агрономы!Q54+Зоотехники!Q54+Ветеринары!Q54+Воспр.стада!Q54+'Инж-техн.'!Q54+Энерг.электр.!Q54+Мелиораторы!Q54+Экономисты!Q54+Бухгалтеры!Q54+Экологи!Q54+'Др. специал.'!Q54</f>
        <v>6</v>
      </c>
      <c r="R54" s="57">
        <f t="shared" si="7"/>
        <v>5</v>
      </c>
      <c r="S54" s="56">
        <f>Агрономы!S54+Зоотехники!S54+Ветеринары!S54+Воспр.стада!S54+'Инж-техн.'!S54+Энерг.электр.!S54+Мелиораторы!S54+Экономисты!S54+Бухгалтеры!S54+Экологи!S54+'Др. специал.'!S54</f>
        <v>74</v>
      </c>
      <c r="T54" s="57">
        <f t="shared" si="8"/>
        <v>10.632183908045976</v>
      </c>
      <c r="U54" s="56">
        <f>Агрономы!U54+Зоотехники!U54+Ветеринары!U54+Воспр.стада!U54+'Инж-техн.'!U54+Энерг.электр.!U54+Мелиораторы!U54+Экономисты!U54+Бухгалтеры!U54+Экологи!U54+'Др. специал.'!U54</f>
        <v>47</v>
      </c>
      <c r="V54" s="57">
        <f t="shared" si="9"/>
        <v>6.7528735632183912</v>
      </c>
      <c r="W54" s="56">
        <f>Агрономы!W54+Зоотехники!W54+Ветеринары!W54+Воспр.стада!W54+'Инж-техн.'!W54+Энерг.электр.!W54+Мелиораторы!W54+Экономисты!W54+Бухгалтеры!W54+Экологи!W54+'Др. специал.'!W54</f>
        <v>23</v>
      </c>
      <c r="X54" s="57">
        <f t="shared" si="10"/>
        <v>3.3045977011494254</v>
      </c>
      <c r="Y54" s="56">
        <f>Агрономы!Y54+Зоотехники!Y54+Ветеринары!Y54+Воспр.стада!Y54+'Инж-техн.'!Y54+Энерг.электр.!Y54+Мелиораторы!Y54+Экономисты!Y54+Бухгалтеры!Y54+Экологи!Y54+'Др. специал.'!Y54</f>
        <v>63</v>
      </c>
      <c r="Z54" s="57">
        <f t="shared" si="11"/>
        <v>9.0517241379310338</v>
      </c>
      <c r="AA54" s="56">
        <f>Агрономы!AA54+Зоотехники!AA54+Ветеринары!AA54+Воспр.стада!AA54+'Инж-техн.'!AA54+Энерг.электр.!AA54+Мелиораторы!AA54+Экономисты!AA54+Бухгалтеры!AA54+Экологи!AA54+'Др. специал.'!AA54</f>
        <v>8</v>
      </c>
      <c r="AB54" s="57">
        <f t="shared" si="12"/>
        <v>1.1494252873563218</v>
      </c>
      <c r="AC54" s="57">
        <f t="shared" si="13"/>
        <v>12.698412698412698</v>
      </c>
      <c r="AD54" s="56">
        <f>Агрономы!AD54+Зоотехники!AD54+Ветеринары!AD54+Воспр.стада!AD54+'Инж-техн.'!AD54+Энерг.электр.!AD54+Мелиораторы!AD54+Экономисты!AD54+Бухгалтеры!AD54+Экологи!AD54+'Др. специал.'!AD54</f>
        <v>45</v>
      </c>
      <c r="AE54" s="57">
        <f t="shared" si="14"/>
        <v>6.4655172413793105</v>
      </c>
      <c r="AF54" s="56">
        <f>Агрономы!AF54+Зоотехники!AF54+Ветеринары!AF54+Воспр.стада!AF54+'Инж-техн.'!AF54+Энерг.электр.!AF54+Мелиораторы!AF54+Экономисты!AF54+Бухгалтеры!AF54+Экологи!AF54+'Др. специал.'!AF54</f>
        <v>0</v>
      </c>
      <c r="AG54" s="55">
        <f t="shared" si="15"/>
        <v>0</v>
      </c>
      <c r="AH54" s="42"/>
      <c r="AI54" s="42"/>
    </row>
    <row r="55" spans="1:35" s="30" customFormat="1" ht="13.9" customHeight="1" x14ac:dyDescent="0.25">
      <c r="A55" s="97" t="s">
        <v>77</v>
      </c>
      <c r="B55" s="92" t="s">
        <v>78</v>
      </c>
      <c r="C55" s="61">
        <f>SUM(C56:C63)</f>
        <v>23511.95</v>
      </c>
      <c r="D55" s="61">
        <f>SUM(D56:D63)</f>
        <v>22738.3</v>
      </c>
      <c r="E55" s="62">
        <f>IF(C55=0,0,D55/C55*100)</f>
        <v>96.709545571507249</v>
      </c>
      <c r="F55" s="61">
        <f>SUM(F56:F63)</f>
        <v>12496.3</v>
      </c>
      <c r="G55" s="62">
        <f>IF(D55=0,0,F55/D55*100)</f>
        <v>54.957054836993095</v>
      </c>
      <c r="H55" s="61">
        <f>SUM(H56:H63)</f>
        <v>20197.8</v>
      </c>
      <c r="I55" s="62">
        <f>IF(D55=0,0,H55/D55*100)</f>
        <v>88.827221032355098</v>
      </c>
      <c r="J55" s="62">
        <f>IF(C55=0,0,H55/C55*100)</f>
        <v>85.904401804188922</v>
      </c>
      <c r="K55" s="61">
        <f>SUM(K56:K63)</f>
        <v>10766.8</v>
      </c>
      <c r="L55" s="62">
        <f>IF(D55=0,0,K55/D55*100)</f>
        <v>47.350945321330087</v>
      </c>
      <c r="M55" s="61">
        <f>SUM(M56:M63)</f>
        <v>9431</v>
      </c>
      <c r="N55" s="62">
        <f>IF(D55=0,0,M55/D55*100)</f>
        <v>41.476275711025011</v>
      </c>
      <c r="O55" s="61">
        <f>SUM(O56:O63)</f>
        <v>2540.5</v>
      </c>
      <c r="P55" s="62">
        <f>IF(D55=0,0,O55/D55*100)</f>
        <v>11.172778967644899</v>
      </c>
      <c r="Q55" s="61">
        <f>SUM(Q56:Q63)</f>
        <v>275</v>
      </c>
      <c r="R55" s="62">
        <f t="shared" si="7"/>
        <v>10.824640818736469</v>
      </c>
      <c r="S55" s="61">
        <f>SUM(S56:S63)</f>
        <v>2680.5</v>
      </c>
      <c r="T55" s="62">
        <f>IF(D55=0,0,S55/D55*100)</f>
        <v>11.788480229392698</v>
      </c>
      <c r="U55" s="61">
        <f>SUM(U56:U63)</f>
        <v>2438</v>
      </c>
      <c r="V55" s="62">
        <f t="shared" si="9"/>
        <v>10.721997686722402</v>
      </c>
      <c r="W55" s="61">
        <f>SUM(W56:W63)</f>
        <v>509</v>
      </c>
      <c r="X55" s="62">
        <f>IF(D55=0,0,W55/D55*100)</f>
        <v>2.2385138730687872</v>
      </c>
      <c r="Y55" s="61">
        <f>SUM(Y56:Y63)</f>
        <v>3129</v>
      </c>
      <c r="Z55" s="62">
        <f>IF(D55=0,0,Y55/D55*100)</f>
        <v>13.760923200063329</v>
      </c>
      <c r="AA55" s="61">
        <f>SUM(AA56:AA63)</f>
        <v>184</v>
      </c>
      <c r="AB55" s="62">
        <f>IF(D55=0,0,AA55/D55*100)</f>
        <v>0.80920737258282294</v>
      </c>
      <c r="AC55" s="62">
        <f>IF(Y55=0,0,AA55/Y55*100)</f>
        <v>5.8804729945669543</v>
      </c>
      <c r="AD55" s="61">
        <f>SUM(AD56:AD63)</f>
        <v>2499</v>
      </c>
      <c r="AE55" s="62">
        <f t="shared" si="14"/>
        <v>10.990267522198231</v>
      </c>
      <c r="AF55" s="61">
        <f>SUM(AF56:AF63)</f>
        <v>8</v>
      </c>
      <c r="AG55" s="60">
        <f>IF(D55=0,0,AF55/D55*100)</f>
        <v>3.5182929242731427E-2</v>
      </c>
      <c r="AH55" s="44"/>
      <c r="AI55" s="44"/>
    </row>
    <row r="56" spans="1:35" x14ac:dyDescent="0.25">
      <c r="A56" s="93">
        <v>44</v>
      </c>
      <c r="B56" s="94" t="s">
        <v>79</v>
      </c>
      <c r="C56" s="56">
        <f>Агрономы!C56+Зоотехники!C56+Ветеринары!C56+Воспр.стада!C56+'Инж-техн.'!C56+Энерг.электр.!C56+Мелиораторы!C56+Экономисты!C56+Бухгалтеры!C56+Экологи!C56+'Др. специал.'!C56</f>
        <v>413</v>
      </c>
      <c r="D56" s="56">
        <f>Агрономы!D56+Зоотехники!D56+Ветеринары!D56+Воспр.стада!D56+'Инж-техн.'!D56+Энерг.электр.!D56+Мелиораторы!D56+Экономисты!D56+Бухгалтеры!D56+Экологи!D56+'Др. специал.'!D56</f>
        <v>403</v>
      </c>
      <c r="E56" s="57">
        <f t="shared" si="0"/>
        <v>97.578692493946733</v>
      </c>
      <c r="F56" s="56">
        <f>Агрономы!F56+Зоотехники!F56+Ветеринары!F56+Воспр.стада!F56+'Инж-техн.'!F56+Энерг.электр.!F56+Мелиораторы!F56+Экономисты!F56+Бухгалтеры!F56+Экологи!F56+'Др. специал.'!F56</f>
        <v>182</v>
      </c>
      <c r="G56" s="57">
        <f t="shared" si="1"/>
        <v>45.161290322580641</v>
      </c>
      <c r="H56" s="56">
        <f>Агрономы!H56+Зоотехники!H56+Ветеринары!H56+Воспр.стада!H56+'Инж-техн.'!H56+Энерг.электр.!H56+Мелиораторы!H56+Экономисты!H56+Бухгалтеры!H56+Экологи!H56+'Др. специал.'!H56</f>
        <v>378</v>
      </c>
      <c r="I56" s="57">
        <f t="shared" si="2"/>
        <v>93.796526054590572</v>
      </c>
      <c r="J56" s="57">
        <f t="shared" si="3"/>
        <v>91.525423728813564</v>
      </c>
      <c r="K56" s="56">
        <f>Агрономы!K56+Зоотехники!K56+Ветеринары!K56+Воспр.стада!K56+'Инж-техн.'!K56+Энерг.электр.!K56+Мелиораторы!K56+Экономисты!K56+Бухгалтеры!K56+Экологи!K56+'Др. специал.'!K56</f>
        <v>204</v>
      </c>
      <c r="L56" s="57">
        <f t="shared" si="4"/>
        <v>50.620347394540943</v>
      </c>
      <c r="M56" s="56">
        <f>Агрономы!M56+Зоотехники!M56+Ветеринары!M56+Воспр.стада!M56+'Инж-техн.'!M56+Энерг.электр.!M56+Мелиораторы!M56+Экономисты!M56+Бухгалтеры!M56+Экологи!M56+'Др. специал.'!M56</f>
        <v>174</v>
      </c>
      <c r="N56" s="57">
        <f t="shared" si="5"/>
        <v>43.176178660049629</v>
      </c>
      <c r="O56" s="56">
        <f>Агрономы!O56+Зоотехники!O56+Ветеринары!O56+Воспр.стада!O56+'Инж-техн.'!O56+Энерг.электр.!O56+Мелиораторы!O56+Экономисты!O56+Бухгалтеры!O56+Экологи!O56+'Др. специал.'!O56</f>
        <v>25</v>
      </c>
      <c r="P56" s="57">
        <f t="shared" si="6"/>
        <v>6.2034739454094296</v>
      </c>
      <c r="Q56" s="56">
        <f>Агрономы!Q56+Зоотехники!Q56+Ветеринары!Q56+Воспр.стада!Q56+'Инж-техн.'!Q56+Энерг.электр.!Q56+Мелиораторы!Q56+Экономисты!Q56+Бухгалтеры!Q56+Экологи!Q56+'Др. специал.'!Q56</f>
        <v>0</v>
      </c>
      <c r="R56" s="57">
        <f t="shared" si="7"/>
        <v>0</v>
      </c>
      <c r="S56" s="56">
        <f>Агрономы!S56+Зоотехники!S56+Ветеринары!S56+Воспр.стада!S56+'Инж-техн.'!S56+Энерг.электр.!S56+Мелиораторы!S56+Экономисты!S56+Бухгалтеры!S56+Экологи!S56+'Др. специал.'!S56</f>
        <v>35</v>
      </c>
      <c r="T56" s="57">
        <f t="shared" si="8"/>
        <v>8.6848635235732008</v>
      </c>
      <c r="U56" s="56">
        <f>Агрономы!U56+Зоотехники!U56+Ветеринары!U56+Воспр.стада!U56+'Инж-техн.'!U56+Энерг.электр.!U56+Мелиораторы!U56+Экономисты!U56+Бухгалтеры!U56+Экологи!U56+'Др. специал.'!U56</f>
        <v>43</v>
      </c>
      <c r="V56" s="57">
        <f t="shared" si="9"/>
        <v>10.669975186104217</v>
      </c>
      <c r="W56" s="56">
        <f>Агрономы!W56+Зоотехники!W56+Ветеринары!W56+Воспр.стада!W56+'Инж-техн.'!W56+Энерг.электр.!W56+Мелиораторы!W56+Экономисты!W56+Бухгалтеры!W56+Экологи!W56+'Др. специал.'!W56</f>
        <v>7</v>
      </c>
      <c r="X56" s="57">
        <f t="shared" si="10"/>
        <v>1.7369727047146404</v>
      </c>
      <c r="Y56" s="56">
        <f>Агрономы!Y56+Зоотехники!Y56+Ветеринары!Y56+Воспр.стада!Y56+'Инж-техн.'!Y56+Энерг.электр.!Y56+Мелиораторы!Y56+Экономисты!Y56+Бухгалтеры!Y56+Экологи!Y56+'Др. специал.'!Y56</f>
        <v>37</v>
      </c>
      <c r="Z56" s="57">
        <f t="shared" si="11"/>
        <v>9.1811414392059554</v>
      </c>
      <c r="AA56" s="56">
        <f>Агрономы!AA56+Зоотехники!AA56+Ветеринары!AA56+Воспр.стада!AA56+'Инж-техн.'!AA56+Энерг.электр.!AA56+Мелиораторы!AA56+Экономисты!AA56+Бухгалтеры!AA56+Экологи!AA56+'Др. специал.'!AA56</f>
        <v>3</v>
      </c>
      <c r="AB56" s="57">
        <f t="shared" si="12"/>
        <v>0.74441687344913154</v>
      </c>
      <c r="AC56" s="57">
        <f t="shared" si="13"/>
        <v>8.1081081081081088</v>
      </c>
      <c r="AD56" s="56">
        <f>Агрономы!AD56+Зоотехники!AD56+Ветеринары!AD56+Воспр.стада!AD56+'Инж-техн.'!AD56+Энерг.электр.!AD56+Мелиораторы!AD56+Экономисты!AD56+Бухгалтеры!AD56+Экологи!AD56+'Др. специал.'!AD56</f>
        <v>26</v>
      </c>
      <c r="AE56" s="57">
        <f t="shared" si="14"/>
        <v>6.4516129032258061</v>
      </c>
      <c r="AF56" s="56">
        <f>Агрономы!AF56+Зоотехники!AF56+Ветеринары!AF56+Воспр.стада!AF56+'Инж-техн.'!AF56+Энерг.электр.!AF56+Мелиораторы!AF56+Экономисты!AF56+Бухгалтеры!AF56+Экологи!AF56+'Др. специал.'!AF56</f>
        <v>0</v>
      </c>
      <c r="AG56" s="55">
        <f t="shared" si="15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56">
        <f>Агрономы!C57+Зоотехники!C57+Ветеринары!C57+Воспр.стада!C57+'Инж-техн.'!C57+Энерг.электр.!C57+Мелиораторы!C57+Экономисты!C57+Бухгалтеры!C57+Экологи!C57+'Др. специал.'!C57</f>
        <v>189</v>
      </c>
      <c r="D57" s="56">
        <f>Агрономы!D57+Зоотехники!D57+Ветеринары!D57+Воспр.стада!D57+'Инж-техн.'!D57+Энерг.электр.!D57+Мелиораторы!D57+Экономисты!D57+Бухгалтеры!D57+Экологи!D57+'Др. специал.'!D57</f>
        <v>177</v>
      </c>
      <c r="E57" s="57">
        <f t="shared" si="0"/>
        <v>93.650793650793645</v>
      </c>
      <c r="F57" s="56">
        <f>Агрономы!F57+Зоотехники!F57+Ветеринары!F57+Воспр.стада!F57+'Инж-техн.'!F57+Энерг.электр.!F57+Мелиораторы!F57+Экономисты!F57+Бухгалтеры!F57+Экологи!F57+'Др. специал.'!F57</f>
        <v>110</v>
      </c>
      <c r="G57" s="57">
        <f t="shared" si="1"/>
        <v>62.146892655367239</v>
      </c>
      <c r="H57" s="56">
        <f>Агрономы!H57+Зоотехники!H57+Ветеринары!H57+Воспр.стада!H57+'Инж-техн.'!H57+Энерг.электр.!H57+Мелиораторы!H57+Экономисты!H57+Бухгалтеры!H57+Экологи!H57+'Др. специал.'!H57</f>
        <v>149</v>
      </c>
      <c r="I57" s="57">
        <f t="shared" si="2"/>
        <v>84.180790960451972</v>
      </c>
      <c r="J57" s="57">
        <f t="shared" si="3"/>
        <v>78.835978835978835</v>
      </c>
      <c r="K57" s="56">
        <f>Агрономы!K57+Зоотехники!K57+Ветеринары!K57+Воспр.стада!K57+'Инж-техн.'!K57+Энерг.электр.!K57+Мелиораторы!K57+Экономисты!K57+Бухгалтеры!K57+Экологи!K57+'Др. специал.'!K57</f>
        <v>78</v>
      </c>
      <c r="L57" s="57">
        <f t="shared" si="4"/>
        <v>44.067796610169488</v>
      </c>
      <c r="M57" s="56">
        <f>Агрономы!M57+Зоотехники!M57+Ветеринары!M57+Воспр.стада!M57+'Инж-техн.'!M57+Энерг.электр.!M57+Мелиораторы!M57+Экономисты!M57+Бухгалтеры!M57+Экологи!M57+'Др. специал.'!M57</f>
        <v>71</v>
      </c>
      <c r="N57" s="57">
        <f t="shared" si="5"/>
        <v>40.112994350282491</v>
      </c>
      <c r="O57" s="56">
        <f>Агрономы!O57+Зоотехники!O57+Ветеринары!O57+Воспр.стада!O57+'Инж-техн.'!O57+Энерг.электр.!O57+Мелиораторы!O57+Экономисты!O57+Бухгалтеры!O57+Экологи!O57+'Др. специал.'!O57</f>
        <v>28</v>
      </c>
      <c r="P57" s="57">
        <f t="shared" si="6"/>
        <v>15.819209039548024</v>
      </c>
      <c r="Q57" s="56">
        <f>Агрономы!Q57+Зоотехники!Q57+Ветеринары!Q57+Воспр.стада!Q57+'Инж-техн.'!Q57+Энерг.электр.!Q57+Мелиораторы!Q57+Экономисты!Q57+Бухгалтеры!Q57+Экологи!Q57+'Др. специал.'!Q57</f>
        <v>4</v>
      </c>
      <c r="R57" s="57">
        <f t="shared" si="7"/>
        <v>14.285714285714285</v>
      </c>
      <c r="S57" s="56">
        <f>Агрономы!S57+Зоотехники!S57+Ветеринары!S57+Воспр.стада!S57+'Инж-техн.'!S57+Энерг.электр.!S57+Мелиораторы!S57+Экономисты!S57+Бухгалтеры!S57+Экологи!S57+'Др. специал.'!S57</f>
        <v>7</v>
      </c>
      <c r="T57" s="57">
        <f t="shared" si="8"/>
        <v>3.9548022598870061</v>
      </c>
      <c r="U57" s="56">
        <f>Агрономы!U57+Зоотехники!U57+Ветеринары!U57+Воспр.стада!U57+'Инж-техн.'!U57+Энерг.электр.!U57+Мелиораторы!U57+Экономисты!U57+Бухгалтеры!U57+Экологи!U57+'Др. специал.'!U57</f>
        <v>19</v>
      </c>
      <c r="V57" s="57">
        <f t="shared" si="9"/>
        <v>10.734463276836157</v>
      </c>
      <c r="W57" s="56">
        <f>Агрономы!W57+Зоотехники!W57+Ветеринары!W57+Воспр.стада!W57+'Инж-техн.'!W57+Энерг.электр.!W57+Мелиораторы!W57+Экономисты!W57+Бухгалтеры!W57+Экологи!W57+'Др. специал.'!W57</f>
        <v>5</v>
      </c>
      <c r="X57" s="57">
        <f t="shared" si="10"/>
        <v>2.8248587570621471</v>
      </c>
      <c r="Y57" s="56">
        <f>Агрономы!Y57+Зоотехники!Y57+Ветеринары!Y57+Воспр.стада!Y57+'Инж-техн.'!Y57+Энерг.электр.!Y57+Мелиораторы!Y57+Экономисты!Y57+Бухгалтеры!Y57+Экологи!Y57+'Др. специал.'!Y57</f>
        <v>18</v>
      </c>
      <c r="Z57" s="57">
        <f t="shared" si="11"/>
        <v>10.16949152542373</v>
      </c>
      <c r="AA57" s="56">
        <f>Агрономы!AA57+Зоотехники!AA57+Ветеринары!AA57+Воспр.стада!AA57+'Инж-техн.'!AA57+Энерг.электр.!AA57+Мелиораторы!AA57+Экономисты!AA57+Бухгалтеры!AA57+Экологи!AA57+'Др. специал.'!AA57</f>
        <v>0</v>
      </c>
      <c r="AB57" s="57">
        <f t="shared" si="12"/>
        <v>0</v>
      </c>
      <c r="AC57" s="57">
        <f t="shared" si="13"/>
        <v>0</v>
      </c>
      <c r="AD57" s="56">
        <f>Агрономы!AD57+Зоотехники!AD57+Ветеринары!AD57+Воспр.стада!AD57+'Инж-техн.'!AD57+Энерг.электр.!AD57+Мелиораторы!AD57+Экономисты!AD57+Бухгалтеры!AD57+Экологи!AD57+'Др. специал.'!AD57</f>
        <v>6</v>
      </c>
      <c r="AE57" s="57">
        <f t="shared" si="14"/>
        <v>3.3898305084745761</v>
      </c>
      <c r="AF57" s="56">
        <f>Агрономы!AF57+Зоотехники!AF57+Ветеринары!AF57+Воспр.стада!AF57+'Инж-техн.'!AF57+Энерг.электр.!AF57+Мелиораторы!AF57+Экономисты!AF57+Бухгалтеры!AF57+Экологи!AF57+'Др. специал.'!AF57</f>
        <v>0</v>
      </c>
      <c r="AG57" s="55">
        <f t="shared" si="15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56">
        <f>Агрономы!C58+Зоотехники!C58+Ветеринары!C58+Воспр.стада!C58+'Инж-техн.'!C58+Энерг.электр.!C58+Мелиораторы!C58+Экономисты!C58+Бухгалтеры!C58+Экологи!C58+'Др. специал.'!C58</f>
        <v>1624</v>
      </c>
      <c r="D58" s="56">
        <f>Агрономы!D58+Зоотехники!D58+Ветеринары!D58+Воспр.стада!D58+'Инж-техн.'!D58+Энерг.электр.!D58+Мелиораторы!D58+Экономисты!D58+Бухгалтеры!D58+Экологи!D58+'Др. специал.'!D58</f>
        <v>1576</v>
      </c>
      <c r="E58" s="57">
        <f t="shared" ref="E58:E59" si="48">IF(C58=0,0,D58/C58*100)</f>
        <v>97.044334975369466</v>
      </c>
      <c r="F58" s="56">
        <f>Агрономы!F58+Зоотехники!F58+Ветеринары!F58+Воспр.стада!F58+'Инж-техн.'!F58+Энерг.электр.!F58+Мелиораторы!F58+Экономисты!F58+Бухгалтеры!F58+Экологи!F58+'Др. специал.'!F58</f>
        <v>756</v>
      </c>
      <c r="G58" s="57">
        <f t="shared" ref="G58:G59" si="49">IF(D58=0,0,F58/D58*100)</f>
        <v>47.969543147208121</v>
      </c>
      <c r="H58" s="56">
        <f>Агрономы!H58+Зоотехники!H58+Ветеринары!H58+Воспр.стада!H58+'Инж-техн.'!H58+Энерг.электр.!H58+Мелиораторы!H58+Экономисты!H58+Бухгалтеры!H58+Экологи!H58+'Др. специал.'!H58</f>
        <v>1452</v>
      </c>
      <c r="I58" s="57">
        <f t="shared" ref="I58:I59" si="50">IF(D58=0,0,H58/D58*100)</f>
        <v>92.131979695431482</v>
      </c>
      <c r="J58" s="57">
        <f t="shared" ref="J58:J59" si="51">IF(C58=0,0,H58/C58*100)</f>
        <v>89.408866995073893</v>
      </c>
      <c r="K58" s="56">
        <f>Агрономы!K58+Зоотехники!K58+Ветеринары!K58+Воспр.стада!K58+'Инж-техн.'!K58+Энерг.электр.!K58+Мелиораторы!K58+Экономисты!K58+Бухгалтеры!K58+Экологи!K58+'Др. специал.'!K58</f>
        <v>754</v>
      </c>
      <c r="L58" s="57">
        <f t="shared" ref="L58:L59" si="52">IF(D58=0,0,K58/D58*100)</f>
        <v>47.842639593908629</v>
      </c>
      <c r="M58" s="56">
        <f>Агрономы!M58+Зоотехники!M58+Ветеринары!M58+Воспр.стада!M58+'Инж-техн.'!M58+Энерг.электр.!M58+Мелиораторы!M58+Экономисты!M58+Бухгалтеры!M58+Экологи!M58+'Др. специал.'!M58</f>
        <v>698</v>
      </c>
      <c r="N58" s="57">
        <f t="shared" ref="N58:N59" si="53">IF(D58=0,0,M58/D58*100)</f>
        <v>44.289340101522846</v>
      </c>
      <c r="O58" s="56">
        <f>Агрономы!O58+Зоотехники!O58+Ветеринары!O58+Воспр.стада!O58+'Инж-техн.'!O58+Энерг.электр.!O58+Мелиораторы!O58+Экономисты!O58+Бухгалтеры!O58+Экологи!O58+'Др. специал.'!O58</f>
        <v>124</v>
      </c>
      <c r="P58" s="57">
        <f t="shared" ref="P58:P59" si="54">IF(D58=0,0,O58/D58*100)</f>
        <v>7.8680203045685282</v>
      </c>
      <c r="Q58" s="56">
        <f>Агрономы!Q58+Зоотехники!Q58+Ветеринары!Q58+Воспр.стада!Q58+'Инж-техн.'!Q58+Энерг.электр.!Q58+Мелиораторы!Q58+Экономисты!Q58+Бухгалтеры!Q58+Экологи!Q58+'Др. специал.'!Q58</f>
        <v>6</v>
      </c>
      <c r="R58" s="57">
        <f t="shared" ref="R58:R59" si="55">IF(O58=0,0,Q58/O58*100)</f>
        <v>4.838709677419355</v>
      </c>
      <c r="S58" s="56">
        <f>Агрономы!S58+Зоотехники!S58+Ветеринары!S58+Воспр.стада!S58+'Инж-техн.'!S58+Энерг.электр.!S58+Мелиораторы!S58+Экономисты!S58+Бухгалтеры!S58+Экологи!S58+'Др. специал.'!S58</f>
        <v>130</v>
      </c>
      <c r="T58" s="57">
        <f t="shared" ref="T58:T59" si="56">IF(D58=0,0,S58/D58*100)</f>
        <v>8.2487309644670042</v>
      </c>
      <c r="U58" s="56">
        <f>Агрономы!U58+Зоотехники!U58+Ветеринары!U58+Воспр.стада!U58+'Инж-техн.'!U58+Энерг.электр.!U58+Мелиораторы!U58+Экономисты!U58+Бухгалтеры!U58+Экологи!U58+'Др. специал.'!U58</f>
        <v>176</v>
      </c>
      <c r="V58" s="57">
        <f t="shared" ref="V58:V59" si="57">IF(D58=0,0,U58/D58*100)</f>
        <v>11.167512690355331</v>
      </c>
      <c r="W58" s="56">
        <f>Агрономы!W58+Зоотехники!W58+Ветеринары!W58+Воспр.стада!W58+'Инж-техн.'!W58+Энерг.электр.!W58+Мелиораторы!W58+Экономисты!W58+Бухгалтеры!W58+Экологи!W58+'Др. специал.'!W58</f>
        <v>56</v>
      </c>
      <c r="X58" s="57">
        <f t="shared" ref="X58:X59" si="58">IF(D58=0,0,W58/D58*100)</f>
        <v>3.5532994923857872</v>
      </c>
      <c r="Y58" s="56">
        <f>Агрономы!Y58+Зоотехники!Y58+Ветеринары!Y58+Воспр.стада!Y58+'Инж-техн.'!Y58+Энерг.электр.!Y58+Мелиораторы!Y58+Экономисты!Y58+Бухгалтеры!Y58+Экологи!Y58+'Др. специал.'!Y58</f>
        <v>284</v>
      </c>
      <c r="Z58" s="57">
        <f t="shared" ref="Z58:Z59" si="59">IF(D58=0,0,Y58/D58*100)</f>
        <v>18.020304568527919</v>
      </c>
      <c r="AA58" s="56">
        <f>Агрономы!AA58+Зоотехники!AA58+Ветеринары!AA58+Воспр.стада!AA58+'Инж-техн.'!AA58+Энерг.электр.!AA58+Мелиораторы!AA58+Экономисты!AA58+Бухгалтеры!AA58+Экологи!AA58+'Др. специал.'!AA58</f>
        <v>21</v>
      </c>
      <c r="AB58" s="57">
        <f t="shared" ref="AB58:AB59" si="60">IF(D58=0,0,AA58/D58*100)</f>
        <v>1.3324873096446701</v>
      </c>
      <c r="AC58" s="57">
        <f t="shared" ref="AC58:AC59" si="61">IF(Y58=0,0,AA58/Y58*100)</f>
        <v>7.3943661971830981</v>
      </c>
      <c r="AD58" s="56">
        <f>Агрономы!AD58+Зоотехники!AD58+Ветеринары!AD58+Воспр.стада!AD58+'Инж-техн.'!AD58+Энерг.электр.!AD58+Мелиораторы!AD58+Экономисты!AD58+Бухгалтеры!AD58+Экологи!AD58+'Др. специал.'!AD58</f>
        <v>12</v>
      </c>
      <c r="AE58" s="57">
        <f t="shared" ref="AE58:AE59" si="62">IF(D58=0,0,AD58/D58*100)</f>
        <v>0.76142131979695438</v>
      </c>
      <c r="AF58" s="56">
        <f>Агрономы!AF58+Зоотехники!AF58+Ветеринары!AF58+Воспр.стада!AF58+'Инж-техн.'!AF58+Энерг.электр.!AF58+Мелиораторы!AF58+Экономисты!AF58+Бухгалтеры!AF58+Экологи!AF58+'Др. специал.'!AF58</f>
        <v>0</v>
      </c>
      <c r="AG58" s="55">
        <f t="shared" ref="AG58:AG59" si="63">IF(D58=0,0,AF58/D58*100)</f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56">
        <f>Агрономы!C59+Зоотехники!C59+Ветеринары!C59+Воспр.стада!C59+'Инж-техн.'!C59+Энерг.электр.!C59+Мелиораторы!C59+Экономисты!C59+Бухгалтеры!C59+Экологи!C59+'Др. специал.'!C59</f>
        <v>157</v>
      </c>
      <c r="D59" s="56">
        <f>Агрономы!D59+Зоотехники!D59+Ветеринары!D59+Воспр.стада!D59+'Инж-техн.'!D59+Энерг.электр.!D59+Мелиораторы!D59+Экономисты!D59+Бухгалтеры!D59+Экологи!D59+'Др. специал.'!D59</f>
        <v>149</v>
      </c>
      <c r="E59" s="57">
        <f t="shared" si="48"/>
        <v>94.904458598726109</v>
      </c>
      <c r="F59" s="56">
        <f>Агрономы!F59+Зоотехники!F59+Ветеринары!F59+Воспр.стада!F59+'Инж-техн.'!F59+Энерг.электр.!F59+Мелиораторы!F59+Экономисты!F59+Бухгалтеры!F59+Экологи!F59+'Др. специал.'!F59</f>
        <v>108</v>
      </c>
      <c r="G59" s="57">
        <f t="shared" si="49"/>
        <v>72.483221476510067</v>
      </c>
      <c r="H59" s="56">
        <f>Агрономы!H59+Зоотехники!H59+Ветеринары!H59+Воспр.стада!H59+'Инж-техн.'!H59+Энерг.электр.!H59+Мелиораторы!H59+Экономисты!H59+Бухгалтеры!H59+Экологи!H59+'Др. специал.'!H59</f>
        <v>143</v>
      </c>
      <c r="I59" s="57">
        <f t="shared" si="50"/>
        <v>95.973154362416096</v>
      </c>
      <c r="J59" s="57">
        <f t="shared" si="51"/>
        <v>91.082802547770697</v>
      </c>
      <c r="K59" s="56">
        <f>Агрономы!K59+Зоотехники!K59+Ветеринары!K59+Воспр.стада!K59+'Инж-техн.'!K59+Энерг.электр.!K59+Мелиораторы!K59+Экономисты!K59+Бухгалтеры!K59+Экологи!K59+'Др. специал.'!K59</f>
        <v>116</v>
      </c>
      <c r="L59" s="57">
        <f t="shared" si="52"/>
        <v>77.852348993288587</v>
      </c>
      <c r="M59" s="56">
        <f>Агрономы!M59+Зоотехники!M59+Ветеринары!M59+Воспр.стада!M59+'Инж-техн.'!M59+Энерг.электр.!M59+Мелиораторы!M59+Экономисты!M59+Бухгалтеры!M59+Экологи!M59+'Др. специал.'!M59</f>
        <v>27</v>
      </c>
      <c r="N59" s="57">
        <f t="shared" si="53"/>
        <v>18.120805369127517</v>
      </c>
      <c r="O59" s="56">
        <f>Агрономы!O59+Зоотехники!O59+Ветеринары!O59+Воспр.стада!O59+'Инж-техн.'!O59+Энерг.электр.!O59+Мелиораторы!O59+Экономисты!O59+Бухгалтеры!O59+Экологи!O59+'Др. специал.'!O59</f>
        <v>6</v>
      </c>
      <c r="P59" s="57">
        <f t="shared" si="54"/>
        <v>4.0268456375838921</v>
      </c>
      <c r="Q59" s="56">
        <f>Агрономы!Q59+Зоотехники!Q59+Ветеринары!Q59+Воспр.стада!Q59+'Инж-техн.'!Q59+Энерг.электр.!Q59+Мелиораторы!Q59+Экономисты!Q59+Бухгалтеры!Q59+Экологи!Q59+'Др. специал.'!Q59</f>
        <v>0</v>
      </c>
      <c r="R59" s="57">
        <f t="shared" si="55"/>
        <v>0</v>
      </c>
      <c r="S59" s="56">
        <f>Агрономы!S59+Зоотехники!S59+Ветеринары!S59+Воспр.стада!S59+'Инж-техн.'!S59+Энерг.электр.!S59+Мелиораторы!S59+Экономисты!S59+Бухгалтеры!S59+Экологи!S59+'Др. специал.'!S59</f>
        <v>13</v>
      </c>
      <c r="T59" s="57">
        <f t="shared" si="56"/>
        <v>8.724832214765101</v>
      </c>
      <c r="U59" s="56">
        <f>Агрономы!U59+Зоотехники!U59+Ветеринары!U59+Воспр.стада!U59+'Инж-техн.'!U59+Энерг.электр.!U59+Мелиораторы!U59+Экономисты!U59+Бухгалтеры!U59+Экологи!U59+'Др. специал.'!U59</f>
        <v>26</v>
      </c>
      <c r="V59" s="57">
        <f t="shared" si="57"/>
        <v>17.449664429530202</v>
      </c>
      <c r="W59" s="56">
        <f>Агрономы!W59+Зоотехники!W59+Ветеринары!W59+Воспр.стада!W59+'Инж-техн.'!W59+Энерг.электр.!W59+Мелиораторы!W59+Экономисты!W59+Бухгалтеры!W59+Экологи!W59+'Др. специал.'!W59</f>
        <v>4</v>
      </c>
      <c r="X59" s="57">
        <f t="shared" si="58"/>
        <v>2.6845637583892619</v>
      </c>
      <c r="Y59" s="56">
        <f>Агрономы!Y59+Зоотехники!Y59+Ветеринары!Y59+Воспр.стада!Y59+'Инж-техн.'!Y59+Энерг.электр.!Y59+Мелиораторы!Y59+Экономисты!Y59+Бухгалтеры!Y59+Экологи!Y59+'Др. специал.'!Y59</f>
        <v>22</v>
      </c>
      <c r="Z59" s="57">
        <f t="shared" si="59"/>
        <v>14.76510067114094</v>
      </c>
      <c r="AA59" s="56">
        <f>Агрономы!AA59+Зоотехники!AA59+Ветеринары!AA59+Воспр.стада!AA59+'Инж-техн.'!AA59+Энерг.электр.!AA59+Мелиораторы!AA59+Экономисты!AA59+Бухгалтеры!AA59+Экологи!AA59+'Др. специал.'!AA59</f>
        <v>0</v>
      </c>
      <c r="AB59" s="57">
        <f t="shared" si="60"/>
        <v>0</v>
      </c>
      <c r="AC59" s="57">
        <f t="shared" si="61"/>
        <v>0</v>
      </c>
      <c r="AD59" s="56">
        <f>Агрономы!AD59+Зоотехники!AD59+Ветеринары!AD59+Воспр.стада!AD59+'Инж-техн.'!AD59+Энерг.электр.!AD59+Мелиораторы!AD59+Экономисты!AD59+Бухгалтеры!AD59+Экологи!AD59+'Др. специал.'!AD59</f>
        <v>18</v>
      </c>
      <c r="AE59" s="57">
        <f t="shared" si="62"/>
        <v>12.080536912751679</v>
      </c>
      <c r="AF59" s="56">
        <f>Агрономы!AF59+Зоотехники!AF59+Ветеринары!AF59+Воспр.стада!AF59+'Инж-техн.'!AF59+Энерг.электр.!AF59+Мелиораторы!AF59+Экономисты!AF59+Бухгалтеры!AF59+Экологи!AF59+'Др. специал.'!AF59</f>
        <v>0</v>
      </c>
      <c r="AG59" s="55">
        <f t="shared" si="63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56">
        <f>Агрономы!C60+Зоотехники!C60+Ветеринары!C60+Воспр.стада!C60+'Инж-техн.'!C60+Энерг.электр.!C60+Мелиораторы!C60+Экономисты!C60+Бухгалтеры!C60+Экологи!C60+'Др. специал.'!C60</f>
        <v>12160.2</v>
      </c>
      <c r="D60" s="56">
        <f>Агрономы!D60+Зоотехники!D60+Ветеринары!D60+Воспр.стада!D60+'Инж-техн.'!D60+Энерг.электр.!D60+Мелиораторы!D60+Экономисты!D60+Бухгалтеры!D60+Экологи!D60+'Др. специал.'!D60</f>
        <v>12039</v>
      </c>
      <c r="E60" s="57">
        <f t="shared" si="0"/>
        <v>99.00330586667981</v>
      </c>
      <c r="F60" s="56">
        <f>Агрономы!F60+Зоотехники!F60+Ветеринары!F60+Воспр.стада!F60+'Инж-техн.'!F60+Энерг.электр.!F60+Мелиораторы!F60+Экономисты!F60+Бухгалтеры!F60+Экологи!F60+'Др. специал.'!F60</f>
        <v>6718.5</v>
      </c>
      <c r="G60" s="57">
        <f t="shared" si="1"/>
        <v>55.806130077248937</v>
      </c>
      <c r="H60" s="56">
        <f>Агрономы!H60+Зоотехники!H60+Ветеринары!H60+Воспр.стада!H60+'Инж-техн.'!H60+Энерг.электр.!H60+Мелиораторы!H60+Экономисты!H60+Бухгалтеры!H60+Экологи!H60+'Др. специал.'!H60</f>
        <v>10660</v>
      </c>
      <c r="I60" s="57">
        <f t="shared" si="2"/>
        <v>88.545560262480265</v>
      </c>
      <c r="J60" s="57">
        <f t="shared" si="3"/>
        <v>87.663031858028646</v>
      </c>
      <c r="K60" s="56">
        <f>Агрономы!K60+Зоотехники!K60+Ветеринары!K60+Воспр.стада!K60+'Инж-техн.'!K60+Энерг.электр.!K60+Мелиораторы!K60+Экономисты!K60+Бухгалтеры!K60+Экологи!K60+'Др. специал.'!K60</f>
        <v>6159</v>
      </c>
      <c r="L60" s="57">
        <f t="shared" si="4"/>
        <v>51.158734114129075</v>
      </c>
      <c r="M60" s="56">
        <f>Агрономы!M60+Зоотехники!M60+Ветеринары!M60+Воспр.стада!M60+'Инж-техн.'!M60+Энерг.электр.!M60+Мелиораторы!M60+Экономисты!M60+Бухгалтеры!M60+Экологи!M60+'Др. специал.'!M60</f>
        <v>4501</v>
      </c>
      <c r="N60" s="57">
        <f t="shared" si="5"/>
        <v>37.38682614835119</v>
      </c>
      <c r="O60" s="56">
        <f>Агрономы!O60+Зоотехники!O60+Ветеринары!O60+Воспр.стада!O60+'Инж-техн.'!O60+Энерг.электр.!O60+Мелиораторы!O60+Экономисты!O60+Бухгалтеры!O60+Экологи!O60+'Др. специал.'!O60</f>
        <v>1379</v>
      </c>
      <c r="P60" s="57">
        <f t="shared" si="6"/>
        <v>11.454439737519728</v>
      </c>
      <c r="Q60" s="56">
        <f>Агрономы!Q60+Зоотехники!Q60+Ветеринары!Q60+Воспр.стада!Q60+'Инж-техн.'!Q60+Энерг.электр.!Q60+Мелиораторы!Q60+Экономисты!Q60+Бухгалтеры!Q60+Экологи!Q60+'Др. специал.'!Q60</f>
        <v>99</v>
      </c>
      <c r="R60" s="57">
        <f t="shared" si="7"/>
        <v>7.179115300942712</v>
      </c>
      <c r="S60" s="56">
        <f>Агрономы!S60+Зоотехники!S60+Ветеринары!S60+Воспр.стада!S60+'Инж-техн.'!S60+Энерг.электр.!S60+Мелиораторы!S60+Экономисты!S60+Бухгалтеры!S60+Экологи!S60+'Др. специал.'!S60</f>
        <v>1524.5</v>
      </c>
      <c r="T60" s="57">
        <f t="shared" si="8"/>
        <v>12.663011878062964</v>
      </c>
      <c r="U60" s="56">
        <f>Агрономы!U60+Зоотехники!U60+Ветеринары!U60+Воспр.стада!U60+'Инж-техн.'!U60+Энерг.электр.!U60+Мелиораторы!U60+Экономисты!U60+Бухгалтеры!U60+Экологи!U60+'Др. специал.'!U60</f>
        <v>1121</v>
      </c>
      <c r="V60" s="57">
        <f t="shared" si="9"/>
        <v>9.3114046017111054</v>
      </c>
      <c r="W60" s="56">
        <f>Агрономы!W60+Зоотехники!W60+Ветеринары!W60+Воспр.стада!W60+'Инж-техн.'!W60+Энерг.электр.!W60+Мелиораторы!W60+Экономисты!W60+Бухгалтеры!W60+Экологи!W60+'Др. специал.'!W60</f>
        <v>151</v>
      </c>
      <c r="X60" s="57">
        <f t="shared" si="10"/>
        <v>1.2542569980895424</v>
      </c>
      <c r="Y60" s="56">
        <f>Агрономы!Y60+Зоотехники!Y60+Ветеринары!Y60+Воспр.стада!Y60+'Инж-техн.'!Y60+Энерг.электр.!Y60+Мелиораторы!Y60+Экономисты!Y60+Бухгалтеры!Y60+Экологи!Y60+'Др. специал.'!Y60</f>
        <v>1853</v>
      </c>
      <c r="Z60" s="57">
        <f t="shared" si="11"/>
        <v>15.391643824237894</v>
      </c>
      <c r="AA60" s="56">
        <f>Агрономы!AA60+Зоотехники!AA60+Ветеринары!AA60+Воспр.стада!AA60+'Инж-техн.'!AA60+Энерг.электр.!AA60+Мелиораторы!AA60+Экономисты!AA60+Бухгалтеры!AA60+Экологи!AA60+'Др. специал.'!AA60</f>
        <v>85</v>
      </c>
      <c r="AB60" s="57">
        <f t="shared" si="12"/>
        <v>0.70603870753384834</v>
      </c>
      <c r="AC60" s="57">
        <f t="shared" si="13"/>
        <v>4.5871559633027523</v>
      </c>
      <c r="AD60" s="56">
        <f>Агрономы!AD60+Зоотехники!AD60+Ветеринары!AD60+Воспр.стада!AD60+'Инж-техн.'!AD60+Энерг.электр.!AD60+Мелиораторы!AD60+Экономисты!AD60+Бухгалтеры!AD60+Экологи!AD60+'Др. специал.'!AD60</f>
        <v>1614</v>
      </c>
      <c r="AE60" s="57">
        <f t="shared" si="14"/>
        <v>13.406429105407424</v>
      </c>
      <c r="AF60" s="56">
        <f>Агрономы!AF60+Зоотехники!AF60+Ветеринары!AF60+Воспр.стада!AF60+'Инж-техн.'!AF60+Энерг.электр.!AF60+Мелиораторы!AF60+Экономисты!AF60+Бухгалтеры!AF60+Экологи!AF60+'Др. специал.'!AF60</f>
        <v>4</v>
      </c>
      <c r="AG60" s="55">
        <f t="shared" si="15"/>
        <v>3.3225350942769336E-2</v>
      </c>
      <c r="AH60" s="42"/>
      <c r="AI60" s="42"/>
    </row>
    <row r="61" spans="1:35" x14ac:dyDescent="0.25">
      <c r="A61" s="93">
        <v>49</v>
      </c>
      <c r="B61" s="94" t="s">
        <v>82</v>
      </c>
      <c r="C61" s="56">
        <f>Агрономы!C61+Зоотехники!C61+Ветеринары!C61+Воспр.стада!C61+'Инж-техн.'!C61+Энерг.электр.!C61+Мелиораторы!C61+Экономисты!C61+Бухгалтеры!C61+Экологи!C61+'Др. специал.'!C61</f>
        <v>886</v>
      </c>
      <c r="D61" s="56">
        <f>Агрономы!D61+Зоотехники!D61+Ветеринары!D61+Воспр.стада!D61+'Инж-техн.'!D61+Энерг.электр.!D61+Мелиораторы!D61+Экономисты!D61+Бухгалтеры!D61+Экологи!D61+'Др. специал.'!D61</f>
        <v>827</v>
      </c>
      <c r="E61" s="57">
        <f t="shared" si="0"/>
        <v>93.340857787810378</v>
      </c>
      <c r="F61" s="56">
        <f>Агрономы!F61+Зоотехники!F61+Ветеринары!F61+Воспр.стада!F61+'Инж-техн.'!F61+Энерг.электр.!F61+Мелиораторы!F61+Экономисты!F61+Бухгалтеры!F61+Экологи!F61+'Др. специал.'!F61</f>
        <v>513</v>
      </c>
      <c r="G61" s="57">
        <f t="shared" si="1"/>
        <v>62.031438935912945</v>
      </c>
      <c r="H61" s="56">
        <f>Агрономы!H61+Зоотехники!H61+Ветеринары!H61+Воспр.стада!H61+'Инж-техн.'!H61+Энерг.электр.!H61+Мелиораторы!H61+Экономисты!H61+Бухгалтеры!H61+Экологи!H61+'Др. специал.'!H61</f>
        <v>743</v>
      </c>
      <c r="I61" s="57">
        <f t="shared" si="2"/>
        <v>89.842805320435303</v>
      </c>
      <c r="J61" s="57">
        <f t="shared" si="3"/>
        <v>83.860045146726861</v>
      </c>
      <c r="K61" s="56">
        <f>Агрономы!K61+Зоотехники!K61+Ветеринары!K61+Воспр.стада!K61+'Инж-техн.'!K61+Энерг.электр.!K61+Мелиораторы!K61+Экономисты!K61+Бухгалтеры!K61+Экологи!K61+'Др. специал.'!K61</f>
        <v>329</v>
      </c>
      <c r="L61" s="57">
        <f t="shared" si="4"/>
        <v>39.782345828295043</v>
      </c>
      <c r="M61" s="56">
        <f>Агрономы!M61+Зоотехники!M61+Ветеринары!M61+Воспр.стада!M61+'Инж-техн.'!M61+Энерг.электр.!M61+Мелиораторы!M61+Экономисты!M61+Бухгалтеры!M61+Экологи!M61+'Др. специал.'!M61</f>
        <v>414</v>
      </c>
      <c r="N61" s="57">
        <f t="shared" si="5"/>
        <v>50.060459492140261</v>
      </c>
      <c r="O61" s="56">
        <f>Агрономы!O61+Зоотехники!O61+Ветеринары!O61+Воспр.стада!O61+'Инж-техн.'!O61+Энерг.электр.!O61+Мелиораторы!O61+Экономисты!O61+Бухгалтеры!O61+Экологи!O61+'Др. специал.'!O61</f>
        <v>84</v>
      </c>
      <c r="P61" s="57">
        <f t="shared" si="6"/>
        <v>10.157194679564691</v>
      </c>
      <c r="Q61" s="56">
        <f>Агрономы!Q61+Зоотехники!Q61+Ветеринары!Q61+Воспр.стада!Q61+'Инж-техн.'!Q61+Энерг.электр.!Q61+Мелиораторы!Q61+Экономисты!Q61+Бухгалтеры!Q61+Экологи!Q61+'Др. специал.'!Q61</f>
        <v>29</v>
      </c>
      <c r="R61" s="57">
        <f t="shared" si="7"/>
        <v>34.523809523809526</v>
      </c>
      <c r="S61" s="56">
        <f>Агрономы!S61+Зоотехники!S61+Ветеринары!S61+Воспр.стада!S61+'Инж-техн.'!S61+Энерг.электр.!S61+Мелиораторы!S61+Экономисты!S61+Бухгалтеры!S61+Экологи!S61+'Др. специал.'!S61</f>
        <v>126</v>
      </c>
      <c r="T61" s="57">
        <f t="shared" si="8"/>
        <v>15.235792019347038</v>
      </c>
      <c r="U61" s="56">
        <f>Агрономы!U61+Зоотехники!U61+Ветеринары!U61+Воспр.стада!U61+'Инж-техн.'!U61+Энерг.электр.!U61+Мелиораторы!U61+Экономисты!U61+Бухгалтеры!U61+Экологи!U61+'Др. специал.'!U61</f>
        <v>182</v>
      </c>
      <c r="V61" s="57">
        <f t="shared" si="9"/>
        <v>22.007255139056834</v>
      </c>
      <c r="W61" s="56">
        <f>Агрономы!W61+Зоотехники!W61+Ветеринары!W61+Воспр.стада!W61+'Инж-техн.'!W61+Энерг.электр.!W61+Мелиораторы!W61+Экономисты!W61+Бухгалтеры!W61+Экологи!W61+'Др. специал.'!W61</f>
        <v>74</v>
      </c>
      <c r="X61" s="57">
        <f t="shared" si="10"/>
        <v>8.9480048367593703</v>
      </c>
      <c r="Y61" s="56">
        <f>Агрономы!Y61+Зоотехники!Y61+Ветеринары!Y61+Воспр.стада!Y61+'Инж-техн.'!Y61+Энерг.электр.!Y61+Мелиораторы!Y61+Экономисты!Y61+Бухгалтеры!Y61+Экологи!Y61+'Др. специал.'!Y61</f>
        <v>106</v>
      </c>
      <c r="Z61" s="57">
        <f t="shared" si="11"/>
        <v>12.817412333736398</v>
      </c>
      <c r="AA61" s="56">
        <f>Агрономы!AA61+Зоотехники!AA61+Ветеринары!AA61+Воспр.стада!AA61+'Инж-техн.'!AA61+Энерг.электр.!AA61+Мелиораторы!AA61+Экономисты!AA61+Бухгалтеры!AA61+Экологи!AA61+'Др. специал.'!AA61</f>
        <v>16</v>
      </c>
      <c r="AB61" s="57">
        <f t="shared" si="12"/>
        <v>1.9347037484885126</v>
      </c>
      <c r="AC61" s="57">
        <f t="shared" si="13"/>
        <v>15.09433962264151</v>
      </c>
      <c r="AD61" s="56">
        <f>Агрономы!AD61+Зоотехники!AD61+Ветеринары!AD61+Воспр.стада!AD61+'Инж-техн.'!AD61+Энерг.электр.!AD61+Мелиораторы!AD61+Экономисты!AD61+Бухгалтеры!AD61+Экологи!AD61+'Др. специал.'!AD61</f>
        <v>127</v>
      </c>
      <c r="AE61" s="57">
        <f t="shared" si="14"/>
        <v>15.356711003627568</v>
      </c>
      <c r="AF61" s="56">
        <f>Агрономы!AF61+Зоотехники!AF61+Ветеринары!AF61+Воспр.стада!AF61+'Инж-техн.'!AF61+Энерг.электр.!AF61+Мелиораторы!AF61+Экономисты!AF61+Бухгалтеры!AF61+Экологи!AF61+'Др. специал.'!AF61</f>
        <v>1</v>
      </c>
      <c r="AG61" s="55">
        <f t="shared" si="15"/>
        <v>0.12091898428053204</v>
      </c>
      <c r="AH61" s="42"/>
      <c r="AI61" s="42"/>
    </row>
    <row r="62" spans="1:35" x14ac:dyDescent="0.25">
      <c r="A62" s="93">
        <v>50</v>
      </c>
      <c r="B62" s="94" t="s">
        <v>83</v>
      </c>
      <c r="C62" s="56">
        <f>Агрономы!C62+Зоотехники!C62+Ветеринары!C62+Воспр.стада!C62+'Инж-техн.'!C62+Энерг.электр.!C62+Мелиораторы!C62+Экономисты!C62+Бухгалтеры!C62+Экологи!C62+'Др. специал.'!C62</f>
        <v>3060.75</v>
      </c>
      <c r="D62" s="56">
        <f>Агрономы!D62+Зоотехники!D62+Ветеринары!D62+Воспр.стада!D62+'Инж-техн.'!D62+Энерг.электр.!D62+Мелиораторы!D62+Экономисты!D62+Бухгалтеры!D62+Экологи!D62+'Др. специал.'!D62</f>
        <v>2894.3</v>
      </c>
      <c r="E62" s="57">
        <f t="shared" si="0"/>
        <v>94.561790410847024</v>
      </c>
      <c r="F62" s="56">
        <f>Агрономы!F62+Зоотехники!F62+Ветеринары!F62+Воспр.стада!F62+'Инж-техн.'!F62+Энерг.электр.!F62+Мелиораторы!F62+Экономисты!F62+Бухгалтеры!F62+Экологи!F62+'Др. специал.'!F62</f>
        <v>1482.8</v>
      </c>
      <c r="G62" s="57">
        <f t="shared" si="1"/>
        <v>51.23173133400131</v>
      </c>
      <c r="H62" s="56">
        <f>Агрономы!H62+Зоотехники!H62+Ветеринары!H62+Воспр.стада!H62+'Инж-техн.'!H62+Энерг.электр.!H62+Мелиораторы!H62+Экономисты!H62+Бухгалтеры!H62+Экологи!H62+'Др. специал.'!H62</f>
        <v>2449.8000000000002</v>
      </c>
      <c r="I62" s="57">
        <f t="shared" si="2"/>
        <v>84.642227827108456</v>
      </c>
      <c r="J62" s="57">
        <f t="shared" si="3"/>
        <v>80.039206076941923</v>
      </c>
      <c r="K62" s="56">
        <f>Агрономы!K62+Зоотехники!K62+Ветеринары!K62+Воспр.стада!K62+'Инж-техн.'!K62+Энерг.электр.!K62+Мелиораторы!K62+Экономисты!K62+Бухгалтеры!K62+Экологи!K62+'Др. специал.'!K62</f>
        <v>1101.8</v>
      </c>
      <c r="L62" s="57">
        <f t="shared" si="4"/>
        <v>38.067926614379985</v>
      </c>
      <c r="M62" s="56">
        <f>Агрономы!M62+Зоотехники!M62+Ветеринары!M62+Воспр.стада!M62+'Инж-техн.'!M62+Энерг.электр.!M62+Мелиораторы!M62+Экономисты!M62+Бухгалтеры!M62+Экологи!M62+'Др. специал.'!M62</f>
        <v>1348</v>
      </c>
      <c r="N62" s="57">
        <f t="shared" si="5"/>
        <v>46.574301212728464</v>
      </c>
      <c r="O62" s="56">
        <f>Агрономы!O62+Зоотехники!O62+Ветеринары!O62+Воспр.стада!O62+'Инж-техн.'!O62+Энерг.электр.!O62+Мелиораторы!O62+Экономисты!O62+Бухгалтеры!O62+Экологи!O62+'Др. специал.'!O62</f>
        <v>444.5</v>
      </c>
      <c r="P62" s="57">
        <f t="shared" si="6"/>
        <v>15.357772172891545</v>
      </c>
      <c r="Q62" s="56">
        <f>Агрономы!Q62+Зоотехники!Q62+Ветеринары!Q62+Воспр.стада!Q62+'Инж-техн.'!Q62+Энерг.электр.!Q62+Мелиораторы!Q62+Экономисты!Q62+Бухгалтеры!Q62+Экологи!Q62+'Др. специал.'!Q62</f>
        <v>16</v>
      </c>
      <c r="R62" s="57">
        <f t="shared" si="7"/>
        <v>3.5995500562429701</v>
      </c>
      <c r="S62" s="56">
        <f>Агрономы!S62+Зоотехники!S62+Ветеринары!S62+Воспр.стада!S62+'Инж-техн.'!S62+Энерг.электр.!S62+Мелиораторы!S62+Экономисты!S62+Бухгалтеры!S62+Экологи!S62+'Др. специал.'!S62</f>
        <v>238</v>
      </c>
      <c r="T62" s="57">
        <f t="shared" si="8"/>
        <v>8.2230591161938982</v>
      </c>
      <c r="U62" s="56">
        <f>Агрономы!U62+Зоотехники!U62+Ветеринары!U62+Воспр.стада!U62+'Инж-техн.'!U62+Энерг.электр.!U62+Мелиораторы!U62+Экономисты!U62+Бухгалтеры!U62+Экологи!U62+'Др. специал.'!U62</f>
        <v>308</v>
      </c>
      <c r="V62" s="57">
        <f t="shared" si="9"/>
        <v>10.641605915074456</v>
      </c>
      <c r="W62" s="56">
        <f>Агрономы!W62+Зоотехники!W62+Ветеринары!W62+Воспр.стада!W62+'Инж-техн.'!W62+Энерг.электр.!W62+Мелиораторы!W62+Экономисты!W62+Бухгалтеры!W62+Экологи!W62+'Др. специал.'!W62</f>
        <v>16</v>
      </c>
      <c r="X62" s="57">
        <f t="shared" si="10"/>
        <v>0.55281069688698481</v>
      </c>
      <c r="Y62" s="56">
        <f>Агрономы!Y62+Зоотехники!Y62+Ветеринары!Y62+Воспр.стада!Y62+'Инж-техн.'!Y62+Энерг.электр.!Y62+Мелиораторы!Y62+Экономисты!Y62+Бухгалтеры!Y62+Экологи!Y62+'Др. специал.'!Y62</f>
        <v>235</v>
      </c>
      <c r="Z62" s="57">
        <f t="shared" si="11"/>
        <v>8.1194071105275878</v>
      </c>
      <c r="AA62" s="56">
        <f>Агрономы!AA62+Зоотехники!AA62+Ветеринары!AA62+Воспр.стада!AA62+'Инж-техн.'!AA62+Энерг.электр.!AA62+Мелиораторы!AA62+Экономисты!AA62+Бухгалтеры!AA62+Экологи!AA62+'Др. специал.'!AA62</f>
        <v>18</v>
      </c>
      <c r="AB62" s="57">
        <f t="shared" si="12"/>
        <v>0.62191203399785777</v>
      </c>
      <c r="AC62" s="57">
        <f t="shared" si="13"/>
        <v>7.6595744680851059</v>
      </c>
      <c r="AD62" s="56">
        <f>Агрономы!AD62+Зоотехники!AD62+Ветеринары!AD62+Воспр.стада!AD62+'Инж-техн.'!AD62+Энерг.электр.!AD62+Мелиораторы!AD62+Экономисты!AD62+Бухгалтеры!AD62+Экологи!AD62+'Др. специал.'!AD62</f>
        <v>220</v>
      </c>
      <c r="AE62" s="57">
        <f t="shared" si="14"/>
        <v>7.6011470821960403</v>
      </c>
      <c r="AF62" s="56">
        <f>Агрономы!AF62+Зоотехники!AF62+Ветеринары!AF62+Воспр.стада!AF62+'Инж-техн.'!AF62+Энерг.электр.!AF62+Мелиораторы!AF62+Экономисты!AF62+Бухгалтеры!AF62+Экологи!AF62+'Др. специал.'!AF62</f>
        <v>0</v>
      </c>
      <c r="AG62" s="55">
        <f t="shared" si="15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56">
        <f>Агрономы!C63+Зоотехники!C63+Ветеринары!C63+Воспр.стада!C63+'Инж-техн.'!C63+Энерг.электр.!C63+Мелиораторы!C63+Экономисты!C63+Бухгалтеры!C63+Экологи!C63+'Др. специал.'!C63</f>
        <v>5022</v>
      </c>
      <c r="D63" s="56">
        <f>Агрономы!D63+Зоотехники!D63+Ветеринары!D63+Воспр.стада!D63+'Инж-техн.'!D63+Энерг.электр.!D63+Мелиораторы!D63+Экономисты!D63+Бухгалтеры!D63+Экологи!D63+'Др. специал.'!D63</f>
        <v>4673</v>
      </c>
      <c r="E63" s="57">
        <f t="shared" si="0"/>
        <v>93.050577459179607</v>
      </c>
      <c r="F63" s="56">
        <f>Агрономы!F63+Зоотехники!F63+Ветеринары!F63+Воспр.стада!F63+'Инж-техн.'!F63+Энерг.электр.!F63+Мелиораторы!F63+Экономисты!F63+Бухгалтеры!F63+Экологи!F63+'Др. специал.'!F63</f>
        <v>2626</v>
      </c>
      <c r="G63" s="57">
        <f t="shared" si="1"/>
        <v>56.195163706398453</v>
      </c>
      <c r="H63" s="56">
        <f>Агрономы!H63+Зоотехники!H63+Ветеринары!H63+Воспр.стада!H63+'Инж-техн.'!H63+Энерг.электр.!H63+Мелиораторы!H63+Экономисты!H63+Бухгалтеры!H63+Экологи!H63+'Др. специал.'!H63</f>
        <v>4223</v>
      </c>
      <c r="I63" s="57">
        <f t="shared" si="2"/>
        <v>90.370211855339178</v>
      </c>
      <c r="J63" s="57">
        <f t="shared" si="3"/>
        <v>84.0900039824771</v>
      </c>
      <c r="K63" s="56">
        <f>Агрономы!K63+Зоотехники!K63+Ветеринары!K63+Воспр.стада!K63+'Инж-техн.'!K63+Энерг.электр.!K63+Мелиораторы!K63+Экономисты!K63+Бухгалтеры!K63+Экологи!K63+'Др. специал.'!K63</f>
        <v>2025</v>
      </c>
      <c r="L63" s="57">
        <f t="shared" si="4"/>
        <v>43.334046650973676</v>
      </c>
      <c r="M63" s="56">
        <f>Агрономы!M63+Зоотехники!M63+Ветеринары!M63+Воспр.стада!M63+'Инж-техн.'!M63+Энерг.электр.!M63+Мелиораторы!M63+Экономисты!M63+Бухгалтеры!M63+Экологи!M63+'Др. специал.'!M63</f>
        <v>2198</v>
      </c>
      <c r="N63" s="57">
        <f t="shared" si="5"/>
        <v>47.036165204365503</v>
      </c>
      <c r="O63" s="56">
        <f>Агрономы!O63+Зоотехники!O63+Ветеринары!O63+Воспр.стада!O63+'Инж-техн.'!O63+Энерг.электр.!O63+Мелиораторы!O63+Экономисты!O63+Бухгалтеры!O63+Экологи!O63+'Др. специал.'!O63</f>
        <v>450</v>
      </c>
      <c r="P63" s="57">
        <f t="shared" si="6"/>
        <v>9.6297881446608162</v>
      </c>
      <c r="Q63" s="56">
        <f>Агрономы!Q63+Зоотехники!Q63+Ветеринары!Q63+Воспр.стада!Q63+'Инж-техн.'!Q63+Энерг.электр.!Q63+Мелиораторы!Q63+Экономисты!Q63+Бухгалтеры!Q63+Экологи!Q63+'Др. специал.'!Q63</f>
        <v>121</v>
      </c>
      <c r="R63" s="57">
        <f t="shared" si="7"/>
        <v>26.888888888888889</v>
      </c>
      <c r="S63" s="56">
        <f>Агрономы!S63+Зоотехники!S63+Ветеринары!S63+Воспр.стада!S63+'Инж-техн.'!S63+Энерг.электр.!S63+Мелиораторы!S63+Экономисты!S63+Бухгалтеры!S63+Экологи!S63+'Др. специал.'!S63</f>
        <v>607</v>
      </c>
      <c r="T63" s="57">
        <f t="shared" si="8"/>
        <v>12.989514230686924</v>
      </c>
      <c r="U63" s="56">
        <f>Агрономы!U63+Зоотехники!U63+Ветеринары!U63+Воспр.стада!U63+'Инж-техн.'!U63+Энерг.электр.!U63+Мелиораторы!U63+Экономисты!U63+Бухгалтеры!U63+Экологи!U63+'Др. специал.'!U63</f>
        <v>563</v>
      </c>
      <c r="V63" s="57">
        <f t="shared" si="9"/>
        <v>12.0479349454312</v>
      </c>
      <c r="W63" s="56">
        <f>Агрономы!W63+Зоотехники!W63+Ветеринары!W63+Воспр.стада!W63+'Инж-техн.'!W63+Энерг.электр.!W63+Мелиораторы!W63+Экономисты!W63+Бухгалтеры!W63+Экологи!W63+'Др. специал.'!W63</f>
        <v>196</v>
      </c>
      <c r="X63" s="57">
        <f t="shared" si="10"/>
        <v>4.1943077252300442</v>
      </c>
      <c r="Y63" s="56">
        <f>Агрономы!Y63+Зоотехники!Y63+Ветеринары!Y63+Воспр.стада!Y63+'Инж-техн.'!Y63+Энерг.электр.!Y63+Мелиораторы!Y63+Экономисты!Y63+Бухгалтеры!Y63+Экологи!Y63+'Др. специал.'!Y63</f>
        <v>574</v>
      </c>
      <c r="Z63" s="57">
        <f t="shared" si="11"/>
        <v>12.283329766745132</v>
      </c>
      <c r="AA63" s="56">
        <f>Агрономы!AA63+Зоотехники!AA63+Ветеринары!AA63+Воспр.стада!AA63+'Инж-техн.'!AA63+Энерг.электр.!AA63+Мелиораторы!AA63+Экономисты!AA63+Бухгалтеры!AA63+Экологи!AA63+'Др. специал.'!AA63</f>
        <v>41</v>
      </c>
      <c r="AB63" s="57">
        <f t="shared" si="12"/>
        <v>0.87738069762465232</v>
      </c>
      <c r="AC63" s="57">
        <f t="shared" si="13"/>
        <v>7.1428571428571423</v>
      </c>
      <c r="AD63" s="56">
        <f>Агрономы!AD63+Зоотехники!AD63+Ветеринары!AD63+Воспр.стада!AD63+'Инж-техн.'!AD63+Энерг.электр.!AD63+Мелиораторы!AD63+Экономисты!AD63+Бухгалтеры!AD63+Экологи!AD63+'Др. специал.'!AD63</f>
        <v>476</v>
      </c>
      <c r="AE63" s="57">
        <f t="shared" si="14"/>
        <v>10.18617590413011</v>
      </c>
      <c r="AF63" s="56">
        <f>Агрономы!AF63+Зоотехники!AF63+Ветеринары!AF63+Воспр.стада!AF63+'Инж-техн.'!AF63+Энерг.электр.!AF63+Мелиораторы!AF63+Экономисты!AF63+Бухгалтеры!AF63+Экологи!AF63+'Др. специал.'!AF63</f>
        <v>3</v>
      </c>
      <c r="AG63" s="55">
        <f t="shared" si="15"/>
        <v>6.4198587631072113E-2</v>
      </c>
      <c r="AH63" s="42"/>
      <c r="AI63" s="42"/>
    </row>
    <row r="64" spans="1:35" s="30" customFormat="1" x14ac:dyDescent="0.25">
      <c r="A64" s="91" t="s">
        <v>85</v>
      </c>
      <c r="B64" s="92" t="s">
        <v>86</v>
      </c>
      <c r="C64" s="61">
        <f>SUM(C65:C71)</f>
        <v>7152</v>
      </c>
      <c r="D64" s="61">
        <f>SUM(D65:D71)</f>
        <v>6786</v>
      </c>
      <c r="E64" s="62">
        <f>IF(C64=0,0,D64/C64*100)</f>
        <v>94.882550335570471</v>
      </c>
      <c r="F64" s="61">
        <f>SUM(F65:F71)</f>
        <v>3592</v>
      </c>
      <c r="G64" s="62">
        <f>IF(D64=0,0,F64/D64*100)</f>
        <v>52.932508104921894</v>
      </c>
      <c r="H64" s="61">
        <f>SUM(H65:H71)</f>
        <v>6182</v>
      </c>
      <c r="I64" s="62">
        <f>IF(D64=0,0,H64/D64*100)</f>
        <v>91.09932213380489</v>
      </c>
      <c r="J64" s="62">
        <f>IF(C64=0,0,H64/C64*100)</f>
        <v>86.437360178970906</v>
      </c>
      <c r="K64" s="61">
        <f>SUM(K65:K71)</f>
        <v>3052</v>
      </c>
      <c r="L64" s="62">
        <f>IF(D64=0,0,K64/D64*100)</f>
        <v>44.974948423224284</v>
      </c>
      <c r="M64" s="61">
        <f>SUM(M65:M71)</f>
        <v>3130</v>
      </c>
      <c r="N64" s="62">
        <f>IF(D64=0,0,M64/D64*100)</f>
        <v>46.124373710580606</v>
      </c>
      <c r="O64" s="61">
        <f>SUM(O65:O71)</f>
        <v>604</v>
      </c>
      <c r="P64" s="62">
        <f>IF(D64=0,0,O64/D64*100)</f>
        <v>8.9006778661951067</v>
      </c>
      <c r="Q64" s="61">
        <f>SUM(Q65:Q71)</f>
        <v>77</v>
      </c>
      <c r="R64" s="62">
        <f t="shared" si="7"/>
        <v>12.748344370860929</v>
      </c>
      <c r="S64" s="61">
        <f>SUM(S65:S71)</f>
        <v>885</v>
      </c>
      <c r="T64" s="62">
        <f>IF(D64=0,0,S64/D64*100)</f>
        <v>13.041556145004421</v>
      </c>
      <c r="U64" s="61">
        <f>SUM(U65:U71)</f>
        <v>966</v>
      </c>
      <c r="V64" s="62">
        <f t="shared" si="9"/>
        <v>14.235190097259062</v>
      </c>
      <c r="W64" s="61">
        <f>SUM(W65:W71)</f>
        <v>159</v>
      </c>
      <c r="X64" s="62">
        <f>IF(D64=0,0,W64/D64*100)</f>
        <v>2.3430592396109637</v>
      </c>
      <c r="Y64" s="61">
        <f>SUM(Y65:Y71)</f>
        <v>844</v>
      </c>
      <c r="Z64" s="62">
        <f>IF(D64=0,0,Y64/D64*100)</f>
        <v>12.437371058060712</v>
      </c>
      <c r="AA64" s="61">
        <f>SUM(AA65:AA71)</f>
        <v>45</v>
      </c>
      <c r="AB64" s="62">
        <f>IF(D64=0,0,AA64/D64*100)</f>
        <v>0.66312997347480107</v>
      </c>
      <c r="AC64" s="62">
        <f>IF(Y64=0,0,AA64/Y64*100)</f>
        <v>5.3317535545023702</v>
      </c>
      <c r="AD64" s="61">
        <f>SUM(AD65:AD71)</f>
        <v>816</v>
      </c>
      <c r="AE64" s="62">
        <f t="shared" si="14"/>
        <v>12.024756852343058</v>
      </c>
      <c r="AF64" s="61">
        <f>SUM(AF65:AF71)</f>
        <v>20</v>
      </c>
      <c r="AG64" s="60">
        <f>IF(D64=0,0,AF64/D64*100)</f>
        <v>0.29472443265546711</v>
      </c>
      <c r="AH64" s="44"/>
      <c r="AI64" s="44"/>
    </row>
    <row r="65" spans="1:35" x14ac:dyDescent="0.25">
      <c r="A65" s="93">
        <v>52</v>
      </c>
      <c r="B65" s="94" t="s">
        <v>87</v>
      </c>
      <c r="C65" s="56">
        <f>Агрономы!C65+Зоотехники!C65+Ветеринары!C65+Воспр.стада!C65+'Инж-техн.'!C65+Энерг.электр.!C65+Мелиораторы!C65+Экономисты!C65+Бухгалтеры!C65+Экологи!C65+'Др. специал.'!C65</f>
        <v>425</v>
      </c>
      <c r="D65" s="56">
        <f>Агрономы!D65+Зоотехники!D65+Ветеринары!D65+Воспр.стада!D65+'Инж-техн.'!D65+Энерг.электр.!D65+Мелиораторы!D65+Экономисты!D65+Бухгалтеры!D65+Экологи!D65+'Др. специал.'!D65</f>
        <v>425</v>
      </c>
      <c r="E65" s="57">
        <f t="shared" si="0"/>
        <v>100</v>
      </c>
      <c r="F65" s="56">
        <f>Агрономы!F65+Зоотехники!F65+Ветеринары!F65+Воспр.стада!F65+'Инж-техн.'!F65+Энерг.электр.!F65+Мелиораторы!F65+Экономисты!F65+Бухгалтеры!F65+Экологи!F65+'Др. специал.'!F65</f>
        <v>153</v>
      </c>
      <c r="G65" s="57">
        <f t="shared" si="1"/>
        <v>36</v>
      </c>
      <c r="H65" s="56">
        <f>Агрономы!H65+Зоотехники!H65+Ветеринары!H65+Воспр.стада!H65+'Инж-техн.'!H65+Энерг.электр.!H65+Мелиораторы!H65+Экономисты!H65+Бухгалтеры!H65+Экологи!H65+'Др. специал.'!H65</f>
        <v>387</v>
      </c>
      <c r="I65" s="57">
        <f t="shared" si="2"/>
        <v>91.058823529411768</v>
      </c>
      <c r="J65" s="57">
        <f t="shared" si="3"/>
        <v>91.058823529411768</v>
      </c>
      <c r="K65" s="56">
        <f>Агрономы!K65+Зоотехники!K65+Ветеринары!K65+Воспр.стада!K65+'Инж-техн.'!K65+Энерг.электр.!K65+Мелиораторы!K65+Экономисты!K65+Бухгалтеры!K65+Экологи!K65+'Др. специал.'!K65</f>
        <v>215</v>
      </c>
      <c r="L65" s="57">
        <f t="shared" si="4"/>
        <v>50.588235294117645</v>
      </c>
      <c r="M65" s="56">
        <f>Агрономы!M65+Зоотехники!M65+Ветеринары!M65+Воспр.стада!M65+'Инж-техн.'!M65+Энерг.электр.!M65+Мелиораторы!M65+Экономисты!M65+Бухгалтеры!M65+Экологи!M65+'Др. специал.'!M65</f>
        <v>172</v>
      </c>
      <c r="N65" s="57">
        <f t="shared" si="5"/>
        <v>40.470588235294116</v>
      </c>
      <c r="O65" s="56">
        <f>Агрономы!O65+Зоотехники!O65+Ветеринары!O65+Воспр.стада!O65+'Инж-техн.'!O65+Энерг.электр.!O65+Мелиораторы!O65+Экономисты!O65+Бухгалтеры!O65+Экологи!O65+'Др. специал.'!O65</f>
        <v>38</v>
      </c>
      <c r="P65" s="57">
        <f t="shared" si="6"/>
        <v>8.9411764705882355</v>
      </c>
      <c r="Q65" s="56">
        <f>Агрономы!Q65+Зоотехники!Q65+Ветеринары!Q65+Воспр.стада!Q65+'Инж-техн.'!Q65+Энерг.электр.!Q65+Мелиораторы!Q65+Экономисты!Q65+Бухгалтеры!Q65+Экологи!Q65+'Др. специал.'!Q65</f>
        <v>0</v>
      </c>
      <c r="R65" s="57">
        <f t="shared" si="7"/>
        <v>0</v>
      </c>
      <c r="S65" s="56">
        <f>Агрономы!S65+Зоотехники!S65+Ветеринары!S65+Воспр.стада!S65+'Инж-техн.'!S65+Энерг.электр.!S65+Мелиораторы!S65+Экономисты!S65+Бухгалтеры!S65+Экологи!S65+'Др. специал.'!S65</f>
        <v>23</v>
      </c>
      <c r="T65" s="57">
        <f t="shared" si="8"/>
        <v>5.4117647058823524</v>
      </c>
      <c r="U65" s="56">
        <f>Агрономы!U65+Зоотехники!U65+Ветеринары!U65+Воспр.стада!U65+'Инж-техн.'!U65+Энерг.электр.!U65+Мелиораторы!U65+Экономисты!U65+Бухгалтеры!U65+Экологи!U65+'Др. специал.'!U65</f>
        <v>34</v>
      </c>
      <c r="V65" s="57">
        <f t="shared" si="9"/>
        <v>8</v>
      </c>
      <c r="W65" s="56">
        <f>Агрономы!W65+Зоотехники!W65+Ветеринары!W65+Воспр.стада!W65+'Инж-техн.'!W65+Энерг.электр.!W65+Мелиораторы!W65+Экономисты!W65+Бухгалтеры!W65+Экологи!W65+'Др. специал.'!W65</f>
        <v>0</v>
      </c>
      <c r="X65" s="57">
        <f t="shared" si="10"/>
        <v>0</v>
      </c>
      <c r="Y65" s="56">
        <f>Агрономы!Y65+Зоотехники!Y65+Ветеринары!Y65+Воспр.стада!Y65+'Инж-техн.'!Y65+Энерг.электр.!Y65+Мелиораторы!Y65+Экономисты!Y65+Бухгалтеры!Y65+Экологи!Y65+'Др. специал.'!Y65</f>
        <v>14</v>
      </c>
      <c r="Z65" s="57">
        <f t="shared" si="11"/>
        <v>3.2941176470588238</v>
      </c>
      <c r="AA65" s="56">
        <f>Агрономы!AA65+Зоотехники!AA65+Ветеринары!AA65+Воспр.стада!AA65+'Инж-техн.'!AA65+Энерг.электр.!AA65+Мелиораторы!AA65+Экономисты!AA65+Бухгалтеры!AA65+Экологи!AA65+'Др. специал.'!AA65</f>
        <v>0</v>
      </c>
      <c r="AB65" s="57">
        <f t="shared" si="12"/>
        <v>0</v>
      </c>
      <c r="AC65" s="57">
        <f t="shared" si="13"/>
        <v>0</v>
      </c>
      <c r="AD65" s="56">
        <f>Агрономы!AD65+Зоотехники!AD65+Ветеринары!AD65+Воспр.стада!AD65+'Инж-техн.'!AD65+Энерг.электр.!AD65+Мелиораторы!AD65+Экономисты!AD65+Бухгалтеры!AD65+Экологи!AD65+'Др. специал.'!AD65</f>
        <v>12</v>
      </c>
      <c r="AE65" s="57">
        <f t="shared" si="14"/>
        <v>2.8235294117647061</v>
      </c>
      <c r="AF65" s="56">
        <f>Агрономы!AF65+Зоотехники!AF65+Ветеринары!AF65+Воспр.стада!AF65+'Инж-техн.'!AF65+Энерг.электр.!AF65+Мелиораторы!AF65+Экономисты!AF65+Бухгалтеры!AF65+Экологи!AF65+'Др. специал.'!AF65</f>
        <v>0</v>
      </c>
      <c r="AG65" s="55">
        <f t="shared" si="15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56">
        <f>Агрономы!C66+Зоотехники!C66+Ветеринары!C66+Воспр.стада!C66+'Инж-техн.'!C66+Энерг.электр.!C66+Мелиораторы!C66+Экономисты!C66+Бухгалтеры!C66+Экологи!C66+'Др. специал.'!C66</f>
        <v>69</v>
      </c>
      <c r="D66" s="56">
        <f>Агрономы!D66+Зоотехники!D66+Ветеринары!D66+Воспр.стада!D66+'Инж-техн.'!D66+Энерг.электр.!D66+Мелиораторы!D66+Экономисты!D66+Бухгалтеры!D66+Экологи!D66+'Др. специал.'!D66</f>
        <v>69</v>
      </c>
      <c r="E66" s="57">
        <f t="shared" si="0"/>
        <v>100</v>
      </c>
      <c r="F66" s="56">
        <f>Агрономы!F66+Зоотехники!F66+Ветеринары!F66+Воспр.стада!F66+'Инж-техн.'!F66+Энерг.электр.!F66+Мелиораторы!F66+Экономисты!F66+Бухгалтеры!F66+Экологи!F66+'Др. специал.'!F66</f>
        <v>26</v>
      </c>
      <c r="G66" s="57">
        <f t="shared" si="1"/>
        <v>37.681159420289859</v>
      </c>
      <c r="H66" s="56">
        <f>Агрономы!H66+Зоотехники!H66+Ветеринары!H66+Воспр.стада!H66+'Инж-техн.'!H66+Энерг.электр.!H66+Мелиораторы!H66+Экономисты!H66+Бухгалтеры!H66+Экологи!H66+'Др. специал.'!H66</f>
        <v>66</v>
      </c>
      <c r="I66" s="57">
        <f t="shared" si="2"/>
        <v>95.652173913043484</v>
      </c>
      <c r="J66" s="57">
        <f t="shared" si="3"/>
        <v>95.652173913043484</v>
      </c>
      <c r="K66" s="56">
        <f>Агрономы!K66+Зоотехники!K66+Ветеринары!K66+Воспр.стада!K66+'Инж-техн.'!K66+Энерг.электр.!K66+Мелиораторы!K66+Экономисты!K66+Бухгалтеры!K66+Экологи!K66+'Др. специал.'!K66</f>
        <v>29</v>
      </c>
      <c r="L66" s="57">
        <f t="shared" si="4"/>
        <v>42.028985507246375</v>
      </c>
      <c r="M66" s="56">
        <f>Агрономы!M66+Зоотехники!M66+Ветеринары!M66+Воспр.стада!M66+'Инж-техн.'!M66+Энерг.электр.!M66+Мелиораторы!M66+Экономисты!M66+Бухгалтеры!M66+Экологи!M66+'Др. специал.'!M66</f>
        <v>37</v>
      </c>
      <c r="N66" s="57">
        <f t="shared" si="5"/>
        <v>53.623188405797109</v>
      </c>
      <c r="O66" s="56">
        <f>Агрономы!O66+Зоотехники!O66+Ветеринары!O66+Воспр.стада!O66+'Инж-техн.'!O66+Энерг.электр.!O66+Мелиораторы!O66+Экономисты!O66+Бухгалтеры!O66+Экологи!O66+'Др. специал.'!O66</f>
        <v>3</v>
      </c>
      <c r="P66" s="57">
        <f t="shared" si="6"/>
        <v>4.3478260869565215</v>
      </c>
      <c r="Q66" s="56">
        <f>Агрономы!Q66+Зоотехники!Q66+Ветеринары!Q66+Воспр.стада!Q66+'Инж-техн.'!Q66+Энерг.электр.!Q66+Мелиораторы!Q66+Экономисты!Q66+Бухгалтеры!Q66+Экологи!Q66+'Др. специал.'!Q66</f>
        <v>3</v>
      </c>
      <c r="R66" s="57">
        <f t="shared" si="7"/>
        <v>100</v>
      </c>
      <c r="S66" s="56">
        <f>Агрономы!S66+Зоотехники!S66+Ветеринары!S66+Воспр.стада!S66+'Инж-техн.'!S66+Энерг.электр.!S66+Мелиораторы!S66+Экономисты!S66+Бухгалтеры!S66+Экологи!S66+'Др. специал.'!S66</f>
        <v>19</v>
      </c>
      <c r="T66" s="57">
        <f t="shared" si="8"/>
        <v>27.536231884057973</v>
      </c>
      <c r="U66" s="56">
        <f>Агрономы!U66+Зоотехники!U66+Ветеринары!U66+Воспр.стада!U66+'Инж-техн.'!U66+Энерг.электр.!U66+Мелиораторы!U66+Экономисты!U66+Бухгалтеры!U66+Экологи!U66+'Др. специал.'!U66</f>
        <v>3</v>
      </c>
      <c r="V66" s="57">
        <f t="shared" si="9"/>
        <v>4.3478260869565215</v>
      </c>
      <c r="W66" s="56">
        <f>Агрономы!W66+Зоотехники!W66+Ветеринары!W66+Воспр.стада!W66+'Инж-техн.'!W66+Энерг.электр.!W66+Мелиораторы!W66+Экономисты!W66+Бухгалтеры!W66+Экологи!W66+'Др. специал.'!W66</f>
        <v>9</v>
      </c>
      <c r="X66" s="57">
        <f t="shared" si="10"/>
        <v>13.043478260869565</v>
      </c>
      <c r="Y66" s="56">
        <f>Агрономы!Y66+Зоотехники!Y66+Ветеринары!Y66+Воспр.стада!Y66+'Инж-техн.'!Y66+Энерг.электр.!Y66+Мелиораторы!Y66+Экономисты!Y66+Бухгалтеры!Y66+Экологи!Y66+'Др. специал.'!Y66</f>
        <v>7</v>
      </c>
      <c r="Z66" s="57">
        <f t="shared" si="11"/>
        <v>10.144927536231885</v>
      </c>
      <c r="AA66" s="56">
        <f>Агрономы!AA66+Зоотехники!AA66+Ветеринары!AA66+Воспр.стада!AA66+'Инж-техн.'!AA66+Энерг.электр.!AA66+Мелиораторы!AA66+Экономисты!AA66+Бухгалтеры!AA66+Экологи!AA66+'Др. специал.'!AA66</f>
        <v>5</v>
      </c>
      <c r="AB66" s="57">
        <f t="shared" si="12"/>
        <v>7.2463768115942031</v>
      </c>
      <c r="AC66" s="57">
        <f t="shared" si="13"/>
        <v>71.428571428571431</v>
      </c>
      <c r="AD66" s="56">
        <f>Агрономы!AD66+Зоотехники!AD66+Ветеринары!AD66+Воспр.стада!AD66+'Инж-техн.'!AD66+Энерг.электр.!AD66+Мелиораторы!AD66+Экономисты!AD66+Бухгалтеры!AD66+Экологи!AD66+'Др. специал.'!AD66</f>
        <v>7</v>
      </c>
      <c r="AE66" s="57">
        <f t="shared" si="14"/>
        <v>10.144927536231885</v>
      </c>
      <c r="AF66" s="56">
        <f>Агрономы!AF66+Зоотехники!AF66+Ветеринары!AF66+Воспр.стада!AF66+'Инж-техн.'!AF66+Энерг.электр.!AF66+Мелиораторы!AF66+Экономисты!AF66+Бухгалтеры!AF66+Экологи!AF66+'Др. специал.'!AF66</f>
        <v>1</v>
      </c>
      <c r="AG66" s="55">
        <f t="shared" si="15"/>
        <v>1.4492753623188406</v>
      </c>
      <c r="AH66" s="42"/>
      <c r="AI66" s="42"/>
    </row>
    <row r="67" spans="1:35" x14ac:dyDescent="0.25">
      <c r="A67" s="93">
        <v>54</v>
      </c>
      <c r="B67" s="94" t="s">
        <v>89</v>
      </c>
      <c r="C67" s="56">
        <f>Агрономы!C67+Зоотехники!C67+Ветеринары!C67+Воспр.стада!C67+'Инж-техн.'!C67+Энерг.электр.!C67+Мелиораторы!C67+Экономисты!C67+Бухгалтеры!C67+Экологи!C67+'Др. специал.'!C67</f>
        <v>937</v>
      </c>
      <c r="D67" s="56">
        <f>Агрономы!D67+Зоотехники!D67+Ветеринары!D67+Воспр.стада!D67+'Инж-техн.'!D67+Энерг.электр.!D67+Мелиораторы!D67+Экономисты!D67+Бухгалтеры!D67+Экологи!D67+'Др. специал.'!D67</f>
        <v>842</v>
      </c>
      <c r="E67" s="57">
        <f t="shared" si="0"/>
        <v>89.861259338313772</v>
      </c>
      <c r="F67" s="56">
        <f>Агрономы!F67+Зоотехники!F67+Ветеринары!F67+Воспр.стада!F67+'Инж-техн.'!F67+Энерг.электр.!F67+Мелиораторы!F67+Экономисты!F67+Бухгалтеры!F67+Экологи!F67+'Др. специал.'!F67</f>
        <v>397</v>
      </c>
      <c r="G67" s="57">
        <f t="shared" si="1"/>
        <v>47.149643705463184</v>
      </c>
      <c r="H67" s="56">
        <f>Агрономы!H67+Зоотехники!H67+Ветеринары!H67+Воспр.стада!H67+'Инж-техн.'!H67+Энерг.электр.!H67+Мелиораторы!H67+Экономисты!H67+Бухгалтеры!H67+Экологи!H67+'Др. специал.'!H67</f>
        <v>738</v>
      </c>
      <c r="I67" s="57">
        <f t="shared" si="2"/>
        <v>87.648456057007124</v>
      </c>
      <c r="J67" s="57">
        <f t="shared" si="3"/>
        <v>78.762006403415157</v>
      </c>
      <c r="K67" s="56">
        <f>Агрономы!K67+Зоотехники!K67+Ветеринары!K67+Воспр.стада!K67+'Инж-техн.'!K67+Энерг.электр.!K67+Мелиораторы!K67+Экономисты!K67+Бухгалтеры!K67+Экологи!K67+'Др. специал.'!K67</f>
        <v>217</v>
      </c>
      <c r="L67" s="57">
        <f t="shared" si="4"/>
        <v>25.771971496437057</v>
      </c>
      <c r="M67" s="56">
        <f>Агрономы!M67+Зоотехники!M67+Ветеринары!M67+Воспр.стада!M67+'Инж-техн.'!M67+Энерг.электр.!M67+Мелиораторы!M67+Экономисты!M67+Бухгалтеры!M67+Экологи!M67+'Др. специал.'!M67</f>
        <v>521</v>
      </c>
      <c r="N67" s="57">
        <f t="shared" si="5"/>
        <v>61.876484560570063</v>
      </c>
      <c r="O67" s="56">
        <f>Агрономы!O67+Зоотехники!O67+Ветеринары!O67+Воспр.стада!O67+'Инж-техн.'!O67+Энерг.электр.!O67+Мелиораторы!O67+Экономисты!O67+Бухгалтеры!O67+Экологи!O67+'Др. специал.'!O67</f>
        <v>104</v>
      </c>
      <c r="P67" s="57">
        <f t="shared" si="6"/>
        <v>12.351543942992874</v>
      </c>
      <c r="Q67" s="56">
        <f>Агрономы!Q67+Зоотехники!Q67+Ветеринары!Q67+Воспр.стада!Q67+'Инж-техн.'!Q67+Энерг.электр.!Q67+Мелиораторы!Q67+Экономисты!Q67+Бухгалтеры!Q67+Экологи!Q67+'Др. специал.'!Q67</f>
        <v>0</v>
      </c>
      <c r="R67" s="57">
        <f t="shared" si="7"/>
        <v>0</v>
      </c>
      <c r="S67" s="56">
        <f>Агрономы!S67+Зоотехники!S67+Ветеринары!S67+Воспр.стада!S67+'Инж-техн.'!S67+Энерг.электр.!S67+Мелиораторы!S67+Экономисты!S67+Бухгалтеры!S67+Экологи!S67+'Др. специал.'!S67</f>
        <v>109</v>
      </c>
      <c r="T67" s="57">
        <f t="shared" si="8"/>
        <v>12.945368171021377</v>
      </c>
      <c r="U67" s="56">
        <f>Агрономы!U67+Зоотехники!U67+Ветеринары!U67+Воспр.стада!U67+'Инж-техн.'!U67+Энерг.электр.!U67+Мелиораторы!U67+Экономисты!U67+Бухгалтеры!U67+Экологи!U67+'Др. специал.'!U67</f>
        <v>98</v>
      </c>
      <c r="V67" s="57">
        <f t="shared" si="9"/>
        <v>11.63895486935867</v>
      </c>
      <c r="W67" s="56">
        <f>Агрономы!W67+Зоотехники!W67+Ветеринары!W67+Воспр.стада!W67+'Инж-техн.'!W67+Энерг.электр.!W67+Мелиораторы!W67+Экономисты!W67+Бухгалтеры!W67+Экологи!W67+'Др. специал.'!W67</f>
        <v>0</v>
      </c>
      <c r="X67" s="57">
        <f t="shared" si="10"/>
        <v>0</v>
      </c>
      <c r="Y67" s="56">
        <f>Агрономы!Y67+Зоотехники!Y67+Ветеринары!Y67+Воспр.стада!Y67+'Инж-техн.'!Y67+Энерг.электр.!Y67+Мелиораторы!Y67+Экономисты!Y67+Бухгалтеры!Y67+Экологи!Y67+'Др. специал.'!Y67</f>
        <v>136</v>
      </c>
      <c r="Z67" s="57">
        <f t="shared" si="11"/>
        <v>16.152019002375297</v>
      </c>
      <c r="AA67" s="56">
        <f>Агрономы!AA67+Зоотехники!AA67+Ветеринары!AA67+Воспр.стада!AA67+'Инж-техн.'!AA67+Энерг.электр.!AA67+Мелиораторы!AA67+Экономисты!AA67+Бухгалтеры!AA67+Экологи!AA67+'Др. специал.'!AA67</f>
        <v>0</v>
      </c>
      <c r="AB67" s="57">
        <f t="shared" si="12"/>
        <v>0</v>
      </c>
      <c r="AC67" s="57">
        <f t="shared" si="13"/>
        <v>0</v>
      </c>
      <c r="AD67" s="56">
        <f>Агрономы!AD67+Зоотехники!AD67+Ветеринары!AD67+Воспр.стада!AD67+'Инж-техн.'!AD67+Энерг.электр.!AD67+Мелиораторы!AD67+Экономисты!AD67+Бухгалтеры!AD67+Экологи!AD67+'Др. специал.'!AD67</f>
        <v>127</v>
      </c>
      <c r="AE67" s="57">
        <f t="shared" si="14"/>
        <v>15.083135391923991</v>
      </c>
      <c r="AF67" s="56">
        <f>Агрономы!AF67+Зоотехники!AF67+Ветеринары!AF67+Воспр.стада!AF67+'Инж-техн.'!AF67+Энерг.электр.!AF67+Мелиораторы!AF67+Экономисты!AF67+Бухгалтеры!AF67+Экологи!AF67+'Др. специал.'!AF67</f>
        <v>0</v>
      </c>
      <c r="AG67" s="55">
        <f t="shared" si="15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56">
        <f>Агрономы!C68+Зоотехники!C68+Ветеринары!C68+Воспр.стада!C68+'Инж-техн.'!C68+Энерг.электр.!C68+Мелиораторы!C68+Экономисты!C68+Бухгалтеры!C68+Экологи!C68+'Др. специал.'!C68</f>
        <v>498</v>
      </c>
      <c r="D68" s="56">
        <f>Агрономы!D68+Зоотехники!D68+Ветеринары!D68+Воспр.стада!D68+'Инж-техн.'!D68+Энерг.электр.!D68+Мелиораторы!D68+Экономисты!D68+Бухгалтеры!D68+Экологи!D68+'Др. специал.'!D68</f>
        <v>454</v>
      </c>
      <c r="E68" s="57">
        <f t="shared" si="0"/>
        <v>91.164658634538156</v>
      </c>
      <c r="F68" s="56">
        <f>Агрономы!F68+Зоотехники!F68+Ветеринары!F68+Воспр.стада!F68+'Инж-техн.'!F68+Энерг.электр.!F68+Мелиораторы!F68+Экономисты!F68+Бухгалтеры!F68+Экологи!F68+'Др. специал.'!F68</f>
        <v>195</v>
      </c>
      <c r="G68" s="57">
        <f t="shared" si="1"/>
        <v>42.951541850220266</v>
      </c>
      <c r="H68" s="56">
        <f>Агрономы!H68+Зоотехники!H68+Ветеринары!H68+Воспр.стада!H68+'Инж-техн.'!H68+Энерг.электр.!H68+Мелиораторы!H68+Экономисты!H68+Бухгалтеры!H68+Экологи!H68+'Др. специал.'!H68</f>
        <v>440</v>
      </c>
      <c r="I68" s="57">
        <f t="shared" si="2"/>
        <v>96.916299559471369</v>
      </c>
      <c r="J68" s="57">
        <f t="shared" si="3"/>
        <v>88.353413654618478</v>
      </c>
      <c r="K68" s="56">
        <f>Агрономы!K68+Зоотехники!K68+Ветеринары!K68+Воспр.стада!K68+'Инж-техн.'!K68+Энерг.электр.!K68+Мелиораторы!K68+Экономисты!K68+Бухгалтеры!K68+Экологи!K68+'Др. специал.'!K68</f>
        <v>206</v>
      </c>
      <c r="L68" s="57">
        <f t="shared" si="4"/>
        <v>45.374449339207047</v>
      </c>
      <c r="M68" s="56">
        <f>Агрономы!M68+Зоотехники!M68+Ветеринары!M68+Воспр.стада!M68+'Инж-техн.'!M68+Энерг.электр.!M68+Мелиораторы!M68+Экономисты!M68+Бухгалтеры!M68+Экологи!M68+'Др. специал.'!M68</f>
        <v>234</v>
      </c>
      <c r="N68" s="57">
        <f t="shared" si="5"/>
        <v>51.541850220264315</v>
      </c>
      <c r="O68" s="56">
        <f>Агрономы!O68+Зоотехники!O68+Ветеринары!O68+Воспр.стада!O68+'Инж-техн.'!O68+Энерг.электр.!O68+Мелиораторы!O68+Экономисты!O68+Бухгалтеры!O68+Экологи!O68+'Др. специал.'!O68</f>
        <v>14</v>
      </c>
      <c r="P68" s="57">
        <f t="shared" si="6"/>
        <v>3.0837004405286343</v>
      </c>
      <c r="Q68" s="56">
        <f>Агрономы!Q68+Зоотехники!Q68+Ветеринары!Q68+Воспр.стада!Q68+'Инж-техн.'!Q68+Энерг.электр.!Q68+Мелиораторы!Q68+Экономисты!Q68+Бухгалтеры!Q68+Экологи!Q68+'Др. специал.'!Q68</f>
        <v>4</v>
      </c>
      <c r="R68" s="57">
        <f t="shared" si="7"/>
        <v>28.571428571428569</v>
      </c>
      <c r="S68" s="56">
        <f>Агрономы!S68+Зоотехники!S68+Ветеринары!S68+Воспр.стада!S68+'Инж-техн.'!S68+Энерг.электр.!S68+Мелиораторы!S68+Экономисты!S68+Бухгалтеры!S68+Экологи!S68+'Др. специал.'!S68</f>
        <v>57</v>
      </c>
      <c r="T68" s="57">
        <f t="shared" si="8"/>
        <v>12.555066079295155</v>
      </c>
      <c r="U68" s="56">
        <f>Агрономы!U68+Зоотехники!U68+Ветеринары!U68+Воспр.стада!U68+'Инж-техн.'!U68+Энерг.электр.!U68+Мелиораторы!U68+Экономисты!U68+Бухгалтеры!U68+Экологи!U68+'Др. специал.'!U68</f>
        <v>129</v>
      </c>
      <c r="V68" s="57">
        <f t="shared" si="9"/>
        <v>28.41409691629956</v>
      </c>
      <c r="W68" s="56">
        <f>Агрономы!W68+Зоотехники!W68+Ветеринары!W68+Воспр.стада!W68+'Инж-техн.'!W68+Энерг.электр.!W68+Мелиораторы!W68+Экономисты!W68+Бухгалтеры!W68+Экологи!W68+'Др. специал.'!W68</f>
        <v>6</v>
      </c>
      <c r="X68" s="57">
        <f t="shared" si="10"/>
        <v>1.3215859030837005</v>
      </c>
      <c r="Y68" s="56">
        <f>Агрономы!Y68+Зоотехники!Y68+Ветеринары!Y68+Воспр.стада!Y68+'Инж-техн.'!Y68+Энерг.электр.!Y68+Мелиораторы!Y68+Экономисты!Y68+Бухгалтеры!Y68+Экологи!Y68+'Др. специал.'!Y68</f>
        <v>149</v>
      </c>
      <c r="Z68" s="57">
        <f t="shared" si="11"/>
        <v>32.819383259911895</v>
      </c>
      <c r="AA68" s="56">
        <f>Агрономы!AA68+Зоотехники!AA68+Ветеринары!AA68+Воспр.стада!AA68+'Инж-техн.'!AA68+Энерг.электр.!AA68+Мелиораторы!AA68+Экономисты!AA68+Бухгалтеры!AA68+Экологи!AA68+'Др. специал.'!AA68</f>
        <v>4</v>
      </c>
      <c r="AB68" s="57">
        <f t="shared" si="12"/>
        <v>0.88105726872246704</v>
      </c>
      <c r="AC68" s="57">
        <f t="shared" si="13"/>
        <v>2.6845637583892619</v>
      </c>
      <c r="AD68" s="56">
        <f>Агрономы!AD68+Зоотехники!AD68+Ветеринары!AD68+Воспр.стада!AD68+'Инж-техн.'!AD68+Энерг.электр.!AD68+Мелиораторы!AD68+Экономисты!AD68+Бухгалтеры!AD68+Экологи!AD68+'Др. специал.'!AD68</f>
        <v>135</v>
      </c>
      <c r="AE68" s="57">
        <f t="shared" si="14"/>
        <v>29.735682819383257</v>
      </c>
      <c r="AF68" s="56">
        <f>Агрономы!AF68+Зоотехники!AF68+Ветеринары!AF68+Воспр.стада!AF68+'Инж-техн.'!AF68+Энерг.электр.!AF68+Мелиораторы!AF68+Экономисты!AF68+Бухгалтеры!AF68+Экологи!AF68+'Др. специал.'!AF68</f>
        <v>0</v>
      </c>
      <c r="AG68" s="55">
        <f t="shared" si="15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56">
        <f>Агрономы!C69+Зоотехники!C69+Ветеринары!C69+Воспр.стада!C69+'Инж-техн.'!C69+Энерг.электр.!C69+Мелиораторы!C69+Экономисты!C69+Бухгалтеры!C69+Экологи!C69+'Др. специал.'!C69</f>
        <v>0</v>
      </c>
      <c r="D69" s="56">
        <f>Агрономы!D69+Зоотехники!D69+Ветеринары!D69+Воспр.стада!D69+'Инж-техн.'!D69+Энерг.электр.!D69+Мелиораторы!D69+Экономисты!D69+Бухгалтеры!D69+Экологи!D69+'Др. специал.'!D69</f>
        <v>55</v>
      </c>
      <c r="E69" s="57">
        <f t="shared" si="0"/>
        <v>0</v>
      </c>
      <c r="F69" s="56">
        <f>Агрономы!F69+Зоотехники!F69+Ветеринары!F69+Воспр.стада!F69+'Инж-техн.'!F69+Энерг.электр.!F69+Мелиораторы!F69+Экономисты!F69+Бухгалтеры!F69+Экологи!F69+'Др. специал.'!F69</f>
        <v>11</v>
      </c>
      <c r="G69" s="57">
        <f t="shared" si="1"/>
        <v>20</v>
      </c>
      <c r="H69" s="56">
        <f>Агрономы!H69+Зоотехники!H69+Ветеринары!H69+Воспр.стада!H69+'Инж-техн.'!H69+Энерг.электр.!H69+Мелиораторы!H69+Экономисты!H69+Бухгалтеры!H69+Экологи!H69+'Др. специал.'!H69</f>
        <v>23</v>
      </c>
      <c r="I69" s="57">
        <f t="shared" si="2"/>
        <v>41.818181818181813</v>
      </c>
      <c r="J69" s="57">
        <f t="shared" si="3"/>
        <v>0</v>
      </c>
      <c r="K69" s="56">
        <f>Агрономы!K69+Зоотехники!K69+Ветеринары!K69+Воспр.стада!K69+'Инж-техн.'!K69+Энерг.электр.!K69+Мелиораторы!K69+Экономисты!K69+Бухгалтеры!K69+Экологи!K69+'Др. специал.'!K69</f>
        <v>18</v>
      </c>
      <c r="L69" s="57">
        <f t="shared" si="4"/>
        <v>32.727272727272727</v>
      </c>
      <c r="M69" s="56">
        <f>Агрономы!M69+Зоотехники!M69+Ветеринары!M69+Воспр.стада!M69+'Инж-техн.'!M69+Энерг.электр.!M69+Мелиораторы!M69+Экономисты!M69+Бухгалтеры!M69+Экологи!M69+'Др. специал.'!M69</f>
        <v>5</v>
      </c>
      <c r="N69" s="57">
        <f t="shared" si="5"/>
        <v>9.0909090909090917</v>
      </c>
      <c r="O69" s="56">
        <f>Агрономы!O69+Зоотехники!O69+Ветеринары!O69+Воспр.стада!O69+'Инж-техн.'!O69+Энерг.электр.!O69+Мелиораторы!O69+Экономисты!O69+Бухгалтеры!O69+Экологи!O69+'Др. специал.'!O69</f>
        <v>32</v>
      </c>
      <c r="P69" s="57">
        <f t="shared" si="6"/>
        <v>58.18181818181818</v>
      </c>
      <c r="Q69" s="56">
        <f>Агрономы!Q69+Зоотехники!Q69+Ветеринары!Q69+Воспр.стада!Q69+'Инж-техн.'!Q69+Энерг.электр.!Q69+Мелиораторы!Q69+Экономисты!Q69+Бухгалтеры!Q69+Экологи!Q69+'Др. специал.'!Q69</f>
        <v>32</v>
      </c>
      <c r="R69" s="57">
        <f t="shared" si="7"/>
        <v>100</v>
      </c>
      <c r="S69" s="56">
        <f>Агрономы!S69+Зоотехники!S69+Ветеринары!S69+Воспр.стада!S69+'Инж-техн.'!S69+Энерг.электр.!S69+Мелиораторы!S69+Экономисты!S69+Бухгалтеры!S69+Экологи!S69+'Др. специал.'!S69</f>
        <v>39</v>
      </c>
      <c r="T69" s="57">
        <f t="shared" si="8"/>
        <v>70.909090909090907</v>
      </c>
      <c r="U69" s="56">
        <f>Агрономы!U69+Зоотехники!U69+Ветеринары!U69+Воспр.стада!U69+'Инж-техн.'!U69+Энерг.электр.!U69+Мелиораторы!U69+Экономисты!U69+Бухгалтеры!U69+Экологи!U69+'Др. специал.'!U69</f>
        <v>0</v>
      </c>
      <c r="V69" s="57">
        <f t="shared" si="9"/>
        <v>0</v>
      </c>
      <c r="W69" s="56">
        <f>Агрономы!W69+Зоотехники!W69+Ветеринары!W69+Воспр.стада!W69+'Инж-техн.'!W69+Энерг.электр.!W69+Мелиораторы!W69+Экономисты!W69+Бухгалтеры!W69+Экологи!W69+'Др. специал.'!W69</f>
        <v>0</v>
      </c>
      <c r="X69" s="57">
        <f t="shared" si="10"/>
        <v>0</v>
      </c>
      <c r="Y69" s="56">
        <f>Агрономы!Y69+Зоотехники!Y69+Ветеринары!Y69+Воспр.стада!Y69+'Инж-техн.'!Y69+Энерг.электр.!Y69+Мелиораторы!Y69+Экономисты!Y69+Бухгалтеры!Y69+Экологи!Y69+'Др. специал.'!Y69</f>
        <v>0</v>
      </c>
      <c r="Z69" s="57">
        <f t="shared" si="11"/>
        <v>0</v>
      </c>
      <c r="AA69" s="56">
        <f>Агрономы!AA69+Зоотехники!AA69+Ветеринары!AA69+Воспр.стада!AA69+'Инж-техн.'!AA69+Энерг.электр.!AA69+Мелиораторы!AA69+Экономисты!AA69+Бухгалтеры!AA69+Экологи!AA69+'Др. специал.'!AA69</f>
        <v>0</v>
      </c>
      <c r="AB69" s="57">
        <f t="shared" si="12"/>
        <v>0</v>
      </c>
      <c r="AC69" s="57">
        <f t="shared" si="13"/>
        <v>0</v>
      </c>
      <c r="AD69" s="56">
        <f>Агрономы!AD69+Зоотехники!AD69+Ветеринары!AD69+Воспр.стада!AD69+'Инж-техн.'!AD69+Энерг.электр.!AD69+Мелиораторы!AD69+Экономисты!AD69+Бухгалтеры!AD69+Экологи!AD69+'Др. специал.'!AD69</f>
        <v>112</v>
      </c>
      <c r="AE69" s="57">
        <f t="shared" si="14"/>
        <v>203.63636363636363</v>
      </c>
      <c r="AF69" s="56">
        <f>Агрономы!AF69+Зоотехники!AF69+Ветеринары!AF69+Воспр.стада!AF69+'Инж-техн.'!AF69+Энерг.электр.!AF69+Мелиораторы!AF69+Экономисты!AF69+Бухгалтеры!AF69+Экологи!AF69+'Др. специал.'!AF69</f>
        <v>0</v>
      </c>
      <c r="AG69" s="55">
        <f t="shared" si="15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56">
        <f>Агрономы!C70+Зоотехники!C70+Ветеринары!C70+Воспр.стада!C70+'Инж-техн.'!C70+Энерг.электр.!C70+Мелиораторы!C70+Экономисты!C70+Бухгалтеры!C70+Экологи!C70+'Др. специал.'!C70</f>
        <v>6</v>
      </c>
      <c r="D70" s="56">
        <f>Агрономы!D70+Зоотехники!D70+Ветеринары!D70+Воспр.стада!D70+'Инж-техн.'!D70+Энерг.электр.!D70+Мелиораторы!D70+Экономисты!D70+Бухгалтеры!D70+Экологи!D70+'Др. специал.'!D70</f>
        <v>5</v>
      </c>
      <c r="E70" s="57">
        <f t="shared" si="0"/>
        <v>83.333333333333343</v>
      </c>
      <c r="F70" s="56">
        <f>Агрономы!F70+Зоотехники!F70+Ветеринары!F70+Воспр.стада!F70+'Инж-техн.'!F70+Энерг.электр.!F70+Мелиораторы!F70+Экономисты!F70+Бухгалтеры!F70+Экологи!F70+'Др. специал.'!F70</f>
        <v>3</v>
      </c>
      <c r="G70" s="57">
        <f t="shared" si="1"/>
        <v>60</v>
      </c>
      <c r="H70" s="56">
        <f>Агрономы!H70+Зоотехники!H70+Ветеринары!H70+Воспр.стада!H70+'Инж-техн.'!H70+Энерг.электр.!H70+Мелиораторы!H70+Экономисты!H70+Бухгалтеры!H70+Экологи!H70+'Др. специал.'!H70</f>
        <v>5</v>
      </c>
      <c r="I70" s="57">
        <f t="shared" si="2"/>
        <v>100</v>
      </c>
      <c r="J70" s="57">
        <f t="shared" si="3"/>
        <v>83.333333333333343</v>
      </c>
      <c r="K70" s="56">
        <f>Агрономы!K70+Зоотехники!K70+Ветеринары!K70+Воспр.стада!K70+'Инж-техн.'!K70+Энерг.электр.!K70+Мелиораторы!K70+Экономисты!K70+Бухгалтеры!K70+Экологи!K70+'Др. специал.'!K70</f>
        <v>1</v>
      </c>
      <c r="L70" s="57">
        <f t="shared" si="4"/>
        <v>20</v>
      </c>
      <c r="M70" s="56">
        <f>Агрономы!M70+Зоотехники!M70+Ветеринары!M70+Воспр.стада!M70+'Инж-техн.'!M70+Энерг.электр.!M70+Мелиораторы!M70+Экономисты!M70+Бухгалтеры!M70+Экологи!M70+'Др. специал.'!M70</f>
        <v>4</v>
      </c>
      <c r="N70" s="57">
        <f t="shared" si="5"/>
        <v>80</v>
      </c>
      <c r="O70" s="56">
        <f>Агрономы!O70+Зоотехники!O70+Ветеринары!O70+Воспр.стада!O70+'Инж-техн.'!O70+Энерг.электр.!O70+Мелиораторы!O70+Экономисты!O70+Бухгалтеры!O70+Экологи!O70+'Др. специал.'!O70</f>
        <v>0</v>
      </c>
      <c r="P70" s="57">
        <f t="shared" si="6"/>
        <v>0</v>
      </c>
      <c r="Q70" s="56">
        <f>Агрономы!Q70+Зоотехники!Q70+Ветеринары!Q70+Воспр.стада!Q70+'Инж-техн.'!Q70+Энерг.электр.!Q70+Мелиораторы!Q70+Экономисты!Q70+Бухгалтеры!Q70+Экологи!Q70+'Др. специал.'!Q70</f>
        <v>0</v>
      </c>
      <c r="R70" s="57">
        <f t="shared" si="7"/>
        <v>0</v>
      </c>
      <c r="S70" s="56">
        <f>Агрономы!S70+Зоотехники!S70+Ветеринары!S70+Воспр.стада!S70+'Инж-техн.'!S70+Энерг.электр.!S70+Мелиораторы!S70+Экономисты!S70+Бухгалтеры!S70+Экологи!S70+'Др. специал.'!S70</f>
        <v>1</v>
      </c>
      <c r="T70" s="57">
        <f t="shared" si="8"/>
        <v>20</v>
      </c>
      <c r="U70" s="56">
        <f>Агрономы!U70+Зоотехники!U70+Ветеринары!U70+Воспр.стада!U70+'Инж-техн.'!U70+Энерг.электр.!U70+Мелиораторы!U70+Экономисты!U70+Бухгалтеры!U70+Экологи!U70+'Др. специал.'!U70</f>
        <v>1</v>
      </c>
      <c r="V70" s="57">
        <f t="shared" si="9"/>
        <v>20</v>
      </c>
      <c r="W70" s="56">
        <f>Агрономы!W70+Зоотехники!W70+Ветеринары!W70+Воспр.стада!W70+'Инж-техн.'!W70+Энерг.электр.!W70+Мелиораторы!W70+Экономисты!W70+Бухгалтеры!W70+Экологи!W70+'Др. специал.'!W70</f>
        <v>0</v>
      </c>
      <c r="X70" s="57">
        <f t="shared" si="10"/>
        <v>0</v>
      </c>
      <c r="Y70" s="56">
        <f>Агрономы!Y70+Зоотехники!Y70+Ветеринары!Y70+Воспр.стада!Y70+'Инж-техн.'!Y70+Энерг.электр.!Y70+Мелиораторы!Y70+Экономисты!Y70+Бухгалтеры!Y70+Экологи!Y70+'Др. специал.'!Y70</f>
        <v>1</v>
      </c>
      <c r="Z70" s="57">
        <f t="shared" si="11"/>
        <v>20</v>
      </c>
      <c r="AA70" s="56">
        <f>Агрономы!AA70+Зоотехники!AA70+Ветеринары!AA70+Воспр.стада!AA70+'Инж-техн.'!AA70+Энерг.электр.!AA70+Мелиораторы!AA70+Экономисты!AA70+Бухгалтеры!AA70+Экологи!AA70+'Др. специал.'!AA70</f>
        <v>2</v>
      </c>
      <c r="AB70" s="57">
        <f t="shared" si="12"/>
        <v>40</v>
      </c>
      <c r="AC70" s="57">
        <f t="shared" si="13"/>
        <v>200</v>
      </c>
      <c r="AD70" s="56">
        <f>Агрономы!AD70+Зоотехники!AD70+Ветеринары!AD70+Воспр.стада!AD70+'Инж-техн.'!AD70+Энерг.электр.!AD70+Мелиораторы!AD70+Экономисты!AD70+Бухгалтеры!AD70+Экологи!AD70+'Др. специал.'!AD70</f>
        <v>0</v>
      </c>
      <c r="AE70" s="57">
        <f t="shared" si="14"/>
        <v>0</v>
      </c>
      <c r="AF70" s="56">
        <f>Агрономы!AF70+Зоотехники!AF70+Ветеринары!AF70+Воспр.стада!AF70+'Инж-техн.'!AF70+Энерг.электр.!AF70+Мелиораторы!AF70+Экономисты!AF70+Бухгалтеры!AF70+Экологи!AF70+'Др. специал.'!AF70</f>
        <v>0</v>
      </c>
      <c r="AG70" s="55">
        <f t="shared" si="15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56">
        <f>Агрономы!C71+Зоотехники!C71+Ветеринары!C71+Воспр.стада!C71+'Инж-техн.'!C71+Энерг.электр.!C71+Мелиораторы!C71+Экономисты!C71+Бухгалтеры!C71+Экологи!C71+'Др. специал.'!C71</f>
        <v>5217</v>
      </c>
      <c r="D71" s="56">
        <f>Агрономы!D71+Зоотехники!D71+Ветеринары!D71+Воспр.стада!D71+'Инж-техн.'!D71+Энерг.электр.!D71+Мелиораторы!D71+Экономисты!D71+Бухгалтеры!D71+Экологи!D71+'Др. специал.'!D71</f>
        <v>4936</v>
      </c>
      <c r="E71" s="57">
        <f t="shared" si="0"/>
        <v>94.613762698869081</v>
      </c>
      <c r="F71" s="56">
        <f>Агрономы!F71+Зоотехники!F71+Ветеринары!F71+Воспр.стада!F71+'Инж-техн.'!F71+Энерг.электр.!F71+Мелиораторы!F71+Экономисты!F71+Бухгалтеры!F71+Экологи!F71+'Др. специал.'!F71</f>
        <v>2807</v>
      </c>
      <c r="G71" s="57">
        <f t="shared" si="1"/>
        <v>56.867909238249595</v>
      </c>
      <c r="H71" s="56">
        <f>Агрономы!H71+Зоотехники!H71+Ветеринары!H71+Воспр.стада!H71+'Инж-техн.'!H71+Энерг.электр.!H71+Мелиораторы!H71+Экономисты!H71+Бухгалтеры!H71+Экологи!H71+'Др. специал.'!H71</f>
        <v>4523</v>
      </c>
      <c r="I71" s="57">
        <f t="shared" si="2"/>
        <v>91.632901134521887</v>
      </c>
      <c r="J71" s="57">
        <f t="shared" si="3"/>
        <v>86.697335633505844</v>
      </c>
      <c r="K71" s="56">
        <f>Агрономы!K71+Зоотехники!K71+Ветеринары!K71+Воспр.стада!K71+'Инж-техн.'!K71+Энерг.электр.!K71+Мелиораторы!K71+Экономисты!K71+Бухгалтеры!K71+Экологи!K71+'Др. специал.'!K71</f>
        <v>2366</v>
      </c>
      <c r="L71" s="57">
        <f t="shared" si="4"/>
        <v>47.933549432739056</v>
      </c>
      <c r="M71" s="56">
        <f>Агрономы!M71+Зоотехники!M71+Ветеринары!M71+Воспр.стада!M71+'Инж-техн.'!M71+Энерг.электр.!M71+Мелиораторы!M71+Экономисты!M71+Бухгалтеры!M71+Экологи!M71+'Др. специал.'!M71</f>
        <v>2157</v>
      </c>
      <c r="N71" s="57">
        <f t="shared" si="5"/>
        <v>43.699351701782817</v>
      </c>
      <c r="O71" s="56">
        <f>Агрономы!O71+Зоотехники!O71+Ветеринары!O71+Воспр.стада!O71+'Инж-техн.'!O71+Энерг.электр.!O71+Мелиораторы!O71+Экономисты!O71+Бухгалтеры!O71+Экологи!O71+'Др. специал.'!O71</f>
        <v>413</v>
      </c>
      <c r="P71" s="57">
        <f t="shared" si="6"/>
        <v>8.3670988654781198</v>
      </c>
      <c r="Q71" s="56">
        <f>Агрономы!Q71+Зоотехники!Q71+Ветеринары!Q71+Воспр.стада!Q71+'Инж-техн.'!Q71+Энерг.электр.!Q71+Мелиораторы!Q71+Экономисты!Q71+Бухгалтеры!Q71+Экологи!Q71+'Др. специал.'!Q71</f>
        <v>38</v>
      </c>
      <c r="R71" s="57">
        <f t="shared" si="7"/>
        <v>9.2009685230024214</v>
      </c>
      <c r="S71" s="56">
        <f>Агрономы!S71+Зоотехники!S71+Ветеринары!S71+Воспр.стада!S71+'Инж-техн.'!S71+Энерг.электр.!S71+Мелиораторы!S71+Экономисты!S71+Бухгалтеры!S71+Экологи!S71+'Др. специал.'!S71</f>
        <v>637</v>
      </c>
      <c r="T71" s="57">
        <f t="shared" si="8"/>
        <v>12.905186385737439</v>
      </c>
      <c r="U71" s="56">
        <f>Агрономы!U71+Зоотехники!U71+Ветеринары!U71+Воспр.стада!U71+'Инж-техн.'!U71+Энерг.электр.!U71+Мелиораторы!U71+Экономисты!U71+Бухгалтеры!U71+Экологи!U71+'Др. специал.'!U71</f>
        <v>701</v>
      </c>
      <c r="V71" s="57">
        <f t="shared" si="9"/>
        <v>14.201782820097245</v>
      </c>
      <c r="W71" s="56">
        <f>Агрономы!W71+Зоотехники!W71+Ветеринары!W71+Воспр.стада!W71+'Инж-техн.'!W71+Энерг.электр.!W71+Мелиораторы!W71+Экономисты!W71+Бухгалтеры!W71+Экологи!W71+'Др. специал.'!W71</f>
        <v>144</v>
      </c>
      <c r="X71" s="57">
        <f t="shared" si="10"/>
        <v>2.9173419773095626</v>
      </c>
      <c r="Y71" s="56">
        <f>Агрономы!Y71+Зоотехники!Y71+Ветеринары!Y71+Воспр.стада!Y71+'Инж-техн.'!Y71+Энерг.электр.!Y71+Мелиораторы!Y71+Экономисты!Y71+Бухгалтеры!Y71+Экологи!Y71+'Др. специал.'!Y71</f>
        <v>537</v>
      </c>
      <c r="Z71" s="57">
        <f t="shared" si="11"/>
        <v>10.879254457050243</v>
      </c>
      <c r="AA71" s="56">
        <f>Агрономы!AA71+Зоотехники!AA71+Ветеринары!AA71+Воспр.стада!AA71+'Инж-техн.'!AA71+Энерг.электр.!AA71+Мелиораторы!AA71+Экономисты!AA71+Бухгалтеры!AA71+Экологи!AA71+'Др. специал.'!AA71</f>
        <v>34</v>
      </c>
      <c r="AB71" s="57">
        <f t="shared" si="12"/>
        <v>0.68881685575364671</v>
      </c>
      <c r="AC71" s="57">
        <f t="shared" si="13"/>
        <v>6.3314711359404097</v>
      </c>
      <c r="AD71" s="56">
        <f>Агрономы!AD71+Зоотехники!AD71+Ветеринары!AD71+Воспр.стада!AD71+'Инж-техн.'!AD71+Энерг.электр.!AD71+Мелиораторы!AD71+Экономисты!AD71+Бухгалтеры!AD71+Экологи!AD71+'Др. специал.'!AD71</f>
        <v>423</v>
      </c>
      <c r="AE71" s="57">
        <f t="shared" si="14"/>
        <v>8.5696920583468401</v>
      </c>
      <c r="AF71" s="56">
        <f>Агрономы!AF71+Зоотехники!AF71+Ветеринары!AF71+Воспр.стада!AF71+'Инж-техн.'!AF71+Энерг.электр.!AF71+Мелиораторы!AF71+Экономисты!AF71+Бухгалтеры!AF71+Экологи!AF71+'Др. специал.'!AF71</f>
        <v>19</v>
      </c>
      <c r="AG71" s="55">
        <f t="shared" si="15"/>
        <v>0.38492706645056723</v>
      </c>
      <c r="AH71" s="42"/>
      <c r="AI71" s="42"/>
    </row>
    <row r="72" spans="1:35" s="30" customFormat="1" x14ac:dyDescent="0.25">
      <c r="A72" s="91" t="s">
        <v>94</v>
      </c>
      <c r="B72" s="98" t="s">
        <v>95</v>
      </c>
      <c r="C72" s="61">
        <f>SUM(C73:C78)</f>
        <v>7362.45</v>
      </c>
      <c r="D72" s="61">
        <f>SUM(D73:D78)</f>
        <v>6787</v>
      </c>
      <c r="E72" s="62">
        <f t="shared" si="0"/>
        <v>92.183987667148841</v>
      </c>
      <c r="F72" s="61">
        <f>SUM(F73:F78)</f>
        <v>4520</v>
      </c>
      <c r="G72" s="62">
        <f t="shared" si="1"/>
        <v>66.59790776484455</v>
      </c>
      <c r="H72" s="61">
        <f>SUM(H73:H78)</f>
        <v>5844</v>
      </c>
      <c r="I72" s="62">
        <f>IF(D72=0,0,H72/D72*100)</f>
        <v>86.105790481803439</v>
      </c>
      <c r="J72" s="62">
        <f>IF(C72=0,0,H72/C72*100)</f>
        <v>79.375751278446714</v>
      </c>
      <c r="K72" s="61">
        <f>SUM(K73:K78)</f>
        <v>3008</v>
      </c>
      <c r="L72" s="62">
        <f t="shared" si="4"/>
        <v>44.320023574480629</v>
      </c>
      <c r="M72" s="61">
        <f>SUM(M73:M78)</f>
        <v>2836</v>
      </c>
      <c r="N72" s="62">
        <f>IF(D72=0,0,M72/D72*100)</f>
        <v>41.785766907322824</v>
      </c>
      <c r="O72" s="61">
        <f>SUM(O73:O78)</f>
        <v>943</v>
      </c>
      <c r="P72" s="62">
        <f>IF(D72=0,0,O72/D72*100)</f>
        <v>13.894209518196551</v>
      </c>
      <c r="Q72" s="61">
        <f>SUM(Q73:Q78)</f>
        <v>101</v>
      </c>
      <c r="R72" s="62">
        <f t="shared" si="7"/>
        <v>10.710498409331921</v>
      </c>
      <c r="S72" s="61">
        <f>SUM(S73:S78)</f>
        <v>779</v>
      </c>
      <c r="T72" s="62">
        <f>IF(D72=0,0,S72/D72*100)</f>
        <v>11.477825254162369</v>
      </c>
      <c r="U72" s="61">
        <f>SUM(U73:U78)</f>
        <v>604</v>
      </c>
      <c r="V72" s="62">
        <f t="shared" si="9"/>
        <v>8.8993664358332101</v>
      </c>
      <c r="W72" s="61">
        <f>SUM(W73:W78)</f>
        <v>415</v>
      </c>
      <c r="X72" s="62">
        <f>IF(D72=0,0,W72/D72*100)</f>
        <v>6.1146309120377191</v>
      </c>
      <c r="Y72" s="61">
        <f>SUM(Y73:Y78)</f>
        <v>1021</v>
      </c>
      <c r="Z72" s="62">
        <f>IF(D72=0,0,Y72/D72*100)</f>
        <v>15.043465448651835</v>
      </c>
      <c r="AA72" s="61">
        <f>SUM(AA73:AA78)</f>
        <v>43</v>
      </c>
      <c r="AB72" s="62">
        <f>IF(D72=0,0,AA72/D72*100)</f>
        <v>0.63356416678945038</v>
      </c>
      <c r="AC72" s="62">
        <f>IF(Y72=0,0,AA72/Y72*100)</f>
        <v>4.2115572967678743</v>
      </c>
      <c r="AD72" s="61">
        <f>SUM(AD73:AD78)</f>
        <v>947</v>
      </c>
      <c r="AE72" s="62">
        <f t="shared" si="14"/>
        <v>13.953145719758361</v>
      </c>
      <c r="AF72" s="61">
        <f>SUM(AF73:AF78)</f>
        <v>3</v>
      </c>
      <c r="AG72" s="60">
        <f>IF(D72=0,0,AF72/D72*100)</f>
        <v>4.4202151171357007E-2</v>
      </c>
      <c r="AH72" s="44"/>
      <c r="AI72" s="44"/>
    </row>
    <row r="73" spans="1:35" x14ac:dyDescent="0.25">
      <c r="A73" s="93">
        <v>59</v>
      </c>
      <c r="B73" s="96" t="s">
        <v>96</v>
      </c>
      <c r="C73" s="56">
        <f>Агрономы!C73+Зоотехники!C73+Ветеринары!C73+Воспр.стада!C73+'Инж-техн.'!C73+Энерг.электр.!C73+Мелиораторы!C73+Экономисты!C73+Бухгалтеры!C73+Экологи!C73+'Др. специал.'!C73</f>
        <v>765</v>
      </c>
      <c r="D73" s="56">
        <f>Агрономы!D73+Зоотехники!D73+Ветеринары!D73+Воспр.стада!D73+'Инж-техн.'!D73+Энерг.электр.!D73+Мелиораторы!D73+Экономисты!D73+Бухгалтеры!D73+Экологи!D73+'Др. специал.'!D73</f>
        <v>754</v>
      </c>
      <c r="E73" s="57">
        <f t="shared" si="0"/>
        <v>98.562091503267979</v>
      </c>
      <c r="F73" s="56">
        <f>Агрономы!F73+Зоотехники!F73+Ветеринары!F73+Воспр.стада!F73+'Инж-техн.'!F73+Энерг.электр.!F73+Мелиораторы!F73+Экономисты!F73+Бухгалтеры!F73+Экологи!F73+'Др. специал.'!F73</f>
        <v>493</v>
      </c>
      <c r="G73" s="57">
        <f t="shared" si="1"/>
        <v>65.384615384615387</v>
      </c>
      <c r="H73" s="56">
        <f>Агрономы!H73+Зоотехники!H73+Ветеринары!H73+Воспр.стада!H73+'Инж-техн.'!H73+Энерг.электр.!H73+Мелиораторы!H73+Экономисты!H73+Бухгалтеры!H73+Экологи!H73+'Др. специал.'!H73</f>
        <v>664</v>
      </c>
      <c r="I73" s="57">
        <f t="shared" si="2"/>
        <v>88.063660477453581</v>
      </c>
      <c r="J73" s="57">
        <f t="shared" si="3"/>
        <v>86.797385620915037</v>
      </c>
      <c r="K73" s="56">
        <f>Агрономы!K73+Зоотехники!K73+Ветеринары!K73+Воспр.стада!K73+'Инж-техн.'!K73+Энерг.электр.!K73+Мелиораторы!K73+Экономисты!K73+Бухгалтеры!K73+Экологи!K73+'Др. специал.'!K73</f>
        <v>271</v>
      </c>
      <c r="L73" s="57">
        <f t="shared" si="4"/>
        <v>35.941644562334218</v>
      </c>
      <c r="M73" s="56">
        <f>Агрономы!M73+Зоотехники!M73+Ветеринары!M73+Воспр.стада!M73+'Инж-техн.'!M73+Энерг.электр.!M73+Мелиораторы!M73+Экономисты!M73+Бухгалтеры!M73+Экологи!M73+'Др. специал.'!M73</f>
        <v>393</v>
      </c>
      <c r="N73" s="57">
        <f t="shared" si="5"/>
        <v>52.12201591511937</v>
      </c>
      <c r="O73" s="56">
        <f>Агрономы!O73+Зоотехники!O73+Ветеринары!O73+Воспр.стада!O73+'Инж-техн.'!O73+Энерг.электр.!O73+Мелиораторы!O73+Экономисты!O73+Бухгалтеры!O73+Экологи!O73+'Др. специал.'!O73</f>
        <v>90</v>
      </c>
      <c r="P73" s="57">
        <f t="shared" si="6"/>
        <v>11.936339522546419</v>
      </c>
      <c r="Q73" s="56">
        <f>Агрономы!Q73+Зоотехники!Q73+Ветеринары!Q73+Воспр.стада!Q73+'Инж-техн.'!Q73+Энерг.электр.!Q73+Мелиораторы!Q73+Экономисты!Q73+Бухгалтеры!Q73+Экологи!Q73+'Др. специал.'!Q73</f>
        <v>6</v>
      </c>
      <c r="R73" s="57">
        <f t="shared" si="7"/>
        <v>6.666666666666667</v>
      </c>
      <c r="S73" s="56">
        <f>Агрономы!S73+Зоотехники!S73+Ветеринары!S73+Воспр.стада!S73+'Инж-техн.'!S73+Энерг.электр.!S73+Мелиораторы!S73+Экономисты!S73+Бухгалтеры!S73+Экологи!S73+'Др. специал.'!S73</f>
        <v>63</v>
      </c>
      <c r="T73" s="57">
        <f t="shared" si="8"/>
        <v>8.3554376657824925</v>
      </c>
      <c r="U73" s="56">
        <f>Агрономы!U73+Зоотехники!U73+Ветеринары!U73+Воспр.стада!U73+'Инж-техн.'!U73+Энерг.электр.!U73+Мелиораторы!U73+Экономисты!U73+Бухгалтеры!U73+Экологи!U73+'Др. специал.'!U73</f>
        <v>88</v>
      </c>
      <c r="V73" s="57">
        <f t="shared" si="9"/>
        <v>11.671087533156498</v>
      </c>
      <c r="W73" s="56">
        <f>Агрономы!W73+Зоотехники!W73+Ветеринары!W73+Воспр.стада!W73+'Инж-техн.'!W73+Энерг.электр.!W73+Мелиораторы!W73+Экономисты!W73+Бухгалтеры!W73+Экологи!W73+'Др. специал.'!W73</f>
        <v>4</v>
      </c>
      <c r="X73" s="57">
        <f t="shared" si="10"/>
        <v>0.53050397877984079</v>
      </c>
      <c r="Y73" s="56">
        <f>Агрономы!Y73+Зоотехники!Y73+Ветеринары!Y73+Воспр.стада!Y73+'Инж-техн.'!Y73+Энерг.электр.!Y73+Мелиораторы!Y73+Экономисты!Y73+Бухгалтеры!Y73+Экологи!Y73+'Др. специал.'!Y73</f>
        <v>105</v>
      </c>
      <c r="Z73" s="57">
        <f t="shared" si="11"/>
        <v>13.925729442970821</v>
      </c>
      <c r="AA73" s="56">
        <f>Агрономы!AA73+Зоотехники!AA73+Ветеринары!AA73+Воспр.стада!AA73+'Инж-техн.'!AA73+Энерг.электр.!AA73+Мелиораторы!AA73+Экономисты!AA73+Бухгалтеры!AA73+Экологи!AA73+'Др. специал.'!AA73</f>
        <v>0</v>
      </c>
      <c r="AB73" s="57">
        <f t="shared" si="12"/>
        <v>0</v>
      </c>
      <c r="AC73" s="57">
        <f t="shared" si="13"/>
        <v>0</v>
      </c>
      <c r="AD73" s="56">
        <f>Агрономы!AD73+Зоотехники!AD73+Ветеринары!AD73+Воспр.стада!AD73+'Инж-техн.'!AD73+Энерг.электр.!AD73+Мелиораторы!AD73+Экономисты!AD73+Бухгалтеры!AD73+Экологи!AD73+'Др. специал.'!AD73</f>
        <v>89</v>
      </c>
      <c r="AE73" s="57">
        <f t="shared" si="14"/>
        <v>11.803713527851459</v>
      </c>
      <c r="AF73" s="56">
        <f>Агрономы!AF73+Зоотехники!AF73+Ветеринары!AF73+Воспр.стада!AF73+'Инж-техн.'!AF73+Энерг.электр.!AF73+Мелиораторы!AF73+Экономисты!AF73+Бухгалтеры!AF73+Экологи!AF73+'Др. специал.'!AF73</f>
        <v>1</v>
      </c>
      <c r="AG73" s="55">
        <f t="shared" si="15"/>
        <v>0.1326259946949602</v>
      </c>
      <c r="AH73" s="42"/>
      <c r="AI73" s="42"/>
    </row>
    <row r="74" spans="1:35" x14ac:dyDescent="0.25">
      <c r="A74" s="93">
        <v>60</v>
      </c>
      <c r="B74" s="96" t="s">
        <v>97</v>
      </c>
      <c r="C74" s="56">
        <f>Агрономы!C74+Зоотехники!C74+Ветеринары!C74+Воспр.стада!C74+'Инж-техн.'!C74+Энерг.электр.!C74+Мелиораторы!C74+Экономисты!C74+Бухгалтеры!C74+Экологи!C74+'Др. специал.'!C74</f>
        <v>2498.75</v>
      </c>
      <c r="D74" s="56">
        <f>Агрономы!D74+Зоотехники!D74+Ветеринары!D74+Воспр.стада!D74+'Инж-техн.'!D74+Энерг.электр.!D74+Мелиораторы!D74+Экономисты!D74+Бухгалтеры!D74+Экологи!D74+'Др. специал.'!D74</f>
        <v>2249</v>
      </c>
      <c r="E74" s="57">
        <f t="shared" si="0"/>
        <v>90.00500250125063</v>
      </c>
      <c r="F74" s="56">
        <f>Агрономы!F74+Зоотехники!F74+Ветеринары!F74+Воспр.стада!F74+'Инж-техн.'!F74+Энерг.электр.!F74+Мелиораторы!F74+Экономисты!F74+Бухгалтеры!F74+Экологи!F74+'Др. специал.'!F74</f>
        <v>1643</v>
      </c>
      <c r="G74" s="57">
        <f t="shared" si="1"/>
        <v>73.054690973766128</v>
      </c>
      <c r="H74" s="56">
        <f>Агрономы!H74+Зоотехники!H74+Ветеринары!H74+Воспр.стада!H74+'Инж-техн.'!H74+Энерг.электр.!H74+Мелиораторы!H74+Экономисты!H74+Бухгалтеры!H74+Экологи!H74+'Др. специал.'!H74</f>
        <v>1881</v>
      </c>
      <c r="I74" s="57">
        <f t="shared" si="2"/>
        <v>83.637172076478436</v>
      </c>
      <c r="J74" s="57">
        <f t="shared" si="3"/>
        <v>75.277638819409702</v>
      </c>
      <c r="K74" s="56">
        <f>Агрономы!K74+Зоотехники!K74+Ветеринары!K74+Воспр.стада!K74+'Инж-техн.'!K74+Энерг.электр.!K74+Мелиораторы!K74+Экономисты!K74+Бухгалтеры!K74+Экологи!K74+'Др. специал.'!K74</f>
        <v>997</v>
      </c>
      <c r="L74" s="57">
        <f t="shared" si="4"/>
        <v>44.330813694975546</v>
      </c>
      <c r="M74" s="56">
        <f>Агрономы!M74+Зоотехники!M74+Ветеринары!M74+Воспр.стада!M74+'Инж-техн.'!M74+Энерг.электр.!M74+Мелиораторы!M74+Экономисты!M74+Бухгалтеры!M74+Экологи!M74+'Др. специал.'!M74</f>
        <v>884</v>
      </c>
      <c r="N74" s="57">
        <f t="shared" si="5"/>
        <v>39.306358381502889</v>
      </c>
      <c r="O74" s="56">
        <f>Агрономы!O74+Зоотехники!O74+Ветеринары!O74+Воспр.стада!O74+'Инж-техн.'!O74+Энерг.электр.!O74+Мелиораторы!O74+Экономисты!O74+Бухгалтеры!O74+Экологи!O74+'Др. специал.'!O74</f>
        <v>368</v>
      </c>
      <c r="P74" s="57">
        <f t="shared" si="6"/>
        <v>16.362827923521564</v>
      </c>
      <c r="Q74" s="56">
        <f>Агрономы!Q74+Зоотехники!Q74+Ветеринары!Q74+Воспр.стада!Q74+'Инж-техн.'!Q74+Энерг.электр.!Q74+Мелиораторы!Q74+Экономисты!Q74+Бухгалтеры!Q74+Экологи!Q74+'Др. специал.'!Q74</f>
        <v>35</v>
      </c>
      <c r="R74" s="57">
        <f t="shared" si="7"/>
        <v>9.5108695652173925</v>
      </c>
      <c r="S74" s="56">
        <f>Агрономы!S74+Зоотехники!S74+Ветеринары!S74+Воспр.стада!S74+'Инж-техн.'!S74+Энерг.электр.!S74+Мелиораторы!S74+Экономисты!S74+Бухгалтеры!S74+Экологи!S74+'Др. специал.'!S74</f>
        <v>226</v>
      </c>
      <c r="T74" s="57">
        <f t="shared" si="8"/>
        <v>10.048910626945309</v>
      </c>
      <c r="U74" s="56">
        <f>Агрономы!U74+Зоотехники!U74+Ветеринары!U74+Воспр.стада!U74+'Инж-техн.'!U74+Энерг.электр.!U74+Мелиораторы!U74+Экономисты!U74+Бухгалтеры!U74+Экологи!U74+'Др. специал.'!U74</f>
        <v>215</v>
      </c>
      <c r="V74" s="57">
        <f t="shared" si="9"/>
        <v>9.5598043574922187</v>
      </c>
      <c r="W74" s="56">
        <f>Агрономы!W74+Зоотехники!W74+Ветеринары!W74+Воспр.стада!W74+'Инж-техн.'!W74+Энерг.электр.!W74+Мелиораторы!W74+Экономисты!W74+Бухгалтеры!W74+Экологи!W74+'Др. специал.'!W74</f>
        <v>82</v>
      </c>
      <c r="X74" s="57">
        <f t="shared" si="10"/>
        <v>3.6460649177412181</v>
      </c>
      <c r="Y74" s="56">
        <f>Агрономы!Y74+Зоотехники!Y74+Ветеринары!Y74+Воспр.стада!Y74+'Инж-техн.'!Y74+Энерг.электр.!Y74+Мелиораторы!Y74+Экономисты!Y74+Бухгалтеры!Y74+Экологи!Y74+'Др. специал.'!Y74</f>
        <v>321</v>
      </c>
      <c r="Z74" s="57">
        <f t="shared" si="11"/>
        <v>14.273010226767452</v>
      </c>
      <c r="AA74" s="56">
        <f>Агрономы!AA74+Зоотехники!AA74+Ветеринары!AA74+Воспр.стада!AA74+'Инж-техн.'!AA74+Энерг.электр.!AA74+Мелиораторы!AA74+Экономисты!AA74+Бухгалтеры!AA74+Экологи!AA74+'Др. специал.'!AA74</f>
        <v>13</v>
      </c>
      <c r="AB74" s="57">
        <f t="shared" si="12"/>
        <v>0.57803468208092479</v>
      </c>
      <c r="AC74" s="57">
        <f t="shared" si="13"/>
        <v>4.0498442367601246</v>
      </c>
      <c r="AD74" s="56">
        <f>Агрономы!AD74+Зоотехники!AD74+Ветеринары!AD74+Воспр.стада!AD74+'Инж-техн.'!AD74+Энерг.электр.!AD74+Мелиораторы!AD74+Экономисты!AD74+Бухгалтеры!AD74+Экологи!AD74+'Др. специал.'!AD74</f>
        <v>316</v>
      </c>
      <c r="AE74" s="57">
        <f t="shared" si="14"/>
        <v>14.050689195197865</v>
      </c>
      <c r="AF74" s="56">
        <f>Агрономы!AF74+Зоотехники!AF74+Ветеринары!AF74+Воспр.стада!AF74+'Инж-техн.'!AF74+Энерг.электр.!AF74+Мелиораторы!AF74+Экономисты!AF74+Бухгалтеры!AF74+Экологи!AF74+'Др. специал.'!AF74</f>
        <v>1</v>
      </c>
      <c r="AG74" s="55">
        <f t="shared" si="15"/>
        <v>4.4464206313917294E-2</v>
      </c>
      <c r="AH74" s="42"/>
      <c r="AI74" s="42"/>
    </row>
    <row r="75" spans="1:35" x14ac:dyDescent="0.25">
      <c r="A75" s="93">
        <v>61</v>
      </c>
      <c r="B75" s="96" t="s">
        <v>98</v>
      </c>
      <c r="C75" s="56">
        <f>Агрономы!C75+Зоотехники!C75+Ветеринары!C75+Воспр.стада!C75+'Инж-техн.'!C75+Энерг.электр.!C75+Мелиораторы!C75+Экономисты!C75+Бухгалтеры!C75+Экологи!C75+'Др. специал.'!C75</f>
        <v>2273</v>
      </c>
      <c r="D75" s="56">
        <f>Агрономы!D75+Зоотехники!D75+Ветеринары!D75+Воспр.стада!D75+'Инж-техн.'!D75+Энерг.электр.!D75+Мелиораторы!D75+Экономисты!D75+Бухгалтеры!D75+Экологи!D75+'Др. специал.'!D75</f>
        <v>2169</v>
      </c>
      <c r="E75" s="57">
        <f t="shared" si="0"/>
        <v>95.424549054113498</v>
      </c>
      <c r="F75" s="56">
        <f>Агрономы!F75+Зоотехники!F75+Ветеринары!F75+Воспр.стада!F75+'Инж-техн.'!F75+Энерг.электр.!F75+Мелиораторы!F75+Экономисты!F75+Бухгалтеры!F75+Экологи!F75+'Др. специал.'!F75</f>
        <v>1382</v>
      </c>
      <c r="G75" s="57">
        <f t="shared" si="1"/>
        <v>63.715998155832175</v>
      </c>
      <c r="H75" s="56">
        <f>Агрономы!H75+Зоотехники!H75+Ветеринары!H75+Воспр.стада!H75+'Инж-техн.'!H75+Энерг.электр.!H75+Мелиораторы!H75+Экономисты!H75+Бухгалтеры!H75+Экологи!H75+'Др. специал.'!H75</f>
        <v>1898</v>
      </c>
      <c r="I75" s="57">
        <f t="shared" si="2"/>
        <v>87.505763024435225</v>
      </c>
      <c r="J75" s="57">
        <f t="shared" si="3"/>
        <v>83.501979762428519</v>
      </c>
      <c r="K75" s="56">
        <f>Агрономы!K75+Зоотехники!K75+Ветеринары!K75+Воспр.стада!K75+'Инж-техн.'!K75+Энерг.электр.!K75+Мелиораторы!K75+Экономисты!K75+Бухгалтеры!K75+Экологи!K75+'Др. специал.'!K75</f>
        <v>1013</v>
      </c>
      <c r="L75" s="57">
        <f t="shared" si="4"/>
        <v>46.703550023052095</v>
      </c>
      <c r="M75" s="56">
        <f>Агрономы!M75+Зоотехники!M75+Ветеринары!M75+Воспр.стада!M75+'Инж-техн.'!M75+Энерг.электр.!M75+Мелиораторы!M75+Экономисты!M75+Бухгалтеры!M75+Экологи!M75+'Др. специал.'!M75</f>
        <v>885</v>
      </c>
      <c r="N75" s="57">
        <f t="shared" si="5"/>
        <v>40.802213001383123</v>
      </c>
      <c r="O75" s="56">
        <f>Агрономы!O75+Зоотехники!O75+Ветеринары!O75+Воспр.стада!O75+'Инж-техн.'!O75+Энерг.электр.!O75+Мелиораторы!O75+Экономисты!O75+Бухгалтеры!O75+Экологи!O75+'Др. специал.'!O75</f>
        <v>271</v>
      </c>
      <c r="P75" s="57">
        <f t="shared" si="6"/>
        <v>12.494236975564776</v>
      </c>
      <c r="Q75" s="56">
        <f>Агрономы!Q75+Зоотехники!Q75+Ветеринары!Q75+Воспр.стада!Q75+'Инж-техн.'!Q75+Энерг.электр.!Q75+Мелиораторы!Q75+Экономисты!Q75+Бухгалтеры!Q75+Экологи!Q75+'Др. специал.'!Q75</f>
        <v>23</v>
      </c>
      <c r="R75" s="57">
        <f t="shared" si="7"/>
        <v>8.4870848708487081</v>
      </c>
      <c r="S75" s="56">
        <f>Агрономы!S75+Зоотехники!S75+Ветеринары!S75+Воспр.стада!S75+'Инж-техн.'!S75+Энерг.электр.!S75+Мелиораторы!S75+Экономисты!S75+Бухгалтеры!S75+Экологи!S75+'Др. специал.'!S75</f>
        <v>273</v>
      </c>
      <c r="T75" s="57">
        <f t="shared" si="8"/>
        <v>12.586445366528354</v>
      </c>
      <c r="U75" s="56">
        <f>Агрономы!U75+Зоотехники!U75+Ветеринары!U75+Воспр.стада!U75+'Инж-техн.'!U75+Энерг.электр.!U75+Мелиораторы!U75+Экономисты!U75+Бухгалтеры!U75+Экологи!U75+'Др. специал.'!U75</f>
        <v>153</v>
      </c>
      <c r="V75" s="57">
        <f t="shared" si="9"/>
        <v>7.0539419087136928</v>
      </c>
      <c r="W75" s="56">
        <f>Агрономы!W75+Зоотехники!W75+Ветеринары!W75+Воспр.стада!W75+'Инж-техн.'!W75+Энерг.электр.!W75+Мелиораторы!W75+Экономисты!W75+Бухгалтеры!W75+Экологи!W75+'Др. специал.'!W75</f>
        <v>148</v>
      </c>
      <c r="X75" s="57">
        <f t="shared" si="10"/>
        <v>6.8234209313047485</v>
      </c>
      <c r="Y75" s="56">
        <f>Агрономы!Y75+Зоотехники!Y75+Ветеринары!Y75+Воспр.стада!Y75+'Инж-техн.'!Y75+Энерг.электр.!Y75+Мелиораторы!Y75+Экономисты!Y75+Бухгалтеры!Y75+Экологи!Y75+'Др. специал.'!Y75</f>
        <v>382</v>
      </c>
      <c r="Z75" s="57">
        <f t="shared" si="11"/>
        <v>17.611802674043339</v>
      </c>
      <c r="AA75" s="56">
        <f>Агрономы!AA75+Зоотехники!AA75+Ветеринары!AA75+Воспр.стада!AA75+'Инж-техн.'!AA75+Энерг.электр.!AA75+Мелиораторы!AA75+Экономисты!AA75+Бухгалтеры!AA75+Экологи!AA75+'Др. специал.'!AA75</f>
        <v>18</v>
      </c>
      <c r="AB75" s="57">
        <f t="shared" si="12"/>
        <v>0.82987551867219922</v>
      </c>
      <c r="AC75" s="57">
        <f t="shared" si="13"/>
        <v>4.7120418848167542</v>
      </c>
      <c r="AD75" s="56">
        <f>Агрономы!AD75+Зоотехники!AD75+Ветеринары!AD75+Воспр.стада!AD75+'Инж-техн.'!AD75+Энерг.электр.!AD75+Мелиораторы!AD75+Экономисты!AD75+Бухгалтеры!AD75+Экологи!AD75+'Др. специал.'!AD75</f>
        <v>326</v>
      </c>
      <c r="AE75" s="57">
        <f t="shared" si="14"/>
        <v>15.029967727063163</v>
      </c>
      <c r="AF75" s="56">
        <f>Агрономы!AF75+Зоотехники!AF75+Ветеринары!AF75+Воспр.стада!AF75+'Инж-техн.'!AF75+Энерг.электр.!AF75+Мелиораторы!AF75+Экономисты!AF75+Бухгалтеры!AF75+Экологи!AF75+'Др. специал.'!AF75</f>
        <v>1</v>
      </c>
      <c r="AG75" s="55">
        <f t="shared" si="15"/>
        <v>4.6104195481788839E-2</v>
      </c>
      <c r="AH75" s="42"/>
      <c r="AI75" s="42"/>
    </row>
    <row r="76" spans="1:35" x14ac:dyDescent="0.25">
      <c r="A76" s="93">
        <v>62</v>
      </c>
      <c r="B76" s="96" t="s">
        <v>99</v>
      </c>
      <c r="C76" s="56">
        <f>Агрономы!C76+Зоотехники!C76+Ветеринары!C76+Воспр.стада!C76+'Инж-техн.'!C76+Энерг.электр.!C76+Мелиораторы!C76+Экономисты!C76+Бухгалтеры!C76+Экологи!C76+'Др. специал.'!C76</f>
        <v>1480.5</v>
      </c>
      <c r="D76" s="56">
        <f>Агрономы!D76+Зоотехники!D76+Ветеринары!D76+Воспр.стада!D76+'Инж-техн.'!D76+Энерг.электр.!D76+Мелиораторы!D76+Экономисты!D76+Бухгалтеры!D76+Экологи!D76+'Др. специал.'!D76</f>
        <v>1341</v>
      </c>
      <c r="E76" s="57">
        <f t="shared" si="0"/>
        <v>90.577507598784194</v>
      </c>
      <c r="F76" s="56">
        <f>Агрономы!F76+Зоотехники!F76+Ветеринары!F76+Воспр.стада!F76+'Инж-техн.'!F76+Энерг.электр.!F76+Мелиораторы!F76+Экономисты!F76+Бухгалтеры!F76+Экологи!F76+'Др. специал.'!F76</f>
        <v>859</v>
      </c>
      <c r="G76" s="57">
        <f t="shared" si="1"/>
        <v>64.056674123788213</v>
      </c>
      <c r="H76" s="56">
        <f>Агрономы!H76+Зоотехники!H76+Ветеринары!H76+Воспр.стада!H76+'Инж-техн.'!H76+Энерг.электр.!H76+Мелиораторы!H76+Экономисты!H76+Бухгалтеры!H76+Экологи!H76+'Др. специал.'!H76</f>
        <v>1168</v>
      </c>
      <c r="I76" s="57">
        <f t="shared" si="2"/>
        <v>87.099179716629379</v>
      </c>
      <c r="J76" s="57">
        <f t="shared" si="3"/>
        <v>78.89226612630867</v>
      </c>
      <c r="K76" s="56">
        <f>Агрономы!K76+Зоотехники!K76+Ветеринары!K76+Воспр.стада!K76+'Инж-техн.'!K76+Энерг.электр.!K76+Мелиораторы!K76+Экономисты!K76+Бухгалтеры!K76+Экологи!K76+'Др. специал.'!K76</f>
        <v>615</v>
      </c>
      <c r="L76" s="57">
        <f t="shared" si="4"/>
        <v>45.861297539149888</v>
      </c>
      <c r="M76" s="56">
        <f>Агрономы!M76+Зоотехники!M76+Ветеринары!M76+Воспр.стада!M76+'Инж-техн.'!M76+Энерг.электр.!M76+Мелиораторы!M76+Экономисты!M76+Бухгалтеры!M76+Экологи!M76+'Др. специал.'!M76</f>
        <v>553</v>
      </c>
      <c r="N76" s="57">
        <f t="shared" si="5"/>
        <v>41.237882177479491</v>
      </c>
      <c r="O76" s="56">
        <f>Агрономы!O76+Зоотехники!O76+Ветеринары!O76+Воспр.стада!O76+'Инж-техн.'!O76+Энерг.электр.!O76+Мелиораторы!O76+Экономисты!O76+Бухгалтеры!O76+Экологи!O76+'Др. специал.'!O76</f>
        <v>173</v>
      </c>
      <c r="P76" s="57">
        <f t="shared" si="6"/>
        <v>12.900820283370617</v>
      </c>
      <c r="Q76" s="56">
        <f>Агрономы!Q76+Зоотехники!Q76+Ветеринары!Q76+Воспр.стада!Q76+'Инж-техн.'!Q76+Энерг.электр.!Q76+Мелиораторы!Q76+Экономисты!Q76+Бухгалтеры!Q76+Экологи!Q76+'Др. специал.'!Q76</f>
        <v>37</v>
      </c>
      <c r="R76" s="57">
        <f t="shared" si="7"/>
        <v>21.387283236994222</v>
      </c>
      <c r="S76" s="56">
        <f>Агрономы!S76+Зоотехники!S76+Ветеринары!S76+Воспр.стада!S76+'Инж-техн.'!S76+Энерг.электр.!S76+Мелиораторы!S76+Экономисты!S76+Бухгалтеры!S76+Экологи!S76+'Др. специал.'!S76</f>
        <v>172</v>
      </c>
      <c r="T76" s="57">
        <f t="shared" si="8"/>
        <v>12.826249067859807</v>
      </c>
      <c r="U76" s="56">
        <f>Агрономы!U76+Зоотехники!U76+Ветеринары!U76+Воспр.стада!U76+'Инж-техн.'!U76+Энерг.электр.!U76+Мелиораторы!U76+Экономисты!U76+Бухгалтеры!U76+Экологи!U76+'Др. специал.'!U76</f>
        <v>122</v>
      </c>
      <c r="V76" s="57">
        <f t="shared" si="9"/>
        <v>9.0976882923191642</v>
      </c>
      <c r="W76" s="56">
        <f>Агрономы!W76+Зоотехники!W76+Ветеринары!W76+Воспр.стада!W76+'Инж-техн.'!W76+Энерг.электр.!W76+Мелиораторы!W76+Экономисты!W76+Бухгалтеры!W76+Экологи!W76+'Др. специал.'!W76</f>
        <v>179</v>
      </c>
      <c r="X76" s="57">
        <f t="shared" si="10"/>
        <v>13.348247576435496</v>
      </c>
      <c r="Y76" s="56">
        <f>Агрономы!Y76+Зоотехники!Y76+Ветеринары!Y76+Воспр.стада!Y76+'Инж-техн.'!Y76+Энерг.электр.!Y76+Мелиораторы!Y76+Экономисты!Y76+Бухгалтеры!Y76+Экологи!Y76+'Др. специал.'!Y76</f>
        <v>159</v>
      </c>
      <c r="Z76" s="57">
        <f t="shared" si="11"/>
        <v>11.856823266219239</v>
      </c>
      <c r="AA76" s="56">
        <f>Агрономы!AA76+Зоотехники!AA76+Ветеринары!AA76+Воспр.стада!AA76+'Инж-техн.'!AA76+Энерг.электр.!AA76+Мелиораторы!AA76+Экономисты!AA76+Бухгалтеры!AA76+Экологи!AA76+'Др. специал.'!AA76</f>
        <v>11</v>
      </c>
      <c r="AB76" s="57">
        <f t="shared" si="12"/>
        <v>0.82028337061894108</v>
      </c>
      <c r="AC76" s="57">
        <f t="shared" si="13"/>
        <v>6.9182389937106921</v>
      </c>
      <c r="AD76" s="56">
        <f>Агрономы!AD76+Зоотехники!AD76+Ветеринары!AD76+Воспр.стада!AD76+'Инж-техн.'!AD76+Энерг.электр.!AD76+Мелиораторы!AD76+Экономисты!AD76+Бухгалтеры!AD76+Экологи!AD76+'Др. специал.'!AD76</f>
        <v>174</v>
      </c>
      <c r="AE76" s="57">
        <f t="shared" si="14"/>
        <v>12.975391498881431</v>
      </c>
      <c r="AF76" s="56">
        <f>Агрономы!AF76+Зоотехники!AF76+Ветеринары!AF76+Воспр.стада!AF76+'Инж-техн.'!AF76+Энерг.электр.!AF76+Мелиораторы!AF76+Экономисты!AF76+Бухгалтеры!AF76+Экологи!AF76+'Др. специал.'!AF76</f>
        <v>0</v>
      </c>
      <c r="AG76" s="55">
        <f t="shared" si="15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56">
        <f>Агрономы!C77+Зоотехники!C77+Ветеринары!C77+Воспр.стада!C77+'Инж-техн.'!C77+Энерг.электр.!C77+Мелиораторы!C77+Экономисты!C77+Бухгалтеры!C77+Экологи!C77+'Др. специал.'!C77</f>
        <v>76</v>
      </c>
      <c r="D77" s="56">
        <f>Агрономы!D77+Зоотехники!D77+Ветеринары!D77+Воспр.стада!D77+'Инж-техн.'!D77+Энерг.электр.!D77+Мелиораторы!D77+Экономисты!D77+Бухгалтеры!D77+Экологи!D77+'Др. специал.'!D77</f>
        <v>53</v>
      </c>
      <c r="E77" s="57">
        <f t="shared" si="0"/>
        <v>69.73684210526315</v>
      </c>
      <c r="F77" s="56">
        <f>Агрономы!F77+Зоотехники!F77+Ветеринары!F77+Воспр.стада!F77+'Инж-техн.'!F77+Энерг.электр.!F77+Мелиораторы!F77+Экономисты!F77+Бухгалтеры!F77+Экологи!F77+'Др. специал.'!F77</f>
        <v>37</v>
      </c>
      <c r="G77" s="57">
        <f t="shared" si="1"/>
        <v>69.811320754716974</v>
      </c>
      <c r="H77" s="56">
        <f>Агрономы!H77+Зоотехники!H77+Ветеринары!H77+Воспр.стада!H77+'Инж-техн.'!H77+Энерг.электр.!H77+Мелиораторы!H77+Экономисты!H77+Бухгалтеры!H77+Экологи!H77+'Др. специал.'!H77</f>
        <v>50</v>
      </c>
      <c r="I77" s="57">
        <f t="shared" si="2"/>
        <v>94.339622641509436</v>
      </c>
      <c r="J77" s="57">
        <f t="shared" si="3"/>
        <v>65.789473684210535</v>
      </c>
      <c r="K77" s="56">
        <f>Агрономы!K77+Зоотехники!K77+Ветеринары!K77+Воспр.стада!K77+'Инж-техн.'!K77+Энерг.электр.!K77+Мелиораторы!K77+Экономисты!K77+Бухгалтеры!K77+Экологи!K77+'Др. специал.'!K77</f>
        <v>32</v>
      </c>
      <c r="L77" s="57">
        <f t="shared" si="4"/>
        <v>60.377358490566039</v>
      </c>
      <c r="M77" s="56">
        <f>Агрономы!M77+Зоотехники!M77+Ветеринары!M77+Воспр.стада!M77+'Инж-техн.'!M77+Энерг.электр.!M77+Мелиораторы!M77+Экономисты!M77+Бухгалтеры!M77+Экологи!M77+'Др. специал.'!M77</f>
        <v>18</v>
      </c>
      <c r="N77" s="57">
        <f t="shared" si="5"/>
        <v>33.962264150943398</v>
      </c>
      <c r="O77" s="56">
        <f>Агрономы!O77+Зоотехники!O77+Ветеринары!O77+Воспр.стада!O77+'Инж-техн.'!O77+Энерг.электр.!O77+Мелиораторы!O77+Экономисты!O77+Бухгалтеры!O77+Экологи!O77+'Др. специал.'!O77</f>
        <v>3</v>
      </c>
      <c r="P77" s="57">
        <f t="shared" si="6"/>
        <v>5.6603773584905666</v>
      </c>
      <c r="Q77" s="56">
        <f>Агрономы!Q77+Зоотехники!Q77+Ветеринары!Q77+Воспр.стада!Q77+'Инж-техн.'!Q77+Энерг.электр.!Q77+Мелиораторы!Q77+Экономисты!Q77+Бухгалтеры!Q77+Экологи!Q77+'Др. специал.'!Q77</f>
        <v>0</v>
      </c>
      <c r="R77" s="57">
        <f t="shared" si="7"/>
        <v>0</v>
      </c>
      <c r="S77" s="56">
        <f>Агрономы!S77+Зоотехники!S77+Ветеринары!S77+Воспр.стада!S77+'Инж-техн.'!S77+Энерг.электр.!S77+Мелиораторы!S77+Экономисты!S77+Бухгалтеры!S77+Экологи!S77+'Др. специал.'!S77</f>
        <v>2</v>
      </c>
      <c r="T77" s="57">
        <f t="shared" si="8"/>
        <v>3.7735849056603774</v>
      </c>
      <c r="U77" s="56">
        <f>Агрономы!U77+Зоотехники!U77+Ветеринары!U77+Воспр.стада!U77+'Инж-техн.'!U77+Энерг.электр.!U77+Мелиораторы!U77+Экономисты!U77+Бухгалтеры!U77+Экологи!U77+'Др. специал.'!U77</f>
        <v>6</v>
      </c>
      <c r="V77" s="57">
        <f t="shared" si="9"/>
        <v>11.320754716981133</v>
      </c>
      <c r="W77" s="56">
        <f>Агрономы!W77+Зоотехники!W77+Ветеринары!W77+Воспр.стада!W77+'Инж-техн.'!W77+Энерг.электр.!W77+Мелиораторы!W77+Экономисты!W77+Бухгалтеры!W77+Экологи!W77+'Др. специал.'!W77</f>
        <v>1</v>
      </c>
      <c r="X77" s="57">
        <f t="shared" si="10"/>
        <v>1.8867924528301887</v>
      </c>
      <c r="Y77" s="56">
        <f>Агрономы!Y77+Зоотехники!Y77+Ветеринары!Y77+Воспр.стада!Y77+'Инж-техн.'!Y77+Энерг.электр.!Y77+Мелиораторы!Y77+Экономисты!Y77+Бухгалтеры!Y77+Экологи!Y77+'Др. специал.'!Y77</f>
        <v>24</v>
      </c>
      <c r="Z77" s="57">
        <f t="shared" si="11"/>
        <v>45.283018867924532</v>
      </c>
      <c r="AA77" s="56">
        <f>Агрономы!AA77+Зоотехники!AA77+Ветеринары!AA77+Воспр.стада!AA77+'Инж-техн.'!AA77+Энерг.электр.!AA77+Мелиораторы!AA77+Экономисты!AA77+Бухгалтеры!AA77+Экологи!AA77+'Др. специал.'!AA77</f>
        <v>0</v>
      </c>
      <c r="AB77" s="57">
        <f t="shared" si="12"/>
        <v>0</v>
      </c>
      <c r="AC77" s="57">
        <f t="shared" si="13"/>
        <v>0</v>
      </c>
      <c r="AD77" s="56">
        <f>Агрономы!AD77+Зоотехники!AD77+Ветеринары!AD77+Воспр.стада!AD77+'Инж-техн.'!AD77+Энерг.электр.!AD77+Мелиораторы!AD77+Экономисты!AD77+Бухгалтеры!AD77+Экологи!AD77+'Др. специал.'!AD77</f>
        <v>18</v>
      </c>
      <c r="AE77" s="57">
        <f t="shared" si="14"/>
        <v>33.962264150943398</v>
      </c>
      <c r="AF77" s="56">
        <f>Агрономы!AF77+Зоотехники!AF77+Ветеринары!AF77+Воспр.стада!AF77+'Инж-техн.'!AF77+Энерг.электр.!AF77+Мелиораторы!AF77+Экономисты!AF77+Бухгалтеры!AF77+Экологи!AF77+'Др. специал.'!AF77</f>
        <v>0</v>
      </c>
      <c r="AG77" s="55">
        <f t="shared" si="15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56">
        <f>Агрономы!C78+Зоотехники!C78+Ветеринары!C78+Воспр.стада!C78+'Инж-техн.'!C78+Энерг.электр.!C78+Мелиораторы!C78+Экономисты!C78+Бухгалтеры!C78+Экологи!C78+'Др. специал.'!C78</f>
        <v>269.2</v>
      </c>
      <c r="D78" s="56">
        <f>Агрономы!D78+Зоотехники!D78+Ветеринары!D78+Воспр.стада!D78+'Инж-техн.'!D78+Энерг.электр.!D78+Мелиораторы!D78+Экономисты!D78+Бухгалтеры!D78+Экологи!D78+'Др. специал.'!D78</f>
        <v>221</v>
      </c>
      <c r="E78" s="57">
        <f t="shared" si="0"/>
        <v>82.095096582466581</v>
      </c>
      <c r="F78" s="56">
        <f>Агрономы!F78+Зоотехники!F78+Ветеринары!F78+Воспр.стада!F78+'Инж-техн.'!F78+Энерг.электр.!F78+Мелиораторы!F78+Экономисты!F78+Бухгалтеры!F78+Экологи!F78+'Др. специал.'!F78</f>
        <v>106</v>
      </c>
      <c r="G78" s="57">
        <f t="shared" si="1"/>
        <v>47.963800904977376</v>
      </c>
      <c r="H78" s="56">
        <f>Агрономы!H78+Зоотехники!H78+Ветеринары!H78+Воспр.стада!H78+'Инж-техн.'!H78+Энерг.электр.!H78+Мелиораторы!H78+Экономисты!H78+Бухгалтеры!H78+Экологи!H78+'Др. специал.'!H78</f>
        <v>183</v>
      </c>
      <c r="I78" s="57">
        <f t="shared" si="2"/>
        <v>82.805429864253384</v>
      </c>
      <c r="J78" s="57">
        <f t="shared" si="3"/>
        <v>67.979197622585446</v>
      </c>
      <c r="K78" s="56">
        <f>Агрономы!K78+Зоотехники!K78+Ветеринары!K78+Воспр.стада!K78+'Инж-техн.'!K78+Энерг.электр.!K78+Мелиораторы!K78+Экономисты!K78+Бухгалтеры!K78+Экологи!K78+'Др. специал.'!K78</f>
        <v>80</v>
      </c>
      <c r="L78" s="57">
        <f t="shared" si="4"/>
        <v>36.199095022624434</v>
      </c>
      <c r="M78" s="56">
        <f>Агрономы!M78+Зоотехники!M78+Ветеринары!M78+Воспр.стада!M78+'Инж-техн.'!M78+Энерг.электр.!M78+Мелиораторы!M78+Экономисты!M78+Бухгалтеры!M78+Экологи!M78+'Др. специал.'!M78</f>
        <v>103</v>
      </c>
      <c r="N78" s="57">
        <f t="shared" si="5"/>
        <v>46.606334841628957</v>
      </c>
      <c r="O78" s="56">
        <f>Агрономы!O78+Зоотехники!O78+Ветеринары!O78+Воспр.стада!O78+'Инж-техн.'!O78+Энерг.электр.!O78+Мелиораторы!O78+Экономисты!O78+Бухгалтеры!O78+Экологи!O78+'Др. специал.'!O78</f>
        <v>38</v>
      </c>
      <c r="P78" s="57">
        <f t="shared" si="6"/>
        <v>17.194570135746606</v>
      </c>
      <c r="Q78" s="56">
        <f>Агрономы!Q78+Зоотехники!Q78+Ветеринары!Q78+Воспр.стада!Q78+'Инж-техн.'!Q78+Энерг.электр.!Q78+Мелиораторы!Q78+Экономисты!Q78+Бухгалтеры!Q78+Экологи!Q78+'Др. специал.'!Q78</f>
        <v>0</v>
      </c>
      <c r="R78" s="57">
        <f t="shared" si="7"/>
        <v>0</v>
      </c>
      <c r="S78" s="56">
        <f>Агрономы!S78+Зоотехники!S78+Ветеринары!S78+Воспр.стада!S78+'Инж-техн.'!S78+Энерг.электр.!S78+Мелиораторы!S78+Экономисты!S78+Бухгалтеры!S78+Экологи!S78+'Др. специал.'!S78</f>
        <v>43</v>
      </c>
      <c r="T78" s="57">
        <f t="shared" si="8"/>
        <v>19.457013574660635</v>
      </c>
      <c r="U78" s="56">
        <f>Агрономы!U78+Зоотехники!U78+Ветеринары!U78+Воспр.стада!U78+'Инж-техн.'!U78+Энерг.электр.!U78+Мелиораторы!U78+Экономисты!U78+Бухгалтеры!U78+Экологи!U78+'Др. специал.'!U78</f>
        <v>20</v>
      </c>
      <c r="V78" s="57">
        <f t="shared" si="9"/>
        <v>9.0497737556561084</v>
      </c>
      <c r="W78" s="56">
        <f>Агрономы!W78+Зоотехники!W78+Ветеринары!W78+Воспр.стада!W78+'Инж-техн.'!W78+Энерг.электр.!W78+Мелиораторы!W78+Экономисты!W78+Бухгалтеры!W78+Экологи!W78+'Др. специал.'!W78</f>
        <v>1</v>
      </c>
      <c r="X78" s="57">
        <f t="shared" si="10"/>
        <v>0.45248868778280549</v>
      </c>
      <c r="Y78" s="56">
        <f>Агрономы!Y78+Зоотехники!Y78+Ветеринары!Y78+Воспр.стада!Y78+'Инж-техн.'!Y78+Энерг.электр.!Y78+Мелиораторы!Y78+Экономисты!Y78+Бухгалтеры!Y78+Экологи!Y78+'Др. специал.'!Y78</f>
        <v>30</v>
      </c>
      <c r="Z78" s="57">
        <f t="shared" si="11"/>
        <v>13.574660633484163</v>
      </c>
      <c r="AA78" s="56">
        <f>Агрономы!AA78+Зоотехники!AA78+Ветеринары!AA78+Воспр.стада!AA78+'Инж-техн.'!AA78+Энерг.электр.!AA78+Мелиораторы!AA78+Экономисты!AA78+Бухгалтеры!AA78+Экологи!AA78+'Др. специал.'!AA78</f>
        <v>1</v>
      </c>
      <c r="AB78" s="57">
        <f t="shared" si="12"/>
        <v>0.45248868778280549</v>
      </c>
      <c r="AC78" s="57">
        <f t="shared" si="13"/>
        <v>3.3333333333333335</v>
      </c>
      <c r="AD78" s="56">
        <f>Агрономы!AD78+Зоотехники!AD78+Ветеринары!AD78+Воспр.стада!AD78+'Инж-техн.'!AD78+Энерг.электр.!AD78+Мелиораторы!AD78+Экономисты!AD78+Бухгалтеры!AD78+Экологи!AD78+'Др. специал.'!AD78</f>
        <v>24</v>
      </c>
      <c r="AE78" s="57">
        <f t="shared" si="14"/>
        <v>10.859728506787331</v>
      </c>
      <c r="AF78" s="56">
        <f>Агрономы!AF78+Зоотехники!AF78+Ветеринары!AF78+Воспр.стада!AF78+'Инж-техн.'!AF78+Энерг.электр.!AF78+Мелиораторы!AF78+Экономисты!AF78+Бухгалтеры!AF78+Экологи!AF78+'Др. специал.'!AF78</f>
        <v>0</v>
      </c>
      <c r="AG78" s="55">
        <f t="shared" si="15"/>
        <v>0</v>
      </c>
      <c r="AH78" s="42"/>
      <c r="AI78" s="42"/>
    </row>
    <row r="79" spans="1:35" s="30" customFormat="1" x14ac:dyDescent="0.25">
      <c r="A79" s="91" t="s">
        <v>102</v>
      </c>
      <c r="B79" s="98" t="s">
        <v>103</v>
      </c>
      <c r="C79" s="61">
        <f>SUM(C80:C89)</f>
        <v>15634.75</v>
      </c>
      <c r="D79" s="61">
        <f>SUM(D80:D89)</f>
        <v>14406</v>
      </c>
      <c r="E79" s="62">
        <f>IF(C79=0,0,D79/C79*100)</f>
        <v>92.140904075856668</v>
      </c>
      <c r="F79" s="61">
        <f>SUM(F80:F89)</f>
        <v>9263</v>
      </c>
      <c r="G79" s="62">
        <f>IF(D79=0,0,F79/D79*100)</f>
        <v>64.299597389976398</v>
      </c>
      <c r="H79" s="61">
        <f>SUM(H80:H89)</f>
        <v>11691</v>
      </c>
      <c r="I79" s="62">
        <f>IF(D79=0,0,H79/D79*100)</f>
        <v>81.153685964181591</v>
      </c>
      <c r="J79" s="62">
        <f>IF(C79=0,0,H79/C79*100)</f>
        <v>74.77573993827852</v>
      </c>
      <c r="K79" s="61">
        <f>SUM(K80:K89)</f>
        <v>5341</v>
      </c>
      <c r="L79" s="62">
        <f t="shared" si="4"/>
        <v>37.074829931972793</v>
      </c>
      <c r="M79" s="61">
        <f>SUM(M80:M89)</f>
        <v>6350</v>
      </c>
      <c r="N79" s="62">
        <f>IF(D79=0,0,M79/D79*100)</f>
        <v>44.078856032208805</v>
      </c>
      <c r="O79" s="61">
        <f>SUM(O80:O89)</f>
        <v>2715</v>
      </c>
      <c r="P79" s="62">
        <f>IF(D79=0,0,O79/D79*100)</f>
        <v>18.846314035818409</v>
      </c>
      <c r="Q79" s="61">
        <f>SUM(Q80:Q89)</f>
        <v>111</v>
      </c>
      <c r="R79" s="62">
        <f t="shared" si="7"/>
        <v>4.0883977900552493</v>
      </c>
      <c r="S79" s="61">
        <f>SUM(S80:S89)</f>
        <v>1773</v>
      </c>
      <c r="T79" s="62">
        <f>IF(D79=0,0,S79/D79*100)</f>
        <v>12.307371928363182</v>
      </c>
      <c r="U79" s="61">
        <f>SUM(U80:U89)</f>
        <v>1366</v>
      </c>
      <c r="V79" s="62">
        <f t="shared" si="9"/>
        <v>9.4821602110231851</v>
      </c>
      <c r="W79" s="61">
        <f>SUM(W80:W89)</f>
        <v>689</v>
      </c>
      <c r="X79" s="62">
        <f>IF(D79=0,0,W79/D79*100)</f>
        <v>4.7827294182979312</v>
      </c>
      <c r="Y79" s="61">
        <f>SUM(Y80:Y89)</f>
        <v>2177</v>
      </c>
      <c r="Z79" s="62">
        <f>IF(D79=0,0,Y79/D79*100)</f>
        <v>15.111758989310008</v>
      </c>
      <c r="AA79" s="61">
        <f>SUM(AA80:AA89)</f>
        <v>199</v>
      </c>
      <c r="AB79" s="62">
        <f>IF(D79=0,0,AA79/D79*100)</f>
        <v>1.3813688740802443</v>
      </c>
      <c r="AC79" s="62">
        <f>IF(Y79=0,0,AA79/Y79*100)</f>
        <v>9.1410197519522285</v>
      </c>
      <c r="AD79" s="61">
        <f>SUM(AD80:AD89)</f>
        <v>2345</v>
      </c>
      <c r="AE79" s="62">
        <f t="shared" si="14"/>
        <v>16.277939747327501</v>
      </c>
      <c r="AF79" s="61">
        <f>SUM(AF80:AF89)</f>
        <v>19</v>
      </c>
      <c r="AG79" s="60">
        <f>IF(D79=0,0,AF79/D79*100)</f>
        <v>0.13188949049007359</v>
      </c>
      <c r="AH79" s="44"/>
      <c r="AI79" s="44"/>
    </row>
    <row r="80" spans="1:35" x14ac:dyDescent="0.25">
      <c r="A80" s="93">
        <v>65</v>
      </c>
      <c r="B80" s="96" t="s">
        <v>104</v>
      </c>
      <c r="C80" s="56">
        <f>Агрономы!C80+Зоотехники!C80+Ветеринары!C80+Воспр.стада!C80+'Инж-техн.'!C80+Энерг.электр.!C80+Мелиораторы!C80+Экономисты!C80+Бухгалтеры!C80+Экологи!C80+'Др. специал.'!C80</f>
        <v>173</v>
      </c>
      <c r="D80" s="58">
        <f>Агрономы!D80+Зоотехники!D80+Ветеринары!D80+Воспр.стада!D80+'Инж-техн.'!D80+Энерг.электр.!D80+Мелиораторы!D80+Экономисты!D80+Бухгалтеры!D80+Экологи!D80+'Др. специал.'!D80</f>
        <v>170</v>
      </c>
      <c r="E80" s="57">
        <f t="shared" ref="E80" si="64">IF(C80=0,0,D80/C80*100)</f>
        <v>98.265895953757223</v>
      </c>
      <c r="F80" s="56">
        <f>Агрономы!F80+Зоотехники!F80+Ветеринары!F80+Воспр.стада!F80+'Инж-техн.'!F80+Энерг.электр.!F80+Мелиораторы!F80+Экономисты!F80+Бухгалтеры!F80+Экологи!F80+'Др. специал.'!F80</f>
        <v>111</v>
      </c>
      <c r="G80" s="57">
        <f t="shared" ref="G80" si="65">IF(D80=0,0,F80/D80*100)</f>
        <v>65.294117647058826</v>
      </c>
      <c r="H80" s="56">
        <f>Агрономы!H80+Зоотехники!H80+Ветеринары!H80+Воспр.стада!H80+'Инж-техн.'!H80+Энерг.электр.!H80+Мелиораторы!H80+Экономисты!H80+Бухгалтеры!H80+Экологи!H80+'Др. специал.'!H80</f>
        <v>146</v>
      </c>
      <c r="I80" s="57">
        <f t="shared" ref="I80" si="66">IF(D80=0,0,H80/D80*100)</f>
        <v>85.882352941176464</v>
      </c>
      <c r="J80" s="57">
        <f t="shared" ref="J80" si="67">IF(C80=0,0,H80/C80*100)</f>
        <v>84.393063583815035</v>
      </c>
      <c r="K80" s="56">
        <f>Агрономы!K80+Зоотехники!K80+Ветеринары!K80+Воспр.стада!K80+'Инж-техн.'!K80+Энерг.электр.!K80+Мелиораторы!K80+Экономисты!K80+Бухгалтеры!K80+Экологи!K80+'Др. специал.'!K80</f>
        <v>50</v>
      </c>
      <c r="L80" s="57">
        <f t="shared" ref="L80" si="68">IF(D80=0,0,K80/D80*100)</f>
        <v>29.411764705882355</v>
      </c>
      <c r="M80" s="56">
        <f>Агрономы!M80+Зоотехники!M80+Ветеринары!M80+Воспр.стада!M80+'Инж-техн.'!M80+Энерг.электр.!M80+Мелиораторы!M80+Экономисты!M80+Бухгалтеры!M80+Экологи!M80+'Др. специал.'!M80</f>
        <v>96</v>
      </c>
      <c r="N80" s="57">
        <f t="shared" ref="N80" si="69">IF(D80=0,0,M80/D80*100)</f>
        <v>56.470588235294116</v>
      </c>
      <c r="O80" s="56">
        <f>Агрономы!O80+Зоотехники!O80+Ветеринары!O80+Воспр.стада!O80+'Инж-техн.'!O80+Энерг.электр.!O80+Мелиораторы!O80+Экономисты!O80+Бухгалтеры!O80+Экологи!O80+'Др. специал.'!O80</f>
        <v>24</v>
      </c>
      <c r="P80" s="57">
        <f t="shared" ref="P80" si="70">IF(D80=0,0,O80/D80*100)</f>
        <v>14.117647058823529</v>
      </c>
      <c r="Q80" s="56">
        <f>Агрономы!Q80+Зоотехники!Q80+Ветеринары!Q80+Воспр.стада!Q80+'Инж-техн.'!Q80+Энерг.электр.!Q80+Мелиораторы!Q80+Экономисты!Q80+Бухгалтеры!Q80+Экологи!Q80+'Др. специал.'!Q80</f>
        <v>3</v>
      </c>
      <c r="R80" s="57">
        <f t="shared" ref="R80" si="71">IF(O80=0,0,Q80/O80*100)</f>
        <v>12.5</v>
      </c>
      <c r="S80" s="56">
        <f>Агрономы!S80+Зоотехники!S80+Ветеринары!S80+Воспр.стада!S80+'Инж-техн.'!S80+Энерг.электр.!S80+Мелиораторы!S80+Экономисты!S80+Бухгалтеры!S80+Экологи!S80+'Др. специал.'!S80</f>
        <v>23</v>
      </c>
      <c r="T80" s="57">
        <f t="shared" ref="T80" si="72">IF(D80=0,0,S80/D80*100)</f>
        <v>13.529411764705882</v>
      </c>
      <c r="U80" s="56">
        <f>Агрономы!U80+Зоотехники!U80+Ветеринары!U80+Воспр.стада!U80+'Инж-техн.'!U80+Энерг.электр.!U80+Мелиораторы!U80+Экономисты!U80+Бухгалтеры!U80+Экологи!U80+'Др. специал.'!U80</f>
        <v>28</v>
      </c>
      <c r="V80" s="57">
        <f t="shared" ref="V80" si="73">IF(D80=0,0,U80/D80*100)</f>
        <v>16.470588235294116</v>
      </c>
      <c r="W80" s="56">
        <f>Агрономы!W80+Зоотехники!W80+Ветеринары!W80+Воспр.стада!W80+'Инж-техн.'!W80+Энерг.электр.!W80+Мелиораторы!W80+Экономисты!W80+Бухгалтеры!W80+Экологи!W80+'Др. специал.'!W80</f>
        <v>11</v>
      </c>
      <c r="X80" s="57">
        <f t="shared" ref="X80" si="74">IF(D80=0,0,W80/D80*100)</f>
        <v>6.4705882352941186</v>
      </c>
      <c r="Y80" s="56">
        <f>Агрономы!Y80+Зоотехники!Y80+Ветеринары!Y80+Воспр.стада!Y80+'Инж-техн.'!Y80+Энерг.электр.!Y80+Мелиораторы!Y80+Экономисты!Y80+Бухгалтеры!Y80+Экологи!Y80+'Др. специал.'!Y80</f>
        <v>8</v>
      </c>
      <c r="Z80" s="57">
        <f t="shared" ref="Z80" si="75">IF(D80=0,0,Y80/D80*100)</f>
        <v>4.7058823529411766</v>
      </c>
      <c r="AA80" s="56">
        <f>Агрономы!AA80+Зоотехники!AA80+Ветеринары!AA80+Воспр.стада!AA80+'Инж-техн.'!AA80+Энерг.электр.!AA80+Мелиораторы!AA80+Экономисты!AA80+Бухгалтеры!AA80+Экологи!AA80+'Др. специал.'!AA80</f>
        <v>1</v>
      </c>
      <c r="AB80" s="57">
        <f t="shared" ref="AB80" si="76">IF(D80=0,0,AA80/D80*100)</f>
        <v>0.58823529411764708</v>
      </c>
      <c r="AC80" s="57">
        <f t="shared" ref="AC80" si="77">IF(Y80=0,0,AA80/Y80*100)</f>
        <v>12.5</v>
      </c>
      <c r="AD80" s="56">
        <f>Агрономы!AD80+Зоотехники!AD80+Ветеринары!AD80+Воспр.стада!AD80+'Инж-техн.'!AD80+Энерг.электр.!AD80+Мелиораторы!AD80+Экономисты!AD80+Бухгалтеры!AD80+Экологи!AD80+'Др. специал.'!AD80</f>
        <v>8</v>
      </c>
      <c r="AE80" s="57">
        <f t="shared" ref="AE80" si="78">IF(D80=0,0,AD80/D80*100)</f>
        <v>4.7058823529411766</v>
      </c>
      <c r="AF80" s="56">
        <f>Агрономы!AF80+Зоотехники!AF80+Ветеринары!AF80+Воспр.стада!AF80+'Инж-техн.'!AF80+Энерг.электр.!AF80+Мелиораторы!AF80+Экономисты!AF80+Бухгалтеры!AF80+Экологи!AF80+'Др. специал.'!AF80</f>
        <v>0</v>
      </c>
      <c r="AG80" s="55">
        <f t="shared" ref="AG80" si="7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56">
        <f>Агрономы!C81+Зоотехники!C81+Ветеринары!C81+Воспр.стада!C81+'Инж-техн.'!C81+Энерг.электр.!C81+Мелиораторы!C81+Экономисты!C81+Бухгалтеры!C81+Экологи!C81+'Др. специал.'!C81</f>
        <v>152</v>
      </c>
      <c r="D81" s="58">
        <f>Агрономы!D81+Зоотехники!D81+Ветеринары!D81+Воспр.стада!D81+'Инж-техн.'!D81+Энерг.электр.!D81+Мелиораторы!D81+Экономисты!D81+Бухгалтеры!D81+Экологи!D81+'Др. специал.'!D81</f>
        <v>152</v>
      </c>
      <c r="E81" s="57">
        <f t="shared" ref="E81:E89" si="80">IF(C81=0,0,D81/C81*100)</f>
        <v>100</v>
      </c>
      <c r="F81" s="56">
        <f>Агрономы!F81+Зоотехники!F81+Ветеринары!F81+Воспр.стада!F81+'Инж-техн.'!F81+Энерг.электр.!F81+Мелиораторы!F81+Экономисты!F81+Бухгалтеры!F81+Экологи!F81+'Др. специал.'!F81</f>
        <v>87</v>
      </c>
      <c r="G81" s="57">
        <f t="shared" ref="G81:G89" si="81">IF(D81=0,0,F81/D81*100)</f>
        <v>57.23684210526315</v>
      </c>
      <c r="H81" s="56">
        <f>Агрономы!H81+Зоотехники!H81+Ветеринары!H81+Воспр.стада!H81+'Инж-техн.'!H81+Энерг.электр.!H81+Мелиораторы!H81+Экономисты!H81+Бухгалтеры!H81+Экологи!H81+'Др. специал.'!H81</f>
        <v>144</v>
      </c>
      <c r="I81" s="57">
        <f t="shared" ref="I81:I89" si="82">IF(D81=0,0,H81/D81*100)</f>
        <v>94.73684210526315</v>
      </c>
      <c r="J81" s="57">
        <f t="shared" ref="J81:J89" si="83">IF(C81=0,0,H81/C81*100)</f>
        <v>94.73684210526315</v>
      </c>
      <c r="K81" s="56">
        <f>Агрономы!K81+Зоотехники!K81+Ветеринары!K81+Воспр.стада!K81+'Инж-техн.'!K81+Энерг.электр.!K81+Мелиораторы!K81+Экономисты!K81+Бухгалтеры!K81+Экологи!K81+'Др. специал.'!K81</f>
        <v>42</v>
      </c>
      <c r="L81" s="57">
        <f t="shared" ref="L81:L89" si="84">IF(D81=0,0,K81/D81*100)</f>
        <v>27.631578947368425</v>
      </c>
      <c r="M81" s="56">
        <f>Агрономы!M81+Зоотехники!M81+Ветеринары!M81+Воспр.стада!M81+'Инж-техн.'!M81+Энерг.электр.!M81+Мелиораторы!M81+Экономисты!M81+Бухгалтеры!M81+Экологи!M81+'Др. специал.'!M81</f>
        <v>102</v>
      </c>
      <c r="N81" s="57">
        <f t="shared" ref="N81:N89" si="85">IF(D81=0,0,M81/D81*100)</f>
        <v>67.10526315789474</v>
      </c>
      <c r="O81" s="56">
        <f>Агрономы!O81+Зоотехники!O81+Ветеринары!O81+Воспр.стада!O81+'Инж-техн.'!O81+Энерг.электр.!O81+Мелиораторы!O81+Экономисты!O81+Бухгалтеры!O81+Экологи!O81+'Др. специал.'!O81</f>
        <v>8</v>
      </c>
      <c r="P81" s="57">
        <f t="shared" ref="P81:P89" si="86">IF(D81=0,0,O81/D81*100)</f>
        <v>5.2631578947368416</v>
      </c>
      <c r="Q81" s="56">
        <f>Агрономы!Q81+Зоотехники!Q81+Ветеринары!Q81+Воспр.стада!Q81+'Инж-техн.'!Q81+Энерг.электр.!Q81+Мелиораторы!Q81+Экономисты!Q81+Бухгалтеры!Q81+Экологи!Q81+'Др. специал.'!Q81</f>
        <v>0</v>
      </c>
      <c r="R81" s="57">
        <f t="shared" ref="R81:R89" si="87">IF(O81=0,0,Q81/O81*100)</f>
        <v>0</v>
      </c>
      <c r="S81" s="56">
        <f>Агрономы!S81+Зоотехники!S81+Ветеринары!S81+Воспр.стада!S81+'Инж-техн.'!S81+Энерг.электр.!S81+Мелиораторы!S81+Экономисты!S81+Бухгалтеры!S81+Экологи!S81+'Др. специал.'!S81</f>
        <v>22</v>
      </c>
      <c r="T81" s="57">
        <f t="shared" ref="T81:T89" si="88">IF(D81=0,0,S81/D81*100)</f>
        <v>14.473684210526317</v>
      </c>
      <c r="U81" s="56">
        <f>Агрономы!U81+Зоотехники!U81+Ветеринары!U81+Воспр.стада!U81+'Инж-техн.'!U81+Энерг.электр.!U81+Мелиораторы!U81+Экономисты!U81+Бухгалтеры!U81+Экологи!U81+'Др. специал.'!U81</f>
        <v>13</v>
      </c>
      <c r="V81" s="57">
        <f t="shared" ref="V81:V89" si="89">IF(D81=0,0,U81/D81*100)</f>
        <v>8.5526315789473681</v>
      </c>
      <c r="W81" s="56">
        <f>Агрономы!W81+Зоотехники!W81+Ветеринары!W81+Воспр.стада!W81+'Инж-техн.'!W81+Энерг.электр.!W81+Мелиораторы!W81+Экономисты!W81+Бухгалтеры!W81+Экологи!W81+'Др. специал.'!W81</f>
        <v>0</v>
      </c>
      <c r="X81" s="57">
        <f t="shared" ref="X81:X89" si="90">IF(D81=0,0,W81/D81*100)</f>
        <v>0</v>
      </c>
      <c r="Y81" s="56">
        <f>Агрономы!Y81+Зоотехники!Y81+Ветеринары!Y81+Воспр.стада!Y81+'Инж-техн.'!Y81+Энерг.электр.!Y81+Мелиораторы!Y81+Экономисты!Y81+Бухгалтеры!Y81+Экологи!Y81+'Др. специал.'!Y81</f>
        <v>9</v>
      </c>
      <c r="Z81" s="57">
        <f t="shared" ref="Z81:Z89" si="91">IF(D81=0,0,Y81/D81*100)</f>
        <v>5.9210526315789469</v>
      </c>
      <c r="AA81" s="56">
        <f>Агрономы!AA81+Зоотехники!AA81+Ветеринары!AA81+Воспр.стада!AA81+'Инж-техн.'!AA81+Энерг.электр.!AA81+Мелиораторы!AA81+Экономисты!AA81+Бухгалтеры!AA81+Экологи!AA81+'Др. специал.'!AA81</f>
        <v>0</v>
      </c>
      <c r="AB81" s="57">
        <f t="shared" ref="AB81:AB89" si="92">IF(D81=0,0,AA81/D81*100)</f>
        <v>0</v>
      </c>
      <c r="AC81" s="57">
        <f t="shared" ref="AC81:AC89" si="93">IF(Y81=0,0,AA81/Y81*100)</f>
        <v>0</v>
      </c>
      <c r="AD81" s="56">
        <f>Агрономы!AD81+Зоотехники!AD81+Ветеринары!AD81+Воспр.стада!AD81+'Инж-техн.'!AD81+Энерг.электр.!AD81+Мелиораторы!AD81+Экономисты!AD81+Бухгалтеры!AD81+Экологи!AD81+'Др. специал.'!AD81</f>
        <v>1</v>
      </c>
      <c r="AE81" s="57">
        <f t="shared" ref="AE81:AE89" si="94">IF(D81=0,0,AD81/D81*100)</f>
        <v>0.6578947368421052</v>
      </c>
      <c r="AF81" s="56">
        <f>Агрономы!AF81+Зоотехники!AF81+Ветеринары!AF81+Воспр.стада!AF81+'Инж-техн.'!AF81+Энерг.электр.!AF81+Мелиораторы!AF81+Экономисты!AF81+Бухгалтеры!AF81+Экологи!AF81+'Др. специал.'!AF81</f>
        <v>0</v>
      </c>
      <c r="AG81" s="55">
        <f t="shared" ref="AG81:AG89" si="95">IF(D81=0,0,AF81/D81*100)</f>
        <v>0</v>
      </c>
      <c r="AH81" s="42"/>
      <c r="AI81" s="42"/>
    </row>
    <row r="82" spans="1:35" x14ac:dyDescent="0.25">
      <c r="A82" s="93">
        <f t="shared" ref="A82:A89" si="96">A81+1</f>
        <v>67</v>
      </c>
      <c r="B82" s="96" t="s">
        <v>107</v>
      </c>
      <c r="C82" s="56">
        <f>Агрономы!C82+Зоотехники!C82+Ветеринары!C82+Воспр.стада!C82+'Инж-техн.'!C82+Энерг.электр.!C82+Мелиораторы!C82+Экономисты!C82+Бухгалтеры!C82+Экологи!C82+'Др. специал.'!C82</f>
        <v>101</v>
      </c>
      <c r="D82" s="58">
        <f>Агрономы!D82+Зоотехники!D82+Ветеринары!D82+Воспр.стада!D82+'Инж-техн.'!D82+Энерг.электр.!D82+Мелиораторы!D82+Экономисты!D82+Бухгалтеры!D82+Экологи!D82+'Др. специал.'!D82</f>
        <v>109</v>
      </c>
      <c r="E82" s="57">
        <f t="shared" si="80"/>
        <v>107.92079207920793</v>
      </c>
      <c r="F82" s="56">
        <f>Агрономы!F82+Зоотехники!F82+Ветеринары!F82+Воспр.стада!F82+'Инж-техн.'!F82+Энерг.электр.!F82+Мелиораторы!F82+Экономисты!F82+Бухгалтеры!F82+Экологи!F82+'Др. специал.'!F82</f>
        <v>79</v>
      </c>
      <c r="G82" s="57">
        <f t="shared" si="81"/>
        <v>72.477064220183479</v>
      </c>
      <c r="H82" s="56">
        <f>Агрономы!H82+Зоотехники!H82+Ветеринары!H82+Воспр.стада!H82+'Инж-техн.'!H82+Энерг.электр.!H82+Мелиораторы!H82+Экономисты!H82+Бухгалтеры!H82+Экологи!H82+'Др. специал.'!H82</f>
        <v>84</v>
      </c>
      <c r="I82" s="57">
        <f t="shared" si="82"/>
        <v>77.064220183486242</v>
      </c>
      <c r="J82" s="57">
        <f t="shared" si="83"/>
        <v>83.168316831683171</v>
      </c>
      <c r="K82" s="56">
        <f>Агрономы!K82+Зоотехники!K82+Ветеринары!K82+Воспр.стада!K82+'Инж-техн.'!K82+Энерг.электр.!K82+Мелиораторы!K82+Экономисты!K82+Бухгалтеры!K82+Экологи!K82+'Др. специал.'!K82</f>
        <v>27</v>
      </c>
      <c r="L82" s="57">
        <f t="shared" si="84"/>
        <v>24.770642201834864</v>
      </c>
      <c r="M82" s="56">
        <f>Агрономы!M82+Зоотехники!M82+Ветеринары!M82+Воспр.стада!M82+'Инж-техн.'!M82+Энерг.электр.!M82+Мелиораторы!M82+Экономисты!M82+Бухгалтеры!M82+Экологи!M82+'Др. специал.'!M82</f>
        <v>57</v>
      </c>
      <c r="N82" s="57">
        <f t="shared" si="85"/>
        <v>52.293577981651374</v>
      </c>
      <c r="O82" s="56">
        <f>Агрономы!O82+Зоотехники!O82+Ветеринары!O82+Воспр.стада!O82+'Инж-техн.'!O82+Энерг.электр.!O82+Мелиораторы!O82+Экономисты!O82+Бухгалтеры!O82+Экологи!O82+'Др. специал.'!O82</f>
        <v>25</v>
      </c>
      <c r="P82" s="57">
        <f t="shared" si="86"/>
        <v>22.935779816513762</v>
      </c>
      <c r="Q82" s="56">
        <f>Агрономы!Q82+Зоотехники!Q82+Ветеринары!Q82+Воспр.стада!Q82+'Инж-техн.'!Q82+Энерг.электр.!Q82+Мелиораторы!Q82+Экономисты!Q82+Бухгалтеры!Q82+Экологи!Q82+'Др. специал.'!Q82</f>
        <v>0</v>
      </c>
      <c r="R82" s="57">
        <f t="shared" si="87"/>
        <v>0</v>
      </c>
      <c r="S82" s="56">
        <f>Агрономы!S82+Зоотехники!S82+Ветеринары!S82+Воспр.стада!S82+'Инж-техн.'!S82+Энерг.электр.!S82+Мелиораторы!S82+Экономисты!S82+Бухгалтеры!S82+Экологи!S82+'Др. специал.'!S82</f>
        <v>4</v>
      </c>
      <c r="T82" s="57">
        <f t="shared" si="88"/>
        <v>3.669724770642202</v>
      </c>
      <c r="U82" s="56">
        <f>Агрономы!U82+Зоотехники!U82+Ветеринары!U82+Воспр.стада!U82+'Инж-техн.'!U82+Энерг.электр.!U82+Мелиораторы!U82+Экономисты!U82+Бухгалтеры!U82+Экологи!U82+'Др. специал.'!U82</f>
        <v>20</v>
      </c>
      <c r="V82" s="57">
        <f t="shared" si="89"/>
        <v>18.348623853211009</v>
      </c>
      <c r="W82" s="56">
        <f>Агрономы!W82+Зоотехники!W82+Ветеринары!W82+Воспр.стада!W82+'Инж-техн.'!W82+Энерг.электр.!W82+Мелиораторы!W82+Экономисты!W82+Бухгалтеры!W82+Экологи!W82+'Др. специал.'!W82</f>
        <v>0</v>
      </c>
      <c r="X82" s="57">
        <f t="shared" si="90"/>
        <v>0</v>
      </c>
      <c r="Y82" s="56">
        <f>Агрономы!Y82+Зоотехники!Y82+Ветеринары!Y82+Воспр.стада!Y82+'Инж-техн.'!Y82+Энерг.электр.!Y82+Мелиораторы!Y82+Экономисты!Y82+Бухгалтеры!Y82+Экологи!Y82+'Др. специал.'!Y82</f>
        <v>16</v>
      </c>
      <c r="Z82" s="57">
        <f t="shared" si="91"/>
        <v>14.678899082568808</v>
      </c>
      <c r="AA82" s="56">
        <f>Агрономы!AA82+Зоотехники!AA82+Ветеринары!AA82+Воспр.стада!AA82+'Инж-техн.'!AA82+Энерг.электр.!AA82+Мелиораторы!AA82+Экономисты!AA82+Бухгалтеры!AA82+Экологи!AA82+'Др. специал.'!AA82</f>
        <v>0</v>
      </c>
      <c r="AB82" s="57">
        <f t="shared" si="92"/>
        <v>0</v>
      </c>
      <c r="AC82" s="57">
        <f t="shared" si="93"/>
        <v>0</v>
      </c>
      <c r="AD82" s="56">
        <f>Агрономы!AD82+Зоотехники!AD82+Ветеринары!AD82+Воспр.стада!AD82+'Инж-техн.'!AD82+Энерг.электр.!AD82+Мелиораторы!AD82+Экономисты!AD82+Бухгалтеры!AD82+Экологи!AD82+'Др. специал.'!AD82</f>
        <v>25</v>
      </c>
      <c r="AE82" s="57">
        <f t="shared" si="94"/>
        <v>22.935779816513762</v>
      </c>
      <c r="AF82" s="56">
        <f>Агрономы!AF82+Зоотехники!AF82+Ветеринары!AF82+Воспр.стада!AF82+'Инж-техн.'!AF82+Энерг.электр.!AF82+Мелиораторы!AF82+Экономисты!AF82+Бухгалтеры!AF82+Экологи!AF82+'Др. специал.'!AF82</f>
        <v>0</v>
      </c>
      <c r="AG82" s="55">
        <f t="shared" si="95"/>
        <v>0</v>
      </c>
      <c r="AH82" s="42"/>
      <c r="AI82" s="42"/>
    </row>
    <row r="83" spans="1:35" x14ac:dyDescent="0.25">
      <c r="A83" s="93">
        <f t="shared" si="96"/>
        <v>68</v>
      </c>
      <c r="B83" s="96" t="s">
        <v>108</v>
      </c>
      <c r="C83" s="56">
        <f>Агрономы!C83+Зоотехники!C83+Ветеринары!C83+Воспр.стада!C83+'Инж-техн.'!C83+Энерг.электр.!C83+Мелиораторы!C83+Экономисты!C83+Бухгалтеры!C83+Экологи!C83+'Др. специал.'!C83</f>
        <v>4065</v>
      </c>
      <c r="D83" s="58">
        <f>Агрономы!D83+Зоотехники!D83+Ветеринары!D83+Воспр.стада!D83+'Инж-техн.'!D83+Энерг.электр.!D83+Мелиораторы!D83+Экономисты!D83+Бухгалтеры!D83+Экологи!D83+'Др. специал.'!D83</f>
        <v>3733</v>
      </c>
      <c r="E83" s="57">
        <f t="shared" si="80"/>
        <v>91.832718327183272</v>
      </c>
      <c r="F83" s="56">
        <f>Агрономы!F83+Зоотехники!F83+Ветеринары!F83+Воспр.стада!F83+'Инж-техн.'!F83+Энерг.электр.!F83+Мелиораторы!F83+Экономисты!F83+Бухгалтеры!F83+Экологи!F83+'Др. специал.'!F83</f>
        <v>2468</v>
      </c>
      <c r="G83" s="57">
        <f t="shared" si="81"/>
        <v>66.113045807661393</v>
      </c>
      <c r="H83" s="56">
        <f>Агрономы!H83+Зоотехники!H83+Ветеринары!H83+Воспр.стада!H83+'Инж-техн.'!H83+Энерг.электр.!H83+Мелиораторы!H83+Экономисты!H83+Бухгалтеры!H83+Экологи!H83+'Др. специал.'!H83</f>
        <v>3004</v>
      </c>
      <c r="I83" s="57">
        <f t="shared" si="82"/>
        <v>80.471470667023837</v>
      </c>
      <c r="J83" s="57">
        <f t="shared" si="83"/>
        <v>73.899138991389918</v>
      </c>
      <c r="K83" s="56">
        <f>Агрономы!K83+Зоотехники!K83+Ветеринары!K83+Воспр.стада!K83+'Инж-техн.'!K83+Энерг.электр.!K83+Мелиораторы!K83+Экономисты!K83+Бухгалтеры!K83+Экологи!K83+'Др. специал.'!K83</f>
        <v>1308</v>
      </c>
      <c r="L83" s="57">
        <f t="shared" si="84"/>
        <v>35.038842753817306</v>
      </c>
      <c r="M83" s="56">
        <f>Агрономы!M83+Зоотехники!M83+Ветеринары!M83+Воспр.стада!M83+'Инж-техн.'!M83+Энерг.электр.!M83+Мелиораторы!M83+Экономисты!M83+Бухгалтеры!M83+Экологи!M83+'Др. специал.'!M83</f>
        <v>1696</v>
      </c>
      <c r="N83" s="57">
        <f t="shared" si="85"/>
        <v>45.432627913206538</v>
      </c>
      <c r="O83" s="56">
        <f>Агрономы!O83+Зоотехники!O83+Ветеринары!O83+Воспр.стада!O83+'Инж-техн.'!O83+Энерг.электр.!O83+Мелиораторы!O83+Экономисты!O83+Бухгалтеры!O83+Экологи!O83+'Др. специал.'!O83</f>
        <v>729</v>
      </c>
      <c r="P83" s="57">
        <f t="shared" si="86"/>
        <v>19.528529332976159</v>
      </c>
      <c r="Q83" s="56">
        <f>Агрономы!Q83+Зоотехники!Q83+Ветеринары!Q83+Воспр.стада!Q83+'Инж-техн.'!Q83+Энерг.электр.!Q83+Мелиораторы!Q83+Экономисты!Q83+Бухгалтеры!Q83+Экологи!Q83+'Др. специал.'!Q83</f>
        <v>15</v>
      </c>
      <c r="R83" s="57">
        <f t="shared" si="87"/>
        <v>2.0576131687242798</v>
      </c>
      <c r="S83" s="56">
        <f>Агрономы!S83+Зоотехники!S83+Ветеринары!S83+Воспр.стада!S83+'Инж-техн.'!S83+Энерг.электр.!S83+Мелиораторы!S83+Экономисты!S83+Бухгалтеры!S83+Экологи!S83+'Др. специал.'!S83</f>
        <v>332</v>
      </c>
      <c r="T83" s="57">
        <f t="shared" si="88"/>
        <v>8.8936512188588264</v>
      </c>
      <c r="U83" s="56">
        <f>Агрономы!U83+Зоотехники!U83+Ветеринары!U83+Воспр.стада!U83+'Инж-техн.'!U83+Энерг.электр.!U83+Мелиораторы!U83+Экономисты!U83+Бухгалтеры!U83+Экологи!U83+'Др. специал.'!U83</f>
        <v>346</v>
      </c>
      <c r="V83" s="57">
        <f t="shared" si="89"/>
        <v>9.2686847039914291</v>
      </c>
      <c r="W83" s="56">
        <f>Агрономы!W83+Зоотехники!W83+Ветеринары!W83+Воспр.стада!W83+'Инж-техн.'!W83+Энерг.электр.!W83+Мелиораторы!W83+Экономисты!W83+Бухгалтеры!W83+Экологи!W83+'Др. специал.'!W83</f>
        <v>228</v>
      </c>
      <c r="X83" s="57">
        <f t="shared" si="90"/>
        <v>6.1076881864452179</v>
      </c>
      <c r="Y83" s="56">
        <f>Агрономы!Y83+Зоотехники!Y83+Ветеринары!Y83+Воспр.стада!Y83+'Инж-техн.'!Y83+Энерг.электр.!Y83+Мелиораторы!Y83+Экономисты!Y83+Бухгалтеры!Y83+Экологи!Y83+'Др. специал.'!Y83</f>
        <v>652</v>
      </c>
      <c r="Z83" s="57">
        <f t="shared" si="91"/>
        <v>17.465845164746852</v>
      </c>
      <c r="AA83" s="56">
        <f>Агрономы!AA83+Зоотехники!AA83+Ветеринары!AA83+Воспр.стада!AA83+'Инж-техн.'!AA83+Энерг.электр.!AA83+Мелиораторы!AA83+Экономисты!AA83+Бухгалтеры!AA83+Экологи!AA83+'Др. специал.'!AA83</f>
        <v>76</v>
      </c>
      <c r="AB83" s="57">
        <f t="shared" si="92"/>
        <v>2.0358960621484061</v>
      </c>
      <c r="AC83" s="57">
        <f t="shared" si="93"/>
        <v>11.656441717791409</v>
      </c>
      <c r="AD83" s="56">
        <f>Агрономы!AD83+Зоотехники!AD83+Ветеринары!AD83+Воспр.стада!AD83+'Инж-техн.'!AD83+Энерг.электр.!AD83+Мелиораторы!AD83+Экономисты!AD83+Бухгалтеры!AD83+Экологи!AD83+'Др. специал.'!AD83</f>
        <v>763</v>
      </c>
      <c r="AE83" s="57">
        <f t="shared" si="94"/>
        <v>20.43932493972676</v>
      </c>
      <c r="AF83" s="56">
        <f>Агрономы!AF83+Зоотехники!AF83+Ветеринары!AF83+Воспр.стада!AF83+'Инж-техн.'!AF83+Энерг.электр.!AF83+Мелиораторы!AF83+Экономисты!AF83+Бухгалтеры!AF83+Экологи!AF83+'Др. специал.'!AF83</f>
        <v>0</v>
      </c>
      <c r="AG83" s="55">
        <f t="shared" si="95"/>
        <v>0</v>
      </c>
      <c r="AH83" s="42"/>
      <c r="AI83" s="42"/>
    </row>
    <row r="84" spans="1:35" x14ac:dyDescent="0.25">
      <c r="A84" s="93">
        <f t="shared" si="96"/>
        <v>69</v>
      </c>
      <c r="B84" s="96" t="s">
        <v>110</v>
      </c>
      <c r="C84" s="56">
        <f>Агрономы!C84+Зоотехники!C84+Ветеринары!C84+Воспр.стада!C84+'Инж-техн.'!C84+Энерг.электр.!C84+Мелиораторы!C84+Экономисты!C84+Бухгалтеры!C84+Экологи!C84+'Др. специал.'!C84</f>
        <v>2618</v>
      </c>
      <c r="D84" s="58">
        <f>Агрономы!D84+Зоотехники!D84+Ветеринары!D84+Воспр.стада!D84+'Инж-техн.'!D84+Энерг.электр.!D84+Мелиораторы!D84+Экономисты!D84+Бухгалтеры!D84+Экологи!D84+'Др. специал.'!D84</f>
        <v>2390</v>
      </c>
      <c r="E84" s="57">
        <f t="shared" si="80"/>
        <v>91.291061879297175</v>
      </c>
      <c r="F84" s="56">
        <f>Агрономы!F84+Зоотехники!F84+Ветеринары!F84+Воспр.стада!F84+'Инж-техн.'!F84+Энерг.электр.!F84+Мелиораторы!F84+Экономисты!F84+Бухгалтеры!F84+Экологи!F84+'Др. специал.'!F84</f>
        <v>1546</v>
      </c>
      <c r="G84" s="57">
        <f t="shared" si="81"/>
        <v>64.68619246861924</v>
      </c>
      <c r="H84" s="56">
        <f>Агрономы!H84+Зоотехники!H84+Ветеринары!H84+Воспр.стада!H84+'Инж-техн.'!H84+Энерг.электр.!H84+Мелиораторы!H84+Экономисты!H84+Бухгалтеры!H84+Экологи!H84+'Др. специал.'!H84</f>
        <v>1825</v>
      </c>
      <c r="I84" s="57">
        <f t="shared" si="82"/>
        <v>76.359832635983267</v>
      </c>
      <c r="J84" s="57">
        <f t="shared" si="83"/>
        <v>69.709702062643245</v>
      </c>
      <c r="K84" s="56">
        <f>Агрономы!K84+Зоотехники!K84+Ветеринары!K84+Воспр.стада!K84+'Инж-техн.'!K84+Энерг.электр.!K84+Мелиораторы!K84+Экономисты!K84+Бухгалтеры!K84+Экологи!K84+'Др. специал.'!K84</f>
        <v>808</v>
      </c>
      <c r="L84" s="57">
        <f t="shared" si="84"/>
        <v>33.807531380753133</v>
      </c>
      <c r="M84" s="56">
        <f>Агрономы!M84+Зоотехники!M84+Ветеринары!M84+Воспр.стада!M84+'Инж-техн.'!M84+Энерг.электр.!M84+Мелиораторы!M84+Экономисты!M84+Бухгалтеры!M84+Экологи!M84+'Др. специал.'!M84</f>
        <v>1017</v>
      </c>
      <c r="N84" s="57">
        <f t="shared" si="85"/>
        <v>42.552301255230127</v>
      </c>
      <c r="O84" s="56">
        <f>Агрономы!O84+Зоотехники!O84+Ветеринары!O84+Воспр.стада!O84+'Инж-техн.'!O84+Энерг.электр.!O84+Мелиораторы!O84+Экономисты!O84+Бухгалтеры!O84+Экологи!O84+'Др. специал.'!O84</f>
        <v>565</v>
      </c>
      <c r="P84" s="57">
        <f t="shared" si="86"/>
        <v>23.640167364016737</v>
      </c>
      <c r="Q84" s="56">
        <f>Агрономы!Q84+Зоотехники!Q84+Ветеринары!Q84+Воспр.стада!Q84+'Инж-техн.'!Q84+Энерг.электр.!Q84+Мелиораторы!Q84+Экономисты!Q84+Бухгалтеры!Q84+Экологи!Q84+'Др. специал.'!Q84</f>
        <v>11</v>
      </c>
      <c r="R84" s="57">
        <f t="shared" si="87"/>
        <v>1.9469026548672566</v>
      </c>
      <c r="S84" s="56">
        <f>Агрономы!S84+Зоотехники!S84+Ветеринары!S84+Воспр.стада!S84+'Инж-техн.'!S84+Энерг.электр.!S84+Мелиораторы!S84+Экономисты!S84+Бухгалтеры!S84+Экологи!S84+'Др. специал.'!S84</f>
        <v>430</v>
      </c>
      <c r="T84" s="57">
        <f t="shared" si="88"/>
        <v>17.99163179916318</v>
      </c>
      <c r="U84" s="56">
        <f>Агрономы!U84+Зоотехники!U84+Ветеринары!U84+Воспр.стада!U84+'Инж-техн.'!U84+Энерг.электр.!U84+Мелиораторы!U84+Экономисты!U84+Бухгалтеры!U84+Экологи!U84+'Др. специал.'!U84</f>
        <v>249</v>
      </c>
      <c r="V84" s="57">
        <f t="shared" si="89"/>
        <v>10.418410041841005</v>
      </c>
      <c r="W84" s="56">
        <f>Агрономы!W84+Зоотехники!W84+Ветеринары!W84+Воспр.стада!W84+'Инж-техн.'!W84+Энерг.электр.!W84+Мелиораторы!W84+Экономисты!W84+Бухгалтеры!W84+Экологи!W84+'Др. специал.'!W84</f>
        <v>163</v>
      </c>
      <c r="X84" s="57">
        <f t="shared" si="90"/>
        <v>6.8200836820083683</v>
      </c>
      <c r="Y84" s="56">
        <f>Агрономы!Y84+Зоотехники!Y84+Ветеринары!Y84+Воспр.стада!Y84+'Инж-техн.'!Y84+Энерг.электр.!Y84+Мелиораторы!Y84+Экономисты!Y84+Бухгалтеры!Y84+Экологи!Y84+'Др. специал.'!Y84</f>
        <v>352</v>
      </c>
      <c r="Z84" s="57">
        <f t="shared" si="91"/>
        <v>14.728033472803348</v>
      </c>
      <c r="AA84" s="56">
        <f>Агрономы!AA84+Зоотехники!AA84+Ветеринары!AA84+Воспр.стада!AA84+'Инж-техн.'!AA84+Энерг.электр.!AA84+Мелиораторы!AA84+Экономисты!AA84+Бухгалтеры!AA84+Экологи!AA84+'Др. специал.'!AA84</f>
        <v>31</v>
      </c>
      <c r="AB84" s="57">
        <f t="shared" si="92"/>
        <v>1.2970711297071129</v>
      </c>
      <c r="AC84" s="57">
        <f t="shared" si="93"/>
        <v>8.8068181818181817</v>
      </c>
      <c r="AD84" s="56">
        <f>Агрономы!AD84+Зоотехники!AD84+Ветеринары!AD84+Воспр.стада!AD84+'Инж-техн.'!AD84+Энерг.электр.!AD84+Мелиораторы!AD84+Экономисты!AD84+Бухгалтеры!AD84+Экологи!AD84+'Др. специал.'!AD84</f>
        <v>368</v>
      </c>
      <c r="AE84" s="57">
        <f t="shared" si="94"/>
        <v>15.397489539748953</v>
      </c>
      <c r="AF84" s="56">
        <f>Агрономы!AF84+Зоотехники!AF84+Ветеринары!AF84+Воспр.стада!AF84+'Инж-техн.'!AF84+Энерг.электр.!AF84+Мелиораторы!AF84+Экономисты!AF84+Бухгалтеры!AF84+Экологи!AF84+'Др. специал.'!AF84</f>
        <v>3</v>
      </c>
      <c r="AG84" s="55">
        <f t="shared" si="95"/>
        <v>0.12552301255230125</v>
      </c>
      <c r="AH84" s="42"/>
      <c r="AI84" s="42"/>
    </row>
    <row r="85" spans="1:35" x14ac:dyDescent="0.25">
      <c r="A85" s="93">
        <f t="shared" si="96"/>
        <v>70</v>
      </c>
      <c r="B85" s="96" t="s">
        <v>111</v>
      </c>
      <c r="C85" s="56">
        <f>Агрономы!C85+Зоотехники!C85+Ветеринары!C85+Воспр.стада!C85+'Инж-техн.'!C85+Энерг.электр.!C85+Мелиораторы!C85+Экономисты!C85+Бухгалтеры!C85+Экологи!C85+'Др. специал.'!C85</f>
        <v>862</v>
      </c>
      <c r="D85" s="58">
        <f>Агрономы!D85+Зоотехники!D85+Ветеринары!D85+Воспр.стада!D85+'Инж-техн.'!D85+Энерг.электр.!D85+Мелиораторы!D85+Экономисты!D85+Бухгалтеры!D85+Экологи!D85+'Др. специал.'!D85</f>
        <v>829</v>
      </c>
      <c r="E85" s="57">
        <f t="shared" si="80"/>
        <v>96.171693735498849</v>
      </c>
      <c r="F85" s="56">
        <f>Агрономы!F85+Зоотехники!F85+Ветеринары!F85+Воспр.стада!F85+'Инж-техн.'!F85+Энерг.электр.!F85+Мелиораторы!F85+Экономисты!F85+Бухгалтеры!F85+Экологи!F85+'Др. специал.'!F85</f>
        <v>596</v>
      </c>
      <c r="G85" s="57">
        <f t="shared" si="81"/>
        <v>71.893848009650185</v>
      </c>
      <c r="H85" s="56">
        <f>Агрономы!H85+Зоотехники!H85+Ветеринары!H85+Воспр.стада!H85+'Инж-техн.'!H85+Энерг.электр.!H85+Мелиораторы!H85+Экономисты!H85+Бухгалтеры!H85+Экологи!H85+'Др. специал.'!H85</f>
        <v>767</v>
      </c>
      <c r="I85" s="57">
        <f t="shared" si="82"/>
        <v>92.521109770808209</v>
      </c>
      <c r="J85" s="57">
        <f t="shared" si="83"/>
        <v>88.97911832946636</v>
      </c>
      <c r="K85" s="56">
        <f>Агрономы!K85+Зоотехники!K85+Ветеринары!K85+Воспр.стада!K85+'Инж-техн.'!K85+Энерг.электр.!K85+Мелиораторы!K85+Экономисты!K85+Бухгалтеры!K85+Экологи!K85+'Др. специал.'!K85</f>
        <v>496</v>
      </c>
      <c r="L85" s="57">
        <f t="shared" si="84"/>
        <v>59.831121833534382</v>
      </c>
      <c r="M85" s="56">
        <f>Агрономы!M85+Зоотехники!M85+Ветеринары!M85+Воспр.стада!M85+'Инж-техн.'!M85+Энерг.электр.!M85+Мелиораторы!M85+Экономисты!M85+Бухгалтеры!M85+Экологи!M85+'Др. специал.'!M85</f>
        <v>271</v>
      </c>
      <c r="N85" s="57">
        <f t="shared" si="85"/>
        <v>32.689987937273827</v>
      </c>
      <c r="O85" s="56">
        <f>Агрономы!O85+Зоотехники!O85+Ветеринары!O85+Воспр.стада!O85+'Инж-техн.'!O85+Энерг.электр.!O85+Мелиораторы!O85+Экономисты!O85+Бухгалтеры!O85+Экологи!O85+'Др. специал.'!O85</f>
        <v>62</v>
      </c>
      <c r="P85" s="57">
        <f t="shared" si="86"/>
        <v>7.4788902291917978</v>
      </c>
      <c r="Q85" s="56">
        <f>Агрономы!Q85+Зоотехники!Q85+Ветеринары!Q85+Воспр.стада!Q85+'Инж-техн.'!Q85+Энерг.электр.!Q85+Мелиораторы!Q85+Экономисты!Q85+Бухгалтеры!Q85+Экологи!Q85+'Др. специал.'!Q85</f>
        <v>8</v>
      </c>
      <c r="R85" s="57">
        <f t="shared" si="87"/>
        <v>12.903225806451612</v>
      </c>
      <c r="S85" s="56">
        <f>Агрономы!S85+Зоотехники!S85+Ветеринары!S85+Воспр.стада!S85+'Инж-техн.'!S85+Энерг.электр.!S85+Мелиораторы!S85+Экономисты!S85+Бухгалтеры!S85+Экологи!S85+'Др. специал.'!S85</f>
        <v>170</v>
      </c>
      <c r="T85" s="57">
        <f t="shared" si="88"/>
        <v>20.506634499396863</v>
      </c>
      <c r="U85" s="56">
        <f>Агрономы!U85+Зоотехники!U85+Ветеринары!U85+Воспр.стада!U85+'Инж-техн.'!U85+Энерг.электр.!U85+Мелиораторы!U85+Экономисты!U85+Бухгалтеры!U85+Экологи!U85+'Др. специал.'!U85</f>
        <v>103</v>
      </c>
      <c r="V85" s="57">
        <f t="shared" si="89"/>
        <v>12.424607961399277</v>
      </c>
      <c r="W85" s="56">
        <f>Агрономы!W85+Зоотехники!W85+Ветеринары!W85+Воспр.стада!W85+'Инж-техн.'!W85+Энерг.электр.!W85+Мелиораторы!W85+Экономисты!W85+Бухгалтеры!W85+Экологи!W85+'Др. специал.'!W85</f>
        <v>19</v>
      </c>
      <c r="X85" s="57">
        <f t="shared" si="90"/>
        <v>2.2919179734620023</v>
      </c>
      <c r="Y85" s="56">
        <f>Агрономы!Y85+Зоотехники!Y85+Ветеринары!Y85+Воспр.стада!Y85+'Инж-техн.'!Y85+Энерг.электр.!Y85+Мелиораторы!Y85+Экономисты!Y85+Бухгалтеры!Y85+Экологи!Y85+'Др. специал.'!Y85</f>
        <v>105</v>
      </c>
      <c r="Z85" s="57">
        <f t="shared" si="91"/>
        <v>12.665862484921592</v>
      </c>
      <c r="AA85" s="56">
        <f>Агрономы!AA85+Зоотехники!AA85+Ветеринары!AA85+Воспр.стада!AA85+'Инж-техн.'!AA85+Энерг.электр.!AA85+Мелиораторы!AA85+Экономисты!AA85+Бухгалтеры!AA85+Экологи!AA85+'Др. специал.'!AA85</f>
        <v>5</v>
      </c>
      <c r="AB85" s="57">
        <f t="shared" si="92"/>
        <v>0.60313630880579006</v>
      </c>
      <c r="AC85" s="57">
        <f t="shared" si="93"/>
        <v>4.7619047619047619</v>
      </c>
      <c r="AD85" s="56">
        <f>Агрономы!AD85+Зоотехники!AD85+Ветеринары!AD85+Воспр.стада!AD85+'Инж-техн.'!AD85+Энерг.электр.!AD85+Мелиораторы!AD85+Экономисты!AD85+Бухгалтеры!AD85+Экологи!AD85+'Др. специал.'!AD85</f>
        <v>77</v>
      </c>
      <c r="AE85" s="57">
        <f t="shared" si="94"/>
        <v>9.2882991556091667</v>
      </c>
      <c r="AF85" s="56">
        <f>Агрономы!AF85+Зоотехники!AF85+Ветеринары!AF85+Воспр.стада!AF85+'Инж-техн.'!AF85+Энерг.электр.!AF85+Мелиораторы!AF85+Экономисты!AF85+Бухгалтеры!AF85+Экологи!AF85+'Др. специал.'!AF85</f>
        <v>2</v>
      </c>
      <c r="AG85" s="55">
        <f t="shared" si="95"/>
        <v>0.24125452352231602</v>
      </c>
      <c r="AH85" s="42"/>
      <c r="AI85" s="42"/>
    </row>
    <row r="86" spans="1:35" x14ac:dyDescent="0.25">
      <c r="A86" s="93">
        <f t="shared" si="96"/>
        <v>71</v>
      </c>
      <c r="B86" s="96" t="s">
        <v>112</v>
      </c>
      <c r="C86" s="56">
        <f>Агрономы!C86+Зоотехники!C86+Ветеринары!C86+Воспр.стада!C86+'Инж-техн.'!C86+Энерг.электр.!C86+Мелиораторы!C86+Экономисты!C86+Бухгалтеры!C86+Экологи!C86+'Др. специал.'!C86</f>
        <v>1018</v>
      </c>
      <c r="D86" s="58">
        <f>Агрономы!D86+Зоотехники!D86+Ветеринары!D86+Воспр.стада!D86+'Инж-техн.'!D86+Энерг.электр.!D86+Мелиораторы!D86+Экономисты!D86+Бухгалтеры!D86+Экологи!D86+'Др. специал.'!D86</f>
        <v>917</v>
      </c>
      <c r="E86" s="57">
        <f t="shared" si="80"/>
        <v>90.078585461689585</v>
      </c>
      <c r="F86" s="56">
        <f>Агрономы!F86+Зоотехники!F86+Ветеринары!F86+Воспр.стада!F86+'Инж-техн.'!F86+Энерг.электр.!F86+Мелиораторы!F86+Экономисты!F86+Бухгалтеры!F86+Экологи!F86+'Др. специал.'!F86</f>
        <v>603</v>
      </c>
      <c r="G86" s="57">
        <f t="shared" si="81"/>
        <v>65.75790621592148</v>
      </c>
      <c r="H86" s="56">
        <f>Агрономы!H86+Зоотехники!H86+Ветеринары!H86+Воспр.стада!H86+'Инж-техн.'!H86+Энерг.электр.!H86+Мелиораторы!H86+Экономисты!H86+Бухгалтеры!H86+Экологи!H86+'Др. специал.'!H86</f>
        <v>801</v>
      </c>
      <c r="I86" s="57">
        <f t="shared" si="82"/>
        <v>87.350054525627044</v>
      </c>
      <c r="J86" s="57">
        <f t="shared" si="83"/>
        <v>78.683693516699421</v>
      </c>
      <c r="K86" s="56">
        <f>Агрономы!K86+Зоотехники!K86+Ветеринары!K86+Воспр.стада!K86+'Инж-техн.'!K86+Энерг.электр.!K86+Мелиораторы!K86+Экономисты!K86+Бухгалтеры!K86+Экологи!K86+'Др. специал.'!K86</f>
        <v>360</v>
      </c>
      <c r="L86" s="57">
        <f t="shared" si="84"/>
        <v>39.258451472191929</v>
      </c>
      <c r="M86" s="56">
        <f>Агрономы!M86+Зоотехники!M86+Ветеринары!M86+Воспр.стада!M86+'Инж-техн.'!M86+Энерг.электр.!M86+Мелиораторы!M86+Экономисты!M86+Бухгалтеры!M86+Экологи!M86+'Др. специал.'!M86</f>
        <v>441</v>
      </c>
      <c r="N86" s="57">
        <f t="shared" si="85"/>
        <v>48.091603053435115</v>
      </c>
      <c r="O86" s="56">
        <f>Агрономы!O86+Зоотехники!O86+Ветеринары!O86+Воспр.стада!O86+'Инж-техн.'!O86+Энерг.электр.!O86+Мелиораторы!O86+Экономисты!O86+Бухгалтеры!O86+Экологи!O86+'Др. специал.'!O86</f>
        <v>116</v>
      </c>
      <c r="P86" s="57">
        <f t="shared" si="86"/>
        <v>12.649945474372956</v>
      </c>
      <c r="Q86" s="56">
        <f>Агрономы!Q86+Зоотехники!Q86+Ветеринары!Q86+Воспр.стада!Q86+'Инж-техн.'!Q86+Энерг.электр.!Q86+Мелиораторы!Q86+Экономисты!Q86+Бухгалтеры!Q86+Экологи!Q86+'Др. специал.'!Q86</f>
        <v>4</v>
      </c>
      <c r="R86" s="57">
        <f t="shared" si="87"/>
        <v>3.4482758620689653</v>
      </c>
      <c r="S86" s="56">
        <f>Агрономы!S86+Зоотехники!S86+Ветеринары!S86+Воспр.стада!S86+'Инж-техн.'!S86+Энерг.электр.!S86+Мелиораторы!S86+Экономисты!S86+Бухгалтеры!S86+Экологи!S86+'Др. специал.'!S86</f>
        <v>83</v>
      </c>
      <c r="T86" s="57">
        <f t="shared" si="88"/>
        <v>9.051254089422029</v>
      </c>
      <c r="U86" s="56">
        <f>Агрономы!U86+Зоотехники!U86+Ветеринары!U86+Воспр.стада!U86+'Инж-техн.'!U86+Энерг.электр.!U86+Мелиораторы!U86+Экономисты!U86+Бухгалтеры!U86+Экологи!U86+'Др. специал.'!U86</f>
        <v>60</v>
      </c>
      <c r="V86" s="57">
        <f t="shared" si="89"/>
        <v>6.5430752453653218</v>
      </c>
      <c r="W86" s="56">
        <f>Агрономы!W86+Зоотехники!W86+Ветеринары!W86+Воспр.стада!W86+'Инж-техн.'!W86+Энерг.электр.!W86+Мелиораторы!W86+Экономисты!W86+Бухгалтеры!W86+Экологи!W86+'Др. специал.'!W86</f>
        <v>14</v>
      </c>
      <c r="X86" s="57">
        <f t="shared" si="90"/>
        <v>1.5267175572519083</v>
      </c>
      <c r="Y86" s="56">
        <f>Агрономы!Y86+Зоотехники!Y86+Ветеринары!Y86+Воспр.стада!Y86+'Инж-техн.'!Y86+Энерг.электр.!Y86+Мелиораторы!Y86+Экономисты!Y86+Бухгалтеры!Y86+Экологи!Y86+'Др. специал.'!Y86</f>
        <v>165</v>
      </c>
      <c r="Z86" s="57">
        <f t="shared" si="91"/>
        <v>17.993456924754632</v>
      </c>
      <c r="AA86" s="56">
        <f>Агрономы!AA86+Зоотехники!AA86+Ветеринары!AA86+Воспр.стада!AA86+'Инж-техн.'!AA86+Энерг.электр.!AA86+Мелиораторы!AA86+Экономисты!AA86+Бухгалтеры!AA86+Экологи!AA86+'Др. специал.'!AA86</f>
        <v>5</v>
      </c>
      <c r="AB86" s="57">
        <f t="shared" si="92"/>
        <v>0.54525627044711011</v>
      </c>
      <c r="AC86" s="57">
        <f t="shared" si="93"/>
        <v>3.0303030303030303</v>
      </c>
      <c r="AD86" s="56">
        <f>Агрономы!AD86+Зоотехники!AD86+Ветеринары!AD86+Воспр.стада!AD86+'Инж-техн.'!AD86+Энерг.электр.!AD86+Мелиораторы!AD86+Экономисты!AD86+Бухгалтеры!AD86+Экологи!AD86+'Др. специал.'!AD86</f>
        <v>157</v>
      </c>
      <c r="AE86" s="57">
        <f t="shared" si="94"/>
        <v>17.121046892039256</v>
      </c>
      <c r="AF86" s="56">
        <f>Агрономы!AF86+Зоотехники!AF86+Ветеринары!AF86+Воспр.стада!AF86+'Инж-техн.'!AF86+Энерг.электр.!AF86+Мелиораторы!AF86+Экономисты!AF86+Бухгалтеры!AF86+Экологи!AF86+'Др. специал.'!AF86</f>
        <v>2</v>
      </c>
      <c r="AG86" s="55">
        <f t="shared" si="95"/>
        <v>0.21810250817884408</v>
      </c>
      <c r="AH86" s="42"/>
      <c r="AI86" s="42"/>
    </row>
    <row r="87" spans="1:35" x14ac:dyDescent="0.25">
      <c r="A87" s="93">
        <f t="shared" si="96"/>
        <v>72</v>
      </c>
      <c r="B87" s="96" t="s">
        <v>113</v>
      </c>
      <c r="C87" s="56">
        <f>Агрономы!C87+Зоотехники!C87+Ветеринары!C87+Воспр.стада!C87+'Инж-техн.'!C87+Энерг.электр.!C87+Мелиораторы!C87+Экономисты!C87+Бухгалтеры!C87+Экологи!C87+'Др. специал.'!C87</f>
        <v>2823</v>
      </c>
      <c r="D87" s="58">
        <f>Агрономы!D87+Зоотехники!D87+Ветеринары!D87+Воспр.стада!D87+'Инж-техн.'!D87+Энерг.электр.!D87+Мелиораторы!D87+Экономисты!D87+Бухгалтеры!D87+Экологи!D87+'Др. специал.'!D87</f>
        <v>2443</v>
      </c>
      <c r="E87" s="57">
        <f t="shared" si="80"/>
        <v>86.539142755933412</v>
      </c>
      <c r="F87" s="56">
        <f>Агрономы!F87+Зоотехники!F87+Ветеринары!F87+Воспр.стада!F87+'Инж-техн.'!F87+Энерг.электр.!F87+Мелиораторы!F87+Экономисты!F87+Бухгалтеры!F87+Экологи!F87+'Др. специал.'!F87</f>
        <v>1502</v>
      </c>
      <c r="G87" s="57">
        <f t="shared" si="81"/>
        <v>61.481784690953745</v>
      </c>
      <c r="H87" s="56">
        <f>Агрономы!H87+Зоотехники!H87+Ветеринары!H87+Воспр.стада!H87+'Инж-техн.'!H87+Энерг.электр.!H87+Мелиораторы!H87+Экономисты!H87+Бухгалтеры!H87+Экологи!H87+'Др. специал.'!H87</f>
        <v>1890</v>
      </c>
      <c r="I87" s="57">
        <f t="shared" si="82"/>
        <v>77.363896848137543</v>
      </c>
      <c r="J87" s="57">
        <f t="shared" si="83"/>
        <v>66.950053134962801</v>
      </c>
      <c r="K87" s="56">
        <f>Агрономы!K87+Зоотехники!K87+Ветеринары!K87+Воспр.стада!K87+'Инж-техн.'!K87+Энерг.электр.!K87+Мелиораторы!K87+Экономисты!K87+Бухгалтеры!K87+Экологи!K87+'Др. специал.'!K87</f>
        <v>918</v>
      </c>
      <c r="L87" s="57">
        <f t="shared" si="84"/>
        <v>37.576749897666808</v>
      </c>
      <c r="M87" s="56">
        <f>Агрономы!M87+Зоотехники!M87+Ветеринары!M87+Воспр.стада!M87+'Инж-техн.'!M87+Энерг.электр.!M87+Мелиораторы!M87+Экономисты!M87+Бухгалтеры!M87+Экологи!M87+'Др. специал.'!M87</f>
        <v>972</v>
      </c>
      <c r="N87" s="57">
        <f t="shared" si="85"/>
        <v>39.787146950470728</v>
      </c>
      <c r="O87" s="56">
        <f>Агрономы!O87+Зоотехники!O87+Ветеринары!O87+Воспр.стада!O87+'Инж-техн.'!O87+Энерг.электр.!O87+Мелиораторы!O87+Экономисты!O87+Бухгалтеры!O87+Экологи!O87+'Др. специал.'!O87</f>
        <v>553</v>
      </c>
      <c r="P87" s="57">
        <f t="shared" si="86"/>
        <v>22.636103151862464</v>
      </c>
      <c r="Q87" s="56">
        <f>Агрономы!Q87+Зоотехники!Q87+Ветеринары!Q87+Воспр.стада!Q87+'Инж-техн.'!Q87+Энерг.электр.!Q87+Мелиораторы!Q87+Экономисты!Q87+Бухгалтеры!Q87+Экологи!Q87+'Др. специал.'!Q87</f>
        <v>34</v>
      </c>
      <c r="R87" s="57">
        <f t="shared" si="87"/>
        <v>6.1482820976491857</v>
      </c>
      <c r="S87" s="56">
        <f>Агрономы!S87+Зоотехники!S87+Ветеринары!S87+Воспр.стада!S87+'Инж-техн.'!S87+Энерг.электр.!S87+Мелиораторы!S87+Экономисты!S87+Бухгалтеры!S87+Экологи!S87+'Др. специал.'!S87</f>
        <v>304</v>
      </c>
      <c r="T87" s="57">
        <f t="shared" si="88"/>
        <v>12.443716741711011</v>
      </c>
      <c r="U87" s="56">
        <f>Агрономы!U87+Зоотехники!U87+Ветеринары!U87+Воспр.стада!U87+'Инж-техн.'!U87+Энерг.электр.!U87+Мелиораторы!U87+Экономисты!U87+Бухгалтеры!U87+Экологи!U87+'Др. специал.'!U87</f>
        <v>188</v>
      </c>
      <c r="V87" s="57">
        <f t="shared" si="89"/>
        <v>7.695456406058125</v>
      </c>
      <c r="W87" s="56">
        <f>Агрономы!W87+Зоотехники!W87+Ветеринары!W87+Воспр.стада!W87+'Инж-техн.'!W87+Энерг.электр.!W87+Мелиораторы!W87+Экономисты!W87+Бухгалтеры!W87+Экологи!W87+'Др. специал.'!W87</f>
        <v>25</v>
      </c>
      <c r="X87" s="57">
        <f t="shared" si="90"/>
        <v>1.0233319688907081</v>
      </c>
      <c r="Y87" s="56">
        <f>Агрономы!Y87+Зоотехники!Y87+Ветеринары!Y87+Воспр.стада!Y87+'Инж-техн.'!Y87+Энерг.электр.!Y87+Мелиораторы!Y87+Экономисты!Y87+Бухгалтеры!Y87+Экологи!Y87+'Др. специал.'!Y87</f>
        <v>368</v>
      </c>
      <c r="Z87" s="57">
        <f t="shared" si="91"/>
        <v>15.063446582071224</v>
      </c>
      <c r="AA87" s="56">
        <f>Агрономы!AA87+Зоотехники!AA87+Ветеринары!AA87+Воспр.стада!AA87+'Инж-техн.'!AA87+Энерг.электр.!AA87+Мелиораторы!AA87+Экономисты!AA87+Бухгалтеры!AA87+Экологи!AA87+'Др. специал.'!AA87</f>
        <v>52</v>
      </c>
      <c r="AB87" s="57">
        <f t="shared" si="92"/>
        <v>2.1285304952926727</v>
      </c>
      <c r="AC87" s="57">
        <f t="shared" si="93"/>
        <v>14.130434782608695</v>
      </c>
      <c r="AD87" s="56">
        <f>Агрономы!AD87+Зоотехники!AD87+Ветеринары!AD87+Воспр.стада!AD87+'Инж-техн.'!AD87+Энерг.электр.!AD87+Мелиораторы!AD87+Экономисты!AD87+Бухгалтеры!AD87+Экологи!AD87+'Др. специал.'!AD87</f>
        <v>344</v>
      </c>
      <c r="AE87" s="57">
        <f t="shared" si="94"/>
        <v>14.081047891936144</v>
      </c>
      <c r="AF87" s="56">
        <f>Агрономы!AF87+Зоотехники!AF87+Ветеринары!AF87+Воспр.стада!AF87+'Инж-техн.'!AF87+Энерг.электр.!AF87+Мелиораторы!AF87+Экономисты!AF87+Бухгалтеры!AF87+Экологи!AF87+'Др. специал.'!AF87</f>
        <v>1</v>
      </c>
      <c r="AG87" s="55">
        <f t="shared" si="95"/>
        <v>4.0933278755628327E-2</v>
      </c>
      <c r="AH87" s="42"/>
      <c r="AI87" s="42"/>
    </row>
    <row r="88" spans="1:35" x14ac:dyDescent="0.25">
      <c r="A88" s="93">
        <f t="shared" si="96"/>
        <v>73</v>
      </c>
      <c r="B88" s="96" t="s">
        <v>114</v>
      </c>
      <c r="C88" s="56">
        <f>Агрономы!C88+Зоотехники!C88+Ветеринары!C88+Воспр.стада!C88+'Инж-техн.'!C88+Энерг.электр.!C88+Мелиораторы!C88+Экономисты!C88+Бухгалтеры!C88+Экологи!C88+'Др. специал.'!C88</f>
        <v>2797</v>
      </c>
      <c r="D88" s="58">
        <f>Агрономы!D88+Зоотехники!D88+Ветеринары!D88+Воспр.стада!D88+'Инж-техн.'!D88+Энерг.электр.!D88+Мелиораторы!D88+Экономисты!D88+Бухгалтеры!D88+Экологи!D88+'Др. специал.'!D88</f>
        <v>2660</v>
      </c>
      <c r="E88" s="57">
        <f t="shared" si="80"/>
        <v>95.101894887379331</v>
      </c>
      <c r="F88" s="56">
        <f>Агрономы!F88+Зоотехники!F88+Ветеринары!F88+Воспр.стада!F88+'Инж-техн.'!F88+Энерг.электр.!F88+Мелиораторы!F88+Экономисты!F88+Бухгалтеры!F88+Экологи!F88+'Др. специал.'!F88</f>
        <v>1614</v>
      </c>
      <c r="G88" s="57">
        <f t="shared" si="81"/>
        <v>60.676691729323309</v>
      </c>
      <c r="H88" s="56">
        <f>Агрономы!H88+Зоотехники!H88+Ветеринары!H88+Воспр.стада!H88+'Инж-техн.'!H88+Энерг.электр.!H88+Мелиораторы!H88+Экономисты!H88+Бухгалтеры!H88+Экологи!H88+'Др. специал.'!H88</f>
        <v>2120</v>
      </c>
      <c r="I88" s="57">
        <f t="shared" si="82"/>
        <v>79.699248120300751</v>
      </c>
      <c r="J88" s="57">
        <f t="shared" si="83"/>
        <v>75.79549517340007</v>
      </c>
      <c r="K88" s="56">
        <f>Агрономы!K88+Зоотехники!K88+Ветеринары!K88+Воспр.стада!K88+'Инж-техн.'!K88+Энерг.электр.!K88+Мелиораторы!K88+Экономисты!K88+Бухгалтеры!K88+Экологи!K88+'Др. специал.'!K88</f>
        <v>897</v>
      </c>
      <c r="L88" s="57">
        <f t="shared" si="84"/>
        <v>33.721804511278194</v>
      </c>
      <c r="M88" s="56">
        <f>Агрономы!M88+Зоотехники!M88+Ветеринары!M88+Воспр.стада!M88+'Инж-техн.'!M88+Энерг.электр.!M88+Мелиораторы!M88+Экономисты!M88+Бухгалтеры!M88+Экологи!M88+'Др. специал.'!M88</f>
        <v>1223</v>
      </c>
      <c r="N88" s="57">
        <f t="shared" si="85"/>
        <v>45.977443609022558</v>
      </c>
      <c r="O88" s="56">
        <f>Агрономы!O88+Зоотехники!O88+Ветеринары!O88+Воспр.стада!O88+'Инж-техн.'!O88+Энерг.электр.!O88+Мелиораторы!O88+Экономисты!O88+Бухгалтеры!O88+Экологи!O88+'Др. специал.'!O88</f>
        <v>540</v>
      </c>
      <c r="P88" s="57">
        <f t="shared" si="86"/>
        <v>20.300751879699249</v>
      </c>
      <c r="Q88" s="56">
        <f>Агрономы!Q88+Зоотехники!Q88+Ветеринары!Q88+Воспр.стада!Q88+'Инж-техн.'!Q88+Энерг.электр.!Q88+Мелиораторы!Q88+Экономисты!Q88+Бухгалтеры!Q88+Экологи!Q88+'Др. специал.'!Q88</f>
        <v>19</v>
      </c>
      <c r="R88" s="57">
        <f t="shared" si="87"/>
        <v>3.5185185185185186</v>
      </c>
      <c r="S88" s="56">
        <f>Агрономы!S88+Зоотехники!S88+Ветеринары!S88+Воспр.стада!S88+'Инж-техн.'!S88+Энерг.электр.!S88+Мелиораторы!S88+Экономисты!S88+Бухгалтеры!S88+Экологи!S88+'Др. специал.'!S88</f>
        <v>285</v>
      </c>
      <c r="T88" s="57">
        <f t="shared" si="88"/>
        <v>10.714285714285714</v>
      </c>
      <c r="U88" s="56">
        <f>Агрономы!U88+Зоотехники!U88+Ветеринары!U88+Воспр.стада!U88+'Инж-техн.'!U88+Энерг.электр.!U88+Мелиораторы!U88+Экономисты!U88+Бухгалтеры!U88+Экологи!U88+'Др. специал.'!U88</f>
        <v>251</v>
      </c>
      <c r="V88" s="57">
        <f t="shared" si="89"/>
        <v>9.4360902255639107</v>
      </c>
      <c r="W88" s="56">
        <f>Агрономы!W88+Зоотехники!W88+Ветеринары!W88+Воспр.стада!W88+'Инж-техн.'!W88+Энерг.электр.!W88+Мелиораторы!W88+Экономисты!W88+Бухгалтеры!W88+Экологи!W88+'Др. специал.'!W88</f>
        <v>185</v>
      </c>
      <c r="X88" s="57">
        <f t="shared" si="90"/>
        <v>6.954887218045112</v>
      </c>
      <c r="Y88" s="56">
        <f>Агрономы!Y88+Зоотехники!Y88+Ветеринары!Y88+Воспр.стада!Y88+'Инж-техн.'!Y88+Энерг.электр.!Y88+Мелиораторы!Y88+Экономисты!Y88+Бухгалтеры!Y88+Экологи!Y88+'Др. специал.'!Y88</f>
        <v>361</v>
      </c>
      <c r="Z88" s="57">
        <f t="shared" si="91"/>
        <v>13.571428571428571</v>
      </c>
      <c r="AA88" s="56">
        <f>Агрономы!AA88+Зоотехники!AA88+Ветеринары!AA88+Воспр.стада!AA88+'Инж-техн.'!AA88+Энерг.электр.!AA88+Мелиораторы!AA88+Экономисты!AA88+Бухгалтеры!AA88+Экологи!AA88+'Др. специал.'!AA88</f>
        <v>17</v>
      </c>
      <c r="AB88" s="57">
        <f t="shared" si="92"/>
        <v>0.63909774436090228</v>
      </c>
      <c r="AC88" s="57">
        <f t="shared" si="93"/>
        <v>4.7091412742382275</v>
      </c>
      <c r="AD88" s="56">
        <f>Агрономы!AD88+Зоотехники!AD88+Ветеринары!AD88+Воспр.стада!AD88+'Инж-техн.'!AD88+Энерг.электр.!AD88+Мелиораторы!AD88+Экономисты!AD88+Бухгалтеры!AD88+Экологи!AD88+'Др. специал.'!AD88</f>
        <v>504</v>
      </c>
      <c r="AE88" s="57">
        <f t="shared" si="94"/>
        <v>18.947368421052634</v>
      </c>
      <c r="AF88" s="56">
        <f>Агрономы!AF88+Зоотехники!AF88+Ветеринары!AF88+Воспр.стада!AF88+'Инж-техн.'!AF88+Энерг.электр.!AF88+Мелиораторы!AF88+Экономисты!AF88+Бухгалтеры!AF88+Экологи!AF88+'Др. специал.'!AF88</f>
        <v>10</v>
      </c>
      <c r="AG88" s="55">
        <f t="shared" si="95"/>
        <v>0.37593984962406013</v>
      </c>
      <c r="AH88" s="42"/>
      <c r="AI88" s="42"/>
    </row>
    <row r="89" spans="1:35" x14ac:dyDescent="0.25">
      <c r="A89" s="93">
        <f t="shared" si="96"/>
        <v>74</v>
      </c>
      <c r="B89" s="96" t="s">
        <v>115</v>
      </c>
      <c r="C89" s="56">
        <f>Агрономы!C89+Зоотехники!C89+Ветеринары!C89+Воспр.стада!C89+'Инж-техн.'!C89+Энерг.электр.!C89+Мелиораторы!C89+Экономисты!C89+Бухгалтеры!C89+Экологи!C89+'Др. специал.'!C89</f>
        <v>1025.75</v>
      </c>
      <c r="D89" s="58">
        <f>Агрономы!D89+Зоотехники!D89+Ветеринары!D89+Воспр.стада!D89+'Инж-техн.'!D89+Энерг.электр.!D89+Мелиораторы!D89+Экономисты!D89+Бухгалтеры!D89+Экологи!D89+'Др. специал.'!D89</f>
        <v>1003</v>
      </c>
      <c r="E89" s="57">
        <f t="shared" si="80"/>
        <v>97.782110650743363</v>
      </c>
      <c r="F89" s="56">
        <f>Агрономы!F89+Зоотехники!F89+Ветеринары!F89+Воспр.стада!F89+'Инж-техн.'!F89+Энерг.электр.!F89+Мелиораторы!F89+Экономисты!F89+Бухгалтеры!F89+Экологи!F89+'Др. специал.'!F89</f>
        <v>657</v>
      </c>
      <c r="G89" s="57">
        <f t="shared" si="81"/>
        <v>65.503489531405776</v>
      </c>
      <c r="H89" s="56">
        <f>Агрономы!H89+Зоотехники!H89+Ветеринары!H89+Воспр.стада!H89+'Инж-техн.'!H89+Энерг.электр.!H89+Мелиораторы!H89+Экономисты!H89+Бухгалтеры!H89+Экологи!H89+'Др. специал.'!H89</f>
        <v>910</v>
      </c>
      <c r="I89" s="57">
        <f t="shared" si="82"/>
        <v>90.727816550348948</v>
      </c>
      <c r="J89" s="57">
        <f t="shared" si="83"/>
        <v>88.715573970265666</v>
      </c>
      <c r="K89" s="56">
        <f>Агрономы!K89+Зоотехники!K89+Ветеринары!K89+Воспр.стада!K89+'Инж-техн.'!K89+Энерг.электр.!K89+Мелиораторы!K89+Экономисты!K89+Бухгалтеры!K89+Экологи!K89+'Др. специал.'!K89</f>
        <v>435</v>
      </c>
      <c r="L89" s="57">
        <f t="shared" si="84"/>
        <v>43.369890329012961</v>
      </c>
      <c r="M89" s="56">
        <f>Агрономы!M89+Зоотехники!M89+Ветеринары!M89+Воспр.стада!M89+'Инж-техн.'!M89+Энерг.электр.!M89+Мелиораторы!M89+Экономисты!M89+Бухгалтеры!M89+Экологи!M89+'Др. специал.'!M89</f>
        <v>475</v>
      </c>
      <c r="N89" s="57">
        <f t="shared" si="85"/>
        <v>47.357926221335994</v>
      </c>
      <c r="O89" s="56">
        <f>Агрономы!O89+Зоотехники!O89+Ветеринары!O89+Воспр.стада!O89+'Инж-техн.'!O89+Энерг.электр.!O89+Мелиораторы!O89+Экономисты!O89+Бухгалтеры!O89+Экологи!O89+'Др. специал.'!O89</f>
        <v>93</v>
      </c>
      <c r="P89" s="57">
        <f t="shared" si="86"/>
        <v>9.2721834496510471</v>
      </c>
      <c r="Q89" s="56">
        <f>Агрономы!Q89+Зоотехники!Q89+Ветеринары!Q89+Воспр.стада!Q89+'Инж-техн.'!Q89+Энерг.электр.!Q89+Мелиораторы!Q89+Экономисты!Q89+Бухгалтеры!Q89+Экологи!Q89+'Др. специал.'!Q89</f>
        <v>17</v>
      </c>
      <c r="R89" s="57">
        <f t="shared" si="87"/>
        <v>18.27956989247312</v>
      </c>
      <c r="S89" s="56">
        <f>Агрономы!S89+Зоотехники!S89+Ветеринары!S89+Воспр.стада!S89+'Инж-техн.'!S89+Энерг.электр.!S89+Мелиораторы!S89+Экономисты!S89+Бухгалтеры!S89+Экологи!S89+'Др. специал.'!S89</f>
        <v>120</v>
      </c>
      <c r="T89" s="57">
        <f t="shared" si="88"/>
        <v>11.964107676969093</v>
      </c>
      <c r="U89" s="56">
        <f>Агрономы!U89+Зоотехники!U89+Ветеринары!U89+Воспр.стада!U89+'Инж-техн.'!U89+Энерг.электр.!U89+Мелиораторы!U89+Экономисты!U89+Бухгалтеры!U89+Экологи!U89+'Др. специал.'!U89</f>
        <v>108</v>
      </c>
      <c r="V89" s="57">
        <f t="shared" si="89"/>
        <v>10.767696909272182</v>
      </c>
      <c r="W89" s="56">
        <f>Агрономы!W89+Зоотехники!W89+Ветеринары!W89+Воспр.стада!W89+'Инж-техн.'!W89+Энерг.электр.!W89+Мелиораторы!W89+Экономисты!W89+Бухгалтеры!W89+Экологи!W89+'Др. специал.'!W89</f>
        <v>44</v>
      </c>
      <c r="X89" s="57">
        <f t="shared" si="90"/>
        <v>4.3868394815553335</v>
      </c>
      <c r="Y89" s="56">
        <f>Агрономы!Y89+Зоотехники!Y89+Ветеринары!Y89+Воспр.стада!Y89+'Инж-техн.'!Y89+Энерг.электр.!Y89+Мелиораторы!Y89+Экономисты!Y89+Бухгалтеры!Y89+Экологи!Y89+'Др. специал.'!Y89</f>
        <v>141</v>
      </c>
      <c r="Z89" s="57">
        <f t="shared" si="91"/>
        <v>14.057826520438685</v>
      </c>
      <c r="AA89" s="56">
        <f>Агрономы!AA89+Зоотехники!AA89+Ветеринары!AA89+Воспр.стада!AA89+'Инж-техн.'!AA89+Энерг.электр.!AA89+Мелиораторы!AA89+Экономисты!AA89+Бухгалтеры!AA89+Экологи!AA89+'Др. специал.'!AA89</f>
        <v>12</v>
      </c>
      <c r="AB89" s="57">
        <f t="shared" si="92"/>
        <v>1.1964107676969093</v>
      </c>
      <c r="AC89" s="57">
        <f t="shared" si="93"/>
        <v>8.5106382978723403</v>
      </c>
      <c r="AD89" s="56">
        <f>Агрономы!AD89+Зоотехники!AD89+Ветеринары!AD89+Воспр.стада!AD89+'Инж-техн.'!AD89+Энерг.электр.!AD89+Мелиораторы!AD89+Экономисты!AD89+Бухгалтеры!AD89+Экологи!AD89+'Др. специал.'!AD89</f>
        <v>98</v>
      </c>
      <c r="AE89" s="57">
        <f t="shared" si="94"/>
        <v>9.7706879361914254</v>
      </c>
      <c r="AF89" s="56">
        <f>Агрономы!AF89+Зоотехники!AF89+Ветеринары!AF89+Воспр.стада!AF89+'Инж-техн.'!AF89+Энерг.электр.!AF89+Мелиораторы!AF89+Экономисты!AF89+Бухгалтеры!AF89+Экологи!AF89+'Др. специал.'!AF89</f>
        <v>1</v>
      </c>
      <c r="AG89" s="55">
        <f t="shared" si="95"/>
        <v>9.970089730807577E-2</v>
      </c>
      <c r="AH89" s="42"/>
      <c r="AI89" s="42"/>
    </row>
    <row r="90" spans="1:35" s="30" customFormat="1" x14ac:dyDescent="0.25">
      <c r="A90" s="91" t="s">
        <v>116</v>
      </c>
      <c r="B90" s="98" t="s">
        <v>117</v>
      </c>
      <c r="C90" s="61">
        <f>SUM(C91:C101)</f>
        <v>3106</v>
      </c>
      <c r="D90" s="61">
        <f>SUM(D91:D101)</f>
        <v>2672</v>
      </c>
      <c r="E90" s="62">
        <f>IF(C90=0,0,D90/C90*100)</f>
        <v>86.02704443013522</v>
      </c>
      <c r="F90" s="61">
        <f>SUM(F91:F101)</f>
        <v>1468</v>
      </c>
      <c r="G90" s="62">
        <f>IF(D90=0,0,F90/D90*100)</f>
        <v>54.940119760479043</v>
      </c>
      <c r="H90" s="61">
        <f>SUM(H91:H101)</f>
        <v>2293</v>
      </c>
      <c r="I90" s="62">
        <f>IF(D90=0,0,H90/D90*100)</f>
        <v>85.81586826347305</v>
      </c>
      <c r="J90" s="62">
        <f>IF(C90=0,0,H90/C90*100)</f>
        <v>73.82485511912428</v>
      </c>
      <c r="K90" s="61">
        <f>SUM(K91:K101)</f>
        <v>1340</v>
      </c>
      <c r="L90" s="62">
        <f t="shared" ref="L90:L101" si="97">IF(D90=0,0,K90/D90*100)</f>
        <v>50.149700598802397</v>
      </c>
      <c r="M90" s="61">
        <f>SUM(M91:M101)</f>
        <v>953</v>
      </c>
      <c r="N90" s="62">
        <f>IF(D90=0,0,M90/D90*100)</f>
        <v>35.666167664670652</v>
      </c>
      <c r="O90" s="61">
        <f>SUM(O91:O101)</f>
        <v>379</v>
      </c>
      <c r="P90" s="62">
        <f>IF(D90=0,0,O90/D90*100)</f>
        <v>14.184131736526945</v>
      </c>
      <c r="Q90" s="61">
        <f>SUM(Q91:Q101)</f>
        <v>15</v>
      </c>
      <c r="R90" s="62">
        <f t="shared" ref="R90:R101" si="98">IF(O90=0,0,Q90/O90*100)</f>
        <v>3.9577836411609502</v>
      </c>
      <c r="S90" s="61">
        <f>SUM(S91:S101)</f>
        <v>327</v>
      </c>
      <c r="T90" s="62">
        <f>IF(D90=0,0,S90/D90*100)</f>
        <v>12.238023952095809</v>
      </c>
      <c r="U90" s="61">
        <f>SUM(U91:U101)</f>
        <v>321</v>
      </c>
      <c r="V90" s="62">
        <f t="shared" ref="V90:V101" si="99">IF(D90=0,0,U90/D90*100)</f>
        <v>12.013473053892215</v>
      </c>
      <c r="W90" s="61">
        <f>SUM(W91:W101)</f>
        <v>52</v>
      </c>
      <c r="X90" s="62">
        <f>IF(D90=0,0,W90/D90*100)</f>
        <v>1.9461077844311379</v>
      </c>
      <c r="Y90" s="61">
        <f>SUM(Y91:Y101)</f>
        <v>518</v>
      </c>
      <c r="Z90" s="62">
        <f>IF(D90=0,0,Y90/D90*100)</f>
        <v>19.386227544910177</v>
      </c>
      <c r="AA90" s="61">
        <f>SUM(AA91:AA101)</f>
        <v>42</v>
      </c>
      <c r="AB90" s="62">
        <f>IF(D90=0,0,AA90/D90*100)</f>
        <v>1.5718562874251496</v>
      </c>
      <c r="AC90" s="62">
        <f>IF(Y90=0,0,AA90/Y90*100)</f>
        <v>8.1081081081081088</v>
      </c>
      <c r="AD90" s="61">
        <f>SUM(AD91:AD101)</f>
        <v>339</v>
      </c>
      <c r="AE90" s="62">
        <f t="shared" ref="AE90:AE101" si="100">IF(D90=0,0,AD90/D90*100)</f>
        <v>12.687125748502995</v>
      </c>
      <c r="AF90" s="61">
        <f>SUM(AF91:AF101)</f>
        <v>8</v>
      </c>
      <c r="AG90" s="60">
        <f>IF(D90=0,0,AF90/D90*100)</f>
        <v>0.29940119760479045</v>
      </c>
      <c r="AH90" s="44"/>
      <c r="AI90" s="44"/>
    </row>
    <row r="91" spans="1:35" x14ac:dyDescent="0.25">
      <c r="A91" s="93">
        <f>A89+1</f>
        <v>75</v>
      </c>
      <c r="B91" s="96" t="s">
        <v>105</v>
      </c>
      <c r="C91" s="56">
        <f>Агрономы!C91+Зоотехники!C91+Ветеринары!C91+Воспр.стада!C91+'Инж-техн.'!C91+Энерг.электр.!C91+Мелиораторы!C91+Экономисты!C91+Бухгалтеры!C91+Экологи!C91+'Др. специал.'!C91</f>
        <v>163</v>
      </c>
      <c r="D91" s="58">
        <f>Агрономы!D91+Зоотехники!D91+Ветеринары!D91+Воспр.стада!D91+'Инж-техн.'!D91+Энерг.электр.!D91+Мелиораторы!D91+Экономисты!D91+Бухгалтеры!D91+Экологи!D91+'Др. специал.'!D91</f>
        <v>150</v>
      </c>
      <c r="E91" s="57">
        <f t="shared" ref="E91:E101" si="101">IF(C91=0,0,D91/C91*100)</f>
        <v>92.024539877300612</v>
      </c>
      <c r="F91" s="56">
        <f>Агрономы!F91+Зоотехники!F91+Ветеринары!F91+Воспр.стада!F91+'Инж-техн.'!F91+Энерг.электр.!F91+Мелиораторы!F91+Экономисты!F91+Бухгалтеры!F91+Экологи!F91+'Др. специал.'!F91</f>
        <v>55</v>
      </c>
      <c r="G91" s="57">
        <f t="shared" ref="G91:G101" si="102">IF(D91=0,0,F91/D91*100)</f>
        <v>36.666666666666664</v>
      </c>
      <c r="H91" s="56">
        <f>Агрономы!H91+Зоотехники!H91+Ветеринары!H91+Воспр.стада!H91+'Инж-техн.'!H91+Энерг.электр.!H91+Мелиораторы!H91+Экономисты!H91+Бухгалтеры!H91+Экологи!H91+'Др. специал.'!H91</f>
        <v>79</v>
      </c>
      <c r="I91" s="57">
        <f t="shared" ref="I91:I101" si="103">IF(D91=0,0,H91/D91*100)</f>
        <v>52.666666666666664</v>
      </c>
      <c r="J91" s="57">
        <f t="shared" ref="J91:J101" si="104">IF(C91=0,0,H91/C91*100)</f>
        <v>48.466257668711656</v>
      </c>
      <c r="K91" s="56">
        <f>Агрономы!K91+Зоотехники!K91+Ветеринары!K91+Воспр.стада!K91+'Инж-техн.'!K91+Энерг.электр.!K91+Мелиораторы!K91+Экономисты!K91+Бухгалтеры!K91+Экологи!K91+'Др. специал.'!K91</f>
        <v>58</v>
      </c>
      <c r="L91" s="57">
        <f t="shared" si="97"/>
        <v>38.666666666666664</v>
      </c>
      <c r="M91" s="56">
        <f>Агрономы!M91+Зоотехники!M91+Ветеринары!M91+Воспр.стада!M91+'Инж-техн.'!M91+Энерг.электр.!M91+Мелиораторы!M91+Экономисты!M91+Бухгалтеры!M91+Экологи!M91+'Др. специал.'!M91</f>
        <v>21</v>
      </c>
      <c r="N91" s="57">
        <f t="shared" ref="N91:N101" si="105">IF(D91=0,0,M91/D91*100)</f>
        <v>14.000000000000002</v>
      </c>
      <c r="O91" s="56">
        <f>Агрономы!O91+Зоотехники!O91+Ветеринары!O91+Воспр.стада!O91+'Инж-техн.'!O91+Энерг.электр.!O91+Мелиораторы!O91+Экономисты!O91+Бухгалтеры!O91+Экологи!O91+'Др. специал.'!O91</f>
        <v>71</v>
      </c>
      <c r="P91" s="57">
        <f t="shared" ref="P91:P101" si="106">IF(D91=0,0,O91/D91*100)</f>
        <v>47.333333333333336</v>
      </c>
      <c r="Q91" s="56">
        <f>Агрономы!Q91+Зоотехники!Q91+Ветеринары!Q91+Воспр.стада!Q91+'Инж-техн.'!Q91+Энерг.электр.!Q91+Мелиораторы!Q91+Экономисты!Q91+Бухгалтеры!Q91+Экологи!Q91+'Др. специал.'!Q91</f>
        <v>1</v>
      </c>
      <c r="R91" s="57">
        <f t="shared" si="98"/>
        <v>1.4084507042253522</v>
      </c>
      <c r="S91" s="56">
        <f>Агрономы!S91+Зоотехники!S91+Ветеринары!S91+Воспр.стада!S91+'Инж-техн.'!S91+Энерг.электр.!S91+Мелиораторы!S91+Экономисты!S91+Бухгалтеры!S91+Экологи!S91+'Др. специал.'!S91</f>
        <v>4</v>
      </c>
      <c r="T91" s="57">
        <f t="shared" ref="T91:T101" si="107">IF(D91=0,0,S91/D91*100)</f>
        <v>2.666666666666667</v>
      </c>
      <c r="U91" s="56">
        <f>Агрономы!U91+Зоотехники!U91+Ветеринары!U91+Воспр.стада!U91+'Инж-техн.'!U91+Энерг.электр.!U91+Мелиораторы!U91+Экономисты!U91+Бухгалтеры!U91+Экологи!U91+'Др. специал.'!U91</f>
        <v>3</v>
      </c>
      <c r="V91" s="57">
        <f t="shared" si="99"/>
        <v>2</v>
      </c>
      <c r="W91" s="56">
        <f>Агрономы!W91+Зоотехники!W91+Ветеринары!W91+Воспр.стада!W91+'Инж-техн.'!W91+Энерг.электр.!W91+Мелиораторы!W91+Экономисты!W91+Бухгалтеры!W91+Экологи!W91+'Др. специал.'!W91</f>
        <v>0</v>
      </c>
      <c r="X91" s="57">
        <f t="shared" ref="X91:X101" si="108">IF(D91=0,0,W91/D91*100)</f>
        <v>0</v>
      </c>
      <c r="Y91" s="56">
        <f>Агрономы!Y91+Зоотехники!Y91+Ветеринары!Y91+Воспр.стада!Y91+'Инж-техн.'!Y91+Энерг.электр.!Y91+Мелиораторы!Y91+Экономисты!Y91+Бухгалтеры!Y91+Экологи!Y91+'Др. специал.'!Y91</f>
        <v>8</v>
      </c>
      <c r="Z91" s="57">
        <f t="shared" ref="Z91:Z101" si="109">IF(D91=0,0,Y91/D91*100)</f>
        <v>5.3333333333333339</v>
      </c>
      <c r="AA91" s="56">
        <f>Агрономы!AA91+Зоотехники!AA91+Ветеринары!AA91+Воспр.стада!AA91+'Инж-техн.'!AA91+Энерг.электр.!AA91+Мелиораторы!AA91+Экономисты!AA91+Бухгалтеры!AA91+Экологи!AA91+'Др. специал.'!AA91</f>
        <v>5</v>
      </c>
      <c r="AB91" s="57">
        <f t="shared" ref="AB91:AB101" si="110">IF(D91=0,0,AA91/D91*100)</f>
        <v>3.3333333333333335</v>
      </c>
      <c r="AC91" s="57">
        <f t="shared" ref="AC91:AC101" si="111">IF(Y91=0,0,AA91/Y91*100)</f>
        <v>62.5</v>
      </c>
      <c r="AD91" s="56">
        <f>Агрономы!AD91+Зоотехники!AD91+Ветеринары!AD91+Воспр.стада!AD91+'Инж-техн.'!AD91+Энерг.электр.!AD91+Мелиораторы!AD91+Экономисты!AD91+Бухгалтеры!AD91+Экологи!AD91+'Др. специал.'!AD91</f>
        <v>7</v>
      </c>
      <c r="AE91" s="57">
        <f t="shared" si="100"/>
        <v>4.666666666666667</v>
      </c>
      <c r="AF91" s="56">
        <f>Агрономы!AF91+Зоотехники!AF91+Ветеринары!AF91+Воспр.стада!AF91+'Инж-техн.'!AF91+Энерг.электр.!AF91+Мелиораторы!AF91+Экономисты!AF91+Бухгалтеры!AF91+Экологи!AF91+'Др. специал.'!AF91</f>
        <v>0</v>
      </c>
      <c r="AG91" s="55">
        <f t="shared" ref="AG91:AG101" si="112">IF(D91=0,0,AF91/D91*100)</f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56">
        <f>Агрономы!C92+Зоотехники!C92+Ветеринары!C92+Воспр.стада!C92+'Инж-техн.'!C92+Энерг.электр.!C92+Мелиораторы!C92+Экономисты!C92+Бухгалтеры!C92+Экологи!C92+'Др. специал.'!C92</f>
        <v>388</v>
      </c>
      <c r="D92" s="58">
        <f>Агрономы!D92+Зоотехники!D92+Ветеринары!D92+Воспр.стада!D92+'Инж-техн.'!D92+Энерг.электр.!D92+Мелиораторы!D92+Экономисты!D92+Бухгалтеры!D92+Экологи!D92+'Др. специал.'!D92</f>
        <v>374</v>
      </c>
      <c r="E92" s="57">
        <f t="shared" si="101"/>
        <v>96.391752577319593</v>
      </c>
      <c r="F92" s="56">
        <f>Агрономы!F92+Зоотехники!F92+Ветеринары!F92+Воспр.стада!F92+'Инж-техн.'!F92+Энерг.электр.!F92+Мелиораторы!F92+Экономисты!F92+Бухгалтеры!F92+Экологи!F92+'Др. специал.'!F92</f>
        <v>217</v>
      </c>
      <c r="G92" s="57">
        <f t="shared" si="102"/>
        <v>58.021390374331553</v>
      </c>
      <c r="H92" s="56">
        <f>Агрономы!H92+Зоотехники!H92+Ветеринары!H92+Воспр.стада!H92+'Инж-техн.'!H92+Энерг.электр.!H92+Мелиораторы!H92+Экономисты!H92+Бухгалтеры!H92+Экологи!H92+'Др. специал.'!H92</f>
        <v>352</v>
      </c>
      <c r="I92" s="57">
        <f t="shared" si="103"/>
        <v>94.117647058823522</v>
      </c>
      <c r="J92" s="57">
        <f t="shared" si="104"/>
        <v>90.721649484536087</v>
      </c>
      <c r="K92" s="56">
        <f>Агрономы!K92+Зоотехники!K92+Ветеринары!K92+Воспр.стада!K92+'Инж-техн.'!K92+Энерг.электр.!K92+Мелиораторы!K92+Экономисты!K92+Бухгалтеры!K92+Экологи!K92+'Др. специал.'!K92</f>
        <v>227</v>
      </c>
      <c r="L92" s="57">
        <f t="shared" si="97"/>
        <v>60.695187165775401</v>
      </c>
      <c r="M92" s="56">
        <f>Агрономы!M92+Зоотехники!M92+Ветеринары!M92+Воспр.стада!M92+'Инж-техн.'!M92+Энерг.электр.!M92+Мелиораторы!M92+Экономисты!M92+Бухгалтеры!M92+Экологи!M92+'Др. специал.'!M92</f>
        <v>125</v>
      </c>
      <c r="N92" s="57">
        <f t="shared" si="105"/>
        <v>33.422459893048128</v>
      </c>
      <c r="O92" s="56">
        <f>Агрономы!O92+Зоотехники!O92+Ветеринары!O92+Воспр.стада!O92+'Инж-техн.'!O92+Энерг.электр.!O92+Мелиораторы!O92+Экономисты!O92+Бухгалтеры!O92+Экологи!O92+'Др. специал.'!O92</f>
        <v>22</v>
      </c>
      <c r="P92" s="57">
        <f t="shared" si="106"/>
        <v>5.8823529411764701</v>
      </c>
      <c r="Q92" s="56">
        <f>Агрономы!Q92+Зоотехники!Q92+Ветеринары!Q92+Воспр.стада!Q92+'Инж-техн.'!Q92+Энерг.электр.!Q92+Мелиораторы!Q92+Экономисты!Q92+Бухгалтеры!Q92+Экологи!Q92+'Др. специал.'!Q92</f>
        <v>4</v>
      </c>
      <c r="R92" s="57">
        <f t="shared" si="98"/>
        <v>18.181818181818183</v>
      </c>
      <c r="S92" s="56">
        <f>Агрономы!S92+Зоотехники!S92+Ветеринары!S92+Воспр.стада!S92+'Инж-техн.'!S92+Энерг.электр.!S92+Мелиораторы!S92+Экономисты!S92+Бухгалтеры!S92+Экологи!S92+'Др. специал.'!S92</f>
        <v>46</v>
      </c>
      <c r="T92" s="57">
        <f t="shared" si="107"/>
        <v>12.299465240641712</v>
      </c>
      <c r="U92" s="56">
        <f>Агрономы!U92+Зоотехники!U92+Ветеринары!U92+Воспр.стада!U92+'Инж-техн.'!U92+Энерг.электр.!U92+Мелиораторы!U92+Экономисты!U92+Бухгалтеры!U92+Экологи!U92+'Др. специал.'!U92</f>
        <v>68</v>
      </c>
      <c r="V92" s="57">
        <f t="shared" si="99"/>
        <v>18.181818181818183</v>
      </c>
      <c r="W92" s="56">
        <f>Агрономы!W92+Зоотехники!W92+Ветеринары!W92+Воспр.стада!W92+'Инж-техн.'!W92+Энерг.электр.!W92+Мелиораторы!W92+Экономисты!W92+Бухгалтеры!W92+Экологи!W92+'Др. специал.'!W92</f>
        <v>14</v>
      </c>
      <c r="X92" s="57">
        <f t="shared" si="108"/>
        <v>3.7433155080213902</v>
      </c>
      <c r="Y92" s="56">
        <f>Агрономы!Y92+Зоотехники!Y92+Ветеринары!Y92+Воспр.стада!Y92+'Инж-техн.'!Y92+Энерг.электр.!Y92+Мелиораторы!Y92+Экономисты!Y92+Бухгалтеры!Y92+Экологи!Y92+'Др. специал.'!Y92</f>
        <v>89</v>
      </c>
      <c r="Z92" s="57">
        <f t="shared" si="109"/>
        <v>23.796791443850267</v>
      </c>
      <c r="AA92" s="56">
        <f>Агрономы!AA92+Зоотехники!AA92+Ветеринары!AA92+Воспр.стада!AA92+'Инж-техн.'!AA92+Энерг.электр.!AA92+Мелиораторы!AA92+Экономисты!AA92+Бухгалтеры!AA92+Экологи!AA92+'Др. специал.'!AA92</f>
        <v>9</v>
      </c>
      <c r="AB92" s="57">
        <f t="shared" si="110"/>
        <v>2.4064171122994651</v>
      </c>
      <c r="AC92" s="57">
        <f t="shared" si="111"/>
        <v>10.112359550561797</v>
      </c>
      <c r="AD92" s="56">
        <f>Агрономы!AD92+Зоотехники!AD92+Ветеринары!AD92+Воспр.стада!AD92+'Инж-техн.'!AD92+Энерг.электр.!AD92+Мелиораторы!AD92+Экономисты!AD92+Бухгалтеры!AD92+Экологи!AD92+'Др. специал.'!AD92</f>
        <v>26</v>
      </c>
      <c r="AE92" s="57">
        <f t="shared" si="100"/>
        <v>6.9518716577540109</v>
      </c>
      <c r="AF92" s="56">
        <f>Агрономы!AF92+Зоотехники!AF92+Ветеринары!AF92+Воспр.стада!AF92+'Инж-техн.'!AF92+Энерг.электр.!AF92+Мелиораторы!AF92+Экономисты!AF92+Бухгалтеры!AF92+Экологи!AF92+'Др. специал.'!AF92</f>
        <v>0</v>
      </c>
      <c r="AG92" s="55">
        <f t="shared" si="112"/>
        <v>0</v>
      </c>
      <c r="AH92" s="42"/>
      <c r="AI92" s="42"/>
    </row>
    <row r="93" spans="1:35" x14ac:dyDescent="0.25">
      <c r="A93" s="93">
        <f t="shared" ref="A93:A101" si="113">A92+1</f>
        <v>77</v>
      </c>
      <c r="B93" s="96" t="s">
        <v>109</v>
      </c>
      <c r="C93" s="56">
        <f>Агрономы!C93+Зоотехники!C93+Ветеринары!C93+Воспр.стада!C93+'Инж-техн.'!C93+Энерг.электр.!C93+Мелиораторы!C93+Экономисты!C93+Бухгалтеры!C93+Экологи!C93+'Др. специал.'!C93</f>
        <v>150</v>
      </c>
      <c r="D93" s="58">
        <f>Агрономы!D93+Зоотехники!D93+Ветеринары!D93+Воспр.стада!D93+'Инж-техн.'!D93+Энерг.электр.!D93+Мелиораторы!D93+Экономисты!D93+Бухгалтеры!D93+Экологи!D93+'Др. специал.'!D93</f>
        <v>126</v>
      </c>
      <c r="E93" s="57">
        <f t="shared" si="101"/>
        <v>84</v>
      </c>
      <c r="F93" s="56">
        <f>Агрономы!F93+Зоотехники!F93+Ветеринары!F93+Воспр.стада!F93+'Инж-техн.'!F93+Энерг.электр.!F93+Мелиораторы!F93+Экономисты!F93+Бухгалтеры!F93+Экологи!F93+'Др. специал.'!F93</f>
        <v>85</v>
      </c>
      <c r="G93" s="57">
        <f t="shared" si="102"/>
        <v>67.460317460317469</v>
      </c>
      <c r="H93" s="56">
        <f>Агрономы!H93+Зоотехники!H93+Ветеринары!H93+Воспр.стада!H93+'Инж-техн.'!H93+Энерг.электр.!H93+Мелиораторы!H93+Экономисты!H93+Бухгалтеры!H93+Экологи!H93+'Др. специал.'!H93</f>
        <v>101</v>
      </c>
      <c r="I93" s="57">
        <f t="shared" si="103"/>
        <v>80.158730158730165</v>
      </c>
      <c r="J93" s="57">
        <f t="shared" si="104"/>
        <v>67.333333333333329</v>
      </c>
      <c r="K93" s="56">
        <f>Агрономы!K93+Зоотехники!K93+Ветеринары!K93+Воспр.стада!K93+'Инж-техн.'!K93+Энерг.электр.!K93+Мелиораторы!K93+Экономисты!K93+Бухгалтеры!K93+Экологи!K93+'Др. специал.'!K93</f>
        <v>53</v>
      </c>
      <c r="L93" s="57">
        <f t="shared" si="97"/>
        <v>42.063492063492063</v>
      </c>
      <c r="M93" s="56">
        <f>Агрономы!M93+Зоотехники!M93+Ветеринары!M93+Воспр.стада!M93+'Инж-техн.'!M93+Энерг.электр.!M93+Мелиораторы!M93+Экономисты!M93+Бухгалтеры!M93+Экологи!M93+'Др. специал.'!M93</f>
        <v>48</v>
      </c>
      <c r="N93" s="57">
        <f t="shared" si="105"/>
        <v>38.095238095238095</v>
      </c>
      <c r="O93" s="56">
        <f>Агрономы!O93+Зоотехники!O93+Ветеринары!O93+Воспр.стада!O93+'Инж-техн.'!O93+Энерг.электр.!O93+Мелиораторы!O93+Экономисты!O93+Бухгалтеры!O93+Экологи!O93+'Др. специал.'!O93</f>
        <v>25</v>
      </c>
      <c r="P93" s="57">
        <f t="shared" si="106"/>
        <v>19.841269841269842</v>
      </c>
      <c r="Q93" s="56">
        <f>Агрономы!Q93+Зоотехники!Q93+Ветеринары!Q93+Воспр.стада!Q93+'Инж-техн.'!Q93+Энерг.электр.!Q93+Мелиораторы!Q93+Экономисты!Q93+Бухгалтеры!Q93+Экологи!Q93+'Др. специал.'!Q93</f>
        <v>1</v>
      </c>
      <c r="R93" s="57">
        <f t="shared" si="98"/>
        <v>4</v>
      </c>
      <c r="S93" s="56">
        <f>Агрономы!S93+Зоотехники!S93+Ветеринары!S93+Воспр.стада!S93+'Инж-техн.'!S93+Энерг.электр.!S93+Мелиораторы!S93+Экономисты!S93+Бухгалтеры!S93+Экологи!S93+'Др. специал.'!S93</f>
        <v>9</v>
      </c>
      <c r="T93" s="57">
        <f t="shared" si="107"/>
        <v>7.1428571428571423</v>
      </c>
      <c r="U93" s="56">
        <f>Агрономы!U93+Зоотехники!U93+Ветеринары!U93+Воспр.стада!U93+'Инж-техн.'!U93+Энерг.электр.!U93+Мелиораторы!U93+Экономисты!U93+Бухгалтеры!U93+Экологи!U93+'Др. специал.'!U93</f>
        <v>22</v>
      </c>
      <c r="V93" s="57">
        <f t="shared" si="99"/>
        <v>17.460317460317459</v>
      </c>
      <c r="W93" s="56">
        <f>Агрономы!W93+Зоотехники!W93+Ветеринары!W93+Воспр.стада!W93+'Инж-техн.'!W93+Энерг.электр.!W93+Мелиораторы!W93+Экономисты!W93+Бухгалтеры!W93+Экологи!W93+'Др. специал.'!W93</f>
        <v>2</v>
      </c>
      <c r="X93" s="57">
        <f t="shared" si="108"/>
        <v>1.5873015873015872</v>
      </c>
      <c r="Y93" s="56">
        <f>Агрономы!Y93+Зоотехники!Y93+Ветеринары!Y93+Воспр.стада!Y93+'Инж-техн.'!Y93+Энерг.электр.!Y93+Мелиораторы!Y93+Экономисты!Y93+Бухгалтеры!Y93+Экологи!Y93+'Др. специал.'!Y93</f>
        <v>9</v>
      </c>
      <c r="Z93" s="57">
        <f t="shared" si="109"/>
        <v>7.1428571428571423</v>
      </c>
      <c r="AA93" s="56">
        <f>Агрономы!AA93+Зоотехники!AA93+Ветеринары!AA93+Воспр.стада!AA93+'Инж-техн.'!AA93+Энерг.электр.!AA93+Мелиораторы!AA93+Экономисты!AA93+Бухгалтеры!AA93+Экологи!AA93+'Др. специал.'!AA93</f>
        <v>3</v>
      </c>
      <c r="AB93" s="57">
        <f t="shared" si="110"/>
        <v>2.3809523809523809</v>
      </c>
      <c r="AC93" s="57">
        <f t="shared" si="111"/>
        <v>33.333333333333329</v>
      </c>
      <c r="AD93" s="56">
        <f>Агрономы!AD93+Зоотехники!AD93+Ветеринары!AD93+Воспр.стада!AD93+'Инж-техн.'!AD93+Энерг.электр.!AD93+Мелиораторы!AD93+Экономисты!AD93+Бухгалтеры!AD93+Экологи!AD93+'Др. специал.'!AD93</f>
        <v>14</v>
      </c>
      <c r="AE93" s="57">
        <f t="shared" si="100"/>
        <v>11.111111111111111</v>
      </c>
      <c r="AF93" s="56">
        <f>Агрономы!AF93+Зоотехники!AF93+Ветеринары!AF93+Воспр.стада!AF93+'Инж-техн.'!AF93+Энерг.электр.!AF93+Мелиораторы!AF93+Экономисты!AF93+Бухгалтеры!AF93+Экологи!AF93+'Др. специал.'!AF93</f>
        <v>0</v>
      </c>
      <c r="AG93" s="55">
        <f t="shared" si="112"/>
        <v>0</v>
      </c>
      <c r="AH93" s="42"/>
      <c r="AI93" s="42"/>
    </row>
    <row r="94" spans="1:35" x14ac:dyDescent="0.25">
      <c r="A94" s="93">
        <f t="shared" si="113"/>
        <v>78</v>
      </c>
      <c r="B94" s="96" t="s">
        <v>119</v>
      </c>
      <c r="C94" s="56">
        <f>Агрономы!C94+Зоотехники!C94+Ветеринары!C94+Воспр.стада!C94+'Инж-техн.'!C94+Энерг.электр.!C94+Мелиораторы!C94+Экономисты!C94+Бухгалтеры!C94+Экологи!C94+'Др. специал.'!C94</f>
        <v>147</v>
      </c>
      <c r="D94" s="58">
        <f>Агрономы!D94+Зоотехники!D94+Ветеринары!D94+Воспр.стада!D94+'Инж-техн.'!D94+Энерг.электр.!D94+Мелиораторы!D94+Экономисты!D94+Бухгалтеры!D94+Экологи!D94+'Др. специал.'!D94</f>
        <v>115</v>
      </c>
      <c r="E94" s="57">
        <f t="shared" si="101"/>
        <v>78.231292517006807</v>
      </c>
      <c r="F94" s="56">
        <f>Агрономы!F94+Зоотехники!F94+Ветеринары!F94+Воспр.стада!F94+'Инж-техн.'!F94+Энерг.электр.!F94+Мелиораторы!F94+Экономисты!F94+Бухгалтеры!F94+Экологи!F94+'Др. специал.'!F94</f>
        <v>77</v>
      </c>
      <c r="G94" s="57">
        <f t="shared" si="102"/>
        <v>66.956521739130437</v>
      </c>
      <c r="H94" s="56">
        <f>Агрономы!H94+Зоотехники!H94+Ветеринары!H94+Воспр.стада!H94+'Инж-техн.'!H94+Энерг.электр.!H94+Мелиораторы!H94+Экономисты!H94+Бухгалтеры!H94+Экологи!H94+'Др. специал.'!H94</f>
        <v>99</v>
      </c>
      <c r="I94" s="57">
        <f t="shared" si="103"/>
        <v>86.08695652173914</v>
      </c>
      <c r="J94" s="57">
        <f t="shared" si="104"/>
        <v>67.346938775510196</v>
      </c>
      <c r="K94" s="56">
        <f>Агрономы!K94+Зоотехники!K94+Ветеринары!K94+Воспр.стада!K94+'Инж-техн.'!K94+Энерг.электр.!K94+Мелиораторы!K94+Экономисты!K94+Бухгалтеры!K94+Экологи!K94+'Др. специал.'!K94</f>
        <v>59</v>
      </c>
      <c r="L94" s="57">
        <f t="shared" si="97"/>
        <v>51.304347826086961</v>
      </c>
      <c r="M94" s="56">
        <f>Агрономы!M94+Зоотехники!M94+Ветеринары!M94+Воспр.стада!M94+'Инж-техн.'!M94+Энерг.электр.!M94+Мелиораторы!M94+Экономисты!M94+Бухгалтеры!M94+Экологи!M94+'Др. специал.'!M94</f>
        <v>40</v>
      </c>
      <c r="N94" s="57">
        <f t="shared" si="105"/>
        <v>34.782608695652172</v>
      </c>
      <c r="O94" s="56">
        <f>Агрономы!O94+Зоотехники!O94+Ветеринары!O94+Воспр.стада!O94+'Инж-техн.'!O94+Энерг.электр.!O94+Мелиораторы!O94+Экономисты!O94+Бухгалтеры!O94+Экологи!O94+'Др. специал.'!O94</f>
        <v>16</v>
      </c>
      <c r="P94" s="57">
        <f t="shared" si="106"/>
        <v>13.913043478260869</v>
      </c>
      <c r="Q94" s="56">
        <f>Агрономы!Q94+Зоотехники!Q94+Ветеринары!Q94+Воспр.стада!Q94+'Инж-техн.'!Q94+Энерг.электр.!Q94+Мелиораторы!Q94+Экономисты!Q94+Бухгалтеры!Q94+Экологи!Q94+'Др. специал.'!Q94</f>
        <v>0</v>
      </c>
      <c r="R94" s="57">
        <f t="shared" si="98"/>
        <v>0</v>
      </c>
      <c r="S94" s="56">
        <f>Агрономы!S94+Зоотехники!S94+Ветеринары!S94+Воспр.стада!S94+'Инж-техн.'!S94+Энерг.электр.!S94+Мелиораторы!S94+Экономисты!S94+Бухгалтеры!S94+Экологи!S94+'Др. специал.'!S94</f>
        <v>21</v>
      </c>
      <c r="T94" s="57">
        <f t="shared" si="107"/>
        <v>18.260869565217391</v>
      </c>
      <c r="U94" s="56">
        <f>Агрономы!U94+Зоотехники!U94+Ветеринары!U94+Воспр.стада!U94+'Инж-техн.'!U94+Энерг.электр.!U94+Мелиораторы!U94+Экономисты!U94+Бухгалтеры!U94+Экологи!U94+'Др. специал.'!U94</f>
        <v>15</v>
      </c>
      <c r="V94" s="57">
        <f t="shared" si="99"/>
        <v>13.043478260869565</v>
      </c>
      <c r="W94" s="56">
        <f>Агрономы!W94+Зоотехники!W94+Ветеринары!W94+Воспр.стада!W94+'Инж-техн.'!W94+Энерг.электр.!W94+Мелиораторы!W94+Экономисты!W94+Бухгалтеры!W94+Экологи!W94+'Др. специал.'!W94</f>
        <v>0</v>
      </c>
      <c r="X94" s="57">
        <f t="shared" si="108"/>
        <v>0</v>
      </c>
      <c r="Y94" s="56">
        <f>Агрономы!Y94+Зоотехники!Y94+Ветеринары!Y94+Воспр.стада!Y94+'Инж-техн.'!Y94+Энерг.электр.!Y94+Мелиораторы!Y94+Экономисты!Y94+Бухгалтеры!Y94+Экологи!Y94+'Др. специал.'!Y94</f>
        <v>32</v>
      </c>
      <c r="Z94" s="57">
        <f t="shared" si="109"/>
        <v>27.826086956521738</v>
      </c>
      <c r="AA94" s="56">
        <f>Агрономы!AA94+Зоотехники!AA94+Ветеринары!AA94+Воспр.стада!AA94+'Инж-техн.'!AA94+Энерг.электр.!AA94+Мелиораторы!AA94+Экономисты!AA94+Бухгалтеры!AA94+Экологи!AA94+'Др. специал.'!AA94</f>
        <v>7</v>
      </c>
      <c r="AB94" s="57">
        <f t="shared" si="110"/>
        <v>6.0869565217391308</v>
      </c>
      <c r="AC94" s="57">
        <f t="shared" si="111"/>
        <v>21.875</v>
      </c>
      <c r="AD94" s="56">
        <f>Агрономы!AD94+Зоотехники!AD94+Ветеринары!AD94+Воспр.стада!AD94+'Инж-техн.'!AD94+Энерг.электр.!AD94+Мелиораторы!AD94+Экономисты!AD94+Бухгалтеры!AD94+Экологи!AD94+'Др. специал.'!AD94</f>
        <v>18</v>
      </c>
      <c r="AE94" s="57">
        <f t="shared" si="100"/>
        <v>15.65217391304348</v>
      </c>
      <c r="AF94" s="56">
        <f>Агрономы!AF94+Зоотехники!AF94+Ветеринары!AF94+Воспр.стада!AF94+'Инж-техн.'!AF94+Энерг.электр.!AF94+Мелиораторы!AF94+Экономисты!AF94+Бухгалтеры!AF94+Экологи!AF94+'Др. специал.'!AF94</f>
        <v>0</v>
      </c>
      <c r="AG94" s="55">
        <f t="shared" si="112"/>
        <v>0</v>
      </c>
      <c r="AH94" s="42"/>
      <c r="AI94" s="42"/>
    </row>
    <row r="95" spans="1:35" x14ac:dyDescent="0.25">
      <c r="A95" s="93">
        <f t="shared" si="113"/>
        <v>79</v>
      </c>
      <c r="B95" s="96" t="s">
        <v>120</v>
      </c>
      <c r="C95" s="56">
        <f>Агрономы!C95+Зоотехники!C95+Ветеринары!C95+Воспр.стада!C95+'Инж-техн.'!C95+Энерг.электр.!C95+Мелиораторы!C95+Экономисты!C95+Бухгалтеры!C95+Экологи!C95+'Др. специал.'!C95</f>
        <v>877</v>
      </c>
      <c r="D95" s="58">
        <f>Агрономы!D95+Зоотехники!D95+Ветеринары!D95+Воспр.стада!D95+'Инж-техн.'!D95+Энерг.электр.!D95+Мелиораторы!D95+Экономисты!D95+Бухгалтеры!D95+Экологи!D95+'Др. специал.'!D95</f>
        <v>763</v>
      </c>
      <c r="E95" s="57">
        <f t="shared" si="101"/>
        <v>87.001140250855187</v>
      </c>
      <c r="F95" s="56">
        <f>Агрономы!F95+Зоотехники!F95+Ветеринары!F95+Воспр.стада!F95+'Инж-техн.'!F95+Энерг.электр.!F95+Мелиораторы!F95+Экономисты!F95+Бухгалтеры!F95+Экологи!F95+'Др. специал.'!F95</f>
        <v>384</v>
      </c>
      <c r="G95" s="57">
        <f t="shared" si="102"/>
        <v>50.327653997378761</v>
      </c>
      <c r="H95" s="56">
        <f>Агрономы!H95+Зоотехники!H95+Ветеринары!H95+Воспр.стада!H95+'Инж-техн.'!H95+Энерг.электр.!H95+Мелиораторы!H95+Экономисты!H95+Бухгалтеры!H95+Экологи!H95+'Др. специал.'!H95</f>
        <v>694</v>
      </c>
      <c r="I95" s="57">
        <f t="shared" si="103"/>
        <v>90.956749672346007</v>
      </c>
      <c r="J95" s="57">
        <f t="shared" si="104"/>
        <v>79.133409350057022</v>
      </c>
      <c r="K95" s="56">
        <f>Агрономы!K95+Зоотехники!K95+Ветеринары!K95+Воспр.стада!K95+'Инж-техн.'!K95+Энерг.электр.!K95+Мелиораторы!K95+Экономисты!K95+Бухгалтеры!K95+Экологи!K95+'Др. специал.'!K95</f>
        <v>365</v>
      </c>
      <c r="L95" s="57">
        <f t="shared" si="97"/>
        <v>47.83748361730013</v>
      </c>
      <c r="M95" s="56">
        <f>Агрономы!M95+Зоотехники!M95+Ветеринары!M95+Воспр.стада!M95+'Инж-техн.'!M95+Энерг.электр.!M95+Мелиораторы!M95+Экономисты!M95+Бухгалтеры!M95+Экологи!M95+'Др. специал.'!M95</f>
        <v>329</v>
      </c>
      <c r="N95" s="57">
        <f t="shared" si="105"/>
        <v>43.119266055045877</v>
      </c>
      <c r="O95" s="56">
        <f>Агрономы!O95+Зоотехники!O95+Ветеринары!O95+Воспр.стада!O95+'Инж-техн.'!O95+Энерг.электр.!O95+Мелиораторы!O95+Экономисты!O95+Бухгалтеры!O95+Экологи!O95+'Др. специал.'!O95</f>
        <v>69</v>
      </c>
      <c r="P95" s="57">
        <f t="shared" si="106"/>
        <v>9.0432503276539968</v>
      </c>
      <c r="Q95" s="56">
        <f>Агрономы!Q95+Зоотехники!Q95+Ветеринары!Q95+Воспр.стада!Q95+'Инж-техн.'!Q95+Энерг.электр.!Q95+Мелиораторы!Q95+Экономисты!Q95+Бухгалтеры!Q95+Экологи!Q95+'Др. специал.'!Q95</f>
        <v>6</v>
      </c>
      <c r="R95" s="57">
        <f t="shared" si="98"/>
        <v>8.695652173913043</v>
      </c>
      <c r="S95" s="56">
        <f>Агрономы!S95+Зоотехники!S95+Ветеринары!S95+Воспр.стада!S95+'Инж-техн.'!S95+Энерг.электр.!S95+Мелиораторы!S95+Экономисты!S95+Бухгалтеры!S95+Экологи!S95+'Др. специал.'!S95</f>
        <v>93</v>
      </c>
      <c r="T95" s="57">
        <f t="shared" si="107"/>
        <v>12.18872870249017</v>
      </c>
      <c r="U95" s="56">
        <f>Агрономы!U95+Зоотехники!U95+Ветеринары!U95+Воспр.стада!U95+'Инж-техн.'!U95+Энерг.электр.!U95+Мелиораторы!U95+Экономисты!U95+Бухгалтеры!U95+Экологи!U95+'Др. специал.'!U95</f>
        <v>83</v>
      </c>
      <c r="V95" s="57">
        <f t="shared" si="99"/>
        <v>10.878112712975097</v>
      </c>
      <c r="W95" s="56">
        <f>Агрономы!W95+Зоотехники!W95+Ветеринары!W95+Воспр.стада!W95+'Инж-техн.'!W95+Энерг.электр.!W95+Мелиораторы!W95+Экономисты!W95+Бухгалтеры!W95+Экологи!W95+'Др. специал.'!W95</f>
        <v>19</v>
      </c>
      <c r="X95" s="57">
        <f t="shared" si="108"/>
        <v>2.490170380078637</v>
      </c>
      <c r="Y95" s="56">
        <f>Агрономы!Y95+Зоотехники!Y95+Ветеринары!Y95+Воспр.стада!Y95+'Инж-техн.'!Y95+Энерг.электр.!Y95+Мелиораторы!Y95+Экономисты!Y95+Бухгалтеры!Y95+Экологи!Y95+'Др. специал.'!Y95</f>
        <v>155</v>
      </c>
      <c r="Z95" s="57">
        <f t="shared" si="109"/>
        <v>20.314547837483619</v>
      </c>
      <c r="AA95" s="56">
        <f>Агрономы!AA95+Зоотехники!AA95+Ветеринары!AA95+Воспр.стада!AA95+'Инж-техн.'!AA95+Энерг.электр.!AA95+Мелиораторы!AA95+Экономисты!AA95+Бухгалтеры!AA95+Экологи!AA95+'Др. специал.'!AA95</f>
        <v>1</v>
      </c>
      <c r="AB95" s="57">
        <f t="shared" si="110"/>
        <v>0.13106159895150721</v>
      </c>
      <c r="AC95" s="57">
        <f t="shared" si="111"/>
        <v>0.64516129032258063</v>
      </c>
      <c r="AD95" s="56">
        <f>Агрономы!AD95+Зоотехники!AD95+Ветеринары!AD95+Воспр.стада!AD95+'Инж-техн.'!AD95+Энерг.электр.!AD95+Мелиораторы!AD95+Экономисты!AD95+Бухгалтеры!AD95+Экологи!AD95+'Др. специал.'!AD95</f>
        <v>61</v>
      </c>
      <c r="AE95" s="57">
        <f t="shared" si="100"/>
        <v>7.9947575360419396</v>
      </c>
      <c r="AF95" s="56">
        <f>Агрономы!AF95+Зоотехники!AF95+Ветеринары!AF95+Воспр.стада!AF95+'Инж-техн.'!AF95+Энерг.электр.!AF95+Мелиораторы!AF95+Экономисты!AF95+Бухгалтеры!AF95+Экологи!AF95+'Др. специал.'!AF95</f>
        <v>0</v>
      </c>
      <c r="AG95" s="55">
        <f t="shared" si="112"/>
        <v>0</v>
      </c>
      <c r="AH95" s="42"/>
      <c r="AI95" s="42"/>
    </row>
    <row r="96" spans="1:35" x14ac:dyDescent="0.25">
      <c r="A96" s="93">
        <f t="shared" si="113"/>
        <v>80</v>
      </c>
      <c r="B96" s="96" t="s">
        <v>121</v>
      </c>
      <c r="C96" s="56">
        <f>Агрономы!C96+Зоотехники!C96+Ветеринары!C96+Воспр.стада!C96+'Инж-техн.'!C96+Энерг.электр.!C96+Мелиораторы!C96+Экономисты!C96+Бухгалтеры!C96+Экологи!C96+'Др. специал.'!C96</f>
        <v>107</v>
      </c>
      <c r="D96" s="58">
        <f>Агрономы!D96+Зоотехники!D96+Ветеринары!D96+Воспр.стада!D96+'Инж-техн.'!D96+Энерг.электр.!D96+Мелиораторы!D96+Экономисты!D96+Бухгалтеры!D96+Экологи!D96+'Др. специал.'!D96</f>
        <v>82</v>
      </c>
      <c r="E96" s="57">
        <f t="shared" si="101"/>
        <v>76.63551401869158</v>
      </c>
      <c r="F96" s="56">
        <f>Агрономы!F96+Зоотехники!F96+Ветеринары!F96+Воспр.стада!F96+'Инж-техн.'!F96+Энерг.электр.!F96+Мелиораторы!F96+Экономисты!F96+Бухгалтеры!F96+Экологи!F96+'Др. специал.'!F96</f>
        <v>53</v>
      </c>
      <c r="G96" s="57">
        <f t="shared" si="102"/>
        <v>64.634146341463421</v>
      </c>
      <c r="H96" s="56">
        <f>Агрономы!H96+Зоотехники!H96+Ветеринары!H96+Воспр.стада!H96+'Инж-техн.'!H96+Энерг.электр.!H96+Мелиораторы!H96+Экономисты!H96+Бухгалтеры!H96+Экологи!H96+'Др. специал.'!H96</f>
        <v>71</v>
      </c>
      <c r="I96" s="57">
        <f t="shared" si="103"/>
        <v>86.58536585365853</v>
      </c>
      <c r="J96" s="57">
        <f t="shared" si="104"/>
        <v>66.355140186915889</v>
      </c>
      <c r="K96" s="56">
        <f>Агрономы!K96+Зоотехники!K96+Ветеринары!K96+Воспр.стада!K96+'Инж-техн.'!K96+Энерг.электр.!K96+Мелиораторы!K96+Экономисты!K96+Бухгалтеры!K96+Экологи!K96+'Др. специал.'!K96</f>
        <v>41</v>
      </c>
      <c r="L96" s="57">
        <f t="shared" si="97"/>
        <v>50</v>
      </c>
      <c r="M96" s="56">
        <f>Агрономы!M96+Зоотехники!M96+Ветеринары!M96+Воспр.стада!M96+'Инж-техн.'!M96+Энерг.электр.!M96+Мелиораторы!M96+Экономисты!M96+Бухгалтеры!M96+Экологи!M96+'Др. специал.'!M96</f>
        <v>30</v>
      </c>
      <c r="N96" s="57">
        <f t="shared" si="105"/>
        <v>36.585365853658537</v>
      </c>
      <c r="O96" s="56">
        <f>Агрономы!O96+Зоотехники!O96+Ветеринары!O96+Воспр.стада!O96+'Инж-техн.'!O96+Энерг.электр.!O96+Мелиораторы!O96+Экономисты!O96+Бухгалтеры!O96+Экологи!O96+'Др. специал.'!O96</f>
        <v>11</v>
      </c>
      <c r="P96" s="57">
        <f t="shared" si="106"/>
        <v>13.414634146341465</v>
      </c>
      <c r="Q96" s="56">
        <f>Агрономы!Q96+Зоотехники!Q96+Ветеринары!Q96+Воспр.стада!Q96+'Инж-техн.'!Q96+Энерг.электр.!Q96+Мелиораторы!Q96+Экономисты!Q96+Бухгалтеры!Q96+Экологи!Q96+'Др. специал.'!Q96</f>
        <v>0</v>
      </c>
      <c r="R96" s="57">
        <f t="shared" si="98"/>
        <v>0</v>
      </c>
      <c r="S96" s="56">
        <f>Агрономы!S96+Зоотехники!S96+Ветеринары!S96+Воспр.стада!S96+'Инж-техн.'!S96+Энерг.электр.!S96+Мелиораторы!S96+Экономисты!S96+Бухгалтеры!S96+Экологи!S96+'Др. специал.'!S96</f>
        <v>2</v>
      </c>
      <c r="T96" s="57">
        <f t="shared" si="107"/>
        <v>2.4390243902439024</v>
      </c>
      <c r="U96" s="56">
        <f>Агрономы!U96+Зоотехники!U96+Ветеринары!U96+Воспр.стада!U96+'Инж-техн.'!U96+Энерг.электр.!U96+Мелиораторы!U96+Экономисты!U96+Бухгалтеры!U96+Экологи!U96+'Др. специал.'!U96</f>
        <v>10</v>
      </c>
      <c r="V96" s="57">
        <f t="shared" si="99"/>
        <v>12.195121951219512</v>
      </c>
      <c r="W96" s="56">
        <f>Агрономы!W96+Зоотехники!W96+Ветеринары!W96+Воспр.стада!W96+'Инж-техн.'!W96+Энерг.электр.!W96+Мелиораторы!W96+Экономисты!W96+Бухгалтеры!W96+Экологи!W96+'Др. специал.'!W96</f>
        <v>1</v>
      </c>
      <c r="X96" s="57">
        <f t="shared" si="108"/>
        <v>1.2195121951219512</v>
      </c>
      <c r="Y96" s="56">
        <f>Агрономы!Y96+Зоотехники!Y96+Ветеринары!Y96+Воспр.стада!Y96+'Инж-техн.'!Y96+Энерг.электр.!Y96+Мелиораторы!Y96+Экономисты!Y96+Бухгалтеры!Y96+Экологи!Y96+'Др. специал.'!Y96</f>
        <v>34</v>
      </c>
      <c r="Z96" s="57">
        <f t="shared" si="109"/>
        <v>41.463414634146339</v>
      </c>
      <c r="AA96" s="56">
        <f>Агрономы!AA96+Зоотехники!AA96+Ветеринары!AA96+Воспр.стада!AA96+'Инж-техн.'!AA96+Энерг.электр.!AA96+Мелиораторы!AA96+Экономисты!AA96+Бухгалтеры!AA96+Экологи!AA96+'Др. специал.'!AA96</f>
        <v>3</v>
      </c>
      <c r="AB96" s="57">
        <f t="shared" si="110"/>
        <v>3.6585365853658534</v>
      </c>
      <c r="AC96" s="57">
        <f t="shared" si="111"/>
        <v>8.8235294117647065</v>
      </c>
      <c r="AD96" s="56">
        <f>Агрономы!AD96+Зоотехники!AD96+Ветеринары!AD96+Воспр.стада!AD96+'Инж-техн.'!AD96+Энерг.электр.!AD96+Мелиораторы!AD96+Экономисты!AD96+Бухгалтеры!AD96+Экологи!AD96+'Др. специал.'!AD96</f>
        <v>31</v>
      </c>
      <c r="AE96" s="57">
        <f t="shared" si="100"/>
        <v>37.804878048780488</v>
      </c>
      <c r="AF96" s="56">
        <f>Агрономы!AF96+Зоотехники!AF96+Ветеринары!AF96+Воспр.стада!AF96+'Инж-техн.'!AF96+Энерг.электр.!AF96+Мелиораторы!AF96+Экономисты!AF96+Бухгалтеры!AF96+Экологи!AF96+'Др. специал.'!AF96</f>
        <v>8</v>
      </c>
      <c r="AG96" s="55">
        <f t="shared" si="112"/>
        <v>9.7560975609756095</v>
      </c>
      <c r="AH96" s="42"/>
      <c r="AI96" s="42"/>
    </row>
    <row r="97" spans="1:35" x14ac:dyDescent="0.25">
      <c r="A97" s="93">
        <f t="shared" si="113"/>
        <v>81</v>
      </c>
      <c r="B97" s="96" t="s">
        <v>122</v>
      </c>
      <c r="C97" s="56">
        <f>Агрономы!C97+Зоотехники!C97+Ветеринары!C97+Воспр.стада!C97+'Инж-техн.'!C97+Энерг.электр.!C97+Мелиораторы!C97+Экономисты!C97+Бухгалтеры!C97+Экологи!C97+'Др. специал.'!C97</f>
        <v>770</v>
      </c>
      <c r="D97" s="58">
        <f>Агрономы!D97+Зоотехники!D97+Ветеринары!D97+Воспр.стада!D97+'Инж-техн.'!D97+Энерг.электр.!D97+Мелиораторы!D97+Экономисты!D97+Бухгалтеры!D97+Экологи!D97+'Др. специал.'!D97</f>
        <v>692</v>
      </c>
      <c r="E97" s="57">
        <f t="shared" si="101"/>
        <v>89.870129870129873</v>
      </c>
      <c r="F97" s="56">
        <f>Агрономы!F97+Зоотехники!F97+Ветеринары!F97+Воспр.стада!F97+'Инж-техн.'!F97+Энерг.электр.!F97+Мелиораторы!F97+Экономисты!F97+Бухгалтеры!F97+Экологи!F97+'Др. специал.'!F97</f>
        <v>383</v>
      </c>
      <c r="G97" s="57">
        <f t="shared" si="102"/>
        <v>55.346820809248555</v>
      </c>
      <c r="H97" s="56">
        <f>Агрономы!H97+Зоотехники!H97+Ветеринары!H97+Воспр.стада!H97+'Инж-техн.'!H97+Энерг.электр.!H97+Мелиораторы!H97+Экономисты!H97+Бухгалтеры!H97+Экологи!H97+'Др. специал.'!H97</f>
        <v>603</v>
      </c>
      <c r="I97" s="57">
        <f t="shared" si="103"/>
        <v>87.138728323699425</v>
      </c>
      <c r="J97" s="57">
        <f t="shared" si="104"/>
        <v>78.311688311688314</v>
      </c>
      <c r="K97" s="56">
        <f>Агрономы!K97+Зоотехники!K97+Ветеринары!K97+Воспр.стада!K97+'Инж-техн.'!K97+Энерг.электр.!K97+Мелиораторы!K97+Экономисты!K97+Бухгалтеры!K97+Экологи!K97+'Др. специал.'!K97</f>
        <v>346</v>
      </c>
      <c r="L97" s="57">
        <f t="shared" si="97"/>
        <v>50</v>
      </c>
      <c r="M97" s="56">
        <f>Агрономы!M97+Зоотехники!M97+Ветеринары!M97+Воспр.стада!M97+'Инж-техн.'!M97+Энерг.электр.!M97+Мелиораторы!M97+Экономисты!M97+Бухгалтеры!M97+Экологи!M97+'Др. специал.'!M97</f>
        <v>257</v>
      </c>
      <c r="N97" s="57">
        <f t="shared" si="105"/>
        <v>37.138728323699425</v>
      </c>
      <c r="O97" s="56">
        <f>Агрономы!O97+Зоотехники!O97+Ветеринары!O97+Воспр.стада!O97+'Инж-техн.'!O97+Энерг.электр.!O97+Мелиораторы!O97+Экономисты!O97+Бухгалтеры!O97+Экологи!O97+'Др. специал.'!O97</f>
        <v>89</v>
      </c>
      <c r="P97" s="57">
        <f t="shared" si="106"/>
        <v>12.861271676300579</v>
      </c>
      <c r="Q97" s="56">
        <f>Агрономы!Q97+Зоотехники!Q97+Ветеринары!Q97+Воспр.стада!Q97+'Инж-техн.'!Q97+Энерг.электр.!Q97+Мелиораторы!Q97+Экономисты!Q97+Бухгалтеры!Q97+Экологи!Q97+'Др. специал.'!Q97</f>
        <v>1</v>
      </c>
      <c r="R97" s="57">
        <f t="shared" si="98"/>
        <v>1.1235955056179776</v>
      </c>
      <c r="S97" s="56">
        <f>Агрономы!S97+Зоотехники!S97+Ветеринары!S97+Воспр.стада!S97+'Инж-техн.'!S97+Энерг.электр.!S97+Мелиораторы!S97+Экономисты!S97+Бухгалтеры!S97+Экологи!S97+'Др. специал.'!S97</f>
        <v>122</v>
      </c>
      <c r="T97" s="57">
        <f t="shared" si="107"/>
        <v>17.630057803468208</v>
      </c>
      <c r="U97" s="56">
        <f>Агрономы!U97+Зоотехники!U97+Ветеринары!U97+Воспр.стада!U97+'Инж-техн.'!U97+Энерг.электр.!U97+Мелиораторы!U97+Экономисты!U97+Бухгалтеры!U97+Экологи!U97+'Др. специал.'!U97</f>
        <v>78</v>
      </c>
      <c r="V97" s="57">
        <f t="shared" si="99"/>
        <v>11.271676300578035</v>
      </c>
      <c r="W97" s="56">
        <f>Агрономы!W97+Зоотехники!W97+Ветеринары!W97+Воспр.стада!W97+'Инж-техн.'!W97+Энерг.электр.!W97+Мелиораторы!W97+Экономисты!W97+Бухгалтеры!W97+Экологи!W97+'Др. специал.'!W97</f>
        <v>14</v>
      </c>
      <c r="X97" s="57">
        <f t="shared" si="108"/>
        <v>2.0231213872832372</v>
      </c>
      <c r="Y97" s="56">
        <f>Агрономы!Y97+Зоотехники!Y97+Ветеринары!Y97+Воспр.стада!Y97+'Инж-техн.'!Y97+Энерг.электр.!Y97+Мелиораторы!Y97+Экономисты!Y97+Бухгалтеры!Y97+Экологи!Y97+'Др. специал.'!Y97</f>
        <v>97</v>
      </c>
      <c r="Z97" s="57">
        <f t="shared" si="109"/>
        <v>14.017341040462428</v>
      </c>
      <c r="AA97" s="56">
        <f>Агрономы!AA97+Зоотехники!AA97+Ветеринары!AA97+Воспр.стада!AA97+'Инж-техн.'!AA97+Энерг.электр.!AA97+Мелиораторы!AA97+Экономисты!AA97+Бухгалтеры!AA97+Экологи!AA97+'Др. специал.'!AA97</f>
        <v>9</v>
      </c>
      <c r="AB97" s="57">
        <f t="shared" si="110"/>
        <v>1.300578034682081</v>
      </c>
      <c r="AC97" s="57">
        <f t="shared" si="111"/>
        <v>9.2783505154639183</v>
      </c>
      <c r="AD97" s="56">
        <f>Агрономы!AD97+Зоотехники!AD97+Ветеринары!AD97+Воспр.стада!AD97+'Инж-техн.'!AD97+Энерг.электр.!AD97+Мелиораторы!AD97+Экономисты!AD97+Бухгалтеры!AD97+Экологи!AD97+'Др. специал.'!AD97</f>
        <v>85</v>
      </c>
      <c r="AE97" s="57">
        <f t="shared" si="100"/>
        <v>12.283236994219653</v>
      </c>
      <c r="AF97" s="56">
        <f>Агрономы!AF97+Зоотехники!AF97+Ветеринары!AF97+Воспр.стада!AF97+'Инж-техн.'!AF97+Энерг.электр.!AF97+Мелиораторы!AF97+Экономисты!AF97+Бухгалтеры!AF97+Экологи!AF97+'Др. специал.'!AF97</f>
        <v>0</v>
      </c>
      <c r="AG97" s="55">
        <f t="shared" si="112"/>
        <v>0</v>
      </c>
      <c r="AH97" s="42"/>
      <c r="AI97" s="42"/>
    </row>
    <row r="98" spans="1:35" x14ac:dyDescent="0.25">
      <c r="A98" s="93">
        <f t="shared" si="113"/>
        <v>82</v>
      </c>
      <c r="B98" s="96" t="s">
        <v>123</v>
      </c>
      <c r="C98" s="56">
        <f>Агрономы!C98+Зоотехники!C98+Ветеринары!C98+Воспр.стада!C98+'Инж-техн.'!C98+Энерг.электр.!C98+Мелиораторы!C98+Экономисты!C98+Бухгалтеры!C98+Экологи!C98+'Др. специал.'!C98</f>
        <v>46</v>
      </c>
      <c r="D98" s="58">
        <f>Агрономы!D98+Зоотехники!D98+Ветеринары!D98+Воспр.стада!D98+'Инж-техн.'!D98+Энерг.электр.!D98+Мелиораторы!D98+Экономисты!D98+Бухгалтеры!D98+Экологи!D98+'Др. специал.'!D98</f>
        <v>46</v>
      </c>
      <c r="E98" s="57">
        <f t="shared" si="101"/>
        <v>100</v>
      </c>
      <c r="F98" s="56">
        <f>Агрономы!F98+Зоотехники!F98+Ветеринары!F98+Воспр.стада!F98+'Инж-техн.'!F98+Энерг.электр.!F98+Мелиораторы!F98+Экономисты!F98+Бухгалтеры!F98+Экологи!F98+'Др. специал.'!F98</f>
        <v>20</v>
      </c>
      <c r="G98" s="57">
        <f t="shared" si="102"/>
        <v>43.478260869565219</v>
      </c>
      <c r="H98" s="56">
        <f>Агрономы!H98+Зоотехники!H98+Ветеринары!H98+Воспр.стада!H98+'Инж-техн.'!H98+Энерг.электр.!H98+Мелиораторы!H98+Экономисты!H98+Бухгалтеры!H98+Экологи!H98+'Др. специал.'!H98</f>
        <v>14</v>
      </c>
      <c r="I98" s="57">
        <f t="shared" si="103"/>
        <v>30.434782608695656</v>
      </c>
      <c r="J98" s="57">
        <f t="shared" si="104"/>
        <v>30.434782608695656</v>
      </c>
      <c r="K98" s="56">
        <f>Агрономы!K98+Зоотехники!K98+Ветеринары!K98+Воспр.стада!K98+'Инж-техн.'!K98+Энерг.электр.!K98+Мелиораторы!K98+Экономисты!K98+Бухгалтеры!K98+Экологи!K98+'Др. специал.'!K98</f>
        <v>11</v>
      </c>
      <c r="L98" s="57">
        <f t="shared" si="97"/>
        <v>23.913043478260871</v>
      </c>
      <c r="M98" s="56">
        <f>Агрономы!M98+Зоотехники!M98+Ветеринары!M98+Воспр.стада!M98+'Инж-техн.'!M98+Энерг.электр.!M98+Мелиораторы!M98+Экономисты!M98+Бухгалтеры!M98+Экологи!M98+'Др. специал.'!M98</f>
        <v>3</v>
      </c>
      <c r="N98" s="57">
        <f t="shared" si="105"/>
        <v>6.5217391304347823</v>
      </c>
      <c r="O98" s="56">
        <f>Агрономы!O98+Зоотехники!O98+Ветеринары!O98+Воспр.стада!O98+'Инж-техн.'!O98+Энерг.электр.!O98+Мелиораторы!O98+Экономисты!O98+Бухгалтеры!O98+Экологи!O98+'Др. специал.'!O98</f>
        <v>32</v>
      </c>
      <c r="P98" s="57">
        <f t="shared" si="106"/>
        <v>69.565217391304344</v>
      </c>
      <c r="Q98" s="56">
        <f>Агрономы!Q98+Зоотехники!Q98+Ветеринары!Q98+Воспр.стада!Q98+'Инж-техн.'!Q98+Энерг.электр.!Q98+Мелиораторы!Q98+Экономисты!Q98+Бухгалтеры!Q98+Экологи!Q98+'Др. специал.'!Q98</f>
        <v>0</v>
      </c>
      <c r="R98" s="57">
        <f t="shared" si="98"/>
        <v>0</v>
      </c>
      <c r="S98" s="56">
        <f>Агрономы!S98+Зоотехники!S98+Ветеринары!S98+Воспр.стада!S98+'Инж-техн.'!S98+Энерг.электр.!S98+Мелиораторы!S98+Экономисты!S98+Бухгалтеры!S98+Экологи!S98+'Др. специал.'!S98</f>
        <v>2</v>
      </c>
      <c r="T98" s="57">
        <f t="shared" si="107"/>
        <v>4.3478260869565215</v>
      </c>
      <c r="U98" s="56">
        <f>Агрономы!U98+Зоотехники!U98+Ветеринары!U98+Воспр.стада!U98+'Инж-техн.'!U98+Энерг.электр.!U98+Мелиораторы!U98+Экономисты!U98+Бухгалтеры!U98+Экологи!U98+'Др. специал.'!U98</f>
        <v>3</v>
      </c>
      <c r="V98" s="57">
        <f t="shared" si="99"/>
        <v>6.5217391304347823</v>
      </c>
      <c r="W98" s="56">
        <f>Агрономы!W98+Зоотехники!W98+Ветеринары!W98+Воспр.стада!W98+'Инж-техн.'!W98+Энерг.электр.!W98+Мелиораторы!W98+Экономисты!W98+Бухгалтеры!W98+Экологи!W98+'Др. специал.'!W98</f>
        <v>0</v>
      </c>
      <c r="X98" s="57">
        <f t="shared" si="108"/>
        <v>0</v>
      </c>
      <c r="Y98" s="56">
        <f>Агрономы!Y98+Зоотехники!Y98+Ветеринары!Y98+Воспр.стада!Y98+'Инж-техн.'!Y98+Энерг.электр.!Y98+Мелиораторы!Y98+Экономисты!Y98+Бухгалтеры!Y98+Экологи!Y98+'Др. специал.'!Y98</f>
        <v>0</v>
      </c>
      <c r="Z98" s="57">
        <f t="shared" si="109"/>
        <v>0</v>
      </c>
      <c r="AA98" s="56">
        <f>Агрономы!AA98+Зоотехники!AA98+Ветеринары!AA98+Воспр.стада!AA98+'Инж-техн.'!AA98+Энерг.электр.!AA98+Мелиораторы!AA98+Экономисты!AA98+Бухгалтеры!AA98+Экологи!AA98+'Др. специал.'!AA98</f>
        <v>4</v>
      </c>
      <c r="AB98" s="57">
        <f t="shared" si="110"/>
        <v>8.695652173913043</v>
      </c>
      <c r="AC98" s="57">
        <f t="shared" si="111"/>
        <v>0</v>
      </c>
      <c r="AD98" s="56">
        <f>Агрономы!AD98+Зоотехники!AD98+Ветеринары!AD98+Воспр.стада!AD98+'Инж-техн.'!AD98+Энерг.электр.!AD98+Мелиораторы!AD98+Экономисты!AD98+Бухгалтеры!AD98+Экологи!AD98+'Др. специал.'!AD98</f>
        <v>3</v>
      </c>
      <c r="AE98" s="57">
        <f t="shared" si="100"/>
        <v>6.5217391304347823</v>
      </c>
      <c r="AF98" s="56">
        <f>Агрономы!AF98+Зоотехники!AF98+Ветеринары!AF98+Воспр.стада!AF98+'Инж-техн.'!AF98+Энерг.электр.!AF98+Мелиораторы!AF98+Экономисты!AF98+Бухгалтеры!AF98+Экологи!AF98+'Др. специал.'!AF98</f>
        <v>0</v>
      </c>
      <c r="AG98" s="55">
        <f t="shared" si="112"/>
        <v>0</v>
      </c>
      <c r="AH98" s="42"/>
      <c r="AI98" s="42"/>
    </row>
    <row r="99" spans="1:35" x14ac:dyDescent="0.25">
      <c r="A99" s="93">
        <f t="shared" si="113"/>
        <v>83</v>
      </c>
      <c r="B99" s="96" t="s">
        <v>124</v>
      </c>
      <c r="C99" s="56">
        <f>Агрономы!C99+Зоотехники!C99+Ветеринары!C99+Воспр.стада!C99+'Инж-техн.'!C99+Энерг.электр.!C99+Мелиораторы!C99+Экономисты!C99+Бухгалтеры!C99+Экологи!C99+'Др. специал.'!C99</f>
        <v>206</v>
      </c>
      <c r="D99" s="58">
        <f>Агрономы!D99+Зоотехники!D99+Ветеринары!D99+Воспр.стада!D99+'Инж-техн.'!D99+Энерг.электр.!D99+Мелиораторы!D99+Экономисты!D99+Бухгалтеры!D99+Экологи!D99+'Др. специал.'!D99</f>
        <v>193</v>
      </c>
      <c r="E99" s="57">
        <f t="shared" si="101"/>
        <v>93.689320388349515</v>
      </c>
      <c r="F99" s="56">
        <f>Агрономы!F99+Зоотехники!F99+Ветеринары!F99+Воспр.стада!F99+'Инж-техн.'!F99+Энерг.электр.!F99+Мелиораторы!F99+Экономисты!F99+Бухгалтеры!F99+Экологи!F99+'Др. специал.'!F99</f>
        <v>119</v>
      </c>
      <c r="G99" s="57">
        <f t="shared" si="102"/>
        <v>61.6580310880829</v>
      </c>
      <c r="H99" s="56">
        <f>Агрономы!H99+Зоотехники!H99+Ветеринары!H99+Воспр.стада!H99+'Инж-техн.'!H99+Энерг.электр.!H99+Мелиораторы!H99+Экономисты!H99+Бухгалтеры!H99+Экологи!H99+'Др. специал.'!H99</f>
        <v>179</v>
      </c>
      <c r="I99" s="57">
        <f t="shared" si="103"/>
        <v>92.746113989637308</v>
      </c>
      <c r="J99" s="57">
        <f t="shared" si="104"/>
        <v>86.893203883495147</v>
      </c>
      <c r="K99" s="56">
        <f>Агрономы!K99+Зоотехники!K99+Ветеринары!K99+Воспр.стада!K99+'Инж-техн.'!K99+Энерг.электр.!K99+Мелиораторы!K99+Экономисты!K99+Бухгалтеры!K99+Экологи!K99+'Др. специал.'!K99</f>
        <v>130</v>
      </c>
      <c r="L99" s="57">
        <f t="shared" si="97"/>
        <v>67.357512953367873</v>
      </c>
      <c r="M99" s="56">
        <f>Агрономы!M99+Зоотехники!M99+Ветеринары!M99+Воспр.стада!M99+'Инж-техн.'!M99+Энерг.электр.!M99+Мелиораторы!M99+Экономисты!M99+Бухгалтеры!M99+Экологи!M99+'Др. специал.'!M99</f>
        <v>49</v>
      </c>
      <c r="N99" s="57">
        <f t="shared" si="105"/>
        <v>25.388601036269431</v>
      </c>
      <c r="O99" s="56">
        <f>Агрономы!O99+Зоотехники!O99+Ветеринары!O99+Воспр.стада!O99+'Инж-техн.'!O99+Энерг.электр.!O99+Мелиораторы!O99+Экономисты!O99+Бухгалтеры!O99+Экологи!O99+'Др. специал.'!O99</f>
        <v>14</v>
      </c>
      <c r="P99" s="57">
        <f t="shared" si="106"/>
        <v>7.2538860103626934</v>
      </c>
      <c r="Q99" s="56">
        <f>Агрономы!Q99+Зоотехники!Q99+Ветеринары!Q99+Воспр.стада!Q99+'Инж-техн.'!Q99+Энерг.электр.!Q99+Мелиораторы!Q99+Экономисты!Q99+Бухгалтеры!Q99+Экологи!Q99+'Др. специал.'!Q99</f>
        <v>1</v>
      </c>
      <c r="R99" s="57">
        <f t="shared" si="98"/>
        <v>7.1428571428571423</v>
      </c>
      <c r="S99" s="56">
        <f>Агрономы!S99+Зоотехники!S99+Ветеринары!S99+Воспр.стада!S99+'Инж-техн.'!S99+Энерг.электр.!S99+Мелиораторы!S99+Экономисты!S99+Бухгалтеры!S99+Экологи!S99+'Др. специал.'!S99</f>
        <v>15</v>
      </c>
      <c r="T99" s="57">
        <f t="shared" si="107"/>
        <v>7.7720207253886011</v>
      </c>
      <c r="U99" s="56">
        <f>Агрономы!U99+Зоотехники!U99+Ветеринары!U99+Воспр.стада!U99+'Инж-техн.'!U99+Энерг.электр.!U99+Мелиораторы!U99+Экономисты!U99+Бухгалтеры!U99+Экологи!U99+'Др. специал.'!U99</f>
        <v>17</v>
      </c>
      <c r="V99" s="57">
        <f t="shared" si="99"/>
        <v>8.8082901554404138</v>
      </c>
      <c r="W99" s="56">
        <f>Агрономы!W99+Зоотехники!W99+Ветеринары!W99+Воспр.стада!W99+'Инж-техн.'!W99+Энерг.электр.!W99+Мелиораторы!W99+Экономисты!W99+Бухгалтеры!W99+Экологи!W99+'Др. специал.'!W99</f>
        <v>0</v>
      </c>
      <c r="X99" s="57">
        <f t="shared" si="108"/>
        <v>0</v>
      </c>
      <c r="Y99" s="56">
        <f>Агрономы!Y99+Зоотехники!Y99+Ветеринары!Y99+Воспр.стада!Y99+'Инж-техн.'!Y99+Энерг.электр.!Y99+Мелиораторы!Y99+Экономисты!Y99+Бухгалтеры!Y99+Экологи!Y99+'Др. специал.'!Y99</f>
        <v>45</v>
      </c>
      <c r="Z99" s="57">
        <f t="shared" si="109"/>
        <v>23.316062176165804</v>
      </c>
      <c r="AA99" s="56">
        <f>Агрономы!AA99+Зоотехники!AA99+Ветеринары!AA99+Воспр.стада!AA99+'Инж-техн.'!AA99+Энерг.электр.!AA99+Мелиораторы!AA99+Экономисты!AA99+Бухгалтеры!AA99+Экологи!AA99+'Др. специал.'!AA99</f>
        <v>0</v>
      </c>
      <c r="AB99" s="57">
        <f t="shared" si="110"/>
        <v>0</v>
      </c>
      <c r="AC99" s="57">
        <f t="shared" si="111"/>
        <v>0</v>
      </c>
      <c r="AD99" s="56">
        <f>Агрономы!AD99+Зоотехники!AD99+Ветеринары!AD99+Воспр.стада!AD99+'Инж-техн.'!AD99+Энерг.электр.!AD99+Мелиораторы!AD99+Экономисты!AD99+Бухгалтеры!AD99+Экологи!AD99+'Др. специал.'!AD99</f>
        <v>24</v>
      </c>
      <c r="AE99" s="57">
        <f t="shared" si="100"/>
        <v>12.435233160621761</v>
      </c>
      <c r="AF99" s="56">
        <f>Агрономы!AF99+Зоотехники!AF99+Ветеринары!AF99+Воспр.стада!AF99+'Инж-техн.'!AF99+Энерг.электр.!AF99+Мелиораторы!AF99+Экономисты!AF99+Бухгалтеры!AF99+Экологи!AF99+'Др. специал.'!AF99</f>
        <v>0</v>
      </c>
      <c r="AG99" s="55">
        <f t="shared" si="112"/>
        <v>0</v>
      </c>
      <c r="AH99" s="42"/>
      <c r="AI99" s="42"/>
    </row>
    <row r="100" spans="1:35" x14ac:dyDescent="0.25">
      <c r="A100" s="93">
        <f t="shared" si="113"/>
        <v>84</v>
      </c>
      <c r="B100" s="96" t="s">
        <v>125</v>
      </c>
      <c r="C100" s="56">
        <f>Агрономы!C100+Зоотехники!C100+Ветеринары!C100+Воспр.стада!C100+'Инж-техн.'!C100+Энерг.электр.!C100+Мелиораторы!C100+Экономисты!C100+Бухгалтеры!C100+Экологи!C100+'Др. специал.'!C100</f>
        <v>88</v>
      </c>
      <c r="D100" s="58">
        <f>Агрономы!D100+Зоотехники!D100+Ветеринары!D100+Воспр.стада!D100+'Инж-техн.'!D100+Энерг.электр.!D100+Мелиораторы!D100+Экономисты!D100+Бухгалтеры!D100+Экологи!D100+'Др. специал.'!D100</f>
        <v>38</v>
      </c>
      <c r="E100" s="57">
        <f t="shared" si="101"/>
        <v>43.18181818181818</v>
      </c>
      <c r="F100" s="56">
        <f>Агрономы!F100+Зоотехники!F100+Ветеринары!F100+Воспр.стада!F100+'Инж-техн.'!F100+Энерг.электр.!F100+Мелиораторы!F100+Экономисты!F100+Бухгалтеры!F100+Экологи!F100+'Др. специал.'!F100</f>
        <v>24</v>
      </c>
      <c r="G100" s="57">
        <f t="shared" si="102"/>
        <v>63.157894736842103</v>
      </c>
      <c r="H100" s="56">
        <f>Агрономы!H100+Зоотехники!H100+Ветеринары!H100+Воспр.стада!H100+'Инж-техн.'!H100+Энерг.электр.!H100+Мелиораторы!H100+Экономисты!H100+Бухгалтеры!H100+Экологи!H100+'Др. специал.'!H100</f>
        <v>38</v>
      </c>
      <c r="I100" s="57">
        <f t="shared" si="103"/>
        <v>100</v>
      </c>
      <c r="J100" s="57">
        <f t="shared" si="104"/>
        <v>43.18181818181818</v>
      </c>
      <c r="K100" s="56">
        <f>Агрономы!K100+Зоотехники!K100+Ветеринары!K100+Воспр.стада!K100+'Инж-техн.'!K100+Энерг.электр.!K100+Мелиораторы!K100+Экономисты!K100+Бухгалтеры!K100+Экологи!K100+'Др. специал.'!K100</f>
        <v>23</v>
      </c>
      <c r="L100" s="57">
        <f t="shared" si="97"/>
        <v>60.526315789473685</v>
      </c>
      <c r="M100" s="56">
        <f>Агрономы!M100+Зоотехники!M100+Ветеринары!M100+Воспр.стада!M100+'Инж-техн.'!M100+Энерг.электр.!M100+Мелиораторы!M100+Экономисты!M100+Бухгалтеры!M100+Экологи!M100+'Др. специал.'!M100</f>
        <v>15</v>
      </c>
      <c r="N100" s="57">
        <f t="shared" si="105"/>
        <v>39.473684210526315</v>
      </c>
      <c r="O100" s="56">
        <f>Агрономы!O100+Зоотехники!O100+Ветеринары!O100+Воспр.стада!O100+'Инж-техн.'!O100+Энерг.электр.!O100+Мелиораторы!O100+Экономисты!O100+Бухгалтеры!O100+Экологи!O100+'Др. специал.'!O100</f>
        <v>0</v>
      </c>
      <c r="P100" s="57">
        <f t="shared" si="106"/>
        <v>0</v>
      </c>
      <c r="Q100" s="56">
        <f>Агрономы!Q100+Зоотехники!Q100+Ветеринары!Q100+Воспр.стада!Q100+'Инж-техн.'!Q100+Энерг.электр.!Q100+Мелиораторы!Q100+Экономисты!Q100+Бухгалтеры!Q100+Экологи!Q100+'Др. специал.'!Q100</f>
        <v>0</v>
      </c>
      <c r="R100" s="57">
        <f t="shared" si="98"/>
        <v>0</v>
      </c>
      <c r="S100" s="56">
        <f>Агрономы!S100+Зоотехники!S100+Ветеринары!S100+Воспр.стада!S100+'Инж-техн.'!S100+Энерг.электр.!S100+Мелиораторы!S100+Экономисты!S100+Бухгалтеры!S100+Экологи!S100+'Др. специал.'!S100</f>
        <v>5</v>
      </c>
      <c r="T100" s="57">
        <f t="shared" si="107"/>
        <v>13.157894736842104</v>
      </c>
      <c r="U100" s="56">
        <f>Агрономы!U100+Зоотехники!U100+Ветеринары!U100+Воспр.стада!U100+'Инж-техн.'!U100+Энерг.электр.!U100+Мелиораторы!U100+Экономисты!U100+Бухгалтеры!U100+Экологи!U100+'Др. специал.'!U100</f>
        <v>7</v>
      </c>
      <c r="V100" s="57">
        <f t="shared" si="99"/>
        <v>18.421052631578945</v>
      </c>
      <c r="W100" s="56">
        <f>Агрономы!W100+Зоотехники!W100+Ветеринары!W100+Воспр.стада!W100+'Инж-техн.'!W100+Энерг.электр.!W100+Мелиораторы!W100+Экономисты!W100+Бухгалтеры!W100+Экологи!W100+'Др. специал.'!W100</f>
        <v>0</v>
      </c>
      <c r="X100" s="57">
        <f t="shared" si="108"/>
        <v>0</v>
      </c>
      <c r="Y100" s="56">
        <f>Агрономы!Y100+Зоотехники!Y100+Ветеринары!Y100+Воспр.стада!Y100+'Инж-техн.'!Y100+Энерг.электр.!Y100+Мелиораторы!Y100+Экономисты!Y100+Бухгалтеры!Y100+Экологи!Y100+'Др. специал.'!Y100</f>
        <v>7</v>
      </c>
      <c r="Z100" s="57">
        <f t="shared" si="109"/>
        <v>18.421052631578945</v>
      </c>
      <c r="AA100" s="56">
        <f>Агрономы!AA100+Зоотехники!AA100+Ветеринары!AA100+Воспр.стада!AA100+'Инж-техн.'!AA100+Энерг.электр.!AA100+Мелиораторы!AA100+Экономисты!AA100+Бухгалтеры!AA100+Экологи!AA100+'Др. специал.'!AA100</f>
        <v>0</v>
      </c>
      <c r="AB100" s="57">
        <f t="shared" si="110"/>
        <v>0</v>
      </c>
      <c r="AC100" s="57">
        <f t="shared" si="111"/>
        <v>0</v>
      </c>
      <c r="AD100" s="56">
        <f>Агрономы!AD100+Зоотехники!AD100+Ветеринары!AD100+Воспр.стада!AD100+'Инж-техн.'!AD100+Энерг.электр.!AD100+Мелиораторы!AD100+Экономисты!AD100+Бухгалтеры!AD100+Экологи!AD100+'Др. специал.'!AD100</f>
        <v>38</v>
      </c>
      <c r="AE100" s="57">
        <f t="shared" si="100"/>
        <v>100</v>
      </c>
      <c r="AF100" s="56">
        <f>Агрономы!AF100+Зоотехники!AF100+Ветеринары!AF100+Воспр.стада!AF100+'Инж-техн.'!AF100+Энерг.электр.!AF100+Мелиораторы!AF100+Экономисты!AF100+Бухгалтеры!AF100+Экологи!AF100+'Др. специал.'!AF100</f>
        <v>0</v>
      </c>
      <c r="AG100" s="55">
        <f t="shared" si="112"/>
        <v>0</v>
      </c>
      <c r="AH100" s="42"/>
      <c r="AI100" s="42"/>
    </row>
    <row r="101" spans="1:35" x14ac:dyDescent="0.25">
      <c r="A101" s="93">
        <f t="shared" si="113"/>
        <v>85</v>
      </c>
      <c r="B101" s="96" t="s">
        <v>126</v>
      </c>
      <c r="C101" s="56">
        <f>Агрономы!C101+Зоотехники!C101+Ветеринары!C101+Воспр.стада!C101+'Инж-техн.'!C101+Энерг.электр.!C101+Мелиораторы!C101+Экономисты!C101+Бухгалтеры!C101+Экологи!C101+'Др. специал.'!C101</f>
        <v>164</v>
      </c>
      <c r="D101" s="58">
        <f>Агрономы!D101+Зоотехники!D101+Ветеринары!D101+Воспр.стада!D101+'Инж-техн.'!D101+Энерг.электр.!D101+Мелиораторы!D101+Экономисты!D101+Бухгалтеры!D101+Экологи!D101+'Др. специал.'!D101</f>
        <v>93</v>
      </c>
      <c r="E101" s="57">
        <f t="shared" si="101"/>
        <v>56.707317073170728</v>
      </c>
      <c r="F101" s="56">
        <f>Агрономы!F101+Зоотехники!F101+Ветеринары!F101+Воспр.стада!F101+'Инж-техн.'!F101+Энерг.электр.!F101+Мелиораторы!F101+Экономисты!F101+Бухгалтеры!F101+Экологи!F101+'Др. специал.'!F101</f>
        <v>51</v>
      </c>
      <c r="G101" s="57">
        <f t="shared" si="102"/>
        <v>54.838709677419352</v>
      </c>
      <c r="H101" s="56">
        <f>Агрономы!H101+Зоотехники!H101+Ветеринары!H101+Воспр.стада!H101+'Инж-техн.'!H101+Энерг.электр.!H101+Мелиораторы!H101+Экономисты!H101+Бухгалтеры!H101+Экологи!H101+'Др. специал.'!H101</f>
        <v>63</v>
      </c>
      <c r="I101" s="57">
        <f t="shared" si="103"/>
        <v>67.741935483870961</v>
      </c>
      <c r="J101" s="57">
        <f t="shared" si="104"/>
        <v>38.414634146341463</v>
      </c>
      <c r="K101" s="56">
        <f>Агрономы!K101+Зоотехники!K101+Ветеринары!K101+Воспр.стада!K101+'Инж-техн.'!K101+Энерг.электр.!K101+Мелиораторы!K101+Экономисты!K101+Бухгалтеры!K101+Экологи!K101+'Др. специал.'!K101</f>
        <v>27</v>
      </c>
      <c r="L101" s="57">
        <f t="shared" si="97"/>
        <v>29.032258064516132</v>
      </c>
      <c r="M101" s="56">
        <f>Агрономы!M101+Зоотехники!M101+Ветеринары!M101+Воспр.стада!M101+'Инж-техн.'!M101+Энерг.электр.!M101+Мелиораторы!M101+Экономисты!M101+Бухгалтеры!M101+Экологи!M101+'Др. специал.'!M101</f>
        <v>36</v>
      </c>
      <c r="N101" s="57">
        <f t="shared" si="105"/>
        <v>38.70967741935484</v>
      </c>
      <c r="O101" s="56">
        <f>Агрономы!O101+Зоотехники!O101+Ветеринары!O101+Воспр.стада!O101+'Инж-техн.'!O101+Энерг.электр.!O101+Мелиораторы!O101+Экономисты!O101+Бухгалтеры!O101+Экологи!O101+'Др. специал.'!O101</f>
        <v>30</v>
      </c>
      <c r="P101" s="57">
        <f t="shared" si="106"/>
        <v>32.258064516129032</v>
      </c>
      <c r="Q101" s="56">
        <f>Агрономы!Q101+Зоотехники!Q101+Ветеринары!Q101+Воспр.стада!Q101+'Инж-техн.'!Q101+Энерг.электр.!Q101+Мелиораторы!Q101+Экономисты!Q101+Бухгалтеры!Q101+Экологи!Q101+'Др. специал.'!Q101</f>
        <v>1</v>
      </c>
      <c r="R101" s="57">
        <f t="shared" si="98"/>
        <v>3.3333333333333335</v>
      </c>
      <c r="S101" s="56">
        <f>Агрономы!S101+Зоотехники!S101+Ветеринары!S101+Воспр.стада!S101+'Инж-техн.'!S101+Энерг.электр.!S101+Мелиораторы!S101+Экономисты!S101+Бухгалтеры!S101+Экологи!S101+'Др. специал.'!S101</f>
        <v>8</v>
      </c>
      <c r="T101" s="57">
        <f t="shared" si="107"/>
        <v>8.6021505376344098</v>
      </c>
      <c r="U101" s="56">
        <f>Агрономы!U101+Зоотехники!U101+Ветеринары!U101+Воспр.стада!U101+'Инж-техн.'!U101+Энерг.электр.!U101+Мелиораторы!U101+Экономисты!U101+Бухгалтеры!U101+Экологи!U101+'Др. специал.'!U101</f>
        <v>15</v>
      </c>
      <c r="V101" s="57">
        <f t="shared" si="99"/>
        <v>16.129032258064516</v>
      </c>
      <c r="W101" s="56">
        <f>Агрономы!W101+Зоотехники!W101+Ветеринары!W101+Воспр.стада!W101+'Инж-техн.'!W101+Энерг.электр.!W101+Мелиораторы!W101+Экономисты!W101+Бухгалтеры!W101+Экологи!W101+'Др. специал.'!W101</f>
        <v>2</v>
      </c>
      <c r="X101" s="57">
        <f t="shared" si="108"/>
        <v>2.1505376344086025</v>
      </c>
      <c r="Y101" s="56">
        <f>Агрономы!Y101+Зоотехники!Y101+Ветеринары!Y101+Воспр.стада!Y101+'Инж-техн.'!Y101+Энерг.электр.!Y101+Мелиораторы!Y101+Экономисты!Y101+Бухгалтеры!Y101+Экологи!Y101+'Др. специал.'!Y101</f>
        <v>42</v>
      </c>
      <c r="Z101" s="57">
        <f t="shared" si="109"/>
        <v>45.161290322580641</v>
      </c>
      <c r="AA101" s="56">
        <f>Агрономы!AA101+Зоотехники!AA101+Ветеринары!AA101+Воспр.стада!AA101+'Инж-техн.'!AA101+Энерг.электр.!AA101+Мелиораторы!AA101+Экономисты!AA101+Бухгалтеры!AA101+Экологи!AA101+'Др. специал.'!AA101</f>
        <v>1</v>
      </c>
      <c r="AB101" s="57">
        <f t="shared" si="110"/>
        <v>1.0752688172043012</v>
      </c>
      <c r="AC101" s="57">
        <f t="shared" si="111"/>
        <v>2.3809523809523809</v>
      </c>
      <c r="AD101" s="56">
        <f>Агрономы!AD101+Зоотехники!AD101+Ветеринары!AD101+Воспр.стада!AD101+'Инж-техн.'!AD101+Энерг.электр.!AD101+Мелиораторы!AD101+Экономисты!AD101+Бухгалтеры!AD101+Экологи!AD101+'Др. специал.'!AD101</f>
        <v>32</v>
      </c>
      <c r="AE101" s="57">
        <f t="shared" si="100"/>
        <v>34.408602150537639</v>
      </c>
      <c r="AF101" s="56">
        <f>Агрономы!AF101+Зоотехники!AF101+Ветеринары!AF101+Воспр.стада!AF101+'Инж-техн.'!AF101+Энерг.электр.!AF101+Мелиораторы!AF101+Экономисты!AF101+Бухгалтеры!AF101+Экологи!AF101+'Др. специал.'!AF101</f>
        <v>0</v>
      </c>
      <c r="AG101" s="55">
        <f t="shared" si="112"/>
        <v>0</v>
      </c>
      <c r="AH101" s="42"/>
      <c r="AI101" s="42"/>
    </row>
    <row r="102" spans="1:35" s="69" customFormat="1" x14ac:dyDescent="0.25">
      <c r="A102" s="4"/>
      <c r="B102" s="64"/>
      <c r="C102" s="61"/>
      <c r="D102" s="61"/>
      <c r="E102" s="62"/>
      <c r="F102" s="61"/>
      <c r="G102" s="62"/>
      <c r="H102" s="61"/>
      <c r="I102" s="62"/>
      <c r="J102" s="62"/>
      <c r="K102" s="61"/>
      <c r="L102" s="62"/>
      <c r="M102" s="61"/>
      <c r="N102" s="62"/>
      <c r="O102" s="61"/>
      <c r="P102" s="62"/>
      <c r="Q102" s="61"/>
      <c r="R102" s="62"/>
      <c r="S102" s="61"/>
      <c r="T102" s="62"/>
      <c r="U102" s="61"/>
      <c r="V102" s="62"/>
      <c r="W102" s="61"/>
      <c r="X102" s="62"/>
      <c r="Y102" s="61"/>
      <c r="Z102" s="62"/>
      <c r="AA102" s="61"/>
      <c r="AB102" s="62"/>
      <c r="AC102" s="62"/>
      <c r="AD102" s="61"/>
      <c r="AE102" s="62"/>
      <c r="AF102" s="61"/>
      <c r="AG102" s="60"/>
      <c r="AH102" s="68"/>
      <c r="AI102" s="68"/>
    </row>
    <row r="103" spans="1:35" x14ac:dyDescent="0.25">
      <c r="A103" s="7"/>
      <c r="B103" s="59"/>
      <c r="C103" s="56"/>
      <c r="D103" s="56"/>
      <c r="E103" s="57"/>
      <c r="F103" s="56"/>
      <c r="G103" s="57"/>
      <c r="H103" s="56"/>
      <c r="I103" s="57"/>
      <c r="J103" s="57"/>
      <c r="K103" s="56"/>
      <c r="L103" s="57"/>
      <c r="M103" s="56"/>
      <c r="N103" s="57"/>
      <c r="O103" s="56"/>
      <c r="P103" s="57"/>
      <c r="Q103" s="56"/>
      <c r="R103" s="57"/>
      <c r="S103" s="56"/>
      <c r="T103" s="57"/>
      <c r="U103" s="56"/>
      <c r="V103" s="57"/>
      <c r="W103" s="56"/>
      <c r="X103" s="57"/>
      <c r="Y103" s="56"/>
      <c r="Z103" s="57"/>
      <c r="AA103" s="56"/>
      <c r="AB103" s="57"/>
      <c r="AC103" s="57"/>
      <c r="AD103" s="56"/>
      <c r="AE103" s="57"/>
      <c r="AF103" s="56"/>
      <c r="AG103" s="55"/>
      <c r="AH103" s="42"/>
      <c r="AI103" s="42"/>
    </row>
    <row r="104" spans="1:35" x14ac:dyDescent="0.25">
      <c r="A104" s="8"/>
      <c r="B104" s="59"/>
      <c r="C104" s="56"/>
      <c r="D104" s="56"/>
      <c r="E104" s="57"/>
      <c r="F104" s="56"/>
      <c r="G104" s="57"/>
      <c r="H104" s="56"/>
      <c r="I104" s="57"/>
      <c r="J104" s="57"/>
      <c r="K104" s="56"/>
      <c r="L104" s="57"/>
      <c r="M104" s="56"/>
      <c r="N104" s="57"/>
      <c r="O104" s="56"/>
      <c r="P104" s="57"/>
      <c r="Q104" s="56"/>
      <c r="R104" s="57"/>
      <c r="S104" s="56"/>
      <c r="T104" s="57"/>
      <c r="U104" s="56"/>
      <c r="V104" s="57"/>
      <c r="W104" s="56"/>
      <c r="X104" s="57"/>
      <c r="Y104" s="56"/>
      <c r="Z104" s="57"/>
      <c r="AA104" s="56"/>
      <c r="AB104" s="57"/>
      <c r="AC104" s="57"/>
      <c r="AD104" s="56"/>
      <c r="AE104" s="57"/>
      <c r="AF104" s="56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S5:S6"/>
    <mergeCell ref="T5:T6"/>
    <mergeCell ref="U5:U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43" firstPageNumber="94" fitToHeight="2" orientation="landscape" useFirstPageNumber="1" r:id="rId1"/>
  <headerFooter scaleWithDoc="0">
    <oddHeader>&amp;R&amp;P</oddHeader>
    <oddFooter>&amp;R&amp;P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35" activePane="bottomRight" state="frozen"/>
      <selection activeCell="D2" sqref="D2:D6"/>
      <selection pane="topRight" activeCell="D2" sqref="D2:D6"/>
      <selection pane="bottomLeft" activeCell="D2" sqref="D2:D6"/>
      <selection pane="bottomRight" activeCell="N4" sqref="N4:N6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191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216" t="s">
        <v>0</v>
      </c>
      <c r="B2" s="183" t="s">
        <v>1</v>
      </c>
      <c r="C2" s="217" t="s">
        <v>2</v>
      </c>
      <c r="D2" s="220" t="s">
        <v>3</v>
      </c>
      <c r="E2" s="217" t="s">
        <v>4</v>
      </c>
      <c r="F2" s="223" t="s">
        <v>9</v>
      </c>
      <c r="G2" s="224"/>
      <c r="H2" s="229" t="s">
        <v>5</v>
      </c>
      <c r="I2" s="230"/>
      <c r="J2" s="230"/>
      <c r="K2" s="230"/>
      <c r="L2" s="230"/>
      <c r="M2" s="230"/>
      <c r="N2" s="231"/>
      <c r="O2" s="273" t="s">
        <v>6</v>
      </c>
      <c r="P2" s="274"/>
      <c r="Q2" s="274"/>
      <c r="R2" s="275"/>
      <c r="S2" s="235" t="s">
        <v>8</v>
      </c>
      <c r="T2" s="236"/>
      <c r="U2" s="236"/>
      <c r="V2" s="237"/>
      <c r="W2" s="223" t="s">
        <v>7</v>
      </c>
      <c r="X2" s="224"/>
      <c r="Y2" s="165" t="s">
        <v>10</v>
      </c>
      <c r="Z2" s="166"/>
      <c r="AA2" s="166"/>
      <c r="AB2" s="166"/>
      <c r="AC2" s="167"/>
      <c r="AD2" s="165" t="s">
        <v>11</v>
      </c>
      <c r="AE2" s="166"/>
      <c r="AF2" s="166"/>
      <c r="AG2" s="167"/>
      <c r="AH2" s="42"/>
      <c r="AI2" s="42"/>
    </row>
    <row r="3" spans="1:35" ht="15" customHeight="1" x14ac:dyDescent="0.25">
      <c r="A3" s="184"/>
      <c r="B3" s="184"/>
      <c r="C3" s="218"/>
      <c r="D3" s="221"/>
      <c r="E3" s="218"/>
      <c r="F3" s="225"/>
      <c r="G3" s="226"/>
      <c r="H3" s="216" t="s">
        <v>12</v>
      </c>
      <c r="I3" s="270" t="s">
        <v>13</v>
      </c>
      <c r="J3" s="270" t="s">
        <v>14</v>
      </c>
      <c r="K3" s="238" t="s">
        <v>15</v>
      </c>
      <c r="L3" s="239"/>
      <c r="M3" s="238" t="s">
        <v>16</v>
      </c>
      <c r="N3" s="239"/>
      <c r="O3" s="276" t="s">
        <v>17</v>
      </c>
      <c r="P3" s="277"/>
      <c r="Q3" s="277"/>
      <c r="R3" s="278"/>
      <c r="S3" s="243" t="s">
        <v>18</v>
      </c>
      <c r="T3" s="244"/>
      <c r="U3" s="223" t="s">
        <v>19</v>
      </c>
      <c r="V3" s="224"/>
      <c r="W3" s="225"/>
      <c r="X3" s="226"/>
      <c r="Y3" s="261" t="s">
        <v>20</v>
      </c>
      <c r="Z3" s="262"/>
      <c r="AA3" s="258" t="s">
        <v>21</v>
      </c>
      <c r="AB3" s="282" t="s">
        <v>22</v>
      </c>
      <c r="AC3" s="191" t="s">
        <v>23</v>
      </c>
      <c r="AD3" s="253" t="s">
        <v>20</v>
      </c>
      <c r="AE3" s="254"/>
      <c r="AF3" s="223" t="s">
        <v>24</v>
      </c>
      <c r="AG3" s="224"/>
      <c r="AH3" s="42"/>
      <c r="AI3" s="42"/>
    </row>
    <row r="4" spans="1:35" ht="80.25" customHeight="1" x14ac:dyDescent="0.25">
      <c r="A4" s="184"/>
      <c r="B4" s="184"/>
      <c r="C4" s="218"/>
      <c r="D4" s="221"/>
      <c r="E4" s="218"/>
      <c r="F4" s="227"/>
      <c r="G4" s="228"/>
      <c r="H4" s="184"/>
      <c r="I4" s="271"/>
      <c r="J4" s="271"/>
      <c r="K4" s="247" t="s">
        <v>25</v>
      </c>
      <c r="L4" s="279" t="s">
        <v>22</v>
      </c>
      <c r="M4" s="247" t="s">
        <v>25</v>
      </c>
      <c r="N4" s="279" t="s">
        <v>22</v>
      </c>
      <c r="O4" s="247" t="s">
        <v>25</v>
      </c>
      <c r="P4" s="279" t="s">
        <v>22</v>
      </c>
      <c r="Q4" s="273" t="s">
        <v>26</v>
      </c>
      <c r="R4" s="275"/>
      <c r="S4" s="245"/>
      <c r="T4" s="246"/>
      <c r="U4" s="227"/>
      <c r="V4" s="228"/>
      <c r="W4" s="227"/>
      <c r="X4" s="228"/>
      <c r="Y4" s="263"/>
      <c r="Z4" s="264"/>
      <c r="AA4" s="259"/>
      <c r="AB4" s="283"/>
      <c r="AC4" s="192"/>
      <c r="AD4" s="255" t="s">
        <v>27</v>
      </c>
      <c r="AE4" s="258" t="s">
        <v>13</v>
      </c>
      <c r="AF4" s="227"/>
      <c r="AG4" s="228"/>
      <c r="AH4" s="42"/>
      <c r="AI4" s="42"/>
    </row>
    <row r="5" spans="1:35" ht="14.45" customHeight="1" x14ac:dyDescent="0.25">
      <c r="A5" s="184"/>
      <c r="B5" s="184"/>
      <c r="C5" s="218"/>
      <c r="D5" s="221"/>
      <c r="E5" s="218"/>
      <c r="F5" s="285" t="s">
        <v>25</v>
      </c>
      <c r="G5" s="279" t="s">
        <v>22</v>
      </c>
      <c r="H5" s="184"/>
      <c r="I5" s="271"/>
      <c r="J5" s="271"/>
      <c r="K5" s="248"/>
      <c r="L5" s="280"/>
      <c r="M5" s="248"/>
      <c r="N5" s="280"/>
      <c r="O5" s="248"/>
      <c r="P5" s="280"/>
      <c r="Q5" s="247" t="s">
        <v>25</v>
      </c>
      <c r="R5" s="191" t="s">
        <v>28</v>
      </c>
      <c r="S5" s="247" t="s">
        <v>25</v>
      </c>
      <c r="T5" s="279" t="s">
        <v>22</v>
      </c>
      <c r="U5" s="247" t="s">
        <v>25</v>
      </c>
      <c r="V5" s="279" t="s">
        <v>22</v>
      </c>
      <c r="W5" s="247" t="s">
        <v>25</v>
      </c>
      <c r="X5" s="279" t="s">
        <v>22</v>
      </c>
      <c r="Y5" s="247" t="s">
        <v>25</v>
      </c>
      <c r="Z5" s="279" t="s">
        <v>22</v>
      </c>
      <c r="AA5" s="259"/>
      <c r="AB5" s="283"/>
      <c r="AC5" s="192"/>
      <c r="AD5" s="256"/>
      <c r="AE5" s="259"/>
      <c r="AF5" s="247" t="s">
        <v>25</v>
      </c>
      <c r="AG5" s="279" t="s">
        <v>22</v>
      </c>
      <c r="AH5" s="42"/>
      <c r="AI5" s="42"/>
    </row>
    <row r="6" spans="1:35" ht="54" customHeight="1" x14ac:dyDescent="0.25">
      <c r="A6" s="185"/>
      <c r="B6" s="185"/>
      <c r="C6" s="219"/>
      <c r="D6" s="222"/>
      <c r="E6" s="219"/>
      <c r="F6" s="286"/>
      <c r="G6" s="281"/>
      <c r="H6" s="185"/>
      <c r="I6" s="272"/>
      <c r="J6" s="272"/>
      <c r="K6" s="249"/>
      <c r="L6" s="281"/>
      <c r="M6" s="249"/>
      <c r="N6" s="281"/>
      <c r="O6" s="249"/>
      <c r="P6" s="281"/>
      <c r="Q6" s="249"/>
      <c r="R6" s="193"/>
      <c r="S6" s="249"/>
      <c r="T6" s="281"/>
      <c r="U6" s="249"/>
      <c r="V6" s="281"/>
      <c r="W6" s="249"/>
      <c r="X6" s="281"/>
      <c r="Y6" s="249"/>
      <c r="Z6" s="281"/>
      <c r="AA6" s="260"/>
      <c r="AB6" s="284"/>
      <c r="AC6" s="193"/>
      <c r="AD6" s="257"/>
      <c r="AE6" s="260"/>
      <c r="AF6" s="249"/>
      <c r="AG6" s="281"/>
      <c r="AH6" s="42"/>
      <c r="AI6" s="42"/>
    </row>
    <row r="7" spans="1:35" ht="14.45" customHeight="1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8954.4500000000007</v>
      </c>
      <c r="D8" s="65">
        <f>D9+D21+D40+D55+D72+D79+D90+D64+D102</f>
        <v>8059</v>
      </c>
      <c r="E8" s="62">
        <f>IF(C8=0,0,D8/C8*100)</f>
        <v>89.999944161841313</v>
      </c>
      <c r="F8" s="65">
        <f>F9+F21+F40+F55+F72+F79+F90+F64+F102</f>
        <v>1991</v>
      </c>
      <c r="G8" s="62">
        <f>IF(D8=0,0,F8/D8*100)</f>
        <v>24.705298424122098</v>
      </c>
      <c r="H8" s="65">
        <f>H9+H21+H40+H55+H72+H79+H90+H64+H102</f>
        <v>7823</v>
      </c>
      <c r="I8" s="62">
        <f>IF(D8=0,0,H8/D8*100)</f>
        <v>97.071596972329075</v>
      </c>
      <c r="J8" s="62">
        <f>IF(C8=0,0,H8/C8*100)</f>
        <v>87.364383072103806</v>
      </c>
      <c r="K8" s="65">
        <f>K9+K21+K40+K55+K72+K79+K90+K64+K102</f>
        <v>5576</v>
      </c>
      <c r="L8" s="62">
        <f>IF(D8=0,0,K8/D8*100)</f>
        <v>69.189725772428346</v>
      </c>
      <c r="M8" s="65">
        <f>M9+M21+M40+M55+M72+M79+M90+M64+M102</f>
        <v>2247</v>
      </c>
      <c r="N8" s="62">
        <f>IF(D8=0,0,M8/D8*100)</f>
        <v>27.881871199900733</v>
      </c>
      <c r="O8" s="65">
        <f>O9+O21+O40+O55+O72+O79+O90+O64+O102</f>
        <v>236</v>
      </c>
      <c r="P8" s="62">
        <f>IF(D8=0,0,O8/D8*100)</f>
        <v>2.9284030276709268</v>
      </c>
      <c r="Q8" s="65">
        <f>Q9+Q21+Q40+Q55+Q72+Q79+Q90+Q64+Q102</f>
        <v>106</v>
      </c>
      <c r="R8" s="62">
        <f>IF(O8=0,0,Q8/O8*100)</f>
        <v>44.915254237288138</v>
      </c>
      <c r="S8" s="65">
        <f>S9+S21+S40+S55+S72+S79+S90+S64+S102</f>
        <v>1530</v>
      </c>
      <c r="T8" s="62">
        <f>IF(D8=0,0,S8/D8*100)</f>
        <v>18.984985730239483</v>
      </c>
      <c r="U8" s="65">
        <f>U9+U21+U40+U55+U72+U79+U90+U64+U102</f>
        <v>726</v>
      </c>
      <c r="V8" s="62">
        <f>IF(D8=0,0,U8/D8*100)</f>
        <v>9.008561856309715</v>
      </c>
      <c r="W8" s="65">
        <f>W9+W21+W40+W55+W72+W79+W90+W64+W102</f>
        <v>508</v>
      </c>
      <c r="X8" s="62">
        <f>IF(D8=0,0,W8/D8*100)</f>
        <v>6.3035116019357238</v>
      </c>
      <c r="Y8" s="65">
        <f>Y9+Y21+Y40+Y55+Y72+Y79+Y90+Y64+Y102</f>
        <v>1444</v>
      </c>
      <c r="Z8" s="62">
        <f>IF(D8=0,0,Y8/D8*100)</f>
        <v>17.917855813376349</v>
      </c>
      <c r="AA8" s="65">
        <f>AA9+AA21+AA40+AA55+AA72+AA79+AA90+AA64+AA102</f>
        <v>206</v>
      </c>
      <c r="AB8" s="62">
        <f>IF(D8=0,0,AA8/D8*100)</f>
        <v>2.5561484055093686</v>
      </c>
      <c r="AC8" s="62">
        <f>IF(Y8=0,0,AA8/Y8*100)</f>
        <v>14.265927977839334</v>
      </c>
      <c r="AD8" s="65">
        <f>AD9+AD21+AD40+AD55+AD72+AD79+AD90+AD64+AD102</f>
        <v>1053</v>
      </c>
      <c r="AE8" s="62">
        <f>IF(D8=0,0,AD8/D8*100)</f>
        <v>13.066137237870704</v>
      </c>
      <c r="AF8" s="65">
        <f>AF9+AF21+AF40+AF55+AF72+AF79+AF90+AF64+AF102</f>
        <v>11</v>
      </c>
      <c r="AG8" s="60">
        <f>IF(D8=0,0,AF8/D8*100)</f>
        <v>0.13649336145923813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363</v>
      </c>
      <c r="D9" s="10">
        <f>SUM(D10:D20)</f>
        <v>306</v>
      </c>
      <c r="E9" s="43">
        <f>IF(C9=0,0,D9/C9*100)</f>
        <v>84.297520661157023</v>
      </c>
      <c r="F9" s="10">
        <f>SUM(F10:F20)</f>
        <v>159</v>
      </c>
      <c r="G9" s="43">
        <f>IF(D9=0,0,F9/D9*100)</f>
        <v>51.960784313725497</v>
      </c>
      <c r="H9" s="61">
        <f>SUM(H10:H20)</f>
        <v>290</v>
      </c>
      <c r="I9" s="43">
        <f>IF(D9=0,0,H9/D9*100)</f>
        <v>94.77124183006535</v>
      </c>
      <c r="J9" s="43">
        <f>IF(C9=0,0,H9/C9*100)</f>
        <v>79.889807162534439</v>
      </c>
      <c r="K9" s="10">
        <f>SUM(K10:K20)</f>
        <v>229</v>
      </c>
      <c r="L9" s="43">
        <f>IF(D9=0,0,K9/D9*100)</f>
        <v>74.83660130718954</v>
      </c>
      <c r="M9" s="10">
        <f>SUM(M10:M20)</f>
        <v>61</v>
      </c>
      <c r="N9" s="43">
        <f>IF(D9=0,0,M9/D9*100)</f>
        <v>19.934640522875817</v>
      </c>
      <c r="O9" s="10">
        <f>SUM(O10:O20)</f>
        <v>16</v>
      </c>
      <c r="P9" s="43">
        <f>IF(D9=0,0,O9/D9*100)</f>
        <v>5.2287581699346406</v>
      </c>
      <c r="Q9" s="10">
        <f>SUM(Q10:Q20)</f>
        <v>2</v>
      </c>
      <c r="R9" s="43">
        <f>IF(O9=0,0,Q9/O9*100)</f>
        <v>12.5</v>
      </c>
      <c r="S9" s="10">
        <f>SUM(S10:S20)</f>
        <v>63</v>
      </c>
      <c r="T9" s="43">
        <f>IF(D9=0,0,S9/D9*100)</f>
        <v>20.588235294117645</v>
      </c>
      <c r="U9" s="10">
        <f>SUM(U10:U20)</f>
        <v>31</v>
      </c>
      <c r="V9" s="43">
        <f>IF(D9=0,0,U9/D9*100)</f>
        <v>10.130718954248366</v>
      </c>
      <c r="W9" s="10">
        <f>SUM(W10:W20)</f>
        <v>9</v>
      </c>
      <c r="X9" s="43">
        <f>IF(D9=0,0,W9/D9*100)</f>
        <v>2.9411764705882351</v>
      </c>
      <c r="Y9" s="10">
        <f>SUM(Y10:Y20)</f>
        <v>71</v>
      </c>
      <c r="Z9" s="43">
        <f>IF(D9=0,0,Y9/D9*100)</f>
        <v>23.202614379084967</v>
      </c>
      <c r="AA9" s="10">
        <f>SUM(AA10:AA20)</f>
        <v>7</v>
      </c>
      <c r="AB9" s="43">
        <f>IF(D9=0,0,AA9/D9*100)</f>
        <v>2.2875816993464051</v>
      </c>
      <c r="AC9" s="43">
        <f>IF(Y9=0,0,AA9/Y9*100)</f>
        <v>9.8591549295774641</v>
      </c>
      <c r="AD9" s="10">
        <f>SUM(AD10:AD20)</f>
        <v>78</v>
      </c>
      <c r="AE9" s="43">
        <f>IF(D9=0,0,AD9/D9*100)</f>
        <v>25.490196078431371</v>
      </c>
      <c r="AF9" s="10">
        <f>SUM(AF10:AF20)</f>
        <v>1</v>
      </c>
      <c r="AG9" s="43">
        <f>IF(D9=0,0,AF9/D9*100)</f>
        <v>0.32679738562091504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2</v>
      </c>
      <c r="D10" s="35">
        <v>2</v>
      </c>
      <c r="E10" s="32">
        <f>IF(C10=0,0,D10/C10*100)</f>
        <v>100</v>
      </c>
      <c r="F10" s="35">
        <v>0</v>
      </c>
      <c r="G10" s="32">
        <f>IF(D10=0,0,F10/D10*100)</f>
        <v>0</v>
      </c>
      <c r="H10" s="106">
        <f>K10+M10</f>
        <v>2</v>
      </c>
      <c r="I10" s="32">
        <f>IF(D10=0,0,H10/D10*100)</f>
        <v>100</v>
      </c>
      <c r="J10" s="32">
        <f>IF(C10=0,0,H10/C10*100)</f>
        <v>100</v>
      </c>
      <c r="K10" s="35">
        <v>2</v>
      </c>
      <c r="L10" s="32">
        <f>IF(D10=0,0,K10/D10*100)</f>
        <v>100</v>
      </c>
      <c r="M10" s="35">
        <v>0</v>
      </c>
      <c r="N10" s="32">
        <f>IF(D10=0,0,M10/D10*100)</f>
        <v>0</v>
      </c>
      <c r="O10" s="35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0</v>
      </c>
      <c r="V10" s="32">
        <f>IF(D10=0,0,U10/D10*100)</f>
        <v>0</v>
      </c>
      <c r="W10" s="35">
        <v>0</v>
      </c>
      <c r="X10" s="32">
        <f>IF(D10=0,0,W10/D10*100)</f>
        <v>0</v>
      </c>
      <c r="Y10" s="35">
        <v>0</v>
      </c>
      <c r="Z10" s="32">
        <f>IF(D10=0,0,Y10/D10*100)</f>
        <v>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13</v>
      </c>
      <c r="D11" s="35">
        <v>9</v>
      </c>
      <c r="E11" s="32">
        <f>IF(C11=0,0,D11/C11*100)</f>
        <v>69.230769230769226</v>
      </c>
      <c r="F11" s="35">
        <v>7</v>
      </c>
      <c r="G11" s="32">
        <f>IF(D11=0,0,F11/D11*100)</f>
        <v>77.777777777777786</v>
      </c>
      <c r="H11" s="106">
        <f t="shared" ref="H11:H80" si="0">K11+M11</f>
        <v>9</v>
      </c>
      <c r="I11" s="32">
        <f>IF(D11=0,0,H11/D11*100)</f>
        <v>100</v>
      </c>
      <c r="J11" s="32">
        <f>IF(C11=0,0,H11/C11*100)</f>
        <v>69.230769230769226</v>
      </c>
      <c r="K11" s="35">
        <v>7</v>
      </c>
      <c r="L11" s="32">
        <f>IF(D11=0,0,K11/D11*100)</f>
        <v>77.777777777777786</v>
      </c>
      <c r="M11" s="35">
        <v>2</v>
      </c>
      <c r="N11" s="32">
        <f>IF(D11=0,0,M11/D11*100)</f>
        <v>22.222222222222221</v>
      </c>
      <c r="O11" s="35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1</v>
      </c>
      <c r="T11" s="32">
        <f>IF(D11=0,0,S11/D11*100)</f>
        <v>11.111111111111111</v>
      </c>
      <c r="U11" s="35">
        <v>1</v>
      </c>
      <c r="V11" s="32">
        <f>IF(D11=0,0,U11/D11*100)</f>
        <v>11.111111111111111</v>
      </c>
      <c r="W11" s="35">
        <v>1</v>
      </c>
      <c r="X11" s="32">
        <f>IF(D11=0,0,W11/D11*100)</f>
        <v>11.111111111111111</v>
      </c>
      <c r="Y11" s="35">
        <v>6</v>
      </c>
      <c r="Z11" s="32">
        <f>IF(D11=0,0,Y11/D11*100)</f>
        <v>66.666666666666657</v>
      </c>
      <c r="AA11" s="35">
        <v>1</v>
      </c>
      <c r="AB11" s="32">
        <f>IF(D11=0,0,AA11/D11*100)</f>
        <v>11.111111111111111</v>
      </c>
      <c r="AC11" s="32">
        <f>IF(Y11=0,0,AA11/Y11*100)</f>
        <v>16.666666666666664</v>
      </c>
      <c r="AD11" s="35">
        <v>2</v>
      </c>
      <c r="AE11" s="32">
        <f>IF(D11=0,0,AD11/D11*100)</f>
        <v>22.222222222222221</v>
      </c>
      <c r="AF11" s="35">
        <v>1</v>
      </c>
      <c r="AG11" s="32">
        <f>IF(D11=0,0,AF11/D11*100)</f>
        <v>11.111111111111111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4</v>
      </c>
      <c r="D12" s="35">
        <v>2</v>
      </c>
      <c r="E12" s="32">
        <f t="shared" ref="E12:E78" si="2">IF(C12=0,0,D12/C12*100)</f>
        <v>50</v>
      </c>
      <c r="F12" s="35">
        <v>2</v>
      </c>
      <c r="G12" s="32">
        <f t="shared" ref="G12:G78" si="3">IF(D12=0,0,F12/D12*100)</f>
        <v>100</v>
      </c>
      <c r="H12" s="106">
        <f t="shared" si="0"/>
        <v>2</v>
      </c>
      <c r="I12" s="32">
        <f t="shared" ref="I12:I78" si="4">IF(D12=0,0,H12/D12*100)</f>
        <v>100</v>
      </c>
      <c r="J12" s="32">
        <f t="shared" ref="J12:J78" si="5">IF(C12=0,0,H12/C12*100)</f>
        <v>50</v>
      </c>
      <c r="K12" s="35">
        <v>2</v>
      </c>
      <c r="L12" s="32">
        <f t="shared" ref="L12:L79" si="6">IF(D12=0,0,K12/D12*100)</f>
        <v>100</v>
      </c>
      <c r="M12" s="35">
        <v>0</v>
      </c>
      <c r="N12" s="32">
        <f t="shared" ref="N12:N78" si="7">IF(D12=0,0,M12/D12*100)</f>
        <v>0</v>
      </c>
      <c r="O12" s="35">
        <f t="shared" si="1"/>
        <v>0</v>
      </c>
      <c r="P12" s="32">
        <f t="shared" ref="P12:P78" si="8">IF(D12=0,0,O12/D12*100)</f>
        <v>0</v>
      </c>
      <c r="Q12" s="35">
        <v>0</v>
      </c>
      <c r="R12" s="32">
        <f t="shared" ref="R12:R79" si="9">IF(O12=0,0,Q12/O12*100)</f>
        <v>0</v>
      </c>
      <c r="S12" s="35">
        <v>0</v>
      </c>
      <c r="T12" s="32">
        <f t="shared" ref="T12:T78" si="10">IF(D12=0,0,S12/D12*100)</f>
        <v>0</v>
      </c>
      <c r="U12" s="35">
        <v>0</v>
      </c>
      <c r="V12" s="32">
        <f t="shared" ref="V12:V79" si="11">IF(D12=0,0,U12/D12*100)</f>
        <v>0</v>
      </c>
      <c r="W12" s="35">
        <v>0</v>
      </c>
      <c r="X12" s="32">
        <f t="shared" ref="X12:X78" si="12">IF(D12=0,0,W12/D12*100)</f>
        <v>0</v>
      </c>
      <c r="Y12" s="35">
        <v>1</v>
      </c>
      <c r="Z12" s="32">
        <f t="shared" ref="Z12:Z78" si="13">IF(D12=0,0,Y12/D12*100)</f>
        <v>50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1</v>
      </c>
      <c r="AE12" s="32">
        <f t="shared" ref="AE12:AE79" si="16">IF(D12=0,0,AD12/D12*100)</f>
        <v>50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69</v>
      </c>
      <c r="D13" s="35">
        <v>60</v>
      </c>
      <c r="E13" s="32">
        <f t="shared" si="2"/>
        <v>86.956521739130437</v>
      </c>
      <c r="F13" s="35">
        <v>37</v>
      </c>
      <c r="G13" s="32">
        <f t="shared" si="3"/>
        <v>61.666666666666671</v>
      </c>
      <c r="H13" s="106">
        <f t="shared" si="0"/>
        <v>57</v>
      </c>
      <c r="I13" s="32">
        <f t="shared" si="4"/>
        <v>95</v>
      </c>
      <c r="J13" s="32">
        <f t="shared" si="5"/>
        <v>82.608695652173907</v>
      </c>
      <c r="K13" s="35">
        <v>47</v>
      </c>
      <c r="L13" s="32">
        <f t="shared" si="6"/>
        <v>78.333333333333329</v>
      </c>
      <c r="M13" s="35">
        <v>10</v>
      </c>
      <c r="N13" s="32">
        <f t="shared" si="7"/>
        <v>16.666666666666664</v>
      </c>
      <c r="O13" s="35">
        <f t="shared" si="1"/>
        <v>3</v>
      </c>
      <c r="P13" s="32">
        <f t="shared" si="8"/>
        <v>5</v>
      </c>
      <c r="Q13" s="35">
        <v>0</v>
      </c>
      <c r="R13" s="32">
        <f t="shared" si="9"/>
        <v>0</v>
      </c>
      <c r="S13" s="35">
        <v>15</v>
      </c>
      <c r="T13" s="32">
        <f t="shared" si="10"/>
        <v>25</v>
      </c>
      <c r="U13" s="35">
        <v>6</v>
      </c>
      <c r="V13" s="32">
        <f t="shared" si="11"/>
        <v>10</v>
      </c>
      <c r="W13" s="35">
        <v>2</v>
      </c>
      <c r="X13" s="32">
        <f t="shared" si="12"/>
        <v>3.3333333333333335</v>
      </c>
      <c r="Y13" s="35">
        <v>10</v>
      </c>
      <c r="Z13" s="32">
        <f t="shared" si="13"/>
        <v>16.666666666666664</v>
      </c>
      <c r="AA13" s="35">
        <v>2</v>
      </c>
      <c r="AB13" s="32">
        <f t="shared" si="14"/>
        <v>3.3333333333333335</v>
      </c>
      <c r="AC13" s="32">
        <f t="shared" si="15"/>
        <v>20</v>
      </c>
      <c r="AD13" s="35">
        <v>10</v>
      </c>
      <c r="AE13" s="32">
        <f t="shared" si="16"/>
        <v>16.666666666666664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103</v>
      </c>
      <c r="D14" s="35">
        <v>87</v>
      </c>
      <c r="E14" s="32">
        <f t="shared" si="2"/>
        <v>84.466019417475721</v>
      </c>
      <c r="F14" s="35">
        <v>19</v>
      </c>
      <c r="G14" s="32">
        <f t="shared" si="3"/>
        <v>21.839080459770116</v>
      </c>
      <c r="H14" s="106">
        <f t="shared" si="0"/>
        <v>77</v>
      </c>
      <c r="I14" s="32">
        <f t="shared" si="4"/>
        <v>88.505747126436788</v>
      </c>
      <c r="J14" s="32">
        <f t="shared" si="5"/>
        <v>74.757281553398059</v>
      </c>
      <c r="K14" s="35">
        <v>45</v>
      </c>
      <c r="L14" s="32">
        <f t="shared" si="6"/>
        <v>51.724137931034484</v>
      </c>
      <c r="M14" s="35">
        <v>32</v>
      </c>
      <c r="N14" s="32">
        <f t="shared" si="7"/>
        <v>36.781609195402297</v>
      </c>
      <c r="O14" s="35">
        <f t="shared" si="1"/>
        <v>10</v>
      </c>
      <c r="P14" s="32">
        <f t="shared" si="8"/>
        <v>11.494252873563218</v>
      </c>
      <c r="Q14" s="35">
        <v>1</v>
      </c>
      <c r="R14" s="32">
        <f t="shared" si="9"/>
        <v>10</v>
      </c>
      <c r="S14" s="35">
        <v>12</v>
      </c>
      <c r="T14" s="32">
        <f t="shared" si="10"/>
        <v>13.793103448275861</v>
      </c>
      <c r="U14" s="35">
        <v>3</v>
      </c>
      <c r="V14" s="32">
        <f t="shared" si="11"/>
        <v>3.4482758620689653</v>
      </c>
      <c r="W14" s="35">
        <v>2</v>
      </c>
      <c r="X14" s="32">
        <f t="shared" si="12"/>
        <v>2.2988505747126435</v>
      </c>
      <c r="Y14" s="35">
        <v>14</v>
      </c>
      <c r="Z14" s="32">
        <f t="shared" si="13"/>
        <v>16.091954022988507</v>
      </c>
      <c r="AA14" s="35">
        <v>1</v>
      </c>
      <c r="AB14" s="32">
        <f t="shared" si="14"/>
        <v>1.1494252873563218</v>
      </c>
      <c r="AC14" s="32">
        <f t="shared" si="15"/>
        <v>7.1428571428571423</v>
      </c>
      <c r="AD14" s="35">
        <v>12</v>
      </c>
      <c r="AE14" s="32">
        <f t="shared" si="16"/>
        <v>13.793103448275861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125</v>
      </c>
      <c r="D15" s="35">
        <v>106</v>
      </c>
      <c r="E15" s="32">
        <f t="shared" si="2"/>
        <v>84.8</v>
      </c>
      <c r="F15" s="35">
        <v>69</v>
      </c>
      <c r="G15" s="32">
        <f t="shared" si="3"/>
        <v>65.094339622641513</v>
      </c>
      <c r="H15" s="106">
        <f t="shared" si="0"/>
        <v>105</v>
      </c>
      <c r="I15" s="32">
        <f t="shared" si="4"/>
        <v>99.056603773584911</v>
      </c>
      <c r="J15" s="32">
        <f t="shared" si="5"/>
        <v>84</v>
      </c>
      <c r="K15" s="35">
        <v>96</v>
      </c>
      <c r="L15" s="32">
        <f t="shared" si="6"/>
        <v>90.566037735849065</v>
      </c>
      <c r="M15" s="35">
        <v>9</v>
      </c>
      <c r="N15" s="32">
        <f t="shared" si="7"/>
        <v>8.4905660377358494</v>
      </c>
      <c r="O15" s="35">
        <f t="shared" si="1"/>
        <v>1</v>
      </c>
      <c r="P15" s="32">
        <f t="shared" si="8"/>
        <v>0.94339622641509435</v>
      </c>
      <c r="Q15" s="35">
        <v>1</v>
      </c>
      <c r="R15" s="32">
        <f t="shared" si="9"/>
        <v>100</v>
      </c>
      <c r="S15" s="35">
        <v>28</v>
      </c>
      <c r="T15" s="32">
        <f t="shared" si="10"/>
        <v>26.415094339622641</v>
      </c>
      <c r="U15" s="35">
        <v>16</v>
      </c>
      <c r="V15" s="32">
        <f t="shared" si="11"/>
        <v>15.09433962264151</v>
      </c>
      <c r="W15" s="35">
        <v>2</v>
      </c>
      <c r="X15" s="32">
        <f t="shared" si="12"/>
        <v>1.8867924528301887</v>
      </c>
      <c r="Y15" s="35">
        <v>31</v>
      </c>
      <c r="Z15" s="32">
        <f t="shared" si="13"/>
        <v>29.245283018867923</v>
      </c>
      <c r="AA15" s="35">
        <v>3</v>
      </c>
      <c r="AB15" s="32">
        <f t="shared" si="14"/>
        <v>2.8301886792452833</v>
      </c>
      <c r="AC15" s="32">
        <f t="shared" si="15"/>
        <v>9.67741935483871</v>
      </c>
      <c r="AD15" s="35">
        <v>16</v>
      </c>
      <c r="AE15" s="32">
        <f t="shared" si="16"/>
        <v>15.09433962264151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2</v>
      </c>
      <c r="D16" s="35">
        <v>2</v>
      </c>
      <c r="E16" s="32">
        <f t="shared" si="2"/>
        <v>100</v>
      </c>
      <c r="F16" s="35">
        <v>0</v>
      </c>
      <c r="G16" s="32">
        <f t="shared" si="3"/>
        <v>0</v>
      </c>
      <c r="H16" s="106">
        <f t="shared" si="0"/>
        <v>0</v>
      </c>
      <c r="I16" s="32">
        <f t="shared" si="4"/>
        <v>0</v>
      </c>
      <c r="J16" s="32">
        <f t="shared" si="5"/>
        <v>0</v>
      </c>
      <c r="K16" s="35">
        <v>0</v>
      </c>
      <c r="L16" s="32">
        <f t="shared" si="6"/>
        <v>0</v>
      </c>
      <c r="M16" s="35">
        <v>0</v>
      </c>
      <c r="N16" s="32">
        <f t="shared" si="7"/>
        <v>0</v>
      </c>
      <c r="O16" s="35">
        <f t="shared" si="1"/>
        <v>2</v>
      </c>
      <c r="P16" s="32">
        <f t="shared" si="8"/>
        <v>100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4</v>
      </c>
      <c r="D17" s="35">
        <v>0</v>
      </c>
      <c r="E17" s="32">
        <f t="shared" si="2"/>
        <v>0</v>
      </c>
      <c r="F17" s="35">
        <v>0</v>
      </c>
      <c r="G17" s="32">
        <f t="shared" si="3"/>
        <v>0</v>
      </c>
      <c r="H17" s="106">
        <f t="shared" si="0"/>
        <v>0</v>
      </c>
      <c r="I17" s="32">
        <f t="shared" si="4"/>
        <v>0</v>
      </c>
      <c r="J17" s="32">
        <f t="shared" si="5"/>
        <v>0</v>
      </c>
      <c r="K17" s="35">
        <v>0</v>
      </c>
      <c r="L17" s="32">
        <f t="shared" si="6"/>
        <v>0</v>
      </c>
      <c r="M17" s="35">
        <v>0</v>
      </c>
      <c r="N17" s="32">
        <f t="shared" si="7"/>
        <v>0</v>
      </c>
      <c r="O17" s="35">
        <f t="shared" si="1"/>
        <v>0</v>
      </c>
      <c r="P17" s="32">
        <f t="shared" si="8"/>
        <v>0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0</v>
      </c>
      <c r="V17" s="32">
        <f t="shared" si="11"/>
        <v>0</v>
      </c>
      <c r="W17" s="35">
        <v>0</v>
      </c>
      <c r="X17" s="32">
        <f t="shared" si="12"/>
        <v>0</v>
      </c>
      <c r="Y17" s="35">
        <v>0</v>
      </c>
      <c r="Z17" s="32">
        <f t="shared" si="13"/>
        <v>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24</v>
      </c>
      <c r="D18" s="35">
        <v>22</v>
      </c>
      <c r="E18" s="32">
        <f t="shared" si="2"/>
        <v>91.666666666666657</v>
      </c>
      <c r="F18" s="35">
        <v>15</v>
      </c>
      <c r="G18" s="32">
        <f t="shared" si="3"/>
        <v>68.181818181818173</v>
      </c>
      <c r="H18" s="106">
        <f t="shared" si="0"/>
        <v>22</v>
      </c>
      <c r="I18" s="32">
        <f t="shared" si="4"/>
        <v>100</v>
      </c>
      <c r="J18" s="32">
        <f t="shared" si="5"/>
        <v>91.666666666666657</v>
      </c>
      <c r="K18" s="35">
        <v>19</v>
      </c>
      <c r="L18" s="32">
        <f t="shared" si="6"/>
        <v>86.36363636363636</v>
      </c>
      <c r="M18" s="35">
        <v>3</v>
      </c>
      <c r="N18" s="32">
        <f t="shared" si="7"/>
        <v>13.636363636363635</v>
      </c>
      <c r="O18" s="35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5</v>
      </c>
      <c r="T18" s="32">
        <f t="shared" si="10"/>
        <v>22.727272727272727</v>
      </c>
      <c r="U18" s="35">
        <v>1</v>
      </c>
      <c r="V18" s="32">
        <f t="shared" si="11"/>
        <v>4.5454545454545459</v>
      </c>
      <c r="W18" s="35">
        <v>0</v>
      </c>
      <c r="X18" s="32">
        <f t="shared" si="12"/>
        <v>0</v>
      </c>
      <c r="Y18" s="35">
        <v>4</v>
      </c>
      <c r="Z18" s="32">
        <f t="shared" si="13"/>
        <v>18.181818181818183</v>
      </c>
      <c r="AA18" s="35">
        <v>0</v>
      </c>
      <c r="AB18" s="32">
        <f t="shared" si="14"/>
        <v>0</v>
      </c>
      <c r="AC18" s="32">
        <f t="shared" si="15"/>
        <v>0</v>
      </c>
      <c r="AD18" s="35">
        <v>32</v>
      </c>
      <c r="AE18" s="32">
        <f t="shared" si="16"/>
        <v>145.45454545454547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16</v>
      </c>
      <c r="D19" s="35">
        <v>15</v>
      </c>
      <c r="E19" s="32">
        <f t="shared" si="2"/>
        <v>93.75</v>
      </c>
      <c r="F19" s="35">
        <v>9</v>
      </c>
      <c r="G19" s="32">
        <f t="shared" si="3"/>
        <v>60</v>
      </c>
      <c r="H19" s="106">
        <f t="shared" si="0"/>
        <v>15</v>
      </c>
      <c r="I19" s="32">
        <f t="shared" si="4"/>
        <v>100</v>
      </c>
      <c r="J19" s="32">
        <f t="shared" si="5"/>
        <v>93.75</v>
      </c>
      <c r="K19" s="35">
        <v>10</v>
      </c>
      <c r="L19" s="32">
        <f t="shared" si="6"/>
        <v>66.666666666666657</v>
      </c>
      <c r="M19" s="35">
        <v>5</v>
      </c>
      <c r="N19" s="32">
        <f t="shared" si="7"/>
        <v>33.333333333333329</v>
      </c>
      <c r="O19" s="35">
        <f t="shared" si="1"/>
        <v>0</v>
      </c>
      <c r="P19" s="32">
        <f t="shared" si="8"/>
        <v>0</v>
      </c>
      <c r="Q19" s="35">
        <v>0</v>
      </c>
      <c r="R19" s="32">
        <f t="shared" si="9"/>
        <v>0</v>
      </c>
      <c r="S19" s="35">
        <v>2</v>
      </c>
      <c r="T19" s="32">
        <f t="shared" si="10"/>
        <v>13.333333333333334</v>
      </c>
      <c r="U19" s="35">
        <v>4</v>
      </c>
      <c r="V19" s="32">
        <f t="shared" si="11"/>
        <v>26.666666666666668</v>
      </c>
      <c r="W19" s="35">
        <v>2</v>
      </c>
      <c r="X19" s="32">
        <f t="shared" si="12"/>
        <v>13.333333333333334</v>
      </c>
      <c r="Y19" s="35">
        <v>5</v>
      </c>
      <c r="Z19" s="32">
        <f t="shared" si="13"/>
        <v>33.333333333333329</v>
      </c>
      <c r="AA19" s="35">
        <v>0</v>
      </c>
      <c r="AB19" s="32">
        <f t="shared" si="14"/>
        <v>0</v>
      </c>
      <c r="AC19" s="32">
        <f t="shared" si="15"/>
        <v>0</v>
      </c>
      <c r="AD19" s="35">
        <v>5</v>
      </c>
      <c r="AE19" s="32">
        <f t="shared" si="16"/>
        <v>33.333333333333329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1</v>
      </c>
      <c r="D20" s="35">
        <v>1</v>
      </c>
      <c r="E20" s="32">
        <f t="shared" si="2"/>
        <v>100</v>
      </c>
      <c r="F20" s="35">
        <v>1</v>
      </c>
      <c r="G20" s="32">
        <f t="shared" si="3"/>
        <v>100</v>
      </c>
      <c r="H20" s="106">
        <f t="shared" si="0"/>
        <v>1</v>
      </c>
      <c r="I20" s="32">
        <f t="shared" si="4"/>
        <v>100</v>
      </c>
      <c r="J20" s="32">
        <f t="shared" si="5"/>
        <v>100</v>
      </c>
      <c r="K20" s="35">
        <v>1</v>
      </c>
      <c r="L20" s="32">
        <f t="shared" si="6"/>
        <v>100</v>
      </c>
      <c r="M20" s="35">
        <v>0</v>
      </c>
      <c r="N20" s="32">
        <f t="shared" si="7"/>
        <v>0</v>
      </c>
      <c r="O20" s="35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2645</v>
      </c>
      <c r="D21" s="10">
        <f>SUM(D22:D39)</f>
        <v>2359</v>
      </c>
      <c r="E21" s="43">
        <f>IF(C21=0,0,D21/C21*100)</f>
        <v>89.187145557655953</v>
      </c>
      <c r="F21" s="10">
        <f>SUM(F22:F39)</f>
        <v>602</v>
      </c>
      <c r="G21" s="43">
        <f>IF(D21=0,0,F21/D21*100)</f>
        <v>25.519287833827892</v>
      </c>
      <c r="H21" s="61">
        <f>SUM(H22:H39)</f>
        <v>2307</v>
      </c>
      <c r="I21" s="43">
        <f>IF(D21=0,0,H21/D21*100)</f>
        <v>97.79567613395507</v>
      </c>
      <c r="J21" s="43">
        <f>IF(C21=0,0,H21/C21*100)</f>
        <v>87.221172022684314</v>
      </c>
      <c r="K21" s="10">
        <f>SUM(K22:K39)</f>
        <v>1737</v>
      </c>
      <c r="L21" s="43">
        <f>IF(D21=0,0,K21/D21*100)</f>
        <v>73.632895294616361</v>
      </c>
      <c r="M21" s="10">
        <f>SUM(M22:M39)</f>
        <v>570</v>
      </c>
      <c r="N21" s="43">
        <f>IF(D21=0,0,M21/D21*100)</f>
        <v>24.162780839338701</v>
      </c>
      <c r="O21" s="10">
        <f>SUM(O22:O39)</f>
        <v>52</v>
      </c>
      <c r="P21" s="43">
        <f>IF(D21=0,0,O21/D21*100)</f>
        <v>2.2043238660449345</v>
      </c>
      <c r="Q21" s="10">
        <f>SUM(Q22:Q39)</f>
        <v>42</v>
      </c>
      <c r="R21" s="43">
        <f t="shared" si="9"/>
        <v>80.769230769230774</v>
      </c>
      <c r="S21" s="10">
        <f>SUM(S22:S39)</f>
        <v>489</v>
      </c>
      <c r="T21" s="43">
        <f>IF(D21=0,0,S21/D21*100)</f>
        <v>20.729122509537941</v>
      </c>
      <c r="U21" s="10">
        <f>SUM(U22:U39)</f>
        <v>204</v>
      </c>
      <c r="V21" s="43">
        <f t="shared" si="11"/>
        <v>8.6477320898685885</v>
      </c>
      <c r="W21" s="10">
        <f>SUM(W22:W39)</f>
        <v>144</v>
      </c>
      <c r="X21" s="43">
        <f>IF(D21=0,0,W21/D21*100)</f>
        <v>6.1042814752013559</v>
      </c>
      <c r="Y21" s="10">
        <f>SUM(Y22:Y39)</f>
        <v>553</v>
      </c>
      <c r="Z21" s="43">
        <f>IF(D21=0,0,Y21/D21*100)</f>
        <v>23.442136498516319</v>
      </c>
      <c r="AA21" s="10">
        <f>SUM(AA22:AA39)</f>
        <v>49</v>
      </c>
      <c r="AB21" s="43">
        <f>IF(D21=0,0,AA21/D21*100)</f>
        <v>2.0771513353115725</v>
      </c>
      <c r="AC21" s="43">
        <f>IF(Y21=0,0,AA21/Y21*100)</f>
        <v>8.8607594936708853</v>
      </c>
      <c r="AD21" s="10">
        <f>SUM(AD22:AD39)</f>
        <v>312</v>
      </c>
      <c r="AE21" s="43">
        <f t="shared" si="16"/>
        <v>13.225943196269604</v>
      </c>
      <c r="AF21" s="10">
        <f>SUM(AF22:AF39)</f>
        <v>5</v>
      </c>
      <c r="AG21" s="43">
        <f>IF(D21=0,0,AF21/D21*100)</f>
        <v>0.21195421788893598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345</v>
      </c>
      <c r="D22" s="35">
        <v>319</v>
      </c>
      <c r="E22" s="32">
        <f t="shared" si="2"/>
        <v>92.463768115942031</v>
      </c>
      <c r="F22" s="35">
        <v>69</v>
      </c>
      <c r="G22" s="32">
        <f t="shared" si="3"/>
        <v>21.630094043887148</v>
      </c>
      <c r="H22" s="106">
        <f t="shared" si="0"/>
        <v>311</v>
      </c>
      <c r="I22" s="32">
        <f t="shared" si="4"/>
        <v>97.492163009404393</v>
      </c>
      <c r="J22" s="32">
        <f t="shared" si="5"/>
        <v>90.14492753623189</v>
      </c>
      <c r="K22" s="35">
        <v>238</v>
      </c>
      <c r="L22" s="32">
        <f t="shared" si="6"/>
        <v>74.608150470219442</v>
      </c>
      <c r="M22" s="35">
        <v>73</v>
      </c>
      <c r="N22" s="32">
        <f t="shared" si="7"/>
        <v>22.884012539184955</v>
      </c>
      <c r="O22" s="35">
        <f t="shared" ref="O22:O39" si="18">D22-H22</f>
        <v>8</v>
      </c>
      <c r="P22" s="32">
        <f t="shared" si="8"/>
        <v>2.507836990595611</v>
      </c>
      <c r="Q22" s="35">
        <v>18</v>
      </c>
      <c r="R22" s="32">
        <f t="shared" si="9"/>
        <v>225</v>
      </c>
      <c r="S22" s="35">
        <v>88</v>
      </c>
      <c r="T22" s="32">
        <f t="shared" si="10"/>
        <v>27.586206896551722</v>
      </c>
      <c r="U22" s="35">
        <v>27</v>
      </c>
      <c r="V22" s="32">
        <f t="shared" si="11"/>
        <v>8.4639498432601883</v>
      </c>
      <c r="W22" s="35">
        <v>11</v>
      </c>
      <c r="X22" s="32">
        <f t="shared" si="12"/>
        <v>3.4482758620689653</v>
      </c>
      <c r="Y22" s="35">
        <v>63</v>
      </c>
      <c r="Z22" s="32">
        <f t="shared" si="13"/>
        <v>19.749216300940439</v>
      </c>
      <c r="AA22" s="35">
        <v>5</v>
      </c>
      <c r="AB22" s="32">
        <f t="shared" si="14"/>
        <v>1.5673981191222568</v>
      </c>
      <c r="AC22" s="32">
        <f t="shared" si="15"/>
        <v>7.9365079365079358</v>
      </c>
      <c r="AD22" s="35">
        <v>16</v>
      </c>
      <c r="AE22" s="32">
        <f t="shared" si="16"/>
        <v>5.0156739811912221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235</v>
      </c>
      <c r="D23" s="35">
        <v>221</v>
      </c>
      <c r="E23" s="32">
        <f t="shared" si="2"/>
        <v>94.042553191489361</v>
      </c>
      <c r="F23" s="35">
        <v>51</v>
      </c>
      <c r="G23" s="32">
        <f t="shared" si="3"/>
        <v>23.076923076923077</v>
      </c>
      <c r="H23" s="106">
        <f t="shared" si="0"/>
        <v>218</v>
      </c>
      <c r="I23" s="32">
        <f t="shared" si="4"/>
        <v>98.642533936651589</v>
      </c>
      <c r="J23" s="32">
        <f t="shared" si="5"/>
        <v>92.765957446808514</v>
      </c>
      <c r="K23" s="35">
        <v>164</v>
      </c>
      <c r="L23" s="32">
        <f t="shared" si="6"/>
        <v>74.208144796380097</v>
      </c>
      <c r="M23" s="35">
        <v>54</v>
      </c>
      <c r="N23" s="32">
        <f t="shared" si="7"/>
        <v>24.434389140271492</v>
      </c>
      <c r="O23" s="35">
        <f t="shared" si="18"/>
        <v>3</v>
      </c>
      <c r="P23" s="32">
        <f t="shared" si="8"/>
        <v>1.3574660633484164</v>
      </c>
      <c r="Q23" s="35">
        <v>1</v>
      </c>
      <c r="R23" s="32">
        <f t="shared" si="9"/>
        <v>33.333333333333329</v>
      </c>
      <c r="S23" s="35">
        <v>75</v>
      </c>
      <c r="T23" s="32">
        <f t="shared" si="10"/>
        <v>33.936651583710407</v>
      </c>
      <c r="U23" s="35">
        <v>8</v>
      </c>
      <c r="V23" s="32">
        <f t="shared" si="11"/>
        <v>3.6199095022624439</v>
      </c>
      <c r="W23" s="35">
        <v>0</v>
      </c>
      <c r="X23" s="32">
        <f t="shared" si="12"/>
        <v>0</v>
      </c>
      <c r="Y23" s="35">
        <v>62</v>
      </c>
      <c r="Z23" s="32">
        <f t="shared" si="13"/>
        <v>28.054298642533936</v>
      </c>
      <c r="AA23" s="35">
        <v>3</v>
      </c>
      <c r="AB23" s="32">
        <f t="shared" si="14"/>
        <v>1.3574660633484164</v>
      </c>
      <c r="AC23" s="32">
        <f t="shared" si="15"/>
        <v>4.838709677419355</v>
      </c>
      <c r="AD23" s="35">
        <v>54</v>
      </c>
      <c r="AE23" s="32">
        <f t="shared" si="16"/>
        <v>24.434389140271492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47</v>
      </c>
      <c r="D24" s="35">
        <v>37</v>
      </c>
      <c r="E24" s="32">
        <f t="shared" si="2"/>
        <v>78.723404255319153</v>
      </c>
      <c r="F24" s="35">
        <v>22</v>
      </c>
      <c r="G24" s="32">
        <f t="shared" si="3"/>
        <v>59.45945945945946</v>
      </c>
      <c r="H24" s="106">
        <f t="shared" si="0"/>
        <v>37</v>
      </c>
      <c r="I24" s="32">
        <f t="shared" si="4"/>
        <v>100</v>
      </c>
      <c r="J24" s="32">
        <f t="shared" si="5"/>
        <v>78.723404255319153</v>
      </c>
      <c r="K24" s="35">
        <v>25</v>
      </c>
      <c r="L24" s="32">
        <f t="shared" si="6"/>
        <v>67.567567567567565</v>
      </c>
      <c r="M24" s="35">
        <v>12</v>
      </c>
      <c r="N24" s="32">
        <f t="shared" si="7"/>
        <v>32.432432432432435</v>
      </c>
      <c r="O24" s="35">
        <f t="shared" si="18"/>
        <v>0</v>
      </c>
      <c r="P24" s="32">
        <f t="shared" si="8"/>
        <v>0</v>
      </c>
      <c r="Q24" s="35">
        <v>0</v>
      </c>
      <c r="R24" s="32">
        <f t="shared" si="9"/>
        <v>0</v>
      </c>
      <c r="S24" s="35">
        <v>4</v>
      </c>
      <c r="T24" s="32">
        <f t="shared" si="10"/>
        <v>10.810810810810811</v>
      </c>
      <c r="U24" s="35">
        <v>6</v>
      </c>
      <c r="V24" s="32">
        <f t="shared" si="11"/>
        <v>16.216216216216218</v>
      </c>
      <c r="W24" s="35">
        <v>5</v>
      </c>
      <c r="X24" s="32">
        <f t="shared" si="12"/>
        <v>13.513513513513514</v>
      </c>
      <c r="Y24" s="35">
        <v>5</v>
      </c>
      <c r="Z24" s="32">
        <f t="shared" si="13"/>
        <v>13.513513513513514</v>
      </c>
      <c r="AA24" s="35">
        <v>0</v>
      </c>
      <c r="AB24" s="32">
        <f t="shared" si="14"/>
        <v>0</v>
      </c>
      <c r="AC24" s="32">
        <f t="shared" si="15"/>
        <v>0</v>
      </c>
      <c r="AD24" s="35">
        <v>3</v>
      </c>
      <c r="AE24" s="32">
        <f t="shared" si="16"/>
        <v>8.1081081081081088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331</v>
      </c>
      <c r="D25" s="35">
        <v>302</v>
      </c>
      <c r="E25" s="32">
        <f t="shared" si="2"/>
        <v>91.238670694864041</v>
      </c>
      <c r="F25" s="35">
        <v>61</v>
      </c>
      <c r="G25" s="32">
        <f t="shared" si="3"/>
        <v>20.198675496688743</v>
      </c>
      <c r="H25" s="106">
        <f t="shared" si="0"/>
        <v>292</v>
      </c>
      <c r="I25" s="32">
        <f t="shared" si="4"/>
        <v>96.688741721854313</v>
      </c>
      <c r="J25" s="32">
        <f t="shared" si="5"/>
        <v>88.217522658610264</v>
      </c>
      <c r="K25" s="35">
        <v>210</v>
      </c>
      <c r="L25" s="32">
        <f t="shared" si="6"/>
        <v>69.536423841059602</v>
      </c>
      <c r="M25" s="35">
        <v>82</v>
      </c>
      <c r="N25" s="32">
        <f t="shared" si="7"/>
        <v>27.152317880794701</v>
      </c>
      <c r="O25" s="35">
        <f t="shared" si="18"/>
        <v>10</v>
      </c>
      <c r="P25" s="32">
        <f t="shared" si="8"/>
        <v>3.3112582781456954</v>
      </c>
      <c r="Q25" s="35">
        <v>4</v>
      </c>
      <c r="R25" s="32">
        <f t="shared" si="9"/>
        <v>40</v>
      </c>
      <c r="S25" s="35">
        <v>71</v>
      </c>
      <c r="T25" s="32">
        <f t="shared" si="10"/>
        <v>23.509933774834437</v>
      </c>
      <c r="U25" s="35">
        <v>26</v>
      </c>
      <c r="V25" s="32">
        <f t="shared" si="11"/>
        <v>8.6092715231788084</v>
      </c>
      <c r="W25" s="35">
        <v>38</v>
      </c>
      <c r="X25" s="32">
        <f t="shared" si="12"/>
        <v>12.582781456953644</v>
      </c>
      <c r="Y25" s="35">
        <v>64</v>
      </c>
      <c r="Z25" s="32">
        <f t="shared" si="13"/>
        <v>21.192052980132452</v>
      </c>
      <c r="AA25" s="35">
        <v>3</v>
      </c>
      <c r="AB25" s="32">
        <f t="shared" si="14"/>
        <v>0.99337748344370869</v>
      </c>
      <c r="AC25" s="32">
        <f t="shared" si="15"/>
        <v>4.6875</v>
      </c>
      <c r="AD25" s="35">
        <v>38</v>
      </c>
      <c r="AE25" s="32">
        <f t="shared" si="16"/>
        <v>12.582781456953644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23</v>
      </c>
      <c r="D26" s="35">
        <v>21</v>
      </c>
      <c r="E26" s="32">
        <f t="shared" si="2"/>
        <v>91.304347826086953</v>
      </c>
      <c r="F26" s="35">
        <v>13</v>
      </c>
      <c r="G26" s="32">
        <f t="shared" si="3"/>
        <v>61.904761904761905</v>
      </c>
      <c r="H26" s="106">
        <f t="shared" si="0"/>
        <v>21</v>
      </c>
      <c r="I26" s="32">
        <f t="shared" si="4"/>
        <v>100</v>
      </c>
      <c r="J26" s="32">
        <f t="shared" si="5"/>
        <v>91.304347826086953</v>
      </c>
      <c r="K26" s="35">
        <v>18</v>
      </c>
      <c r="L26" s="32">
        <f t="shared" si="6"/>
        <v>85.714285714285708</v>
      </c>
      <c r="M26" s="35">
        <v>3</v>
      </c>
      <c r="N26" s="32">
        <f t="shared" si="7"/>
        <v>14.285714285714285</v>
      </c>
      <c r="O26" s="35">
        <f t="shared" si="18"/>
        <v>0</v>
      </c>
      <c r="P26" s="32">
        <f t="shared" si="8"/>
        <v>0</v>
      </c>
      <c r="Q26" s="35">
        <v>0</v>
      </c>
      <c r="R26" s="32">
        <f t="shared" si="9"/>
        <v>0</v>
      </c>
      <c r="S26" s="35">
        <v>4</v>
      </c>
      <c r="T26" s="32">
        <f t="shared" si="10"/>
        <v>19.047619047619047</v>
      </c>
      <c r="U26" s="35">
        <v>3</v>
      </c>
      <c r="V26" s="32">
        <f t="shared" si="11"/>
        <v>14.285714285714285</v>
      </c>
      <c r="W26" s="35">
        <v>0</v>
      </c>
      <c r="X26" s="32">
        <f t="shared" si="12"/>
        <v>0</v>
      </c>
      <c r="Y26" s="35">
        <v>1</v>
      </c>
      <c r="Z26" s="32">
        <f t="shared" si="13"/>
        <v>4.7619047619047619</v>
      </c>
      <c r="AA26" s="35">
        <v>0</v>
      </c>
      <c r="AB26" s="32">
        <f t="shared" si="14"/>
        <v>0</v>
      </c>
      <c r="AC26" s="32">
        <f t="shared" si="15"/>
        <v>0</v>
      </c>
      <c r="AD26" s="35">
        <v>5</v>
      </c>
      <c r="AE26" s="32">
        <f t="shared" si="16"/>
        <v>23.809523809523807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96</v>
      </c>
      <c r="D27" s="35">
        <v>72</v>
      </c>
      <c r="E27" s="32">
        <f t="shared" si="2"/>
        <v>75</v>
      </c>
      <c r="F27" s="35">
        <v>38</v>
      </c>
      <c r="G27" s="32">
        <f t="shared" si="3"/>
        <v>52.777777777777779</v>
      </c>
      <c r="H27" s="106">
        <f t="shared" si="0"/>
        <v>72</v>
      </c>
      <c r="I27" s="32">
        <f t="shared" si="4"/>
        <v>100</v>
      </c>
      <c r="J27" s="32">
        <f t="shared" si="5"/>
        <v>75</v>
      </c>
      <c r="K27" s="35">
        <v>48</v>
      </c>
      <c r="L27" s="32">
        <f t="shared" si="6"/>
        <v>66.666666666666657</v>
      </c>
      <c r="M27" s="35">
        <v>24</v>
      </c>
      <c r="N27" s="32">
        <f t="shared" si="7"/>
        <v>33.333333333333329</v>
      </c>
      <c r="O27" s="35">
        <f t="shared" si="18"/>
        <v>0</v>
      </c>
      <c r="P27" s="32">
        <f t="shared" si="8"/>
        <v>0</v>
      </c>
      <c r="Q27" s="35">
        <v>0</v>
      </c>
      <c r="R27" s="32">
        <f t="shared" si="9"/>
        <v>0</v>
      </c>
      <c r="S27" s="35">
        <v>24</v>
      </c>
      <c r="T27" s="32">
        <f t="shared" si="10"/>
        <v>33.333333333333329</v>
      </c>
      <c r="U27" s="35">
        <v>6</v>
      </c>
      <c r="V27" s="32">
        <f t="shared" si="11"/>
        <v>8.3333333333333321</v>
      </c>
      <c r="W27" s="35">
        <v>1</v>
      </c>
      <c r="X27" s="32">
        <f t="shared" si="12"/>
        <v>1.3888888888888888</v>
      </c>
      <c r="Y27" s="35">
        <v>12</v>
      </c>
      <c r="Z27" s="32">
        <f t="shared" si="13"/>
        <v>16.666666666666664</v>
      </c>
      <c r="AA27" s="35">
        <v>1</v>
      </c>
      <c r="AB27" s="32">
        <f t="shared" si="14"/>
        <v>1.3888888888888888</v>
      </c>
      <c r="AC27" s="32">
        <f t="shared" si="15"/>
        <v>8.3333333333333321</v>
      </c>
      <c r="AD27" s="35">
        <v>8</v>
      </c>
      <c r="AE27" s="32">
        <f t="shared" si="16"/>
        <v>11.111111111111111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37</v>
      </c>
      <c r="D28" s="35">
        <v>35</v>
      </c>
      <c r="E28" s="32">
        <f t="shared" si="2"/>
        <v>94.594594594594597</v>
      </c>
      <c r="F28" s="35">
        <v>23</v>
      </c>
      <c r="G28" s="32">
        <f t="shared" si="3"/>
        <v>65.714285714285708</v>
      </c>
      <c r="H28" s="106">
        <f t="shared" si="0"/>
        <v>35</v>
      </c>
      <c r="I28" s="32">
        <f t="shared" si="4"/>
        <v>100</v>
      </c>
      <c r="J28" s="32">
        <f t="shared" si="5"/>
        <v>94.594594594594597</v>
      </c>
      <c r="K28" s="35">
        <v>33</v>
      </c>
      <c r="L28" s="32">
        <f t="shared" si="6"/>
        <v>94.285714285714278</v>
      </c>
      <c r="M28" s="35">
        <v>2</v>
      </c>
      <c r="N28" s="32">
        <f t="shared" si="7"/>
        <v>5.7142857142857144</v>
      </c>
      <c r="O28" s="35">
        <f t="shared" si="18"/>
        <v>0</v>
      </c>
      <c r="P28" s="32">
        <f t="shared" si="8"/>
        <v>0</v>
      </c>
      <c r="Q28" s="35">
        <v>0</v>
      </c>
      <c r="R28" s="32">
        <f t="shared" si="9"/>
        <v>0</v>
      </c>
      <c r="S28" s="35">
        <v>11</v>
      </c>
      <c r="T28" s="32">
        <f t="shared" si="10"/>
        <v>31.428571428571427</v>
      </c>
      <c r="U28" s="35">
        <v>3</v>
      </c>
      <c r="V28" s="32">
        <f t="shared" si="11"/>
        <v>8.5714285714285712</v>
      </c>
      <c r="W28" s="35">
        <v>0</v>
      </c>
      <c r="X28" s="32">
        <f t="shared" si="12"/>
        <v>0</v>
      </c>
      <c r="Y28" s="35">
        <v>4</v>
      </c>
      <c r="Z28" s="32">
        <f t="shared" si="13"/>
        <v>11.428571428571429</v>
      </c>
      <c r="AA28" s="35">
        <v>0</v>
      </c>
      <c r="AB28" s="32">
        <f t="shared" si="14"/>
        <v>0</v>
      </c>
      <c r="AC28" s="32">
        <f t="shared" si="15"/>
        <v>0</v>
      </c>
      <c r="AD28" s="35">
        <v>2</v>
      </c>
      <c r="AE28" s="32">
        <f t="shared" si="16"/>
        <v>5.7142857142857144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298</v>
      </c>
      <c r="D29" s="35">
        <v>271</v>
      </c>
      <c r="E29" s="32">
        <f t="shared" si="2"/>
        <v>90.939597315436231</v>
      </c>
      <c r="F29" s="35">
        <v>43</v>
      </c>
      <c r="G29" s="32">
        <f t="shared" si="3"/>
        <v>15.867158671586715</v>
      </c>
      <c r="H29" s="106">
        <f t="shared" si="0"/>
        <v>262</v>
      </c>
      <c r="I29" s="32">
        <f t="shared" si="4"/>
        <v>96.678966789667896</v>
      </c>
      <c r="J29" s="32">
        <f t="shared" si="5"/>
        <v>87.919463087248317</v>
      </c>
      <c r="K29" s="35">
        <v>208</v>
      </c>
      <c r="L29" s="32">
        <f t="shared" si="6"/>
        <v>76.752767527675275</v>
      </c>
      <c r="M29" s="35">
        <v>54</v>
      </c>
      <c r="N29" s="32">
        <f t="shared" si="7"/>
        <v>19.926199261992618</v>
      </c>
      <c r="O29" s="35">
        <f t="shared" si="18"/>
        <v>9</v>
      </c>
      <c r="P29" s="32">
        <f t="shared" si="8"/>
        <v>3.3210332103321036</v>
      </c>
      <c r="Q29" s="35">
        <v>5</v>
      </c>
      <c r="R29" s="32">
        <f t="shared" si="9"/>
        <v>55.555555555555557</v>
      </c>
      <c r="S29" s="35">
        <v>47</v>
      </c>
      <c r="T29" s="32">
        <f t="shared" si="10"/>
        <v>17.343173431734318</v>
      </c>
      <c r="U29" s="35">
        <v>27</v>
      </c>
      <c r="V29" s="32">
        <f t="shared" si="11"/>
        <v>9.9630996309963091</v>
      </c>
      <c r="W29" s="35">
        <v>41</v>
      </c>
      <c r="X29" s="32">
        <f t="shared" si="12"/>
        <v>15.129151291512915</v>
      </c>
      <c r="Y29" s="35">
        <v>100</v>
      </c>
      <c r="Z29" s="32">
        <f t="shared" si="13"/>
        <v>36.900369003690038</v>
      </c>
      <c r="AA29" s="35">
        <v>6</v>
      </c>
      <c r="AB29" s="32">
        <f t="shared" si="14"/>
        <v>2.214022140221402</v>
      </c>
      <c r="AC29" s="32">
        <f t="shared" si="15"/>
        <v>6</v>
      </c>
      <c r="AD29" s="35">
        <v>52</v>
      </c>
      <c r="AE29" s="32">
        <f t="shared" si="16"/>
        <v>19.188191881918819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321</v>
      </c>
      <c r="D30" s="35">
        <v>292</v>
      </c>
      <c r="E30" s="32">
        <f t="shared" si="2"/>
        <v>90.965732087227408</v>
      </c>
      <c r="F30" s="35">
        <v>67</v>
      </c>
      <c r="G30" s="32">
        <f t="shared" si="3"/>
        <v>22.945205479452056</v>
      </c>
      <c r="H30" s="106">
        <f t="shared" si="0"/>
        <v>280</v>
      </c>
      <c r="I30" s="32">
        <f t="shared" si="4"/>
        <v>95.890410958904098</v>
      </c>
      <c r="J30" s="32">
        <f t="shared" si="5"/>
        <v>87.227414330218068</v>
      </c>
      <c r="K30" s="35">
        <v>201</v>
      </c>
      <c r="L30" s="32">
        <f t="shared" si="6"/>
        <v>68.835616438356169</v>
      </c>
      <c r="M30" s="35">
        <v>79</v>
      </c>
      <c r="N30" s="32">
        <f t="shared" si="7"/>
        <v>27.054794520547947</v>
      </c>
      <c r="O30" s="35">
        <f t="shared" si="18"/>
        <v>12</v>
      </c>
      <c r="P30" s="32">
        <f t="shared" si="8"/>
        <v>4.10958904109589</v>
      </c>
      <c r="Q30" s="35">
        <v>3</v>
      </c>
      <c r="R30" s="32">
        <f t="shared" si="9"/>
        <v>25</v>
      </c>
      <c r="S30" s="35">
        <v>32</v>
      </c>
      <c r="T30" s="32">
        <f t="shared" si="10"/>
        <v>10.95890410958904</v>
      </c>
      <c r="U30" s="35">
        <v>19</v>
      </c>
      <c r="V30" s="32">
        <f t="shared" si="11"/>
        <v>6.506849315068493</v>
      </c>
      <c r="W30" s="35">
        <v>0</v>
      </c>
      <c r="X30" s="32">
        <f t="shared" si="12"/>
        <v>0</v>
      </c>
      <c r="Y30" s="35">
        <v>79</v>
      </c>
      <c r="Z30" s="32">
        <f t="shared" si="13"/>
        <v>27.054794520547947</v>
      </c>
      <c r="AA30" s="35">
        <v>2</v>
      </c>
      <c r="AB30" s="32">
        <f t="shared" si="14"/>
        <v>0.68493150684931503</v>
      </c>
      <c r="AC30" s="32">
        <f t="shared" si="15"/>
        <v>2.5316455696202533</v>
      </c>
      <c r="AD30" s="35">
        <v>35</v>
      </c>
      <c r="AE30" s="32">
        <f t="shared" si="16"/>
        <v>11.986301369863012</v>
      </c>
      <c r="AF30" s="35">
        <v>1</v>
      </c>
      <c r="AG30" s="32">
        <f t="shared" si="17"/>
        <v>0.34246575342465752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166</v>
      </c>
      <c r="D31" s="35">
        <v>124</v>
      </c>
      <c r="E31" s="32">
        <f t="shared" si="2"/>
        <v>74.698795180722882</v>
      </c>
      <c r="F31" s="35">
        <v>39</v>
      </c>
      <c r="G31" s="32">
        <f t="shared" si="3"/>
        <v>31.451612903225808</v>
      </c>
      <c r="H31" s="106">
        <f t="shared" si="0"/>
        <v>122</v>
      </c>
      <c r="I31" s="32">
        <f t="shared" si="4"/>
        <v>98.387096774193552</v>
      </c>
      <c r="J31" s="32">
        <f t="shared" si="5"/>
        <v>73.493975903614455</v>
      </c>
      <c r="K31" s="35">
        <v>102</v>
      </c>
      <c r="L31" s="32">
        <f t="shared" si="6"/>
        <v>82.258064516129039</v>
      </c>
      <c r="M31" s="35">
        <v>20</v>
      </c>
      <c r="N31" s="32">
        <f t="shared" si="7"/>
        <v>16.129032258064516</v>
      </c>
      <c r="O31" s="35">
        <f t="shared" si="18"/>
        <v>2</v>
      </c>
      <c r="P31" s="32">
        <f t="shared" si="8"/>
        <v>1.6129032258064515</v>
      </c>
      <c r="Q31" s="35">
        <v>2</v>
      </c>
      <c r="R31" s="32">
        <f t="shared" si="9"/>
        <v>100</v>
      </c>
      <c r="S31" s="35">
        <v>11</v>
      </c>
      <c r="T31" s="32">
        <f t="shared" si="10"/>
        <v>8.870967741935484</v>
      </c>
      <c r="U31" s="35">
        <v>24</v>
      </c>
      <c r="V31" s="32">
        <f t="shared" si="11"/>
        <v>19.35483870967742</v>
      </c>
      <c r="W31" s="35">
        <v>0</v>
      </c>
      <c r="X31" s="32">
        <f t="shared" si="12"/>
        <v>0</v>
      </c>
      <c r="Y31" s="35">
        <v>38</v>
      </c>
      <c r="Z31" s="32">
        <f t="shared" si="13"/>
        <v>30.64516129032258</v>
      </c>
      <c r="AA31" s="35">
        <v>4</v>
      </c>
      <c r="AB31" s="32">
        <f t="shared" si="14"/>
        <v>3.225806451612903</v>
      </c>
      <c r="AC31" s="32">
        <f t="shared" si="15"/>
        <v>10.526315789473683</v>
      </c>
      <c r="AD31" s="35">
        <v>29</v>
      </c>
      <c r="AE31" s="32">
        <f t="shared" si="16"/>
        <v>23.387096774193548</v>
      </c>
      <c r="AF31" s="35">
        <v>2</v>
      </c>
      <c r="AG31" s="32">
        <f t="shared" si="17"/>
        <v>1.6129032258064515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9</v>
      </c>
      <c r="D32" s="35">
        <v>9</v>
      </c>
      <c r="E32" s="32">
        <f t="shared" si="2"/>
        <v>100</v>
      </c>
      <c r="F32" s="35">
        <v>4</v>
      </c>
      <c r="G32" s="32">
        <f t="shared" si="3"/>
        <v>44.444444444444443</v>
      </c>
      <c r="H32" s="106">
        <f t="shared" si="0"/>
        <v>9</v>
      </c>
      <c r="I32" s="32">
        <f t="shared" si="4"/>
        <v>100</v>
      </c>
      <c r="J32" s="32">
        <f t="shared" si="5"/>
        <v>100</v>
      </c>
      <c r="K32" s="35">
        <v>8</v>
      </c>
      <c r="L32" s="32">
        <f t="shared" si="6"/>
        <v>88.888888888888886</v>
      </c>
      <c r="M32" s="35">
        <v>1</v>
      </c>
      <c r="N32" s="32">
        <f t="shared" si="7"/>
        <v>11.111111111111111</v>
      </c>
      <c r="O32" s="35">
        <f t="shared" si="18"/>
        <v>0</v>
      </c>
      <c r="P32" s="32">
        <f t="shared" si="8"/>
        <v>0</v>
      </c>
      <c r="Q32" s="35">
        <v>1</v>
      </c>
      <c r="R32" s="32">
        <f t="shared" si="9"/>
        <v>0</v>
      </c>
      <c r="S32" s="35">
        <v>4</v>
      </c>
      <c r="T32" s="32">
        <f t="shared" si="10"/>
        <v>44.444444444444443</v>
      </c>
      <c r="U32" s="35">
        <v>1</v>
      </c>
      <c r="V32" s="32">
        <f t="shared" si="11"/>
        <v>11.111111111111111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165</v>
      </c>
      <c r="D33" s="35">
        <v>158</v>
      </c>
      <c r="E33" s="32">
        <f t="shared" si="2"/>
        <v>95.757575757575751</v>
      </c>
      <c r="F33" s="35">
        <v>33</v>
      </c>
      <c r="G33" s="32">
        <f t="shared" si="3"/>
        <v>20.88607594936709</v>
      </c>
      <c r="H33" s="106">
        <f t="shared" si="0"/>
        <v>158</v>
      </c>
      <c r="I33" s="32">
        <f t="shared" si="4"/>
        <v>100</v>
      </c>
      <c r="J33" s="32">
        <f t="shared" si="5"/>
        <v>95.757575757575751</v>
      </c>
      <c r="K33" s="35">
        <v>99</v>
      </c>
      <c r="L33" s="32">
        <f t="shared" si="6"/>
        <v>62.658227848101269</v>
      </c>
      <c r="M33" s="35">
        <v>59</v>
      </c>
      <c r="N33" s="32">
        <f t="shared" si="7"/>
        <v>37.341772151898731</v>
      </c>
      <c r="O33" s="35">
        <f t="shared" si="18"/>
        <v>0</v>
      </c>
      <c r="P33" s="32">
        <f t="shared" si="8"/>
        <v>0</v>
      </c>
      <c r="Q33" s="35">
        <v>3</v>
      </c>
      <c r="R33" s="32">
        <f t="shared" si="9"/>
        <v>0</v>
      </c>
      <c r="S33" s="35">
        <v>14</v>
      </c>
      <c r="T33" s="32">
        <f t="shared" si="10"/>
        <v>8.8607594936708853</v>
      </c>
      <c r="U33" s="35">
        <v>16</v>
      </c>
      <c r="V33" s="32">
        <f t="shared" si="11"/>
        <v>10.126582278481013</v>
      </c>
      <c r="W33" s="35">
        <v>4</v>
      </c>
      <c r="X33" s="32">
        <f t="shared" si="12"/>
        <v>2.5316455696202533</v>
      </c>
      <c r="Y33" s="35">
        <v>21</v>
      </c>
      <c r="Z33" s="32">
        <f t="shared" si="13"/>
        <v>13.291139240506327</v>
      </c>
      <c r="AA33" s="35">
        <v>2</v>
      </c>
      <c r="AB33" s="32">
        <f t="shared" si="14"/>
        <v>1.2658227848101267</v>
      </c>
      <c r="AC33" s="32">
        <f t="shared" si="15"/>
        <v>9.5238095238095237</v>
      </c>
      <c r="AD33" s="35">
        <v>9</v>
      </c>
      <c r="AE33" s="32">
        <f t="shared" si="16"/>
        <v>5.6962025316455698</v>
      </c>
      <c r="AF33" s="35">
        <v>2</v>
      </c>
      <c r="AG33" s="32">
        <f t="shared" si="17"/>
        <v>1.2658227848101267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139</v>
      </c>
      <c r="D34" s="35">
        <v>116</v>
      </c>
      <c r="E34" s="32">
        <f t="shared" si="2"/>
        <v>83.453237410071949</v>
      </c>
      <c r="F34" s="35">
        <v>30</v>
      </c>
      <c r="G34" s="32">
        <f t="shared" si="3"/>
        <v>25.862068965517242</v>
      </c>
      <c r="H34" s="106">
        <f t="shared" si="0"/>
        <v>115</v>
      </c>
      <c r="I34" s="32">
        <f t="shared" si="4"/>
        <v>99.137931034482762</v>
      </c>
      <c r="J34" s="32">
        <f t="shared" si="5"/>
        <v>82.733812949640281</v>
      </c>
      <c r="K34" s="35">
        <v>93</v>
      </c>
      <c r="L34" s="32">
        <f t="shared" si="6"/>
        <v>80.172413793103445</v>
      </c>
      <c r="M34" s="35">
        <v>22</v>
      </c>
      <c r="N34" s="32">
        <f t="shared" si="7"/>
        <v>18.96551724137931</v>
      </c>
      <c r="O34" s="35">
        <f t="shared" si="18"/>
        <v>1</v>
      </c>
      <c r="P34" s="32">
        <f t="shared" si="8"/>
        <v>0.86206896551724133</v>
      </c>
      <c r="Q34" s="35">
        <v>1</v>
      </c>
      <c r="R34" s="32">
        <f t="shared" si="9"/>
        <v>100</v>
      </c>
      <c r="S34" s="35">
        <v>23</v>
      </c>
      <c r="T34" s="32">
        <f t="shared" si="10"/>
        <v>19.827586206896552</v>
      </c>
      <c r="U34" s="35">
        <v>8</v>
      </c>
      <c r="V34" s="32">
        <f t="shared" si="11"/>
        <v>6.8965517241379306</v>
      </c>
      <c r="W34" s="35">
        <v>10</v>
      </c>
      <c r="X34" s="32">
        <f t="shared" si="12"/>
        <v>8.6206896551724146</v>
      </c>
      <c r="Y34" s="35">
        <v>31</v>
      </c>
      <c r="Z34" s="32">
        <f t="shared" si="13"/>
        <v>26.72413793103448</v>
      </c>
      <c r="AA34" s="35">
        <v>3</v>
      </c>
      <c r="AB34" s="32">
        <f t="shared" si="14"/>
        <v>2.5862068965517242</v>
      </c>
      <c r="AC34" s="32">
        <f t="shared" si="15"/>
        <v>9.67741935483871</v>
      </c>
      <c r="AD34" s="35">
        <v>12</v>
      </c>
      <c r="AE34" s="32">
        <f t="shared" si="16"/>
        <v>10.344827586206897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37</v>
      </c>
      <c r="D35" s="35">
        <v>32</v>
      </c>
      <c r="E35" s="32">
        <f t="shared" si="2"/>
        <v>86.486486486486484</v>
      </c>
      <c r="F35" s="35">
        <v>12</v>
      </c>
      <c r="G35" s="32">
        <f t="shared" si="3"/>
        <v>37.5</v>
      </c>
      <c r="H35" s="106">
        <f t="shared" si="0"/>
        <v>32</v>
      </c>
      <c r="I35" s="32">
        <f t="shared" si="4"/>
        <v>100</v>
      </c>
      <c r="J35" s="32">
        <f t="shared" si="5"/>
        <v>86.486486486486484</v>
      </c>
      <c r="K35" s="35">
        <v>28</v>
      </c>
      <c r="L35" s="32">
        <f t="shared" si="6"/>
        <v>87.5</v>
      </c>
      <c r="M35" s="35">
        <v>4</v>
      </c>
      <c r="N35" s="32">
        <f t="shared" si="7"/>
        <v>12.5</v>
      </c>
      <c r="O35" s="35">
        <f t="shared" si="18"/>
        <v>0</v>
      </c>
      <c r="P35" s="32">
        <f t="shared" si="8"/>
        <v>0</v>
      </c>
      <c r="Q35" s="35">
        <v>0</v>
      </c>
      <c r="R35" s="32">
        <f t="shared" si="9"/>
        <v>0</v>
      </c>
      <c r="S35" s="35">
        <v>7</v>
      </c>
      <c r="T35" s="32">
        <f t="shared" si="10"/>
        <v>21.875</v>
      </c>
      <c r="U35" s="35">
        <v>0</v>
      </c>
      <c r="V35" s="32">
        <f t="shared" si="11"/>
        <v>0</v>
      </c>
      <c r="W35" s="35">
        <v>0</v>
      </c>
      <c r="X35" s="32">
        <f t="shared" si="12"/>
        <v>0</v>
      </c>
      <c r="Y35" s="35">
        <v>4</v>
      </c>
      <c r="Z35" s="32">
        <f t="shared" si="13"/>
        <v>12.5</v>
      </c>
      <c r="AA35" s="35">
        <v>0</v>
      </c>
      <c r="AB35" s="32">
        <f t="shared" si="14"/>
        <v>0</v>
      </c>
      <c r="AC35" s="32">
        <f t="shared" si="15"/>
        <v>0</v>
      </c>
      <c r="AD35" s="35">
        <v>3</v>
      </c>
      <c r="AE35" s="32">
        <f t="shared" si="16"/>
        <v>9.375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215</v>
      </c>
      <c r="D36" s="35">
        <v>199</v>
      </c>
      <c r="E36" s="32">
        <f t="shared" si="2"/>
        <v>92.558139534883722</v>
      </c>
      <c r="F36" s="35">
        <v>41</v>
      </c>
      <c r="G36" s="32">
        <f t="shared" si="3"/>
        <v>20.603015075376884</v>
      </c>
      <c r="H36" s="106">
        <f t="shared" si="0"/>
        <v>198</v>
      </c>
      <c r="I36" s="32">
        <f t="shared" si="4"/>
        <v>99.497487437185924</v>
      </c>
      <c r="J36" s="32">
        <f t="shared" si="5"/>
        <v>92.093023255813961</v>
      </c>
      <c r="K36" s="35">
        <v>150</v>
      </c>
      <c r="L36" s="32">
        <f t="shared" si="6"/>
        <v>75.376884422110564</v>
      </c>
      <c r="M36" s="35">
        <v>48</v>
      </c>
      <c r="N36" s="32">
        <f t="shared" si="7"/>
        <v>24.120603015075375</v>
      </c>
      <c r="O36" s="35">
        <f t="shared" si="18"/>
        <v>1</v>
      </c>
      <c r="P36" s="32">
        <f t="shared" si="8"/>
        <v>0.50251256281407031</v>
      </c>
      <c r="Q36" s="35">
        <v>0</v>
      </c>
      <c r="R36" s="32">
        <f t="shared" si="9"/>
        <v>0</v>
      </c>
      <c r="S36" s="35">
        <v>42</v>
      </c>
      <c r="T36" s="32">
        <f t="shared" si="10"/>
        <v>21.105527638190953</v>
      </c>
      <c r="U36" s="35">
        <v>12</v>
      </c>
      <c r="V36" s="32">
        <f t="shared" si="11"/>
        <v>6.0301507537688437</v>
      </c>
      <c r="W36" s="35">
        <v>6</v>
      </c>
      <c r="X36" s="32">
        <f t="shared" si="12"/>
        <v>3.0150753768844218</v>
      </c>
      <c r="Y36" s="35">
        <v>24</v>
      </c>
      <c r="Z36" s="32">
        <f t="shared" si="13"/>
        <v>12.060301507537687</v>
      </c>
      <c r="AA36" s="35">
        <v>12</v>
      </c>
      <c r="AB36" s="32">
        <f t="shared" si="14"/>
        <v>6.0301507537688437</v>
      </c>
      <c r="AC36" s="32">
        <f t="shared" si="15"/>
        <v>50</v>
      </c>
      <c r="AD36" s="35">
        <v>22</v>
      </c>
      <c r="AE36" s="32">
        <f t="shared" si="16"/>
        <v>11.055276381909549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34</v>
      </c>
      <c r="D37" s="35">
        <v>21</v>
      </c>
      <c r="E37" s="32">
        <f t="shared" si="2"/>
        <v>61.764705882352942</v>
      </c>
      <c r="F37" s="35">
        <v>8</v>
      </c>
      <c r="G37" s="32">
        <f t="shared" si="3"/>
        <v>38.095238095238095</v>
      </c>
      <c r="H37" s="106">
        <f t="shared" si="0"/>
        <v>21</v>
      </c>
      <c r="I37" s="32">
        <f t="shared" si="4"/>
        <v>100</v>
      </c>
      <c r="J37" s="32">
        <f t="shared" si="5"/>
        <v>61.764705882352942</v>
      </c>
      <c r="K37" s="35">
        <v>15</v>
      </c>
      <c r="L37" s="32">
        <f t="shared" si="6"/>
        <v>71.428571428571431</v>
      </c>
      <c r="M37" s="35">
        <v>6</v>
      </c>
      <c r="N37" s="32">
        <f t="shared" si="7"/>
        <v>28.571428571428569</v>
      </c>
      <c r="O37" s="35">
        <f t="shared" si="18"/>
        <v>0</v>
      </c>
      <c r="P37" s="32">
        <f t="shared" si="8"/>
        <v>0</v>
      </c>
      <c r="Q37" s="35">
        <v>0</v>
      </c>
      <c r="R37" s="32">
        <f t="shared" si="9"/>
        <v>0</v>
      </c>
      <c r="S37" s="35">
        <v>3</v>
      </c>
      <c r="T37" s="32">
        <f t="shared" si="10"/>
        <v>14.285714285714285</v>
      </c>
      <c r="U37" s="35">
        <v>3</v>
      </c>
      <c r="V37" s="32">
        <f t="shared" si="11"/>
        <v>14.285714285714285</v>
      </c>
      <c r="W37" s="35">
        <v>0</v>
      </c>
      <c r="X37" s="32">
        <f t="shared" si="12"/>
        <v>0</v>
      </c>
      <c r="Y37" s="35">
        <v>6</v>
      </c>
      <c r="Z37" s="32">
        <f t="shared" si="13"/>
        <v>28.571428571428569</v>
      </c>
      <c r="AA37" s="35">
        <v>0</v>
      </c>
      <c r="AB37" s="32">
        <f t="shared" si="14"/>
        <v>0</v>
      </c>
      <c r="AC37" s="32">
        <f t="shared" si="15"/>
        <v>0</v>
      </c>
      <c r="AD37" s="35">
        <v>7</v>
      </c>
      <c r="AE37" s="32">
        <f t="shared" si="16"/>
        <v>33.333333333333329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93</v>
      </c>
      <c r="D38" s="35">
        <v>80</v>
      </c>
      <c r="E38" s="32">
        <f t="shared" si="2"/>
        <v>86.021505376344081</v>
      </c>
      <c r="F38" s="35">
        <v>26</v>
      </c>
      <c r="G38" s="32">
        <f t="shared" si="3"/>
        <v>32.5</v>
      </c>
      <c r="H38" s="106">
        <f t="shared" si="0"/>
        <v>75</v>
      </c>
      <c r="I38" s="32">
        <f t="shared" si="4"/>
        <v>93.75</v>
      </c>
      <c r="J38" s="32">
        <f t="shared" si="5"/>
        <v>80.645161290322577</v>
      </c>
      <c r="K38" s="35">
        <v>53</v>
      </c>
      <c r="L38" s="32">
        <f t="shared" si="6"/>
        <v>66.25</v>
      </c>
      <c r="M38" s="35">
        <v>22</v>
      </c>
      <c r="N38" s="32">
        <f t="shared" si="7"/>
        <v>27.500000000000004</v>
      </c>
      <c r="O38" s="35">
        <f t="shared" si="18"/>
        <v>5</v>
      </c>
      <c r="P38" s="32">
        <f t="shared" si="8"/>
        <v>6.25</v>
      </c>
      <c r="Q38" s="35">
        <v>4</v>
      </c>
      <c r="R38" s="32">
        <f t="shared" si="9"/>
        <v>80</v>
      </c>
      <c r="S38" s="35">
        <v>16</v>
      </c>
      <c r="T38" s="32">
        <f t="shared" si="10"/>
        <v>20</v>
      </c>
      <c r="U38" s="35">
        <v>13</v>
      </c>
      <c r="V38" s="32">
        <f t="shared" si="11"/>
        <v>16.25</v>
      </c>
      <c r="W38" s="35">
        <v>6</v>
      </c>
      <c r="X38" s="32">
        <f t="shared" si="12"/>
        <v>7.5</v>
      </c>
      <c r="Y38" s="35">
        <v>23</v>
      </c>
      <c r="Z38" s="32">
        <f t="shared" si="13"/>
        <v>28.749999999999996</v>
      </c>
      <c r="AA38" s="35">
        <v>1</v>
      </c>
      <c r="AB38" s="32">
        <f t="shared" si="14"/>
        <v>1.25</v>
      </c>
      <c r="AC38" s="32">
        <f t="shared" si="15"/>
        <v>4.3478260869565215</v>
      </c>
      <c r="AD38" s="35">
        <v>11</v>
      </c>
      <c r="AE38" s="32">
        <f t="shared" si="16"/>
        <v>13.750000000000002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54</v>
      </c>
      <c r="D39" s="35">
        <v>50</v>
      </c>
      <c r="E39" s="32">
        <f t="shared" si="2"/>
        <v>92.592592592592595</v>
      </c>
      <c r="F39" s="35">
        <v>22</v>
      </c>
      <c r="G39" s="32">
        <f t="shared" si="3"/>
        <v>44</v>
      </c>
      <c r="H39" s="106">
        <f t="shared" si="0"/>
        <v>49</v>
      </c>
      <c r="I39" s="32">
        <f t="shared" si="4"/>
        <v>98</v>
      </c>
      <c r="J39" s="32">
        <f t="shared" si="5"/>
        <v>90.740740740740748</v>
      </c>
      <c r="K39" s="35">
        <v>44</v>
      </c>
      <c r="L39" s="32">
        <f t="shared" si="6"/>
        <v>88</v>
      </c>
      <c r="M39" s="35">
        <v>5</v>
      </c>
      <c r="N39" s="32">
        <f t="shared" si="7"/>
        <v>10</v>
      </c>
      <c r="O39" s="35">
        <f t="shared" si="18"/>
        <v>1</v>
      </c>
      <c r="P39" s="32">
        <f t="shared" si="8"/>
        <v>2</v>
      </c>
      <c r="Q39" s="35">
        <v>0</v>
      </c>
      <c r="R39" s="32">
        <f t="shared" si="9"/>
        <v>0</v>
      </c>
      <c r="S39" s="35">
        <v>13</v>
      </c>
      <c r="T39" s="32">
        <f t="shared" si="10"/>
        <v>26</v>
      </c>
      <c r="U39" s="35">
        <v>2</v>
      </c>
      <c r="V39" s="32">
        <f t="shared" si="11"/>
        <v>4</v>
      </c>
      <c r="W39" s="35">
        <v>22</v>
      </c>
      <c r="X39" s="32">
        <f t="shared" si="12"/>
        <v>44</v>
      </c>
      <c r="Y39" s="35">
        <v>16</v>
      </c>
      <c r="Z39" s="32">
        <f t="shared" si="13"/>
        <v>32</v>
      </c>
      <c r="AA39" s="35">
        <v>7</v>
      </c>
      <c r="AB39" s="32">
        <f t="shared" si="14"/>
        <v>14.000000000000002</v>
      </c>
      <c r="AC39" s="32">
        <f t="shared" si="15"/>
        <v>43.75</v>
      </c>
      <c r="AD39" s="35">
        <v>6</v>
      </c>
      <c r="AE39" s="32">
        <f t="shared" si="16"/>
        <v>12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1878.95</v>
      </c>
      <c r="D40" s="10">
        <f>SUM(D41:D54)</f>
        <v>1668</v>
      </c>
      <c r="E40" s="43">
        <f>IF(C40=0,0,D40/C40*100)</f>
        <v>88.772984911785841</v>
      </c>
      <c r="F40" s="10">
        <f>SUM(F41:F54)</f>
        <v>461</v>
      </c>
      <c r="G40" s="43">
        <f>IF(D40=0,0,F40/D40*100)</f>
        <v>27.637889688249402</v>
      </c>
      <c r="H40" s="61">
        <f>SUM(H41:H54)</f>
        <v>1626</v>
      </c>
      <c r="I40" s="43">
        <f>IF(D40=0,0,H40/D40*100)</f>
        <v>97.482014388489219</v>
      </c>
      <c r="J40" s="43">
        <f>IF(C40=0,0,H40/C40*100)</f>
        <v>86.537693924798418</v>
      </c>
      <c r="K40" s="10">
        <f>SUM(K41:K54)</f>
        <v>1109</v>
      </c>
      <c r="L40" s="43">
        <f>IF(D40=0,0,K40/D40*100)</f>
        <v>66.486810551558747</v>
      </c>
      <c r="M40" s="10">
        <f>SUM(M41:M54)</f>
        <v>517</v>
      </c>
      <c r="N40" s="43">
        <f>IF(D40=0,0,M40/D40*100)</f>
        <v>30.995203836930457</v>
      </c>
      <c r="O40" s="10">
        <f>SUM(O41:O54)</f>
        <v>42</v>
      </c>
      <c r="P40" s="43">
        <f>IF(D40=0,0,O40/D40*100)</f>
        <v>2.5179856115107913</v>
      </c>
      <c r="Q40" s="10">
        <f>SUM(Q41:Q54)</f>
        <v>11</v>
      </c>
      <c r="R40" s="43">
        <f t="shared" si="9"/>
        <v>26.190476190476193</v>
      </c>
      <c r="S40" s="10">
        <f>SUM(S41:S54)</f>
        <v>319</v>
      </c>
      <c r="T40" s="43">
        <f>IF(D40=0,0,S40/D40*100)</f>
        <v>19.124700239808153</v>
      </c>
      <c r="U40" s="10">
        <f>SUM(U41:U54)</f>
        <v>146</v>
      </c>
      <c r="V40" s="43">
        <f t="shared" si="11"/>
        <v>8.7529976019184641</v>
      </c>
      <c r="W40" s="10">
        <f>SUM(W41:W54)</f>
        <v>150</v>
      </c>
      <c r="X40" s="43">
        <f>IF(D40=0,0,W40/D40*100)</f>
        <v>8.9928057553956826</v>
      </c>
      <c r="Y40" s="10">
        <f>SUM(Y41:Y54)</f>
        <v>245</v>
      </c>
      <c r="Z40" s="43">
        <f>IF(D40=0,0,Y40/D40*100)</f>
        <v>14.688249400479616</v>
      </c>
      <c r="AA40" s="10">
        <f>SUM(AA41:AA54)</f>
        <v>73</v>
      </c>
      <c r="AB40" s="43">
        <f>IF(D40=0,0,AA40/D40*100)</f>
        <v>4.376498800959232</v>
      </c>
      <c r="AC40" s="43">
        <f>IF(Y40=0,0,AA40/Y40*100)</f>
        <v>29.795918367346943</v>
      </c>
      <c r="AD40" s="10">
        <f>SUM(AD41:AD54)</f>
        <v>183</v>
      </c>
      <c r="AE40" s="43">
        <f t="shared" si="16"/>
        <v>10.971223021582734</v>
      </c>
      <c r="AF40" s="10">
        <f>SUM(AF41:AF54)</f>
        <v>3</v>
      </c>
      <c r="AG40" s="43">
        <f>IF(D40=0,0,AF40/D40*100)</f>
        <v>0.17985611510791369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224.25</v>
      </c>
      <c r="D41" s="35">
        <v>204</v>
      </c>
      <c r="E41" s="32">
        <f t="shared" si="2"/>
        <v>90.969899665551836</v>
      </c>
      <c r="F41" s="35">
        <v>35</v>
      </c>
      <c r="G41" s="32">
        <f t="shared" si="3"/>
        <v>17.156862745098039</v>
      </c>
      <c r="H41" s="106">
        <f t="shared" si="0"/>
        <v>199</v>
      </c>
      <c r="I41" s="32">
        <f t="shared" si="4"/>
        <v>97.549019607843135</v>
      </c>
      <c r="J41" s="32">
        <f t="shared" si="5"/>
        <v>88.740245261984398</v>
      </c>
      <c r="K41" s="35">
        <v>132</v>
      </c>
      <c r="L41" s="32">
        <f t="shared" si="6"/>
        <v>64.705882352941174</v>
      </c>
      <c r="M41" s="35">
        <v>67</v>
      </c>
      <c r="N41" s="32">
        <f t="shared" si="7"/>
        <v>32.843137254901961</v>
      </c>
      <c r="O41" s="35">
        <f t="shared" ref="O41:O54" si="19">D41-H41</f>
        <v>5</v>
      </c>
      <c r="P41" s="32">
        <f t="shared" si="8"/>
        <v>2.4509803921568629</v>
      </c>
      <c r="Q41" s="35">
        <v>0</v>
      </c>
      <c r="R41" s="32">
        <f t="shared" si="9"/>
        <v>0</v>
      </c>
      <c r="S41" s="35">
        <v>36</v>
      </c>
      <c r="T41" s="32">
        <f t="shared" si="10"/>
        <v>17.647058823529413</v>
      </c>
      <c r="U41" s="35">
        <v>12</v>
      </c>
      <c r="V41" s="32">
        <f t="shared" si="11"/>
        <v>5.8823529411764701</v>
      </c>
      <c r="W41" s="35">
        <v>31</v>
      </c>
      <c r="X41" s="32">
        <f t="shared" si="12"/>
        <v>15.196078431372548</v>
      </c>
      <c r="Y41" s="35">
        <v>24</v>
      </c>
      <c r="Z41" s="32">
        <f t="shared" si="13"/>
        <v>11.76470588235294</v>
      </c>
      <c r="AA41" s="35">
        <v>5</v>
      </c>
      <c r="AB41" s="32">
        <f t="shared" si="14"/>
        <v>2.4509803921568629</v>
      </c>
      <c r="AC41" s="32">
        <f t="shared" si="15"/>
        <v>20.833333333333336</v>
      </c>
      <c r="AD41" s="35">
        <v>27</v>
      </c>
      <c r="AE41" s="32">
        <f t="shared" si="16"/>
        <v>13.23529411764706</v>
      </c>
      <c r="AF41" s="35">
        <v>2</v>
      </c>
      <c r="AG41" s="32">
        <f t="shared" si="17"/>
        <v>0.98039215686274506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20</v>
      </c>
      <c r="D42" s="35">
        <v>17</v>
      </c>
      <c r="E42" s="32">
        <f t="shared" si="2"/>
        <v>85</v>
      </c>
      <c r="F42" s="35">
        <v>5</v>
      </c>
      <c r="G42" s="32">
        <f t="shared" si="3"/>
        <v>29.411764705882355</v>
      </c>
      <c r="H42" s="106">
        <f t="shared" si="0"/>
        <v>17</v>
      </c>
      <c r="I42" s="32">
        <f t="shared" si="4"/>
        <v>100</v>
      </c>
      <c r="J42" s="32">
        <f t="shared" si="5"/>
        <v>85</v>
      </c>
      <c r="K42" s="35">
        <v>15</v>
      </c>
      <c r="L42" s="32">
        <f t="shared" si="6"/>
        <v>88.235294117647058</v>
      </c>
      <c r="M42" s="35">
        <v>2</v>
      </c>
      <c r="N42" s="32">
        <f t="shared" si="7"/>
        <v>11.76470588235294</v>
      </c>
      <c r="O42" s="35">
        <f t="shared" si="19"/>
        <v>0</v>
      </c>
      <c r="P42" s="32">
        <f t="shared" si="8"/>
        <v>0</v>
      </c>
      <c r="Q42" s="35">
        <v>0</v>
      </c>
      <c r="R42" s="32">
        <f t="shared" si="9"/>
        <v>0</v>
      </c>
      <c r="S42" s="35">
        <v>3</v>
      </c>
      <c r="T42" s="32">
        <f t="shared" si="10"/>
        <v>17.647058823529413</v>
      </c>
      <c r="U42" s="35">
        <v>2</v>
      </c>
      <c r="V42" s="32">
        <f t="shared" si="11"/>
        <v>11.76470588235294</v>
      </c>
      <c r="W42" s="35">
        <v>0</v>
      </c>
      <c r="X42" s="32">
        <f t="shared" si="12"/>
        <v>0</v>
      </c>
      <c r="Y42" s="35">
        <v>4</v>
      </c>
      <c r="Z42" s="32">
        <f t="shared" si="13"/>
        <v>23.52941176470588</v>
      </c>
      <c r="AA42" s="35">
        <v>1</v>
      </c>
      <c r="AB42" s="32">
        <f t="shared" si="14"/>
        <v>5.8823529411764701</v>
      </c>
      <c r="AC42" s="32">
        <f t="shared" si="15"/>
        <v>25</v>
      </c>
      <c r="AD42" s="35">
        <v>3</v>
      </c>
      <c r="AE42" s="32">
        <f t="shared" si="16"/>
        <v>17.647058823529413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123</v>
      </c>
      <c r="D43" s="35">
        <v>110</v>
      </c>
      <c r="E43" s="32">
        <f t="shared" si="2"/>
        <v>89.430894308943081</v>
      </c>
      <c r="F43" s="35">
        <v>17</v>
      </c>
      <c r="G43" s="32">
        <f t="shared" si="3"/>
        <v>15.454545454545453</v>
      </c>
      <c r="H43" s="106">
        <f t="shared" si="0"/>
        <v>109</v>
      </c>
      <c r="I43" s="32">
        <f t="shared" si="4"/>
        <v>99.090909090909093</v>
      </c>
      <c r="J43" s="32">
        <f t="shared" si="5"/>
        <v>88.617886178861795</v>
      </c>
      <c r="K43" s="35">
        <v>95</v>
      </c>
      <c r="L43" s="32">
        <f t="shared" si="6"/>
        <v>86.36363636363636</v>
      </c>
      <c r="M43" s="35">
        <v>14</v>
      </c>
      <c r="N43" s="32">
        <f t="shared" si="7"/>
        <v>12.727272727272727</v>
      </c>
      <c r="O43" s="35">
        <f t="shared" si="19"/>
        <v>1</v>
      </c>
      <c r="P43" s="32">
        <f t="shared" si="8"/>
        <v>0.90909090909090906</v>
      </c>
      <c r="Q43" s="35">
        <v>0</v>
      </c>
      <c r="R43" s="32">
        <f t="shared" si="9"/>
        <v>0</v>
      </c>
      <c r="S43" s="35">
        <v>34</v>
      </c>
      <c r="T43" s="32">
        <f t="shared" si="10"/>
        <v>30.909090909090907</v>
      </c>
      <c r="U43" s="35">
        <v>15</v>
      </c>
      <c r="V43" s="32">
        <f t="shared" si="11"/>
        <v>13.636363636363635</v>
      </c>
      <c r="W43" s="35">
        <v>46</v>
      </c>
      <c r="X43" s="32">
        <f t="shared" si="12"/>
        <v>41.818181818181813</v>
      </c>
      <c r="Y43" s="35">
        <v>17</v>
      </c>
      <c r="Z43" s="32">
        <f t="shared" si="13"/>
        <v>15.454545454545453</v>
      </c>
      <c r="AA43" s="35">
        <v>4</v>
      </c>
      <c r="AB43" s="32">
        <f t="shared" si="14"/>
        <v>3.6363636363636362</v>
      </c>
      <c r="AC43" s="32">
        <f t="shared" si="15"/>
        <v>23.52941176470588</v>
      </c>
      <c r="AD43" s="35">
        <v>12</v>
      </c>
      <c r="AE43" s="32">
        <f t="shared" si="16"/>
        <v>10.909090909090908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358</v>
      </c>
      <c r="D44" s="35">
        <v>308</v>
      </c>
      <c r="E44" s="32">
        <f t="shared" si="2"/>
        <v>86.033519553072622</v>
      </c>
      <c r="F44" s="35">
        <v>28</v>
      </c>
      <c r="G44" s="32">
        <f t="shared" si="3"/>
        <v>9.0909090909090917</v>
      </c>
      <c r="H44" s="106">
        <f t="shared" si="0"/>
        <v>299</v>
      </c>
      <c r="I44" s="32">
        <f t="shared" si="4"/>
        <v>97.077922077922068</v>
      </c>
      <c r="J44" s="32">
        <f t="shared" si="5"/>
        <v>83.519553072625698</v>
      </c>
      <c r="K44" s="35">
        <v>171</v>
      </c>
      <c r="L44" s="32">
        <f t="shared" si="6"/>
        <v>55.519480519480524</v>
      </c>
      <c r="M44" s="35">
        <v>128</v>
      </c>
      <c r="N44" s="32">
        <f t="shared" si="7"/>
        <v>41.558441558441558</v>
      </c>
      <c r="O44" s="35">
        <f t="shared" si="19"/>
        <v>9</v>
      </c>
      <c r="P44" s="32">
        <f t="shared" si="8"/>
        <v>2.9220779220779218</v>
      </c>
      <c r="Q44" s="35">
        <v>1</v>
      </c>
      <c r="R44" s="32">
        <f t="shared" si="9"/>
        <v>11.111111111111111</v>
      </c>
      <c r="S44" s="35">
        <v>36</v>
      </c>
      <c r="T44" s="32">
        <f t="shared" si="10"/>
        <v>11.688311688311687</v>
      </c>
      <c r="U44" s="35">
        <v>34</v>
      </c>
      <c r="V44" s="32">
        <f t="shared" si="11"/>
        <v>11.038961038961039</v>
      </c>
      <c r="W44" s="35">
        <v>20</v>
      </c>
      <c r="X44" s="32">
        <f t="shared" si="12"/>
        <v>6.4935064935064926</v>
      </c>
      <c r="Y44" s="35">
        <v>42</v>
      </c>
      <c r="Z44" s="32">
        <f t="shared" si="13"/>
        <v>13.636363636363635</v>
      </c>
      <c r="AA44" s="35">
        <v>7</v>
      </c>
      <c r="AB44" s="32">
        <f t="shared" si="14"/>
        <v>2.2727272727272729</v>
      </c>
      <c r="AC44" s="32">
        <f t="shared" si="15"/>
        <v>16.666666666666664</v>
      </c>
      <c r="AD44" s="35">
        <v>23</v>
      </c>
      <c r="AE44" s="32">
        <f t="shared" si="16"/>
        <v>7.4675324675324672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116</v>
      </c>
      <c r="D45" s="35">
        <v>95</v>
      </c>
      <c r="E45" s="32">
        <f t="shared" si="2"/>
        <v>81.896551724137936</v>
      </c>
      <c r="F45" s="35">
        <v>60</v>
      </c>
      <c r="G45" s="32">
        <f t="shared" si="3"/>
        <v>63.157894736842103</v>
      </c>
      <c r="H45" s="106">
        <f t="shared" si="0"/>
        <v>92</v>
      </c>
      <c r="I45" s="32">
        <f t="shared" si="4"/>
        <v>96.84210526315789</v>
      </c>
      <c r="J45" s="32">
        <f t="shared" si="5"/>
        <v>79.310344827586206</v>
      </c>
      <c r="K45" s="35">
        <v>60</v>
      </c>
      <c r="L45" s="32">
        <f t="shared" si="6"/>
        <v>63.157894736842103</v>
      </c>
      <c r="M45" s="35">
        <v>32</v>
      </c>
      <c r="N45" s="32">
        <f t="shared" si="7"/>
        <v>33.684210526315788</v>
      </c>
      <c r="O45" s="35">
        <f t="shared" si="19"/>
        <v>3</v>
      </c>
      <c r="P45" s="32">
        <f t="shared" si="8"/>
        <v>3.1578947368421053</v>
      </c>
      <c r="Q45" s="35">
        <v>1</v>
      </c>
      <c r="R45" s="32">
        <f t="shared" si="9"/>
        <v>33.333333333333329</v>
      </c>
      <c r="S45" s="35">
        <v>31</v>
      </c>
      <c r="T45" s="32">
        <f t="shared" si="10"/>
        <v>32.631578947368425</v>
      </c>
      <c r="U45" s="35">
        <v>11</v>
      </c>
      <c r="V45" s="32">
        <f t="shared" si="11"/>
        <v>11.578947368421053</v>
      </c>
      <c r="W45" s="35">
        <v>6</v>
      </c>
      <c r="X45" s="32">
        <f t="shared" si="12"/>
        <v>6.3157894736842106</v>
      </c>
      <c r="Y45" s="35">
        <v>17</v>
      </c>
      <c r="Z45" s="32">
        <f t="shared" si="13"/>
        <v>17.894736842105264</v>
      </c>
      <c r="AA45" s="35">
        <v>1</v>
      </c>
      <c r="AB45" s="32">
        <f t="shared" si="14"/>
        <v>1.0526315789473684</v>
      </c>
      <c r="AC45" s="32">
        <f t="shared" si="15"/>
        <v>5.8823529411764701</v>
      </c>
      <c r="AD45" s="35">
        <v>26</v>
      </c>
      <c r="AE45" s="32">
        <f t="shared" si="16"/>
        <v>27.368421052631582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86</v>
      </c>
      <c r="D46" s="35">
        <v>81</v>
      </c>
      <c r="E46" s="32">
        <f t="shared" si="2"/>
        <v>94.186046511627907</v>
      </c>
      <c r="F46" s="35">
        <v>54</v>
      </c>
      <c r="G46" s="32">
        <f t="shared" si="3"/>
        <v>66.666666666666657</v>
      </c>
      <c r="H46" s="106">
        <f t="shared" si="0"/>
        <v>77</v>
      </c>
      <c r="I46" s="32">
        <f t="shared" si="4"/>
        <v>95.061728395061735</v>
      </c>
      <c r="J46" s="32">
        <f t="shared" si="5"/>
        <v>89.534883720930239</v>
      </c>
      <c r="K46" s="35">
        <v>65</v>
      </c>
      <c r="L46" s="32">
        <f t="shared" si="6"/>
        <v>80.246913580246911</v>
      </c>
      <c r="M46" s="35">
        <v>12</v>
      </c>
      <c r="N46" s="32">
        <f t="shared" si="7"/>
        <v>14.814814814814813</v>
      </c>
      <c r="O46" s="35">
        <f t="shared" si="19"/>
        <v>4</v>
      </c>
      <c r="P46" s="32">
        <f t="shared" si="8"/>
        <v>4.9382716049382713</v>
      </c>
      <c r="Q46" s="35">
        <v>0</v>
      </c>
      <c r="R46" s="32">
        <f t="shared" si="9"/>
        <v>0</v>
      </c>
      <c r="S46" s="35">
        <v>11</v>
      </c>
      <c r="T46" s="32">
        <f t="shared" si="10"/>
        <v>13.580246913580247</v>
      </c>
      <c r="U46" s="35">
        <v>4</v>
      </c>
      <c r="V46" s="32">
        <f t="shared" si="11"/>
        <v>4.9382716049382713</v>
      </c>
      <c r="W46" s="35">
        <v>0</v>
      </c>
      <c r="X46" s="32">
        <f t="shared" si="12"/>
        <v>0</v>
      </c>
      <c r="Y46" s="35">
        <v>11</v>
      </c>
      <c r="Z46" s="32">
        <f t="shared" si="13"/>
        <v>13.580246913580247</v>
      </c>
      <c r="AA46" s="35">
        <v>0</v>
      </c>
      <c r="AB46" s="32">
        <f t="shared" si="14"/>
        <v>0</v>
      </c>
      <c r="AC46" s="32">
        <f t="shared" si="15"/>
        <v>0</v>
      </c>
      <c r="AD46" s="35">
        <v>7</v>
      </c>
      <c r="AE46" s="32">
        <f t="shared" si="16"/>
        <v>8.6419753086419746</v>
      </c>
      <c r="AF46" s="35">
        <v>1</v>
      </c>
      <c r="AG46" s="32">
        <f t="shared" si="17"/>
        <v>1.2345679012345678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96.7</v>
      </c>
      <c r="D47" s="35">
        <v>72</v>
      </c>
      <c r="E47" s="32">
        <f t="shared" si="2"/>
        <v>74.457083764219234</v>
      </c>
      <c r="F47" s="35">
        <v>42</v>
      </c>
      <c r="G47" s="32">
        <f t="shared" si="3"/>
        <v>58.333333333333336</v>
      </c>
      <c r="H47" s="106">
        <f t="shared" si="0"/>
        <v>67</v>
      </c>
      <c r="I47" s="32">
        <f t="shared" si="4"/>
        <v>93.055555555555557</v>
      </c>
      <c r="J47" s="32">
        <f t="shared" si="5"/>
        <v>69.286452947259562</v>
      </c>
      <c r="K47" s="35">
        <v>50</v>
      </c>
      <c r="L47" s="32">
        <f t="shared" si="6"/>
        <v>69.444444444444443</v>
      </c>
      <c r="M47" s="35">
        <v>17</v>
      </c>
      <c r="N47" s="32">
        <f t="shared" si="7"/>
        <v>23.611111111111111</v>
      </c>
      <c r="O47" s="35">
        <f t="shared" si="19"/>
        <v>5</v>
      </c>
      <c r="P47" s="32">
        <f t="shared" si="8"/>
        <v>6.9444444444444446</v>
      </c>
      <c r="Q47" s="35">
        <v>0</v>
      </c>
      <c r="R47" s="32">
        <f t="shared" si="9"/>
        <v>0</v>
      </c>
      <c r="S47" s="35">
        <v>13</v>
      </c>
      <c r="T47" s="32">
        <f t="shared" si="10"/>
        <v>18.055555555555554</v>
      </c>
      <c r="U47" s="35">
        <v>9</v>
      </c>
      <c r="V47" s="32">
        <f t="shared" si="11"/>
        <v>12.5</v>
      </c>
      <c r="W47" s="35">
        <v>8</v>
      </c>
      <c r="X47" s="32">
        <f t="shared" si="12"/>
        <v>11.111111111111111</v>
      </c>
      <c r="Y47" s="35">
        <v>17</v>
      </c>
      <c r="Z47" s="32">
        <f t="shared" si="13"/>
        <v>23.611111111111111</v>
      </c>
      <c r="AA47" s="35">
        <v>14</v>
      </c>
      <c r="AB47" s="32">
        <f t="shared" si="14"/>
        <v>19.444444444444446</v>
      </c>
      <c r="AC47" s="32">
        <f t="shared" si="15"/>
        <v>82.35294117647058</v>
      </c>
      <c r="AD47" s="35">
        <v>11</v>
      </c>
      <c r="AE47" s="32">
        <f t="shared" si="16"/>
        <v>15.277777777777779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149</v>
      </c>
      <c r="D48" s="35">
        <v>134</v>
      </c>
      <c r="E48" s="32">
        <f t="shared" si="2"/>
        <v>89.932885906040269</v>
      </c>
      <c r="F48" s="35">
        <v>47</v>
      </c>
      <c r="G48" s="32">
        <f t="shared" si="3"/>
        <v>35.074626865671647</v>
      </c>
      <c r="H48" s="106">
        <f t="shared" si="0"/>
        <v>132</v>
      </c>
      <c r="I48" s="32">
        <f t="shared" si="4"/>
        <v>98.507462686567166</v>
      </c>
      <c r="J48" s="32">
        <f t="shared" si="5"/>
        <v>88.590604026845639</v>
      </c>
      <c r="K48" s="35">
        <v>85</v>
      </c>
      <c r="L48" s="32">
        <f t="shared" si="6"/>
        <v>63.432835820895527</v>
      </c>
      <c r="M48" s="35">
        <v>47</v>
      </c>
      <c r="N48" s="32">
        <f t="shared" si="7"/>
        <v>35.074626865671647</v>
      </c>
      <c r="O48" s="35">
        <f t="shared" si="19"/>
        <v>2</v>
      </c>
      <c r="P48" s="32">
        <f t="shared" si="8"/>
        <v>1.4925373134328357</v>
      </c>
      <c r="Q48" s="35">
        <v>3</v>
      </c>
      <c r="R48" s="32">
        <f t="shared" si="9"/>
        <v>150</v>
      </c>
      <c r="S48" s="35">
        <v>22</v>
      </c>
      <c r="T48" s="32">
        <f t="shared" si="10"/>
        <v>16.417910447761194</v>
      </c>
      <c r="U48" s="35">
        <v>13</v>
      </c>
      <c r="V48" s="32">
        <f t="shared" si="11"/>
        <v>9.7014925373134329</v>
      </c>
      <c r="W48" s="35">
        <v>10</v>
      </c>
      <c r="X48" s="32">
        <f t="shared" si="12"/>
        <v>7.4626865671641784</v>
      </c>
      <c r="Y48" s="35">
        <v>0</v>
      </c>
      <c r="Z48" s="32">
        <f t="shared" si="13"/>
        <v>0</v>
      </c>
      <c r="AA48" s="35">
        <v>21</v>
      </c>
      <c r="AB48" s="32">
        <f t="shared" si="14"/>
        <v>15.671641791044777</v>
      </c>
      <c r="AC48" s="32">
        <f t="shared" si="15"/>
        <v>0</v>
      </c>
      <c r="AD48" s="35">
        <v>16</v>
      </c>
      <c r="AE48" s="32">
        <f t="shared" si="16"/>
        <v>11.940298507462686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103</v>
      </c>
      <c r="D49" s="35">
        <v>90</v>
      </c>
      <c r="E49" s="32">
        <f t="shared" si="2"/>
        <v>87.378640776699029</v>
      </c>
      <c r="F49" s="35">
        <v>5</v>
      </c>
      <c r="G49" s="32">
        <f t="shared" si="3"/>
        <v>5.5555555555555554</v>
      </c>
      <c r="H49" s="106">
        <f t="shared" si="0"/>
        <v>90</v>
      </c>
      <c r="I49" s="32">
        <f t="shared" si="4"/>
        <v>100</v>
      </c>
      <c r="J49" s="32">
        <f t="shared" si="5"/>
        <v>87.378640776699029</v>
      </c>
      <c r="K49" s="35">
        <v>67</v>
      </c>
      <c r="L49" s="32">
        <f t="shared" si="6"/>
        <v>74.444444444444443</v>
      </c>
      <c r="M49" s="35">
        <v>23</v>
      </c>
      <c r="N49" s="32">
        <f t="shared" si="7"/>
        <v>25.555555555555554</v>
      </c>
      <c r="O49" s="35">
        <f t="shared" si="19"/>
        <v>0</v>
      </c>
      <c r="P49" s="32">
        <f t="shared" si="8"/>
        <v>0</v>
      </c>
      <c r="Q49" s="35">
        <v>0</v>
      </c>
      <c r="R49" s="32">
        <f t="shared" si="9"/>
        <v>0</v>
      </c>
      <c r="S49" s="35">
        <v>10</v>
      </c>
      <c r="T49" s="32">
        <f t="shared" si="10"/>
        <v>11.111111111111111</v>
      </c>
      <c r="U49" s="35">
        <v>13</v>
      </c>
      <c r="V49" s="32">
        <f t="shared" si="11"/>
        <v>14.444444444444443</v>
      </c>
      <c r="W49" s="35">
        <v>0</v>
      </c>
      <c r="X49" s="32">
        <f t="shared" si="12"/>
        <v>0</v>
      </c>
      <c r="Y49" s="35">
        <v>18</v>
      </c>
      <c r="Z49" s="32">
        <f t="shared" si="13"/>
        <v>20</v>
      </c>
      <c r="AA49" s="35">
        <v>2</v>
      </c>
      <c r="AB49" s="32">
        <f t="shared" si="14"/>
        <v>2.2222222222222223</v>
      </c>
      <c r="AC49" s="32">
        <f t="shared" si="15"/>
        <v>11.111111111111111</v>
      </c>
      <c r="AD49" s="35">
        <v>7</v>
      </c>
      <c r="AE49" s="32">
        <f t="shared" si="16"/>
        <v>7.7777777777777777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168</v>
      </c>
      <c r="D50" s="35">
        <v>158</v>
      </c>
      <c r="E50" s="32">
        <f t="shared" si="2"/>
        <v>94.047619047619051</v>
      </c>
      <c r="F50" s="35">
        <v>22</v>
      </c>
      <c r="G50" s="32">
        <f t="shared" si="3"/>
        <v>13.924050632911392</v>
      </c>
      <c r="H50" s="106">
        <f t="shared" si="0"/>
        <v>152</v>
      </c>
      <c r="I50" s="32">
        <f t="shared" si="4"/>
        <v>96.202531645569621</v>
      </c>
      <c r="J50" s="32">
        <f t="shared" si="5"/>
        <v>90.476190476190482</v>
      </c>
      <c r="K50" s="35">
        <v>91</v>
      </c>
      <c r="L50" s="32">
        <f t="shared" si="6"/>
        <v>57.594936708860757</v>
      </c>
      <c r="M50" s="35">
        <v>61</v>
      </c>
      <c r="N50" s="32">
        <f t="shared" si="7"/>
        <v>38.607594936708864</v>
      </c>
      <c r="O50" s="35">
        <f t="shared" si="19"/>
        <v>6</v>
      </c>
      <c r="P50" s="32">
        <f t="shared" si="8"/>
        <v>3.79746835443038</v>
      </c>
      <c r="Q50" s="35">
        <v>1</v>
      </c>
      <c r="R50" s="32">
        <f t="shared" si="9"/>
        <v>16.666666666666664</v>
      </c>
      <c r="S50" s="35">
        <v>22</v>
      </c>
      <c r="T50" s="32">
        <f t="shared" si="10"/>
        <v>13.924050632911392</v>
      </c>
      <c r="U50" s="35">
        <v>5</v>
      </c>
      <c r="V50" s="32">
        <f t="shared" si="11"/>
        <v>3.1645569620253164</v>
      </c>
      <c r="W50" s="35">
        <v>0</v>
      </c>
      <c r="X50" s="32">
        <f t="shared" si="12"/>
        <v>0</v>
      </c>
      <c r="Y50" s="35">
        <v>22</v>
      </c>
      <c r="Z50" s="32">
        <f t="shared" si="13"/>
        <v>13.924050632911392</v>
      </c>
      <c r="AA50" s="35">
        <v>2</v>
      </c>
      <c r="AB50" s="32">
        <f t="shared" si="14"/>
        <v>1.2658227848101267</v>
      </c>
      <c r="AC50" s="32">
        <f t="shared" si="15"/>
        <v>9.0909090909090917</v>
      </c>
      <c r="AD50" s="35">
        <v>10</v>
      </c>
      <c r="AE50" s="32">
        <f t="shared" si="16"/>
        <v>6.3291139240506329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70</v>
      </c>
      <c r="D51" s="35">
        <v>56</v>
      </c>
      <c r="E51" s="32">
        <f t="shared" si="2"/>
        <v>80</v>
      </c>
      <c r="F51" s="35">
        <v>45</v>
      </c>
      <c r="G51" s="32">
        <f t="shared" si="3"/>
        <v>80.357142857142861</v>
      </c>
      <c r="H51" s="106">
        <f t="shared" si="0"/>
        <v>56</v>
      </c>
      <c r="I51" s="32">
        <f t="shared" si="4"/>
        <v>100</v>
      </c>
      <c r="J51" s="32">
        <f t="shared" si="5"/>
        <v>80</v>
      </c>
      <c r="K51" s="35">
        <v>26</v>
      </c>
      <c r="L51" s="32">
        <f t="shared" si="6"/>
        <v>46.428571428571431</v>
      </c>
      <c r="M51" s="35">
        <v>30</v>
      </c>
      <c r="N51" s="32">
        <f t="shared" si="7"/>
        <v>53.571428571428569</v>
      </c>
      <c r="O51" s="35">
        <f t="shared" si="19"/>
        <v>0</v>
      </c>
      <c r="P51" s="32">
        <f t="shared" si="8"/>
        <v>0</v>
      </c>
      <c r="Q51" s="35">
        <v>0</v>
      </c>
      <c r="R51" s="32">
        <f t="shared" si="9"/>
        <v>0</v>
      </c>
      <c r="S51" s="35">
        <v>12</v>
      </c>
      <c r="T51" s="32">
        <f t="shared" si="10"/>
        <v>21.428571428571427</v>
      </c>
      <c r="U51" s="35">
        <v>9</v>
      </c>
      <c r="V51" s="32">
        <f t="shared" si="11"/>
        <v>16.071428571428573</v>
      </c>
      <c r="W51" s="35">
        <v>10</v>
      </c>
      <c r="X51" s="32">
        <f t="shared" si="12"/>
        <v>17.857142857142858</v>
      </c>
      <c r="Y51" s="35">
        <v>8</v>
      </c>
      <c r="Z51" s="32">
        <f t="shared" si="13"/>
        <v>14.285714285714285</v>
      </c>
      <c r="AA51" s="35">
        <v>4</v>
      </c>
      <c r="AB51" s="32">
        <f t="shared" si="14"/>
        <v>7.1428571428571423</v>
      </c>
      <c r="AC51" s="32">
        <f t="shared" si="15"/>
        <v>50</v>
      </c>
      <c r="AD51" s="35">
        <v>7</v>
      </c>
      <c r="AE51" s="32">
        <f t="shared" si="16"/>
        <v>12.5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142</v>
      </c>
      <c r="D52" s="35">
        <v>130</v>
      </c>
      <c r="E52" s="32">
        <f t="shared" si="2"/>
        <v>91.549295774647888</v>
      </c>
      <c r="F52" s="35">
        <v>29</v>
      </c>
      <c r="G52" s="32">
        <f t="shared" si="3"/>
        <v>22.30769230769231</v>
      </c>
      <c r="H52" s="106">
        <f t="shared" si="0"/>
        <v>125</v>
      </c>
      <c r="I52" s="32">
        <f t="shared" si="4"/>
        <v>96.15384615384616</v>
      </c>
      <c r="J52" s="32">
        <f t="shared" si="5"/>
        <v>88.028169014084511</v>
      </c>
      <c r="K52" s="35">
        <v>87</v>
      </c>
      <c r="L52" s="32">
        <f t="shared" si="6"/>
        <v>66.92307692307692</v>
      </c>
      <c r="M52" s="35">
        <v>38</v>
      </c>
      <c r="N52" s="32">
        <f t="shared" si="7"/>
        <v>29.230769230769234</v>
      </c>
      <c r="O52" s="35">
        <f t="shared" si="19"/>
        <v>5</v>
      </c>
      <c r="P52" s="32">
        <f t="shared" si="8"/>
        <v>3.8461538461538463</v>
      </c>
      <c r="Q52" s="35">
        <v>2</v>
      </c>
      <c r="R52" s="32">
        <f t="shared" si="9"/>
        <v>40</v>
      </c>
      <c r="S52" s="35">
        <v>35</v>
      </c>
      <c r="T52" s="32">
        <f t="shared" si="10"/>
        <v>26.923076923076923</v>
      </c>
      <c r="U52" s="35">
        <v>9</v>
      </c>
      <c r="V52" s="32">
        <f t="shared" si="11"/>
        <v>6.9230769230769234</v>
      </c>
      <c r="W52" s="35">
        <v>7</v>
      </c>
      <c r="X52" s="32">
        <f t="shared" si="12"/>
        <v>5.384615384615385</v>
      </c>
      <c r="Y52" s="35">
        <v>23</v>
      </c>
      <c r="Z52" s="32">
        <f t="shared" si="13"/>
        <v>17.692307692307693</v>
      </c>
      <c r="AA52" s="35">
        <v>5</v>
      </c>
      <c r="AB52" s="32">
        <f t="shared" si="14"/>
        <v>3.8461538461538463</v>
      </c>
      <c r="AC52" s="32">
        <f t="shared" si="15"/>
        <v>21.739130434782609</v>
      </c>
      <c r="AD52" s="35">
        <v>17</v>
      </c>
      <c r="AE52" s="32">
        <f t="shared" si="16"/>
        <v>13.076923076923078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145</v>
      </c>
      <c r="D53" s="35">
        <v>136</v>
      </c>
      <c r="E53" s="32">
        <f t="shared" si="2"/>
        <v>93.793103448275858</v>
      </c>
      <c r="F53" s="35">
        <v>25</v>
      </c>
      <c r="G53" s="32">
        <f t="shared" si="3"/>
        <v>18.382352941176471</v>
      </c>
      <c r="H53" s="106">
        <f t="shared" si="0"/>
        <v>134</v>
      </c>
      <c r="I53" s="32">
        <f t="shared" si="4"/>
        <v>98.529411764705884</v>
      </c>
      <c r="J53" s="32">
        <f t="shared" si="5"/>
        <v>92.41379310344827</v>
      </c>
      <c r="K53" s="35">
        <v>106</v>
      </c>
      <c r="L53" s="32">
        <f t="shared" si="6"/>
        <v>77.941176470588232</v>
      </c>
      <c r="M53" s="35">
        <v>28</v>
      </c>
      <c r="N53" s="32">
        <f t="shared" si="7"/>
        <v>20.588235294117645</v>
      </c>
      <c r="O53" s="35">
        <f t="shared" si="19"/>
        <v>2</v>
      </c>
      <c r="P53" s="32">
        <f t="shared" si="8"/>
        <v>1.4705882352941175</v>
      </c>
      <c r="Q53" s="35">
        <v>2</v>
      </c>
      <c r="R53" s="32">
        <f t="shared" si="9"/>
        <v>100</v>
      </c>
      <c r="S53" s="35">
        <v>36</v>
      </c>
      <c r="T53" s="32">
        <f t="shared" si="10"/>
        <v>26.47058823529412</v>
      </c>
      <c r="U53" s="35">
        <v>5</v>
      </c>
      <c r="V53" s="32">
        <f t="shared" si="11"/>
        <v>3.6764705882352944</v>
      </c>
      <c r="W53" s="35">
        <v>3</v>
      </c>
      <c r="X53" s="32">
        <f t="shared" si="12"/>
        <v>2.2058823529411766</v>
      </c>
      <c r="Y53" s="35">
        <v>31</v>
      </c>
      <c r="Z53" s="32">
        <f t="shared" si="13"/>
        <v>22.794117647058822</v>
      </c>
      <c r="AA53" s="35">
        <v>6</v>
      </c>
      <c r="AB53" s="32">
        <f t="shared" si="14"/>
        <v>4.4117647058823533</v>
      </c>
      <c r="AC53" s="32">
        <f t="shared" si="15"/>
        <v>19.35483870967742</v>
      </c>
      <c r="AD53" s="35">
        <v>15</v>
      </c>
      <c r="AE53" s="32">
        <f t="shared" si="16"/>
        <v>11.029411764705882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78</v>
      </c>
      <c r="D54" s="35">
        <v>77</v>
      </c>
      <c r="E54" s="32">
        <f t="shared" si="2"/>
        <v>98.71794871794873</v>
      </c>
      <c r="F54" s="35">
        <v>47</v>
      </c>
      <c r="G54" s="32">
        <f t="shared" si="3"/>
        <v>61.038961038961034</v>
      </c>
      <c r="H54" s="106">
        <f t="shared" si="0"/>
        <v>77</v>
      </c>
      <c r="I54" s="32">
        <f t="shared" si="4"/>
        <v>100</v>
      </c>
      <c r="J54" s="32">
        <f t="shared" si="5"/>
        <v>98.71794871794873</v>
      </c>
      <c r="K54" s="35">
        <v>59</v>
      </c>
      <c r="L54" s="32">
        <f t="shared" si="6"/>
        <v>76.623376623376629</v>
      </c>
      <c r="M54" s="35">
        <v>18</v>
      </c>
      <c r="N54" s="32">
        <f t="shared" si="7"/>
        <v>23.376623376623375</v>
      </c>
      <c r="O54" s="35">
        <f t="shared" si="19"/>
        <v>0</v>
      </c>
      <c r="P54" s="32">
        <f t="shared" si="8"/>
        <v>0</v>
      </c>
      <c r="Q54" s="35">
        <v>1</v>
      </c>
      <c r="R54" s="32">
        <f t="shared" si="9"/>
        <v>0</v>
      </c>
      <c r="S54" s="35">
        <v>18</v>
      </c>
      <c r="T54" s="32">
        <f t="shared" si="10"/>
        <v>23.376623376623375</v>
      </c>
      <c r="U54" s="35">
        <v>5</v>
      </c>
      <c r="V54" s="32">
        <f t="shared" si="11"/>
        <v>6.4935064935064926</v>
      </c>
      <c r="W54" s="35">
        <v>9</v>
      </c>
      <c r="X54" s="32">
        <f t="shared" si="12"/>
        <v>11.688311688311687</v>
      </c>
      <c r="Y54" s="35">
        <v>11</v>
      </c>
      <c r="Z54" s="32">
        <f t="shared" si="13"/>
        <v>14.285714285714285</v>
      </c>
      <c r="AA54" s="35">
        <v>1</v>
      </c>
      <c r="AB54" s="32">
        <f t="shared" si="14"/>
        <v>1.2987012987012987</v>
      </c>
      <c r="AC54" s="32">
        <f t="shared" si="15"/>
        <v>9.0909090909090917</v>
      </c>
      <c r="AD54" s="35">
        <v>2</v>
      </c>
      <c r="AE54" s="32">
        <f t="shared" si="16"/>
        <v>2.5974025974025974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2108.5</v>
      </c>
      <c r="D55" s="10">
        <f>SUM(D56:D63)</f>
        <v>2012</v>
      </c>
      <c r="E55" s="43">
        <f>IF(C55=0,0,D55/C55*100)</f>
        <v>95.423286696703812</v>
      </c>
      <c r="F55" s="10">
        <f>SUM(F56:F63)</f>
        <v>367</v>
      </c>
      <c r="G55" s="43">
        <f>IF(D55=0,0,F55/D55*100)</f>
        <v>18.240556660039761</v>
      </c>
      <c r="H55" s="61">
        <f>SUM(H56:H63)</f>
        <v>1941</v>
      </c>
      <c r="I55" s="43">
        <f>IF(D55=0,0,H55/D55*100)</f>
        <v>96.471172962226632</v>
      </c>
      <c r="J55" s="43">
        <f>IF(C55=0,0,H55/C55*100)</f>
        <v>92.055963955418534</v>
      </c>
      <c r="K55" s="10">
        <f>SUM(K56:K63)</f>
        <v>1338</v>
      </c>
      <c r="L55" s="43">
        <f>IF(D55=0,0,K55/D55*100)</f>
        <v>66.500994035785283</v>
      </c>
      <c r="M55" s="10">
        <f>SUM(M56:M63)</f>
        <v>603</v>
      </c>
      <c r="N55" s="43">
        <f>IF(D55=0,0,M55/D55*100)</f>
        <v>29.970178926441353</v>
      </c>
      <c r="O55" s="10">
        <f>SUM(O56:O63)</f>
        <v>71</v>
      </c>
      <c r="P55" s="43">
        <f>IF(D55=0,0,O55/D55*100)</f>
        <v>3.5288270377733597</v>
      </c>
      <c r="Q55" s="10">
        <f>SUM(Q56:Q63)</f>
        <v>23</v>
      </c>
      <c r="R55" s="43">
        <f t="shared" si="9"/>
        <v>32.394366197183103</v>
      </c>
      <c r="S55" s="10">
        <f>SUM(S56:S63)</f>
        <v>331</v>
      </c>
      <c r="T55" s="43">
        <f>IF(D55=0,0,S55/D55*100)</f>
        <v>16.451292246520875</v>
      </c>
      <c r="U55" s="10">
        <f>SUM(U56:U63)</f>
        <v>184</v>
      </c>
      <c r="V55" s="43">
        <f t="shared" si="11"/>
        <v>9.1451292246520879</v>
      </c>
      <c r="W55" s="10">
        <f>SUM(W56:W63)</f>
        <v>72</v>
      </c>
      <c r="X55" s="43">
        <f>IF(D55=0,0,W55/D55*100)</f>
        <v>3.5785288270377733</v>
      </c>
      <c r="Y55" s="10">
        <f>SUM(Y56:Y63)</f>
        <v>292</v>
      </c>
      <c r="Z55" s="43">
        <f>IF(D55=0,0,Y55/D55*100)</f>
        <v>14.512922465208748</v>
      </c>
      <c r="AA55" s="10">
        <f>SUM(AA56:AA63)</f>
        <v>32</v>
      </c>
      <c r="AB55" s="43">
        <f>IF(D55=0,0,AA55/D55*100)</f>
        <v>1.5904572564612325</v>
      </c>
      <c r="AC55" s="43">
        <f>IF(Y55=0,0,AA55/Y55*100)</f>
        <v>10.95890410958904</v>
      </c>
      <c r="AD55" s="10">
        <f>SUM(AD56:AD63)</f>
        <v>212</v>
      </c>
      <c r="AE55" s="43">
        <f t="shared" si="16"/>
        <v>10.536779324055665</v>
      </c>
      <c r="AF55" s="10">
        <f>SUM(AF56:AF63)</f>
        <v>2</v>
      </c>
      <c r="AG55" s="43">
        <f>IF(D55=0,0,AF55/D55*100)</f>
        <v>9.940357852882703E-2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34</v>
      </c>
      <c r="D56" s="35">
        <v>33</v>
      </c>
      <c r="E56" s="32">
        <f t="shared" si="2"/>
        <v>97.058823529411768</v>
      </c>
      <c r="F56" s="35">
        <v>4</v>
      </c>
      <c r="G56" s="32">
        <f t="shared" si="3"/>
        <v>12.121212121212121</v>
      </c>
      <c r="H56" s="106">
        <f t="shared" si="0"/>
        <v>32</v>
      </c>
      <c r="I56" s="32">
        <f t="shared" si="4"/>
        <v>96.969696969696969</v>
      </c>
      <c r="J56" s="32">
        <f t="shared" si="5"/>
        <v>94.117647058823522</v>
      </c>
      <c r="K56" s="35">
        <v>27</v>
      </c>
      <c r="L56" s="32">
        <f t="shared" si="6"/>
        <v>81.818181818181827</v>
      </c>
      <c r="M56" s="35">
        <v>5</v>
      </c>
      <c r="N56" s="32">
        <f t="shared" si="7"/>
        <v>15.151515151515152</v>
      </c>
      <c r="O56" s="35">
        <f t="shared" ref="O56:O63" si="20">D56-H56</f>
        <v>1</v>
      </c>
      <c r="P56" s="32">
        <f t="shared" si="8"/>
        <v>3.0303030303030303</v>
      </c>
      <c r="Q56" s="35">
        <v>0</v>
      </c>
      <c r="R56" s="32">
        <f t="shared" si="9"/>
        <v>0</v>
      </c>
      <c r="S56" s="35">
        <v>7</v>
      </c>
      <c r="T56" s="32">
        <f t="shared" si="10"/>
        <v>21.212121212121211</v>
      </c>
      <c r="U56" s="35">
        <v>6</v>
      </c>
      <c r="V56" s="32">
        <f t="shared" si="11"/>
        <v>18.181818181818183</v>
      </c>
      <c r="W56" s="35">
        <v>0</v>
      </c>
      <c r="X56" s="32">
        <f t="shared" si="12"/>
        <v>0</v>
      </c>
      <c r="Y56" s="35">
        <v>4</v>
      </c>
      <c r="Z56" s="32">
        <f t="shared" si="13"/>
        <v>12.121212121212121</v>
      </c>
      <c r="AA56" s="35">
        <v>0</v>
      </c>
      <c r="AB56" s="32">
        <f t="shared" si="14"/>
        <v>0</v>
      </c>
      <c r="AC56" s="32">
        <f t="shared" si="15"/>
        <v>0</v>
      </c>
      <c r="AD56" s="35">
        <v>3</v>
      </c>
      <c r="AE56" s="32">
        <f t="shared" si="16"/>
        <v>9.0909090909090917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0</v>
      </c>
      <c r="D57" s="35">
        <v>0</v>
      </c>
      <c r="E57" s="32">
        <f t="shared" si="2"/>
        <v>0</v>
      </c>
      <c r="F57" s="35">
        <v>0</v>
      </c>
      <c r="G57" s="32">
        <f t="shared" si="3"/>
        <v>0</v>
      </c>
      <c r="H57" s="106">
        <f t="shared" si="0"/>
        <v>0</v>
      </c>
      <c r="I57" s="32">
        <f t="shared" si="4"/>
        <v>0</v>
      </c>
      <c r="J57" s="32">
        <f t="shared" si="5"/>
        <v>0</v>
      </c>
      <c r="K57" s="35">
        <v>0</v>
      </c>
      <c r="L57" s="32">
        <f t="shared" si="6"/>
        <v>0</v>
      </c>
      <c r="M57" s="35">
        <v>0</v>
      </c>
      <c r="N57" s="32">
        <f t="shared" si="7"/>
        <v>0</v>
      </c>
      <c r="O57" s="35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0</v>
      </c>
      <c r="V57" s="32">
        <f t="shared" si="11"/>
        <v>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222</v>
      </c>
      <c r="D58" s="35">
        <v>202</v>
      </c>
      <c r="E58" s="32">
        <f t="shared" si="2"/>
        <v>90.990990990990994</v>
      </c>
      <c r="F58" s="35">
        <v>45</v>
      </c>
      <c r="G58" s="32">
        <f t="shared" si="3"/>
        <v>22.277227722772277</v>
      </c>
      <c r="H58" s="106">
        <f t="shared" si="0"/>
        <v>180</v>
      </c>
      <c r="I58" s="32">
        <f t="shared" si="4"/>
        <v>89.10891089108911</v>
      </c>
      <c r="J58" s="32">
        <f t="shared" si="5"/>
        <v>81.081081081081081</v>
      </c>
      <c r="K58" s="35">
        <v>91</v>
      </c>
      <c r="L58" s="32">
        <f t="shared" si="6"/>
        <v>45.049504950495049</v>
      </c>
      <c r="M58" s="35">
        <v>89</v>
      </c>
      <c r="N58" s="32">
        <f t="shared" si="7"/>
        <v>44.059405940594061</v>
      </c>
      <c r="O58" s="35">
        <f t="shared" si="20"/>
        <v>22</v>
      </c>
      <c r="P58" s="32">
        <f t="shared" si="8"/>
        <v>10.891089108910892</v>
      </c>
      <c r="Q58" s="35">
        <v>1</v>
      </c>
      <c r="R58" s="32">
        <f t="shared" si="9"/>
        <v>4.5454545454545459</v>
      </c>
      <c r="S58" s="35">
        <v>25</v>
      </c>
      <c r="T58" s="32">
        <f t="shared" si="10"/>
        <v>12.376237623762377</v>
      </c>
      <c r="U58" s="35">
        <v>19</v>
      </c>
      <c r="V58" s="32">
        <f t="shared" si="11"/>
        <v>9.4059405940594054</v>
      </c>
      <c r="W58" s="35">
        <v>2</v>
      </c>
      <c r="X58" s="32">
        <f t="shared" si="12"/>
        <v>0.99009900990099009</v>
      </c>
      <c r="Y58" s="35">
        <v>21</v>
      </c>
      <c r="Z58" s="32">
        <f t="shared" si="13"/>
        <v>10.396039603960396</v>
      </c>
      <c r="AA58" s="35">
        <v>2</v>
      </c>
      <c r="AB58" s="32">
        <f t="shared" si="14"/>
        <v>0.99009900990099009</v>
      </c>
      <c r="AC58" s="32">
        <f t="shared" si="15"/>
        <v>9.5238095238095237</v>
      </c>
      <c r="AD58" s="35">
        <v>1</v>
      </c>
      <c r="AE58" s="32">
        <f t="shared" si="16"/>
        <v>0.49504950495049505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18</v>
      </c>
      <c r="D59" s="35">
        <v>14</v>
      </c>
      <c r="E59" s="32">
        <f t="shared" si="2"/>
        <v>77.777777777777786</v>
      </c>
      <c r="F59" s="35">
        <v>7</v>
      </c>
      <c r="G59" s="32">
        <f t="shared" si="3"/>
        <v>50</v>
      </c>
      <c r="H59" s="106">
        <f t="shared" si="0"/>
        <v>14</v>
      </c>
      <c r="I59" s="32">
        <f t="shared" si="4"/>
        <v>100</v>
      </c>
      <c r="J59" s="32">
        <f t="shared" si="5"/>
        <v>77.777777777777786</v>
      </c>
      <c r="K59" s="35">
        <v>12</v>
      </c>
      <c r="L59" s="32">
        <f t="shared" si="6"/>
        <v>85.714285714285708</v>
      </c>
      <c r="M59" s="35">
        <v>2</v>
      </c>
      <c r="N59" s="32">
        <f t="shared" si="7"/>
        <v>14.285714285714285</v>
      </c>
      <c r="O59" s="35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1</v>
      </c>
      <c r="T59" s="32">
        <f t="shared" si="10"/>
        <v>7.1428571428571423</v>
      </c>
      <c r="U59" s="35">
        <v>3</v>
      </c>
      <c r="V59" s="32">
        <f t="shared" si="11"/>
        <v>21.428571428571427</v>
      </c>
      <c r="W59" s="35">
        <v>0</v>
      </c>
      <c r="X59" s="32">
        <f t="shared" si="12"/>
        <v>0</v>
      </c>
      <c r="Y59" s="35">
        <v>4</v>
      </c>
      <c r="Z59" s="32">
        <f t="shared" si="13"/>
        <v>28.571428571428569</v>
      </c>
      <c r="AA59" s="35">
        <v>0</v>
      </c>
      <c r="AB59" s="32">
        <f t="shared" si="14"/>
        <v>0</v>
      </c>
      <c r="AC59" s="32">
        <f t="shared" si="15"/>
        <v>0</v>
      </c>
      <c r="AD59" s="35">
        <v>2</v>
      </c>
      <c r="AE59" s="32">
        <f t="shared" si="16"/>
        <v>14.285714285714285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981</v>
      </c>
      <c r="D60" s="35">
        <v>961</v>
      </c>
      <c r="E60" s="32">
        <f t="shared" si="2"/>
        <v>97.961264016309883</v>
      </c>
      <c r="F60" s="35">
        <v>193</v>
      </c>
      <c r="G60" s="32">
        <f t="shared" si="3"/>
        <v>20.083246618106141</v>
      </c>
      <c r="H60" s="106">
        <f t="shared" si="0"/>
        <v>933</v>
      </c>
      <c r="I60" s="32">
        <f t="shared" si="4"/>
        <v>97.086368366285129</v>
      </c>
      <c r="J60" s="32">
        <f t="shared" si="5"/>
        <v>95.107033639143737</v>
      </c>
      <c r="K60" s="35">
        <v>668</v>
      </c>
      <c r="L60" s="32">
        <f t="shared" si="6"/>
        <v>69.510926118626429</v>
      </c>
      <c r="M60" s="35">
        <v>265</v>
      </c>
      <c r="N60" s="32">
        <f t="shared" si="7"/>
        <v>27.575442247658689</v>
      </c>
      <c r="O60" s="35">
        <f t="shared" si="20"/>
        <v>28</v>
      </c>
      <c r="P60" s="32">
        <f t="shared" si="8"/>
        <v>2.9136316337148802</v>
      </c>
      <c r="Q60" s="35">
        <v>16</v>
      </c>
      <c r="R60" s="32">
        <f t="shared" si="9"/>
        <v>57.142857142857139</v>
      </c>
      <c r="S60" s="35">
        <v>172</v>
      </c>
      <c r="T60" s="32">
        <f t="shared" si="10"/>
        <v>17.898022892819977</v>
      </c>
      <c r="U60" s="35">
        <v>77</v>
      </c>
      <c r="V60" s="32">
        <f t="shared" si="11"/>
        <v>8.012486992715921</v>
      </c>
      <c r="W60" s="35">
        <v>30</v>
      </c>
      <c r="X60" s="32">
        <f t="shared" si="12"/>
        <v>3.1217481789802286</v>
      </c>
      <c r="Y60" s="35">
        <v>151</v>
      </c>
      <c r="Z60" s="32">
        <f t="shared" si="13"/>
        <v>15.71279916753382</v>
      </c>
      <c r="AA60" s="35">
        <v>19</v>
      </c>
      <c r="AB60" s="32">
        <f t="shared" si="14"/>
        <v>1.9771071800208115</v>
      </c>
      <c r="AC60" s="32">
        <f t="shared" si="15"/>
        <v>12.582781456953644</v>
      </c>
      <c r="AD60" s="35">
        <v>119</v>
      </c>
      <c r="AE60" s="32">
        <f t="shared" si="16"/>
        <v>12.382934443288242</v>
      </c>
      <c r="AF60" s="35">
        <v>1</v>
      </c>
      <c r="AG60" s="32">
        <f t="shared" si="17"/>
        <v>0.10405827263267431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26</v>
      </c>
      <c r="D61" s="35">
        <v>26</v>
      </c>
      <c r="E61" s="32">
        <f t="shared" si="2"/>
        <v>100</v>
      </c>
      <c r="F61" s="35">
        <v>13</v>
      </c>
      <c r="G61" s="32">
        <f t="shared" si="3"/>
        <v>50</v>
      </c>
      <c r="H61" s="106">
        <f t="shared" si="0"/>
        <v>26</v>
      </c>
      <c r="I61" s="32">
        <f t="shared" si="4"/>
        <v>100</v>
      </c>
      <c r="J61" s="32">
        <f t="shared" si="5"/>
        <v>100</v>
      </c>
      <c r="K61" s="35">
        <v>18</v>
      </c>
      <c r="L61" s="32">
        <f t="shared" si="6"/>
        <v>69.230769230769226</v>
      </c>
      <c r="M61" s="35">
        <v>8</v>
      </c>
      <c r="N61" s="32">
        <f t="shared" si="7"/>
        <v>30.76923076923077</v>
      </c>
      <c r="O61" s="35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0</v>
      </c>
      <c r="T61" s="32">
        <f t="shared" si="10"/>
        <v>0</v>
      </c>
      <c r="U61" s="35">
        <v>2</v>
      </c>
      <c r="V61" s="32">
        <f t="shared" si="11"/>
        <v>7.6923076923076925</v>
      </c>
      <c r="W61" s="35">
        <v>0</v>
      </c>
      <c r="X61" s="32">
        <f t="shared" si="12"/>
        <v>0</v>
      </c>
      <c r="Y61" s="35">
        <v>3</v>
      </c>
      <c r="Z61" s="32">
        <f t="shared" si="13"/>
        <v>11.538461538461538</v>
      </c>
      <c r="AA61" s="35">
        <v>0</v>
      </c>
      <c r="AB61" s="32">
        <f t="shared" si="14"/>
        <v>0</v>
      </c>
      <c r="AC61" s="32">
        <f t="shared" si="15"/>
        <v>0</v>
      </c>
      <c r="AD61" s="35">
        <v>1</v>
      </c>
      <c r="AE61" s="32">
        <f t="shared" si="16"/>
        <v>3.8461538461538463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279.5</v>
      </c>
      <c r="D62" s="35">
        <v>259</v>
      </c>
      <c r="E62" s="32">
        <f t="shared" si="2"/>
        <v>92.665474060822888</v>
      </c>
      <c r="F62" s="35">
        <v>33</v>
      </c>
      <c r="G62" s="32">
        <f t="shared" si="3"/>
        <v>12.741312741312742</v>
      </c>
      <c r="H62" s="106">
        <f t="shared" si="0"/>
        <v>246</v>
      </c>
      <c r="I62" s="32">
        <f t="shared" si="4"/>
        <v>94.980694980694977</v>
      </c>
      <c r="J62" s="32">
        <f t="shared" si="5"/>
        <v>88.014311270125219</v>
      </c>
      <c r="K62" s="35">
        <v>162</v>
      </c>
      <c r="L62" s="32">
        <f t="shared" si="6"/>
        <v>62.548262548262542</v>
      </c>
      <c r="M62" s="35">
        <v>84</v>
      </c>
      <c r="N62" s="32">
        <f t="shared" si="7"/>
        <v>32.432432432432435</v>
      </c>
      <c r="O62" s="35">
        <f t="shared" si="20"/>
        <v>13</v>
      </c>
      <c r="P62" s="32">
        <f t="shared" si="8"/>
        <v>5.019305019305019</v>
      </c>
      <c r="Q62" s="35">
        <v>4</v>
      </c>
      <c r="R62" s="32">
        <f t="shared" si="9"/>
        <v>30.76923076923077</v>
      </c>
      <c r="S62" s="35">
        <v>42</v>
      </c>
      <c r="T62" s="32">
        <f t="shared" si="10"/>
        <v>16.216216216216218</v>
      </c>
      <c r="U62" s="35">
        <v>14</v>
      </c>
      <c r="V62" s="32">
        <f t="shared" si="11"/>
        <v>5.4054054054054053</v>
      </c>
      <c r="W62" s="35">
        <v>4</v>
      </c>
      <c r="X62" s="32">
        <f t="shared" si="12"/>
        <v>1.5444015444015444</v>
      </c>
      <c r="Y62" s="35">
        <v>36</v>
      </c>
      <c r="Z62" s="32">
        <f t="shared" si="13"/>
        <v>13.8996138996139</v>
      </c>
      <c r="AA62" s="35">
        <v>3</v>
      </c>
      <c r="AB62" s="32">
        <f t="shared" si="14"/>
        <v>1.1583011583011582</v>
      </c>
      <c r="AC62" s="32">
        <f t="shared" si="15"/>
        <v>8.3333333333333321</v>
      </c>
      <c r="AD62" s="35">
        <v>32</v>
      </c>
      <c r="AE62" s="32">
        <f t="shared" si="16"/>
        <v>12.355212355212355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548</v>
      </c>
      <c r="D63" s="35">
        <v>517</v>
      </c>
      <c r="E63" s="32">
        <f t="shared" si="2"/>
        <v>94.34306569343066</v>
      </c>
      <c r="F63" s="35">
        <v>72</v>
      </c>
      <c r="G63" s="32">
        <f t="shared" si="3"/>
        <v>13.926499032882012</v>
      </c>
      <c r="H63" s="106">
        <f t="shared" si="0"/>
        <v>510</v>
      </c>
      <c r="I63" s="32">
        <f t="shared" si="4"/>
        <v>98.646034816247578</v>
      </c>
      <c r="J63" s="32">
        <f t="shared" si="5"/>
        <v>93.065693430656935</v>
      </c>
      <c r="K63" s="35">
        <v>360</v>
      </c>
      <c r="L63" s="32">
        <f t="shared" si="6"/>
        <v>69.632495164410059</v>
      </c>
      <c r="M63" s="35">
        <v>150</v>
      </c>
      <c r="N63" s="32">
        <f t="shared" si="7"/>
        <v>29.013539651837522</v>
      </c>
      <c r="O63" s="35">
        <f t="shared" si="20"/>
        <v>7</v>
      </c>
      <c r="P63" s="32">
        <f t="shared" si="8"/>
        <v>1.3539651837524178</v>
      </c>
      <c r="Q63" s="35">
        <v>2</v>
      </c>
      <c r="R63" s="32">
        <f t="shared" si="9"/>
        <v>28.571428571428569</v>
      </c>
      <c r="S63" s="35">
        <v>84</v>
      </c>
      <c r="T63" s="32">
        <f t="shared" si="10"/>
        <v>16.247582205029012</v>
      </c>
      <c r="U63" s="35">
        <v>63</v>
      </c>
      <c r="V63" s="32">
        <f t="shared" si="11"/>
        <v>12.185686653771761</v>
      </c>
      <c r="W63" s="35">
        <v>36</v>
      </c>
      <c r="X63" s="32">
        <f t="shared" si="12"/>
        <v>6.9632495164410058</v>
      </c>
      <c r="Y63" s="35">
        <v>73</v>
      </c>
      <c r="Z63" s="32">
        <f t="shared" si="13"/>
        <v>14.119922630560927</v>
      </c>
      <c r="AA63" s="35">
        <v>8</v>
      </c>
      <c r="AB63" s="32">
        <f t="shared" si="14"/>
        <v>1.5473887814313347</v>
      </c>
      <c r="AC63" s="32">
        <f t="shared" si="15"/>
        <v>10.95890410958904</v>
      </c>
      <c r="AD63" s="35">
        <v>54</v>
      </c>
      <c r="AE63" s="32">
        <f t="shared" si="16"/>
        <v>10.444874274661508</v>
      </c>
      <c r="AF63" s="35">
        <v>1</v>
      </c>
      <c r="AG63" s="32">
        <f t="shared" si="17"/>
        <v>0.19342359767891684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818</v>
      </c>
      <c r="D64" s="10">
        <f>SUM(D65:D71)</f>
        <v>765</v>
      </c>
      <c r="E64" s="43">
        <f>IF(C64=0,0,D64/C64*100)</f>
        <v>93.520782396088023</v>
      </c>
      <c r="F64" s="10">
        <f>SUM(F65:F71)</f>
        <v>162</v>
      </c>
      <c r="G64" s="43">
        <f>IF(D64=0,0,F64/D64*100)</f>
        <v>21.176470588235293</v>
      </c>
      <c r="H64" s="61">
        <f>SUM(H65:H71)</f>
        <v>751</v>
      </c>
      <c r="I64" s="43">
        <f>IF(D64=0,0,H64/D64*100)</f>
        <v>98.169934640522868</v>
      </c>
      <c r="J64" s="43">
        <f>IF(C64=0,0,H64/C64*100)</f>
        <v>91.809290953545229</v>
      </c>
      <c r="K64" s="10">
        <f>SUM(K65:K71)</f>
        <v>492</v>
      </c>
      <c r="L64" s="43">
        <f>IF(D64=0,0,K64/D64*100)</f>
        <v>64.313725490196077</v>
      </c>
      <c r="M64" s="10">
        <f>SUM(M65:M71)</f>
        <v>259</v>
      </c>
      <c r="N64" s="43">
        <f>IF(D64=0,0,M64/D64*100)</f>
        <v>33.856209150326798</v>
      </c>
      <c r="O64" s="10">
        <f>SUM(O65:O71)</f>
        <v>14</v>
      </c>
      <c r="P64" s="43">
        <f>IF(D64=0,0,O64/D64*100)</f>
        <v>1.8300653594771243</v>
      </c>
      <c r="Q64" s="10">
        <f>SUM(Q65:Q71)</f>
        <v>11</v>
      </c>
      <c r="R64" s="43">
        <f t="shared" si="9"/>
        <v>78.571428571428569</v>
      </c>
      <c r="S64" s="10">
        <f>SUM(S65:S71)</f>
        <v>140</v>
      </c>
      <c r="T64" s="43">
        <f>IF(D64=0,0,S64/D64*100)</f>
        <v>18.300653594771241</v>
      </c>
      <c r="U64" s="10">
        <f>SUM(U65:U71)</f>
        <v>82</v>
      </c>
      <c r="V64" s="43">
        <f t="shared" si="11"/>
        <v>10.718954248366012</v>
      </c>
      <c r="W64" s="10">
        <f>SUM(W65:W71)</f>
        <v>11</v>
      </c>
      <c r="X64" s="43">
        <f>IF(D64=0,0,W64/D64*100)</f>
        <v>1.4379084967320261</v>
      </c>
      <c r="Y64" s="10">
        <f>SUM(Y65:Y71)</f>
        <v>104</v>
      </c>
      <c r="Z64" s="43">
        <f>IF(D64=0,0,Y64/D64*100)</f>
        <v>13.594771241830065</v>
      </c>
      <c r="AA64" s="10">
        <f>SUM(AA65:AA71)</f>
        <v>12</v>
      </c>
      <c r="AB64" s="43">
        <f>IF(D64=0,0,AA64/D64*100)</f>
        <v>1.5686274509803921</v>
      </c>
      <c r="AC64" s="43">
        <f>IF(Y64=0,0,AA64/Y64*100)</f>
        <v>11.538461538461538</v>
      </c>
      <c r="AD64" s="10">
        <f>SUM(AD65:AD71)</f>
        <v>103</v>
      </c>
      <c r="AE64" s="43">
        <f t="shared" si="16"/>
        <v>13.464052287581699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24</v>
      </c>
      <c r="D65" s="35">
        <v>24</v>
      </c>
      <c r="E65" s="32">
        <f t="shared" si="2"/>
        <v>100</v>
      </c>
      <c r="F65" s="35">
        <v>0</v>
      </c>
      <c r="G65" s="32">
        <f t="shared" si="3"/>
        <v>0</v>
      </c>
      <c r="H65" s="106">
        <f t="shared" si="0"/>
        <v>24</v>
      </c>
      <c r="I65" s="32">
        <f t="shared" si="4"/>
        <v>100</v>
      </c>
      <c r="J65" s="32">
        <f t="shared" si="5"/>
        <v>100</v>
      </c>
      <c r="K65" s="35">
        <v>9</v>
      </c>
      <c r="L65" s="32">
        <f t="shared" si="6"/>
        <v>37.5</v>
      </c>
      <c r="M65" s="35">
        <v>15</v>
      </c>
      <c r="N65" s="32">
        <f t="shared" si="7"/>
        <v>62.5</v>
      </c>
      <c r="O65" s="35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0</v>
      </c>
      <c r="T65" s="32">
        <f t="shared" si="10"/>
        <v>0</v>
      </c>
      <c r="U65" s="35">
        <v>0</v>
      </c>
      <c r="V65" s="32">
        <f t="shared" si="11"/>
        <v>0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1</v>
      </c>
      <c r="AE65" s="32">
        <f t="shared" si="16"/>
        <v>4.1666666666666661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19</v>
      </c>
      <c r="D66" s="35">
        <v>19</v>
      </c>
      <c r="E66" s="32">
        <f t="shared" si="2"/>
        <v>100</v>
      </c>
      <c r="F66" s="35">
        <v>3</v>
      </c>
      <c r="G66" s="32">
        <f t="shared" si="3"/>
        <v>15.789473684210526</v>
      </c>
      <c r="H66" s="106">
        <f t="shared" si="0"/>
        <v>19</v>
      </c>
      <c r="I66" s="32">
        <f t="shared" si="4"/>
        <v>100</v>
      </c>
      <c r="J66" s="32">
        <f t="shared" si="5"/>
        <v>100</v>
      </c>
      <c r="K66" s="35">
        <v>5</v>
      </c>
      <c r="L66" s="32">
        <f t="shared" si="6"/>
        <v>26.315789473684209</v>
      </c>
      <c r="M66" s="35">
        <v>14</v>
      </c>
      <c r="N66" s="32">
        <f t="shared" si="7"/>
        <v>73.68421052631578</v>
      </c>
      <c r="O66" s="35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6</v>
      </c>
      <c r="T66" s="32">
        <f t="shared" si="10"/>
        <v>31.578947368421051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3</v>
      </c>
      <c r="Z66" s="32">
        <f t="shared" si="13"/>
        <v>15.789473684210526</v>
      </c>
      <c r="AA66" s="35">
        <v>2</v>
      </c>
      <c r="AB66" s="32">
        <f t="shared" si="14"/>
        <v>10.526315789473683</v>
      </c>
      <c r="AC66" s="32">
        <f t="shared" si="15"/>
        <v>66.666666666666657</v>
      </c>
      <c r="AD66" s="35">
        <v>3</v>
      </c>
      <c r="AE66" s="32">
        <f t="shared" si="16"/>
        <v>15.789473684210526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65</v>
      </c>
      <c r="D67" s="35">
        <v>53</v>
      </c>
      <c r="E67" s="32">
        <f t="shared" si="2"/>
        <v>81.538461538461533</v>
      </c>
      <c r="F67" s="35">
        <v>0</v>
      </c>
      <c r="G67" s="32">
        <f t="shared" si="3"/>
        <v>0</v>
      </c>
      <c r="H67" s="106">
        <f t="shared" si="0"/>
        <v>53</v>
      </c>
      <c r="I67" s="32">
        <f t="shared" si="4"/>
        <v>100</v>
      </c>
      <c r="J67" s="32">
        <f t="shared" si="5"/>
        <v>81.538461538461533</v>
      </c>
      <c r="K67" s="35">
        <v>37</v>
      </c>
      <c r="L67" s="32">
        <f t="shared" si="6"/>
        <v>69.811320754716974</v>
      </c>
      <c r="M67" s="35">
        <v>16</v>
      </c>
      <c r="N67" s="32">
        <f t="shared" si="7"/>
        <v>30.188679245283019</v>
      </c>
      <c r="O67" s="35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2</v>
      </c>
      <c r="T67" s="32">
        <f t="shared" si="10"/>
        <v>3.7735849056603774</v>
      </c>
      <c r="U67" s="35">
        <v>10</v>
      </c>
      <c r="V67" s="32">
        <f t="shared" si="11"/>
        <v>18.867924528301888</v>
      </c>
      <c r="W67" s="35">
        <v>0</v>
      </c>
      <c r="X67" s="32">
        <f t="shared" si="12"/>
        <v>0</v>
      </c>
      <c r="Y67" s="35">
        <v>2</v>
      </c>
      <c r="Z67" s="32">
        <f t="shared" si="13"/>
        <v>3.7735849056603774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97</v>
      </c>
      <c r="D68" s="35">
        <v>96</v>
      </c>
      <c r="E68" s="32">
        <f t="shared" si="2"/>
        <v>98.969072164948457</v>
      </c>
      <c r="F68" s="35">
        <v>68</v>
      </c>
      <c r="G68" s="32">
        <f t="shared" si="3"/>
        <v>70.833333333333343</v>
      </c>
      <c r="H68" s="106">
        <f t="shared" si="0"/>
        <v>96</v>
      </c>
      <c r="I68" s="32">
        <f t="shared" si="4"/>
        <v>100</v>
      </c>
      <c r="J68" s="32">
        <f t="shared" si="5"/>
        <v>98.969072164948457</v>
      </c>
      <c r="K68" s="35">
        <v>28</v>
      </c>
      <c r="L68" s="32">
        <f t="shared" si="6"/>
        <v>29.166666666666668</v>
      </c>
      <c r="M68" s="35">
        <v>68</v>
      </c>
      <c r="N68" s="32">
        <f t="shared" si="7"/>
        <v>70.833333333333343</v>
      </c>
      <c r="O68" s="35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14</v>
      </c>
      <c r="T68" s="32">
        <f t="shared" si="10"/>
        <v>14.583333333333334</v>
      </c>
      <c r="U68" s="35">
        <v>29</v>
      </c>
      <c r="V68" s="32">
        <f t="shared" si="11"/>
        <v>30.208333333333332</v>
      </c>
      <c r="W68" s="35">
        <v>0</v>
      </c>
      <c r="X68" s="32">
        <f t="shared" si="12"/>
        <v>0</v>
      </c>
      <c r="Y68" s="35">
        <v>4</v>
      </c>
      <c r="Z68" s="32">
        <f t="shared" si="13"/>
        <v>4.1666666666666661</v>
      </c>
      <c r="AA68" s="35">
        <v>1</v>
      </c>
      <c r="AB68" s="32">
        <f t="shared" si="14"/>
        <v>1.0416666666666665</v>
      </c>
      <c r="AC68" s="32">
        <f t="shared" si="15"/>
        <v>25</v>
      </c>
      <c r="AD68" s="35">
        <v>3</v>
      </c>
      <c r="AE68" s="32">
        <f t="shared" si="16"/>
        <v>3.125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11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5</v>
      </c>
      <c r="I69" s="32">
        <f t="shared" si="4"/>
        <v>45.454545454545453</v>
      </c>
      <c r="J69" s="32">
        <f t="shared" si="5"/>
        <v>0</v>
      </c>
      <c r="K69" s="35">
        <v>5</v>
      </c>
      <c r="L69" s="32">
        <f t="shared" si="6"/>
        <v>45.454545454545453</v>
      </c>
      <c r="M69" s="35">
        <v>0</v>
      </c>
      <c r="N69" s="32">
        <f t="shared" si="7"/>
        <v>0</v>
      </c>
      <c r="O69" s="35">
        <f t="shared" si="21"/>
        <v>6</v>
      </c>
      <c r="P69" s="32">
        <f t="shared" si="8"/>
        <v>54.54545454545454</v>
      </c>
      <c r="Q69" s="35">
        <v>6</v>
      </c>
      <c r="R69" s="32">
        <f t="shared" si="9"/>
        <v>100</v>
      </c>
      <c r="S69" s="35">
        <v>9</v>
      </c>
      <c r="T69" s="32">
        <f t="shared" si="10"/>
        <v>81.818181818181827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40</v>
      </c>
      <c r="AE69" s="32">
        <f t="shared" si="16"/>
        <v>363.63636363636363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1</v>
      </c>
      <c r="D70" s="35">
        <v>1</v>
      </c>
      <c r="E70" s="32">
        <f t="shared" si="2"/>
        <v>100</v>
      </c>
      <c r="F70" s="35">
        <v>0</v>
      </c>
      <c r="G70" s="32">
        <f t="shared" si="3"/>
        <v>0</v>
      </c>
      <c r="H70" s="106">
        <f t="shared" si="0"/>
        <v>1</v>
      </c>
      <c r="I70" s="32">
        <f t="shared" si="4"/>
        <v>100</v>
      </c>
      <c r="J70" s="32">
        <f t="shared" si="5"/>
        <v>100</v>
      </c>
      <c r="K70" s="35">
        <v>0</v>
      </c>
      <c r="L70" s="32">
        <f t="shared" si="6"/>
        <v>0</v>
      </c>
      <c r="M70" s="35">
        <v>1</v>
      </c>
      <c r="N70" s="32">
        <f t="shared" si="7"/>
        <v>100</v>
      </c>
      <c r="O70" s="35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612</v>
      </c>
      <c r="D71" s="35">
        <v>561</v>
      </c>
      <c r="E71" s="32">
        <f t="shared" si="2"/>
        <v>91.666666666666657</v>
      </c>
      <c r="F71" s="35">
        <v>91</v>
      </c>
      <c r="G71" s="32">
        <f t="shared" si="3"/>
        <v>16.22103386809269</v>
      </c>
      <c r="H71" s="106">
        <f t="shared" si="0"/>
        <v>553</v>
      </c>
      <c r="I71" s="32">
        <f t="shared" si="4"/>
        <v>98.573975044563284</v>
      </c>
      <c r="J71" s="32">
        <f t="shared" si="5"/>
        <v>90.359477124183002</v>
      </c>
      <c r="K71" s="35">
        <v>408</v>
      </c>
      <c r="L71" s="32">
        <f t="shared" si="6"/>
        <v>72.727272727272734</v>
      </c>
      <c r="M71" s="35">
        <v>145</v>
      </c>
      <c r="N71" s="32">
        <f t="shared" si="7"/>
        <v>25.846702317290553</v>
      </c>
      <c r="O71" s="35">
        <f t="shared" si="21"/>
        <v>8</v>
      </c>
      <c r="P71" s="32">
        <f t="shared" si="8"/>
        <v>1.4260249554367201</v>
      </c>
      <c r="Q71" s="35">
        <v>5</v>
      </c>
      <c r="R71" s="32">
        <f t="shared" si="9"/>
        <v>62.5</v>
      </c>
      <c r="S71" s="35">
        <v>109</v>
      </c>
      <c r="T71" s="32">
        <f t="shared" si="10"/>
        <v>19.429590017825312</v>
      </c>
      <c r="U71" s="35">
        <v>43</v>
      </c>
      <c r="V71" s="32">
        <f t="shared" si="11"/>
        <v>7.66488413547237</v>
      </c>
      <c r="W71" s="35">
        <v>11</v>
      </c>
      <c r="X71" s="32">
        <f t="shared" si="12"/>
        <v>1.9607843137254901</v>
      </c>
      <c r="Y71" s="35">
        <v>95</v>
      </c>
      <c r="Z71" s="32">
        <f t="shared" si="13"/>
        <v>16.934046345811051</v>
      </c>
      <c r="AA71" s="35">
        <v>9</v>
      </c>
      <c r="AB71" s="32">
        <f t="shared" si="14"/>
        <v>1.6042780748663104</v>
      </c>
      <c r="AC71" s="32">
        <f t="shared" si="15"/>
        <v>9.4736842105263168</v>
      </c>
      <c r="AD71" s="35">
        <v>56</v>
      </c>
      <c r="AE71" s="32">
        <f t="shared" si="16"/>
        <v>9.9821746880570412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258</v>
      </c>
      <c r="D72" s="10">
        <f>SUM(D73:D78)</f>
        <v>231</v>
      </c>
      <c r="E72" s="43">
        <f t="shared" si="2"/>
        <v>89.534883720930239</v>
      </c>
      <c r="F72" s="10">
        <f>SUM(F73:F78)</f>
        <v>57</v>
      </c>
      <c r="G72" s="43">
        <f t="shared" si="3"/>
        <v>24.675324675324674</v>
      </c>
      <c r="H72" s="61">
        <f>SUM(H73:H78)</f>
        <v>229</v>
      </c>
      <c r="I72" s="43">
        <f>IF(D72=0,0,H72/D72*100)</f>
        <v>99.134199134199136</v>
      </c>
      <c r="J72" s="43">
        <f>IF(C72=0,0,H72/C72*100)</f>
        <v>88.759689922480618</v>
      </c>
      <c r="K72" s="10">
        <f>SUM(K73:K78)</f>
        <v>175</v>
      </c>
      <c r="L72" s="43">
        <f t="shared" si="6"/>
        <v>75.757575757575751</v>
      </c>
      <c r="M72" s="10">
        <f>SUM(M73:M78)</f>
        <v>54</v>
      </c>
      <c r="N72" s="43">
        <f>IF(D72=0,0,M72/D72*100)</f>
        <v>23.376623376623375</v>
      </c>
      <c r="O72" s="10">
        <f>SUM(O73:O78)</f>
        <v>2</v>
      </c>
      <c r="P72" s="43">
        <f>IF(D72=0,0,O72/D72*100)</f>
        <v>0.86580086580086579</v>
      </c>
      <c r="Q72" s="10">
        <f>SUM(Q73:Q78)</f>
        <v>4</v>
      </c>
      <c r="R72" s="43">
        <f t="shared" si="9"/>
        <v>200</v>
      </c>
      <c r="S72" s="10">
        <f>SUM(S73:S78)</f>
        <v>43</v>
      </c>
      <c r="T72" s="43">
        <f>IF(D72=0,0,S72/D72*100)</f>
        <v>18.614718614718615</v>
      </c>
      <c r="U72" s="10">
        <f>SUM(U73:U78)</f>
        <v>12</v>
      </c>
      <c r="V72" s="43">
        <f t="shared" si="11"/>
        <v>5.1948051948051948</v>
      </c>
      <c r="W72" s="10">
        <f>SUM(W73:W78)</f>
        <v>31</v>
      </c>
      <c r="X72" s="43">
        <f>IF(D72=0,0,W72/D72*100)</f>
        <v>13.419913419913421</v>
      </c>
      <c r="Y72" s="10">
        <f>SUM(Y73:Y78)</f>
        <v>32</v>
      </c>
      <c r="Z72" s="43">
        <f>IF(D72=0,0,Y72/D72*100)</f>
        <v>13.852813852813853</v>
      </c>
      <c r="AA72" s="10">
        <f>SUM(AA73:AA78)</f>
        <v>1</v>
      </c>
      <c r="AB72" s="43">
        <f>IF(D72=0,0,AA72/D72*100)</f>
        <v>0.4329004329004329</v>
      </c>
      <c r="AC72" s="43">
        <f>IF(Y72=0,0,AA72/Y72*100)</f>
        <v>3.125</v>
      </c>
      <c r="AD72" s="10">
        <f>SUM(AD73:AD78)</f>
        <v>30</v>
      </c>
      <c r="AE72" s="43">
        <f t="shared" si="16"/>
        <v>12.987012987012985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45</v>
      </c>
      <c r="D73" s="35">
        <v>47</v>
      </c>
      <c r="E73" s="32">
        <f t="shared" si="2"/>
        <v>104.44444444444446</v>
      </c>
      <c r="F73" s="35">
        <v>6</v>
      </c>
      <c r="G73" s="32">
        <f t="shared" si="3"/>
        <v>12.76595744680851</v>
      </c>
      <c r="H73" s="106">
        <f t="shared" si="0"/>
        <v>47</v>
      </c>
      <c r="I73" s="32">
        <f t="shared" si="4"/>
        <v>100</v>
      </c>
      <c r="J73" s="32">
        <f t="shared" si="5"/>
        <v>104.44444444444446</v>
      </c>
      <c r="K73" s="35">
        <v>30</v>
      </c>
      <c r="L73" s="32">
        <f t="shared" si="6"/>
        <v>63.829787234042556</v>
      </c>
      <c r="M73" s="35">
        <v>17</v>
      </c>
      <c r="N73" s="32">
        <f t="shared" si="7"/>
        <v>36.170212765957451</v>
      </c>
      <c r="O73" s="35">
        <f t="shared" ref="O73:O78" si="22">D73-H73</f>
        <v>0</v>
      </c>
      <c r="P73" s="32">
        <f t="shared" si="8"/>
        <v>0</v>
      </c>
      <c r="Q73" s="35">
        <v>0</v>
      </c>
      <c r="R73" s="32">
        <f t="shared" si="9"/>
        <v>0</v>
      </c>
      <c r="S73" s="35">
        <v>8</v>
      </c>
      <c r="T73" s="32">
        <f t="shared" si="10"/>
        <v>17.021276595744681</v>
      </c>
      <c r="U73" s="35">
        <v>5</v>
      </c>
      <c r="V73" s="32">
        <f t="shared" si="11"/>
        <v>10.638297872340425</v>
      </c>
      <c r="W73" s="35">
        <v>0</v>
      </c>
      <c r="X73" s="32">
        <f t="shared" si="12"/>
        <v>0</v>
      </c>
      <c r="Y73" s="35">
        <v>4</v>
      </c>
      <c r="Z73" s="32">
        <f t="shared" si="13"/>
        <v>8.5106382978723403</v>
      </c>
      <c r="AA73" s="35">
        <v>0</v>
      </c>
      <c r="AB73" s="32">
        <f t="shared" si="14"/>
        <v>0</v>
      </c>
      <c r="AC73" s="32">
        <f t="shared" si="15"/>
        <v>0</v>
      </c>
      <c r="AD73" s="35">
        <v>3</v>
      </c>
      <c r="AE73" s="32">
        <f t="shared" si="16"/>
        <v>6.3829787234042552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66</v>
      </c>
      <c r="D74" s="35">
        <v>53</v>
      </c>
      <c r="E74" s="32">
        <f t="shared" si="2"/>
        <v>80.303030303030297</v>
      </c>
      <c r="F74" s="35">
        <v>31</v>
      </c>
      <c r="G74" s="32">
        <f t="shared" si="3"/>
        <v>58.490566037735846</v>
      </c>
      <c r="H74" s="106">
        <f t="shared" si="0"/>
        <v>52</v>
      </c>
      <c r="I74" s="32">
        <f t="shared" si="4"/>
        <v>98.113207547169807</v>
      </c>
      <c r="J74" s="32">
        <f t="shared" si="5"/>
        <v>78.787878787878782</v>
      </c>
      <c r="K74" s="35">
        <v>42</v>
      </c>
      <c r="L74" s="32">
        <f t="shared" si="6"/>
        <v>79.245283018867923</v>
      </c>
      <c r="M74" s="35">
        <v>10</v>
      </c>
      <c r="N74" s="32">
        <f t="shared" si="7"/>
        <v>18.867924528301888</v>
      </c>
      <c r="O74" s="35">
        <f t="shared" si="22"/>
        <v>1</v>
      </c>
      <c r="P74" s="32">
        <f t="shared" si="8"/>
        <v>1.8867924528301887</v>
      </c>
      <c r="Q74" s="35">
        <v>1</v>
      </c>
      <c r="R74" s="32">
        <f t="shared" si="9"/>
        <v>100</v>
      </c>
      <c r="S74" s="35">
        <v>4</v>
      </c>
      <c r="T74" s="32">
        <f t="shared" si="10"/>
        <v>7.5471698113207548</v>
      </c>
      <c r="U74" s="35">
        <v>2</v>
      </c>
      <c r="V74" s="32">
        <f t="shared" si="11"/>
        <v>3.7735849056603774</v>
      </c>
      <c r="W74" s="35">
        <v>5</v>
      </c>
      <c r="X74" s="32">
        <f t="shared" si="12"/>
        <v>9.433962264150944</v>
      </c>
      <c r="Y74" s="35">
        <v>10</v>
      </c>
      <c r="Z74" s="32">
        <f t="shared" si="13"/>
        <v>18.867924528301888</v>
      </c>
      <c r="AA74" s="35">
        <v>0</v>
      </c>
      <c r="AB74" s="32">
        <f t="shared" si="14"/>
        <v>0</v>
      </c>
      <c r="AC74" s="32">
        <f t="shared" si="15"/>
        <v>0</v>
      </c>
      <c r="AD74" s="35">
        <v>10</v>
      </c>
      <c r="AE74" s="32">
        <f t="shared" si="16"/>
        <v>18.867924528301888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127</v>
      </c>
      <c r="D75" s="35">
        <v>117</v>
      </c>
      <c r="E75" s="32">
        <f t="shared" si="2"/>
        <v>92.125984251968504</v>
      </c>
      <c r="F75" s="35">
        <v>20</v>
      </c>
      <c r="G75" s="32">
        <f t="shared" si="3"/>
        <v>17.094017094017094</v>
      </c>
      <c r="H75" s="106">
        <f t="shared" si="0"/>
        <v>116</v>
      </c>
      <c r="I75" s="32">
        <f t="shared" si="4"/>
        <v>99.145299145299148</v>
      </c>
      <c r="J75" s="32">
        <f t="shared" si="5"/>
        <v>91.338582677165363</v>
      </c>
      <c r="K75" s="35">
        <v>96</v>
      </c>
      <c r="L75" s="32">
        <f t="shared" si="6"/>
        <v>82.051282051282044</v>
      </c>
      <c r="M75" s="35">
        <v>20</v>
      </c>
      <c r="N75" s="32">
        <f t="shared" si="7"/>
        <v>17.094017094017094</v>
      </c>
      <c r="O75" s="35">
        <f t="shared" si="22"/>
        <v>1</v>
      </c>
      <c r="P75" s="32">
        <f t="shared" si="8"/>
        <v>0.85470085470085477</v>
      </c>
      <c r="Q75" s="35">
        <v>2</v>
      </c>
      <c r="R75" s="32">
        <f t="shared" si="9"/>
        <v>200</v>
      </c>
      <c r="S75" s="35">
        <v>30</v>
      </c>
      <c r="T75" s="32">
        <f t="shared" si="10"/>
        <v>25.641025641025639</v>
      </c>
      <c r="U75" s="35">
        <v>5</v>
      </c>
      <c r="V75" s="32">
        <f t="shared" si="11"/>
        <v>4.2735042735042734</v>
      </c>
      <c r="W75" s="35">
        <v>26</v>
      </c>
      <c r="X75" s="32">
        <f t="shared" si="12"/>
        <v>22.222222222222221</v>
      </c>
      <c r="Y75" s="35">
        <v>17</v>
      </c>
      <c r="Z75" s="32">
        <f t="shared" si="13"/>
        <v>14.529914529914532</v>
      </c>
      <c r="AA75" s="35">
        <v>1</v>
      </c>
      <c r="AB75" s="32">
        <f t="shared" si="14"/>
        <v>0.85470085470085477</v>
      </c>
      <c r="AC75" s="32">
        <f t="shared" si="15"/>
        <v>5.8823529411764701</v>
      </c>
      <c r="AD75" s="35">
        <v>16</v>
      </c>
      <c r="AE75" s="32">
        <f t="shared" si="16"/>
        <v>13.675213675213676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15</v>
      </c>
      <c r="D76" s="35">
        <v>11</v>
      </c>
      <c r="E76" s="32">
        <f t="shared" si="2"/>
        <v>73.333333333333329</v>
      </c>
      <c r="F76" s="35">
        <v>0</v>
      </c>
      <c r="G76" s="32">
        <f t="shared" si="3"/>
        <v>0</v>
      </c>
      <c r="H76" s="106">
        <f t="shared" si="0"/>
        <v>11</v>
      </c>
      <c r="I76" s="32">
        <f t="shared" si="4"/>
        <v>100</v>
      </c>
      <c r="J76" s="32">
        <f t="shared" si="5"/>
        <v>73.333333333333329</v>
      </c>
      <c r="K76" s="35">
        <v>5</v>
      </c>
      <c r="L76" s="32">
        <f t="shared" si="6"/>
        <v>45.454545454545453</v>
      </c>
      <c r="M76" s="35">
        <v>6</v>
      </c>
      <c r="N76" s="32">
        <f t="shared" si="7"/>
        <v>54.54545454545454</v>
      </c>
      <c r="O76" s="35">
        <f t="shared" si="22"/>
        <v>0</v>
      </c>
      <c r="P76" s="32">
        <f t="shared" si="8"/>
        <v>0</v>
      </c>
      <c r="Q76" s="35">
        <v>1</v>
      </c>
      <c r="R76" s="32">
        <f t="shared" si="9"/>
        <v>0</v>
      </c>
      <c r="S76" s="35">
        <v>1</v>
      </c>
      <c r="T76" s="32">
        <f t="shared" si="10"/>
        <v>9.0909090909090917</v>
      </c>
      <c r="U76" s="35">
        <v>0</v>
      </c>
      <c r="V76" s="32">
        <f t="shared" si="11"/>
        <v>0</v>
      </c>
      <c r="W76" s="35">
        <v>0</v>
      </c>
      <c r="X76" s="32">
        <f t="shared" si="12"/>
        <v>0</v>
      </c>
      <c r="Y76" s="35">
        <v>0</v>
      </c>
      <c r="Z76" s="32">
        <f t="shared" si="13"/>
        <v>0</v>
      </c>
      <c r="AA76" s="35">
        <v>0</v>
      </c>
      <c r="AB76" s="32">
        <f t="shared" si="14"/>
        <v>0</v>
      </c>
      <c r="AC76" s="32">
        <f t="shared" si="15"/>
        <v>0</v>
      </c>
      <c r="AD76" s="35">
        <v>0</v>
      </c>
      <c r="AE76" s="32">
        <f t="shared" si="16"/>
        <v>0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2</v>
      </c>
      <c r="D77" s="35">
        <v>2</v>
      </c>
      <c r="E77" s="32">
        <f t="shared" si="2"/>
        <v>100</v>
      </c>
      <c r="F77" s="35">
        <v>0</v>
      </c>
      <c r="G77" s="32">
        <f t="shared" si="3"/>
        <v>0</v>
      </c>
      <c r="H77" s="106">
        <f t="shared" si="0"/>
        <v>2</v>
      </c>
      <c r="I77" s="32">
        <f t="shared" si="4"/>
        <v>100</v>
      </c>
      <c r="J77" s="32">
        <f t="shared" si="5"/>
        <v>100</v>
      </c>
      <c r="K77" s="35">
        <v>2</v>
      </c>
      <c r="L77" s="32">
        <f t="shared" si="6"/>
        <v>100</v>
      </c>
      <c r="M77" s="35">
        <v>0</v>
      </c>
      <c r="N77" s="32">
        <f t="shared" si="7"/>
        <v>0</v>
      </c>
      <c r="O77" s="35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1</v>
      </c>
      <c r="Z77" s="32">
        <f t="shared" si="13"/>
        <v>50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1</v>
      </c>
      <c r="AE77" s="32">
        <f t="shared" si="16"/>
        <v>50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3</v>
      </c>
      <c r="D78" s="35">
        <v>1</v>
      </c>
      <c r="E78" s="32">
        <f t="shared" si="2"/>
        <v>33.333333333333329</v>
      </c>
      <c r="F78" s="35">
        <v>0</v>
      </c>
      <c r="G78" s="32">
        <f t="shared" si="3"/>
        <v>0</v>
      </c>
      <c r="H78" s="106">
        <f t="shared" si="0"/>
        <v>1</v>
      </c>
      <c r="I78" s="32">
        <f t="shared" si="4"/>
        <v>100</v>
      </c>
      <c r="J78" s="32">
        <f t="shared" si="5"/>
        <v>33.333333333333329</v>
      </c>
      <c r="K78" s="35">
        <v>0</v>
      </c>
      <c r="L78" s="32">
        <f t="shared" si="6"/>
        <v>0</v>
      </c>
      <c r="M78" s="35">
        <v>1</v>
      </c>
      <c r="N78" s="32">
        <f t="shared" si="7"/>
        <v>100</v>
      </c>
      <c r="O78" s="35">
        <f t="shared" si="22"/>
        <v>0</v>
      </c>
      <c r="P78" s="32">
        <f t="shared" si="8"/>
        <v>0</v>
      </c>
      <c r="Q78" s="35">
        <v>0</v>
      </c>
      <c r="R78" s="32">
        <f t="shared" si="9"/>
        <v>0</v>
      </c>
      <c r="S78" s="35">
        <v>0</v>
      </c>
      <c r="T78" s="32">
        <f t="shared" si="10"/>
        <v>0</v>
      </c>
      <c r="U78" s="35">
        <v>0</v>
      </c>
      <c r="V78" s="32">
        <f t="shared" si="11"/>
        <v>0</v>
      </c>
      <c r="W78" s="35">
        <v>0</v>
      </c>
      <c r="X78" s="32">
        <f t="shared" si="12"/>
        <v>0</v>
      </c>
      <c r="Y78" s="35">
        <v>0</v>
      </c>
      <c r="Z78" s="32">
        <f t="shared" si="13"/>
        <v>0</v>
      </c>
      <c r="AA78" s="35">
        <v>0</v>
      </c>
      <c r="AB78" s="32">
        <f t="shared" si="14"/>
        <v>0</v>
      </c>
      <c r="AC78" s="32">
        <f t="shared" si="15"/>
        <v>0</v>
      </c>
      <c r="AD78" s="35">
        <v>0</v>
      </c>
      <c r="AE78" s="32">
        <f t="shared" si="16"/>
        <v>0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676</v>
      </c>
      <c r="D79" s="10">
        <f>SUM(D80:D89)</f>
        <v>560</v>
      </c>
      <c r="E79" s="43">
        <f>IF(C79=0,0,D79/C79*100)</f>
        <v>82.84023668639054</v>
      </c>
      <c r="F79" s="10">
        <f>SUM(F80:F89)</f>
        <v>142</v>
      </c>
      <c r="G79" s="43">
        <f>IF(D79=0,0,F79/D79*100)</f>
        <v>25.357142857142854</v>
      </c>
      <c r="H79" s="61">
        <f>SUM(H80:H89)</f>
        <v>524</v>
      </c>
      <c r="I79" s="43">
        <f>IF(D79=0,0,H79/D79*100)</f>
        <v>93.571428571428569</v>
      </c>
      <c r="J79" s="43">
        <f>IF(C79=0,0,H79/C79*100)</f>
        <v>77.514792899408278</v>
      </c>
      <c r="K79" s="10">
        <f>SUM(K80:K89)</f>
        <v>384</v>
      </c>
      <c r="L79" s="43">
        <f t="shared" si="6"/>
        <v>68.571428571428569</v>
      </c>
      <c r="M79" s="10">
        <f>SUM(M80:M89)</f>
        <v>140</v>
      </c>
      <c r="N79" s="43">
        <f>IF(D79=0,0,M79/D79*100)</f>
        <v>25</v>
      </c>
      <c r="O79" s="10">
        <f>SUM(O80:O89)</f>
        <v>36</v>
      </c>
      <c r="P79" s="43">
        <f>IF(D79=0,0,O79/D79*100)</f>
        <v>6.4285714285714279</v>
      </c>
      <c r="Q79" s="10">
        <f>SUM(Q80:Q89)</f>
        <v>12</v>
      </c>
      <c r="R79" s="43">
        <f t="shared" si="9"/>
        <v>33.333333333333329</v>
      </c>
      <c r="S79" s="10">
        <f>SUM(S80:S89)</f>
        <v>107</v>
      </c>
      <c r="T79" s="43">
        <f>IF(D79=0,0,S79/D79*100)</f>
        <v>19.107142857142854</v>
      </c>
      <c r="U79" s="10">
        <f>SUM(U80:U89)</f>
        <v>51</v>
      </c>
      <c r="V79" s="43">
        <f t="shared" si="11"/>
        <v>9.1071428571428559</v>
      </c>
      <c r="W79" s="10">
        <f>SUM(W80:W89)</f>
        <v>88</v>
      </c>
      <c r="X79" s="43">
        <f>IF(D79=0,0,W79/D79*100)</f>
        <v>15.714285714285714</v>
      </c>
      <c r="Y79" s="10">
        <f>SUM(Y80:Y89)</f>
        <v>114</v>
      </c>
      <c r="Z79" s="43">
        <f>IF(D79=0,0,Y79/D79*100)</f>
        <v>20.357142857142858</v>
      </c>
      <c r="AA79" s="10">
        <f>SUM(AA80:AA89)</f>
        <v>29</v>
      </c>
      <c r="AB79" s="43">
        <f>IF(D79=0,0,AA79/D79*100)</f>
        <v>5.1785714285714288</v>
      </c>
      <c r="AC79" s="43">
        <f>IF(Y79=0,0,AA79/Y79*100)</f>
        <v>25.438596491228072</v>
      </c>
      <c r="AD79" s="10">
        <f>SUM(AD80:AD89)</f>
        <v>109</v>
      </c>
      <c r="AE79" s="43">
        <f t="shared" si="16"/>
        <v>19.464285714285715</v>
      </c>
      <c r="AF79" s="10">
        <f>SUM(AF80:AF89)</f>
        <v>0</v>
      </c>
      <c r="AG79" s="43">
        <f>IF(D79=0,0,AF79/D79*100)</f>
        <v>0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2</v>
      </c>
      <c r="D80" s="35">
        <v>2</v>
      </c>
      <c r="E80" s="32">
        <f t="shared" ref="E80:E101" si="23">IF(C80=0,0,D80/C80*100)</f>
        <v>100</v>
      </c>
      <c r="F80" s="35">
        <v>0</v>
      </c>
      <c r="G80" s="32">
        <f t="shared" ref="G80:G101" si="24">IF(D80=0,0,F80/D80*100)</f>
        <v>0</v>
      </c>
      <c r="H80" s="106">
        <f t="shared" si="0"/>
        <v>2</v>
      </c>
      <c r="I80" s="32">
        <f t="shared" ref="I80:I101" si="25">IF(D80=0,0,H80/D80*100)</f>
        <v>100</v>
      </c>
      <c r="J80" s="32">
        <f t="shared" ref="J80:J101" si="26">IF(C80=0,0,H80/C80*100)</f>
        <v>100</v>
      </c>
      <c r="K80" s="35">
        <v>2</v>
      </c>
      <c r="L80" s="32">
        <f t="shared" ref="L80:L101" si="27">IF(D80=0,0,K80/D80*100)</f>
        <v>100</v>
      </c>
      <c r="M80" s="35">
        <v>0</v>
      </c>
      <c r="N80" s="32">
        <f t="shared" ref="N80:N101" si="28">IF(D80=0,0,M80/D80*100)</f>
        <v>0</v>
      </c>
      <c r="O80" s="35">
        <f t="shared" ref="O80:O89" si="29">D80-H80</f>
        <v>0</v>
      </c>
      <c r="P80" s="32">
        <f t="shared" ref="P80:P101" si="30">IF(D80=0,0,O80/D80*100)</f>
        <v>0</v>
      </c>
      <c r="Q80" s="35">
        <v>0</v>
      </c>
      <c r="R80" s="32">
        <f t="shared" ref="R80:R101" si="31">IF(O80=0,0,Q80/O80*100)</f>
        <v>0</v>
      </c>
      <c r="S80" s="35">
        <v>1</v>
      </c>
      <c r="T80" s="32">
        <f t="shared" ref="T80:T101" si="32">IF(D80=0,0,S80/D80*100)</f>
        <v>50</v>
      </c>
      <c r="U80" s="35">
        <v>0</v>
      </c>
      <c r="V80" s="32">
        <f t="shared" ref="V80:V101" si="33">IF(D80=0,0,U80/D80*100)</f>
        <v>0</v>
      </c>
      <c r="W80" s="35">
        <v>0</v>
      </c>
      <c r="X80" s="32">
        <f t="shared" ref="X80:X101" si="34">IF(D80=0,0,W80/D80*100)</f>
        <v>0</v>
      </c>
      <c r="Y80" s="35">
        <v>0</v>
      </c>
      <c r="Z80" s="32">
        <f t="shared" ref="Z80:Z101" si="35">IF(D80=0,0,Y80/D80*100)</f>
        <v>0</v>
      </c>
      <c r="AA80" s="35">
        <v>0</v>
      </c>
      <c r="AB80" s="32">
        <f t="shared" ref="AB80:AB101" si="36">IF(D80=0,0,AA80/D80*100)</f>
        <v>0</v>
      </c>
      <c r="AC80" s="32">
        <f t="shared" ref="AC80:AC101" si="37">IF(Y80=0,0,AA80/Y80*100)</f>
        <v>0</v>
      </c>
      <c r="AD80" s="35">
        <v>0</v>
      </c>
      <c r="AE80" s="32">
        <f t="shared" ref="AE80:AE101" si="38">IF(D80=0,0,AD80/D80*100)</f>
        <v>0</v>
      </c>
      <c r="AF80" s="35">
        <v>0</v>
      </c>
      <c r="AG80" s="32">
        <f t="shared" ref="AG80:AG101" si="39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5</v>
      </c>
      <c r="D81" s="35">
        <v>5</v>
      </c>
      <c r="E81" s="32">
        <f t="shared" si="23"/>
        <v>100</v>
      </c>
      <c r="F81" s="35">
        <v>0</v>
      </c>
      <c r="G81" s="32">
        <f t="shared" si="24"/>
        <v>0</v>
      </c>
      <c r="H81" s="106">
        <f t="shared" ref="H81:H89" si="40">K81+M81</f>
        <v>5</v>
      </c>
      <c r="I81" s="32">
        <f t="shared" si="25"/>
        <v>100</v>
      </c>
      <c r="J81" s="32">
        <f t="shared" si="26"/>
        <v>100</v>
      </c>
      <c r="K81" s="35">
        <v>2</v>
      </c>
      <c r="L81" s="32">
        <f t="shared" si="27"/>
        <v>40</v>
      </c>
      <c r="M81" s="35">
        <v>3</v>
      </c>
      <c r="N81" s="32">
        <f t="shared" si="28"/>
        <v>60</v>
      </c>
      <c r="O81" s="35">
        <f t="shared" si="29"/>
        <v>0</v>
      </c>
      <c r="P81" s="32">
        <f t="shared" si="30"/>
        <v>0</v>
      </c>
      <c r="Q81" s="35">
        <v>0</v>
      </c>
      <c r="R81" s="32">
        <f t="shared" si="31"/>
        <v>0</v>
      </c>
      <c r="S81" s="35">
        <v>1</v>
      </c>
      <c r="T81" s="32">
        <f t="shared" si="32"/>
        <v>20</v>
      </c>
      <c r="U81" s="35">
        <v>0</v>
      </c>
      <c r="V81" s="32">
        <f t="shared" si="33"/>
        <v>0</v>
      </c>
      <c r="W81" s="35">
        <v>0</v>
      </c>
      <c r="X81" s="32">
        <f t="shared" si="34"/>
        <v>0</v>
      </c>
      <c r="Y81" s="35">
        <v>0</v>
      </c>
      <c r="Z81" s="32">
        <f t="shared" si="35"/>
        <v>0</v>
      </c>
      <c r="AA81" s="35">
        <v>0</v>
      </c>
      <c r="AB81" s="32">
        <f t="shared" si="36"/>
        <v>0</v>
      </c>
      <c r="AC81" s="32">
        <f t="shared" si="37"/>
        <v>0</v>
      </c>
      <c r="AD81" s="35">
        <v>0</v>
      </c>
      <c r="AE81" s="32">
        <f t="shared" si="38"/>
        <v>0</v>
      </c>
      <c r="AF81" s="35">
        <v>0</v>
      </c>
      <c r="AG81" s="32">
        <f t="shared" si="39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3</v>
      </c>
      <c r="D82" s="35">
        <v>2</v>
      </c>
      <c r="E82" s="32">
        <f t="shared" si="23"/>
        <v>66.666666666666657</v>
      </c>
      <c r="F82" s="35">
        <v>0</v>
      </c>
      <c r="G82" s="32">
        <f t="shared" si="24"/>
        <v>0</v>
      </c>
      <c r="H82" s="106">
        <f t="shared" si="40"/>
        <v>2</v>
      </c>
      <c r="I82" s="32">
        <f t="shared" si="25"/>
        <v>100</v>
      </c>
      <c r="J82" s="32">
        <f t="shared" si="26"/>
        <v>66.666666666666657</v>
      </c>
      <c r="K82" s="35">
        <v>1</v>
      </c>
      <c r="L82" s="32">
        <f t="shared" si="27"/>
        <v>50</v>
      </c>
      <c r="M82" s="35">
        <v>1</v>
      </c>
      <c r="N82" s="32">
        <f t="shared" si="28"/>
        <v>50</v>
      </c>
      <c r="O82" s="35">
        <f t="shared" si="29"/>
        <v>0</v>
      </c>
      <c r="P82" s="32">
        <f t="shared" si="30"/>
        <v>0</v>
      </c>
      <c r="Q82" s="35">
        <v>0</v>
      </c>
      <c r="R82" s="32">
        <f t="shared" si="31"/>
        <v>0</v>
      </c>
      <c r="S82" s="35">
        <v>0</v>
      </c>
      <c r="T82" s="32">
        <f t="shared" si="32"/>
        <v>0</v>
      </c>
      <c r="U82" s="35">
        <v>0</v>
      </c>
      <c r="V82" s="32">
        <f t="shared" si="33"/>
        <v>0</v>
      </c>
      <c r="W82" s="35">
        <v>0</v>
      </c>
      <c r="X82" s="32">
        <f t="shared" si="34"/>
        <v>0</v>
      </c>
      <c r="Y82" s="35">
        <v>0</v>
      </c>
      <c r="Z82" s="32">
        <f t="shared" si="35"/>
        <v>0</v>
      </c>
      <c r="AA82" s="35">
        <v>0</v>
      </c>
      <c r="AB82" s="32">
        <f t="shared" si="36"/>
        <v>0</v>
      </c>
      <c r="AC82" s="32">
        <f t="shared" si="37"/>
        <v>0</v>
      </c>
      <c r="AD82" s="35">
        <v>0</v>
      </c>
      <c r="AE82" s="32">
        <f t="shared" si="38"/>
        <v>0</v>
      </c>
      <c r="AF82" s="35">
        <v>0</v>
      </c>
      <c r="AG82" s="32">
        <f t="shared" si="39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169</v>
      </c>
      <c r="D83" s="35">
        <v>143</v>
      </c>
      <c r="E83" s="32">
        <f t="shared" si="23"/>
        <v>84.615384615384613</v>
      </c>
      <c r="F83" s="35">
        <v>26</v>
      </c>
      <c r="G83" s="32">
        <f t="shared" si="24"/>
        <v>18.181818181818183</v>
      </c>
      <c r="H83" s="106">
        <f t="shared" si="40"/>
        <v>137</v>
      </c>
      <c r="I83" s="32">
        <f t="shared" si="25"/>
        <v>95.8041958041958</v>
      </c>
      <c r="J83" s="32">
        <f t="shared" si="26"/>
        <v>81.065088757396452</v>
      </c>
      <c r="K83" s="35">
        <v>110</v>
      </c>
      <c r="L83" s="32">
        <f t="shared" si="27"/>
        <v>76.923076923076934</v>
      </c>
      <c r="M83" s="35">
        <v>27</v>
      </c>
      <c r="N83" s="32">
        <f t="shared" si="28"/>
        <v>18.88111888111888</v>
      </c>
      <c r="O83" s="35">
        <f t="shared" si="29"/>
        <v>6</v>
      </c>
      <c r="P83" s="32">
        <f t="shared" si="30"/>
        <v>4.1958041958041958</v>
      </c>
      <c r="Q83" s="35">
        <v>1</v>
      </c>
      <c r="R83" s="32">
        <f t="shared" si="31"/>
        <v>16.666666666666664</v>
      </c>
      <c r="S83" s="35">
        <v>27</v>
      </c>
      <c r="T83" s="32">
        <f t="shared" si="32"/>
        <v>18.88111888111888</v>
      </c>
      <c r="U83" s="35">
        <v>15</v>
      </c>
      <c r="V83" s="32">
        <f t="shared" si="33"/>
        <v>10.48951048951049</v>
      </c>
      <c r="W83" s="35">
        <v>35</v>
      </c>
      <c r="X83" s="32">
        <f t="shared" si="34"/>
        <v>24.475524475524477</v>
      </c>
      <c r="Y83" s="35">
        <v>29</v>
      </c>
      <c r="Z83" s="32">
        <f t="shared" si="35"/>
        <v>20.27972027972028</v>
      </c>
      <c r="AA83" s="35">
        <v>12</v>
      </c>
      <c r="AB83" s="32">
        <f t="shared" si="36"/>
        <v>8.3916083916083917</v>
      </c>
      <c r="AC83" s="32">
        <f t="shared" si="37"/>
        <v>41.379310344827587</v>
      </c>
      <c r="AD83" s="35">
        <v>44</v>
      </c>
      <c r="AE83" s="32">
        <f t="shared" si="38"/>
        <v>30.76923076923077</v>
      </c>
      <c r="AF83" s="35">
        <v>0</v>
      </c>
      <c r="AG83" s="32">
        <f t="shared" si="39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163</v>
      </c>
      <c r="D84" s="35">
        <v>132</v>
      </c>
      <c r="E84" s="32">
        <f t="shared" si="23"/>
        <v>80.981595092024534</v>
      </c>
      <c r="F84" s="35">
        <v>40</v>
      </c>
      <c r="G84" s="32">
        <f t="shared" si="24"/>
        <v>30.303030303030305</v>
      </c>
      <c r="H84" s="106">
        <f t="shared" si="40"/>
        <v>125</v>
      </c>
      <c r="I84" s="32">
        <f t="shared" si="25"/>
        <v>94.696969696969703</v>
      </c>
      <c r="J84" s="32">
        <f t="shared" si="26"/>
        <v>76.687116564417181</v>
      </c>
      <c r="K84" s="35">
        <v>85</v>
      </c>
      <c r="L84" s="32">
        <f t="shared" si="27"/>
        <v>64.393939393939391</v>
      </c>
      <c r="M84" s="35">
        <v>40</v>
      </c>
      <c r="N84" s="32">
        <f t="shared" si="28"/>
        <v>30.303030303030305</v>
      </c>
      <c r="O84" s="35">
        <f t="shared" si="29"/>
        <v>7</v>
      </c>
      <c r="P84" s="32">
        <f t="shared" si="30"/>
        <v>5.3030303030303028</v>
      </c>
      <c r="Q84" s="35">
        <v>2</v>
      </c>
      <c r="R84" s="32">
        <f t="shared" si="31"/>
        <v>28.571428571428569</v>
      </c>
      <c r="S84" s="35">
        <v>27</v>
      </c>
      <c r="T84" s="32">
        <f t="shared" si="32"/>
        <v>20.454545454545457</v>
      </c>
      <c r="U84" s="35">
        <v>12</v>
      </c>
      <c r="V84" s="32">
        <f t="shared" si="33"/>
        <v>9.0909090909090917</v>
      </c>
      <c r="W84" s="35">
        <v>28</v>
      </c>
      <c r="X84" s="32">
        <f t="shared" si="34"/>
        <v>21.212121212121211</v>
      </c>
      <c r="Y84" s="35">
        <v>31</v>
      </c>
      <c r="Z84" s="32">
        <f t="shared" si="35"/>
        <v>23.484848484848484</v>
      </c>
      <c r="AA84" s="35">
        <v>3</v>
      </c>
      <c r="AB84" s="32">
        <f t="shared" si="36"/>
        <v>2.2727272727272729</v>
      </c>
      <c r="AC84" s="32">
        <f t="shared" si="37"/>
        <v>9.67741935483871</v>
      </c>
      <c r="AD84" s="35">
        <v>31</v>
      </c>
      <c r="AE84" s="32">
        <f t="shared" si="38"/>
        <v>23.484848484848484</v>
      </c>
      <c r="AF84" s="35">
        <v>0</v>
      </c>
      <c r="AG84" s="32">
        <f t="shared" si="39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36</v>
      </c>
      <c r="D85" s="35">
        <v>33</v>
      </c>
      <c r="E85" s="32">
        <f t="shared" si="23"/>
        <v>91.666666666666657</v>
      </c>
      <c r="F85" s="35">
        <v>12</v>
      </c>
      <c r="G85" s="32">
        <f t="shared" si="24"/>
        <v>36.363636363636367</v>
      </c>
      <c r="H85" s="106">
        <f t="shared" si="40"/>
        <v>33</v>
      </c>
      <c r="I85" s="32">
        <f t="shared" si="25"/>
        <v>100</v>
      </c>
      <c r="J85" s="32">
        <f t="shared" si="26"/>
        <v>91.666666666666657</v>
      </c>
      <c r="K85" s="35">
        <v>27</v>
      </c>
      <c r="L85" s="32">
        <f t="shared" si="27"/>
        <v>81.818181818181827</v>
      </c>
      <c r="M85" s="35">
        <v>6</v>
      </c>
      <c r="N85" s="32">
        <f t="shared" si="28"/>
        <v>18.181818181818183</v>
      </c>
      <c r="O85" s="35">
        <f t="shared" si="29"/>
        <v>0</v>
      </c>
      <c r="P85" s="32">
        <f t="shared" si="30"/>
        <v>0</v>
      </c>
      <c r="Q85" s="35">
        <v>0</v>
      </c>
      <c r="R85" s="32">
        <f t="shared" si="31"/>
        <v>0</v>
      </c>
      <c r="S85" s="35">
        <v>3</v>
      </c>
      <c r="T85" s="32">
        <f t="shared" si="32"/>
        <v>9.0909090909090917</v>
      </c>
      <c r="U85" s="35">
        <v>4</v>
      </c>
      <c r="V85" s="32">
        <f t="shared" si="33"/>
        <v>12.121212121212121</v>
      </c>
      <c r="W85" s="35">
        <v>5</v>
      </c>
      <c r="X85" s="32">
        <f t="shared" si="34"/>
        <v>15.151515151515152</v>
      </c>
      <c r="Y85" s="35">
        <v>5</v>
      </c>
      <c r="Z85" s="32">
        <f t="shared" si="35"/>
        <v>15.151515151515152</v>
      </c>
      <c r="AA85" s="35">
        <v>1</v>
      </c>
      <c r="AB85" s="32">
        <f t="shared" si="36"/>
        <v>3.0303030303030303</v>
      </c>
      <c r="AC85" s="32">
        <f t="shared" si="37"/>
        <v>20</v>
      </c>
      <c r="AD85" s="35">
        <v>3</v>
      </c>
      <c r="AE85" s="32">
        <f t="shared" si="38"/>
        <v>9.0909090909090917</v>
      </c>
      <c r="AF85" s="35">
        <v>0</v>
      </c>
      <c r="AG85" s="32">
        <f t="shared" si="39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26</v>
      </c>
      <c r="D86" s="35">
        <v>25</v>
      </c>
      <c r="E86" s="32">
        <f t="shared" si="23"/>
        <v>96.15384615384616</v>
      </c>
      <c r="F86" s="35">
        <v>7</v>
      </c>
      <c r="G86" s="32">
        <f t="shared" si="24"/>
        <v>28.000000000000004</v>
      </c>
      <c r="H86" s="106">
        <f t="shared" si="40"/>
        <v>19</v>
      </c>
      <c r="I86" s="32">
        <f t="shared" si="25"/>
        <v>76</v>
      </c>
      <c r="J86" s="32">
        <f t="shared" si="26"/>
        <v>73.076923076923066</v>
      </c>
      <c r="K86" s="35">
        <v>12</v>
      </c>
      <c r="L86" s="32">
        <f t="shared" si="27"/>
        <v>48</v>
      </c>
      <c r="M86" s="35">
        <v>7</v>
      </c>
      <c r="N86" s="32">
        <f t="shared" si="28"/>
        <v>28.000000000000004</v>
      </c>
      <c r="O86" s="35">
        <f t="shared" si="29"/>
        <v>6</v>
      </c>
      <c r="P86" s="32">
        <f t="shared" si="30"/>
        <v>24</v>
      </c>
      <c r="Q86" s="35">
        <v>0</v>
      </c>
      <c r="R86" s="32">
        <f t="shared" si="31"/>
        <v>0</v>
      </c>
      <c r="S86" s="35">
        <v>4</v>
      </c>
      <c r="T86" s="32">
        <f t="shared" si="32"/>
        <v>16</v>
      </c>
      <c r="U86" s="35">
        <v>1</v>
      </c>
      <c r="V86" s="32">
        <f t="shared" si="33"/>
        <v>4</v>
      </c>
      <c r="W86" s="35">
        <v>0</v>
      </c>
      <c r="X86" s="32">
        <f t="shared" si="34"/>
        <v>0</v>
      </c>
      <c r="Y86" s="35">
        <v>5</v>
      </c>
      <c r="Z86" s="32">
        <f t="shared" si="35"/>
        <v>20</v>
      </c>
      <c r="AA86" s="35">
        <v>0</v>
      </c>
      <c r="AB86" s="32">
        <f t="shared" si="36"/>
        <v>0</v>
      </c>
      <c r="AC86" s="32">
        <f t="shared" si="37"/>
        <v>0</v>
      </c>
      <c r="AD86" s="35">
        <v>1</v>
      </c>
      <c r="AE86" s="32">
        <f t="shared" si="38"/>
        <v>4</v>
      </c>
      <c r="AF86" s="35">
        <v>0</v>
      </c>
      <c r="AG86" s="32">
        <f t="shared" si="39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155</v>
      </c>
      <c r="D87" s="35">
        <v>115</v>
      </c>
      <c r="E87" s="32">
        <f t="shared" si="23"/>
        <v>74.193548387096769</v>
      </c>
      <c r="F87" s="35">
        <v>31</v>
      </c>
      <c r="G87" s="32">
        <f t="shared" si="24"/>
        <v>26.956521739130434</v>
      </c>
      <c r="H87" s="106">
        <f t="shared" si="40"/>
        <v>104</v>
      </c>
      <c r="I87" s="32">
        <f t="shared" si="25"/>
        <v>90.434782608695656</v>
      </c>
      <c r="J87" s="32">
        <f t="shared" si="26"/>
        <v>67.096774193548399</v>
      </c>
      <c r="K87" s="35">
        <v>77</v>
      </c>
      <c r="L87" s="32">
        <f t="shared" si="27"/>
        <v>66.956521739130437</v>
      </c>
      <c r="M87" s="35">
        <v>27</v>
      </c>
      <c r="N87" s="32">
        <f t="shared" si="28"/>
        <v>23.478260869565219</v>
      </c>
      <c r="O87" s="35">
        <f t="shared" si="29"/>
        <v>11</v>
      </c>
      <c r="P87" s="32">
        <f t="shared" si="30"/>
        <v>9.5652173913043477</v>
      </c>
      <c r="Q87" s="35">
        <v>5</v>
      </c>
      <c r="R87" s="32">
        <f t="shared" si="31"/>
        <v>45.454545454545453</v>
      </c>
      <c r="S87" s="35">
        <v>25</v>
      </c>
      <c r="T87" s="32">
        <f t="shared" si="32"/>
        <v>21.739130434782609</v>
      </c>
      <c r="U87" s="35">
        <v>5</v>
      </c>
      <c r="V87" s="32">
        <f t="shared" si="33"/>
        <v>4.3478260869565215</v>
      </c>
      <c r="W87" s="35">
        <v>4</v>
      </c>
      <c r="X87" s="32">
        <f t="shared" si="34"/>
        <v>3.4782608695652173</v>
      </c>
      <c r="Y87" s="35">
        <v>21</v>
      </c>
      <c r="Z87" s="32">
        <f t="shared" si="35"/>
        <v>18.260869565217391</v>
      </c>
      <c r="AA87" s="35">
        <v>6</v>
      </c>
      <c r="AB87" s="32">
        <f t="shared" si="36"/>
        <v>5.2173913043478262</v>
      </c>
      <c r="AC87" s="32">
        <f t="shared" si="37"/>
        <v>28.571428571428569</v>
      </c>
      <c r="AD87" s="35">
        <v>13</v>
      </c>
      <c r="AE87" s="32">
        <f t="shared" si="38"/>
        <v>11.304347826086957</v>
      </c>
      <c r="AF87" s="35">
        <v>0</v>
      </c>
      <c r="AG87" s="32">
        <f t="shared" si="39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88</v>
      </c>
      <c r="D88" s="35">
        <v>78</v>
      </c>
      <c r="E88" s="32">
        <f t="shared" si="23"/>
        <v>88.63636363636364</v>
      </c>
      <c r="F88" s="35">
        <v>18</v>
      </c>
      <c r="G88" s="32">
        <f t="shared" si="24"/>
        <v>23.076923076923077</v>
      </c>
      <c r="H88" s="106">
        <f t="shared" si="40"/>
        <v>73</v>
      </c>
      <c r="I88" s="32">
        <f t="shared" si="25"/>
        <v>93.589743589743591</v>
      </c>
      <c r="J88" s="32">
        <f t="shared" si="26"/>
        <v>82.954545454545453</v>
      </c>
      <c r="K88" s="35">
        <v>48</v>
      </c>
      <c r="L88" s="32">
        <f t="shared" si="27"/>
        <v>61.53846153846154</v>
      </c>
      <c r="M88" s="35">
        <v>25</v>
      </c>
      <c r="N88" s="32">
        <f t="shared" si="28"/>
        <v>32.051282051282051</v>
      </c>
      <c r="O88" s="35">
        <f t="shared" si="29"/>
        <v>5</v>
      </c>
      <c r="P88" s="32">
        <f t="shared" si="30"/>
        <v>6.4102564102564097</v>
      </c>
      <c r="Q88" s="35">
        <v>1</v>
      </c>
      <c r="R88" s="32">
        <f t="shared" si="31"/>
        <v>20</v>
      </c>
      <c r="S88" s="35">
        <v>14</v>
      </c>
      <c r="T88" s="32">
        <f t="shared" si="32"/>
        <v>17.948717948717949</v>
      </c>
      <c r="U88" s="35">
        <v>13</v>
      </c>
      <c r="V88" s="32">
        <f t="shared" si="33"/>
        <v>16.666666666666664</v>
      </c>
      <c r="W88" s="35">
        <v>15</v>
      </c>
      <c r="X88" s="32">
        <f t="shared" si="34"/>
        <v>19.230769230769234</v>
      </c>
      <c r="Y88" s="35">
        <v>16</v>
      </c>
      <c r="Z88" s="32">
        <f t="shared" si="35"/>
        <v>20.512820512820511</v>
      </c>
      <c r="AA88" s="35">
        <v>7</v>
      </c>
      <c r="AB88" s="32">
        <f t="shared" si="36"/>
        <v>8.9743589743589745</v>
      </c>
      <c r="AC88" s="32">
        <f t="shared" si="37"/>
        <v>43.75</v>
      </c>
      <c r="AD88" s="35">
        <v>9</v>
      </c>
      <c r="AE88" s="32">
        <f t="shared" si="38"/>
        <v>11.538461538461538</v>
      </c>
      <c r="AF88" s="35">
        <v>0</v>
      </c>
      <c r="AG88" s="32">
        <f t="shared" si="39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29</v>
      </c>
      <c r="D89" s="35">
        <v>25</v>
      </c>
      <c r="E89" s="32">
        <f t="shared" si="23"/>
        <v>86.206896551724128</v>
      </c>
      <c r="F89" s="35">
        <v>8</v>
      </c>
      <c r="G89" s="32">
        <f t="shared" si="24"/>
        <v>32</v>
      </c>
      <c r="H89" s="106">
        <f t="shared" si="40"/>
        <v>24</v>
      </c>
      <c r="I89" s="32">
        <f t="shared" si="25"/>
        <v>96</v>
      </c>
      <c r="J89" s="32">
        <f t="shared" si="26"/>
        <v>82.758620689655174</v>
      </c>
      <c r="K89" s="35">
        <v>20</v>
      </c>
      <c r="L89" s="32">
        <f t="shared" si="27"/>
        <v>80</v>
      </c>
      <c r="M89" s="35">
        <v>4</v>
      </c>
      <c r="N89" s="32">
        <f t="shared" si="28"/>
        <v>16</v>
      </c>
      <c r="O89" s="35">
        <f t="shared" si="29"/>
        <v>1</v>
      </c>
      <c r="P89" s="32">
        <f t="shared" si="30"/>
        <v>4</v>
      </c>
      <c r="Q89" s="35">
        <v>3</v>
      </c>
      <c r="R89" s="32">
        <f t="shared" si="31"/>
        <v>300</v>
      </c>
      <c r="S89" s="35">
        <v>5</v>
      </c>
      <c r="T89" s="32">
        <f t="shared" si="32"/>
        <v>20</v>
      </c>
      <c r="U89" s="35">
        <v>1</v>
      </c>
      <c r="V89" s="32">
        <f t="shared" si="33"/>
        <v>4</v>
      </c>
      <c r="W89" s="35">
        <v>1</v>
      </c>
      <c r="X89" s="32">
        <f t="shared" si="34"/>
        <v>4</v>
      </c>
      <c r="Y89" s="35">
        <v>7</v>
      </c>
      <c r="Z89" s="32">
        <f t="shared" si="35"/>
        <v>28.000000000000004</v>
      </c>
      <c r="AA89" s="35">
        <v>0</v>
      </c>
      <c r="AB89" s="32">
        <f t="shared" si="36"/>
        <v>0</v>
      </c>
      <c r="AC89" s="32">
        <f t="shared" si="37"/>
        <v>0</v>
      </c>
      <c r="AD89" s="35">
        <v>8</v>
      </c>
      <c r="AE89" s="32">
        <f t="shared" si="38"/>
        <v>32</v>
      </c>
      <c r="AF89" s="35">
        <v>0</v>
      </c>
      <c r="AG89" s="32">
        <f t="shared" si="39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207</v>
      </c>
      <c r="D90" s="10">
        <f>SUM(D91:D101)</f>
        <v>158</v>
      </c>
      <c r="E90" s="43">
        <f>IF(C90=0,0,D90/C90*100)</f>
        <v>76.328502415458928</v>
      </c>
      <c r="F90" s="10">
        <f>SUM(F91:F101)</f>
        <v>41</v>
      </c>
      <c r="G90" s="43">
        <f>IF(D90=0,0,F90/D90*100)</f>
        <v>25.949367088607595</v>
      </c>
      <c r="H90" s="61">
        <f>SUM(H91:H101)</f>
        <v>155</v>
      </c>
      <c r="I90" s="43">
        <f>IF(D90=0,0,H90/D90*100)</f>
        <v>98.101265822784811</v>
      </c>
      <c r="J90" s="43">
        <f>IF(C90=0,0,H90/C90*100)</f>
        <v>74.879227053140099</v>
      </c>
      <c r="K90" s="10">
        <f>SUM(K91:K101)</f>
        <v>112</v>
      </c>
      <c r="L90" s="43">
        <f t="shared" si="27"/>
        <v>70.886075949367083</v>
      </c>
      <c r="M90" s="10">
        <f>SUM(M91:M101)</f>
        <v>43</v>
      </c>
      <c r="N90" s="43">
        <f>IF(D90=0,0,M90/D90*100)</f>
        <v>27.215189873417721</v>
      </c>
      <c r="O90" s="10">
        <f>SUM(O91:O101)</f>
        <v>3</v>
      </c>
      <c r="P90" s="43">
        <f>IF(D90=0,0,O90/D90*100)</f>
        <v>1.89873417721519</v>
      </c>
      <c r="Q90" s="10">
        <f>SUM(Q91:Q101)</f>
        <v>1</v>
      </c>
      <c r="R90" s="43">
        <f t="shared" si="31"/>
        <v>33.333333333333329</v>
      </c>
      <c r="S90" s="10">
        <f>SUM(S91:S101)</f>
        <v>38</v>
      </c>
      <c r="T90" s="43">
        <f>IF(D90=0,0,S90/D90*100)</f>
        <v>24.050632911392405</v>
      </c>
      <c r="U90" s="10">
        <f>SUM(U91:U101)</f>
        <v>16</v>
      </c>
      <c r="V90" s="43">
        <f t="shared" si="33"/>
        <v>10.126582278481013</v>
      </c>
      <c r="W90" s="10">
        <f>SUM(W91:W101)</f>
        <v>3</v>
      </c>
      <c r="X90" s="43">
        <f>IF(D90=0,0,W90/D90*100)</f>
        <v>1.89873417721519</v>
      </c>
      <c r="Y90" s="10">
        <f>SUM(Y91:Y101)</f>
        <v>33</v>
      </c>
      <c r="Z90" s="43">
        <f>IF(D90=0,0,Y90/D90*100)</f>
        <v>20.88607594936709</v>
      </c>
      <c r="AA90" s="10">
        <f>SUM(AA91:AA101)</f>
        <v>3</v>
      </c>
      <c r="AB90" s="43">
        <f>IF(D90=0,0,AA90/D90*100)</f>
        <v>1.89873417721519</v>
      </c>
      <c r="AC90" s="43">
        <f>IF(Y90=0,0,AA90/Y90*100)</f>
        <v>9.0909090909090917</v>
      </c>
      <c r="AD90" s="10">
        <f>SUM(AD91:AD101)</f>
        <v>26</v>
      </c>
      <c r="AE90" s="43">
        <f t="shared" si="38"/>
        <v>16.455696202531644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5</v>
      </c>
      <c r="D91" s="35">
        <v>7</v>
      </c>
      <c r="E91" s="32">
        <f t="shared" si="23"/>
        <v>140</v>
      </c>
      <c r="F91" s="35">
        <v>3</v>
      </c>
      <c r="G91" s="32">
        <f t="shared" si="24"/>
        <v>42.857142857142854</v>
      </c>
      <c r="H91" s="106">
        <f t="shared" ref="H91:H101" si="42">K91+M91</f>
        <v>7</v>
      </c>
      <c r="I91" s="32">
        <f t="shared" si="25"/>
        <v>100</v>
      </c>
      <c r="J91" s="32">
        <f t="shared" si="26"/>
        <v>140</v>
      </c>
      <c r="K91" s="35">
        <v>5</v>
      </c>
      <c r="L91" s="32">
        <f t="shared" si="27"/>
        <v>71.428571428571431</v>
      </c>
      <c r="M91" s="35">
        <v>2</v>
      </c>
      <c r="N91" s="32">
        <f t="shared" si="28"/>
        <v>28.571428571428569</v>
      </c>
      <c r="O91" s="35">
        <f t="shared" ref="O91:O101" si="43">D91-H91</f>
        <v>0</v>
      </c>
      <c r="P91" s="32">
        <f t="shared" si="30"/>
        <v>0</v>
      </c>
      <c r="Q91" s="35">
        <v>0</v>
      </c>
      <c r="R91" s="32">
        <f t="shared" si="31"/>
        <v>0</v>
      </c>
      <c r="S91" s="35">
        <v>0</v>
      </c>
      <c r="T91" s="32">
        <f t="shared" si="32"/>
        <v>0</v>
      </c>
      <c r="U91" s="35">
        <v>0</v>
      </c>
      <c r="V91" s="32">
        <f t="shared" si="33"/>
        <v>0</v>
      </c>
      <c r="W91" s="35">
        <v>0</v>
      </c>
      <c r="X91" s="32">
        <f t="shared" si="34"/>
        <v>0</v>
      </c>
      <c r="Y91" s="35">
        <v>1</v>
      </c>
      <c r="Z91" s="32">
        <f t="shared" si="35"/>
        <v>14.285714285714285</v>
      </c>
      <c r="AA91" s="35">
        <v>0</v>
      </c>
      <c r="AB91" s="32">
        <f t="shared" si="36"/>
        <v>0</v>
      </c>
      <c r="AC91" s="32">
        <f t="shared" si="37"/>
        <v>0</v>
      </c>
      <c r="AD91" s="35">
        <v>3</v>
      </c>
      <c r="AE91" s="32">
        <f t="shared" si="38"/>
        <v>42.857142857142854</v>
      </c>
      <c r="AF91" s="35">
        <v>0</v>
      </c>
      <c r="AG91" s="32">
        <f t="shared" si="39"/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14</v>
      </c>
      <c r="D92" s="35">
        <v>13</v>
      </c>
      <c r="E92" s="32">
        <f t="shared" ref="E92:E93" si="44">IF(C92=0,0,D92/C92*100)</f>
        <v>92.857142857142861</v>
      </c>
      <c r="F92" s="35">
        <v>4</v>
      </c>
      <c r="G92" s="32">
        <f t="shared" ref="G92:G93" si="45">IF(D92=0,0,F92/D92*100)</f>
        <v>30.76923076923077</v>
      </c>
      <c r="H92" s="106">
        <f t="shared" ref="H92:H93" si="46">K92+M92</f>
        <v>13</v>
      </c>
      <c r="I92" s="32">
        <f t="shared" ref="I92:I93" si="47">IF(D92=0,0,H92/D92*100)</f>
        <v>100</v>
      </c>
      <c r="J92" s="32">
        <f t="shared" ref="J92:J93" si="48">IF(C92=0,0,H92/C92*100)</f>
        <v>92.857142857142861</v>
      </c>
      <c r="K92" s="35">
        <v>9</v>
      </c>
      <c r="L92" s="32">
        <f t="shared" ref="L92:L93" si="49">IF(D92=0,0,K92/D92*100)</f>
        <v>69.230769230769226</v>
      </c>
      <c r="M92" s="35">
        <v>4</v>
      </c>
      <c r="N92" s="32">
        <f t="shared" ref="N92:N93" si="50">IF(D92=0,0,M92/D92*100)</f>
        <v>30.76923076923077</v>
      </c>
      <c r="O92" s="35">
        <f>K929</f>
        <v>0</v>
      </c>
      <c r="P92" s="32">
        <f t="shared" ref="P92:P93" si="51">IF(D92=0,0,O92/D92*100)</f>
        <v>0</v>
      </c>
      <c r="Q92" s="35">
        <v>0</v>
      </c>
      <c r="R92" s="32">
        <f t="shared" ref="R92:R93" si="52">IF(O92=0,0,Q92/O92*100)</f>
        <v>0</v>
      </c>
      <c r="S92" s="35">
        <v>6</v>
      </c>
      <c r="T92" s="32">
        <f t="shared" ref="T92:T93" si="53">IF(D92=0,0,S92/D92*100)</f>
        <v>46.153846153846153</v>
      </c>
      <c r="U92" s="35">
        <v>1</v>
      </c>
      <c r="V92" s="32">
        <f t="shared" ref="V92:V93" si="54">IF(D92=0,0,U92/D92*100)</f>
        <v>7.6923076923076925</v>
      </c>
      <c r="W92" s="35">
        <v>0</v>
      </c>
      <c r="X92" s="32">
        <f t="shared" ref="X92:X93" si="55">IF(D92=0,0,W92/D92*100)</f>
        <v>0</v>
      </c>
      <c r="Y92" s="35">
        <v>6</v>
      </c>
      <c r="Z92" s="32">
        <f t="shared" ref="Z92:Z93" si="56">IF(D92=0,0,Y92/D92*100)</f>
        <v>46.153846153846153</v>
      </c>
      <c r="AA92" s="35">
        <v>2</v>
      </c>
      <c r="AB92" s="32">
        <f t="shared" ref="AB92:AB93" si="57">IF(D92=0,0,AA92/D92*100)</f>
        <v>15.384615384615385</v>
      </c>
      <c r="AC92" s="32">
        <f t="shared" ref="AC92:AC93" si="58">IF(Y92=0,0,AA92/Y92*100)</f>
        <v>33.333333333333329</v>
      </c>
      <c r="AD92" s="35">
        <v>1</v>
      </c>
      <c r="AE92" s="32">
        <f t="shared" ref="AE92:AE93" si="59">IF(D92=0,0,AD92/D92*100)</f>
        <v>7.6923076923076925</v>
      </c>
      <c r="AF92" s="35">
        <v>0</v>
      </c>
      <c r="AG92" s="32">
        <f t="shared" ref="AG92:AG93" si="60">IF(D92=0,0,AF92/D92*100)</f>
        <v>0</v>
      </c>
      <c r="AH92" s="42"/>
      <c r="AI92" s="42"/>
    </row>
    <row r="93" spans="1:35" x14ac:dyDescent="0.25">
      <c r="A93" s="93">
        <f t="shared" ref="A93:A101" si="61">A92+1</f>
        <v>77</v>
      </c>
      <c r="B93" s="96" t="s">
        <v>109</v>
      </c>
      <c r="C93" s="34">
        <v>7</v>
      </c>
      <c r="D93" s="35">
        <v>7</v>
      </c>
      <c r="E93" s="32">
        <f t="shared" si="44"/>
        <v>100</v>
      </c>
      <c r="F93" s="35">
        <v>1</v>
      </c>
      <c r="G93" s="32">
        <f t="shared" si="45"/>
        <v>14.285714285714285</v>
      </c>
      <c r="H93" s="106">
        <f t="shared" si="46"/>
        <v>7</v>
      </c>
      <c r="I93" s="32">
        <f t="shared" si="47"/>
        <v>100</v>
      </c>
      <c r="J93" s="32">
        <f t="shared" si="48"/>
        <v>100</v>
      </c>
      <c r="K93" s="35">
        <v>6</v>
      </c>
      <c r="L93" s="32">
        <f t="shared" si="49"/>
        <v>85.714285714285708</v>
      </c>
      <c r="M93" s="35">
        <v>1</v>
      </c>
      <c r="N93" s="32">
        <f t="shared" si="50"/>
        <v>14.285714285714285</v>
      </c>
      <c r="O93" s="35">
        <f t="shared" ref="O93" si="62">D93-H93</f>
        <v>0</v>
      </c>
      <c r="P93" s="32">
        <f t="shared" si="51"/>
        <v>0</v>
      </c>
      <c r="Q93" s="35">
        <v>0</v>
      </c>
      <c r="R93" s="32">
        <f t="shared" si="52"/>
        <v>0</v>
      </c>
      <c r="S93" s="35">
        <v>0</v>
      </c>
      <c r="T93" s="32">
        <f t="shared" si="53"/>
        <v>0</v>
      </c>
      <c r="U93" s="35">
        <v>0</v>
      </c>
      <c r="V93" s="32">
        <f t="shared" si="54"/>
        <v>0</v>
      </c>
      <c r="W93" s="35">
        <v>0</v>
      </c>
      <c r="X93" s="32">
        <f t="shared" si="55"/>
        <v>0</v>
      </c>
      <c r="Y93" s="35">
        <v>0</v>
      </c>
      <c r="Z93" s="32">
        <f t="shared" si="56"/>
        <v>0</v>
      </c>
      <c r="AA93" s="35">
        <v>0</v>
      </c>
      <c r="AB93" s="32">
        <f t="shared" si="57"/>
        <v>0</v>
      </c>
      <c r="AC93" s="32">
        <f t="shared" si="58"/>
        <v>0</v>
      </c>
      <c r="AD93" s="35">
        <v>1</v>
      </c>
      <c r="AE93" s="32">
        <f t="shared" si="59"/>
        <v>14.285714285714285</v>
      </c>
      <c r="AF93" s="35">
        <v>0</v>
      </c>
      <c r="AG93" s="32">
        <f t="shared" si="60"/>
        <v>0</v>
      </c>
      <c r="AH93" s="42"/>
      <c r="AI93" s="42"/>
    </row>
    <row r="94" spans="1:35" x14ac:dyDescent="0.25">
      <c r="A94" s="93">
        <f t="shared" si="61"/>
        <v>78</v>
      </c>
      <c r="B94" s="96" t="s">
        <v>119</v>
      </c>
      <c r="C94" s="34">
        <v>3</v>
      </c>
      <c r="D94" s="35">
        <v>1</v>
      </c>
      <c r="E94" s="32">
        <f t="shared" si="23"/>
        <v>33.333333333333329</v>
      </c>
      <c r="F94" s="35">
        <v>1</v>
      </c>
      <c r="G94" s="32">
        <f t="shared" si="24"/>
        <v>100</v>
      </c>
      <c r="H94" s="106">
        <f t="shared" si="42"/>
        <v>1</v>
      </c>
      <c r="I94" s="32">
        <f t="shared" si="25"/>
        <v>100</v>
      </c>
      <c r="J94" s="32">
        <f t="shared" si="26"/>
        <v>33.333333333333329</v>
      </c>
      <c r="K94" s="35">
        <v>1</v>
      </c>
      <c r="L94" s="32">
        <f t="shared" si="27"/>
        <v>100</v>
      </c>
      <c r="M94" s="35">
        <v>0</v>
      </c>
      <c r="N94" s="32">
        <f t="shared" si="28"/>
        <v>0</v>
      </c>
      <c r="O94" s="35">
        <f t="shared" si="43"/>
        <v>0</v>
      </c>
      <c r="P94" s="32">
        <f t="shared" si="30"/>
        <v>0</v>
      </c>
      <c r="Q94" s="35">
        <v>0</v>
      </c>
      <c r="R94" s="32">
        <f t="shared" si="31"/>
        <v>0</v>
      </c>
      <c r="S94" s="35">
        <v>1</v>
      </c>
      <c r="T94" s="32">
        <f t="shared" si="32"/>
        <v>100</v>
      </c>
      <c r="U94" s="35">
        <v>0</v>
      </c>
      <c r="V94" s="32">
        <f t="shared" si="33"/>
        <v>0</v>
      </c>
      <c r="W94" s="35">
        <v>0</v>
      </c>
      <c r="X94" s="32">
        <f t="shared" si="34"/>
        <v>0</v>
      </c>
      <c r="Y94" s="35">
        <v>0</v>
      </c>
      <c r="Z94" s="32">
        <f t="shared" si="35"/>
        <v>0</v>
      </c>
      <c r="AA94" s="35">
        <v>0</v>
      </c>
      <c r="AB94" s="32">
        <f t="shared" si="36"/>
        <v>0</v>
      </c>
      <c r="AC94" s="32">
        <f t="shared" si="37"/>
        <v>0</v>
      </c>
      <c r="AD94" s="35">
        <v>0</v>
      </c>
      <c r="AE94" s="32">
        <f t="shared" si="38"/>
        <v>0</v>
      </c>
      <c r="AF94" s="35">
        <v>0</v>
      </c>
      <c r="AG94" s="32">
        <f t="shared" si="39"/>
        <v>0</v>
      </c>
      <c r="AH94" s="42"/>
      <c r="AI94" s="42"/>
    </row>
    <row r="95" spans="1:35" x14ac:dyDescent="0.25">
      <c r="A95" s="93">
        <f t="shared" si="61"/>
        <v>79</v>
      </c>
      <c r="B95" s="96" t="s">
        <v>120</v>
      </c>
      <c r="C95" s="34">
        <v>35</v>
      </c>
      <c r="D95" s="35">
        <v>28</v>
      </c>
      <c r="E95" s="32">
        <f t="shared" si="23"/>
        <v>80</v>
      </c>
      <c r="F95" s="35">
        <v>9</v>
      </c>
      <c r="G95" s="32">
        <f t="shared" si="24"/>
        <v>32.142857142857146</v>
      </c>
      <c r="H95" s="106">
        <f t="shared" si="42"/>
        <v>27</v>
      </c>
      <c r="I95" s="32">
        <f t="shared" si="25"/>
        <v>96.428571428571431</v>
      </c>
      <c r="J95" s="32">
        <f t="shared" si="26"/>
        <v>77.142857142857153</v>
      </c>
      <c r="K95" s="35">
        <v>17</v>
      </c>
      <c r="L95" s="32">
        <f t="shared" si="27"/>
        <v>60.714285714285708</v>
      </c>
      <c r="M95" s="35">
        <v>10</v>
      </c>
      <c r="N95" s="32">
        <f t="shared" si="28"/>
        <v>35.714285714285715</v>
      </c>
      <c r="O95" s="35">
        <f t="shared" si="43"/>
        <v>1</v>
      </c>
      <c r="P95" s="32">
        <f t="shared" si="30"/>
        <v>3.5714285714285712</v>
      </c>
      <c r="Q95" s="35">
        <v>0</v>
      </c>
      <c r="R95" s="32">
        <f t="shared" si="31"/>
        <v>0</v>
      </c>
      <c r="S95" s="35">
        <v>2</v>
      </c>
      <c r="T95" s="32">
        <f t="shared" si="32"/>
        <v>7.1428571428571423</v>
      </c>
      <c r="U95" s="35">
        <v>7</v>
      </c>
      <c r="V95" s="32">
        <f t="shared" si="33"/>
        <v>25</v>
      </c>
      <c r="W95" s="35">
        <v>1</v>
      </c>
      <c r="X95" s="32">
        <f t="shared" si="34"/>
        <v>3.5714285714285712</v>
      </c>
      <c r="Y95" s="35">
        <v>13</v>
      </c>
      <c r="Z95" s="32">
        <f t="shared" si="35"/>
        <v>46.428571428571431</v>
      </c>
      <c r="AA95" s="35">
        <v>0</v>
      </c>
      <c r="AB95" s="32">
        <f t="shared" si="36"/>
        <v>0</v>
      </c>
      <c r="AC95" s="32">
        <f t="shared" si="37"/>
        <v>0</v>
      </c>
      <c r="AD95" s="35">
        <v>4</v>
      </c>
      <c r="AE95" s="32">
        <f t="shared" si="38"/>
        <v>14.285714285714285</v>
      </c>
      <c r="AF95" s="35">
        <v>0</v>
      </c>
      <c r="AG95" s="32">
        <f t="shared" si="39"/>
        <v>0</v>
      </c>
      <c r="AH95" s="42"/>
      <c r="AI95" s="42"/>
    </row>
    <row r="96" spans="1:35" x14ac:dyDescent="0.25">
      <c r="A96" s="93">
        <f t="shared" si="61"/>
        <v>80</v>
      </c>
      <c r="B96" s="96" t="s">
        <v>121</v>
      </c>
      <c r="C96" s="34">
        <v>0</v>
      </c>
      <c r="D96" s="35">
        <v>0</v>
      </c>
      <c r="E96" s="32">
        <f t="shared" si="23"/>
        <v>0</v>
      </c>
      <c r="F96" s="35">
        <v>0</v>
      </c>
      <c r="G96" s="32">
        <f t="shared" si="24"/>
        <v>0</v>
      </c>
      <c r="H96" s="106">
        <f t="shared" si="42"/>
        <v>0</v>
      </c>
      <c r="I96" s="32">
        <f t="shared" si="25"/>
        <v>0</v>
      </c>
      <c r="J96" s="32">
        <f t="shared" si="26"/>
        <v>0</v>
      </c>
      <c r="K96" s="35">
        <v>0</v>
      </c>
      <c r="L96" s="32">
        <f t="shared" si="27"/>
        <v>0</v>
      </c>
      <c r="M96" s="35">
        <v>0</v>
      </c>
      <c r="N96" s="32">
        <f t="shared" si="28"/>
        <v>0</v>
      </c>
      <c r="O96" s="35">
        <f t="shared" si="43"/>
        <v>0</v>
      </c>
      <c r="P96" s="32">
        <f t="shared" si="30"/>
        <v>0</v>
      </c>
      <c r="Q96" s="35">
        <v>0</v>
      </c>
      <c r="R96" s="32">
        <f t="shared" si="31"/>
        <v>0</v>
      </c>
      <c r="S96" s="35">
        <v>0</v>
      </c>
      <c r="T96" s="32">
        <f t="shared" si="32"/>
        <v>0</v>
      </c>
      <c r="U96" s="35">
        <v>0</v>
      </c>
      <c r="V96" s="32">
        <f t="shared" si="33"/>
        <v>0</v>
      </c>
      <c r="W96" s="35">
        <v>0</v>
      </c>
      <c r="X96" s="32">
        <f t="shared" si="34"/>
        <v>0</v>
      </c>
      <c r="Y96" s="35">
        <v>0</v>
      </c>
      <c r="Z96" s="32">
        <f t="shared" si="35"/>
        <v>0</v>
      </c>
      <c r="AA96" s="35">
        <v>0</v>
      </c>
      <c r="AB96" s="32">
        <f t="shared" si="36"/>
        <v>0</v>
      </c>
      <c r="AC96" s="32">
        <f t="shared" si="37"/>
        <v>0</v>
      </c>
      <c r="AD96" s="35">
        <v>0</v>
      </c>
      <c r="AE96" s="32">
        <f t="shared" si="38"/>
        <v>0</v>
      </c>
      <c r="AF96" s="35">
        <v>0</v>
      </c>
      <c r="AG96" s="32">
        <f t="shared" si="39"/>
        <v>0</v>
      </c>
      <c r="AH96" s="42"/>
      <c r="AI96" s="42"/>
    </row>
    <row r="97" spans="1:35" x14ac:dyDescent="0.25">
      <c r="A97" s="93">
        <f t="shared" si="61"/>
        <v>81</v>
      </c>
      <c r="B97" s="96" t="s">
        <v>122</v>
      </c>
      <c r="C97" s="34">
        <v>97</v>
      </c>
      <c r="D97" s="35">
        <v>84</v>
      </c>
      <c r="E97" s="32">
        <f t="shared" si="23"/>
        <v>86.597938144329902</v>
      </c>
      <c r="F97" s="35">
        <v>15</v>
      </c>
      <c r="G97" s="32">
        <f t="shared" si="24"/>
        <v>17.857142857142858</v>
      </c>
      <c r="H97" s="106">
        <f t="shared" si="42"/>
        <v>82</v>
      </c>
      <c r="I97" s="32">
        <f t="shared" si="25"/>
        <v>97.61904761904762</v>
      </c>
      <c r="J97" s="32">
        <f t="shared" si="26"/>
        <v>84.536082474226802</v>
      </c>
      <c r="K97" s="35">
        <v>59</v>
      </c>
      <c r="L97" s="32">
        <f t="shared" si="27"/>
        <v>70.238095238095227</v>
      </c>
      <c r="M97" s="35">
        <v>23</v>
      </c>
      <c r="N97" s="32">
        <f t="shared" si="28"/>
        <v>27.380952380952383</v>
      </c>
      <c r="O97" s="35">
        <f t="shared" si="43"/>
        <v>2</v>
      </c>
      <c r="P97" s="32">
        <f t="shared" si="30"/>
        <v>2.3809523809523809</v>
      </c>
      <c r="Q97" s="35">
        <v>1</v>
      </c>
      <c r="R97" s="32">
        <f t="shared" si="31"/>
        <v>50</v>
      </c>
      <c r="S97" s="35">
        <v>25</v>
      </c>
      <c r="T97" s="32">
        <f t="shared" si="32"/>
        <v>29.761904761904763</v>
      </c>
      <c r="U97" s="35">
        <v>5</v>
      </c>
      <c r="V97" s="32">
        <f t="shared" si="33"/>
        <v>5.9523809523809517</v>
      </c>
      <c r="W97" s="35">
        <v>2</v>
      </c>
      <c r="X97" s="32">
        <f t="shared" si="34"/>
        <v>2.3809523809523809</v>
      </c>
      <c r="Y97" s="35">
        <v>9</v>
      </c>
      <c r="Z97" s="32">
        <f t="shared" si="35"/>
        <v>10.714285714285714</v>
      </c>
      <c r="AA97" s="35">
        <v>1</v>
      </c>
      <c r="AB97" s="32">
        <f t="shared" si="36"/>
        <v>1.1904761904761905</v>
      </c>
      <c r="AC97" s="32">
        <f t="shared" si="37"/>
        <v>11.111111111111111</v>
      </c>
      <c r="AD97" s="35">
        <v>9</v>
      </c>
      <c r="AE97" s="32">
        <f t="shared" si="38"/>
        <v>10.714285714285714</v>
      </c>
      <c r="AF97" s="35">
        <v>0</v>
      </c>
      <c r="AG97" s="32">
        <f t="shared" si="39"/>
        <v>0</v>
      </c>
      <c r="AH97" s="42"/>
      <c r="AI97" s="42"/>
    </row>
    <row r="98" spans="1:35" x14ac:dyDescent="0.25">
      <c r="A98" s="93">
        <f t="shared" si="61"/>
        <v>82</v>
      </c>
      <c r="B98" s="96" t="s">
        <v>123</v>
      </c>
      <c r="C98" s="34">
        <v>4</v>
      </c>
      <c r="D98" s="35">
        <v>1</v>
      </c>
      <c r="E98" s="32">
        <f t="shared" si="23"/>
        <v>25</v>
      </c>
      <c r="F98" s="35">
        <v>0</v>
      </c>
      <c r="G98" s="32">
        <f t="shared" si="24"/>
        <v>0</v>
      </c>
      <c r="H98" s="106">
        <f t="shared" si="42"/>
        <v>1</v>
      </c>
      <c r="I98" s="32">
        <f t="shared" si="25"/>
        <v>100</v>
      </c>
      <c r="J98" s="32">
        <f t="shared" si="26"/>
        <v>25</v>
      </c>
      <c r="K98" s="35">
        <v>1</v>
      </c>
      <c r="L98" s="32">
        <f t="shared" si="27"/>
        <v>100</v>
      </c>
      <c r="M98" s="35">
        <v>0</v>
      </c>
      <c r="N98" s="32">
        <f t="shared" si="28"/>
        <v>0</v>
      </c>
      <c r="O98" s="35">
        <f t="shared" si="43"/>
        <v>0</v>
      </c>
      <c r="P98" s="32">
        <f t="shared" si="30"/>
        <v>0</v>
      </c>
      <c r="Q98" s="35">
        <v>0</v>
      </c>
      <c r="R98" s="32">
        <f t="shared" si="31"/>
        <v>0</v>
      </c>
      <c r="S98" s="35">
        <v>0</v>
      </c>
      <c r="T98" s="32">
        <f t="shared" si="32"/>
        <v>0</v>
      </c>
      <c r="U98" s="35">
        <v>0</v>
      </c>
      <c r="V98" s="32">
        <f t="shared" si="33"/>
        <v>0</v>
      </c>
      <c r="W98" s="35">
        <v>0</v>
      </c>
      <c r="X98" s="32">
        <f t="shared" si="34"/>
        <v>0</v>
      </c>
      <c r="Y98" s="35">
        <v>0</v>
      </c>
      <c r="Z98" s="32">
        <f t="shared" si="35"/>
        <v>0</v>
      </c>
      <c r="AA98" s="35">
        <v>0</v>
      </c>
      <c r="AB98" s="32">
        <f t="shared" si="36"/>
        <v>0</v>
      </c>
      <c r="AC98" s="32">
        <f t="shared" si="37"/>
        <v>0</v>
      </c>
      <c r="AD98" s="35">
        <v>0</v>
      </c>
      <c r="AE98" s="32">
        <f t="shared" si="38"/>
        <v>0</v>
      </c>
      <c r="AF98" s="35">
        <v>0</v>
      </c>
      <c r="AG98" s="32">
        <f t="shared" si="39"/>
        <v>0</v>
      </c>
      <c r="AH98" s="42"/>
      <c r="AI98" s="42"/>
    </row>
    <row r="99" spans="1:35" x14ac:dyDescent="0.25">
      <c r="A99" s="93">
        <f t="shared" si="61"/>
        <v>83</v>
      </c>
      <c r="B99" s="96" t="s">
        <v>124</v>
      </c>
      <c r="C99" s="34">
        <v>12</v>
      </c>
      <c r="D99" s="35">
        <v>12</v>
      </c>
      <c r="E99" s="32">
        <f t="shared" si="23"/>
        <v>100</v>
      </c>
      <c r="F99" s="35">
        <v>8</v>
      </c>
      <c r="G99" s="32">
        <f t="shared" si="24"/>
        <v>66.666666666666657</v>
      </c>
      <c r="H99" s="106">
        <f t="shared" si="42"/>
        <v>12</v>
      </c>
      <c r="I99" s="32">
        <f t="shared" si="25"/>
        <v>100</v>
      </c>
      <c r="J99" s="32">
        <f t="shared" si="26"/>
        <v>100</v>
      </c>
      <c r="K99" s="35">
        <v>10</v>
      </c>
      <c r="L99" s="32">
        <f t="shared" si="27"/>
        <v>83.333333333333343</v>
      </c>
      <c r="M99" s="35">
        <v>2</v>
      </c>
      <c r="N99" s="32">
        <f t="shared" si="28"/>
        <v>16.666666666666664</v>
      </c>
      <c r="O99" s="35">
        <f t="shared" si="43"/>
        <v>0</v>
      </c>
      <c r="P99" s="32">
        <f t="shared" si="30"/>
        <v>0</v>
      </c>
      <c r="Q99" s="35">
        <v>0</v>
      </c>
      <c r="R99" s="32">
        <f t="shared" si="31"/>
        <v>0</v>
      </c>
      <c r="S99" s="35">
        <v>4</v>
      </c>
      <c r="T99" s="32">
        <f t="shared" si="32"/>
        <v>33.333333333333329</v>
      </c>
      <c r="U99" s="35">
        <v>3</v>
      </c>
      <c r="V99" s="32">
        <f t="shared" si="33"/>
        <v>25</v>
      </c>
      <c r="W99" s="35">
        <v>0</v>
      </c>
      <c r="X99" s="32">
        <f t="shared" si="34"/>
        <v>0</v>
      </c>
      <c r="Y99" s="35">
        <v>2</v>
      </c>
      <c r="Z99" s="32">
        <f t="shared" si="35"/>
        <v>16.666666666666664</v>
      </c>
      <c r="AA99" s="35">
        <v>0</v>
      </c>
      <c r="AB99" s="32">
        <f t="shared" si="36"/>
        <v>0</v>
      </c>
      <c r="AC99" s="32">
        <f t="shared" si="37"/>
        <v>0</v>
      </c>
      <c r="AD99" s="35">
        <v>0</v>
      </c>
      <c r="AE99" s="32">
        <f t="shared" si="38"/>
        <v>0</v>
      </c>
      <c r="AF99" s="35">
        <v>0</v>
      </c>
      <c r="AG99" s="32">
        <f t="shared" si="39"/>
        <v>0</v>
      </c>
      <c r="AH99" s="42"/>
      <c r="AI99" s="42"/>
    </row>
    <row r="100" spans="1:35" x14ac:dyDescent="0.25">
      <c r="A100" s="93">
        <f t="shared" si="61"/>
        <v>84</v>
      </c>
      <c r="B100" s="96" t="s">
        <v>125</v>
      </c>
      <c r="C100" s="34">
        <v>29</v>
      </c>
      <c r="D100" s="35">
        <v>5</v>
      </c>
      <c r="E100" s="32">
        <f t="shared" si="23"/>
        <v>17.241379310344829</v>
      </c>
      <c r="F100" s="35">
        <v>0</v>
      </c>
      <c r="G100" s="32">
        <f t="shared" si="24"/>
        <v>0</v>
      </c>
      <c r="H100" s="106">
        <f t="shared" si="42"/>
        <v>5</v>
      </c>
      <c r="I100" s="32">
        <f t="shared" si="25"/>
        <v>100</v>
      </c>
      <c r="J100" s="32">
        <f t="shared" si="26"/>
        <v>17.241379310344829</v>
      </c>
      <c r="K100" s="35">
        <v>4</v>
      </c>
      <c r="L100" s="32">
        <f t="shared" si="27"/>
        <v>80</v>
      </c>
      <c r="M100" s="35">
        <v>1</v>
      </c>
      <c r="N100" s="32">
        <f t="shared" si="28"/>
        <v>20</v>
      </c>
      <c r="O100" s="35">
        <f t="shared" si="43"/>
        <v>0</v>
      </c>
      <c r="P100" s="32">
        <f t="shared" si="30"/>
        <v>0</v>
      </c>
      <c r="Q100" s="35">
        <v>0</v>
      </c>
      <c r="R100" s="32">
        <f t="shared" si="31"/>
        <v>0</v>
      </c>
      <c r="S100" s="35">
        <v>0</v>
      </c>
      <c r="T100" s="32">
        <f t="shared" si="32"/>
        <v>0</v>
      </c>
      <c r="U100" s="35">
        <v>0</v>
      </c>
      <c r="V100" s="32">
        <f t="shared" si="33"/>
        <v>0</v>
      </c>
      <c r="W100" s="35">
        <v>0</v>
      </c>
      <c r="X100" s="32">
        <f t="shared" si="34"/>
        <v>0</v>
      </c>
      <c r="Y100" s="35">
        <v>2</v>
      </c>
      <c r="Z100" s="32">
        <f t="shared" si="35"/>
        <v>40</v>
      </c>
      <c r="AA100" s="35">
        <v>0</v>
      </c>
      <c r="AB100" s="32">
        <f t="shared" si="36"/>
        <v>0</v>
      </c>
      <c r="AC100" s="32">
        <f t="shared" si="37"/>
        <v>0</v>
      </c>
      <c r="AD100" s="35">
        <v>8</v>
      </c>
      <c r="AE100" s="32">
        <f t="shared" si="38"/>
        <v>160</v>
      </c>
      <c r="AF100" s="35">
        <v>0</v>
      </c>
      <c r="AG100" s="32">
        <f t="shared" si="39"/>
        <v>0</v>
      </c>
      <c r="AH100" s="42"/>
      <c r="AI100" s="42"/>
    </row>
    <row r="101" spans="1:35" x14ac:dyDescent="0.25">
      <c r="A101" s="93">
        <f t="shared" si="61"/>
        <v>85</v>
      </c>
      <c r="B101" s="96" t="s">
        <v>126</v>
      </c>
      <c r="C101" s="34">
        <v>1</v>
      </c>
      <c r="D101" s="35">
        <v>0</v>
      </c>
      <c r="E101" s="32">
        <f t="shared" si="23"/>
        <v>0</v>
      </c>
      <c r="F101" s="35">
        <v>0</v>
      </c>
      <c r="G101" s="32">
        <f t="shared" si="24"/>
        <v>0</v>
      </c>
      <c r="H101" s="106">
        <f t="shared" si="42"/>
        <v>0</v>
      </c>
      <c r="I101" s="32">
        <f t="shared" si="25"/>
        <v>0</v>
      </c>
      <c r="J101" s="32">
        <f t="shared" si="26"/>
        <v>0</v>
      </c>
      <c r="K101" s="35">
        <v>0</v>
      </c>
      <c r="L101" s="32">
        <f t="shared" si="27"/>
        <v>0</v>
      </c>
      <c r="M101" s="35">
        <v>0</v>
      </c>
      <c r="N101" s="32">
        <f t="shared" si="28"/>
        <v>0</v>
      </c>
      <c r="O101" s="35">
        <f t="shared" si="43"/>
        <v>0</v>
      </c>
      <c r="P101" s="32">
        <f t="shared" si="30"/>
        <v>0</v>
      </c>
      <c r="Q101" s="35">
        <v>0</v>
      </c>
      <c r="R101" s="32">
        <f t="shared" si="31"/>
        <v>0</v>
      </c>
      <c r="S101" s="35">
        <v>0</v>
      </c>
      <c r="T101" s="32">
        <f t="shared" si="32"/>
        <v>0</v>
      </c>
      <c r="U101" s="35">
        <v>0</v>
      </c>
      <c r="V101" s="32">
        <f t="shared" si="33"/>
        <v>0</v>
      </c>
      <c r="W101" s="35">
        <v>0</v>
      </c>
      <c r="X101" s="32">
        <f t="shared" si="34"/>
        <v>0</v>
      </c>
      <c r="Y101" s="35">
        <v>0</v>
      </c>
      <c r="Z101" s="32">
        <f t="shared" si="35"/>
        <v>0</v>
      </c>
      <c r="AA101" s="35">
        <v>0</v>
      </c>
      <c r="AB101" s="32">
        <f t="shared" si="36"/>
        <v>0</v>
      </c>
      <c r="AC101" s="32">
        <f t="shared" si="37"/>
        <v>0</v>
      </c>
      <c r="AD101" s="35">
        <v>0</v>
      </c>
      <c r="AE101" s="32">
        <f t="shared" si="38"/>
        <v>0</v>
      </c>
      <c r="AF101" s="35">
        <v>0</v>
      </c>
      <c r="AG101" s="32">
        <f t="shared" si="39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S5:S6"/>
    <mergeCell ref="T5:T6"/>
    <mergeCell ref="U5:U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</mergeCells>
  <phoneticPr fontId="42" type="noConversion"/>
  <conditionalFormatting sqref="B8:B18 B20:B57 B60:B61 B64:B78">
    <cfRule type="cellIs" priority="12" stopIfTrue="1" operator="lessThanOrEqual">
      <formula>1</formula>
    </cfRule>
  </conditionalFormatting>
  <conditionalFormatting sqref="B65:B72">
    <cfRule type="cellIs" priority="11" stopIfTrue="1" operator="lessThanOrEqual">
      <formula>100%</formula>
    </cfRule>
  </conditionalFormatting>
  <conditionalFormatting sqref="B19">
    <cfRule type="cellIs" priority="10" stopIfTrue="1" operator="lessThanOrEqual">
      <formula>1</formula>
    </cfRule>
  </conditionalFormatting>
  <conditionalFormatting sqref="B58:B59">
    <cfRule type="cellIs" priority="9" stopIfTrue="1" operator="lessThanOrEqual">
      <formula>1</formula>
    </cfRule>
  </conditionalFormatting>
  <conditionalFormatting sqref="B62:B63">
    <cfRule type="cellIs" priority="8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79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96" fitToHeight="2" orientation="landscape" useFirstPageNumber="1" r:id="rId1"/>
  <headerFooter scaleWithDoc="0">
    <oddHeader>&amp;R&amp;P</oddHeader>
    <oddFooter>&amp;R&amp;P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P77" activePane="bottomRight" state="frozen"/>
      <selection activeCell="D2" sqref="D2:D6"/>
      <selection pane="topRight" activeCell="D2" sqref="D2:D6"/>
      <selection pane="bottomLeft" activeCell="D2" sqref="D2:D6"/>
      <selection pane="bottomRight" activeCell="AG81" sqref="AG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192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216" t="s">
        <v>0</v>
      </c>
      <c r="B2" s="183" t="s">
        <v>1</v>
      </c>
      <c r="C2" s="217" t="s">
        <v>2</v>
      </c>
      <c r="D2" s="220" t="s">
        <v>3</v>
      </c>
      <c r="E2" s="217" t="s">
        <v>4</v>
      </c>
      <c r="F2" s="223" t="s">
        <v>9</v>
      </c>
      <c r="G2" s="224"/>
      <c r="H2" s="229" t="s">
        <v>5</v>
      </c>
      <c r="I2" s="230"/>
      <c r="J2" s="230"/>
      <c r="K2" s="230"/>
      <c r="L2" s="230"/>
      <c r="M2" s="230"/>
      <c r="N2" s="231"/>
      <c r="O2" s="273" t="s">
        <v>6</v>
      </c>
      <c r="P2" s="274"/>
      <c r="Q2" s="274"/>
      <c r="R2" s="275"/>
      <c r="S2" s="235" t="s">
        <v>8</v>
      </c>
      <c r="T2" s="236"/>
      <c r="U2" s="236"/>
      <c r="V2" s="237"/>
      <c r="W2" s="223" t="s">
        <v>7</v>
      </c>
      <c r="X2" s="224"/>
      <c r="Y2" s="165" t="s">
        <v>10</v>
      </c>
      <c r="Z2" s="166"/>
      <c r="AA2" s="166"/>
      <c r="AB2" s="166"/>
      <c r="AC2" s="167"/>
      <c r="AD2" s="165" t="s">
        <v>11</v>
      </c>
      <c r="AE2" s="166"/>
      <c r="AF2" s="166"/>
      <c r="AG2" s="167"/>
      <c r="AH2" s="42"/>
      <c r="AI2" s="42"/>
    </row>
    <row r="3" spans="1:35" ht="15" customHeight="1" x14ac:dyDescent="0.25">
      <c r="A3" s="184"/>
      <c r="B3" s="184"/>
      <c r="C3" s="218"/>
      <c r="D3" s="221"/>
      <c r="E3" s="218"/>
      <c r="F3" s="225"/>
      <c r="G3" s="226"/>
      <c r="H3" s="216" t="s">
        <v>12</v>
      </c>
      <c r="I3" s="270" t="s">
        <v>13</v>
      </c>
      <c r="J3" s="270" t="s">
        <v>14</v>
      </c>
      <c r="K3" s="238" t="s">
        <v>15</v>
      </c>
      <c r="L3" s="239"/>
      <c r="M3" s="238" t="s">
        <v>16</v>
      </c>
      <c r="N3" s="239"/>
      <c r="O3" s="276" t="s">
        <v>17</v>
      </c>
      <c r="P3" s="277"/>
      <c r="Q3" s="277"/>
      <c r="R3" s="278"/>
      <c r="S3" s="243" t="s">
        <v>18</v>
      </c>
      <c r="T3" s="244"/>
      <c r="U3" s="223" t="s">
        <v>19</v>
      </c>
      <c r="V3" s="224"/>
      <c r="W3" s="225"/>
      <c r="X3" s="226"/>
      <c r="Y3" s="261" t="s">
        <v>20</v>
      </c>
      <c r="Z3" s="262"/>
      <c r="AA3" s="258" t="s">
        <v>21</v>
      </c>
      <c r="AB3" s="282" t="s">
        <v>22</v>
      </c>
      <c r="AC3" s="191" t="s">
        <v>23</v>
      </c>
      <c r="AD3" s="253" t="s">
        <v>20</v>
      </c>
      <c r="AE3" s="254"/>
      <c r="AF3" s="223" t="s">
        <v>24</v>
      </c>
      <c r="AG3" s="224"/>
      <c r="AH3" s="42"/>
      <c r="AI3" s="42"/>
    </row>
    <row r="4" spans="1:35" ht="80.25" customHeight="1" x14ac:dyDescent="0.25">
      <c r="A4" s="184"/>
      <c r="B4" s="184"/>
      <c r="C4" s="218"/>
      <c r="D4" s="221"/>
      <c r="E4" s="218"/>
      <c r="F4" s="227"/>
      <c r="G4" s="228"/>
      <c r="H4" s="184"/>
      <c r="I4" s="271"/>
      <c r="J4" s="271"/>
      <c r="K4" s="247" t="s">
        <v>25</v>
      </c>
      <c r="L4" s="279" t="s">
        <v>22</v>
      </c>
      <c r="M4" s="247" t="s">
        <v>25</v>
      </c>
      <c r="N4" s="279" t="s">
        <v>22</v>
      </c>
      <c r="O4" s="247" t="s">
        <v>25</v>
      </c>
      <c r="P4" s="279" t="s">
        <v>22</v>
      </c>
      <c r="Q4" s="273" t="s">
        <v>26</v>
      </c>
      <c r="R4" s="275"/>
      <c r="S4" s="245"/>
      <c r="T4" s="246"/>
      <c r="U4" s="227"/>
      <c r="V4" s="228"/>
      <c r="W4" s="227"/>
      <c r="X4" s="228"/>
      <c r="Y4" s="263"/>
      <c r="Z4" s="264"/>
      <c r="AA4" s="259"/>
      <c r="AB4" s="283"/>
      <c r="AC4" s="192"/>
      <c r="AD4" s="255" t="s">
        <v>27</v>
      </c>
      <c r="AE4" s="258" t="s">
        <v>13</v>
      </c>
      <c r="AF4" s="227"/>
      <c r="AG4" s="228"/>
      <c r="AH4" s="42"/>
      <c r="AI4" s="42"/>
    </row>
    <row r="5" spans="1:35" ht="14.45" customHeight="1" x14ac:dyDescent="0.25">
      <c r="A5" s="184"/>
      <c r="B5" s="184"/>
      <c r="C5" s="218"/>
      <c r="D5" s="221"/>
      <c r="E5" s="218"/>
      <c r="F5" s="285" t="s">
        <v>25</v>
      </c>
      <c r="G5" s="279" t="s">
        <v>22</v>
      </c>
      <c r="H5" s="184"/>
      <c r="I5" s="271"/>
      <c r="J5" s="271"/>
      <c r="K5" s="248"/>
      <c r="L5" s="280"/>
      <c r="M5" s="248"/>
      <c r="N5" s="280"/>
      <c r="O5" s="248"/>
      <c r="P5" s="280"/>
      <c r="Q5" s="247" t="s">
        <v>25</v>
      </c>
      <c r="R5" s="191" t="s">
        <v>28</v>
      </c>
      <c r="S5" s="247" t="s">
        <v>25</v>
      </c>
      <c r="T5" s="279" t="s">
        <v>22</v>
      </c>
      <c r="U5" s="247" t="s">
        <v>25</v>
      </c>
      <c r="V5" s="279" t="s">
        <v>22</v>
      </c>
      <c r="W5" s="247" t="s">
        <v>25</v>
      </c>
      <c r="X5" s="279" t="s">
        <v>22</v>
      </c>
      <c r="Y5" s="247" t="s">
        <v>25</v>
      </c>
      <c r="Z5" s="279" t="s">
        <v>22</v>
      </c>
      <c r="AA5" s="259"/>
      <c r="AB5" s="283"/>
      <c r="AC5" s="192"/>
      <c r="AD5" s="256"/>
      <c r="AE5" s="259"/>
      <c r="AF5" s="247" t="s">
        <v>25</v>
      </c>
      <c r="AG5" s="279" t="s">
        <v>22</v>
      </c>
      <c r="AH5" s="42"/>
      <c r="AI5" s="42"/>
    </row>
    <row r="6" spans="1:35" ht="54" customHeight="1" x14ac:dyDescent="0.25">
      <c r="A6" s="185"/>
      <c r="B6" s="185"/>
      <c r="C6" s="219"/>
      <c r="D6" s="222"/>
      <c r="E6" s="219"/>
      <c r="F6" s="286"/>
      <c r="G6" s="281"/>
      <c r="H6" s="185"/>
      <c r="I6" s="272"/>
      <c r="J6" s="272"/>
      <c r="K6" s="249"/>
      <c r="L6" s="281"/>
      <c r="M6" s="249"/>
      <c r="N6" s="281"/>
      <c r="O6" s="249"/>
      <c r="P6" s="281"/>
      <c r="Q6" s="249"/>
      <c r="R6" s="193"/>
      <c r="S6" s="249"/>
      <c r="T6" s="281"/>
      <c r="U6" s="249"/>
      <c r="V6" s="281"/>
      <c r="W6" s="249"/>
      <c r="X6" s="281"/>
      <c r="Y6" s="249"/>
      <c r="Z6" s="281"/>
      <c r="AA6" s="260"/>
      <c r="AB6" s="284"/>
      <c r="AC6" s="193"/>
      <c r="AD6" s="257"/>
      <c r="AE6" s="260"/>
      <c r="AF6" s="249"/>
      <c r="AG6" s="281"/>
      <c r="AH6" s="42"/>
      <c r="AI6" s="42"/>
    </row>
    <row r="7" spans="1:35" ht="14.45" customHeight="1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7526.6</v>
      </c>
      <c r="D8" s="65">
        <f>D9+D21+D40+D55+D72+D79+D90+D64+D102</f>
        <v>6828</v>
      </c>
      <c r="E8" s="62">
        <f>IF(C8=0,0,D8/C8*100)</f>
        <v>90.718252597454367</v>
      </c>
      <c r="F8" s="65">
        <f>F9+F21+F40+F55+F72+F79+F90+F64+F102</f>
        <v>4619</v>
      </c>
      <c r="G8" s="62">
        <f>IF(D8=0,0,F8/D8*100)</f>
        <v>67.647920328060934</v>
      </c>
      <c r="H8" s="106">
        <f>K8+M8</f>
        <v>6179</v>
      </c>
      <c r="I8" s="62">
        <f>IF(D8=0,0,H8/D8*100)</f>
        <v>90.495020503807851</v>
      </c>
      <c r="J8" s="62">
        <f>IF(C8=0,0,H8/C8*100)</f>
        <v>82.09550128876252</v>
      </c>
      <c r="K8" s="65">
        <f>K9+K21+K40+K55+K72+K79+K90+K64+K102</f>
        <v>3690</v>
      </c>
      <c r="L8" s="62">
        <f>IF(D8=0,0,K8/D8*100)</f>
        <v>54.04217926186292</v>
      </c>
      <c r="M8" s="65">
        <f>M9+M21+M40+M55+M72+M79+M90+M64+M102</f>
        <v>2489</v>
      </c>
      <c r="N8" s="62">
        <f>IF(D8=0,0,M8/D8*100)</f>
        <v>36.452841241944931</v>
      </c>
      <c r="O8" s="65">
        <f>O9+O21+O40+O55+O72+O79+O90+O64+O102</f>
        <v>649</v>
      </c>
      <c r="P8" s="62">
        <f>IF(D8=0,0,O8/D8*100)</f>
        <v>9.5049794961921492</v>
      </c>
      <c r="Q8" s="65">
        <f>Q9+Q21+Q40+Q55+Q72+Q79+Q90+Q64+Q102</f>
        <v>104</v>
      </c>
      <c r="R8" s="62">
        <f>IF(O8=0,0,Q8/O8*100)</f>
        <v>16.024653312788907</v>
      </c>
      <c r="S8" s="65">
        <f>S9+S21+S40+S55+S72+S79+S90+S64+S102</f>
        <v>1048</v>
      </c>
      <c r="T8" s="62">
        <f>IF(D8=0,0,S8/D8*100)</f>
        <v>15.348564733450498</v>
      </c>
      <c r="U8" s="65">
        <f>U9+U21+U40+U55+U72+U79+U90+U64+U102</f>
        <v>652</v>
      </c>
      <c r="V8" s="62">
        <f>IF(D8=0,0,U8/D8*100)</f>
        <v>9.5489162272993564</v>
      </c>
      <c r="W8" s="65">
        <f>W9+W21+W40+W55+W72+W79+W90+W64+W102</f>
        <v>365</v>
      </c>
      <c r="X8" s="62">
        <f>IF(D8=0,0,W8/D8*100)</f>
        <v>5.3456356180433513</v>
      </c>
      <c r="Y8" s="65">
        <f>Y9+Y21+Y40+Y55+Y72+Y79+Y90+Y64+Y102</f>
        <v>1034</v>
      </c>
      <c r="Z8" s="62">
        <f>IF(D8=0,0,Y8/D8*100)</f>
        <v>15.143526654950204</v>
      </c>
      <c r="AA8" s="65">
        <f>AA9+AA21+AA40+AA55+AA72+AA79+AA90+AA64+AA102</f>
        <v>172</v>
      </c>
      <c r="AB8" s="62">
        <f>IF(D8=0,0,AA8/D8*100)</f>
        <v>2.5190392501464558</v>
      </c>
      <c r="AC8" s="62">
        <f>IF(Y8=0,0,AA8/Y8*100)</f>
        <v>16.634429400386846</v>
      </c>
      <c r="AD8" s="65">
        <f>AD9+AD21+AD40+AD55+AD72+AD79+AD90+AD64+AD102</f>
        <v>927</v>
      </c>
      <c r="AE8" s="62">
        <f>IF(D8=0,0,AD8/D8*100)</f>
        <v>13.576449912126536</v>
      </c>
      <c r="AF8" s="65">
        <f>AF9+AF21+AF40+AF55+AF72+AF79+AF90+AF64+AF102</f>
        <v>6</v>
      </c>
      <c r="AG8" s="60">
        <f>IF(D8=0,0,AF8/D8*100)</f>
        <v>8.7873462214411238E-2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586.1</v>
      </c>
      <c r="D9" s="10">
        <f>SUM(D10:D20)</f>
        <v>518</v>
      </c>
      <c r="E9" s="43">
        <f>IF(C9=0,0,D9/C9*100)</f>
        <v>88.380822385258483</v>
      </c>
      <c r="F9" s="10">
        <f>SUM(F10:F20)</f>
        <v>445</v>
      </c>
      <c r="G9" s="43">
        <f>IF(D9=0,0,F9/D9*100)</f>
        <v>85.907335907335906</v>
      </c>
      <c r="H9" s="106">
        <f>K9+M9</f>
        <v>485</v>
      </c>
      <c r="I9" s="43">
        <f>IF(D9=0,0,H9/D9*100)</f>
        <v>93.629343629343637</v>
      </c>
      <c r="J9" s="43">
        <f>IF(C9=0,0,H9/C9*100)</f>
        <v>82.750383893533524</v>
      </c>
      <c r="K9" s="10">
        <f>SUM(K10:K20)</f>
        <v>309</v>
      </c>
      <c r="L9" s="43">
        <f>IF(D9=0,0,K9/D9*100)</f>
        <v>59.652509652509657</v>
      </c>
      <c r="M9" s="10">
        <f>SUM(M10:M20)</f>
        <v>176</v>
      </c>
      <c r="N9" s="43">
        <f>IF(D9=0,0,M9/D9*100)</f>
        <v>33.976833976833973</v>
      </c>
      <c r="O9" s="10">
        <f>SUM(O10:O20)</f>
        <v>33</v>
      </c>
      <c r="P9" s="43">
        <f>IF(D9=0,0,O9/D9*100)</f>
        <v>6.3706563706563708</v>
      </c>
      <c r="Q9" s="10">
        <f>SUM(Q10:Q20)</f>
        <v>8</v>
      </c>
      <c r="R9" s="43">
        <f>IF(O9=0,0,Q9/O9*100)</f>
        <v>24.242424242424242</v>
      </c>
      <c r="S9" s="10">
        <f>SUM(S10:S20)</f>
        <v>81</v>
      </c>
      <c r="T9" s="43">
        <f>IF(D9=0,0,S9/D9*100)</f>
        <v>15.637065637065636</v>
      </c>
      <c r="U9" s="10">
        <f>SUM(U10:U20)</f>
        <v>84</v>
      </c>
      <c r="V9" s="43">
        <f>IF(D9=0,0,U9/D9*100)</f>
        <v>16.216216216216218</v>
      </c>
      <c r="W9" s="10">
        <f>SUM(W10:W20)</f>
        <v>15</v>
      </c>
      <c r="X9" s="43">
        <f>IF(D9=0,0,W9/D9*100)</f>
        <v>2.8957528957528957</v>
      </c>
      <c r="Y9" s="10">
        <f>SUM(Y10:Y20)</f>
        <v>109</v>
      </c>
      <c r="Z9" s="43">
        <f>IF(D9=0,0,Y9/D9*100)</f>
        <v>21.042471042471043</v>
      </c>
      <c r="AA9" s="10">
        <f>SUM(AA10:AA20)</f>
        <v>10</v>
      </c>
      <c r="AB9" s="43">
        <f>IF(D9=0,0,AA9/D9*100)</f>
        <v>1.9305019305019304</v>
      </c>
      <c r="AC9" s="43">
        <f>IF(Y9=0,0,AA9/Y9*100)</f>
        <v>9.1743119266055047</v>
      </c>
      <c r="AD9" s="10">
        <f>SUM(AD10:AD20)</f>
        <v>105</v>
      </c>
      <c r="AE9" s="43">
        <f>IF(D9=0,0,AD9/D9*100)</f>
        <v>20.27027027027027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8</v>
      </c>
      <c r="D10" s="35">
        <v>8</v>
      </c>
      <c r="E10" s="32">
        <f>IF(C10=0,0,D10/C10*100)</f>
        <v>100</v>
      </c>
      <c r="F10" s="35">
        <v>7</v>
      </c>
      <c r="G10" s="32">
        <f>IF(D10=0,0,F10/D10*100)</f>
        <v>87.5</v>
      </c>
      <c r="H10" s="106">
        <f>K10+M10</f>
        <v>8</v>
      </c>
      <c r="I10" s="32">
        <f>IF(D10=0,0,H10/D10*100)</f>
        <v>100</v>
      </c>
      <c r="J10" s="32">
        <f>IF(C10=0,0,H10/C10*100)</f>
        <v>100</v>
      </c>
      <c r="K10" s="35">
        <v>6</v>
      </c>
      <c r="L10" s="32">
        <f>IF(D10=0,0,K10/D10*100)</f>
        <v>75</v>
      </c>
      <c r="M10" s="35">
        <v>2</v>
      </c>
      <c r="N10" s="32">
        <f>IF(D10=0,0,M10/D10*100)</f>
        <v>25</v>
      </c>
      <c r="O10" s="35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1</v>
      </c>
      <c r="T10" s="32">
        <f>IF(D10=0,0,S10/D10*100)</f>
        <v>12.5</v>
      </c>
      <c r="U10" s="35">
        <v>1</v>
      </c>
      <c r="V10" s="32">
        <f>IF(D10=0,0,U10/D10*100)</f>
        <v>12.5</v>
      </c>
      <c r="W10" s="35">
        <v>0</v>
      </c>
      <c r="X10" s="32">
        <f>IF(D10=0,0,W10/D10*100)</f>
        <v>0</v>
      </c>
      <c r="Y10" s="35">
        <v>2</v>
      </c>
      <c r="Z10" s="32">
        <f>IF(D10=0,0,Y10/D10*100)</f>
        <v>25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35</v>
      </c>
      <c r="D11" s="35">
        <v>29</v>
      </c>
      <c r="E11" s="32">
        <f>IF(C11=0,0,D11/C11*100)</f>
        <v>82.857142857142861</v>
      </c>
      <c r="F11" s="35">
        <v>19</v>
      </c>
      <c r="G11" s="32">
        <f>IF(D11=0,0,F11/D11*100)</f>
        <v>65.517241379310349</v>
      </c>
      <c r="H11" s="106">
        <f t="shared" ref="H11:H78" si="0">K11+M11</f>
        <v>26</v>
      </c>
      <c r="I11" s="32">
        <f>IF(D11=0,0,H11/D11*100)</f>
        <v>89.65517241379311</v>
      </c>
      <c r="J11" s="32">
        <f>IF(C11=0,0,H11/C11*100)</f>
        <v>74.285714285714292</v>
      </c>
      <c r="K11" s="35">
        <v>12</v>
      </c>
      <c r="L11" s="32">
        <f>IF(D11=0,0,K11/D11*100)</f>
        <v>41.379310344827587</v>
      </c>
      <c r="M11" s="35">
        <v>14</v>
      </c>
      <c r="N11" s="32">
        <f>IF(D11=0,0,M11/D11*100)</f>
        <v>48.275862068965516</v>
      </c>
      <c r="O11" s="35">
        <f t="shared" ref="O11:O20" si="1">D11-H11</f>
        <v>3</v>
      </c>
      <c r="P11" s="32">
        <f>IF(D11=0,0,O11/D11*100)</f>
        <v>10.344827586206897</v>
      </c>
      <c r="Q11" s="35">
        <v>3</v>
      </c>
      <c r="R11" s="32">
        <f>IF(O11=0,0,Q11/O11*100)</f>
        <v>100</v>
      </c>
      <c r="S11" s="35">
        <v>2</v>
      </c>
      <c r="T11" s="32">
        <f>IF(D11=0,0,S11/D11*100)</f>
        <v>6.8965517241379306</v>
      </c>
      <c r="U11" s="35">
        <v>7</v>
      </c>
      <c r="V11" s="32">
        <f>IF(D11=0,0,U11/D11*100)</f>
        <v>24.137931034482758</v>
      </c>
      <c r="W11" s="35">
        <v>0</v>
      </c>
      <c r="X11" s="32">
        <f>IF(D11=0,0,W11/D11*100)</f>
        <v>0</v>
      </c>
      <c r="Y11" s="35">
        <v>6</v>
      </c>
      <c r="Z11" s="32">
        <f>IF(D11=0,0,Y11/D11*100)</f>
        <v>20.689655172413794</v>
      </c>
      <c r="AA11" s="35">
        <v>1</v>
      </c>
      <c r="AB11" s="32">
        <f>IF(D11=0,0,AA11/D11*100)</f>
        <v>3.4482758620689653</v>
      </c>
      <c r="AC11" s="32">
        <f>IF(Y11=0,0,AA11/Y11*100)</f>
        <v>16.666666666666664</v>
      </c>
      <c r="AD11" s="35">
        <v>4</v>
      </c>
      <c r="AE11" s="32">
        <f>IF(D11=0,0,AD11/D11*100)</f>
        <v>13.793103448275861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44</v>
      </c>
      <c r="D12" s="35">
        <v>41</v>
      </c>
      <c r="E12" s="32">
        <f t="shared" ref="E12:E78" si="2">IF(C12=0,0,D12/C12*100)</f>
        <v>93.181818181818173</v>
      </c>
      <c r="F12" s="35">
        <v>35</v>
      </c>
      <c r="G12" s="32">
        <f t="shared" ref="G12:G78" si="3">IF(D12=0,0,F12/D12*100)</f>
        <v>85.365853658536579</v>
      </c>
      <c r="H12" s="106">
        <f t="shared" si="0"/>
        <v>37</v>
      </c>
      <c r="I12" s="32">
        <f t="shared" ref="I12:I78" si="4">IF(D12=0,0,H12/D12*100)</f>
        <v>90.243902439024396</v>
      </c>
      <c r="J12" s="32">
        <f t="shared" ref="J12:J78" si="5">IF(C12=0,0,H12/C12*100)</f>
        <v>84.090909090909093</v>
      </c>
      <c r="K12" s="35">
        <v>27</v>
      </c>
      <c r="L12" s="32">
        <f t="shared" ref="L12:L79" si="6">IF(D12=0,0,K12/D12*100)</f>
        <v>65.853658536585371</v>
      </c>
      <c r="M12" s="35">
        <v>10</v>
      </c>
      <c r="N12" s="32">
        <f t="shared" ref="N12:N78" si="7">IF(D12=0,0,M12/D12*100)</f>
        <v>24.390243902439025</v>
      </c>
      <c r="O12" s="35">
        <f t="shared" si="1"/>
        <v>4</v>
      </c>
      <c r="P12" s="32">
        <f t="shared" ref="P12:P78" si="8">IF(D12=0,0,O12/D12*100)</f>
        <v>9.7560975609756095</v>
      </c>
      <c r="Q12" s="35">
        <v>1</v>
      </c>
      <c r="R12" s="32">
        <f t="shared" ref="R12:R79" si="9">IF(O12=0,0,Q12/O12*100)</f>
        <v>25</v>
      </c>
      <c r="S12" s="35">
        <v>3</v>
      </c>
      <c r="T12" s="32">
        <f t="shared" ref="T12:T78" si="10">IF(D12=0,0,S12/D12*100)</f>
        <v>7.3170731707317067</v>
      </c>
      <c r="U12" s="35">
        <v>3</v>
      </c>
      <c r="V12" s="32">
        <f t="shared" ref="V12:V79" si="11">IF(D12=0,0,U12/D12*100)</f>
        <v>7.3170731707317067</v>
      </c>
      <c r="W12" s="35">
        <v>0</v>
      </c>
      <c r="X12" s="32">
        <f t="shared" ref="X12:X78" si="12">IF(D12=0,0,W12/D12*100)</f>
        <v>0</v>
      </c>
      <c r="Y12" s="35">
        <v>5</v>
      </c>
      <c r="Z12" s="32">
        <f t="shared" ref="Z12:Z78" si="13">IF(D12=0,0,Y12/D12*100)</f>
        <v>12.195121951219512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3</v>
      </c>
      <c r="AE12" s="32">
        <f t="shared" ref="AE12:AE79" si="16">IF(D12=0,0,AD12/D12*100)</f>
        <v>7.3170731707317067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151</v>
      </c>
      <c r="D13" s="35">
        <v>136</v>
      </c>
      <c r="E13" s="32">
        <f t="shared" si="2"/>
        <v>90.066225165562912</v>
      </c>
      <c r="F13" s="35">
        <v>119</v>
      </c>
      <c r="G13" s="32">
        <f t="shared" si="3"/>
        <v>87.5</v>
      </c>
      <c r="H13" s="106">
        <f t="shared" si="0"/>
        <v>130</v>
      </c>
      <c r="I13" s="32">
        <f t="shared" si="4"/>
        <v>95.588235294117652</v>
      </c>
      <c r="J13" s="32">
        <f t="shared" si="5"/>
        <v>86.092715231788077</v>
      </c>
      <c r="K13" s="35">
        <v>84</v>
      </c>
      <c r="L13" s="32">
        <f t="shared" si="6"/>
        <v>61.764705882352942</v>
      </c>
      <c r="M13" s="35">
        <v>46</v>
      </c>
      <c r="N13" s="32">
        <f t="shared" si="7"/>
        <v>33.82352941176471</v>
      </c>
      <c r="O13" s="35">
        <f t="shared" si="1"/>
        <v>6</v>
      </c>
      <c r="P13" s="32">
        <f t="shared" si="8"/>
        <v>4.4117647058823533</v>
      </c>
      <c r="Q13" s="35">
        <v>3</v>
      </c>
      <c r="R13" s="32">
        <f t="shared" si="9"/>
        <v>50</v>
      </c>
      <c r="S13" s="35">
        <v>26</v>
      </c>
      <c r="T13" s="32">
        <f t="shared" si="10"/>
        <v>19.117647058823529</v>
      </c>
      <c r="U13" s="35">
        <v>22</v>
      </c>
      <c r="V13" s="32">
        <f t="shared" si="11"/>
        <v>16.176470588235293</v>
      </c>
      <c r="W13" s="35">
        <v>6</v>
      </c>
      <c r="X13" s="32">
        <f t="shared" si="12"/>
        <v>4.4117647058823533</v>
      </c>
      <c r="Y13" s="35">
        <v>18</v>
      </c>
      <c r="Z13" s="32">
        <f t="shared" si="13"/>
        <v>13.23529411764706</v>
      </c>
      <c r="AA13" s="35">
        <v>4</v>
      </c>
      <c r="AB13" s="32">
        <f t="shared" si="14"/>
        <v>2.9411764705882351</v>
      </c>
      <c r="AC13" s="32">
        <f t="shared" si="15"/>
        <v>22.222222222222221</v>
      </c>
      <c r="AD13" s="35">
        <v>20</v>
      </c>
      <c r="AE13" s="32">
        <f t="shared" si="16"/>
        <v>14.705882352941178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57</v>
      </c>
      <c r="D14" s="35">
        <v>55</v>
      </c>
      <c r="E14" s="32">
        <f t="shared" si="2"/>
        <v>96.491228070175438</v>
      </c>
      <c r="F14" s="35">
        <v>43</v>
      </c>
      <c r="G14" s="32">
        <f t="shared" si="3"/>
        <v>78.181818181818187</v>
      </c>
      <c r="H14" s="106">
        <f t="shared" si="0"/>
        <v>50</v>
      </c>
      <c r="I14" s="32">
        <f t="shared" si="4"/>
        <v>90.909090909090907</v>
      </c>
      <c r="J14" s="32">
        <f t="shared" si="5"/>
        <v>87.719298245614027</v>
      </c>
      <c r="K14" s="35">
        <v>33</v>
      </c>
      <c r="L14" s="32">
        <f t="shared" si="6"/>
        <v>60</v>
      </c>
      <c r="M14" s="35">
        <v>17</v>
      </c>
      <c r="N14" s="32">
        <f t="shared" si="7"/>
        <v>30.909090909090907</v>
      </c>
      <c r="O14" s="35">
        <f t="shared" si="1"/>
        <v>5</v>
      </c>
      <c r="P14" s="32">
        <f t="shared" si="8"/>
        <v>9.0909090909090917</v>
      </c>
      <c r="Q14" s="35">
        <v>0</v>
      </c>
      <c r="R14" s="32">
        <f t="shared" si="9"/>
        <v>0</v>
      </c>
      <c r="S14" s="35">
        <v>14</v>
      </c>
      <c r="T14" s="32">
        <f t="shared" si="10"/>
        <v>25.454545454545453</v>
      </c>
      <c r="U14" s="35">
        <v>3</v>
      </c>
      <c r="V14" s="32">
        <f t="shared" si="11"/>
        <v>5.4545454545454541</v>
      </c>
      <c r="W14" s="35">
        <v>1</v>
      </c>
      <c r="X14" s="32">
        <f t="shared" si="12"/>
        <v>1.8181818181818181</v>
      </c>
      <c r="Y14" s="35">
        <v>24</v>
      </c>
      <c r="Z14" s="32">
        <f t="shared" si="13"/>
        <v>43.636363636363633</v>
      </c>
      <c r="AA14" s="35">
        <v>0</v>
      </c>
      <c r="AB14" s="32">
        <f t="shared" si="14"/>
        <v>0</v>
      </c>
      <c r="AC14" s="32">
        <f t="shared" si="15"/>
        <v>0</v>
      </c>
      <c r="AD14" s="35">
        <v>10</v>
      </c>
      <c r="AE14" s="32">
        <f t="shared" si="16"/>
        <v>18.181818181818183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166</v>
      </c>
      <c r="D15" s="35">
        <v>142</v>
      </c>
      <c r="E15" s="32">
        <f t="shared" si="2"/>
        <v>85.542168674698786</v>
      </c>
      <c r="F15" s="35">
        <v>125</v>
      </c>
      <c r="G15" s="32">
        <f t="shared" si="3"/>
        <v>88.028169014084511</v>
      </c>
      <c r="H15" s="106">
        <f t="shared" si="0"/>
        <v>132</v>
      </c>
      <c r="I15" s="32">
        <f t="shared" si="4"/>
        <v>92.957746478873233</v>
      </c>
      <c r="J15" s="32">
        <f t="shared" si="5"/>
        <v>79.518072289156621</v>
      </c>
      <c r="K15" s="35">
        <v>88</v>
      </c>
      <c r="L15" s="32">
        <f t="shared" si="6"/>
        <v>61.971830985915489</v>
      </c>
      <c r="M15" s="35">
        <v>44</v>
      </c>
      <c r="N15" s="32">
        <f t="shared" si="7"/>
        <v>30.985915492957744</v>
      </c>
      <c r="O15" s="35">
        <f t="shared" si="1"/>
        <v>10</v>
      </c>
      <c r="P15" s="32">
        <f t="shared" si="8"/>
        <v>7.042253521126761</v>
      </c>
      <c r="Q15" s="35">
        <v>1</v>
      </c>
      <c r="R15" s="32">
        <f t="shared" si="9"/>
        <v>10</v>
      </c>
      <c r="S15" s="35">
        <v>23</v>
      </c>
      <c r="T15" s="32">
        <f t="shared" si="10"/>
        <v>16.197183098591552</v>
      </c>
      <c r="U15" s="35">
        <v>23</v>
      </c>
      <c r="V15" s="32">
        <f t="shared" si="11"/>
        <v>16.197183098591552</v>
      </c>
      <c r="W15" s="35">
        <v>3</v>
      </c>
      <c r="X15" s="32">
        <f t="shared" si="12"/>
        <v>2.112676056338028</v>
      </c>
      <c r="Y15" s="35">
        <v>34</v>
      </c>
      <c r="Z15" s="32">
        <f t="shared" si="13"/>
        <v>23.943661971830984</v>
      </c>
      <c r="AA15" s="35">
        <v>1</v>
      </c>
      <c r="AB15" s="32">
        <f t="shared" si="14"/>
        <v>0.70422535211267612</v>
      </c>
      <c r="AC15" s="32">
        <f t="shared" si="15"/>
        <v>2.9411764705882351</v>
      </c>
      <c r="AD15" s="35">
        <v>43</v>
      </c>
      <c r="AE15" s="32">
        <f t="shared" si="16"/>
        <v>30.281690140845068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24.1</v>
      </c>
      <c r="D16" s="35">
        <v>20</v>
      </c>
      <c r="E16" s="32">
        <f t="shared" si="2"/>
        <v>82.987551867219906</v>
      </c>
      <c r="F16" s="35">
        <v>20</v>
      </c>
      <c r="G16" s="32">
        <f t="shared" si="3"/>
        <v>100</v>
      </c>
      <c r="H16" s="106">
        <f t="shared" si="0"/>
        <v>19</v>
      </c>
      <c r="I16" s="32">
        <f t="shared" si="4"/>
        <v>95</v>
      </c>
      <c r="J16" s="32">
        <f t="shared" si="5"/>
        <v>78.838174273858925</v>
      </c>
      <c r="K16" s="35">
        <v>15</v>
      </c>
      <c r="L16" s="32">
        <f t="shared" si="6"/>
        <v>75</v>
      </c>
      <c r="M16" s="35">
        <v>4</v>
      </c>
      <c r="N16" s="32">
        <f t="shared" si="7"/>
        <v>20</v>
      </c>
      <c r="O16" s="35">
        <f t="shared" si="1"/>
        <v>1</v>
      </c>
      <c r="P16" s="32">
        <f t="shared" si="8"/>
        <v>5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10</v>
      </c>
      <c r="V16" s="32">
        <f t="shared" si="11"/>
        <v>50</v>
      </c>
      <c r="W16" s="35">
        <v>0</v>
      </c>
      <c r="X16" s="32">
        <f t="shared" si="12"/>
        <v>0</v>
      </c>
      <c r="Y16" s="35">
        <v>1</v>
      </c>
      <c r="Z16" s="32">
        <f t="shared" si="13"/>
        <v>5</v>
      </c>
      <c r="AA16" s="35">
        <v>0</v>
      </c>
      <c r="AB16" s="32">
        <f t="shared" si="14"/>
        <v>0</v>
      </c>
      <c r="AC16" s="32">
        <f t="shared" si="15"/>
        <v>0</v>
      </c>
      <c r="AD16" s="35">
        <v>2</v>
      </c>
      <c r="AE16" s="32">
        <f t="shared" si="16"/>
        <v>10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9</v>
      </c>
      <c r="D17" s="35">
        <v>7</v>
      </c>
      <c r="E17" s="32">
        <f t="shared" si="2"/>
        <v>77.777777777777786</v>
      </c>
      <c r="F17" s="35">
        <v>5</v>
      </c>
      <c r="G17" s="32">
        <f t="shared" si="3"/>
        <v>71.428571428571431</v>
      </c>
      <c r="H17" s="106">
        <f t="shared" si="0"/>
        <v>7</v>
      </c>
      <c r="I17" s="32">
        <f t="shared" si="4"/>
        <v>100</v>
      </c>
      <c r="J17" s="32">
        <f t="shared" si="5"/>
        <v>77.777777777777786</v>
      </c>
      <c r="K17" s="35">
        <v>7</v>
      </c>
      <c r="L17" s="32">
        <f t="shared" si="6"/>
        <v>100</v>
      </c>
      <c r="M17" s="35">
        <v>0</v>
      </c>
      <c r="N17" s="32">
        <f t="shared" si="7"/>
        <v>0</v>
      </c>
      <c r="O17" s="35">
        <f t="shared" si="1"/>
        <v>0</v>
      </c>
      <c r="P17" s="32">
        <f t="shared" si="8"/>
        <v>0</v>
      </c>
      <c r="Q17" s="35">
        <v>0</v>
      </c>
      <c r="R17" s="32">
        <f t="shared" si="9"/>
        <v>0</v>
      </c>
      <c r="S17" s="35">
        <v>1</v>
      </c>
      <c r="T17" s="32">
        <f t="shared" si="10"/>
        <v>14.285714285714285</v>
      </c>
      <c r="U17" s="35">
        <v>0</v>
      </c>
      <c r="V17" s="32">
        <f t="shared" si="11"/>
        <v>0</v>
      </c>
      <c r="W17" s="35">
        <v>1</v>
      </c>
      <c r="X17" s="32">
        <f t="shared" si="12"/>
        <v>14.285714285714285</v>
      </c>
      <c r="Y17" s="35">
        <v>3</v>
      </c>
      <c r="Z17" s="32">
        <f t="shared" si="13"/>
        <v>42.857142857142854</v>
      </c>
      <c r="AA17" s="35">
        <v>1</v>
      </c>
      <c r="AB17" s="32">
        <f t="shared" si="14"/>
        <v>14.285714285714285</v>
      </c>
      <c r="AC17" s="32">
        <f t="shared" si="15"/>
        <v>33.333333333333329</v>
      </c>
      <c r="AD17" s="35">
        <v>3</v>
      </c>
      <c r="AE17" s="32">
        <f t="shared" si="16"/>
        <v>42.857142857142854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37</v>
      </c>
      <c r="D18" s="35">
        <v>32</v>
      </c>
      <c r="E18" s="32">
        <f t="shared" si="2"/>
        <v>86.486486486486484</v>
      </c>
      <c r="F18" s="35">
        <v>28</v>
      </c>
      <c r="G18" s="32">
        <f t="shared" si="3"/>
        <v>87.5</v>
      </c>
      <c r="H18" s="106">
        <f t="shared" si="0"/>
        <v>32</v>
      </c>
      <c r="I18" s="32">
        <f t="shared" si="4"/>
        <v>100</v>
      </c>
      <c r="J18" s="32">
        <f t="shared" si="5"/>
        <v>86.486486486486484</v>
      </c>
      <c r="K18" s="35">
        <v>18</v>
      </c>
      <c r="L18" s="32">
        <f t="shared" si="6"/>
        <v>56.25</v>
      </c>
      <c r="M18" s="35">
        <v>14</v>
      </c>
      <c r="N18" s="32">
        <f t="shared" si="7"/>
        <v>43.75</v>
      </c>
      <c r="O18" s="35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8</v>
      </c>
      <c r="T18" s="32">
        <f t="shared" si="10"/>
        <v>25</v>
      </c>
      <c r="U18" s="35">
        <v>3</v>
      </c>
      <c r="V18" s="32">
        <f t="shared" si="11"/>
        <v>9.375</v>
      </c>
      <c r="W18" s="35">
        <v>3</v>
      </c>
      <c r="X18" s="32">
        <f t="shared" si="12"/>
        <v>9.375</v>
      </c>
      <c r="Y18" s="35">
        <v>7</v>
      </c>
      <c r="Z18" s="32">
        <f t="shared" si="13"/>
        <v>21.875</v>
      </c>
      <c r="AA18" s="35">
        <v>3</v>
      </c>
      <c r="AB18" s="32">
        <f t="shared" si="14"/>
        <v>9.375</v>
      </c>
      <c r="AC18" s="32">
        <f t="shared" si="15"/>
        <v>42.857142857142854</v>
      </c>
      <c r="AD18" s="35">
        <v>10</v>
      </c>
      <c r="AE18" s="32">
        <f t="shared" si="16"/>
        <v>31.25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49</v>
      </c>
      <c r="D19" s="35">
        <v>43</v>
      </c>
      <c r="E19" s="32">
        <f t="shared" si="2"/>
        <v>87.755102040816325</v>
      </c>
      <c r="F19" s="35">
        <v>40</v>
      </c>
      <c r="G19" s="32">
        <f t="shared" si="3"/>
        <v>93.023255813953483</v>
      </c>
      <c r="H19" s="106">
        <f t="shared" si="0"/>
        <v>39</v>
      </c>
      <c r="I19" s="32">
        <f t="shared" si="4"/>
        <v>90.697674418604649</v>
      </c>
      <c r="J19" s="32">
        <f t="shared" si="5"/>
        <v>79.591836734693871</v>
      </c>
      <c r="K19" s="35">
        <v>18</v>
      </c>
      <c r="L19" s="32">
        <f t="shared" si="6"/>
        <v>41.860465116279073</v>
      </c>
      <c r="M19" s="35">
        <v>21</v>
      </c>
      <c r="N19" s="32">
        <f t="shared" si="7"/>
        <v>48.837209302325576</v>
      </c>
      <c r="O19" s="35">
        <f t="shared" si="1"/>
        <v>4</v>
      </c>
      <c r="P19" s="32">
        <f t="shared" si="8"/>
        <v>9.3023255813953494</v>
      </c>
      <c r="Q19" s="35">
        <v>0</v>
      </c>
      <c r="R19" s="32">
        <f t="shared" si="9"/>
        <v>0</v>
      </c>
      <c r="S19" s="35">
        <v>3</v>
      </c>
      <c r="T19" s="32">
        <f t="shared" si="10"/>
        <v>6.9767441860465116</v>
      </c>
      <c r="U19" s="35">
        <v>12</v>
      </c>
      <c r="V19" s="32">
        <f t="shared" si="11"/>
        <v>27.906976744186046</v>
      </c>
      <c r="W19" s="35">
        <v>1</v>
      </c>
      <c r="X19" s="32">
        <f t="shared" si="12"/>
        <v>2.3255813953488373</v>
      </c>
      <c r="Y19" s="35">
        <v>9</v>
      </c>
      <c r="Z19" s="32">
        <f t="shared" si="13"/>
        <v>20.930232558139537</v>
      </c>
      <c r="AA19" s="35">
        <v>0</v>
      </c>
      <c r="AB19" s="32">
        <f t="shared" si="14"/>
        <v>0</v>
      </c>
      <c r="AC19" s="32">
        <f t="shared" si="15"/>
        <v>0</v>
      </c>
      <c r="AD19" s="35">
        <v>10</v>
      </c>
      <c r="AE19" s="32">
        <f t="shared" si="16"/>
        <v>23.255813953488371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6</v>
      </c>
      <c r="D20" s="35">
        <v>5</v>
      </c>
      <c r="E20" s="32">
        <f t="shared" si="2"/>
        <v>83.333333333333343</v>
      </c>
      <c r="F20" s="35">
        <v>4</v>
      </c>
      <c r="G20" s="32">
        <f t="shared" si="3"/>
        <v>80</v>
      </c>
      <c r="H20" s="106">
        <f t="shared" si="0"/>
        <v>5</v>
      </c>
      <c r="I20" s="32">
        <f t="shared" si="4"/>
        <v>100</v>
      </c>
      <c r="J20" s="32">
        <f t="shared" si="5"/>
        <v>83.333333333333343</v>
      </c>
      <c r="K20" s="35">
        <v>1</v>
      </c>
      <c r="L20" s="32">
        <f t="shared" si="6"/>
        <v>20</v>
      </c>
      <c r="M20" s="35">
        <v>4</v>
      </c>
      <c r="N20" s="32">
        <f t="shared" si="7"/>
        <v>80</v>
      </c>
      <c r="O20" s="35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1934</v>
      </c>
      <c r="D21" s="10">
        <f>SUM(D22:D39)</f>
        <v>1754</v>
      </c>
      <c r="E21" s="43">
        <f>IF(C21=0,0,D21/C21*100)</f>
        <v>90.692864529472601</v>
      </c>
      <c r="F21" s="10">
        <f>SUM(F22:F39)</f>
        <v>1220</v>
      </c>
      <c r="G21" s="43">
        <f>IF(D21=0,0,F21/D21*100)</f>
        <v>69.555302166476622</v>
      </c>
      <c r="H21" s="61">
        <f>SUM(H22:H39)</f>
        <v>1638</v>
      </c>
      <c r="I21" s="43">
        <f>IF(D21=0,0,H21/D21*100)</f>
        <v>93.386545039908782</v>
      </c>
      <c r="J21" s="43">
        <f>IF(C21=0,0,H21/C21*100)</f>
        <v>84.69493278179938</v>
      </c>
      <c r="K21" s="10">
        <f>SUM(K22:K39)</f>
        <v>1110</v>
      </c>
      <c r="L21" s="43">
        <f>IF(D21=0,0,K21/D21*100)</f>
        <v>63.283922462941845</v>
      </c>
      <c r="M21" s="10">
        <f>SUM(M22:M39)</f>
        <v>528</v>
      </c>
      <c r="N21" s="43">
        <f>IF(D21=0,0,M21/D21*100)</f>
        <v>30.10262257696693</v>
      </c>
      <c r="O21" s="10">
        <f>SUM(O22:O39)</f>
        <v>116</v>
      </c>
      <c r="P21" s="43">
        <f>IF(D21=0,0,O21/D21*100)</f>
        <v>6.6134549600912198</v>
      </c>
      <c r="Q21" s="10">
        <f>SUM(Q22:Q39)</f>
        <v>33</v>
      </c>
      <c r="R21" s="43">
        <f t="shared" si="9"/>
        <v>28.448275862068968</v>
      </c>
      <c r="S21" s="10">
        <f>SUM(S22:S39)</f>
        <v>331</v>
      </c>
      <c r="T21" s="43">
        <f>IF(D21=0,0,S21/D21*100)</f>
        <v>18.871151653363739</v>
      </c>
      <c r="U21" s="10">
        <f>SUM(U22:U39)</f>
        <v>162</v>
      </c>
      <c r="V21" s="43">
        <f t="shared" si="11"/>
        <v>9.2360319270239444</v>
      </c>
      <c r="W21" s="10">
        <f>SUM(W22:W39)</f>
        <v>70</v>
      </c>
      <c r="X21" s="43">
        <f>IF(D21=0,0,W21/D21*100)</f>
        <v>3.9908779931584948</v>
      </c>
      <c r="Y21" s="10">
        <f>SUM(Y22:Y39)</f>
        <v>319</v>
      </c>
      <c r="Z21" s="43">
        <f>IF(D21=0,0,Y21/D21*100)</f>
        <v>18.187001140250857</v>
      </c>
      <c r="AA21" s="10">
        <f>SUM(AA22:AA39)</f>
        <v>50</v>
      </c>
      <c r="AB21" s="43">
        <f>IF(D21=0,0,AA21/D21*100)</f>
        <v>2.8506271379703536</v>
      </c>
      <c r="AC21" s="43">
        <f>IF(Y21=0,0,AA21/Y21*100)</f>
        <v>15.673981191222571</v>
      </c>
      <c r="AD21" s="10">
        <f>SUM(AD22:AD39)</f>
        <v>252</v>
      </c>
      <c r="AE21" s="43">
        <f t="shared" si="16"/>
        <v>14.367160775370582</v>
      </c>
      <c r="AF21" s="10">
        <f>SUM(AF22:AF39)</f>
        <v>5</v>
      </c>
      <c r="AG21" s="43">
        <f>IF(D21=0,0,AF21/D21*100)</f>
        <v>0.28506271379703535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317</v>
      </c>
      <c r="D22" s="35">
        <v>300</v>
      </c>
      <c r="E22" s="32">
        <f t="shared" si="2"/>
        <v>94.637223974763401</v>
      </c>
      <c r="F22" s="35">
        <v>198</v>
      </c>
      <c r="G22" s="32">
        <f t="shared" si="3"/>
        <v>66</v>
      </c>
      <c r="H22" s="106">
        <f t="shared" si="0"/>
        <v>285</v>
      </c>
      <c r="I22" s="32">
        <f t="shared" si="4"/>
        <v>95</v>
      </c>
      <c r="J22" s="32">
        <f t="shared" si="5"/>
        <v>89.905362776025228</v>
      </c>
      <c r="K22" s="35">
        <v>221</v>
      </c>
      <c r="L22" s="32">
        <f t="shared" si="6"/>
        <v>73.666666666666671</v>
      </c>
      <c r="M22" s="35">
        <v>64</v>
      </c>
      <c r="N22" s="32">
        <f t="shared" si="7"/>
        <v>21.333333333333336</v>
      </c>
      <c r="O22" s="35">
        <f t="shared" ref="O22:O39" si="18">D22-H22</f>
        <v>15</v>
      </c>
      <c r="P22" s="32">
        <f t="shared" si="8"/>
        <v>5</v>
      </c>
      <c r="Q22" s="35">
        <v>16</v>
      </c>
      <c r="R22" s="32">
        <f t="shared" si="9"/>
        <v>106.66666666666667</v>
      </c>
      <c r="S22" s="35">
        <v>57</v>
      </c>
      <c r="T22" s="32">
        <f t="shared" si="10"/>
        <v>19</v>
      </c>
      <c r="U22" s="35">
        <v>19</v>
      </c>
      <c r="V22" s="32">
        <f t="shared" si="11"/>
        <v>6.3333333333333339</v>
      </c>
      <c r="W22" s="35">
        <v>9</v>
      </c>
      <c r="X22" s="32">
        <f t="shared" si="12"/>
        <v>3</v>
      </c>
      <c r="Y22" s="35">
        <v>54</v>
      </c>
      <c r="Z22" s="32">
        <f t="shared" si="13"/>
        <v>18</v>
      </c>
      <c r="AA22" s="35">
        <v>3</v>
      </c>
      <c r="AB22" s="32">
        <f t="shared" si="14"/>
        <v>1</v>
      </c>
      <c r="AC22" s="32">
        <f t="shared" si="15"/>
        <v>5.5555555555555554</v>
      </c>
      <c r="AD22" s="35">
        <v>43</v>
      </c>
      <c r="AE22" s="32">
        <f t="shared" si="16"/>
        <v>14.333333333333334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60</v>
      </c>
      <c r="D23" s="35">
        <v>50</v>
      </c>
      <c r="E23" s="32">
        <f t="shared" si="2"/>
        <v>83.333333333333343</v>
      </c>
      <c r="F23" s="35">
        <v>34</v>
      </c>
      <c r="G23" s="32">
        <f t="shared" si="3"/>
        <v>68</v>
      </c>
      <c r="H23" s="106">
        <f t="shared" si="0"/>
        <v>49</v>
      </c>
      <c r="I23" s="32">
        <f t="shared" si="4"/>
        <v>98</v>
      </c>
      <c r="J23" s="32">
        <f t="shared" si="5"/>
        <v>81.666666666666671</v>
      </c>
      <c r="K23" s="35">
        <v>26</v>
      </c>
      <c r="L23" s="32">
        <f t="shared" si="6"/>
        <v>52</v>
      </c>
      <c r="M23" s="35">
        <v>23</v>
      </c>
      <c r="N23" s="32">
        <f t="shared" si="7"/>
        <v>46</v>
      </c>
      <c r="O23" s="35">
        <f t="shared" si="18"/>
        <v>1</v>
      </c>
      <c r="P23" s="32">
        <f t="shared" si="8"/>
        <v>2</v>
      </c>
      <c r="Q23" s="35">
        <v>0</v>
      </c>
      <c r="R23" s="32">
        <f t="shared" si="9"/>
        <v>0</v>
      </c>
      <c r="S23" s="35">
        <v>13</v>
      </c>
      <c r="T23" s="32">
        <f t="shared" si="10"/>
        <v>26</v>
      </c>
      <c r="U23" s="35">
        <v>9</v>
      </c>
      <c r="V23" s="32">
        <f t="shared" si="11"/>
        <v>18</v>
      </c>
      <c r="W23" s="35">
        <v>2</v>
      </c>
      <c r="X23" s="32">
        <f t="shared" si="12"/>
        <v>4</v>
      </c>
      <c r="Y23" s="35">
        <v>5</v>
      </c>
      <c r="Z23" s="32">
        <f t="shared" si="13"/>
        <v>10</v>
      </c>
      <c r="AA23" s="35">
        <v>4</v>
      </c>
      <c r="AB23" s="32">
        <f t="shared" si="14"/>
        <v>8</v>
      </c>
      <c r="AC23" s="32">
        <f t="shared" si="15"/>
        <v>80</v>
      </c>
      <c r="AD23" s="35">
        <v>15</v>
      </c>
      <c r="AE23" s="32">
        <f t="shared" si="16"/>
        <v>30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94</v>
      </c>
      <c r="D24" s="35">
        <v>78</v>
      </c>
      <c r="E24" s="32">
        <f t="shared" si="2"/>
        <v>82.978723404255319</v>
      </c>
      <c r="F24" s="35">
        <v>71</v>
      </c>
      <c r="G24" s="32">
        <f t="shared" si="3"/>
        <v>91.025641025641022</v>
      </c>
      <c r="H24" s="106">
        <f t="shared" si="0"/>
        <v>73</v>
      </c>
      <c r="I24" s="32">
        <f t="shared" si="4"/>
        <v>93.589743589743591</v>
      </c>
      <c r="J24" s="32">
        <f t="shared" si="5"/>
        <v>77.659574468085097</v>
      </c>
      <c r="K24" s="35">
        <v>34</v>
      </c>
      <c r="L24" s="32">
        <f t="shared" si="6"/>
        <v>43.589743589743591</v>
      </c>
      <c r="M24" s="35">
        <v>39</v>
      </c>
      <c r="N24" s="32">
        <f t="shared" si="7"/>
        <v>50</v>
      </c>
      <c r="O24" s="35">
        <f t="shared" si="18"/>
        <v>5</v>
      </c>
      <c r="P24" s="32">
        <f t="shared" si="8"/>
        <v>6.4102564102564097</v>
      </c>
      <c r="Q24" s="35">
        <v>2</v>
      </c>
      <c r="R24" s="32">
        <f t="shared" si="9"/>
        <v>40</v>
      </c>
      <c r="S24" s="35">
        <v>8</v>
      </c>
      <c r="T24" s="32">
        <f t="shared" si="10"/>
        <v>10.256410256410255</v>
      </c>
      <c r="U24" s="35">
        <v>16</v>
      </c>
      <c r="V24" s="32">
        <f t="shared" si="11"/>
        <v>20.512820512820511</v>
      </c>
      <c r="W24" s="35">
        <v>0</v>
      </c>
      <c r="X24" s="32">
        <f t="shared" si="12"/>
        <v>0</v>
      </c>
      <c r="Y24" s="35">
        <v>16</v>
      </c>
      <c r="Z24" s="32">
        <f t="shared" si="13"/>
        <v>20.512820512820511</v>
      </c>
      <c r="AA24" s="35">
        <v>3</v>
      </c>
      <c r="AB24" s="32">
        <f t="shared" si="14"/>
        <v>3.8461538461538463</v>
      </c>
      <c r="AC24" s="32">
        <f t="shared" si="15"/>
        <v>18.75</v>
      </c>
      <c r="AD24" s="35">
        <v>11</v>
      </c>
      <c r="AE24" s="32">
        <f t="shared" si="16"/>
        <v>14.102564102564102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308</v>
      </c>
      <c r="D25" s="35">
        <v>293</v>
      </c>
      <c r="E25" s="32">
        <f t="shared" si="2"/>
        <v>95.129870129870127</v>
      </c>
      <c r="F25" s="35">
        <v>179</v>
      </c>
      <c r="G25" s="32">
        <f t="shared" si="3"/>
        <v>61.092150170648466</v>
      </c>
      <c r="H25" s="106">
        <f t="shared" si="0"/>
        <v>272</v>
      </c>
      <c r="I25" s="32">
        <f t="shared" si="4"/>
        <v>92.832764505119457</v>
      </c>
      <c r="J25" s="32">
        <f t="shared" si="5"/>
        <v>88.311688311688314</v>
      </c>
      <c r="K25" s="35">
        <v>187</v>
      </c>
      <c r="L25" s="32">
        <f t="shared" si="6"/>
        <v>63.822525597269617</v>
      </c>
      <c r="M25" s="35">
        <v>85</v>
      </c>
      <c r="N25" s="32">
        <f t="shared" si="7"/>
        <v>29.010238907849828</v>
      </c>
      <c r="O25" s="35">
        <f t="shared" si="18"/>
        <v>21</v>
      </c>
      <c r="P25" s="32">
        <f t="shared" si="8"/>
        <v>7.1672354948805461</v>
      </c>
      <c r="Q25" s="35">
        <v>2</v>
      </c>
      <c r="R25" s="32">
        <f t="shared" si="9"/>
        <v>9.5238095238095237</v>
      </c>
      <c r="S25" s="35">
        <v>93</v>
      </c>
      <c r="T25" s="32">
        <f t="shared" si="10"/>
        <v>31.74061433447099</v>
      </c>
      <c r="U25" s="35">
        <v>10</v>
      </c>
      <c r="V25" s="32">
        <f t="shared" si="11"/>
        <v>3.4129692832764507</v>
      </c>
      <c r="W25" s="35">
        <v>25</v>
      </c>
      <c r="X25" s="32">
        <f t="shared" si="12"/>
        <v>8.5324232081911262</v>
      </c>
      <c r="Y25" s="35">
        <v>61</v>
      </c>
      <c r="Z25" s="32">
        <f t="shared" si="13"/>
        <v>20.819112627986346</v>
      </c>
      <c r="AA25" s="35">
        <v>5</v>
      </c>
      <c r="AB25" s="32">
        <f t="shared" si="14"/>
        <v>1.7064846416382253</v>
      </c>
      <c r="AC25" s="32">
        <f t="shared" si="15"/>
        <v>8.1967213114754092</v>
      </c>
      <c r="AD25" s="35">
        <v>44</v>
      </c>
      <c r="AE25" s="32">
        <f t="shared" si="16"/>
        <v>15.017064846416384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18</v>
      </c>
      <c r="D26" s="35">
        <v>17</v>
      </c>
      <c r="E26" s="32">
        <f t="shared" si="2"/>
        <v>94.444444444444443</v>
      </c>
      <c r="F26" s="35">
        <v>13</v>
      </c>
      <c r="G26" s="32">
        <f t="shared" si="3"/>
        <v>76.470588235294116</v>
      </c>
      <c r="H26" s="106">
        <f t="shared" si="0"/>
        <v>16</v>
      </c>
      <c r="I26" s="32">
        <f t="shared" si="4"/>
        <v>94.117647058823522</v>
      </c>
      <c r="J26" s="32">
        <f t="shared" si="5"/>
        <v>88.888888888888886</v>
      </c>
      <c r="K26" s="35">
        <v>10</v>
      </c>
      <c r="L26" s="32">
        <f t="shared" si="6"/>
        <v>58.82352941176471</v>
      </c>
      <c r="M26" s="35">
        <v>6</v>
      </c>
      <c r="N26" s="32">
        <f t="shared" si="7"/>
        <v>35.294117647058826</v>
      </c>
      <c r="O26" s="35">
        <f t="shared" si="18"/>
        <v>1</v>
      </c>
      <c r="P26" s="32">
        <f t="shared" si="8"/>
        <v>5.8823529411764701</v>
      </c>
      <c r="Q26" s="35">
        <v>0</v>
      </c>
      <c r="R26" s="32">
        <f t="shared" si="9"/>
        <v>0</v>
      </c>
      <c r="S26" s="35">
        <v>2</v>
      </c>
      <c r="T26" s="32">
        <f t="shared" si="10"/>
        <v>11.76470588235294</v>
      </c>
      <c r="U26" s="35">
        <v>1</v>
      </c>
      <c r="V26" s="32">
        <f t="shared" si="11"/>
        <v>5.8823529411764701</v>
      </c>
      <c r="W26" s="35">
        <v>0</v>
      </c>
      <c r="X26" s="32">
        <f t="shared" si="12"/>
        <v>0</v>
      </c>
      <c r="Y26" s="35">
        <v>4</v>
      </c>
      <c r="Z26" s="32">
        <f t="shared" si="13"/>
        <v>23.52941176470588</v>
      </c>
      <c r="AA26" s="35">
        <v>0</v>
      </c>
      <c r="AB26" s="32">
        <f t="shared" si="14"/>
        <v>0</v>
      </c>
      <c r="AC26" s="32">
        <f t="shared" si="15"/>
        <v>0</v>
      </c>
      <c r="AD26" s="35">
        <v>2</v>
      </c>
      <c r="AE26" s="32">
        <f t="shared" si="16"/>
        <v>11.76470588235294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137</v>
      </c>
      <c r="D27" s="35">
        <v>123</v>
      </c>
      <c r="E27" s="32">
        <f t="shared" si="2"/>
        <v>89.78102189781022</v>
      </c>
      <c r="F27" s="35">
        <v>78</v>
      </c>
      <c r="G27" s="32">
        <f t="shared" si="3"/>
        <v>63.414634146341463</v>
      </c>
      <c r="H27" s="106">
        <f t="shared" si="0"/>
        <v>111</v>
      </c>
      <c r="I27" s="32">
        <f t="shared" si="4"/>
        <v>90.243902439024396</v>
      </c>
      <c r="J27" s="32">
        <f t="shared" si="5"/>
        <v>81.021897810218974</v>
      </c>
      <c r="K27" s="35">
        <v>79</v>
      </c>
      <c r="L27" s="32">
        <f t="shared" si="6"/>
        <v>64.22764227642277</v>
      </c>
      <c r="M27" s="35">
        <v>32</v>
      </c>
      <c r="N27" s="32">
        <f t="shared" si="7"/>
        <v>26.016260162601629</v>
      </c>
      <c r="O27" s="35">
        <f t="shared" si="18"/>
        <v>12</v>
      </c>
      <c r="P27" s="32">
        <f t="shared" si="8"/>
        <v>9.7560975609756095</v>
      </c>
      <c r="Q27" s="35">
        <v>0</v>
      </c>
      <c r="R27" s="32">
        <f t="shared" si="9"/>
        <v>0</v>
      </c>
      <c r="S27" s="35">
        <v>37</v>
      </c>
      <c r="T27" s="32">
        <f t="shared" si="10"/>
        <v>30.081300813008134</v>
      </c>
      <c r="U27" s="35">
        <v>12</v>
      </c>
      <c r="V27" s="32">
        <f t="shared" si="11"/>
        <v>9.7560975609756095</v>
      </c>
      <c r="W27" s="35">
        <v>1</v>
      </c>
      <c r="X27" s="32">
        <f t="shared" si="12"/>
        <v>0.81300813008130091</v>
      </c>
      <c r="Y27" s="35">
        <v>24</v>
      </c>
      <c r="Z27" s="32">
        <f t="shared" si="13"/>
        <v>19.512195121951219</v>
      </c>
      <c r="AA27" s="35">
        <v>5</v>
      </c>
      <c r="AB27" s="32">
        <f t="shared" si="14"/>
        <v>4.0650406504065035</v>
      </c>
      <c r="AC27" s="32">
        <f t="shared" si="15"/>
        <v>20.833333333333336</v>
      </c>
      <c r="AD27" s="35">
        <v>20</v>
      </c>
      <c r="AE27" s="32">
        <f t="shared" si="16"/>
        <v>16.260162601626014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30</v>
      </c>
      <c r="D28" s="35">
        <v>26</v>
      </c>
      <c r="E28" s="32">
        <f t="shared" si="2"/>
        <v>86.666666666666671</v>
      </c>
      <c r="F28" s="35">
        <v>19</v>
      </c>
      <c r="G28" s="32">
        <f t="shared" si="3"/>
        <v>73.076923076923066</v>
      </c>
      <c r="H28" s="106">
        <f t="shared" si="0"/>
        <v>24</v>
      </c>
      <c r="I28" s="32">
        <f t="shared" si="4"/>
        <v>92.307692307692307</v>
      </c>
      <c r="J28" s="32">
        <f t="shared" si="5"/>
        <v>80</v>
      </c>
      <c r="K28" s="35">
        <v>17</v>
      </c>
      <c r="L28" s="32">
        <f t="shared" si="6"/>
        <v>65.384615384615387</v>
      </c>
      <c r="M28" s="35">
        <v>7</v>
      </c>
      <c r="N28" s="32">
        <f t="shared" si="7"/>
        <v>26.923076923076923</v>
      </c>
      <c r="O28" s="35">
        <f t="shared" si="18"/>
        <v>2</v>
      </c>
      <c r="P28" s="32">
        <f t="shared" si="8"/>
        <v>7.6923076923076925</v>
      </c>
      <c r="Q28" s="35">
        <v>1</v>
      </c>
      <c r="R28" s="32">
        <f t="shared" si="9"/>
        <v>50</v>
      </c>
      <c r="S28" s="35">
        <v>5</v>
      </c>
      <c r="T28" s="32">
        <f t="shared" si="10"/>
        <v>19.230769230769234</v>
      </c>
      <c r="U28" s="35">
        <v>5</v>
      </c>
      <c r="V28" s="32">
        <f t="shared" si="11"/>
        <v>19.230769230769234</v>
      </c>
      <c r="W28" s="35">
        <v>1</v>
      </c>
      <c r="X28" s="32">
        <f t="shared" si="12"/>
        <v>3.8461538461538463</v>
      </c>
      <c r="Y28" s="35">
        <v>4</v>
      </c>
      <c r="Z28" s="32">
        <f t="shared" si="13"/>
        <v>15.384615384615385</v>
      </c>
      <c r="AA28" s="35">
        <v>2</v>
      </c>
      <c r="AB28" s="32">
        <f t="shared" si="14"/>
        <v>7.6923076923076925</v>
      </c>
      <c r="AC28" s="32">
        <f t="shared" si="15"/>
        <v>50</v>
      </c>
      <c r="AD28" s="35">
        <v>3</v>
      </c>
      <c r="AE28" s="32">
        <f t="shared" si="16"/>
        <v>11.538461538461538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83</v>
      </c>
      <c r="D29" s="35">
        <v>78</v>
      </c>
      <c r="E29" s="32">
        <f t="shared" si="2"/>
        <v>93.975903614457835</v>
      </c>
      <c r="F29" s="35">
        <v>51</v>
      </c>
      <c r="G29" s="32">
        <f t="shared" si="3"/>
        <v>65.384615384615387</v>
      </c>
      <c r="H29" s="106">
        <f t="shared" si="0"/>
        <v>76</v>
      </c>
      <c r="I29" s="32">
        <f t="shared" si="4"/>
        <v>97.435897435897431</v>
      </c>
      <c r="J29" s="32">
        <f t="shared" si="5"/>
        <v>91.566265060240966</v>
      </c>
      <c r="K29" s="35">
        <v>58</v>
      </c>
      <c r="L29" s="32">
        <f t="shared" si="6"/>
        <v>74.358974358974365</v>
      </c>
      <c r="M29" s="35">
        <v>18</v>
      </c>
      <c r="N29" s="32">
        <f t="shared" si="7"/>
        <v>23.076923076923077</v>
      </c>
      <c r="O29" s="35">
        <f t="shared" si="18"/>
        <v>2</v>
      </c>
      <c r="P29" s="32">
        <f t="shared" si="8"/>
        <v>2.5641025641025639</v>
      </c>
      <c r="Q29" s="35">
        <v>2</v>
      </c>
      <c r="R29" s="32">
        <f t="shared" si="9"/>
        <v>100</v>
      </c>
      <c r="S29" s="35">
        <v>19</v>
      </c>
      <c r="T29" s="32">
        <f t="shared" si="10"/>
        <v>24.358974358974358</v>
      </c>
      <c r="U29" s="35">
        <v>5</v>
      </c>
      <c r="V29" s="32">
        <f t="shared" si="11"/>
        <v>6.4102564102564097</v>
      </c>
      <c r="W29" s="35">
        <v>1</v>
      </c>
      <c r="X29" s="32">
        <f t="shared" si="12"/>
        <v>1.2820512820512819</v>
      </c>
      <c r="Y29" s="35">
        <v>20</v>
      </c>
      <c r="Z29" s="32">
        <f t="shared" si="13"/>
        <v>25.641025641025639</v>
      </c>
      <c r="AA29" s="35">
        <v>4</v>
      </c>
      <c r="AB29" s="32">
        <f t="shared" si="14"/>
        <v>5.1282051282051277</v>
      </c>
      <c r="AC29" s="32">
        <f t="shared" si="15"/>
        <v>20</v>
      </c>
      <c r="AD29" s="35">
        <v>20</v>
      </c>
      <c r="AE29" s="32">
        <f t="shared" si="16"/>
        <v>25.641025641025639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128</v>
      </c>
      <c r="D30" s="35">
        <v>127</v>
      </c>
      <c r="E30" s="32">
        <f t="shared" si="2"/>
        <v>99.21875</v>
      </c>
      <c r="F30" s="35">
        <v>102</v>
      </c>
      <c r="G30" s="32">
        <f t="shared" si="3"/>
        <v>80.314960629921259</v>
      </c>
      <c r="H30" s="106">
        <f t="shared" si="0"/>
        <v>104</v>
      </c>
      <c r="I30" s="32">
        <f t="shared" si="4"/>
        <v>81.889763779527556</v>
      </c>
      <c r="J30" s="32">
        <f t="shared" si="5"/>
        <v>81.25</v>
      </c>
      <c r="K30" s="35">
        <v>46</v>
      </c>
      <c r="L30" s="32">
        <f t="shared" si="6"/>
        <v>36.220472440944881</v>
      </c>
      <c r="M30" s="35">
        <v>58</v>
      </c>
      <c r="N30" s="32">
        <f t="shared" si="7"/>
        <v>45.669291338582681</v>
      </c>
      <c r="O30" s="35">
        <f t="shared" si="18"/>
        <v>23</v>
      </c>
      <c r="P30" s="32">
        <f t="shared" si="8"/>
        <v>18.110236220472441</v>
      </c>
      <c r="Q30" s="35">
        <v>0</v>
      </c>
      <c r="R30" s="32">
        <f t="shared" si="9"/>
        <v>0</v>
      </c>
      <c r="S30" s="35">
        <v>12</v>
      </c>
      <c r="T30" s="32">
        <f t="shared" si="10"/>
        <v>9.4488188976377945</v>
      </c>
      <c r="U30" s="35">
        <v>9</v>
      </c>
      <c r="V30" s="32">
        <f t="shared" si="11"/>
        <v>7.0866141732283463</v>
      </c>
      <c r="W30" s="35">
        <v>2</v>
      </c>
      <c r="X30" s="32">
        <f t="shared" si="12"/>
        <v>1.5748031496062991</v>
      </c>
      <c r="Y30" s="35">
        <v>19</v>
      </c>
      <c r="Z30" s="32">
        <f t="shared" si="13"/>
        <v>14.960629921259844</v>
      </c>
      <c r="AA30" s="35">
        <v>0</v>
      </c>
      <c r="AB30" s="32">
        <f t="shared" si="14"/>
        <v>0</v>
      </c>
      <c r="AC30" s="32">
        <f t="shared" si="15"/>
        <v>0</v>
      </c>
      <c r="AD30" s="35">
        <v>4</v>
      </c>
      <c r="AE30" s="32">
        <f t="shared" si="16"/>
        <v>3.1496062992125982</v>
      </c>
      <c r="AF30" s="35">
        <v>1</v>
      </c>
      <c r="AG30" s="32">
        <f t="shared" si="17"/>
        <v>0.78740157480314954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206</v>
      </c>
      <c r="D31" s="35">
        <v>180</v>
      </c>
      <c r="E31" s="32">
        <f t="shared" si="2"/>
        <v>87.378640776699029</v>
      </c>
      <c r="F31" s="35">
        <v>134</v>
      </c>
      <c r="G31" s="32">
        <f t="shared" si="3"/>
        <v>74.444444444444443</v>
      </c>
      <c r="H31" s="106">
        <f t="shared" si="0"/>
        <v>170</v>
      </c>
      <c r="I31" s="32">
        <f t="shared" si="4"/>
        <v>94.444444444444443</v>
      </c>
      <c r="J31" s="32">
        <f t="shared" si="5"/>
        <v>82.524271844660191</v>
      </c>
      <c r="K31" s="35">
        <v>119</v>
      </c>
      <c r="L31" s="32">
        <f t="shared" si="6"/>
        <v>66.111111111111114</v>
      </c>
      <c r="M31" s="35">
        <v>51</v>
      </c>
      <c r="N31" s="32">
        <f t="shared" si="7"/>
        <v>28.333333333333332</v>
      </c>
      <c r="O31" s="35">
        <f t="shared" si="18"/>
        <v>10</v>
      </c>
      <c r="P31" s="32">
        <f t="shared" si="8"/>
        <v>5.5555555555555554</v>
      </c>
      <c r="Q31" s="35">
        <v>3</v>
      </c>
      <c r="R31" s="32">
        <f t="shared" si="9"/>
        <v>30</v>
      </c>
      <c r="S31" s="35">
        <v>20</v>
      </c>
      <c r="T31" s="32">
        <f t="shared" si="10"/>
        <v>11.111111111111111</v>
      </c>
      <c r="U31" s="35">
        <v>33</v>
      </c>
      <c r="V31" s="32">
        <f t="shared" si="11"/>
        <v>18.333333333333332</v>
      </c>
      <c r="W31" s="35">
        <v>3</v>
      </c>
      <c r="X31" s="32">
        <f t="shared" si="12"/>
        <v>1.6666666666666667</v>
      </c>
      <c r="Y31" s="35">
        <v>42</v>
      </c>
      <c r="Z31" s="32">
        <f t="shared" si="13"/>
        <v>23.333333333333332</v>
      </c>
      <c r="AA31" s="35">
        <v>3</v>
      </c>
      <c r="AB31" s="32">
        <f t="shared" si="14"/>
        <v>1.6666666666666667</v>
      </c>
      <c r="AC31" s="32">
        <f t="shared" si="15"/>
        <v>7.1428571428571423</v>
      </c>
      <c r="AD31" s="35">
        <v>31</v>
      </c>
      <c r="AE31" s="32">
        <f t="shared" si="16"/>
        <v>17.222222222222221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0</v>
      </c>
      <c r="D32" s="35">
        <v>0</v>
      </c>
      <c r="E32" s="32">
        <f t="shared" si="2"/>
        <v>0</v>
      </c>
      <c r="F32" s="35">
        <v>0</v>
      </c>
      <c r="G32" s="32">
        <f t="shared" si="3"/>
        <v>0</v>
      </c>
      <c r="H32" s="106">
        <f t="shared" si="0"/>
        <v>0</v>
      </c>
      <c r="I32" s="32">
        <f t="shared" si="4"/>
        <v>0</v>
      </c>
      <c r="J32" s="32">
        <f t="shared" si="5"/>
        <v>0</v>
      </c>
      <c r="K32" s="35">
        <v>0</v>
      </c>
      <c r="L32" s="32">
        <f t="shared" si="6"/>
        <v>0</v>
      </c>
      <c r="M32" s="35">
        <v>0</v>
      </c>
      <c r="N32" s="32">
        <f t="shared" si="7"/>
        <v>0</v>
      </c>
      <c r="O32" s="35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78</v>
      </c>
      <c r="D33" s="35">
        <v>78</v>
      </c>
      <c r="E33" s="32">
        <f t="shared" si="2"/>
        <v>100</v>
      </c>
      <c r="F33" s="35">
        <v>33</v>
      </c>
      <c r="G33" s="32">
        <f t="shared" si="3"/>
        <v>42.307692307692307</v>
      </c>
      <c r="H33" s="106">
        <f t="shared" si="0"/>
        <v>78</v>
      </c>
      <c r="I33" s="32">
        <f t="shared" si="4"/>
        <v>100</v>
      </c>
      <c r="J33" s="32">
        <f t="shared" si="5"/>
        <v>100</v>
      </c>
      <c r="K33" s="35">
        <v>56</v>
      </c>
      <c r="L33" s="32">
        <f t="shared" si="6"/>
        <v>71.794871794871796</v>
      </c>
      <c r="M33" s="35">
        <v>22</v>
      </c>
      <c r="N33" s="32">
        <f t="shared" si="7"/>
        <v>28.205128205128204</v>
      </c>
      <c r="O33" s="35">
        <f t="shared" si="18"/>
        <v>0</v>
      </c>
      <c r="P33" s="32">
        <f t="shared" si="8"/>
        <v>0</v>
      </c>
      <c r="Q33" s="35">
        <v>1</v>
      </c>
      <c r="R33" s="32">
        <f t="shared" si="9"/>
        <v>0</v>
      </c>
      <c r="S33" s="35">
        <v>6</v>
      </c>
      <c r="T33" s="32">
        <f t="shared" si="10"/>
        <v>7.6923076923076925</v>
      </c>
      <c r="U33" s="35">
        <v>8</v>
      </c>
      <c r="V33" s="32">
        <f t="shared" si="11"/>
        <v>10.256410256410255</v>
      </c>
      <c r="W33" s="35">
        <v>9</v>
      </c>
      <c r="X33" s="32">
        <f t="shared" si="12"/>
        <v>11.538461538461538</v>
      </c>
      <c r="Y33" s="35">
        <v>6</v>
      </c>
      <c r="Z33" s="32">
        <f t="shared" si="13"/>
        <v>7.6923076923076925</v>
      </c>
      <c r="AA33" s="35">
        <v>6</v>
      </c>
      <c r="AB33" s="32">
        <f t="shared" si="14"/>
        <v>7.6923076923076925</v>
      </c>
      <c r="AC33" s="32">
        <f t="shared" si="15"/>
        <v>100</v>
      </c>
      <c r="AD33" s="35">
        <v>4</v>
      </c>
      <c r="AE33" s="32">
        <f t="shared" si="16"/>
        <v>5.1282051282051277</v>
      </c>
      <c r="AF33" s="35">
        <v>2</v>
      </c>
      <c r="AG33" s="32">
        <f t="shared" si="17"/>
        <v>2.5641025641025639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136</v>
      </c>
      <c r="D34" s="35">
        <v>114</v>
      </c>
      <c r="E34" s="32">
        <f t="shared" si="2"/>
        <v>83.82352941176471</v>
      </c>
      <c r="F34" s="35">
        <v>82</v>
      </c>
      <c r="G34" s="32">
        <f t="shared" si="3"/>
        <v>71.929824561403507</v>
      </c>
      <c r="H34" s="106">
        <f t="shared" si="0"/>
        <v>109</v>
      </c>
      <c r="I34" s="32">
        <f t="shared" si="4"/>
        <v>95.614035087719301</v>
      </c>
      <c r="J34" s="32">
        <f t="shared" si="5"/>
        <v>80.14705882352942</v>
      </c>
      <c r="K34" s="35">
        <v>69</v>
      </c>
      <c r="L34" s="32">
        <f t="shared" si="6"/>
        <v>60.526315789473685</v>
      </c>
      <c r="M34" s="35">
        <v>40</v>
      </c>
      <c r="N34" s="32">
        <f t="shared" si="7"/>
        <v>35.087719298245609</v>
      </c>
      <c r="O34" s="35">
        <f t="shared" si="18"/>
        <v>5</v>
      </c>
      <c r="P34" s="32">
        <f t="shared" si="8"/>
        <v>4.3859649122807012</v>
      </c>
      <c r="Q34" s="35">
        <v>1</v>
      </c>
      <c r="R34" s="32">
        <f t="shared" si="9"/>
        <v>20</v>
      </c>
      <c r="S34" s="35">
        <v>25</v>
      </c>
      <c r="T34" s="32">
        <f t="shared" si="10"/>
        <v>21.929824561403507</v>
      </c>
      <c r="U34" s="35">
        <v>5</v>
      </c>
      <c r="V34" s="32">
        <f t="shared" si="11"/>
        <v>4.3859649122807012</v>
      </c>
      <c r="W34" s="35">
        <v>6</v>
      </c>
      <c r="X34" s="32">
        <f t="shared" si="12"/>
        <v>5.2631578947368416</v>
      </c>
      <c r="Y34" s="35">
        <v>27</v>
      </c>
      <c r="Z34" s="32">
        <f t="shared" si="13"/>
        <v>23.684210526315788</v>
      </c>
      <c r="AA34" s="35">
        <v>3</v>
      </c>
      <c r="AB34" s="32">
        <f t="shared" si="14"/>
        <v>2.6315789473684208</v>
      </c>
      <c r="AC34" s="32">
        <f t="shared" si="15"/>
        <v>11.111111111111111</v>
      </c>
      <c r="AD34" s="35">
        <v>21</v>
      </c>
      <c r="AE34" s="32">
        <f t="shared" si="16"/>
        <v>18.421052631578945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49</v>
      </c>
      <c r="D35" s="35">
        <v>32</v>
      </c>
      <c r="E35" s="32">
        <f t="shared" si="2"/>
        <v>65.306122448979593</v>
      </c>
      <c r="F35" s="35">
        <v>32</v>
      </c>
      <c r="G35" s="32">
        <f t="shared" si="3"/>
        <v>100</v>
      </c>
      <c r="H35" s="106">
        <f t="shared" si="0"/>
        <v>25</v>
      </c>
      <c r="I35" s="32">
        <f t="shared" si="4"/>
        <v>78.125</v>
      </c>
      <c r="J35" s="32">
        <f t="shared" si="5"/>
        <v>51.020408163265309</v>
      </c>
      <c r="K35" s="35">
        <v>19</v>
      </c>
      <c r="L35" s="32">
        <f t="shared" si="6"/>
        <v>59.375</v>
      </c>
      <c r="M35" s="35">
        <v>6</v>
      </c>
      <c r="N35" s="32">
        <f t="shared" si="7"/>
        <v>18.75</v>
      </c>
      <c r="O35" s="35">
        <f t="shared" si="18"/>
        <v>7</v>
      </c>
      <c r="P35" s="32">
        <f t="shared" si="8"/>
        <v>21.875</v>
      </c>
      <c r="Q35" s="35">
        <v>0</v>
      </c>
      <c r="R35" s="32">
        <f t="shared" si="9"/>
        <v>0</v>
      </c>
      <c r="S35" s="35">
        <v>2</v>
      </c>
      <c r="T35" s="32">
        <f t="shared" si="10"/>
        <v>6.25</v>
      </c>
      <c r="U35" s="35">
        <v>5</v>
      </c>
      <c r="V35" s="32">
        <f t="shared" si="11"/>
        <v>15.625</v>
      </c>
      <c r="W35" s="35">
        <v>1</v>
      </c>
      <c r="X35" s="32">
        <f t="shared" si="12"/>
        <v>3.125</v>
      </c>
      <c r="Y35" s="35">
        <v>5</v>
      </c>
      <c r="Z35" s="32">
        <f t="shared" si="13"/>
        <v>15.625</v>
      </c>
      <c r="AA35" s="35">
        <v>0</v>
      </c>
      <c r="AB35" s="32">
        <f t="shared" si="14"/>
        <v>0</v>
      </c>
      <c r="AC35" s="32">
        <f t="shared" si="15"/>
        <v>0</v>
      </c>
      <c r="AD35" s="35">
        <v>3</v>
      </c>
      <c r="AE35" s="32">
        <f t="shared" si="16"/>
        <v>9.375</v>
      </c>
      <c r="AF35" s="35">
        <v>1</v>
      </c>
      <c r="AG35" s="32">
        <f t="shared" si="17"/>
        <v>3.125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50</v>
      </c>
      <c r="D36" s="35">
        <v>42</v>
      </c>
      <c r="E36" s="32">
        <f t="shared" si="2"/>
        <v>84</v>
      </c>
      <c r="F36" s="35">
        <v>32</v>
      </c>
      <c r="G36" s="32">
        <f t="shared" si="3"/>
        <v>76.19047619047619</v>
      </c>
      <c r="H36" s="106">
        <f t="shared" si="0"/>
        <v>42</v>
      </c>
      <c r="I36" s="32">
        <f t="shared" si="4"/>
        <v>100</v>
      </c>
      <c r="J36" s="32">
        <f t="shared" si="5"/>
        <v>84</v>
      </c>
      <c r="K36" s="35">
        <v>21</v>
      </c>
      <c r="L36" s="32">
        <f t="shared" si="6"/>
        <v>50</v>
      </c>
      <c r="M36" s="35">
        <v>21</v>
      </c>
      <c r="N36" s="32">
        <f t="shared" si="7"/>
        <v>50</v>
      </c>
      <c r="O36" s="35">
        <f t="shared" si="18"/>
        <v>0</v>
      </c>
      <c r="P36" s="32">
        <f t="shared" si="8"/>
        <v>0</v>
      </c>
      <c r="Q36" s="35">
        <v>0</v>
      </c>
      <c r="R36" s="32">
        <f t="shared" si="9"/>
        <v>0</v>
      </c>
      <c r="S36" s="35">
        <v>2</v>
      </c>
      <c r="T36" s="32">
        <f t="shared" si="10"/>
        <v>4.7619047619047619</v>
      </c>
      <c r="U36" s="35">
        <v>5</v>
      </c>
      <c r="V36" s="32">
        <f t="shared" si="11"/>
        <v>11.904761904761903</v>
      </c>
      <c r="W36" s="35">
        <v>0</v>
      </c>
      <c r="X36" s="32">
        <f t="shared" si="12"/>
        <v>0</v>
      </c>
      <c r="Y36" s="35">
        <v>10</v>
      </c>
      <c r="Z36" s="32">
        <f t="shared" si="13"/>
        <v>23.809523809523807</v>
      </c>
      <c r="AA36" s="35">
        <v>0</v>
      </c>
      <c r="AB36" s="32">
        <f t="shared" si="14"/>
        <v>0</v>
      </c>
      <c r="AC36" s="32">
        <f t="shared" si="15"/>
        <v>0</v>
      </c>
      <c r="AD36" s="35">
        <v>12</v>
      </c>
      <c r="AE36" s="32">
        <f t="shared" si="16"/>
        <v>28.571428571428569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57</v>
      </c>
      <c r="D37" s="35">
        <v>49</v>
      </c>
      <c r="E37" s="32">
        <f t="shared" si="2"/>
        <v>85.964912280701753</v>
      </c>
      <c r="F37" s="35">
        <v>39</v>
      </c>
      <c r="G37" s="32">
        <f t="shared" si="3"/>
        <v>79.591836734693871</v>
      </c>
      <c r="H37" s="106">
        <f t="shared" si="0"/>
        <v>48</v>
      </c>
      <c r="I37" s="32">
        <f t="shared" si="4"/>
        <v>97.959183673469383</v>
      </c>
      <c r="J37" s="32">
        <f t="shared" si="5"/>
        <v>84.210526315789465</v>
      </c>
      <c r="K37" s="35">
        <v>30</v>
      </c>
      <c r="L37" s="32">
        <f t="shared" si="6"/>
        <v>61.224489795918366</v>
      </c>
      <c r="M37" s="35">
        <v>18</v>
      </c>
      <c r="N37" s="32">
        <f t="shared" si="7"/>
        <v>36.734693877551024</v>
      </c>
      <c r="O37" s="35">
        <f t="shared" si="18"/>
        <v>1</v>
      </c>
      <c r="P37" s="32">
        <f t="shared" si="8"/>
        <v>2.0408163265306123</v>
      </c>
      <c r="Q37" s="35">
        <v>1</v>
      </c>
      <c r="R37" s="32">
        <f t="shared" si="9"/>
        <v>100</v>
      </c>
      <c r="S37" s="35">
        <v>9</v>
      </c>
      <c r="T37" s="32">
        <f t="shared" si="10"/>
        <v>18.367346938775512</v>
      </c>
      <c r="U37" s="35">
        <v>4</v>
      </c>
      <c r="V37" s="32">
        <f t="shared" si="11"/>
        <v>8.1632653061224492</v>
      </c>
      <c r="W37" s="35">
        <v>0</v>
      </c>
      <c r="X37" s="32">
        <f t="shared" si="12"/>
        <v>0</v>
      </c>
      <c r="Y37" s="35">
        <v>5</v>
      </c>
      <c r="Z37" s="32">
        <f t="shared" si="13"/>
        <v>10.204081632653061</v>
      </c>
      <c r="AA37" s="35">
        <v>0</v>
      </c>
      <c r="AB37" s="32">
        <f t="shared" si="14"/>
        <v>0</v>
      </c>
      <c r="AC37" s="32">
        <f t="shared" si="15"/>
        <v>0</v>
      </c>
      <c r="AD37" s="35">
        <v>4</v>
      </c>
      <c r="AE37" s="32">
        <f t="shared" si="16"/>
        <v>8.1632653061224492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79</v>
      </c>
      <c r="D38" s="35">
        <v>73</v>
      </c>
      <c r="E38" s="32">
        <f t="shared" si="2"/>
        <v>92.405063291139243</v>
      </c>
      <c r="F38" s="35">
        <v>46</v>
      </c>
      <c r="G38" s="32">
        <f t="shared" si="3"/>
        <v>63.013698630136986</v>
      </c>
      <c r="H38" s="106">
        <f t="shared" si="0"/>
        <v>63</v>
      </c>
      <c r="I38" s="32">
        <f t="shared" si="4"/>
        <v>86.301369863013704</v>
      </c>
      <c r="J38" s="32">
        <f t="shared" si="5"/>
        <v>79.74683544303798</v>
      </c>
      <c r="K38" s="35">
        <v>44</v>
      </c>
      <c r="L38" s="32">
        <f t="shared" si="6"/>
        <v>60.273972602739725</v>
      </c>
      <c r="M38" s="35">
        <v>19</v>
      </c>
      <c r="N38" s="32">
        <f t="shared" si="7"/>
        <v>26.027397260273972</v>
      </c>
      <c r="O38" s="35">
        <f t="shared" si="18"/>
        <v>10</v>
      </c>
      <c r="P38" s="32">
        <f t="shared" si="8"/>
        <v>13.698630136986301</v>
      </c>
      <c r="Q38" s="35">
        <v>4</v>
      </c>
      <c r="R38" s="32">
        <f t="shared" si="9"/>
        <v>40</v>
      </c>
      <c r="S38" s="35">
        <v>6</v>
      </c>
      <c r="T38" s="32">
        <f t="shared" si="10"/>
        <v>8.2191780821917799</v>
      </c>
      <c r="U38" s="35">
        <v>5</v>
      </c>
      <c r="V38" s="32">
        <f t="shared" si="11"/>
        <v>6.8493150684931505</v>
      </c>
      <c r="W38" s="35">
        <v>7</v>
      </c>
      <c r="X38" s="32">
        <f t="shared" si="12"/>
        <v>9.5890410958904102</v>
      </c>
      <c r="Y38" s="35">
        <v>4</v>
      </c>
      <c r="Z38" s="32">
        <f t="shared" si="13"/>
        <v>5.4794520547945202</v>
      </c>
      <c r="AA38" s="35">
        <v>0</v>
      </c>
      <c r="AB38" s="32">
        <f t="shared" si="14"/>
        <v>0</v>
      </c>
      <c r="AC38" s="32">
        <f t="shared" si="15"/>
        <v>0</v>
      </c>
      <c r="AD38" s="35">
        <v>1</v>
      </c>
      <c r="AE38" s="32">
        <f t="shared" si="16"/>
        <v>1.3698630136986301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104</v>
      </c>
      <c r="D39" s="35">
        <v>94</v>
      </c>
      <c r="E39" s="32">
        <f t="shared" si="2"/>
        <v>90.384615384615387</v>
      </c>
      <c r="F39" s="35">
        <v>77</v>
      </c>
      <c r="G39" s="32">
        <f t="shared" si="3"/>
        <v>81.914893617021278</v>
      </c>
      <c r="H39" s="106">
        <f t="shared" si="0"/>
        <v>93</v>
      </c>
      <c r="I39" s="32">
        <f t="shared" si="4"/>
        <v>98.936170212765958</v>
      </c>
      <c r="J39" s="32">
        <f t="shared" si="5"/>
        <v>89.423076923076934</v>
      </c>
      <c r="K39" s="35">
        <v>74</v>
      </c>
      <c r="L39" s="32">
        <f t="shared" si="6"/>
        <v>78.723404255319153</v>
      </c>
      <c r="M39" s="35">
        <v>19</v>
      </c>
      <c r="N39" s="32">
        <f t="shared" si="7"/>
        <v>20.212765957446805</v>
      </c>
      <c r="O39" s="35">
        <f t="shared" si="18"/>
        <v>1</v>
      </c>
      <c r="P39" s="32">
        <f t="shared" si="8"/>
        <v>1.0638297872340425</v>
      </c>
      <c r="Q39" s="35">
        <v>0</v>
      </c>
      <c r="R39" s="32">
        <f t="shared" si="9"/>
        <v>0</v>
      </c>
      <c r="S39" s="35">
        <v>15</v>
      </c>
      <c r="T39" s="32">
        <f t="shared" si="10"/>
        <v>15.957446808510639</v>
      </c>
      <c r="U39" s="35">
        <v>11</v>
      </c>
      <c r="V39" s="32">
        <f t="shared" si="11"/>
        <v>11.702127659574469</v>
      </c>
      <c r="W39" s="35">
        <v>3</v>
      </c>
      <c r="X39" s="32">
        <f t="shared" si="12"/>
        <v>3.1914893617021276</v>
      </c>
      <c r="Y39" s="35">
        <v>13</v>
      </c>
      <c r="Z39" s="32">
        <f t="shared" si="13"/>
        <v>13.829787234042554</v>
      </c>
      <c r="AA39" s="35">
        <v>12</v>
      </c>
      <c r="AB39" s="32">
        <f t="shared" si="14"/>
        <v>12.76595744680851</v>
      </c>
      <c r="AC39" s="32">
        <f t="shared" si="15"/>
        <v>92.307692307692307</v>
      </c>
      <c r="AD39" s="35">
        <v>14</v>
      </c>
      <c r="AE39" s="32">
        <f t="shared" si="16"/>
        <v>14.893617021276595</v>
      </c>
      <c r="AF39" s="35">
        <v>1</v>
      </c>
      <c r="AG39" s="32">
        <f t="shared" si="17"/>
        <v>1.0638297872340425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2337.5</v>
      </c>
      <c r="D40" s="10">
        <f>SUM(D41:D54)</f>
        <v>2111</v>
      </c>
      <c r="E40" s="43">
        <f>IF(C40=0,0,D40/C40*100)</f>
        <v>90.310160427807489</v>
      </c>
      <c r="F40" s="10">
        <f>SUM(F41:F54)</f>
        <v>1381</v>
      </c>
      <c r="G40" s="43">
        <f>IF(D40=0,0,F40/D40*100)</f>
        <v>65.419232591189015</v>
      </c>
      <c r="H40" s="61">
        <f>SUM(H41:H54)</f>
        <v>1916</v>
      </c>
      <c r="I40" s="43">
        <f>IF(D40=0,0,H40/D40*100)</f>
        <v>90.762671719564196</v>
      </c>
      <c r="J40" s="43">
        <f>IF(C40=0,0,H40/C40*100)</f>
        <v>81.967914438502675</v>
      </c>
      <c r="K40" s="10">
        <f>SUM(K41:K54)</f>
        <v>1012</v>
      </c>
      <c r="L40" s="43">
        <f>IF(D40=0,0,K40/D40*100)</f>
        <v>47.93936522974893</v>
      </c>
      <c r="M40" s="10">
        <f>SUM(M41:M54)</f>
        <v>904</v>
      </c>
      <c r="N40" s="43">
        <f>IF(D40=0,0,M40/D40*100)</f>
        <v>42.823306489815252</v>
      </c>
      <c r="O40" s="10">
        <f>SUM(O41:O54)</f>
        <v>195</v>
      </c>
      <c r="P40" s="43">
        <f>IF(D40=0,0,O40/D40*100)</f>
        <v>9.237328280435813</v>
      </c>
      <c r="Q40" s="10">
        <f>SUM(Q41:Q54)</f>
        <v>15</v>
      </c>
      <c r="R40" s="43">
        <f t="shared" si="9"/>
        <v>7.6923076923076925</v>
      </c>
      <c r="S40" s="10">
        <f>SUM(S41:S54)</f>
        <v>309</v>
      </c>
      <c r="T40" s="43">
        <f>IF(D40=0,0,S40/D40*100)</f>
        <v>14.637612505921362</v>
      </c>
      <c r="U40" s="10">
        <f>SUM(U41:U54)</f>
        <v>152</v>
      </c>
      <c r="V40" s="43">
        <f t="shared" si="11"/>
        <v>7.2003789673140695</v>
      </c>
      <c r="W40" s="10">
        <f>SUM(W41:W54)</f>
        <v>156</v>
      </c>
      <c r="X40" s="43">
        <f>IF(D40=0,0,W40/D40*100)</f>
        <v>7.38986262434865</v>
      </c>
      <c r="Y40" s="10">
        <f>SUM(Y41:Y54)</f>
        <v>245</v>
      </c>
      <c r="Z40" s="43">
        <f>IF(D40=0,0,Y40/D40*100)</f>
        <v>11.605873993368073</v>
      </c>
      <c r="AA40" s="10">
        <f>SUM(AA41:AA54)</f>
        <v>72</v>
      </c>
      <c r="AB40" s="43">
        <f>IF(D40=0,0,AA40/D40*100)</f>
        <v>3.4107058266224537</v>
      </c>
      <c r="AC40" s="43">
        <f>IF(Y40=0,0,AA40/Y40*100)</f>
        <v>29.387755102040821</v>
      </c>
      <c r="AD40" s="10">
        <f>SUM(AD41:AD54)</f>
        <v>198</v>
      </c>
      <c r="AE40" s="43">
        <f t="shared" si="16"/>
        <v>9.3794410232117489</v>
      </c>
      <c r="AF40" s="10">
        <f>SUM(AF41:AF54)</f>
        <v>1</v>
      </c>
      <c r="AG40" s="43">
        <f>IF(D40=0,0,AF40/D40*100)</f>
        <v>4.7370914258645196E-2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180.5</v>
      </c>
      <c r="D41" s="35">
        <v>159</v>
      </c>
      <c r="E41" s="32">
        <f t="shared" si="2"/>
        <v>88.088642659279785</v>
      </c>
      <c r="F41" s="35">
        <v>79</v>
      </c>
      <c r="G41" s="32">
        <f t="shared" si="3"/>
        <v>49.685534591194966</v>
      </c>
      <c r="H41" s="106">
        <f t="shared" si="0"/>
        <v>144</v>
      </c>
      <c r="I41" s="32">
        <f t="shared" si="4"/>
        <v>90.566037735849065</v>
      </c>
      <c r="J41" s="32">
        <f t="shared" si="5"/>
        <v>79.77839335180056</v>
      </c>
      <c r="K41" s="35">
        <v>88</v>
      </c>
      <c r="L41" s="32">
        <f t="shared" si="6"/>
        <v>55.345911949685537</v>
      </c>
      <c r="M41" s="35">
        <v>56</v>
      </c>
      <c r="N41" s="32">
        <f t="shared" si="7"/>
        <v>35.220125786163521</v>
      </c>
      <c r="O41" s="35">
        <f t="shared" ref="O41:O54" si="19">D41-H41</f>
        <v>15</v>
      </c>
      <c r="P41" s="32">
        <f t="shared" si="8"/>
        <v>9.433962264150944</v>
      </c>
      <c r="Q41" s="35">
        <v>2</v>
      </c>
      <c r="R41" s="32">
        <f t="shared" si="9"/>
        <v>13.333333333333334</v>
      </c>
      <c r="S41" s="35">
        <v>18</v>
      </c>
      <c r="T41" s="32">
        <f t="shared" si="10"/>
        <v>11.320754716981133</v>
      </c>
      <c r="U41" s="35">
        <v>6</v>
      </c>
      <c r="V41" s="32">
        <f t="shared" si="11"/>
        <v>3.7735849056603774</v>
      </c>
      <c r="W41" s="35">
        <v>16</v>
      </c>
      <c r="X41" s="32">
        <f t="shared" si="12"/>
        <v>10.062893081761008</v>
      </c>
      <c r="Y41" s="35">
        <v>12</v>
      </c>
      <c r="Z41" s="32">
        <f t="shared" si="13"/>
        <v>7.5471698113207548</v>
      </c>
      <c r="AA41" s="35">
        <v>1</v>
      </c>
      <c r="AB41" s="32">
        <f t="shared" si="14"/>
        <v>0.62893081761006298</v>
      </c>
      <c r="AC41" s="32">
        <f t="shared" si="15"/>
        <v>8.3333333333333321</v>
      </c>
      <c r="AD41" s="35">
        <v>14</v>
      </c>
      <c r="AE41" s="32">
        <f t="shared" si="16"/>
        <v>8.8050314465408803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105</v>
      </c>
      <c r="D42" s="35">
        <v>99</v>
      </c>
      <c r="E42" s="32">
        <f t="shared" si="2"/>
        <v>94.285714285714278</v>
      </c>
      <c r="F42" s="35">
        <v>80</v>
      </c>
      <c r="G42" s="32">
        <f t="shared" si="3"/>
        <v>80.808080808080803</v>
      </c>
      <c r="H42" s="106">
        <f t="shared" si="0"/>
        <v>92</v>
      </c>
      <c r="I42" s="32">
        <f t="shared" si="4"/>
        <v>92.929292929292927</v>
      </c>
      <c r="J42" s="32">
        <f t="shared" si="5"/>
        <v>87.61904761904762</v>
      </c>
      <c r="K42" s="35">
        <v>68</v>
      </c>
      <c r="L42" s="32">
        <f t="shared" si="6"/>
        <v>68.686868686868678</v>
      </c>
      <c r="M42" s="35">
        <v>24</v>
      </c>
      <c r="N42" s="32">
        <f t="shared" si="7"/>
        <v>24.242424242424242</v>
      </c>
      <c r="O42" s="35">
        <f t="shared" si="19"/>
        <v>7</v>
      </c>
      <c r="P42" s="32">
        <f t="shared" si="8"/>
        <v>7.0707070707070701</v>
      </c>
      <c r="Q42" s="35">
        <v>0</v>
      </c>
      <c r="R42" s="32">
        <f t="shared" si="9"/>
        <v>0</v>
      </c>
      <c r="S42" s="35">
        <v>8</v>
      </c>
      <c r="T42" s="32">
        <f t="shared" si="10"/>
        <v>8.0808080808080813</v>
      </c>
      <c r="U42" s="35">
        <v>7</v>
      </c>
      <c r="V42" s="32">
        <f t="shared" si="11"/>
        <v>7.0707070707070701</v>
      </c>
      <c r="W42" s="35">
        <v>15</v>
      </c>
      <c r="X42" s="32">
        <f t="shared" si="12"/>
        <v>15.151515151515152</v>
      </c>
      <c r="Y42" s="35">
        <v>18</v>
      </c>
      <c r="Z42" s="32">
        <f t="shared" si="13"/>
        <v>18.181818181818183</v>
      </c>
      <c r="AA42" s="35">
        <v>0</v>
      </c>
      <c r="AB42" s="32">
        <f t="shared" si="14"/>
        <v>0</v>
      </c>
      <c r="AC42" s="32">
        <f t="shared" si="15"/>
        <v>0</v>
      </c>
      <c r="AD42" s="35">
        <v>14</v>
      </c>
      <c r="AE42" s="32">
        <f t="shared" si="16"/>
        <v>14.14141414141414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133</v>
      </c>
      <c r="D43" s="35">
        <v>127</v>
      </c>
      <c r="E43" s="32">
        <f t="shared" si="2"/>
        <v>95.488721804511272</v>
      </c>
      <c r="F43" s="35">
        <v>83</v>
      </c>
      <c r="G43" s="32">
        <f t="shared" si="3"/>
        <v>65.354330708661408</v>
      </c>
      <c r="H43" s="106">
        <f t="shared" si="0"/>
        <v>118</v>
      </c>
      <c r="I43" s="32">
        <f t="shared" si="4"/>
        <v>92.913385826771659</v>
      </c>
      <c r="J43" s="32">
        <f t="shared" si="5"/>
        <v>88.721804511278194</v>
      </c>
      <c r="K43" s="35">
        <v>85</v>
      </c>
      <c r="L43" s="32">
        <f t="shared" si="6"/>
        <v>66.929133858267718</v>
      </c>
      <c r="M43" s="35">
        <v>33</v>
      </c>
      <c r="N43" s="32">
        <f t="shared" si="7"/>
        <v>25.984251968503933</v>
      </c>
      <c r="O43" s="35">
        <f t="shared" si="19"/>
        <v>9</v>
      </c>
      <c r="P43" s="32">
        <f t="shared" si="8"/>
        <v>7.0866141732283463</v>
      </c>
      <c r="Q43" s="35">
        <v>0</v>
      </c>
      <c r="R43" s="32">
        <f t="shared" si="9"/>
        <v>0</v>
      </c>
      <c r="S43" s="35">
        <v>30</v>
      </c>
      <c r="T43" s="32">
        <f t="shared" si="10"/>
        <v>23.622047244094489</v>
      </c>
      <c r="U43" s="35">
        <v>11</v>
      </c>
      <c r="V43" s="32">
        <f t="shared" si="11"/>
        <v>8.6614173228346463</v>
      </c>
      <c r="W43" s="35">
        <v>43</v>
      </c>
      <c r="X43" s="32">
        <f t="shared" si="12"/>
        <v>33.858267716535437</v>
      </c>
      <c r="Y43" s="35">
        <v>32</v>
      </c>
      <c r="Z43" s="32">
        <f t="shared" si="13"/>
        <v>25.196850393700785</v>
      </c>
      <c r="AA43" s="35">
        <v>9</v>
      </c>
      <c r="AB43" s="32">
        <f t="shared" si="14"/>
        <v>7.0866141732283463</v>
      </c>
      <c r="AC43" s="32">
        <f t="shared" si="15"/>
        <v>28.125</v>
      </c>
      <c r="AD43" s="35">
        <v>16</v>
      </c>
      <c r="AE43" s="32">
        <f t="shared" si="16"/>
        <v>12.598425196850393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679</v>
      </c>
      <c r="D44" s="35">
        <v>621</v>
      </c>
      <c r="E44" s="32">
        <f t="shared" si="2"/>
        <v>91.458026509572903</v>
      </c>
      <c r="F44" s="35">
        <v>326</v>
      </c>
      <c r="G44" s="32">
        <f t="shared" si="3"/>
        <v>52.495974235104669</v>
      </c>
      <c r="H44" s="106">
        <f t="shared" si="0"/>
        <v>534</v>
      </c>
      <c r="I44" s="32">
        <f t="shared" si="4"/>
        <v>85.990338164251213</v>
      </c>
      <c r="J44" s="32">
        <f t="shared" si="5"/>
        <v>78.645066273932258</v>
      </c>
      <c r="K44" s="35">
        <v>186</v>
      </c>
      <c r="L44" s="32">
        <f t="shared" si="6"/>
        <v>29.951690821256037</v>
      </c>
      <c r="M44" s="35">
        <v>348</v>
      </c>
      <c r="N44" s="32">
        <f t="shared" si="7"/>
        <v>56.038647342995176</v>
      </c>
      <c r="O44" s="35">
        <f t="shared" si="19"/>
        <v>87</v>
      </c>
      <c r="P44" s="32">
        <f t="shared" si="8"/>
        <v>14.009661835748794</v>
      </c>
      <c r="Q44" s="35">
        <v>2</v>
      </c>
      <c r="R44" s="32">
        <f t="shared" si="9"/>
        <v>2.2988505747126435</v>
      </c>
      <c r="S44" s="35">
        <v>75</v>
      </c>
      <c r="T44" s="32">
        <f t="shared" si="10"/>
        <v>12.077294685990339</v>
      </c>
      <c r="U44" s="35">
        <v>50</v>
      </c>
      <c r="V44" s="32">
        <f t="shared" si="11"/>
        <v>8.0515297906602257</v>
      </c>
      <c r="W44" s="35">
        <v>27</v>
      </c>
      <c r="X44" s="32">
        <f t="shared" si="12"/>
        <v>4.3478260869565215</v>
      </c>
      <c r="Y44" s="35">
        <v>73</v>
      </c>
      <c r="Z44" s="32">
        <f t="shared" si="13"/>
        <v>11.755233494363928</v>
      </c>
      <c r="AA44" s="35">
        <v>5</v>
      </c>
      <c r="AB44" s="32">
        <f t="shared" si="14"/>
        <v>0.80515297906602246</v>
      </c>
      <c r="AC44" s="32">
        <f t="shared" si="15"/>
        <v>6.8493150684931505</v>
      </c>
      <c r="AD44" s="35">
        <v>61</v>
      </c>
      <c r="AE44" s="32">
        <f t="shared" si="16"/>
        <v>9.822866344605476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240</v>
      </c>
      <c r="D45" s="35">
        <v>220</v>
      </c>
      <c r="E45" s="32">
        <f t="shared" si="2"/>
        <v>91.666666666666657</v>
      </c>
      <c r="F45" s="35">
        <v>180</v>
      </c>
      <c r="G45" s="32">
        <f t="shared" si="3"/>
        <v>81.818181818181827</v>
      </c>
      <c r="H45" s="106">
        <f t="shared" si="0"/>
        <v>210</v>
      </c>
      <c r="I45" s="32">
        <f t="shared" si="4"/>
        <v>95.454545454545453</v>
      </c>
      <c r="J45" s="32">
        <f t="shared" si="5"/>
        <v>87.5</v>
      </c>
      <c r="K45" s="35">
        <v>119</v>
      </c>
      <c r="L45" s="32">
        <f t="shared" si="6"/>
        <v>54.090909090909086</v>
      </c>
      <c r="M45" s="35">
        <v>91</v>
      </c>
      <c r="N45" s="32">
        <f t="shared" si="7"/>
        <v>41.363636363636367</v>
      </c>
      <c r="O45" s="35">
        <f t="shared" si="19"/>
        <v>10</v>
      </c>
      <c r="P45" s="32">
        <f t="shared" si="8"/>
        <v>4.5454545454545459</v>
      </c>
      <c r="Q45" s="35">
        <v>5</v>
      </c>
      <c r="R45" s="32">
        <f t="shared" si="9"/>
        <v>50</v>
      </c>
      <c r="S45" s="35">
        <v>49</v>
      </c>
      <c r="T45" s="32">
        <f t="shared" si="10"/>
        <v>22.272727272727273</v>
      </c>
      <c r="U45" s="35">
        <v>11</v>
      </c>
      <c r="V45" s="32">
        <f t="shared" si="11"/>
        <v>5</v>
      </c>
      <c r="W45" s="35">
        <v>12</v>
      </c>
      <c r="X45" s="32">
        <f t="shared" si="12"/>
        <v>5.4545454545454541</v>
      </c>
      <c r="Y45" s="35">
        <v>25</v>
      </c>
      <c r="Z45" s="32">
        <f t="shared" si="13"/>
        <v>11.363636363636363</v>
      </c>
      <c r="AA45" s="35">
        <v>4</v>
      </c>
      <c r="AB45" s="32">
        <f t="shared" si="14"/>
        <v>1.8181818181818181</v>
      </c>
      <c r="AC45" s="32">
        <f t="shared" si="15"/>
        <v>16</v>
      </c>
      <c r="AD45" s="35">
        <v>16</v>
      </c>
      <c r="AE45" s="32">
        <f t="shared" si="16"/>
        <v>7.2727272727272725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66</v>
      </c>
      <c r="D46" s="35">
        <v>51</v>
      </c>
      <c r="E46" s="32">
        <f t="shared" si="2"/>
        <v>77.272727272727266</v>
      </c>
      <c r="F46" s="35">
        <v>44</v>
      </c>
      <c r="G46" s="32">
        <f t="shared" si="3"/>
        <v>86.274509803921575</v>
      </c>
      <c r="H46" s="106">
        <f t="shared" si="0"/>
        <v>47</v>
      </c>
      <c r="I46" s="32">
        <f t="shared" si="4"/>
        <v>92.156862745098039</v>
      </c>
      <c r="J46" s="32">
        <f t="shared" si="5"/>
        <v>71.212121212121218</v>
      </c>
      <c r="K46" s="35">
        <v>36</v>
      </c>
      <c r="L46" s="32">
        <f t="shared" si="6"/>
        <v>70.588235294117652</v>
      </c>
      <c r="M46" s="35">
        <v>11</v>
      </c>
      <c r="N46" s="32">
        <f t="shared" si="7"/>
        <v>21.568627450980394</v>
      </c>
      <c r="O46" s="35">
        <f t="shared" si="19"/>
        <v>4</v>
      </c>
      <c r="P46" s="32">
        <f t="shared" si="8"/>
        <v>7.8431372549019605</v>
      </c>
      <c r="Q46" s="35">
        <v>1</v>
      </c>
      <c r="R46" s="32">
        <f t="shared" si="9"/>
        <v>25</v>
      </c>
      <c r="S46" s="35">
        <v>10</v>
      </c>
      <c r="T46" s="32">
        <f t="shared" si="10"/>
        <v>19.607843137254903</v>
      </c>
      <c r="U46" s="35">
        <v>2</v>
      </c>
      <c r="V46" s="32">
        <f t="shared" si="11"/>
        <v>3.9215686274509802</v>
      </c>
      <c r="W46" s="35">
        <v>1</v>
      </c>
      <c r="X46" s="32">
        <f t="shared" si="12"/>
        <v>1.9607843137254901</v>
      </c>
      <c r="Y46" s="35">
        <v>8</v>
      </c>
      <c r="Z46" s="32">
        <f t="shared" si="13"/>
        <v>15.686274509803921</v>
      </c>
      <c r="AA46" s="35">
        <v>0</v>
      </c>
      <c r="AB46" s="32">
        <f t="shared" si="14"/>
        <v>0</v>
      </c>
      <c r="AC46" s="32">
        <f t="shared" si="15"/>
        <v>0</v>
      </c>
      <c r="AD46" s="35">
        <v>4</v>
      </c>
      <c r="AE46" s="32">
        <f t="shared" si="16"/>
        <v>7.8431372549019605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246</v>
      </c>
      <c r="D47" s="35">
        <v>208</v>
      </c>
      <c r="E47" s="32">
        <f t="shared" si="2"/>
        <v>84.552845528455293</v>
      </c>
      <c r="F47" s="35">
        <v>189</v>
      </c>
      <c r="G47" s="32">
        <f t="shared" si="3"/>
        <v>90.865384615384613</v>
      </c>
      <c r="H47" s="106">
        <f t="shared" si="0"/>
        <v>178</v>
      </c>
      <c r="I47" s="32">
        <f t="shared" si="4"/>
        <v>85.576923076923066</v>
      </c>
      <c r="J47" s="32">
        <f t="shared" si="5"/>
        <v>72.357723577235774</v>
      </c>
      <c r="K47" s="35">
        <v>95</v>
      </c>
      <c r="L47" s="32">
        <f t="shared" si="6"/>
        <v>45.67307692307692</v>
      </c>
      <c r="M47" s="35">
        <v>83</v>
      </c>
      <c r="N47" s="32">
        <f t="shared" si="7"/>
        <v>39.903846153846153</v>
      </c>
      <c r="O47" s="35">
        <f t="shared" si="19"/>
        <v>30</v>
      </c>
      <c r="P47" s="32">
        <f t="shared" si="8"/>
        <v>14.423076923076922</v>
      </c>
      <c r="Q47" s="35">
        <v>2</v>
      </c>
      <c r="R47" s="32">
        <f t="shared" si="9"/>
        <v>6.666666666666667</v>
      </c>
      <c r="S47" s="35">
        <v>22</v>
      </c>
      <c r="T47" s="32">
        <f t="shared" si="10"/>
        <v>10.576923076923077</v>
      </c>
      <c r="U47" s="35">
        <v>18</v>
      </c>
      <c r="V47" s="32">
        <f t="shared" si="11"/>
        <v>8.6538461538461533</v>
      </c>
      <c r="W47" s="35">
        <v>18</v>
      </c>
      <c r="X47" s="32">
        <f t="shared" si="12"/>
        <v>8.6538461538461533</v>
      </c>
      <c r="Y47" s="35">
        <v>29</v>
      </c>
      <c r="Z47" s="32">
        <f t="shared" si="13"/>
        <v>13.942307692307693</v>
      </c>
      <c r="AA47" s="35">
        <v>9</v>
      </c>
      <c r="AB47" s="32">
        <f t="shared" si="14"/>
        <v>4.3269230769230766</v>
      </c>
      <c r="AC47" s="32">
        <f t="shared" si="15"/>
        <v>31.03448275862069</v>
      </c>
      <c r="AD47" s="35">
        <v>24</v>
      </c>
      <c r="AE47" s="32">
        <f t="shared" si="16"/>
        <v>11.538461538461538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150</v>
      </c>
      <c r="D48" s="35">
        <v>128</v>
      </c>
      <c r="E48" s="32">
        <f t="shared" si="2"/>
        <v>85.333333333333343</v>
      </c>
      <c r="F48" s="35">
        <v>99</v>
      </c>
      <c r="G48" s="32">
        <f t="shared" si="3"/>
        <v>77.34375</v>
      </c>
      <c r="H48" s="106">
        <f t="shared" si="0"/>
        <v>120</v>
      </c>
      <c r="I48" s="32">
        <f t="shared" si="4"/>
        <v>93.75</v>
      </c>
      <c r="J48" s="32">
        <f t="shared" si="5"/>
        <v>80</v>
      </c>
      <c r="K48" s="35">
        <v>65</v>
      </c>
      <c r="L48" s="32">
        <f t="shared" si="6"/>
        <v>50.78125</v>
      </c>
      <c r="M48" s="35">
        <v>55</v>
      </c>
      <c r="N48" s="32">
        <f t="shared" si="7"/>
        <v>42.96875</v>
      </c>
      <c r="O48" s="35">
        <f t="shared" si="19"/>
        <v>8</v>
      </c>
      <c r="P48" s="32">
        <f t="shared" si="8"/>
        <v>6.25</v>
      </c>
      <c r="Q48" s="35">
        <v>0</v>
      </c>
      <c r="R48" s="32">
        <f t="shared" si="9"/>
        <v>0</v>
      </c>
      <c r="S48" s="35">
        <v>18</v>
      </c>
      <c r="T48" s="32">
        <f t="shared" si="10"/>
        <v>14.0625</v>
      </c>
      <c r="U48" s="35">
        <v>11</v>
      </c>
      <c r="V48" s="32">
        <f t="shared" si="11"/>
        <v>8.59375</v>
      </c>
      <c r="W48" s="35">
        <v>6</v>
      </c>
      <c r="X48" s="32">
        <f t="shared" si="12"/>
        <v>4.6875</v>
      </c>
      <c r="Y48" s="35">
        <v>6</v>
      </c>
      <c r="Z48" s="32">
        <f t="shared" si="13"/>
        <v>4.6875</v>
      </c>
      <c r="AA48" s="35">
        <v>27</v>
      </c>
      <c r="AB48" s="32">
        <f t="shared" si="14"/>
        <v>21.09375</v>
      </c>
      <c r="AC48" s="32">
        <f t="shared" si="15"/>
        <v>450</v>
      </c>
      <c r="AD48" s="35">
        <v>14</v>
      </c>
      <c r="AE48" s="32">
        <f t="shared" si="16"/>
        <v>10.9375</v>
      </c>
      <c r="AF48" s="35">
        <v>1</v>
      </c>
      <c r="AG48" s="32">
        <f t="shared" si="17"/>
        <v>0.78125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106</v>
      </c>
      <c r="D49" s="35">
        <v>98</v>
      </c>
      <c r="E49" s="32">
        <f t="shared" si="2"/>
        <v>92.452830188679243</v>
      </c>
      <c r="F49" s="35">
        <v>36</v>
      </c>
      <c r="G49" s="32">
        <f t="shared" si="3"/>
        <v>36.734693877551024</v>
      </c>
      <c r="H49" s="106">
        <f t="shared" si="0"/>
        <v>93</v>
      </c>
      <c r="I49" s="32">
        <f t="shared" si="4"/>
        <v>94.897959183673478</v>
      </c>
      <c r="J49" s="32">
        <f t="shared" si="5"/>
        <v>87.735849056603783</v>
      </c>
      <c r="K49" s="35">
        <v>46</v>
      </c>
      <c r="L49" s="32">
        <f t="shared" si="6"/>
        <v>46.938775510204081</v>
      </c>
      <c r="M49" s="35">
        <v>47</v>
      </c>
      <c r="N49" s="32">
        <f t="shared" si="7"/>
        <v>47.959183673469383</v>
      </c>
      <c r="O49" s="35">
        <f t="shared" si="19"/>
        <v>5</v>
      </c>
      <c r="P49" s="32">
        <f t="shared" si="8"/>
        <v>5.1020408163265305</v>
      </c>
      <c r="Q49" s="35">
        <v>0</v>
      </c>
      <c r="R49" s="32">
        <f t="shared" si="9"/>
        <v>0</v>
      </c>
      <c r="S49" s="35">
        <v>12</v>
      </c>
      <c r="T49" s="32">
        <f t="shared" si="10"/>
        <v>12.244897959183673</v>
      </c>
      <c r="U49" s="35">
        <v>12</v>
      </c>
      <c r="V49" s="32">
        <f t="shared" si="11"/>
        <v>12.244897959183673</v>
      </c>
      <c r="W49" s="35">
        <v>0</v>
      </c>
      <c r="X49" s="32">
        <f t="shared" si="12"/>
        <v>0</v>
      </c>
      <c r="Y49" s="35">
        <v>6</v>
      </c>
      <c r="Z49" s="32">
        <f t="shared" si="13"/>
        <v>6.1224489795918364</v>
      </c>
      <c r="AA49" s="35">
        <v>2</v>
      </c>
      <c r="AB49" s="32">
        <f t="shared" si="14"/>
        <v>2.0408163265306123</v>
      </c>
      <c r="AC49" s="32">
        <f t="shared" si="15"/>
        <v>33.333333333333329</v>
      </c>
      <c r="AD49" s="35">
        <v>3</v>
      </c>
      <c r="AE49" s="32">
        <f t="shared" si="16"/>
        <v>3.0612244897959182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133</v>
      </c>
      <c r="D50" s="35">
        <v>129</v>
      </c>
      <c r="E50" s="32">
        <f t="shared" si="2"/>
        <v>96.992481203007515</v>
      </c>
      <c r="F50" s="35">
        <v>72</v>
      </c>
      <c r="G50" s="32">
        <f t="shared" si="3"/>
        <v>55.813953488372093</v>
      </c>
      <c r="H50" s="106">
        <f t="shared" si="0"/>
        <v>129</v>
      </c>
      <c r="I50" s="32">
        <f t="shared" si="4"/>
        <v>100</v>
      </c>
      <c r="J50" s="32">
        <f t="shared" si="5"/>
        <v>96.992481203007515</v>
      </c>
      <c r="K50" s="35">
        <v>75</v>
      </c>
      <c r="L50" s="32">
        <f t="shared" si="6"/>
        <v>58.139534883720934</v>
      </c>
      <c r="M50" s="35">
        <v>54</v>
      </c>
      <c r="N50" s="32">
        <f t="shared" si="7"/>
        <v>41.860465116279073</v>
      </c>
      <c r="O50" s="35">
        <f t="shared" si="19"/>
        <v>0</v>
      </c>
      <c r="P50" s="32">
        <f t="shared" si="8"/>
        <v>0</v>
      </c>
      <c r="Q50" s="35">
        <v>0</v>
      </c>
      <c r="R50" s="32">
        <f t="shared" si="9"/>
        <v>0</v>
      </c>
      <c r="S50" s="35">
        <v>28</v>
      </c>
      <c r="T50" s="32">
        <f t="shared" si="10"/>
        <v>21.705426356589147</v>
      </c>
      <c r="U50" s="35">
        <v>1</v>
      </c>
      <c r="V50" s="32">
        <f t="shared" si="11"/>
        <v>0.77519379844961245</v>
      </c>
      <c r="W50" s="35">
        <v>2</v>
      </c>
      <c r="X50" s="32">
        <f t="shared" si="12"/>
        <v>1.5503875968992249</v>
      </c>
      <c r="Y50" s="35">
        <v>16</v>
      </c>
      <c r="Z50" s="32">
        <f t="shared" si="13"/>
        <v>12.403100775193799</v>
      </c>
      <c r="AA50" s="35">
        <v>7</v>
      </c>
      <c r="AB50" s="32">
        <f t="shared" si="14"/>
        <v>5.4263565891472867</v>
      </c>
      <c r="AC50" s="32">
        <f t="shared" si="15"/>
        <v>43.75</v>
      </c>
      <c r="AD50" s="35">
        <v>9</v>
      </c>
      <c r="AE50" s="32">
        <f t="shared" si="16"/>
        <v>6.9767441860465116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152</v>
      </c>
      <c r="D51" s="35">
        <v>131</v>
      </c>
      <c r="E51" s="32">
        <f t="shared" si="2"/>
        <v>86.18421052631578</v>
      </c>
      <c r="F51" s="35">
        <v>109</v>
      </c>
      <c r="G51" s="32">
        <f t="shared" si="3"/>
        <v>83.206106870229007</v>
      </c>
      <c r="H51" s="106">
        <f t="shared" si="0"/>
        <v>123</v>
      </c>
      <c r="I51" s="32">
        <f t="shared" si="4"/>
        <v>93.893129770992374</v>
      </c>
      <c r="J51" s="32">
        <f t="shared" si="5"/>
        <v>80.921052631578945</v>
      </c>
      <c r="K51" s="35">
        <v>80</v>
      </c>
      <c r="L51" s="32">
        <f t="shared" si="6"/>
        <v>61.068702290076338</v>
      </c>
      <c r="M51" s="35">
        <v>43</v>
      </c>
      <c r="N51" s="32">
        <f t="shared" si="7"/>
        <v>32.824427480916029</v>
      </c>
      <c r="O51" s="35">
        <f t="shared" si="19"/>
        <v>8</v>
      </c>
      <c r="P51" s="32">
        <f t="shared" si="8"/>
        <v>6.1068702290076331</v>
      </c>
      <c r="Q51" s="35">
        <v>2</v>
      </c>
      <c r="R51" s="32">
        <f t="shared" si="9"/>
        <v>25</v>
      </c>
      <c r="S51" s="35">
        <v>12</v>
      </c>
      <c r="T51" s="32">
        <f t="shared" si="10"/>
        <v>9.1603053435114496</v>
      </c>
      <c r="U51" s="35">
        <v>11</v>
      </c>
      <c r="V51" s="32">
        <f t="shared" si="11"/>
        <v>8.3969465648854964</v>
      </c>
      <c r="W51" s="35">
        <v>9</v>
      </c>
      <c r="X51" s="32">
        <f t="shared" si="12"/>
        <v>6.8702290076335881</v>
      </c>
      <c r="Y51" s="35">
        <v>11</v>
      </c>
      <c r="Z51" s="32">
        <f t="shared" si="13"/>
        <v>8.3969465648854964</v>
      </c>
      <c r="AA51" s="35">
        <v>7</v>
      </c>
      <c r="AB51" s="32">
        <f t="shared" si="14"/>
        <v>5.343511450381679</v>
      </c>
      <c r="AC51" s="32">
        <f t="shared" si="15"/>
        <v>63.636363636363633</v>
      </c>
      <c r="AD51" s="35">
        <v>9</v>
      </c>
      <c r="AE51" s="32">
        <f t="shared" si="16"/>
        <v>6.8702290076335881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58</v>
      </c>
      <c r="D52" s="35">
        <v>56</v>
      </c>
      <c r="E52" s="32">
        <f t="shared" si="2"/>
        <v>96.551724137931032</v>
      </c>
      <c r="F52" s="35">
        <v>33</v>
      </c>
      <c r="G52" s="32">
        <f t="shared" si="3"/>
        <v>58.928571428571431</v>
      </c>
      <c r="H52" s="106">
        <f t="shared" si="0"/>
        <v>51</v>
      </c>
      <c r="I52" s="32">
        <f t="shared" si="4"/>
        <v>91.071428571428569</v>
      </c>
      <c r="J52" s="32">
        <f t="shared" si="5"/>
        <v>87.931034482758619</v>
      </c>
      <c r="K52" s="35">
        <v>30</v>
      </c>
      <c r="L52" s="32">
        <f t="shared" si="6"/>
        <v>53.571428571428569</v>
      </c>
      <c r="M52" s="35">
        <v>21</v>
      </c>
      <c r="N52" s="32">
        <f t="shared" si="7"/>
        <v>37.5</v>
      </c>
      <c r="O52" s="35">
        <f t="shared" si="19"/>
        <v>5</v>
      </c>
      <c r="P52" s="32">
        <f t="shared" si="8"/>
        <v>8.9285714285714288</v>
      </c>
      <c r="Q52" s="35">
        <v>0</v>
      </c>
      <c r="R52" s="32">
        <f t="shared" si="9"/>
        <v>0</v>
      </c>
      <c r="S52" s="35">
        <v>10</v>
      </c>
      <c r="T52" s="32">
        <f t="shared" si="10"/>
        <v>17.857142857142858</v>
      </c>
      <c r="U52" s="35">
        <v>6</v>
      </c>
      <c r="V52" s="32">
        <f t="shared" si="11"/>
        <v>10.714285714285714</v>
      </c>
      <c r="W52" s="35">
        <v>2</v>
      </c>
      <c r="X52" s="32">
        <f t="shared" si="12"/>
        <v>3.5714285714285712</v>
      </c>
      <c r="Y52" s="35">
        <v>4</v>
      </c>
      <c r="Z52" s="32">
        <f t="shared" si="13"/>
        <v>7.1428571428571423</v>
      </c>
      <c r="AA52" s="35">
        <v>1</v>
      </c>
      <c r="AB52" s="32">
        <f t="shared" si="14"/>
        <v>1.7857142857142856</v>
      </c>
      <c r="AC52" s="32">
        <f t="shared" si="15"/>
        <v>25</v>
      </c>
      <c r="AD52" s="35">
        <v>6</v>
      </c>
      <c r="AE52" s="32">
        <f t="shared" si="16"/>
        <v>10.714285714285714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65</v>
      </c>
      <c r="D53" s="35">
        <v>60</v>
      </c>
      <c r="E53" s="32">
        <f t="shared" si="2"/>
        <v>92.307692307692307</v>
      </c>
      <c r="F53" s="35">
        <v>39</v>
      </c>
      <c r="G53" s="32">
        <f t="shared" si="3"/>
        <v>65</v>
      </c>
      <c r="H53" s="106">
        <f t="shared" si="0"/>
        <v>54</v>
      </c>
      <c r="I53" s="32">
        <f t="shared" si="4"/>
        <v>90</v>
      </c>
      <c r="J53" s="32">
        <f t="shared" si="5"/>
        <v>83.07692307692308</v>
      </c>
      <c r="K53" s="35">
        <v>31</v>
      </c>
      <c r="L53" s="32">
        <f t="shared" si="6"/>
        <v>51.666666666666671</v>
      </c>
      <c r="M53" s="35">
        <v>23</v>
      </c>
      <c r="N53" s="32">
        <f t="shared" si="7"/>
        <v>38.333333333333336</v>
      </c>
      <c r="O53" s="35">
        <f t="shared" si="19"/>
        <v>6</v>
      </c>
      <c r="P53" s="32">
        <f t="shared" si="8"/>
        <v>10</v>
      </c>
      <c r="Q53" s="35">
        <v>1</v>
      </c>
      <c r="R53" s="32">
        <f t="shared" si="9"/>
        <v>16.666666666666664</v>
      </c>
      <c r="S53" s="35">
        <v>14</v>
      </c>
      <c r="T53" s="32">
        <f t="shared" si="10"/>
        <v>23.333333333333332</v>
      </c>
      <c r="U53" s="35">
        <v>5</v>
      </c>
      <c r="V53" s="32">
        <f t="shared" si="11"/>
        <v>8.3333333333333321</v>
      </c>
      <c r="W53" s="35">
        <v>1</v>
      </c>
      <c r="X53" s="32">
        <f t="shared" si="12"/>
        <v>1.6666666666666667</v>
      </c>
      <c r="Y53" s="35">
        <v>5</v>
      </c>
      <c r="Z53" s="32">
        <f t="shared" si="13"/>
        <v>8.3333333333333321</v>
      </c>
      <c r="AA53" s="35">
        <v>0</v>
      </c>
      <c r="AB53" s="32">
        <f t="shared" si="14"/>
        <v>0</v>
      </c>
      <c r="AC53" s="32">
        <f t="shared" si="15"/>
        <v>0</v>
      </c>
      <c r="AD53" s="35">
        <v>8</v>
      </c>
      <c r="AE53" s="32">
        <f t="shared" si="16"/>
        <v>13.333333333333334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24</v>
      </c>
      <c r="D54" s="35">
        <v>24</v>
      </c>
      <c r="E54" s="32">
        <f t="shared" si="2"/>
        <v>100</v>
      </c>
      <c r="F54" s="35">
        <v>12</v>
      </c>
      <c r="G54" s="32">
        <f t="shared" si="3"/>
        <v>50</v>
      </c>
      <c r="H54" s="106">
        <f t="shared" si="0"/>
        <v>23</v>
      </c>
      <c r="I54" s="32">
        <f t="shared" si="4"/>
        <v>95.833333333333343</v>
      </c>
      <c r="J54" s="32">
        <f t="shared" si="5"/>
        <v>95.833333333333343</v>
      </c>
      <c r="K54" s="35">
        <v>8</v>
      </c>
      <c r="L54" s="32">
        <f t="shared" si="6"/>
        <v>33.333333333333329</v>
      </c>
      <c r="M54" s="35">
        <v>15</v>
      </c>
      <c r="N54" s="32">
        <f t="shared" si="7"/>
        <v>62.5</v>
      </c>
      <c r="O54" s="35">
        <f t="shared" si="19"/>
        <v>1</v>
      </c>
      <c r="P54" s="32">
        <f t="shared" si="8"/>
        <v>4.1666666666666661</v>
      </c>
      <c r="Q54" s="35">
        <v>0</v>
      </c>
      <c r="R54" s="32">
        <f t="shared" si="9"/>
        <v>0</v>
      </c>
      <c r="S54" s="35">
        <v>3</v>
      </c>
      <c r="T54" s="32">
        <f t="shared" si="10"/>
        <v>12.5</v>
      </c>
      <c r="U54" s="35">
        <v>1</v>
      </c>
      <c r="V54" s="32">
        <f t="shared" si="11"/>
        <v>4.1666666666666661</v>
      </c>
      <c r="W54" s="35">
        <v>4</v>
      </c>
      <c r="X54" s="32">
        <f t="shared" si="12"/>
        <v>16.666666666666664</v>
      </c>
      <c r="Y54" s="35">
        <v>0</v>
      </c>
      <c r="Z54" s="32">
        <f t="shared" si="13"/>
        <v>0</v>
      </c>
      <c r="AA54" s="35">
        <v>0</v>
      </c>
      <c r="AB54" s="32">
        <f t="shared" si="14"/>
        <v>0</v>
      </c>
      <c r="AC54" s="32">
        <f t="shared" si="15"/>
        <v>0</v>
      </c>
      <c r="AD54" s="35">
        <v>0</v>
      </c>
      <c r="AE54" s="32">
        <f t="shared" si="16"/>
        <v>0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745</v>
      </c>
      <c r="D55" s="10">
        <f>SUM(D56:D63)</f>
        <v>679</v>
      </c>
      <c r="E55" s="43">
        <f>IF(C55=0,0,D55/C55*100)</f>
        <v>91.140939597315437</v>
      </c>
      <c r="F55" s="10">
        <f>SUM(F56:F63)</f>
        <v>378</v>
      </c>
      <c r="G55" s="43">
        <f>IF(D55=0,0,F55/D55*100)</f>
        <v>55.670103092783506</v>
      </c>
      <c r="H55" s="61">
        <f>SUM(H56:H63)</f>
        <v>629</v>
      </c>
      <c r="I55" s="43">
        <f>IF(D55=0,0,H55/D55*100)</f>
        <v>92.636229749631809</v>
      </c>
      <c r="J55" s="43">
        <f>IF(C55=0,0,H55/C55*100)</f>
        <v>84.429530201342288</v>
      </c>
      <c r="K55" s="10">
        <f>SUM(K56:K63)</f>
        <v>398</v>
      </c>
      <c r="L55" s="43">
        <f>IF(D55=0,0,K55/D55*100)</f>
        <v>58.615611192930785</v>
      </c>
      <c r="M55" s="10">
        <f>SUM(M56:M63)</f>
        <v>231</v>
      </c>
      <c r="N55" s="43">
        <f>IF(D55=0,0,M55/D55*100)</f>
        <v>34.020618556701031</v>
      </c>
      <c r="O55" s="10">
        <f>SUM(O56:O63)</f>
        <v>50</v>
      </c>
      <c r="P55" s="43">
        <f>IF(D55=0,0,O55/D55*100)</f>
        <v>7.363770250368189</v>
      </c>
      <c r="Q55" s="10">
        <f>SUM(Q56:Q63)</f>
        <v>4</v>
      </c>
      <c r="R55" s="43">
        <f t="shared" si="9"/>
        <v>8</v>
      </c>
      <c r="S55" s="10">
        <f>SUM(S56:S63)</f>
        <v>83</v>
      </c>
      <c r="T55" s="43">
        <f>IF(D55=0,0,S55/D55*100)</f>
        <v>12.223858615611192</v>
      </c>
      <c r="U55" s="10">
        <f>SUM(U56:U63)</f>
        <v>77</v>
      </c>
      <c r="V55" s="43">
        <f t="shared" si="11"/>
        <v>11.340206185567011</v>
      </c>
      <c r="W55" s="10">
        <f>SUM(W56:W63)</f>
        <v>20</v>
      </c>
      <c r="X55" s="43">
        <f>IF(D55=0,0,W55/D55*100)</f>
        <v>2.9455081001472752</v>
      </c>
      <c r="Y55" s="10">
        <f>SUM(Y56:Y63)</f>
        <v>115</v>
      </c>
      <c r="Z55" s="43">
        <f>IF(D55=0,0,Y55/D55*100)</f>
        <v>16.936671575846834</v>
      </c>
      <c r="AA55" s="10">
        <f>SUM(AA56:AA63)</f>
        <v>6</v>
      </c>
      <c r="AB55" s="43">
        <f>IF(D55=0,0,AA55/D55*100)</f>
        <v>0.88365243004418259</v>
      </c>
      <c r="AC55" s="43">
        <f>IF(Y55=0,0,AA55/Y55*100)</f>
        <v>5.2173913043478262</v>
      </c>
      <c r="AD55" s="10">
        <f>SUM(AD56:AD63)</f>
        <v>105</v>
      </c>
      <c r="AE55" s="43">
        <f t="shared" si="16"/>
        <v>15.463917525773196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5</v>
      </c>
      <c r="D56" s="35">
        <v>3</v>
      </c>
      <c r="E56" s="32">
        <f t="shared" si="2"/>
        <v>60</v>
      </c>
      <c r="F56" s="35">
        <v>0</v>
      </c>
      <c r="G56" s="32">
        <f t="shared" si="3"/>
        <v>0</v>
      </c>
      <c r="H56" s="106">
        <f t="shared" si="0"/>
        <v>3</v>
      </c>
      <c r="I56" s="32">
        <f t="shared" si="4"/>
        <v>100</v>
      </c>
      <c r="J56" s="32">
        <f t="shared" si="5"/>
        <v>60</v>
      </c>
      <c r="K56" s="35">
        <v>2</v>
      </c>
      <c r="L56" s="32">
        <f t="shared" si="6"/>
        <v>66.666666666666657</v>
      </c>
      <c r="M56" s="35">
        <v>1</v>
      </c>
      <c r="N56" s="32">
        <f t="shared" si="7"/>
        <v>33.333333333333329</v>
      </c>
      <c r="O56" s="35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0</v>
      </c>
      <c r="T56" s="32">
        <f t="shared" si="10"/>
        <v>0</v>
      </c>
      <c r="U56" s="35">
        <v>1</v>
      </c>
      <c r="V56" s="32">
        <f t="shared" si="11"/>
        <v>33.333333333333329</v>
      </c>
      <c r="W56" s="35">
        <v>0</v>
      </c>
      <c r="X56" s="32">
        <f t="shared" si="12"/>
        <v>0</v>
      </c>
      <c r="Y56" s="35">
        <v>1</v>
      </c>
      <c r="Z56" s="32">
        <f t="shared" si="13"/>
        <v>33.333333333333329</v>
      </c>
      <c r="AA56" s="35">
        <v>0</v>
      </c>
      <c r="AB56" s="32">
        <f t="shared" si="14"/>
        <v>0</v>
      </c>
      <c r="AC56" s="32">
        <f t="shared" si="15"/>
        <v>0</v>
      </c>
      <c r="AD56" s="35">
        <v>0</v>
      </c>
      <c r="AE56" s="32">
        <f t="shared" si="16"/>
        <v>0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39</v>
      </c>
      <c r="D57" s="35">
        <v>37</v>
      </c>
      <c r="E57" s="32">
        <f t="shared" si="2"/>
        <v>94.871794871794862</v>
      </c>
      <c r="F57" s="35">
        <v>10</v>
      </c>
      <c r="G57" s="32">
        <f t="shared" si="3"/>
        <v>27.027027027027028</v>
      </c>
      <c r="H57" s="106">
        <f t="shared" si="0"/>
        <v>32</v>
      </c>
      <c r="I57" s="32">
        <f t="shared" si="4"/>
        <v>86.486486486486484</v>
      </c>
      <c r="J57" s="32">
        <f t="shared" si="5"/>
        <v>82.051282051282044</v>
      </c>
      <c r="K57" s="35">
        <v>20</v>
      </c>
      <c r="L57" s="32">
        <f t="shared" si="6"/>
        <v>54.054054054054056</v>
      </c>
      <c r="M57" s="35">
        <v>12</v>
      </c>
      <c r="N57" s="32">
        <f t="shared" si="7"/>
        <v>32.432432432432435</v>
      </c>
      <c r="O57" s="35">
        <f t="shared" si="20"/>
        <v>5</v>
      </c>
      <c r="P57" s="32">
        <f t="shared" si="8"/>
        <v>13.513513513513514</v>
      </c>
      <c r="Q57" s="35">
        <v>2</v>
      </c>
      <c r="R57" s="32">
        <f t="shared" si="9"/>
        <v>40</v>
      </c>
      <c r="S57" s="35">
        <v>2</v>
      </c>
      <c r="T57" s="32">
        <f t="shared" si="10"/>
        <v>5.4054054054054053</v>
      </c>
      <c r="U57" s="35">
        <v>3</v>
      </c>
      <c r="V57" s="32">
        <f t="shared" si="11"/>
        <v>8.1081081081081088</v>
      </c>
      <c r="W57" s="35">
        <v>1</v>
      </c>
      <c r="X57" s="32">
        <f t="shared" si="12"/>
        <v>2.7027027027027026</v>
      </c>
      <c r="Y57" s="35">
        <v>2</v>
      </c>
      <c r="Z57" s="32">
        <f t="shared" si="13"/>
        <v>5.4054054054054053</v>
      </c>
      <c r="AA57" s="35">
        <v>0</v>
      </c>
      <c r="AB57" s="32">
        <f t="shared" si="14"/>
        <v>0</v>
      </c>
      <c r="AC57" s="32">
        <f t="shared" si="15"/>
        <v>0</v>
      </c>
      <c r="AD57" s="35">
        <v>2</v>
      </c>
      <c r="AE57" s="32">
        <f t="shared" si="16"/>
        <v>5.4054054054054053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18</v>
      </c>
      <c r="D58" s="35">
        <v>17</v>
      </c>
      <c r="E58" s="32">
        <f t="shared" si="2"/>
        <v>94.444444444444443</v>
      </c>
      <c r="F58" s="35">
        <v>7</v>
      </c>
      <c r="G58" s="32">
        <f t="shared" si="3"/>
        <v>41.17647058823529</v>
      </c>
      <c r="H58" s="106">
        <f t="shared" si="0"/>
        <v>17</v>
      </c>
      <c r="I58" s="32">
        <f t="shared" si="4"/>
        <v>100</v>
      </c>
      <c r="J58" s="32">
        <f t="shared" si="5"/>
        <v>94.444444444444443</v>
      </c>
      <c r="K58" s="35">
        <v>11</v>
      </c>
      <c r="L58" s="32">
        <f t="shared" si="6"/>
        <v>64.705882352941174</v>
      </c>
      <c r="M58" s="35">
        <v>6</v>
      </c>
      <c r="N58" s="32">
        <f t="shared" si="7"/>
        <v>35.294117647058826</v>
      </c>
      <c r="O58" s="35">
        <f t="shared" si="20"/>
        <v>0</v>
      </c>
      <c r="P58" s="32">
        <f t="shared" si="8"/>
        <v>0</v>
      </c>
      <c r="Q58" s="35">
        <v>0</v>
      </c>
      <c r="R58" s="32">
        <f t="shared" si="9"/>
        <v>0</v>
      </c>
      <c r="S58" s="35">
        <v>0</v>
      </c>
      <c r="T58" s="32">
        <f t="shared" si="10"/>
        <v>0</v>
      </c>
      <c r="U58" s="35">
        <v>3</v>
      </c>
      <c r="V58" s="32">
        <f t="shared" si="11"/>
        <v>17.647058823529413</v>
      </c>
      <c r="W58" s="35">
        <v>6</v>
      </c>
      <c r="X58" s="32">
        <f t="shared" si="12"/>
        <v>35.294117647058826</v>
      </c>
      <c r="Y58" s="35">
        <v>2</v>
      </c>
      <c r="Z58" s="32">
        <f t="shared" si="13"/>
        <v>11.76470588235294</v>
      </c>
      <c r="AA58" s="35">
        <v>0</v>
      </c>
      <c r="AB58" s="32">
        <f t="shared" si="14"/>
        <v>0</v>
      </c>
      <c r="AC58" s="32">
        <f t="shared" si="15"/>
        <v>0</v>
      </c>
      <c r="AD58" s="35">
        <v>2</v>
      </c>
      <c r="AE58" s="32">
        <f t="shared" si="16"/>
        <v>11.76470588235294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0</v>
      </c>
      <c r="D59" s="35">
        <v>0</v>
      </c>
      <c r="E59" s="32">
        <f t="shared" si="2"/>
        <v>0</v>
      </c>
      <c r="F59" s="35">
        <v>0</v>
      </c>
      <c r="G59" s="32">
        <f t="shared" si="3"/>
        <v>0</v>
      </c>
      <c r="H59" s="106">
        <f t="shared" si="0"/>
        <v>0</v>
      </c>
      <c r="I59" s="32">
        <f t="shared" si="4"/>
        <v>0</v>
      </c>
      <c r="J59" s="32">
        <f t="shared" si="5"/>
        <v>0</v>
      </c>
      <c r="K59" s="35">
        <v>0</v>
      </c>
      <c r="L59" s="32">
        <f t="shared" si="6"/>
        <v>0</v>
      </c>
      <c r="M59" s="35">
        <v>0</v>
      </c>
      <c r="N59" s="32">
        <f t="shared" si="7"/>
        <v>0</v>
      </c>
      <c r="O59" s="35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0</v>
      </c>
      <c r="T59" s="32">
        <f t="shared" si="10"/>
        <v>0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0</v>
      </c>
      <c r="Z59" s="32">
        <f t="shared" si="13"/>
        <v>0</v>
      </c>
      <c r="AA59" s="35">
        <v>0</v>
      </c>
      <c r="AB59" s="32">
        <f t="shared" si="14"/>
        <v>0</v>
      </c>
      <c r="AC59" s="32">
        <f t="shared" si="15"/>
        <v>0</v>
      </c>
      <c r="AD59" s="35">
        <v>0</v>
      </c>
      <c r="AE59" s="32">
        <f t="shared" si="16"/>
        <v>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469</v>
      </c>
      <c r="D60" s="35">
        <v>442</v>
      </c>
      <c r="E60" s="32">
        <f t="shared" si="2"/>
        <v>94.243070362473347</v>
      </c>
      <c r="F60" s="35">
        <v>277</v>
      </c>
      <c r="G60" s="32">
        <f t="shared" si="3"/>
        <v>62.66968325791855</v>
      </c>
      <c r="H60" s="106">
        <f t="shared" si="0"/>
        <v>420</v>
      </c>
      <c r="I60" s="32">
        <f t="shared" si="4"/>
        <v>95.02262443438913</v>
      </c>
      <c r="J60" s="32">
        <f t="shared" si="5"/>
        <v>89.552238805970148</v>
      </c>
      <c r="K60" s="35">
        <v>274</v>
      </c>
      <c r="L60" s="32">
        <f t="shared" si="6"/>
        <v>61.990950226244344</v>
      </c>
      <c r="M60" s="35">
        <v>146</v>
      </c>
      <c r="N60" s="32">
        <f t="shared" si="7"/>
        <v>33.031674208144793</v>
      </c>
      <c r="O60" s="35">
        <f t="shared" si="20"/>
        <v>22</v>
      </c>
      <c r="P60" s="32">
        <f t="shared" si="8"/>
        <v>4.9773755656108598</v>
      </c>
      <c r="Q60" s="35">
        <v>1</v>
      </c>
      <c r="R60" s="32">
        <f t="shared" si="9"/>
        <v>4.5454545454545459</v>
      </c>
      <c r="S60" s="35">
        <v>55</v>
      </c>
      <c r="T60" s="32">
        <f t="shared" si="10"/>
        <v>12.44343891402715</v>
      </c>
      <c r="U60" s="35">
        <v>44</v>
      </c>
      <c r="V60" s="32">
        <f t="shared" si="11"/>
        <v>9.9547511312217196</v>
      </c>
      <c r="W60" s="35">
        <v>6</v>
      </c>
      <c r="X60" s="32">
        <f t="shared" si="12"/>
        <v>1.3574660633484164</v>
      </c>
      <c r="Y60" s="35">
        <v>90</v>
      </c>
      <c r="Z60" s="32">
        <f t="shared" si="13"/>
        <v>20.361990950226243</v>
      </c>
      <c r="AA60" s="35">
        <v>2</v>
      </c>
      <c r="AB60" s="32">
        <f t="shared" si="14"/>
        <v>0.45248868778280549</v>
      </c>
      <c r="AC60" s="32">
        <f t="shared" si="15"/>
        <v>2.2222222222222223</v>
      </c>
      <c r="AD60" s="35">
        <v>82</v>
      </c>
      <c r="AE60" s="32">
        <f t="shared" si="16"/>
        <v>18.552036199095024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18</v>
      </c>
      <c r="D61" s="35">
        <v>18</v>
      </c>
      <c r="E61" s="32">
        <f t="shared" si="2"/>
        <v>100</v>
      </c>
      <c r="F61" s="35">
        <v>2</v>
      </c>
      <c r="G61" s="32">
        <f t="shared" si="3"/>
        <v>11.111111111111111</v>
      </c>
      <c r="H61" s="106">
        <f t="shared" si="0"/>
        <v>18</v>
      </c>
      <c r="I61" s="32">
        <f t="shared" si="4"/>
        <v>100</v>
      </c>
      <c r="J61" s="32">
        <f t="shared" si="5"/>
        <v>100</v>
      </c>
      <c r="K61" s="35">
        <v>8</v>
      </c>
      <c r="L61" s="32">
        <f t="shared" si="6"/>
        <v>44.444444444444443</v>
      </c>
      <c r="M61" s="35">
        <v>10</v>
      </c>
      <c r="N61" s="32">
        <f t="shared" si="7"/>
        <v>55.555555555555557</v>
      </c>
      <c r="O61" s="35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0</v>
      </c>
      <c r="T61" s="32">
        <f t="shared" si="10"/>
        <v>0</v>
      </c>
      <c r="U61" s="35">
        <v>3</v>
      </c>
      <c r="V61" s="32">
        <f t="shared" si="11"/>
        <v>16.666666666666664</v>
      </c>
      <c r="W61" s="35">
        <v>0</v>
      </c>
      <c r="X61" s="32">
        <f t="shared" si="12"/>
        <v>0</v>
      </c>
      <c r="Y61" s="35">
        <v>0</v>
      </c>
      <c r="Z61" s="32">
        <f t="shared" si="13"/>
        <v>0</v>
      </c>
      <c r="AA61" s="35">
        <v>0</v>
      </c>
      <c r="AB61" s="32">
        <f t="shared" si="14"/>
        <v>0</v>
      </c>
      <c r="AC61" s="32">
        <f t="shared" si="15"/>
        <v>0</v>
      </c>
      <c r="AD61" s="35">
        <v>0</v>
      </c>
      <c r="AE61" s="32">
        <f t="shared" si="16"/>
        <v>0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83</v>
      </c>
      <c r="D62" s="35">
        <v>69</v>
      </c>
      <c r="E62" s="32">
        <f t="shared" si="2"/>
        <v>83.132530120481931</v>
      </c>
      <c r="F62" s="35">
        <v>28</v>
      </c>
      <c r="G62" s="32">
        <f t="shared" si="3"/>
        <v>40.579710144927539</v>
      </c>
      <c r="H62" s="106">
        <f t="shared" si="0"/>
        <v>49</v>
      </c>
      <c r="I62" s="32">
        <f t="shared" si="4"/>
        <v>71.014492753623188</v>
      </c>
      <c r="J62" s="32">
        <f t="shared" si="5"/>
        <v>59.036144578313255</v>
      </c>
      <c r="K62" s="35">
        <v>28</v>
      </c>
      <c r="L62" s="32">
        <f t="shared" si="6"/>
        <v>40.579710144927539</v>
      </c>
      <c r="M62" s="35">
        <v>21</v>
      </c>
      <c r="N62" s="32">
        <f t="shared" si="7"/>
        <v>30.434782608695656</v>
      </c>
      <c r="O62" s="35">
        <f t="shared" si="20"/>
        <v>20</v>
      </c>
      <c r="P62" s="32">
        <f t="shared" si="8"/>
        <v>28.985507246376812</v>
      </c>
      <c r="Q62" s="35">
        <v>1</v>
      </c>
      <c r="R62" s="32">
        <f t="shared" si="9"/>
        <v>5</v>
      </c>
      <c r="S62" s="35">
        <v>15</v>
      </c>
      <c r="T62" s="32">
        <f t="shared" si="10"/>
        <v>21.739130434782609</v>
      </c>
      <c r="U62" s="35">
        <v>7</v>
      </c>
      <c r="V62" s="32">
        <f t="shared" si="11"/>
        <v>10.144927536231885</v>
      </c>
      <c r="W62" s="35">
        <v>2</v>
      </c>
      <c r="X62" s="32">
        <f t="shared" si="12"/>
        <v>2.8985507246376812</v>
      </c>
      <c r="Y62" s="35">
        <v>9</v>
      </c>
      <c r="Z62" s="32">
        <f t="shared" si="13"/>
        <v>13.043478260869565</v>
      </c>
      <c r="AA62" s="35">
        <v>0</v>
      </c>
      <c r="AB62" s="32">
        <f t="shared" si="14"/>
        <v>0</v>
      </c>
      <c r="AC62" s="32">
        <f t="shared" si="15"/>
        <v>0</v>
      </c>
      <c r="AD62" s="35">
        <v>6</v>
      </c>
      <c r="AE62" s="32">
        <f t="shared" si="16"/>
        <v>8.695652173913043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113</v>
      </c>
      <c r="D63" s="35">
        <v>93</v>
      </c>
      <c r="E63" s="32">
        <f t="shared" si="2"/>
        <v>82.30088495575221</v>
      </c>
      <c r="F63" s="35">
        <v>54</v>
      </c>
      <c r="G63" s="32">
        <f t="shared" si="3"/>
        <v>58.064516129032263</v>
      </c>
      <c r="H63" s="106">
        <f t="shared" si="0"/>
        <v>90</v>
      </c>
      <c r="I63" s="32">
        <f t="shared" si="4"/>
        <v>96.774193548387103</v>
      </c>
      <c r="J63" s="32">
        <f t="shared" si="5"/>
        <v>79.646017699115049</v>
      </c>
      <c r="K63" s="35">
        <v>55</v>
      </c>
      <c r="L63" s="32">
        <f t="shared" si="6"/>
        <v>59.13978494623656</v>
      </c>
      <c r="M63" s="35">
        <v>35</v>
      </c>
      <c r="N63" s="32">
        <f t="shared" si="7"/>
        <v>37.634408602150536</v>
      </c>
      <c r="O63" s="35">
        <f t="shared" si="20"/>
        <v>3</v>
      </c>
      <c r="P63" s="32">
        <f t="shared" si="8"/>
        <v>3.225806451612903</v>
      </c>
      <c r="Q63" s="35">
        <v>0</v>
      </c>
      <c r="R63" s="32">
        <f t="shared" si="9"/>
        <v>0</v>
      </c>
      <c r="S63" s="35">
        <v>11</v>
      </c>
      <c r="T63" s="32">
        <f t="shared" si="10"/>
        <v>11.827956989247312</v>
      </c>
      <c r="U63" s="35">
        <v>16</v>
      </c>
      <c r="V63" s="32">
        <f t="shared" si="11"/>
        <v>17.20430107526882</v>
      </c>
      <c r="W63" s="35">
        <v>5</v>
      </c>
      <c r="X63" s="32">
        <f t="shared" si="12"/>
        <v>5.376344086021505</v>
      </c>
      <c r="Y63" s="35">
        <v>11</v>
      </c>
      <c r="Z63" s="32">
        <f t="shared" si="13"/>
        <v>11.827956989247312</v>
      </c>
      <c r="AA63" s="35">
        <v>4</v>
      </c>
      <c r="AB63" s="32">
        <f t="shared" si="14"/>
        <v>4.3010752688172049</v>
      </c>
      <c r="AC63" s="32">
        <f t="shared" si="15"/>
        <v>36.363636363636367</v>
      </c>
      <c r="AD63" s="35">
        <v>13</v>
      </c>
      <c r="AE63" s="32">
        <f t="shared" si="16"/>
        <v>13.978494623655912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226</v>
      </c>
      <c r="D64" s="10">
        <f>SUM(D65:D71)</f>
        <v>198</v>
      </c>
      <c r="E64" s="43">
        <f>IF(C64=0,0,D64/C64*100)</f>
        <v>87.610619469026545</v>
      </c>
      <c r="F64" s="10">
        <f>SUM(F65:F71)</f>
        <v>88</v>
      </c>
      <c r="G64" s="43">
        <f>IF(D64=0,0,F64/D64*100)</f>
        <v>44.444444444444443</v>
      </c>
      <c r="H64" s="61">
        <f>SUM(H65:H71)</f>
        <v>173</v>
      </c>
      <c r="I64" s="43">
        <f>IF(D64=0,0,H64/D64*100)</f>
        <v>87.37373737373737</v>
      </c>
      <c r="J64" s="43">
        <f>IF(C64=0,0,H64/C64*100)</f>
        <v>76.548672566371678</v>
      </c>
      <c r="K64" s="10">
        <f>SUM(K65:K71)</f>
        <v>93</v>
      </c>
      <c r="L64" s="43">
        <f>IF(D64=0,0,K64/D64*100)</f>
        <v>46.969696969696969</v>
      </c>
      <c r="M64" s="10">
        <f>SUM(M65:M71)</f>
        <v>80</v>
      </c>
      <c r="N64" s="43">
        <f>IF(D64=0,0,M64/D64*100)</f>
        <v>40.404040404040401</v>
      </c>
      <c r="O64" s="10">
        <f>SUM(O65:O71)</f>
        <v>25</v>
      </c>
      <c r="P64" s="43">
        <f>IF(D64=0,0,O64/D64*100)</f>
        <v>12.626262626262626</v>
      </c>
      <c r="Q64" s="10">
        <f>SUM(Q65:Q71)</f>
        <v>0</v>
      </c>
      <c r="R64" s="43">
        <f t="shared" si="9"/>
        <v>0</v>
      </c>
      <c r="S64" s="10">
        <f>SUM(S65:S71)</f>
        <v>22</v>
      </c>
      <c r="T64" s="43">
        <f>IF(D64=0,0,S64/D64*100)</f>
        <v>11.111111111111111</v>
      </c>
      <c r="U64" s="10">
        <f>SUM(U65:U71)</f>
        <v>39</v>
      </c>
      <c r="V64" s="43">
        <f t="shared" si="11"/>
        <v>19.696969696969695</v>
      </c>
      <c r="W64" s="10">
        <f>SUM(W65:W71)</f>
        <v>11</v>
      </c>
      <c r="X64" s="43">
        <f>IF(D64=0,0,W64/D64*100)</f>
        <v>5.5555555555555554</v>
      </c>
      <c r="Y64" s="10">
        <f>SUM(Y65:Y71)</f>
        <v>13</v>
      </c>
      <c r="Z64" s="43">
        <f>IF(D64=0,0,Y64/D64*100)</f>
        <v>6.5656565656565666</v>
      </c>
      <c r="AA64" s="10">
        <f>SUM(AA65:AA71)</f>
        <v>1</v>
      </c>
      <c r="AB64" s="43">
        <f>IF(D64=0,0,AA64/D64*100)</f>
        <v>0.50505050505050508</v>
      </c>
      <c r="AC64" s="43">
        <f>IF(Y64=0,0,AA64/Y64*100)</f>
        <v>7.6923076923076925</v>
      </c>
      <c r="AD64" s="10">
        <f>SUM(AD65:AD71)</f>
        <v>34</v>
      </c>
      <c r="AE64" s="43">
        <f t="shared" si="16"/>
        <v>17.171717171717169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12</v>
      </c>
      <c r="D65" s="35">
        <v>12</v>
      </c>
      <c r="E65" s="32">
        <f t="shared" si="2"/>
        <v>100</v>
      </c>
      <c r="F65" s="35">
        <v>0</v>
      </c>
      <c r="G65" s="32">
        <f t="shared" si="3"/>
        <v>0</v>
      </c>
      <c r="H65" s="106">
        <f t="shared" si="0"/>
        <v>12</v>
      </c>
      <c r="I65" s="32">
        <f t="shared" si="4"/>
        <v>100</v>
      </c>
      <c r="J65" s="32">
        <f t="shared" si="5"/>
        <v>100</v>
      </c>
      <c r="K65" s="35">
        <v>3</v>
      </c>
      <c r="L65" s="32">
        <f t="shared" si="6"/>
        <v>25</v>
      </c>
      <c r="M65" s="35">
        <v>9</v>
      </c>
      <c r="N65" s="32">
        <f t="shared" si="7"/>
        <v>75</v>
      </c>
      <c r="O65" s="35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0</v>
      </c>
      <c r="T65" s="32">
        <f t="shared" si="10"/>
        <v>0</v>
      </c>
      <c r="U65" s="35">
        <v>0</v>
      </c>
      <c r="V65" s="32">
        <f t="shared" si="11"/>
        <v>0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2</v>
      </c>
      <c r="AE65" s="32">
        <f t="shared" si="16"/>
        <v>16.666666666666664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4</v>
      </c>
      <c r="D66" s="35">
        <v>4</v>
      </c>
      <c r="E66" s="32">
        <f t="shared" si="2"/>
        <v>100</v>
      </c>
      <c r="F66" s="35">
        <v>0</v>
      </c>
      <c r="G66" s="32">
        <f t="shared" si="3"/>
        <v>0</v>
      </c>
      <c r="H66" s="106">
        <f t="shared" si="0"/>
        <v>4</v>
      </c>
      <c r="I66" s="32">
        <f t="shared" si="4"/>
        <v>100</v>
      </c>
      <c r="J66" s="32">
        <f t="shared" si="5"/>
        <v>100</v>
      </c>
      <c r="K66" s="35">
        <v>0</v>
      </c>
      <c r="L66" s="32">
        <f t="shared" si="6"/>
        <v>0</v>
      </c>
      <c r="M66" s="35">
        <v>4</v>
      </c>
      <c r="N66" s="32">
        <f t="shared" si="7"/>
        <v>100</v>
      </c>
      <c r="O66" s="35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4</v>
      </c>
      <c r="X66" s="32">
        <f t="shared" si="12"/>
        <v>100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19</v>
      </c>
      <c r="D67" s="35">
        <v>11</v>
      </c>
      <c r="E67" s="32">
        <f t="shared" si="2"/>
        <v>57.894736842105267</v>
      </c>
      <c r="F67" s="35">
        <v>4</v>
      </c>
      <c r="G67" s="32">
        <f t="shared" si="3"/>
        <v>36.363636363636367</v>
      </c>
      <c r="H67" s="106">
        <f t="shared" si="0"/>
        <v>11</v>
      </c>
      <c r="I67" s="32">
        <f t="shared" si="4"/>
        <v>100</v>
      </c>
      <c r="J67" s="32">
        <f t="shared" si="5"/>
        <v>57.894736842105267</v>
      </c>
      <c r="K67" s="35">
        <v>8</v>
      </c>
      <c r="L67" s="32">
        <f t="shared" si="6"/>
        <v>72.727272727272734</v>
      </c>
      <c r="M67" s="35">
        <v>3</v>
      </c>
      <c r="N67" s="32">
        <f t="shared" si="7"/>
        <v>27.27272727272727</v>
      </c>
      <c r="O67" s="35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0</v>
      </c>
      <c r="T67" s="32">
        <f t="shared" si="10"/>
        <v>0</v>
      </c>
      <c r="U67" s="35">
        <v>3</v>
      </c>
      <c r="V67" s="32">
        <f t="shared" si="11"/>
        <v>27.27272727272727</v>
      </c>
      <c r="W67" s="35">
        <v>0</v>
      </c>
      <c r="X67" s="32">
        <f t="shared" si="12"/>
        <v>0</v>
      </c>
      <c r="Y67" s="35">
        <v>1</v>
      </c>
      <c r="Z67" s="32">
        <f t="shared" si="13"/>
        <v>9.0909090909090917</v>
      </c>
      <c r="AA67" s="35">
        <v>0</v>
      </c>
      <c r="AB67" s="32">
        <f t="shared" si="14"/>
        <v>0</v>
      </c>
      <c r="AC67" s="32">
        <f t="shared" si="15"/>
        <v>0</v>
      </c>
      <c r="AD67" s="35">
        <v>2</v>
      </c>
      <c r="AE67" s="32">
        <f t="shared" si="16"/>
        <v>18.181818181818183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26</v>
      </c>
      <c r="D68" s="35">
        <v>15</v>
      </c>
      <c r="E68" s="32">
        <f t="shared" si="2"/>
        <v>57.692307692307686</v>
      </c>
      <c r="F68" s="35">
        <v>4</v>
      </c>
      <c r="G68" s="32">
        <f t="shared" si="3"/>
        <v>26.666666666666668</v>
      </c>
      <c r="H68" s="106">
        <f t="shared" si="0"/>
        <v>15</v>
      </c>
      <c r="I68" s="32">
        <f t="shared" si="4"/>
        <v>100</v>
      </c>
      <c r="J68" s="32">
        <f t="shared" si="5"/>
        <v>57.692307692307686</v>
      </c>
      <c r="K68" s="35">
        <v>9</v>
      </c>
      <c r="L68" s="32">
        <f t="shared" si="6"/>
        <v>60</v>
      </c>
      <c r="M68" s="35">
        <v>6</v>
      </c>
      <c r="N68" s="32">
        <f t="shared" si="7"/>
        <v>40</v>
      </c>
      <c r="O68" s="35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1</v>
      </c>
      <c r="T68" s="32">
        <f t="shared" si="10"/>
        <v>6.666666666666667</v>
      </c>
      <c r="U68" s="35">
        <v>11</v>
      </c>
      <c r="V68" s="32">
        <f t="shared" si="11"/>
        <v>73.333333333333329</v>
      </c>
      <c r="W68" s="35">
        <v>2</v>
      </c>
      <c r="X68" s="32">
        <f t="shared" si="12"/>
        <v>13.333333333333334</v>
      </c>
      <c r="Y68" s="35">
        <v>1</v>
      </c>
      <c r="Z68" s="32">
        <f t="shared" si="13"/>
        <v>6.666666666666667</v>
      </c>
      <c r="AA68" s="35">
        <v>0</v>
      </c>
      <c r="AB68" s="32">
        <f t="shared" si="14"/>
        <v>0</v>
      </c>
      <c r="AC68" s="32">
        <f t="shared" si="15"/>
        <v>0</v>
      </c>
      <c r="AD68" s="35">
        <v>0</v>
      </c>
      <c r="AE68" s="32">
        <f t="shared" si="16"/>
        <v>0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5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5</v>
      </c>
      <c r="I69" s="32">
        <f t="shared" si="4"/>
        <v>100</v>
      </c>
      <c r="J69" s="32">
        <f t="shared" si="5"/>
        <v>0</v>
      </c>
      <c r="K69" s="35">
        <v>5</v>
      </c>
      <c r="L69" s="32">
        <f t="shared" si="6"/>
        <v>100</v>
      </c>
      <c r="M69" s="35">
        <v>0</v>
      </c>
      <c r="N69" s="32">
        <f t="shared" si="7"/>
        <v>0</v>
      </c>
      <c r="O69" s="35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3</v>
      </c>
      <c r="T69" s="32">
        <f t="shared" si="10"/>
        <v>60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20</v>
      </c>
      <c r="AE69" s="32">
        <f t="shared" si="16"/>
        <v>400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2</v>
      </c>
      <c r="D70" s="35">
        <v>1</v>
      </c>
      <c r="E70" s="32">
        <f t="shared" si="2"/>
        <v>50</v>
      </c>
      <c r="F70" s="35">
        <v>0</v>
      </c>
      <c r="G70" s="32">
        <f t="shared" si="3"/>
        <v>0</v>
      </c>
      <c r="H70" s="106">
        <f t="shared" si="0"/>
        <v>1</v>
      </c>
      <c r="I70" s="32">
        <f t="shared" si="4"/>
        <v>100</v>
      </c>
      <c r="J70" s="32">
        <f t="shared" si="5"/>
        <v>50</v>
      </c>
      <c r="K70" s="35">
        <v>0</v>
      </c>
      <c r="L70" s="32">
        <f t="shared" si="6"/>
        <v>0</v>
      </c>
      <c r="M70" s="35">
        <v>1</v>
      </c>
      <c r="N70" s="32">
        <f t="shared" si="7"/>
        <v>100</v>
      </c>
      <c r="O70" s="35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163</v>
      </c>
      <c r="D71" s="35">
        <v>150</v>
      </c>
      <c r="E71" s="32">
        <f t="shared" si="2"/>
        <v>92.024539877300612</v>
      </c>
      <c r="F71" s="35">
        <v>80</v>
      </c>
      <c r="G71" s="32">
        <f t="shared" si="3"/>
        <v>53.333333333333336</v>
      </c>
      <c r="H71" s="106">
        <f t="shared" si="0"/>
        <v>125</v>
      </c>
      <c r="I71" s="32">
        <f t="shared" si="4"/>
        <v>83.333333333333343</v>
      </c>
      <c r="J71" s="32">
        <f t="shared" si="5"/>
        <v>76.687116564417181</v>
      </c>
      <c r="K71" s="35">
        <v>68</v>
      </c>
      <c r="L71" s="32">
        <f t="shared" si="6"/>
        <v>45.333333333333329</v>
      </c>
      <c r="M71" s="35">
        <v>57</v>
      </c>
      <c r="N71" s="32">
        <f t="shared" si="7"/>
        <v>38</v>
      </c>
      <c r="O71" s="35">
        <f t="shared" si="21"/>
        <v>25</v>
      </c>
      <c r="P71" s="32">
        <f t="shared" si="8"/>
        <v>16.666666666666664</v>
      </c>
      <c r="Q71" s="35">
        <v>0</v>
      </c>
      <c r="R71" s="32">
        <f t="shared" si="9"/>
        <v>0</v>
      </c>
      <c r="S71" s="35">
        <v>18</v>
      </c>
      <c r="T71" s="32">
        <f t="shared" si="10"/>
        <v>12</v>
      </c>
      <c r="U71" s="35">
        <v>25</v>
      </c>
      <c r="V71" s="32">
        <f t="shared" si="11"/>
        <v>16.666666666666664</v>
      </c>
      <c r="W71" s="35">
        <v>5</v>
      </c>
      <c r="X71" s="32">
        <f t="shared" si="12"/>
        <v>3.3333333333333335</v>
      </c>
      <c r="Y71" s="35">
        <v>11</v>
      </c>
      <c r="Z71" s="32">
        <f t="shared" si="13"/>
        <v>7.333333333333333</v>
      </c>
      <c r="AA71" s="35">
        <v>1</v>
      </c>
      <c r="AB71" s="32">
        <f t="shared" si="14"/>
        <v>0.66666666666666674</v>
      </c>
      <c r="AC71" s="32">
        <f t="shared" si="15"/>
        <v>9.0909090909090917</v>
      </c>
      <c r="AD71" s="35">
        <v>10</v>
      </c>
      <c r="AE71" s="32">
        <f t="shared" si="16"/>
        <v>6.666666666666667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494</v>
      </c>
      <c r="D72" s="10">
        <f>SUM(D73:D78)</f>
        <v>482</v>
      </c>
      <c r="E72" s="43">
        <f t="shared" si="2"/>
        <v>97.570850202429142</v>
      </c>
      <c r="F72" s="10">
        <f>SUM(F73:F78)</f>
        <v>345</v>
      </c>
      <c r="G72" s="43">
        <f t="shared" si="3"/>
        <v>71.576763485477173</v>
      </c>
      <c r="H72" s="61">
        <f>SUM(H73:H78)</f>
        <v>437</v>
      </c>
      <c r="I72" s="43">
        <f>IF(D72=0,0,H72/D72*100)</f>
        <v>90.663900414937757</v>
      </c>
      <c r="J72" s="43">
        <f>IF(C72=0,0,H72/C72*100)</f>
        <v>88.461538461538453</v>
      </c>
      <c r="K72" s="10">
        <f>SUM(K73:K78)</f>
        <v>248</v>
      </c>
      <c r="L72" s="43">
        <f t="shared" si="6"/>
        <v>51.452282157676343</v>
      </c>
      <c r="M72" s="10">
        <f>SUM(M73:M78)</f>
        <v>189</v>
      </c>
      <c r="N72" s="43">
        <f>IF(D72=0,0,M72/D72*100)</f>
        <v>39.211618257261414</v>
      </c>
      <c r="O72" s="10">
        <f>SUM(O73:O78)</f>
        <v>45</v>
      </c>
      <c r="P72" s="43">
        <f>IF(D72=0,0,O72/D72*100)</f>
        <v>9.3360995850622412</v>
      </c>
      <c r="Q72" s="10">
        <f>SUM(Q73:Q78)</f>
        <v>25</v>
      </c>
      <c r="R72" s="43">
        <f t="shared" si="9"/>
        <v>55.555555555555557</v>
      </c>
      <c r="S72" s="10">
        <f>SUM(S73:S78)</f>
        <v>81</v>
      </c>
      <c r="T72" s="43">
        <f>IF(D72=0,0,S72/D72*100)</f>
        <v>16.804979253112034</v>
      </c>
      <c r="U72" s="10">
        <f>SUM(U73:U78)</f>
        <v>36</v>
      </c>
      <c r="V72" s="43">
        <f t="shared" si="11"/>
        <v>7.4688796680497926</v>
      </c>
      <c r="W72" s="10">
        <f>SUM(W73:W78)</f>
        <v>46</v>
      </c>
      <c r="X72" s="43">
        <f>IF(D72=0,0,W72/D72*100)</f>
        <v>9.5435684647302903</v>
      </c>
      <c r="Y72" s="10">
        <f>SUM(Y73:Y78)</f>
        <v>68</v>
      </c>
      <c r="Z72" s="43">
        <f>IF(D72=0,0,Y72/D72*100)</f>
        <v>14.107883817427386</v>
      </c>
      <c r="AA72" s="10">
        <f>SUM(AA73:AA78)</f>
        <v>4</v>
      </c>
      <c r="AB72" s="43">
        <f>IF(D72=0,0,AA72/D72*100)</f>
        <v>0.82987551867219922</v>
      </c>
      <c r="AC72" s="43">
        <f>IF(Y72=0,0,AA72/Y72*100)</f>
        <v>5.8823529411764701</v>
      </c>
      <c r="AD72" s="10">
        <f>SUM(AD73:AD78)</f>
        <v>66</v>
      </c>
      <c r="AE72" s="43">
        <f t="shared" si="16"/>
        <v>13.692946058091287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21</v>
      </c>
      <c r="D73" s="35">
        <v>18</v>
      </c>
      <c r="E73" s="32">
        <f t="shared" si="2"/>
        <v>85.714285714285708</v>
      </c>
      <c r="F73" s="35">
        <v>14</v>
      </c>
      <c r="G73" s="32">
        <f t="shared" si="3"/>
        <v>77.777777777777786</v>
      </c>
      <c r="H73" s="106">
        <f t="shared" si="0"/>
        <v>16</v>
      </c>
      <c r="I73" s="32">
        <f t="shared" si="4"/>
        <v>88.888888888888886</v>
      </c>
      <c r="J73" s="32">
        <f t="shared" si="5"/>
        <v>76.19047619047619</v>
      </c>
      <c r="K73" s="35">
        <v>11</v>
      </c>
      <c r="L73" s="32">
        <f t="shared" si="6"/>
        <v>61.111111111111114</v>
      </c>
      <c r="M73" s="35">
        <v>5</v>
      </c>
      <c r="N73" s="32">
        <f t="shared" si="7"/>
        <v>27.777777777777779</v>
      </c>
      <c r="O73" s="35">
        <f t="shared" ref="O73:O78" si="22">D73-H73</f>
        <v>2</v>
      </c>
      <c r="P73" s="32">
        <f t="shared" si="8"/>
        <v>11.111111111111111</v>
      </c>
      <c r="Q73" s="35">
        <v>0</v>
      </c>
      <c r="R73" s="32">
        <f t="shared" si="9"/>
        <v>0</v>
      </c>
      <c r="S73" s="35">
        <v>1</v>
      </c>
      <c r="T73" s="32">
        <f t="shared" si="10"/>
        <v>5.5555555555555554</v>
      </c>
      <c r="U73" s="35">
        <v>3</v>
      </c>
      <c r="V73" s="32">
        <f t="shared" si="11"/>
        <v>16.666666666666664</v>
      </c>
      <c r="W73" s="35">
        <v>1</v>
      </c>
      <c r="X73" s="32">
        <f t="shared" si="12"/>
        <v>5.5555555555555554</v>
      </c>
      <c r="Y73" s="35">
        <v>2</v>
      </c>
      <c r="Z73" s="32">
        <f t="shared" si="13"/>
        <v>11.111111111111111</v>
      </c>
      <c r="AA73" s="35">
        <v>0</v>
      </c>
      <c r="AB73" s="32">
        <f t="shared" si="14"/>
        <v>0</v>
      </c>
      <c r="AC73" s="32">
        <f t="shared" si="15"/>
        <v>0</v>
      </c>
      <c r="AD73" s="35">
        <v>2</v>
      </c>
      <c r="AE73" s="32">
        <f t="shared" si="16"/>
        <v>11.111111111111111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172</v>
      </c>
      <c r="D74" s="35">
        <v>154</v>
      </c>
      <c r="E74" s="32">
        <f t="shared" si="2"/>
        <v>89.534883720930239</v>
      </c>
      <c r="F74" s="35">
        <v>136</v>
      </c>
      <c r="G74" s="32">
        <f t="shared" si="3"/>
        <v>88.311688311688314</v>
      </c>
      <c r="H74" s="106">
        <f t="shared" si="0"/>
        <v>136</v>
      </c>
      <c r="I74" s="32">
        <f t="shared" si="4"/>
        <v>88.311688311688314</v>
      </c>
      <c r="J74" s="32">
        <f t="shared" si="5"/>
        <v>79.069767441860463</v>
      </c>
      <c r="K74" s="35">
        <v>90</v>
      </c>
      <c r="L74" s="32">
        <f t="shared" si="6"/>
        <v>58.441558441558442</v>
      </c>
      <c r="M74" s="35">
        <v>46</v>
      </c>
      <c r="N74" s="32">
        <f t="shared" si="7"/>
        <v>29.870129870129869</v>
      </c>
      <c r="O74" s="35">
        <f t="shared" si="22"/>
        <v>18</v>
      </c>
      <c r="P74" s="32">
        <f t="shared" si="8"/>
        <v>11.688311688311687</v>
      </c>
      <c r="Q74" s="35">
        <v>11</v>
      </c>
      <c r="R74" s="32">
        <f t="shared" si="9"/>
        <v>61.111111111111114</v>
      </c>
      <c r="S74" s="35">
        <v>18</v>
      </c>
      <c r="T74" s="32">
        <f t="shared" si="10"/>
        <v>11.688311688311687</v>
      </c>
      <c r="U74" s="35">
        <v>14</v>
      </c>
      <c r="V74" s="32">
        <f t="shared" si="11"/>
        <v>9.0909090909090917</v>
      </c>
      <c r="W74" s="35">
        <v>8</v>
      </c>
      <c r="X74" s="32">
        <f t="shared" si="12"/>
        <v>5.1948051948051948</v>
      </c>
      <c r="Y74" s="35">
        <v>20</v>
      </c>
      <c r="Z74" s="32">
        <f t="shared" si="13"/>
        <v>12.987012987012985</v>
      </c>
      <c r="AA74" s="35">
        <v>1</v>
      </c>
      <c r="AB74" s="32">
        <f t="shared" si="14"/>
        <v>0.64935064935064934</v>
      </c>
      <c r="AC74" s="32">
        <f t="shared" si="15"/>
        <v>5</v>
      </c>
      <c r="AD74" s="35">
        <v>19</v>
      </c>
      <c r="AE74" s="32">
        <f t="shared" si="16"/>
        <v>12.337662337662337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138</v>
      </c>
      <c r="D75" s="35">
        <v>130</v>
      </c>
      <c r="E75" s="32">
        <f t="shared" si="2"/>
        <v>94.20289855072464</v>
      </c>
      <c r="F75" s="35">
        <v>90</v>
      </c>
      <c r="G75" s="32">
        <f t="shared" si="3"/>
        <v>69.230769230769226</v>
      </c>
      <c r="H75" s="106">
        <f t="shared" si="0"/>
        <v>122</v>
      </c>
      <c r="I75" s="32">
        <f t="shared" si="4"/>
        <v>93.84615384615384</v>
      </c>
      <c r="J75" s="32">
        <f t="shared" si="5"/>
        <v>88.405797101449281</v>
      </c>
      <c r="K75" s="35">
        <v>92</v>
      </c>
      <c r="L75" s="32">
        <f t="shared" si="6"/>
        <v>70.769230769230774</v>
      </c>
      <c r="M75" s="35">
        <v>30</v>
      </c>
      <c r="N75" s="32">
        <f t="shared" si="7"/>
        <v>23.076923076923077</v>
      </c>
      <c r="O75" s="35">
        <f t="shared" si="22"/>
        <v>8</v>
      </c>
      <c r="P75" s="32">
        <f t="shared" si="8"/>
        <v>6.1538461538461542</v>
      </c>
      <c r="Q75" s="35">
        <v>6</v>
      </c>
      <c r="R75" s="32">
        <f t="shared" si="9"/>
        <v>75</v>
      </c>
      <c r="S75" s="35">
        <v>25</v>
      </c>
      <c r="T75" s="32">
        <f t="shared" si="10"/>
        <v>19.230769230769234</v>
      </c>
      <c r="U75" s="35">
        <v>4</v>
      </c>
      <c r="V75" s="32">
        <f t="shared" si="11"/>
        <v>3.0769230769230771</v>
      </c>
      <c r="W75" s="35">
        <v>15</v>
      </c>
      <c r="X75" s="32">
        <f t="shared" si="12"/>
        <v>11.538461538461538</v>
      </c>
      <c r="Y75" s="35">
        <v>27</v>
      </c>
      <c r="Z75" s="32">
        <f t="shared" si="13"/>
        <v>20.76923076923077</v>
      </c>
      <c r="AA75" s="35">
        <v>3</v>
      </c>
      <c r="AB75" s="32">
        <f t="shared" si="14"/>
        <v>2.3076923076923079</v>
      </c>
      <c r="AC75" s="32">
        <f t="shared" si="15"/>
        <v>11.111111111111111</v>
      </c>
      <c r="AD75" s="35">
        <v>21</v>
      </c>
      <c r="AE75" s="32">
        <f t="shared" si="16"/>
        <v>16.153846153846153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84</v>
      </c>
      <c r="D76" s="35">
        <v>115</v>
      </c>
      <c r="E76" s="32">
        <f t="shared" si="2"/>
        <v>136.9047619047619</v>
      </c>
      <c r="F76" s="35">
        <v>102</v>
      </c>
      <c r="G76" s="32">
        <f t="shared" si="3"/>
        <v>88.695652173913047</v>
      </c>
      <c r="H76" s="106">
        <f t="shared" si="0"/>
        <v>100</v>
      </c>
      <c r="I76" s="32">
        <f t="shared" si="4"/>
        <v>86.956521739130437</v>
      </c>
      <c r="J76" s="32">
        <f t="shared" si="5"/>
        <v>119.04761904761905</v>
      </c>
      <c r="K76" s="35">
        <v>48</v>
      </c>
      <c r="L76" s="32">
        <f t="shared" si="6"/>
        <v>41.739130434782609</v>
      </c>
      <c r="M76" s="35">
        <v>52</v>
      </c>
      <c r="N76" s="32">
        <f t="shared" si="7"/>
        <v>45.217391304347828</v>
      </c>
      <c r="O76" s="35">
        <f t="shared" si="22"/>
        <v>15</v>
      </c>
      <c r="P76" s="32">
        <f t="shared" si="8"/>
        <v>13.043478260869565</v>
      </c>
      <c r="Q76" s="35">
        <v>8</v>
      </c>
      <c r="R76" s="32">
        <f t="shared" si="9"/>
        <v>53.333333333333336</v>
      </c>
      <c r="S76" s="35">
        <v>18</v>
      </c>
      <c r="T76" s="32">
        <f t="shared" si="10"/>
        <v>15.65217391304348</v>
      </c>
      <c r="U76" s="35">
        <v>13</v>
      </c>
      <c r="V76" s="32">
        <f t="shared" si="11"/>
        <v>11.304347826086957</v>
      </c>
      <c r="W76" s="35">
        <v>22</v>
      </c>
      <c r="X76" s="32">
        <f t="shared" si="12"/>
        <v>19.130434782608695</v>
      </c>
      <c r="Y76" s="35">
        <v>12</v>
      </c>
      <c r="Z76" s="32">
        <f t="shared" si="13"/>
        <v>10.434782608695652</v>
      </c>
      <c r="AA76" s="35">
        <v>0</v>
      </c>
      <c r="AB76" s="32">
        <f t="shared" si="14"/>
        <v>0</v>
      </c>
      <c r="AC76" s="32">
        <f t="shared" si="15"/>
        <v>0</v>
      </c>
      <c r="AD76" s="35">
        <v>17</v>
      </c>
      <c r="AE76" s="32">
        <f t="shared" si="16"/>
        <v>14.782608695652174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3</v>
      </c>
      <c r="D77" s="35">
        <v>2</v>
      </c>
      <c r="E77" s="32">
        <f t="shared" si="2"/>
        <v>66.666666666666657</v>
      </c>
      <c r="F77" s="35">
        <v>1</v>
      </c>
      <c r="G77" s="32">
        <f t="shared" si="3"/>
        <v>50</v>
      </c>
      <c r="H77" s="106">
        <f t="shared" si="0"/>
        <v>2</v>
      </c>
      <c r="I77" s="32">
        <f t="shared" si="4"/>
        <v>100</v>
      </c>
      <c r="J77" s="32">
        <f t="shared" si="5"/>
        <v>66.666666666666657</v>
      </c>
      <c r="K77" s="35">
        <v>0</v>
      </c>
      <c r="L77" s="32">
        <f t="shared" si="6"/>
        <v>0</v>
      </c>
      <c r="M77" s="35">
        <v>2</v>
      </c>
      <c r="N77" s="32">
        <f t="shared" si="7"/>
        <v>100</v>
      </c>
      <c r="O77" s="35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0</v>
      </c>
      <c r="Z77" s="32">
        <f t="shared" si="13"/>
        <v>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0</v>
      </c>
      <c r="AE77" s="32">
        <f t="shared" si="16"/>
        <v>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76</v>
      </c>
      <c r="D78" s="35">
        <v>63</v>
      </c>
      <c r="E78" s="32">
        <f t="shared" si="2"/>
        <v>82.89473684210526</v>
      </c>
      <c r="F78" s="35">
        <v>2</v>
      </c>
      <c r="G78" s="32">
        <f t="shared" si="3"/>
        <v>3.1746031746031744</v>
      </c>
      <c r="H78" s="106">
        <f t="shared" si="0"/>
        <v>61</v>
      </c>
      <c r="I78" s="32">
        <f t="shared" si="4"/>
        <v>96.825396825396822</v>
      </c>
      <c r="J78" s="32">
        <f t="shared" si="5"/>
        <v>80.26315789473685</v>
      </c>
      <c r="K78" s="35">
        <v>7</v>
      </c>
      <c r="L78" s="32">
        <f t="shared" si="6"/>
        <v>11.111111111111111</v>
      </c>
      <c r="M78" s="35">
        <v>54</v>
      </c>
      <c r="N78" s="32">
        <f t="shared" si="7"/>
        <v>85.714285714285708</v>
      </c>
      <c r="O78" s="35">
        <f t="shared" si="22"/>
        <v>2</v>
      </c>
      <c r="P78" s="32">
        <f t="shared" si="8"/>
        <v>3.1746031746031744</v>
      </c>
      <c r="Q78" s="35">
        <v>0</v>
      </c>
      <c r="R78" s="32">
        <f t="shared" si="9"/>
        <v>0</v>
      </c>
      <c r="S78" s="35">
        <v>19</v>
      </c>
      <c r="T78" s="32">
        <f t="shared" si="10"/>
        <v>30.158730158730158</v>
      </c>
      <c r="U78" s="35">
        <v>2</v>
      </c>
      <c r="V78" s="32">
        <f t="shared" si="11"/>
        <v>3.1746031746031744</v>
      </c>
      <c r="W78" s="35">
        <v>0</v>
      </c>
      <c r="X78" s="32">
        <f t="shared" si="12"/>
        <v>0</v>
      </c>
      <c r="Y78" s="35">
        <v>7</v>
      </c>
      <c r="Z78" s="32">
        <f t="shared" si="13"/>
        <v>11.111111111111111</v>
      </c>
      <c r="AA78" s="35">
        <v>0</v>
      </c>
      <c r="AB78" s="32">
        <f t="shared" si="14"/>
        <v>0</v>
      </c>
      <c r="AC78" s="32">
        <f t="shared" si="15"/>
        <v>0</v>
      </c>
      <c r="AD78" s="35">
        <v>7</v>
      </c>
      <c r="AE78" s="32">
        <f t="shared" si="16"/>
        <v>11.111111111111111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965</v>
      </c>
      <c r="D79" s="10">
        <f>SUM(D80:D89)</f>
        <v>885</v>
      </c>
      <c r="E79" s="43">
        <f>IF(C79=0,0,D79/C79*100)</f>
        <v>91.709844559585491</v>
      </c>
      <c r="F79" s="10">
        <f>SUM(F80:F89)</f>
        <v>660</v>
      </c>
      <c r="G79" s="43">
        <f>IF(D79=0,0,F79/D79*100)</f>
        <v>74.576271186440678</v>
      </c>
      <c r="H79" s="61">
        <f>SUM(H80:H89)</f>
        <v>735</v>
      </c>
      <c r="I79" s="43">
        <f>IF(D79=0,0,H79/D79*100)</f>
        <v>83.050847457627114</v>
      </c>
      <c r="J79" s="43">
        <f>IF(C79=0,0,H79/C79*100)</f>
        <v>76.165803108808291</v>
      </c>
      <c r="K79" s="10">
        <f>SUM(K80:K89)</f>
        <v>401</v>
      </c>
      <c r="L79" s="43">
        <f t="shared" si="6"/>
        <v>45.310734463276837</v>
      </c>
      <c r="M79" s="10">
        <f>SUM(M80:M89)</f>
        <v>334</v>
      </c>
      <c r="N79" s="43">
        <f>IF(D79=0,0,M79/D79*100)</f>
        <v>37.740112994350284</v>
      </c>
      <c r="O79" s="10">
        <f>SUM(O80:O89)</f>
        <v>150</v>
      </c>
      <c r="P79" s="43">
        <f>IF(D79=0,0,O79/D79*100)</f>
        <v>16.949152542372879</v>
      </c>
      <c r="Q79" s="10">
        <f>SUM(Q80:Q89)</f>
        <v>17</v>
      </c>
      <c r="R79" s="43">
        <f t="shared" si="9"/>
        <v>11.333333333333332</v>
      </c>
      <c r="S79" s="10">
        <f>SUM(S80:S89)</f>
        <v>118</v>
      </c>
      <c r="T79" s="43">
        <f>IF(D79=0,0,S79/D79*100)</f>
        <v>13.333333333333334</v>
      </c>
      <c r="U79" s="10">
        <f>SUM(U80:U89)</f>
        <v>77</v>
      </c>
      <c r="V79" s="43">
        <f t="shared" si="11"/>
        <v>8.7005649717514117</v>
      </c>
      <c r="W79" s="10">
        <f>SUM(W80:W89)</f>
        <v>46</v>
      </c>
      <c r="X79" s="43">
        <f>IF(D79=0,0,W79/D79*100)</f>
        <v>5.1977401129943503</v>
      </c>
      <c r="Y79" s="10">
        <f>SUM(Y80:Y89)</f>
        <v>124</v>
      </c>
      <c r="Z79" s="43">
        <f>IF(D79=0,0,Y79/D79*100)</f>
        <v>14.011299435028249</v>
      </c>
      <c r="AA79" s="10">
        <f>SUM(AA80:AA89)</f>
        <v>23</v>
      </c>
      <c r="AB79" s="43">
        <f>IF(D79=0,0,AA79/D79*100)</f>
        <v>2.5988700564971752</v>
      </c>
      <c r="AC79" s="43">
        <f>IF(Y79=0,0,AA79/Y79*100)</f>
        <v>18.548387096774192</v>
      </c>
      <c r="AD79" s="10">
        <f>SUM(AD80:AD89)</f>
        <v>152</v>
      </c>
      <c r="AE79" s="43">
        <f t="shared" si="16"/>
        <v>17.175141242937851</v>
      </c>
      <c r="AF79" s="10">
        <f>SUM(AF80:AF89)</f>
        <v>0</v>
      </c>
      <c r="AG79" s="43">
        <f>IF(D79=0,0,AF79/D79*100)</f>
        <v>0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33</v>
      </c>
      <c r="D80" s="35">
        <v>33</v>
      </c>
      <c r="E80" s="32">
        <f t="shared" ref="E80:E101" si="23">IF(C80=0,0,D80/C80*100)</f>
        <v>100</v>
      </c>
      <c r="F80" s="35">
        <v>24</v>
      </c>
      <c r="G80" s="32">
        <f t="shared" ref="G80:G101" si="24">IF(D80=0,0,F80/D80*100)</f>
        <v>72.727272727272734</v>
      </c>
      <c r="H80" s="106">
        <f t="shared" ref="H80:H89" si="25">K80+M80</f>
        <v>30</v>
      </c>
      <c r="I80" s="32">
        <f t="shared" ref="I80:I101" si="26">IF(D80=0,0,H80/D80*100)</f>
        <v>90.909090909090907</v>
      </c>
      <c r="J80" s="32">
        <f t="shared" ref="J80:J101" si="27">IF(C80=0,0,H80/C80*100)</f>
        <v>90.909090909090907</v>
      </c>
      <c r="K80" s="35">
        <v>8</v>
      </c>
      <c r="L80" s="32">
        <f t="shared" ref="L80:L101" si="28">IF(D80=0,0,K80/D80*100)</f>
        <v>24.242424242424242</v>
      </c>
      <c r="M80" s="35">
        <v>22</v>
      </c>
      <c r="N80" s="32">
        <f t="shared" ref="N80:N101" si="29">IF(D80=0,0,M80/D80*100)</f>
        <v>66.666666666666657</v>
      </c>
      <c r="O80" s="35">
        <f t="shared" ref="O80:O89" si="30">D80-H80</f>
        <v>3</v>
      </c>
      <c r="P80" s="32">
        <f t="shared" ref="P80:P101" si="31">IF(D80=0,0,O80/D80*100)</f>
        <v>9.0909090909090917</v>
      </c>
      <c r="Q80" s="35">
        <v>1</v>
      </c>
      <c r="R80" s="32">
        <f t="shared" ref="R80:R101" si="32">IF(O80=0,0,Q80/O80*100)</f>
        <v>33.333333333333329</v>
      </c>
      <c r="S80" s="35">
        <v>5</v>
      </c>
      <c r="T80" s="32">
        <f t="shared" ref="T80:T101" si="33">IF(D80=0,0,S80/D80*100)</f>
        <v>15.151515151515152</v>
      </c>
      <c r="U80" s="35">
        <v>6</v>
      </c>
      <c r="V80" s="32">
        <f t="shared" ref="V80:V101" si="34">IF(D80=0,0,U80/D80*100)</f>
        <v>18.181818181818183</v>
      </c>
      <c r="W80" s="35">
        <v>2</v>
      </c>
      <c r="X80" s="32">
        <f t="shared" ref="X80:X101" si="35">IF(D80=0,0,W80/D80*100)</f>
        <v>6.0606060606060606</v>
      </c>
      <c r="Y80" s="35">
        <v>1</v>
      </c>
      <c r="Z80" s="32">
        <f t="shared" ref="Z80:Z101" si="36">IF(D80=0,0,Y80/D80*100)</f>
        <v>3.0303030303030303</v>
      </c>
      <c r="AA80" s="35">
        <v>0</v>
      </c>
      <c r="AB80" s="32">
        <f t="shared" ref="AB80:AB101" si="37">IF(D80=0,0,AA80/D80*100)</f>
        <v>0</v>
      </c>
      <c r="AC80" s="32">
        <f t="shared" ref="AC80:AC101" si="38">IF(Y80=0,0,AA80/Y80*100)</f>
        <v>0</v>
      </c>
      <c r="AD80" s="35">
        <v>1</v>
      </c>
      <c r="AE80" s="32">
        <f t="shared" ref="AE80:AE101" si="39">IF(D80=0,0,AD80/D80*100)</f>
        <v>3.0303030303030303</v>
      </c>
      <c r="AF80" s="35">
        <v>0</v>
      </c>
      <c r="AG80" s="32">
        <f t="shared" ref="AG80:AG101" si="40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28</v>
      </c>
      <c r="D81" s="35">
        <v>28</v>
      </c>
      <c r="E81" s="32">
        <f t="shared" si="23"/>
        <v>100</v>
      </c>
      <c r="F81" s="35">
        <v>14</v>
      </c>
      <c r="G81" s="32">
        <f t="shared" si="24"/>
        <v>50</v>
      </c>
      <c r="H81" s="106">
        <f t="shared" si="25"/>
        <v>26</v>
      </c>
      <c r="I81" s="32">
        <f t="shared" si="26"/>
        <v>92.857142857142861</v>
      </c>
      <c r="J81" s="32">
        <f t="shared" si="27"/>
        <v>92.857142857142861</v>
      </c>
      <c r="K81" s="35">
        <v>12</v>
      </c>
      <c r="L81" s="32">
        <f t="shared" si="28"/>
        <v>42.857142857142854</v>
      </c>
      <c r="M81" s="35">
        <v>14</v>
      </c>
      <c r="N81" s="32">
        <f t="shared" si="29"/>
        <v>50</v>
      </c>
      <c r="O81" s="35">
        <f t="shared" si="30"/>
        <v>2</v>
      </c>
      <c r="P81" s="32">
        <f t="shared" si="31"/>
        <v>7.1428571428571423</v>
      </c>
      <c r="Q81" s="35">
        <v>0</v>
      </c>
      <c r="R81" s="32">
        <f t="shared" si="32"/>
        <v>0</v>
      </c>
      <c r="S81" s="35">
        <v>8</v>
      </c>
      <c r="T81" s="32">
        <f t="shared" si="33"/>
        <v>28.571428571428569</v>
      </c>
      <c r="U81" s="35">
        <v>3</v>
      </c>
      <c r="V81" s="32">
        <f t="shared" si="34"/>
        <v>10.714285714285714</v>
      </c>
      <c r="W81" s="35">
        <v>0</v>
      </c>
      <c r="X81" s="32">
        <f t="shared" si="35"/>
        <v>0</v>
      </c>
      <c r="Y81" s="35">
        <v>1</v>
      </c>
      <c r="Z81" s="32">
        <f t="shared" si="36"/>
        <v>3.5714285714285712</v>
      </c>
      <c r="AA81" s="35">
        <v>0</v>
      </c>
      <c r="AB81" s="32">
        <f t="shared" si="37"/>
        <v>0</v>
      </c>
      <c r="AC81" s="32">
        <f t="shared" si="38"/>
        <v>0</v>
      </c>
      <c r="AD81" s="35">
        <v>0</v>
      </c>
      <c r="AE81" s="32">
        <f t="shared" si="39"/>
        <v>0</v>
      </c>
      <c r="AF81" s="35">
        <v>0</v>
      </c>
      <c r="AG81" s="32">
        <f t="shared" si="40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22</v>
      </c>
      <c r="D82" s="35">
        <v>27</v>
      </c>
      <c r="E82" s="32">
        <f t="shared" si="23"/>
        <v>122.72727272727273</v>
      </c>
      <c r="F82" s="35">
        <v>24</v>
      </c>
      <c r="G82" s="32">
        <f t="shared" si="24"/>
        <v>88.888888888888886</v>
      </c>
      <c r="H82" s="106">
        <f t="shared" si="25"/>
        <v>20</v>
      </c>
      <c r="I82" s="32">
        <f t="shared" si="26"/>
        <v>74.074074074074076</v>
      </c>
      <c r="J82" s="32">
        <f t="shared" si="27"/>
        <v>90.909090909090907</v>
      </c>
      <c r="K82" s="35">
        <v>6</v>
      </c>
      <c r="L82" s="32">
        <f t="shared" si="28"/>
        <v>22.222222222222221</v>
      </c>
      <c r="M82" s="35">
        <v>14</v>
      </c>
      <c r="N82" s="32">
        <f t="shared" si="29"/>
        <v>51.851851851851848</v>
      </c>
      <c r="O82" s="35">
        <f t="shared" si="30"/>
        <v>7</v>
      </c>
      <c r="P82" s="32">
        <f t="shared" si="31"/>
        <v>25.925925925925924</v>
      </c>
      <c r="Q82" s="35">
        <v>0</v>
      </c>
      <c r="R82" s="32">
        <f t="shared" si="32"/>
        <v>0</v>
      </c>
      <c r="S82" s="35">
        <v>1</v>
      </c>
      <c r="T82" s="32">
        <f t="shared" si="33"/>
        <v>3.7037037037037033</v>
      </c>
      <c r="U82" s="35">
        <v>3</v>
      </c>
      <c r="V82" s="32">
        <f t="shared" si="34"/>
        <v>11.111111111111111</v>
      </c>
      <c r="W82" s="35">
        <v>0</v>
      </c>
      <c r="X82" s="32">
        <f t="shared" si="35"/>
        <v>0</v>
      </c>
      <c r="Y82" s="35">
        <v>5</v>
      </c>
      <c r="Z82" s="32">
        <f t="shared" si="36"/>
        <v>18.518518518518519</v>
      </c>
      <c r="AA82" s="35">
        <v>0</v>
      </c>
      <c r="AB82" s="32">
        <f t="shared" si="37"/>
        <v>0</v>
      </c>
      <c r="AC82" s="32">
        <f t="shared" si="38"/>
        <v>0</v>
      </c>
      <c r="AD82" s="35">
        <v>7</v>
      </c>
      <c r="AE82" s="32">
        <f t="shared" si="39"/>
        <v>25.925925925925924</v>
      </c>
      <c r="AF82" s="35">
        <v>0</v>
      </c>
      <c r="AG82" s="32">
        <f t="shared" si="40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230</v>
      </c>
      <c r="D83" s="35">
        <v>200</v>
      </c>
      <c r="E83" s="32">
        <f t="shared" si="23"/>
        <v>86.956521739130437</v>
      </c>
      <c r="F83" s="35">
        <v>150</v>
      </c>
      <c r="G83" s="32">
        <f t="shared" si="24"/>
        <v>75</v>
      </c>
      <c r="H83" s="106">
        <f t="shared" si="25"/>
        <v>166</v>
      </c>
      <c r="I83" s="32">
        <f t="shared" si="26"/>
        <v>83</v>
      </c>
      <c r="J83" s="32">
        <f t="shared" si="27"/>
        <v>72.173913043478265</v>
      </c>
      <c r="K83" s="35">
        <v>92</v>
      </c>
      <c r="L83" s="32">
        <f t="shared" si="28"/>
        <v>46</v>
      </c>
      <c r="M83" s="35">
        <v>74</v>
      </c>
      <c r="N83" s="32">
        <f t="shared" si="29"/>
        <v>37</v>
      </c>
      <c r="O83" s="35">
        <f t="shared" si="30"/>
        <v>34</v>
      </c>
      <c r="P83" s="32">
        <f t="shared" si="31"/>
        <v>17</v>
      </c>
      <c r="Q83" s="35">
        <v>5</v>
      </c>
      <c r="R83" s="32">
        <f t="shared" si="32"/>
        <v>14.705882352941178</v>
      </c>
      <c r="S83" s="35">
        <v>11</v>
      </c>
      <c r="T83" s="32">
        <f t="shared" si="33"/>
        <v>5.5</v>
      </c>
      <c r="U83" s="35">
        <v>15</v>
      </c>
      <c r="V83" s="32">
        <f t="shared" si="34"/>
        <v>7.5</v>
      </c>
      <c r="W83" s="35">
        <v>24</v>
      </c>
      <c r="X83" s="32">
        <f t="shared" si="35"/>
        <v>12</v>
      </c>
      <c r="Y83" s="35">
        <v>23</v>
      </c>
      <c r="Z83" s="32">
        <f t="shared" si="36"/>
        <v>11.5</v>
      </c>
      <c r="AA83" s="35">
        <v>5</v>
      </c>
      <c r="AB83" s="32">
        <f t="shared" si="37"/>
        <v>2.5</v>
      </c>
      <c r="AC83" s="32">
        <f t="shared" si="38"/>
        <v>21.739130434782609</v>
      </c>
      <c r="AD83" s="35">
        <v>36</v>
      </c>
      <c r="AE83" s="32">
        <f t="shared" si="39"/>
        <v>18</v>
      </c>
      <c r="AF83" s="35">
        <v>0</v>
      </c>
      <c r="AG83" s="32">
        <f t="shared" si="40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225</v>
      </c>
      <c r="D84" s="35">
        <v>201</v>
      </c>
      <c r="E84" s="32">
        <f t="shared" si="23"/>
        <v>89.333333333333329</v>
      </c>
      <c r="F84" s="35">
        <v>158</v>
      </c>
      <c r="G84" s="32">
        <f t="shared" si="24"/>
        <v>78.606965174129357</v>
      </c>
      <c r="H84" s="106">
        <f t="shared" si="25"/>
        <v>144</v>
      </c>
      <c r="I84" s="32">
        <f t="shared" si="26"/>
        <v>71.641791044776113</v>
      </c>
      <c r="J84" s="32">
        <f t="shared" si="27"/>
        <v>64</v>
      </c>
      <c r="K84" s="35">
        <v>65</v>
      </c>
      <c r="L84" s="32">
        <f t="shared" si="28"/>
        <v>32.338308457711449</v>
      </c>
      <c r="M84" s="35">
        <v>79</v>
      </c>
      <c r="N84" s="32">
        <f t="shared" si="29"/>
        <v>39.303482587064678</v>
      </c>
      <c r="O84" s="35">
        <f t="shared" si="30"/>
        <v>57</v>
      </c>
      <c r="P84" s="32">
        <f t="shared" si="31"/>
        <v>28.35820895522388</v>
      </c>
      <c r="Q84" s="35">
        <v>3</v>
      </c>
      <c r="R84" s="32">
        <f t="shared" si="32"/>
        <v>5.2631578947368416</v>
      </c>
      <c r="S84" s="35">
        <v>25</v>
      </c>
      <c r="T84" s="32">
        <f t="shared" si="33"/>
        <v>12.437810945273633</v>
      </c>
      <c r="U84" s="35">
        <v>27</v>
      </c>
      <c r="V84" s="32">
        <f t="shared" si="34"/>
        <v>13.432835820895523</v>
      </c>
      <c r="W84" s="35">
        <v>11</v>
      </c>
      <c r="X84" s="32">
        <f t="shared" si="35"/>
        <v>5.4726368159203984</v>
      </c>
      <c r="Y84" s="35">
        <v>34</v>
      </c>
      <c r="Z84" s="32">
        <f t="shared" si="36"/>
        <v>16.915422885572141</v>
      </c>
      <c r="AA84" s="35">
        <v>2</v>
      </c>
      <c r="AB84" s="32">
        <f t="shared" si="37"/>
        <v>0.99502487562189057</v>
      </c>
      <c r="AC84" s="32">
        <f t="shared" si="38"/>
        <v>5.8823529411764701</v>
      </c>
      <c r="AD84" s="35">
        <v>42</v>
      </c>
      <c r="AE84" s="32">
        <f t="shared" si="39"/>
        <v>20.8955223880597</v>
      </c>
      <c r="AF84" s="35">
        <v>0</v>
      </c>
      <c r="AG84" s="32">
        <f t="shared" si="40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55</v>
      </c>
      <c r="D85" s="35">
        <v>49</v>
      </c>
      <c r="E85" s="32">
        <f t="shared" si="23"/>
        <v>89.090909090909093</v>
      </c>
      <c r="F85" s="35">
        <v>37</v>
      </c>
      <c r="G85" s="32">
        <f t="shared" si="24"/>
        <v>75.510204081632651</v>
      </c>
      <c r="H85" s="106">
        <f t="shared" si="25"/>
        <v>47</v>
      </c>
      <c r="I85" s="32">
        <f t="shared" si="26"/>
        <v>95.918367346938766</v>
      </c>
      <c r="J85" s="32">
        <f t="shared" si="27"/>
        <v>85.454545454545453</v>
      </c>
      <c r="K85" s="35">
        <v>33</v>
      </c>
      <c r="L85" s="32">
        <f t="shared" si="28"/>
        <v>67.346938775510196</v>
      </c>
      <c r="M85" s="35">
        <v>14</v>
      </c>
      <c r="N85" s="32">
        <f t="shared" si="29"/>
        <v>28.571428571428569</v>
      </c>
      <c r="O85" s="35">
        <f t="shared" si="30"/>
        <v>2</v>
      </c>
      <c r="P85" s="32">
        <f t="shared" si="31"/>
        <v>4.0816326530612246</v>
      </c>
      <c r="Q85" s="35">
        <v>1</v>
      </c>
      <c r="R85" s="32">
        <f t="shared" si="32"/>
        <v>50</v>
      </c>
      <c r="S85" s="35">
        <v>15</v>
      </c>
      <c r="T85" s="32">
        <f t="shared" si="33"/>
        <v>30.612244897959183</v>
      </c>
      <c r="U85" s="35">
        <v>2</v>
      </c>
      <c r="V85" s="32">
        <f t="shared" si="34"/>
        <v>4.0816326530612246</v>
      </c>
      <c r="W85" s="35">
        <v>0</v>
      </c>
      <c r="X85" s="32">
        <f t="shared" si="35"/>
        <v>0</v>
      </c>
      <c r="Y85" s="35">
        <v>12</v>
      </c>
      <c r="Z85" s="32">
        <f t="shared" si="36"/>
        <v>24.489795918367346</v>
      </c>
      <c r="AA85" s="35">
        <v>3</v>
      </c>
      <c r="AB85" s="32">
        <f t="shared" si="37"/>
        <v>6.1224489795918364</v>
      </c>
      <c r="AC85" s="32">
        <f t="shared" si="38"/>
        <v>25</v>
      </c>
      <c r="AD85" s="35">
        <v>7</v>
      </c>
      <c r="AE85" s="32">
        <f t="shared" si="39"/>
        <v>14.285714285714285</v>
      </c>
      <c r="AF85" s="35">
        <v>0</v>
      </c>
      <c r="AG85" s="32">
        <f t="shared" si="40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52</v>
      </c>
      <c r="D86" s="35">
        <v>45</v>
      </c>
      <c r="E86" s="32">
        <f t="shared" si="23"/>
        <v>86.538461538461547</v>
      </c>
      <c r="F86" s="35">
        <v>33</v>
      </c>
      <c r="G86" s="32">
        <f t="shared" si="24"/>
        <v>73.333333333333329</v>
      </c>
      <c r="H86" s="106">
        <f t="shared" si="25"/>
        <v>42</v>
      </c>
      <c r="I86" s="32">
        <f t="shared" si="26"/>
        <v>93.333333333333329</v>
      </c>
      <c r="J86" s="32">
        <f t="shared" si="27"/>
        <v>80.769230769230774</v>
      </c>
      <c r="K86" s="35">
        <v>30</v>
      </c>
      <c r="L86" s="32">
        <f t="shared" si="28"/>
        <v>66.666666666666657</v>
      </c>
      <c r="M86" s="35">
        <v>12</v>
      </c>
      <c r="N86" s="32">
        <f t="shared" si="29"/>
        <v>26.666666666666668</v>
      </c>
      <c r="O86" s="35">
        <f t="shared" si="30"/>
        <v>3</v>
      </c>
      <c r="P86" s="32">
        <f t="shared" si="31"/>
        <v>6.666666666666667</v>
      </c>
      <c r="Q86" s="35">
        <v>1</v>
      </c>
      <c r="R86" s="32">
        <f t="shared" si="32"/>
        <v>33.333333333333329</v>
      </c>
      <c r="S86" s="35">
        <v>2</v>
      </c>
      <c r="T86" s="32">
        <f t="shared" si="33"/>
        <v>4.4444444444444446</v>
      </c>
      <c r="U86" s="35">
        <v>3</v>
      </c>
      <c r="V86" s="32">
        <f t="shared" si="34"/>
        <v>6.666666666666667</v>
      </c>
      <c r="W86" s="35">
        <v>0</v>
      </c>
      <c r="X86" s="32">
        <f t="shared" si="35"/>
        <v>0</v>
      </c>
      <c r="Y86" s="35">
        <v>6</v>
      </c>
      <c r="Z86" s="32">
        <f t="shared" si="36"/>
        <v>13.333333333333334</v>
      </c>
      <c r="AA86" s="35">
        <v>0</v>
      </c>
      <c r="AB86" s="32">
        <f t="shared" si="37"/>
        <v>0</v>
      </c>
      <c r="AC86" s="32">
        <f t="shared" si="38"/>
        <v>0</v>
      </c>
      <c r="AD86" s="35">
        <v>6</v>
      </c>
      <c r="AE86" s="32">
        <f t="shared" si="39"/>
        <v>13.333333333333334</v>
      </c>
      <c r="AF86" s="35">
        <v>0</v>
      </c>
      <c r="AG86" s="32">
        <f t="shared" si="40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180</v>
      </c>
      <c r="D87" s="35">
        <v>162</v>
      </c>
      <c r="E87" s="32">
        <f t="shared" si="23"/>
        <v>90</v>
      </c>
      <c r="F87" s="35">
        <v>111</v>
      </c>
      <c r="G87" s="32">
        <f t="shared" si="24"/>
        <v>68.518518518518519</v>
      </c>
      <c r="H87" s="106">
        <f t="shared" si="25"/>
        <v>140</v>
      </c>
      <c r="I87" s="32">
        <f t="shared" si="26"/>
        <v>86.419753086419746</v>
      </c>
      <c r="J87" s="32">
        <f t="shared" si="27"/>
        <v>77.777777777777786</v>
      </c>
      <c r="K87" s="35">
        <v>84</v>
      </c>
      <c r="L87" s="32">
        <f t="shared" si="28"/>
        <v>51.851851851851848</v>
      </c>
      <c r="M87" s="35">
        <v>56</v>
      </c>
      <c r="N87" s="32">
        <f t="shared" si="29"/>
        <v>34.567901234567898</v>
      </c>
      <c r="O87" s="35">
        <f t="shared" si="30"/>
        <v>22</v>
      </c>
      <c r="P87" s="32">
        <f t="shared" si="31"/>
        <v>13.580246913580247</v>
      </c>
      <c r="Q87" s="35">
        <v>3</v>
      </c>
      <c r="R87" s="32">
        <f t="shared" si="32"/>
        <v>13.636363636363635</v>
      </c>
      <c r="S87" s="35">
        <v>36</v>
      </c>
      <c r="T87" s="32">
        <f t="shared" si="33"/>
        <v>22.222222222222221</v>
      </c>
      <c r="U87" s="35">
        <v>11</v>
      </c>
      <c r="V87" s="32">
        <f t="shared" si="34"/>
        <v>6.7901234567901234</v>
      </c>
      <c r="W87" s="35">
        <v>1</v>
      </c>
      <c r="X87" s="32">
        <f t="shared" si="35"/>
        <v>0.61728395061728392</v>
      </c>
      <c r="Y87" s="35">
        <v>24</v>
      </c>
      <c r="Z87" s="32">
        <f t="shared" si="36"/>
        <v>14.814814814814813</v>
      </c>
      <c r="AA87" s="35">
        <v>8</v>
      </c>
      <c r="AB87" s="32">
        <f t="shared" si="37"/>
        <v>4.9382716049382713</v>
      </c>
      <c r="AC87" s="32">
        <f t="shared" si="38"/>
        <v>33.333333333333329</v>
      </c>
      <c r="AD87" s="35">
        <v>16</v>
      </c>
      <c r="AE87" s="32">
        <f t="shared" si="39"/>
        <v>9.8765432098765427</v>
      </c>
      <c r="AF87" s="35">
        <v>0</v>
      </c>
      <c r="AG87" s="32">
        <f t="shared" si="40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75</v>
      </c>
      <c r="D88" s="35">
        <v>73</v>
      </c>
      <c r="E88" s="32">
        <f t="shared" si="23"/>
        <v>97.333333333333343</v>
      </c>
      <c r="F88" s="35">
        <v>51</v>
      </c>
      <c r="G88" s="32">
        <f t="shared" si="24"/>
        <v>69.863013698630141</v>
      </c>
      <c r="H88" s="106">
        <f t="shared" si="25"/>
        <v>65</v>
      </c>
      <c r="I88" s="32">
        <f t="shared" si="26"/>
        <v>89.041095890410958</v>
      </c>
      <c r="J88" s="32">
        <f t="shared" si="27"/>
        <v>86.666666666666671</v>
      </c>
      <c r="K88" s="35">
        <v>40</v>
      </c>
      <c r="L88" s="32">
        <f t="shared" si="28"/>
        <v>54.794520547945204</v>
      </c>
      <c r="M88" s="35">
        <v>25</v>
      </c>
      <c r="N88" s="32">
        <f t="shared" si="29"/>
        <v>34.246575342465754</v>
      </c>
      <c r="O88" s="35">
        <f t="shared" si="30"/>
        <v>8</v>
      </c>
      <c r="P88" s="32">
        <f t="shared" si="31"/>
        <v>10.95890410958904</v>
      </c>
      <c r="Q88" s="35">
        <v>1</v>
      </c>
      <c r="R88" s="32">
        <f t="shared" si="32"/>
        <v>12.5</v>
      </c>
      <c r="S88" s="35">
        <v>9</v>
      </c>
      <c r="T88" s="32">
        <f t="shared" si="33"/>
        <v>12.328767123287671</v>
      </c>
      <c r="U88" s="35">
        <v>3</v>
      </c>
      <c r="V88" s="32">
        <f t="shared" si="34"/>
        <v>4.10958904109589</v>
      </c>
      <c r="W88" s="35">
        <v>6</v>
      </c>
      <c r="X88" s="32">
        <f t="shared" si="35"/>
        <v>8.2191780821917799</v>
      </c>
      <c r="Y88" s="35">
        <v>11</v>
      </c>
      <c r="Z88" s="32">
        <f t="shared" si="36"/>
        <v>15.068493150684931</v>
      </c>
      <c r="AA88" s="35">
        <v>0</v>
      </c>
      <c r="AB88" s="32">
        <f t="shared" si="37"/>
        <v>0</v>
      </c>
      <c r="AC88" s="32">
        <f t="shared" si="38"/>
        <v>0</v>
      </c>
      <c r="AD88" s="35">
        <v>26</v>
      </c>
      <c r="AE88" s="32">
        <f t="shared" si="39"/>
        <v>35.61643835616438</v>
      </c>
      <c r="AF88" s="35">
        <v>0</v>
      </c>
      <c r="AG88" s="32">
        <f t="shared" si="40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65</v>
      </c>
      <c r="D89" s="35">
        <v>67</v>
      </c>
      <c r="E89" s="32">
        <f t="shared" si="23"/>
        <v>103.07692307692307</v>
      </c>
      <c r="F89" s="35">
        <v>58</v>
      </c>
      <c r="G89" s="32">
        <f t="shared" si="24"/>
        <v>86.567164179104466</v>
      </c>
      <c r="H89" s="106">
        <f t="shared" si="25"/>
        <v>55</v>
      </c>
      <c r="I89" s="32">
        <f t="shared" si="26"/>
        <v>82.089552238805979</v>
      </c>
      <c r="J89" s="32">
        <f t="shared" si="27"/>
        <v>84.615384615384613</v>
      </c>
      <c r="K89" s="35">
        <v>31</v>
      </c>
      <c r="L89" s="32">
        <f t="shared" si="28"/>
        <v>46.268656716417908</v>
      </c>
      <c r="M89" s="35">
        <v>24</v>
      </c>
      <c r="N89" s="32">
        <f t="shared" si="29"/>
        <v>35.820895522388057</v>
      </c>
      <c r="O89" s="35">
        <f t="shared" si="30"/>
        <v>12</v>
      </c>
      <c r="P89" s="32">
        <f t="shared" si="31"/>
        <v>17.910447761194028</v>
      </c>
      <c r="Q89" s="35">
        <v>2</v>
      </c>
      <c r="R89" s="32">
        <f t="shared" si="32"/>
        <v>16.666666666666664</v>
      </c>
      <c r="S89" s="35">
        <v>6</v>
      </c>
      <c r="T89" s="32">
        <f t="shared" si="33"/>
        <v>8.9552238805970141</v>
      </c>
      <c r="U89" s="35">
        <v>4</v>
      </c>
      <c r="V89" s="32">
        <f t="shared" si="34"/>
        <v>5.9701492537313428</v>
      </c>
      <c r="W89" s="35">
        <v>2</v>
      </c>
      <c r="X89" s="32">
        <f t="shared" si="35"/>
        <v>2.9850746268656714</v>
      </c>
      <c r="Y89" s="35">
        <v>7</v>
      </c>
      <c r="Z89" s="32">
        <f t="shared" si="36"/>
        <v>10.44776119402985</v>
      </c>
      <c r="AA89" s="35">
        <v>5</v>
      </c>
      <c r="AB89" s="32">
        <f t="shared" si="37"/>
        <v>7.4626865671641784</v>
      </c>
      <c r="AC89" s="32">
        <f t="shared" si="38"/>
        <v>71.428571428571431</v>
      </c>
      <c r="AD89" s="35">
        <v>11</v>
      </c>
      <c r="AE89" s="32">
        <f t="shared" si="39"/>
        <v>16.417910447761194</v>
      </c>
      <c r="AF89" s="35">
        <v>0</v>
      </c>
      <c r="AG89" s="32">
        <f t="shared" si="40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239</v>
      </c>
      <c r="D90" s="10">
        <f>SUM(D91:D101)</f>
        <v>201</v>
      </c>
      <c r="E90" s="43">
        <f>IF(C90=0,0,D90/C90*100)</f>
        <v>84.10041841004184</v>
      </c>
      <c r="F90" s="10">
        <f>SUM(F91:F101)</f>
        <v>102</v>
      </c>
      <c r="G90" s="43">
        <f>IF(D90=0,0,F90/D90*100)</f>
        <v>50.746268656716417</v>
      </c>
      <c r="H90" s="61">
        <f>SUM(H91:H101)</f>
        <v>166</v>
      </c>
      <c r="I90" s="43">
        <f>IF(D90=0,0,H90/D90*100)</f>
        <v>82.587064676616919</v>
      </c>
      <c r="J90" s="43">
        <f>IF(C90=0,0,H90/C90*100)</f>
        <v>69.456066945606693</v>
      </c>
      <c r="K90" s="10">
        <f>SUM(K91:K101)</f>
        <v>119</v>
      </c>
      <c r="L90" s="43">
        <f t="shared" si="28"/>
        <v>59.203980099502488</v>
      </c>
      <c r="M90" s="10">
        <f>SUM(M91:M101)</f>
        <v>47</v>
      </c>
      <c r="N90" s="43">
        <f>IF(D90=0,0,M90/D90*100)</f>
        <v>23.383084577114428</v>
      </c>
      <c r="O90" s="10">
        <f>SUM(O91:O101)</f>
        <v>35</v>
      </c>
      <c r="P90" s="43">
        <f>IF(D90=0,0,O90/D90*100)</f>
        <v>17.412935323383085</v>
      </c>
      <c r="Q90" s="10">
        <f>SUM(Q91:Q101)</f>
        <v>2</v>
      </c>
      <c r="R90" s="43">
        <f t="shared" si="32"/>
        <v>5.7142857142857144</v>
      </c>
      <c r="S90" s="10">
        <f>SUM(S91:S101)</f>
        <v>23</v>
      </c>
      <c r="T90" s="43">
        <f>IF(D90=0,0,S90/D90*100)</f>
        <v>11.442786069651742</v>
      </c>
      <c r="U90" s="10">
        <f>SUM(U91:U101)</f>
        <v>25</v>
      </c>
      <c r="V90" s="43">
        <f t="shared" si="34"/>
        <v>12.437810945273633</v>
      </c>
      <c r="W90" s="10">
        <f>SUM(W91:W101)</f>
        <v>1</v>
      </c>
      <c r="X90" s="43">
        <f>IF(D90=0,0,W90/D90*100)</f>
        <v>0.49751243781094528</v>
      </c>
      <c r="Y90" s="10">
        <f>SUM(Y91:Y101)</f>
        <v>41</v>
      </c>
      <c r="Z90" s="43">
        <f>IF(D90=0,0,Y90/D90*100)</f>
        <v>20.398009950248756</v>
      </c>
      <c r="AA90" s="10">
        <f>SUM(AA91:AA101)</f>
        <v>6</v>
      </c>
      <c r="AB90" s="43">
        <f>IF(D90=0,0,AA90/D90*100)</f>
        <v>2.9850746268656714</v>
      </c>
      <c r="AC90" s="43">
        <f>IF(Y90=0,0,AA90/Y90*100)</f>
        <v>14.634146341463413</v>
      </c>
      <c r="AD90" s="10">
        <f>SUM(AD91:AD101)</f>
        <v>15</v>
      </c>
      <c r="AE90" s="43">
        <f t="shared" si="39"/>
        <v>7.4626865671641784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24</v>
      </c>
      <c r="D91" s="35">
        <v>21</v>
      </c>
      <c r="E91" s="32">
        <f t="shared" si="23"/>
        <v>87.5</v>
      </c>
      <c r="F91" s="35">
        <v>5</v>
      </c>
      <c r="G91" s="32">
        <f t="shared" si="24"/>
        <v>23.809523809523807</v>
      </c>
      <c r="H91" s="106">
        <f t="shared" ref="H91:H101" si="42">K91+M91</f>
        <v>8</v>
      </c>
      <c r="I91" s="32">
        <f t="shared" si="26"/>
        <v>38.095238095238095</v>
      </c>
      <c r="J91" s="32">
        <f t="shared" si="27"/>
        <v>33.333333333333329</v>
      </c>
      <c r="K91" s="35">
        <v>5</v>
      </c>
      <c r="L91" s="32">
        <f t="shared" si="28"/>
        <v>23.809523809523807</v>
      </c>
      <c r="M91" s="35">
        <v>3</v>
      </c>
      <c r="N91" s="32">
        <f t="shared" si="29"/>
        <v>14.285714285714285</v>
      </c>
      <c r="O91" s="35">
        <f t="shared" ref="O91:O101" si="43">D91-H91</f>
        <v>13</v>
      </c>
      <c r="P91" s="32">
        <f t="shared" si="31"/>
        <v>61.904761904761905</v>
      </c>
      <c r="Q91" s="35">
        <v>1</v>
      </c>
      <c r="R91" s="32">
        <f t="shared" si="32"/>
        <v>7.6923076923076925</v>
      </c>
      <c r="S91" s="35">
        <v>0</v>
      </c>
      <c r="T91" s="32">
        <f t="shared" si="33"/>
        <v>0</v>
      </c>
      <c r="U91" s="35">
        <v>1</v>
      </c>
      <c r="V91" s="32">
        <f t="shared" si="34"/>
        <v>4.7619047619047619</v>
      </c>
      <c r="W91" s="35">
        <v>0</v>
      </c>
      <c r="X91" s="32">
        <f t="shared" si="35"/>
        <v>0</v>
      </c>
      <c r="Y91" s="35">
        <v>2</v>
      </c>
      <c r="Z91" s="32">
        <f t="shared" si="36"/>
        <v>9.5238095238095237</v>
      </c>
      <c r="AA91" s="35">
        <v>1</v>
      </c>
      <c r="AB91" s="32">
        <f t="shared" si="37"/>
        <v>4.7619047619047619</v>
      </c>
      <c r="AC91" s="32">
        <f t="shared" si="38"/>
        <v>50</v>
      </c>
      <c r="AD91" s="35">
        <v>2</v>
      </c>
      <c r="AE91" s="32">
        <f t="shared" si="39"/>
        <v>9.5238095238095237</v>
      </c>
      <c r="AF91" s="35">
        <v>0</v>
      </c>
      <c r="AG91" s="32">
        <f t="shared" si="40"/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71</v>
      </c>
      <c r="D92" s="35">
        <v>71</v>
      </c>
      <c r="E92" s="32">
        <f t="shared" si="23"/>
        <v>100</v>
      </c>
      <c r="F92" s="35">
        <v>33</v>
      </c>
      <c r="G92" s="32">
        <f t="shared" si="24"/>
        <v>46.478873239436616</v>
      </c>
      <c r="H92" s="106">
        <f t="shared" si="42"/>
        <v>69</v>
      </c>
      <c r="I92" s="32">
        <f t="shared" si="26"/>
        <v>97.183098591549296</v>
      </c>
      <c r="J92" s="32">
        <f t="shared" si="27"/>
        <v>97.183098591549296</v>
      </c>
      <c r="K92" s="35">
        <v>57</v>
      </c>
      <c r="L92" s="32">
        <f t="shared" si="28"/>
        <v>80.281690140845072</v>
      </c>
      <c r="M92" s="35">
        <v>12</v>
      </c>
      <c r="N92" s="32">
        <f t="shared" si="29"/>
        <v>16.901408450704224</v>
      </c>
      <c r="O92" s="35">
        <f t="shared" si="43"/>
        <v>2</v>
      </c>
      <c r="P92" s="32">
        <f t="shared" si="31"/>
        <v>2.8169014084507045</v>
      </c>
      <c r="Q92" s="35">
        <v>1</v>
      </c>
      <c r="R92" s="32">
        <f t="shared" si="32"/>
        <v>50</v>
      </c>
      <c r="S92" s="35">
        <v>8</v>
      </c>
      <c r="T92" s="32">
        <f t="shared" si="33"/>
        <v>11.267605633802818</v>
      </c>
      <c r="U92" s="35">
        <v>10</v>
      </c>
      <c r="V92" s="32">
        <f t="shared" si="34"/>
        <v>14.084507042253522</v>
      </c>
      <c r="W92" s="35">
        <v>1</v>
      </c>
      <c r="X92" s="32">
        <f t="shared" si="35"/>
        <v>1.4084507042253522</v>
      </c>
      <c r="Y92" s="35">
        <v>9</v>
      </c>
      <c r="Z92" s="32">
        <f t="shared" si="36"/>
        <v>12.676056338028168</v>
      </c>
      <c r="AA92" s="35">
        <v>4</v>
      </c>
      <c r="AB92" s="32">
        <f t="shared" si="37"/>
        <v>5.6338028169014089</v>
      </c>
      <c r="AC92" s="32">
        <f t="shared" si="38"/>
        <v>44.444444444444443</v>
      </c>
      <c r="AD92" s="35">
        <v>0</v>
      </c>
      <c r="AE92" s="32">
        <f t="shared" si="39"/>
        <v>0</v>
      </c>
      <c r="AF92" s="35">
        <v>0</v>
      </c>
      <c r="AG92" s="32">
        <f t="shared" si="40"/>
        <v>0</v>
      </c>
      <c r="AH92" s="42"/>
      <c r="AI92" s="42"/>
    </row>
    <row r="93" spans="1:35" x14ac:dyDescent="0.25">
      <c r="A93" s="93">
        <f t="shared" ref="A93:A101" si="44">A92+1</f>
        <v>77</v>
      </c>
      <c r="B93" s="96" t="s">
        <v>109</v>
      </c>
      <c r="C93" s="34">
        <v>18</v>
      </c>
      <c r="D93" s="35">
        <v>15</v>
      </c>
      <c r="E93" s="32">
        <f t="shared" si="23"/>
        <v>83.333333333333343</v>
      </c>
      <c r="F93" s="35">
        <v>5</v>
      </c>
      <c r="G93" s="32">
        <f t="shared" si="24"/>
        <v>33.333333333333329</v>
      </c>
      <c r="H93" s="106">
        <f t="shared" si="42"/>
        <v>11</v>
      </c>
      <c r="I93" s="32">
        <f t="shared" si="26"/>
        <v>73.333333333333329</v>
      </c>
      <c r="J93" s="32">
        <f t="shared" si="27"/>
        <v>61.111111111111114</v>
      </c>
      <c r="K93" s="35">
        <v>5</v>
      </c>
      <c r="L93" s="32">
        <f t="shared" si="28"/>
        <v>33.333333333333329</v>
      </c>
      <c r="M93" s="35">
        <v>6</v>
      </c>
      <c r="N93" s="32">
        <f t="shared" si="29"/>
        <v>40</v>
      </c>
      <c r="O93" s="35">
        <f t="shared" si="43"/>
        <v>4</v>
      </c>
      <c r="P93" s="32">
        <f t="shared" si="31"/>
        <v>26.666666666666668</v>
      </c>
      <c r="Q93" s="35">
        <v>0</v>
      </c>
      <c r="R93" s="32">
        <f t="shared" si="32"/>
        <v>0</v>
      </c>
      <c r="S93" s="35">
        <v>0</v>
      </c>
      <c r="T93" s="32">
        <f t="shared" si="33"/>
        <v>0</v>
      </c>
      <c r="U93" s="35">
        <v>3</v>
      </c>
      <c r="V93" s="32">
        <f t="shared" si="34"/>
        <v>20</v>
      </c>
      <c r="W93" s="35">
        <v>0</v>
      </c>
      <c r="X93" s="32">
        <f t="shared" si="35"/>
        <v>0</v>
      </c>
      <c r="Y93" s="35">
        <v>0</v>
      </c>
      <c r="Z93" s="32">
        <f t="shared" si="36"/>
        <v>0</v>
      </c>
      <c r="AA93" s="35">
        <v>0</v>
      </c>
      <c r="AB93" s="32">
        <f t="shared" si="37"/>
        <v>0</v>
      </c>
      <c r="AC93" s="32">
        <f t="shared" si="38"/>
        <v>0</v>
      </c>
      <c r="AD93" s="35">
        <v>2</v>
      </c>
      <c r="AE93" s="32">
        <f t="shared" si="39"/>
        <v>13.333333333333334</v>
      </c>
      <c r="AF93" s="35">
        <v>0</v>
      </c>
      <c r="AG93" s="32">
        <f t="shared" si="40"/>
        <v>0</v>
      </c>
      <c r="AH93" s="42"/>
      <c r="AI93" s="42"/>
    </row>
    <row r="94" spans="1:35" x14ac:dyDescent="0.25">
      <c r="A94" s="93">
        <f t="shared" si="44"/>
        <v>78</v>
      </c>
      <c r="B94" s="96" t="s">
        <v>119</v>
      </c>
      <c r="C94" s="34">
        <v>25</v>
      </c>
      <c r="D94" s="35">
        <v>19</v>
      </c>
      <c r="E94" s="32">
        <f t="shared" si="23"/>
        <v>76</v>
      </c>
      <c r="F94" s="35">
        <v>7</v>
      </c>
      <c r="G94" s="32">
        <f t="shared" si="24"/>
        <v>36.84210526315789</v>
      </c>
      <c r="H94" s="106">
        <f t="shared" si="42"/>
        <v>12</v>
      </c>
      <c r="I94" s="32">
        <f t="shared" si="26"/>
        <v>63.157894736842103</v>
      </c>
      <c r="J94" s="32">
        <f t="shared" si="27"/>
        <v>48</v>
      </c>
      <c r="K94" s="35">
        <v>4</v>
      </c>
      <c r="L94" s="32">
        <f t="shared" si="28"/>
        <v>21.052631578947366</v>
      </c>
      <c r="M94" s="35">
        <v>8</v>
      </c>
      <c r="N94" s="32">
        <f t="shared" si="29"/>
        <v>42.105263157894733</v>
      </c>
      <c r="O94" s="35">
        <f t="shared" si="43"/>
        <v>7</v>
      </c>
      <c r="P94" s="32">
        <f t="shared" si="31"/>
        <v>36.84210526315789</v>
      </c>
      <c r="Q94" s="35">
        <v>0</v>
      </c>
      <c r="R94" s="32">
        <f t="shared" si="32"/>
        <v>0</v>
      </c>
      <c r="S94" s="35">
        <v>2</v>
      </c>
      <c r="T94" s="32">
        <f t="shared" si="33"/>
        <v>10.526315789473683</v>
      </c>
      <c r="U94" s="35">
        <v>2</v>
      </c>
      <c r="V94" s="32">
        <f t="shared" si="34"/>
        <v>10.526315789473683</v>
      </c>
      <c r="W94" s="35">
        <v>0</v>
      </c>
      <c r="X94" s="32">
        <f t="shared" si="35"/>
        <v>0</v>
      </c>
      <c r="Y94" s="35">
        <v>3</v>
      </c>
      <c r="Z94" s="32">
        <f t="shared" si="36"/>
        <v>15.789473684210526</v>
      </c>
      <c r="AA94" s="35">
        <v>1</v>
      </c>
      <c r="AB94" s="32">
        <f t="shared" si="37"/>
        <v>5.2631578947368416</v>
      </c>
      <c r="AC94" s="32">
        <f t="shared" si="38"/>
        <v>33.333333333333329</v>
      </c>
      <c r="AD94" s="35">
        <v>2</v>
      </c>
      <c r="AE94" s="32">
        <f t="shared" si="39"/>
        <v>10.526315789473683</v>
      </c>
      <c r="AF94" s="35">
        <v>0</v>
      </c>
      <c r="AG94" s="32">
        <f t="shared" si="40"/>
        <v>0</v>
      </c>
      <c r="AH94" s="42"/>
      <c r="AI94" s="42"/>
    </row>
    <row r="95" spans="1:35" x14ac:dyDescent="0.25">
      <c r="A95" s="93">
        <f t="shared" si="44"/>
        <v>79</v>
      </c>
      <c r="B95" s="96" t="s">
        <v>120</v>
      </c>
      <c r="C95" s="34">
        <v>27</v>
      </c>
      <c r="D95" s="35">
        <v>23</v>
      </c>
      <c r="E95" s="32">
        <f t="shared" si="23"/>
        <v>85.18518518518519</v>
      </c>
      <c r="F95" s="35">
        <v>18</v>
      </c>
      <c r="G95" s="32">
        <f t="shared" si="24"/>
        <v>78.260869565217391</v>
      </c>
      <c r="H95" s="106">
        <f t="shared" si="42"/>
        <v>23</v>
      </c>
      <c r="I95" s="32">
        <f t="shared" si="26"/>
        <v>100</v>
      </c>
      <c r="J95" s="32">
        <f t="shared" si="27"/>
        <v>85.18518518518519</v>
      </c>
      <c r="K95" s="35">
        <v>18</v>
      </c>
      <c r="L95" s="32">
        <f t="shared" si="28"/>
        <v>78.260869565217391</v>
      </c>
      <c r="M95" s="35">
        <v>5</v>
      </c>
      <c r="N95" s="32">
        <f t="shared" si="29"/>
        <v>21.739130434782609</v>
      </c>
      <c r="O95" s="35">
        <f t="shared" si="43"/>
        <v>0</v>
      </c>
      <c r="P95" s="32">
        <f t="shared" si="31"/>
        <v>0</v>
      </c>
      <c r="Q95" s="35">
        <v>0</v>
      </c>
      <c r="R95" s="32">
        <f t="shared" si="32"/>
        <v>0</v>
      </c>
      <c r="S95" s="35">
        <v>7</v>
      </c>
      <c r="T95" s="32">
        <f t="shared" si="33"/>
        <v>30.434782608695656</v>
      </c>
      <c r="U95" s="35">
        <v>1</v>
      </c>
      <c r="V95" s="32">
        <f t="shared" si="34"/>
        <v>4.3478260869565215</v>
      </c>
      <c r="W95" s="35">
        <v>0</v>
      </c>
      <c r="X95" s="32">
        <f t="shared" si="35"/>
        <v>0</v>
      </c>
      <c r="Y95" s="35">
        <v>13</v>
      </c>
      <c r="Z95" s="32">
        <f t="shared" si="36"/>
        <v>56.521739130434781</v>
      </c>
      <c r="AA95" s="35">
        <v>0</v>
      </c>
      <c r="AB95" s="32">
        <f t="shared" si="37"/>
        <v>0</v>
      </c>
      <c r="AC95" s="32">
        <f t="shared" si="38"/>
        <v>0</v>
      </c>
      <c r="AD95" s="35">
        <v>3</v>
      </c>
      <c r="AE95" s="32">
        <f t="shared" si="39"/>
        <v>13.043478260869565</v>
      </c>
      <c r="AF95" s="35">
        <v>0</v>
      </c>
      <c r="AG95" s="32">
        <f t="shared" si="40"/>
        <v>0</v>
      </c>
      <c r="AH95" s="42"/>
      <c r="AI95" s="42"/>
    </row>
    <row r="96" spans="1:35" x14ac:dyDescent="0.25">
      <c r="A96" s="93">
        <f t="shared" si="44"/>
        <v>80</v>
      </c>
      <c r="B96" s="96" t="s">
        <v>121</v>
      </c>
      <c r="C96" s="34">
        <v>2</v>
      </c>
      <c r="D96" s="35">
        <v>2</v>
      </c>
      <c r="E96" s="32">
        <f t="shared" si="23"/>
        <v>100</v>
      </c>
      <c r="F96" s="35">
        <v>2</v>
      </c>
      <c r="G96" s="32">
        <f t="shared" si="24"/>
        <v>100</v>
      </c>
      <c r="H96" s="106">
        <f t="shared" si="42"/>
        <v>2</v>
      </c>
      <c r="I96" s="32">
        <f t="shared" si="26"/>
        <v>100</v>
      </c>
      <c r="J96" s="32">
        <f t="shared" si="27"/>
        <v>100</v>
      </c>
      <c r="K96" s="35">
        <v>1</v>
      </c>
      <c r="L96" s="32">
        <f t="shared" si="28"/>
        <v>50</v>
      </c>
      <c r="M96" s="35">
        <v>1</v>
      </c>
      <c r="N96" s="32">
        <f t="shared" si="29"/>
        <v>50</v>
      </c>
      <c r="O96" s="35">
        <f t="shared" si="43"/>
        <v>0</v>
      </c>
      <c r="P96" s="32">
        <f t="shared" si="31"/>
        <v>0</v>
      </c>
      <c r="Q96" s="35">
        <v>0</v>
      </c>
      <c r="R96" s="32">
        <f t="shared" si="32"/>
        <v>0</v>
      </c>
      <c r="S96" s="35">
        <v>0</v>
      </c>
      <c r="T96" s="32">
        <f t="shared" si="33"/>
        <v>0</v>
      </c>
      <c r="U96" s="35">
        <v>1</v>
      </c>
      <c r="V96" s="32">
        <f t="shared" si="34"/>
        <v>50</v>
      </c>
      <c r="W96" s="35">
        <v>0</v>
      </c>
      <c r="X96" s="32">
        <f t="shared" si="35"/>
        <v>0</v>
      </c>
      <c r="Y96" s="35">
        <v>1</v>
      </c>
      <c r="Z96" s="32">
        <f t="shared" si="36"/>
        <v>50</v>
      </c>
      <c r="AA96" s="35">
        <v>0</v>
      </c>
      <c r="AB96" s="32">
        <f t="shared" si="37"/>
        <v>0</v>
      </c>
      <c r="AC96" s="32">
        <f t="shared" si="38"/>
        <v>0</v>
      </c>
      <c r="AD96" s="35">
        <v>0</v>
      </c>
      <c r="AE96" s="32">
        <f t="shared" si="39"/>
        <v>0</v>
      </c>
      <c r="AF96" s="35">
        <v>0</v>
      </c>
      <c r="AG96" s="32">
        <f t="shared" si="40"/>
        <v>0</v>
      </c>
      <c r="AH96" s="42"/>
      <c r="AI96" s="42"/>
    </row>
    <row r="97" spans="1:35" x14ac:dyDescent="0.25">
      <c r="A97" s="93">
        <f t="shared" si="44"/>
        <v>81</v>
      </c>
      <c r="B97" s="96" t="s">
        <v>122</v>
      </c>
      <c r="C97" s="34">
        <v>16</v>
      </c>
      <c r="D97" s="35">
        <v>16</v>
      </c>
      <c r="E97" s="32">
        <f t="shared" si="23"/>
        <v>100</v>
      </c>
      <c r="F97" s="35">
        <v>11</v>
      </c>
      <c r="G97" s="32">
        <f t="shared" si="24"/>
        <v>68.75</v>
      </c>
      <c r="H97" s="106">
        <f t="shared" si="42"/>
        <v>15</v>
      </c>
      <c r="I97" s="32">
        <f t="shared" si="26"/>
        <v>93.75</v>
      </c>
      <c r="J97" s="32">
        <f t="shared" si="27"/>
        <v>93.75</v>
      </c>
      <c r="K97" s="35">
        <v>10</v>
      </c>
      <c r="L97" s="32">
        <f t="shared" si="28"/>
        <v>62.5</v>
      </c>
      <c r="M97" s="35">
        <v>5</v>
      </c>
      <c r="N97" s="32">
        <f t="shared" si="29"/>
        <v>31.25</v>
      </c>
      <c r="O97" s="35">
        <f t="shared" si="43"/>
        <v>1</v>
      </c>
      <c r="P97" s="32">
        <f t="shared" si="31"/>
        <v>6.25</v>
      </c>
      <c r="Q97" s="35">
        <v>0</v>
      </c>
      <c r="R97" s="32">
        <f t="shared" si="32"/>
        <v>0</v>
      </c>
      <c r="S97" s="35">
        <v>5</v>
      </c>
      <c r="T97" s="32">
        <f t="shared" si="33"/>
        <v>31.25</v>
      </c>
      <c r="U97" s="35">
        <v>1</v>
      </c>
      <c r="V97" s="32">
        <f t="shared" si="34"/>
        <v>6.25</v>
      </c>
      <c r="W97" s="35">
        <v>0</v>
      </c>
      <c r="X97" s="32">
        <f t="shared" si="35"/>
        <v>0</v>
      </c>
      <c r="Y97" s="35">
        <v>2</v>
      </c>
      <c r="Z97" s="32">
        <f t="shared" si="36"/>
        <v>12.5</v>
      </c>
      <c r="AA97" s="35">
        <v>0</v>
      </c>
      <c r="AB97" s="32">
        <f t="shared" si="37"/>
        <v>0</v>
      </c>
      <c r="AC97" s="32">
        <f t="shared" si="38"/>
        <v>0</v>
      </c>
      <c r="AD97" s="35">
        <v>2</v>
      </c>
      <c r="AE97" s="32">
        <f t="shared" si="39"/>
        <v>12.5</v>
      </c>
      <c r="AF97" s="35">
        <v>0</v>
      </c>
      <c r="AG97" s="32">
        <f t="shared" si="40"/>
        <v>0</v>
      </c>
      <c r="AH97" s="42"/>
      <c r="AI97" s="42"/>
    </row>
    <row r="98" spans="1:35" x14ac:dyDescent="0.25">
      <c r="A98" s="93">
        <f t="shared" si="44"/>
        <v>82</v>
      </c>
      <c r="B98" s="96" t="s">
        <v>123</v>
      </c>
      <c r="C98" s="34">
        <v>0</v>
      </c>
      <c r="D98" s="35">
        <v>0</v>
      </c>
      <c r="E98" s="32">
        <f t="shared" si="23"/>
        <v>0</v>
      </c>
      <c r="F98" s="35">
        <v>0</v>
      </c>
      <c r="G98" s="32">
        <f t="shared" si="24"/>
        <v>0</v>
      </c>
      <c r="H98" s="106">
        <f t="shared" si="42"/>
        <v>0</v>
      </c>
      <c r="I98" s="32">
        <f t="shared" si="26"/>
        <v>0</v>
      </c>
      <c r="J98" s="32">
        <f t="shared" si="27"/>
        <v>0</v>
      </c>
      <c r="K98" s="35">
        <v>0</v>
      </c>
      <c r="L98" s="32">
        <f t="shared" si="28"/>
        <v>0</v>
      </c>
      <c r="M98" s="35">
        <v>0</v>
      </c>
      <c r="N98" s="32">
        <f t="shared" si="29"/>
        <v>0</v>
      </c>
      <c r="O98" s="35">
        <f t="shared" si="43"/>
        <v>0</v>
      </c>
      <c r="P98" s="32">
        <f t="shared" si="31"/>
        <v>0</v>
      </c>
      <c r="Q98" s="35">
        <v>0</v>
      </c>
      <c r="R98" s="32">
        <f t="shared" si="32"/>
        <v>0</v>
      </c>
      <c r="S98" s="35">
        <v>0</v>
      </c>
      <c r="T98" s="32">
        <f t="shared" si="33"/>
        <v>0</v>
      </c>
      <c r="U98" s="35">
        <v>0</v>
      </c>
      <c r="V98" s="32">
        <f t="shared" si="34"/>
        <v>0</v>
      </c>
      <c r="W98" s="35">
        <v>0</v>
      </c>
      <c r="X98" s="32">
        <f t="shared" si="35"/>
        <v>0</v>
      </c>
      <c r="Y98" s="35">
        <v>0</v>
      </c>
      <c r="Z98" s="32">
        <f t="shared" si="36"/>
        <v>0</v>
      </c>
      <c r="AA98" s="35">
        <v>0</v>
      </c>
      <c r="AB98" s="32">
        <f t="shared" si="37"/>
        <v>0</v>
      </c>
      <c r="AC98" s="32">
        <f t="shared" si="38"/>
        <v>0</v>
      </c>
      <c r="AD98" s="35">
        <v>0</v>
      </c>
      <c r="AE98" s="32">
        <f t="shared" si="39"/>
        <v>0</v>
      </c>
      <c r="AF98" s="35">
        <v>0</v>
      </c>
      <c r="AG98" s="32">
        <f t="shared" si="40"/>
        <v>0</v>
      </c>
      <c r="AH98" s="42"/>
      <c r="AI98" s="42"/>
    </row>
    <row r="99" spans="1:35" x14ac:dyDescent="0.25">
      <c r="A99" s="93">
        <f t="shared" si="44"/>
        <v>83</v>
      </c>
      <c r="B99" s="96" t="s">
        <v>124</v>
      </c>
      <c r="C99" s="34">
        <v>26</v>
      </c>
      <c r="D99" s="35">
        <v>23</v>
      </c>
      <c r="E99" s="32">
        <f t="shared" si="23"/>
        <v>88.461538461538453</v>
      </c>
      <c r="F99" s="35">
        <v>18</v>
      </c>
      <c r="G99" s="32">
        <f t="shared" si="24"/>
        <v>78.260869565217391</v>
      </c>
      <c r="H99" s="106">
        <f t="shared" si="42"/>
        <v>20</v>
      </c>
      <c r="I99" s="32">
        <f t="shared" si="26"/>
        <v>86.956521739130437</v>
      </c>
      <c r="J99" s="32">
        <f t="shared" si="27"/>
        <v>76.923076923076934</v>
      </c>
      <c r="K99" s="35">
        <v>17</v>
      </c>
      <c r="L99" s="32">
        <f t="shared" si="28"/>
        <v>73.91304347826086</v>
      </c>
      <c r="M99" s="35">
        <v>3</v>
      </c>
      <c r="N99" s="32">
        <f t="shared" si="29"/>
        <v>13.043478260869565</v>
      </c>
      <c r="O99" s="35">
        <f t="shared" si="43"/>
        <v>3</v>
      </c>
      <c r="P99" s="32">
        <f t="shared" si="31"/>
        <v>13.043478260869565</v>
      </c>
      <c r="Q99" s="35">
        <v>0</v>
      </c>
      <c r="R99" s="32">
        <f t="shared" si="32"/>
        <v>0</v>
      </c>
      <c r="S99" s="35">
        <v>1</v>
      </c>
      <c r="T99" s="32">
        <f t="shared" si="33"/>
        <v>4.3478260869565215</v>
      </c>
      <c r="U99" s="35">
        <v>4</v>
      </c>
      <c r="V99" s="32">
        <f t="shared" si="34"/>
        <v>17.391304347826086</v>
      </c>
      <c r="W99" s="35">
        <v>0</v>
      </c>
      <c r="X99" s="32">
        <f t="shared" si="35"/>
        <v>0</v>
      </c>
      <c r="Y99" s="35">
        <v>6</v>
      </c>
      <c r="Z99" s="32">
        <f t="shared" si="36"/>
        <v>26.086956521739129</v>
      </c>
      <c r="AA99" s="35">
        <v>0</v>
      </c>
      <c r="AB99" s="32">
        <f t="shared" si="37"/>
        <v>0</v>
      </c>
      <c r="AC99" s="32">
        <f t="shared" si="38"/>
        <v>0</v>
      </c>
      <c r="AD99" s="35">
        <v>2</v>
      </c>
      <c r="AE99" s="32">
        <f t="shared" si="39"/>
        <v>8.695652173913043</v>
      </c>
      <c r="AF99" s="35">
        <v>0</v>
      </c>
      <c r="AG99" s="32">
        <f t="shared" si="40"/>
        <v>0</v>
      </c>
      <c r="AH99" s="42"/>
      <c r="AI99" s="42"/>
    </row>
    <row r="100" spans="1:35" x14ac:dyDescent="0.25">
      <c r="A100" s="93">
        <f t="shared" si="44"/>
        <v>84</v>
      </c>
      <c r="B100" s="96" t="s">
        <v>125</v>
      </c>
      <c r="C100" s="34">
        <v>1</v>
      </c>
      <c r="D100" s="35">
        <v>1</v>
      </c>
      <c r="E100" s="32">
        <f t="shared" si="23"/>
        <v>100</v>
      </c>
      <c r="F100" s="35">
        <v>1</v>
      </c>
      <c r="G100" s="32">
        <f t="shared" si="24"/>
        <v>100</v>
      </c>
      <c r="H100" s="106">
        <f t="shared" si="42"/>
        <v>1</v>
      </c>
      <c r="I100" s="32">
        <f t="shared" si="26"/>
        <v>100</v>
      </c>
      <c r="J100" s="32">
        <f t="shared" si="27"/>
        <v>100</v>
      </c>
      <c r="K100" s="35">
        <v>0</v>
      </c>
      <c r="L100" s="32">
        <f t="shared" si="28"/>
        <v>0</v>
      </c>
      <c r="M100" s="35">
        <v>1</v>
      </c>
      <c r="N100" s="32">
        <f t="shared" si="29"/>
        <v>100</v>
      </c>
      <c r="O100" s="35">
        <f t="shared" si="43"/>
        <v>0</v>
      </c>
      <c r="P100" s="32">
        <f t="shared" si="31"/>
        <v>0</v>
      </c>
      <c r="Q100" s="35">
        <v>0</v>
      </c>
      <c r="R100" s="32">
        <f t="shared" si="32"/>
        <v>0</v>
      </c>
      <c r="S100" s="35">
        <v>0</v>
      </c>
      <c r="T100" s="32">
        <f t="shared" si="33"/>
        <v>0</v>
      </c>
      <c r="U100" s="35">
        <v>1</v>
      </c>
      <c r="V100" s="32">
        <f t="shared" si="34"/>
        <v>100</v>
      </c>
      <c r="W100" s="35">
        <v>0</v>
      </c>
      <c r="X100" s="32">
        <f t="shared" si="35"/>
        <v>0</v>
      </c>
      <c r="Y100" s="35">
        <v>0</v>
      </c>
      <c r="Z100" s="32">
        <f t="shared" si="36"/>
        <v>0</v>
      </c>
      <c r="AA100" s="35">
        <v>0</v>
      </c>
      <c r="AB100" s="32">
        <f t="shared" si="37"/>
        <v>0</v>
      </c>
      <c r="AC100" s="32">
        <f t="shared" si="38"/>
        <v>0</v>
      </c>
      <c r="AD100" s="35">
        <v>0</v>
      </c>
      <c r="AE100" s="32">
        <f t="shared" si="39"/>
        <v>0</v>
      </c>
      <c r="AF100" s="35">
        <v>0</v>
      </c>
      <c r="AG100" s="32">
        <f t="shared" si="40"/>
        <v>0</v>
      </c>
      <c r="AH100" s="42"/>
      <c r="AI100" s="42"/>
    </row>
    <row r="101" spans="1:35" x14ac:dyDescent="0.25">
      <c r="A101" s="93">
        <f t="shared" si="44"/>
        <v>85</v>
      </c>
      <c r="B101" s="96" t="s">
        <v>126</v>
      </c>
      <c r="C101" s="34">
        <v>29</v>
      </c>
      <c r="D101" s="35">
        <v>10</v>
      </c>
      <c r="E101" s="32">
        <f t="shared" si="23"/>
        <v>34.482758620689658</v>
      </c>
      <c r="F101" s="35">
        <v>2</v>
      </c>
      <c r="G101" s="32">
        <f t="shared" si="24"/>
        <v>20</v>
      </c>
      <c r="H101" s="106">
        <f t="shared" si="42"/>
        <v>5</v>
      </c>
      <c r="I101" s="32">
        <f t="shared" si="26"/>
        <v>50</v>
      </c>
      <c r="J101" s="32">
        <f t="shared" si="27"/>
        <v>17.241379310344829</v>
      </c>
      <c r="K101" s="35">
        <v>2</v>
      </c>
      <c r="L101" s="32">
        <f t="shared" si="28"/>
        <v>20</v>
      </c>
      <c r="M101" s="35">
        <v>3</v>
      </c>
      <c r="N101" s="32">
        <f t="shared" si="29"/>
        <v>30</v>
      </c>
      <c r="O101" s="35">
        <f t="shared" si="43"/>
        <v>5</v>
      </c>
      <c r="P101" s="32">
        <f t="shared" si="31"/>
        <v>50</v>
      </c>
      <c r="Q101" s="35">
        <v>0</v>
      </c>
      <c r="R101" s="32">
        <f t="shared" si="32"/>
        <v>0</v>
      </c>
      <c r="S101" s="35">
        <v>0</v>
      </c>
      <c r="T101" s="32">
        <f t="shared" si="33"/>
        <v>0</v>
      </c>
      <c r="U101" s="35">
        <v>1</v>
      </c>
      <c r="V101" s="32">
        <f t="shared" si="34"/>
        <v>10</v>
      </c>
      <c r="W101" s="35">
        <v>0</v>
      </c>
      <c r="X101" s="32">
        <f t="shared" si="35"/>
        <v>0</v>
      </c>
      <c r="Y101" s="35">
        <v>5</v>
      </c>
      <c r="Z101" s="32">
        <f t="shared" si="36"/>
        <v>50</v>
      </c>
      <c r="AA101" s="35">
        <v>0</v>
      </c>
      <c r="AB101" s="32">
        <f t="shared" si="37"/>
        <v>0</v>
      </c>
      <c r="AC101" s="32">
        <f t="shared" si="38"/>
        <v>0</v>
      </c>
      <c r="AD101" s="35">
        <v>2</v>
      </c>
      <c r="AE101" s="32">
        <f t="shared" si="39"/>
        <v>20</v>
      </c>
      <c r="AF101" s="35">
        <v>0</v>
      </c>
      <c r="AG101" s="32">
        <f t="shared" si="40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S5:S6"/>
    <mergeCell ref="T5:T6"/>
    <mergeCell ref="U5:U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98" fitToHeight="2" orientation="landscape" useFirstPageNumber="1" r:id="rId1"/>
  <headerFooter scaleWithDoc="0">
    <oddHeader>&amp;R&amp;P</oddHeader>
    <oddFooter>&amp;R&amp;P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P77" activePane="bottomRight" state="frozen"/>
      <selection activeCell="D2" sqref="D2:D6"/>
      <selection pane="topRight" activeCell="D2" sqref="D2:D6"/>
      <selection pane="bottomLeft" activeCell="D2" sqref="D2:D6"/>
      <selection pane="bottomRight" activeCell="AG81" sqref="AG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54.6" customHeight="1" thickBot="1" x14ac:dyDescent="0.3">
      <c r="A1" s="202" t="s">
        <v>193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216" t="s">
        <v>0</v>
      </c>
      <c r="B2" s="183" t="s">
        <v>1</v>
      </c>
      <c r="C2" s="217" t="s">
        <v>2</v>
      </c>
      <c r="D2" s="220" t="s">
        <v>3</v>
      </c>
      <c r="E2" s="217" t="s">
        <v>4</v>
      </c>
      <c r="F2" s="223" t="s">
        <v>9</v>
      </c>
      <c r="G2" s="224"/>
      <c r="H2" s="229" t="s">
        <v>5</v>
      </c>
      <c r="I2" s="230"/>
      <c r="J2" s="230"/>
      <c r="K2" s="230"/>
      <c r="L2" s="230"/>
      <c r="M2" s="230"/>
      <c r="N2" s="231"/>
      <c r="O2" s="273" t="s">
        <v>6</v>
      </c>
      <c r="P2" s="274"/>
      <c r="Q2" s="274"/>
      <c r="R2" s="275"/>
      <c r="S2" s="235" t="s">
        <v>8</v>
      </c>
      <c r="T2" s="236"/>
      <c r="U2" s="236"/>
      <c r="V2" s="237"/>
      <c r="W2" s="223" t="s">
        <v>7</v>
      </c>
      <c r="X2" s="224"/>
      <c r="Y2" s="165" t="s">
        <v>10</v>
      </c>
      <c r="Z2" s="166"/>
      <c r="AA2" s="166"/>
      <c r="AB2" s="166"/>
      <c r="AC2" s="167"/>
      <c r="AD2" s="165" t="s">
        <v>11</v>
      </c>
      <c r="AE2" s="166"/>
      <c r="AF2" s="166"/>
      <c r="AG2" s="167"/>
      <c r="AH2" s="42"/>
      <c r="AI2" s="42"/>
    </row>
    <row r="3" spans="1:35" ht="29.1" customHeight="1" x14ac:dyDescent="0.25">
      <c r="A3" s="184"/>
      <c r="B3" s="184"/>
      <c r="C3" s="218"/>
      <c r="D3" s="221"/>
      <c r="E3" s="218"/>
      <c r="F3" s="225"/>
      <c r="G3" s="226"/>
      <c r="H3" s="216" t="s">
        <v>12</v>
      </c>
      <c r="I3" s="270" t="s">
        <v>13</v>
      </c>
      <c r="J3" s="270" t="s">
        <v>14</v>
      </c>
      <c r="K3" s="238" t="s">
        <v>15</v>
      </c>
      <c r="L3" s="239"/>
      <c r="M3" s="238" t="s">
        <v>16</v>
      </c>
      <c r="N3" s="239"/>
      <c r="O3" s="276" t="s">
        <v>17</v>
      </c>
      <c r="P3" s="277"/>
      <c r="Q3" s="277"/>
      <c r="R3" s="278"/>
      <c r="S3" s="243" t="s">
        <v>18</v>
      </c>
      <c r="T3" s="244"/>
      <c r="U3" s="223" t="s">
        <v>19</v>
      </c>
      <c r="V3" s="224"/>
      <c r="W3" s="225"/>
      <c r="X3" s="226"/>
      <c r="Y3" s="261" t="s">
        <v>20</v>
      </c>
      <c r="Z3" s="262"/>
      <c r="AA3" s="258" t="s">
        <v>21</v>
      </c>
      <c r="AB3" s="282" t="s">
        <v>22</v>
      </c>
      <c r="AC3" s="191" t="s">
        <v>23</v>
      </c>
      <c r="AD3" s="253" t="s">
        <v>20</v>
      </c>
      <c r="AE3" s="254"/>
      <c r="AF3" s="223" t="s">
        <v>24</v>
      </c>
      <c r="AG3" s="224"/>
      <c r="AH3" s="42"/>
      <c r="AI3" s="42"/>
    </row>
    <row r="4" spans="1:35" ht="60" customHeight="1" x14ac:dyDescent="0.25">
      <c r="A4" s="184"/>
      <c r="B4" s="184"/>
      <c r="C4" s="218"/>
      <c r="D4" s="221"/>
      <c r="E4" s="218"/>
      <c r="F4" s="227"/>
      <c r="G4" s="228"/>
      <c r="H4" s="184"/>
      <c r="I4" s="271"/>
      <c r="J4" s="271"/>
      <c r="K4" s="247" t="s">
        <v>25</v>
      </c>
      <c r="L4" s="279" t="s">
        <v>22</v>
      </c>
      <c r="M4" s="247" t="s">
        <v>25</v>
      </c>
      <c r="N4" s="279" t="s">
        <v>22</v>
      </c>
      <c r="O4" s="247" t="s">
        <v>25</v>
      </c>
      <c r="P4" s="279" t="s">
        <v>22</v>
      </c>
      <c r="Q4" s="273" t="s">
        <v>26</v>
      </c>
      <c r="R4" s="275"/>
      <c r="S4" s="245"/>
      <c r="T4" s="246"/>
      <c r="U4" s="227"/>
      <c r="V4" s="228"/>
      <c r="W4" s="227"/>
      <c r="X4" s="228"/>
      <c r="Y4" s="263"/>
      <c r="Z4" s="264"/>
      <c r="AA4" s="259"/>
      <c r="AB4" s="283"/>
      <c r="AC4" s="192"/>
      <c r="AD4" s="255" t="s">
        <v>27</v>
      </c>
      <c r="AE4" s="258" t="s">
        <v>13</v>
      </c>
      <c r="AF4" s="227"/>
      <c r="AG4" s="228"/>
      <c r="AH4" s="42"/>
      <c r="AI4" s="42"/>
    </row>
    <row r="5" spans="1:35" ht="14.45" customHeight="1" x14ac:dyDescent="0.25">
      <c r="A5" s="184"/>
      <c r="B5" s="184"/>
      <c r="C5" s="218"/>
      <c r="D5" s="221"/>
      <c r="E5" s="218"/>
      <c r="F5" s="285" t="s">
        <v>25</v>
      </c>
      <c r="G5" s="279" t="s">
        <v>22</v>
      </c>
      <c r="H5" s="184"/>
      <c r="I5" s="271"/>
      <c r="J5" s="271"/>
      <c r="K5" s="248"/>
      <c r="L5" s="280"/>
      <c r="M5" s="248"/>
      <c r="N5" s="280"/>
      <c r="O5" s="248"/>
      <c r="P5" s="280"/>
      <c r="Q5" s="247" t="s">
        <v>25</v>
      </c>
      <c r="R5" s="191" t="s">
        <v>28</v>
      </c>
      <c r="S5" s="247" t="s">
        <v>25</v>
      </c>
      <c r="T5" s="279" t="s">
        <v>22</v>
      </c>
      <c r="U5" s="247" t="s">
        <v>25</v>
      </c>
      <c r="V5" s="279" t="s">
        <v>22</v>
      </c>
      <c r="W5" s="247" t="s">
        <v>25</v>
      </c>
      <c r="X5" s="279" t="s">
        <v>22</v>
      </c>
      <c r="Y5" s="247" t="s">
        <v>25</v>
      </c>
      <c r="Z5" s="279" t="s">
        <v>22</v>
      </c>
      <c r="AA5" s="259"/>
      <c r="AB5" s="283"/>
      <c r="AC5" s="192"/>
      <c r="AD5" s="256"/>
      <c r="AE5" s="259"/>
      <c r="AF5" s="247" t="s">
        <v>25</v>
      </c>
      <c r="AG5" s="279" t="s">
        <v>22</v>
      </c>
      <c r="AH5" s="42"/>
      <c r="AI5" s="42"/>
    </row>
    <row r="6" spans="1:35" ht="54" customHeight="1" x14ac:dyDescent="0.25">
      <c r="A6" s="185"/>
      <c r="B6" s="185"/>
      <c r="C6" s="219"/>
      <c r="D6" s="222"/>
      <c r="E6" s="219"/>
      <c r="F6" s="286"/>
      <c r="G6" s="281"/>
      <c r="H6" s="185"/>
      <c r="I6" s="272"/>
      <c r="J6" s="272"/>
      <c r="K6" s="249"/>
      <c r="L6" s="281"/>
      <c r="M6" s="249"/>
      <c r="N6" s="281"/>
      <c r="O6" s="249"/>
      <c r="P6" s="281"/>
      <c r="Q6" s="249"/>
      <c r="R6" s="193"/>
      <c r="S6" s="249"/>
      <c r="T6" s="281"/>
      <c r="U6" s="249"/>
      <c r="V6" s="281"/>
      <c r="W6" s="249"/>
      <c r="X6" s="281"/>
      <c r="Y6" s="249"/>
      <c r="Z6" s="281"/>
      <c r="AA6" s="260"/>
      <c r="AB6" s="284"/>
      <c r="AC6" s="193"/>
      <c r="AD6" s="257"/>
      <c r="AE6" s="260"/>
      <c r="AF6" s="249"/>
      <c r="AG6" s="281"/>
      <c r="AH6" s="42"/>
      <c r="AI6" s="42"/>
    </row>
    <row r="7" spans="1:35" ht="14.45" customHeight="1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15566.650000000001</v>
      </c>
      <c r="D8" s="65">
        <f>D9+D21+D40+D55+D72+D79+D90+D64+D102</f>
        <v>14113</v>
      </c>
      <c r="E8" s="62">
        <f>IF(C8=0,0,D8/C8*100)</f>
        <v>90.661767303819374</v>
      </c>
      <c r="F8" s="65">
        <f>F9+F21+F40+F55+F72+F79+F90+F64+F102</f>
        <v>8108</v>
      </c>
      <c r="G8" s="62">
        <f>IF(D8=0,0,F8/D8*100)</f>
        <v>57.450577481754408</v>
      </c>
      <c r="H8" s="65">
        <f>H9+H21+H40+H55+H72+H79+H90+H64+H102</f>
        <v>12559</v>
      </c>
      <c r="I8" s="62">
        <f>IF(D8=0,0,H8/D8*100)</f>
        <v>88.988875504853681</v>
      </c>
      <c r="J8" s="62">
        <f>IF(C8=0,0,H8/C8*100)</f>
        <v>80.678887236495967</v>
      </c>
      <c r="K8" s="65">
        <f>K9+K21+K40+K55+K72+K79+K90+K64+K102</f>
        <v>6729</v>
      </c>
      <c r="L8" s="62">
        <f>IF(D8=0,0,K8/D8*100)</f>
        <v>47.679444483809249</v>
      </c>
      <c r="M8" s="65">
        <f>M9+M21+M40+M55+M72+M79+M90+M64+M102</f>
        <v>5830</v>
      </c>
      <c r="N8" s="62">
        <f>IF(D8=0,0,M8/D8*100)</f>
        <v>41.309431021044432</v>
      </c>
      <c r="O8" s="65">
        <f>O9+O21+O40+O55+O72+O79+O90+O64+O102</f>
        <v>1554</v>
      </c>
      <c r="P8" s="62">
        <f>IF(D8=0,0,O8/D8*100)</f>
        <v>11.011124495146319</v>
      </c>
      <c r="Q8" s="65">
        <f>Q9+Q21+Q40+Q55+Q72+Q79+Q90+Q64+Q102</f>
        <v>201</v>
      </c>
      <c r="R8" s="62">
        <f>IF(O8=0,0,Q8/O8*100)</f>
        <v>12.934362934362934</v>
      </c>
      <c r="S8" s="65">
        <f>S9+S21+S40+S55+S72+S79+S90+S64+S102</f>
        <v>3001</v>
      </c>
      <c r="T8" s="62">
        <f>IF(D8=0,0,S8/D8*100)</f>
        <v>21.264082760575356</v>
      </c>
      <c r="U8" s="65">
        <f>U9+U21+U40+U55+U72+U79+U90+U64+U102</f>
        <v>979</v>
      </c>
      <c r="V8" s="62">
        <f>IF(D8=0,0,U8/D8*100)</f>
        <v>6.9368667186282149</v>
      </c>
      <c r="W8" s="65">
        <f>W9+W21+W40+W55+W72+W79+W90+W64+W102</f>
        <v>474</v>
      </c>
      <c r="X8" s="62">
        <f>IF(D8=0,0,W8/D8*100)</f>
        <v>3.3586055409905757</v>
      </c>
      <c r="Y8" s="65">
        <f>Y9+Y21+Y40+Y55+Y72+Y79+Y90+Y64+Y102</f>
        <v>2824</v>
      </c>
      <c r="Z8" s="62">
        <f>IF(D8=0,0,Y8/D8*100)</f>
        <v>20.00991993197761</v>
      </c>
      <c r="AA8" s="65">
        <f>AA9+AA21+AA40+AA55+AA72+AA79+AA90+AA64+AA102</f>
        <v>508</v>
      </c>
      <c r="AB8" s="62">
        <f>IF(D8=0,0,AA8/D8*100)</f>
        <v>3.5995181747325162</v>
      </c>
      <c r="AC8" s="62">
        <f>IF(Y8=0,0,AA8/Y8*100)</f>
        <v>17.988668555240793</v>
      </c>
      <c r="AD8" s="65">
        <f>AD9+AD21+AD40+AD55+AD72+AD79+AD90+AD64+AD102</f>
        <v>2395</v>
      </c>
      <c r="AE8" s="62">
        <f>IF(D8=0,0,AD8/D8*100)</f>
        <v>16.970169347410188</v>
      </c>
      <c r="AF8" s="65">
        <f>AF9+AF21+AF40+AF55+AF72+AF79+AF90+AF64+AF102</f>
        <v>12</v>
      </c>
      <c r="AG8" s="60">
        <f>IF(D8=0,0,AF8/D8*100)</f>
        <v>8.5027988379508257E-2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944</v>
      </c>
      <c r="D9" s="10">
        <f>SUM(D10:D20)</f>
        <v>829</v>
      </c>
      <c r="E9" s="43">
        <f>IF(C9=0,0,D9/C9*100)</f>
        <v>87.817796610169495</v>
      </c>
      <c r="F9" s="10">
        <f>SUM(F10:F20)</f>
        <v>629</v>
      </c>
      <c r="G9" s="43">
        <f>IF(D9=0,0,F9/D9*100)</f>
        <v>75.874547647768395</v>
      </c>
      <c r="H9" s="61">
        <f>SUM(H10:H20)</f>
        <v>750</v>
      </c>
      <c r="I9" s="43">
        <f>IF(D9=0,0,H9/D9*100)</f>
        <v>90.470446320868518</v>
      </c>
      <c r="J9" s="43">
        <f>IF(C9=0,0,H9/C9*100)</f>
        <v>79.449152542372886</v>
      </c>
      <c r="K9" s="10">
        <f>SUM(K10:K20)</f>
        <v>420</v>
      </c>
      <c r="L9" s="43">
        <f>IF(D9=0,0,K9/D9*100)</f>
        <v>50.663449939686366</v>
      </c>
      <c r="M9" s="10">
        <f>SUM(M10:M20)</f>
        <v>330</v>
      </c>
      <c r="N9" s="43">
        <f>IF(D9=0,0,M9/D9*100)</f>
        <v>39.806996381182145</v>
      </c>
      <c r="O9" s="10">
        <f>SUM(O10:O20)</f>
        <v>79</v>
      </c>
      <c r="P9" s="43">
        <f>IF(D9=0,0,O9/D9*100)</f>
        <v>9.5295536791314834</v>
      </c>
      <c r="Q9" s="10">
        <f>SUM(Q10:Q20)</f>
        <v>17</v>
      </c>
      <c r="R9" s="43">
        <f>IF(O9=0,0,Q9/O9*100)</f>
        <v>21.518987341772153</v>
      </c>
      <c r="S9" s="10">
        <f>SUM(S10:S20)</f>
        <v>188</v>
      </c>
      <c r="T9" s="43">
        <f>IF(D9=0,0,S9/D9*100)</f>
        <v>22.677925211097708</v>
      </c>
      <c r="U9" s="10">
        <f>SUM(U10:U20)</f>
        <v>68</v>
      </c>
      <c r="V9" s="43">
        <f>IF(D9=0,0,U9/D9*100)</f>
        <v>8.2026537997587461</v>
      </c>
      <c r="W9" s="10">
        <f>SUM(W10:W20)</f>
        <v>12</v>
      </c>
      <c r="X9" s="43">
        <f>IF(D9=0,0,W9/D9*100)</f>
        <v>1.4475271411338964</v>
      </c>
      <c r="Y9" s="10">
        <f>SUM(Y10:Y20)</f>
        <v>229</v>
      </c>
      <c r="Z9" s="43">
        <f>IF(D9=0,0,Y9/D9*100)</f>
        <v>27.623642943305189</v>
      </c>
      <c r="AA9" s="10">
        <f>SUM(AA10:AA20)</f>
        <v>30</v>
      </c>
      <c r="AB9" s="43">
        <f>IF(D9=0,0,AA9/D9*100)</f>
        <v>3.618817852834741</v>
      </c>
      <c r="AC9" s="43">
        <f>IF(Y9=0,0,AA9/Y9*100)</f>
        <v>13.100436681222707</v>
      </c>
      <c r="AD9" s="10">
        <f>SUM(AD10:AD20)</f>
        <v>184</v>
      </c>
      <c r="AE9" s="43">
        <f>IF(D9=0,0,AD9/D9*100)</f>
        <v>22.195416164053075</v>
      </c>
      <c r="AF9" s="10">
        <f>SUM(AF10:AF20)</f>
        <v>2</v>
      </c>
      <c r="AG9" s="43">
        <f>IF(D9=0,0,AF9/D9*100)</f>
        <v>0.24125452352231602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15</v>
      </c>
      <c r="D10" s="35">
        <v>14</v>
      </c>
      <c r="E10" s="32">
        <f>IF(C10=0,0,D10/C10*100)</f>
        <v>93.333333333333329</v>
      </c>
      <c r="F10" s="35">
        <v>12</v>
      </c>
      <c r="G10" s="32">
        <f>IF(D10=0,0,F10/D10*100)</f>
        <v>85.714285714285708</v>
      </c>
      <c r="H10" s="106">
        <f>K10+M10</f>
        <v>14</v>
      </c>
      <c r="I10" s="32">
        <f>IF(D10=0,0,H10/D10*100)</f>
        <v>100</v>
      </c>
      <c r="J10" s="32">
        <f>IF(C10=0,0,H10/C10*100)</f>
        <v>93.333333333333329</v>
      </c>
      <c r="K10" s="35">
        <v>6</v>
      </c>
      <c r="L10" s="32">
        <f>IF(D10=0,0,K10/D10*100)</f>
        <v>42.857142857142854</v>
      </c>
      <c r="M10" s="35">
        <v>8</v>
      </c>
      <c r="N10" s="32">
        <f>IF(D10=0,0,M10/D10*100)</f>
        <v>57.142857142857139</v>
      </c>
      <c r="O10" s="35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1</v>
      </c>
      <c r="T10" s="32">
        <f>IF(D10=0,0,S10/D10*100)</f>
        <v>7.1428571428571423</v>
      </c>
      <c r="U10" s="35">
        <v>0</v>
      </c>
      <c r="V10" s="32">
        <f>IF(D10=0,0,U10/D10*100)</f>
        <v>0</v>
      </c>
      <c r="W10" s="35">
        <v>0</v>
      </c>
      <c r="X10" s="32">
        <f>IF(D10=0,0,W10/D10*100)</f>
        <v>0</v>
      </c>
      <c r="Y10" s="35">
        <v>3</v>
      </c>
      <c r="Z10" s="32">
        <f>IF(D10=0,0,Y10/D10*100)</f>
        <v>21.428571428571427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45</v>
      </c>
      <c r="D11" s="35">
        <v>36</v>
      </c>
      <c r="E11" s="32">
        <f>IF(C11=0,0,D11/C11*100)</f>
        <v>80</v>
      </c>
      <c r="F11" s="35">
        <v>27</v>
      </c>
      <c r="G11" s="32">
        <f>IF(D11=0,0,F11/D11*100)</f>
        <v>75</v>
      </c>
      <c r="H11" s="106">
        <f t="shared" ref="H11:H78" si="0">K11+M11</f>
        <v>36</v>
      </c>
      <c r="I11" s="32">
        <f>IF(D11=0,0,H11/D11*100)</f>
        <v>100</v>
      </c>
      <c r="J11" s="32">
        <f>IF(C11=0,0,H11/C11*100)</f>
        <v>80</v>
      </c>
      <c r="K11" s="35">
        <v>23</v>
      </c>
      <c r="L11" s="32">
        <f>IF(D11=0,0,K11/D11*100)</f>
        <v>63.888888888888886</v>
      </c>
      <c r="M11" s="35">
        <v>13</v>
      </c>
      <c r="N11" s="32">
        <f>IF(D11=0,0,M11/D11*100)</f>
        <v>36.111111111111107</v>
      </c>
      <c r="O11" s="35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3</v>
      </c>
      <c r="T11" s="32">
        <f>IF(D11=0,0,S11/D11*100)</f>
        <v>8.3333333333333321</v>
      </c>
      <c r="U11" s="35">
        <v>2</v>
      </c>
      <c r="V11" s="32">
        <f>IF(D11=0,0,U11/D11*100)</f>
        <v>5.5555555555555554</v>
      </c>
      <c r="W11" s="35">
        <v>3</v>
      </c>
      <c r="X11" s="32">
        <f>IF(D11=0,0,W11/D11*100)</f>
        <v>8.3333333333333321</v>
      </c>
      <c r="Y11" s="35">
        <v>11</v>
      </c>
      <c r="Z11" s="32">
        <f>IF(D11=0,0,Y11/D11*100)</f>
        <v>30.555555555555557</v>
      </c>
      <c r="AA11" s="35">
        <v>1</v>
      </c>
      <c r="AB11" s="32">
        <f>IF(D11=0,0,AA11/D11*100)</f>
        <v>2.7777777777777777</v>
      </c>
      <c r="AC11" s="32">
        <f>IF(Y11=0,0,AA11/Y11*100)</f>
        <v>9.0909090909090917</v>
      </c>
      <c r="AD11" s="35">
        <v>4</v>
      </c>
      <c r="AE11" s="32">
        <f>IF(D11=0,0,AD11/D11*100)</f>
        <v>11.111111111111111</v>
      </c>
      <c r="AF11" s="35">
        <v>1</v>
      </c>
      <c r="AG11" s="32">
        <f>IF(D11=0,0,AF11/D11*100)</f>
        <v>2.7777777777777777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41</v>
      </c>
      <c r="D12" s="35">
        <v>38</v>
      </c>
      <c r="E12" s="32">
        <f t="shared" ref="E12:E78" si="2">IF(C12=0,0,D12/C12*100)</f>
        <v>92.682926829268297</v>
      </c>
      <c r="F12" s="35">
        <v>35</v>
      </c>
      <c r="G12" s="32">
        <f t="shared" ref="G12:G78" si="3">IF(D12=0,0,F12/D12*100)</f>
        <v>92.10526315789474</v>
      </c>
      <c r="H12" s="106">
        <f t="shared" si="0"/>
        <v>35</v>
      </c>
      <c r="I12" s="32">
        <f t="shared" ref="I12:I78" si="4">IF(D12=0,0,H12/D12*100)</f>
        <v>92.10526315789474</v>
      </c>
      <c r="J12" s="32">
        <f t="shared" ref="J12:J78" si="5">IF(C12=0,0,H12/C12*100)</f>
        <v>85.365853658536579</v>
      </c>
      <c r="K12" s="35">
        <v>21</v>
      </c>
      <c r="L12" s="32">
        <f t="shared" ref="L12:L79" si="6">IF(D12=0,0,K12/D12*100)</f>
        <v>55.26315789473685</v>
      </c>
      <c r="M12" s="35">
        <v>14</v>
      </c>
      <c r="N12" s="32">
        <f t="shared" ref="N12:N78" si="7">IF(D12=0,0,M12/D12*100)</f>
        <v>36.84210526315789</v>
      </c>
      <c r="O12" s="35">
        <f t="shared" si="1"/>
        <v>3</v>
      </c>
      <c r="P12" s="32">
        <f t="shared" ref="P12:P78" si="8">IF(D12=0,0,O12/D12*100)</f>
        <v>7.8947368421052628</v>
      </c>
      <c r="Q12" s="35">
        <v>2</v>
      </c>
      <c r="R12" s="32">
        <f t="shared" ref="R12:R79" si="9">IF(O12=0,0,Q12/O12*100)</f>
        <v>66.666666666666657</v>
      </c>
      <c r="S12" s="35">
        <v>6</v>
      </c>
      <c r="T12" s="32">
        <f t="shared" ref="T12:T78" si="10">IF(D12=0,0,S12/D12*100)</f>
        <v>15.789473684210526</v>
      </c>
      <c r="U12" s="35">
        <v>3</v>
      </c>
      <c r="V12" s="32">
        <f t="shared" ref="V12:V79" si="11">IF(D12=0,0,U12/D12*100)</f>
        <v>7.8947368421052628</v>
      </c>
      <c r="W12" s="35">
        <v>0</v>
      </c>
      <c r="X12" s="32">
        <f t="shared" ref="X12:X78" si="12">IF(D12=0,0,W12/D12*100)</f>
        <v>0</v>
      </c>
      <c r="Y12" s="35">
        <v>3</v>
      </c>
      <c r="Z12" s="32">
        <f t="shared" ref="Z12:Z78" si="13">IF(D12=0,0,Y12/D12*100)</f>
        <v>7.8947368421052628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4</v>
      </c>
      <c r="AE12" s="32">
        <f t="shared" ref="AE12:AE79" si="16">IF(D12=0,0,AD12/D12*100)</f>
        <v>10.526315789473683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265</v>
      </c>
      <c r="D13" s="35">
        <v>229</v>
      </c>
      <c r="E13" s="32">
        <f t="shared" si="2"/>
        <v>86.415094339622641</v>
      </c>
      <c r="F13" s="35">
        <v>195</v>
      </c>
      <c r="G13" s="32">
        <f t="shared" si="3"/>
        <v>85.1528384279476</v>
      </c>
      <c r="H13" s="106">
        <f t="shared" si="0"/>
        <v>217</v>
      </c>
      <c r="I13" s="32">
        <f t="shared" si="4"/>
        <v>94.75982532751091</v>
      </c>
      <c r="J13" s="32">
        <f t="shared" si="5"/>
        <v>81.886792452830193</v>
      </c>
      <c r="K13" s="35">
        <v>124</v>
      </c>
      <c r="L13" s="32">
        <f t="shared" si="6"/>
        <v>54.148471615720531</v>
      </c>
      <c r="M13" s="35">
        <v>93</v>
      </c>
      <c r="N13" s="32">
        <f t="shared" si="7"/>
        <v>40.611353711790393</v>
      </c>
      <c r="O13" s="35">
        <f t="shared" si="1"/>
        <v>12</v>
      </c>
      <c r="P13" s="32">
        <f t="shared" si="8"/>
        <v>5.2401746724890828</v>
      </c>
      <c r="Q13" s="35">
        <v>5</v>
      </c>
      <c r="R13" s="32">
        <f t="shared" si="9"/>
        <v>41.666666666666671</v>
      </c>
      <c r="S13" s="35">
        <v>66</v>
      </c>
      <c r="T13" s="32">
        <f t="shared" si="10"/>
        <v>28.820960698689959</v>
      </c>
      <c r="U13" s="35">
        <v>17</v>
      </c>
      <c r="V13" s="32">
        <f t="shared" si="11"/>
        <v>7.4235807860262017</v>
      </c>
      <c r="W13" s="35">
        <v>1</v>
      </c>
      <c r="X13" s="32">
        <f t="shared" si="12"/>
        <v>0.43668122270742354</v>
      </c>
      <c r="Y13" s="35">
        <v>45</v>
      </c>
      <c r="Z13" s="32">
        <f t="shared" si="13"/>
        <v>19.650655021834059</v>
      </c>
      <c r="AA13" s="35">
        <v>12</v>
      </c>
      <c r="AB13" s="32">
        <f t="shared" si="14"/>
        <v>5.2401746724890828</v>
      </c>
      <c r="AC13" s="32">
        <f t="shared" si="15"/>
        <v>26.666666666666668</v>
      </c>
      <c r="AD13" s="35">
        <v>29</v>
      </c>
      <c r="AE13" s="32">
        <f t="shared" si="16"/>
        <v>12.663755458515283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102</v>
      </c>
      <c r="D14" s="35">
        <v>87</v>
      </c>
      <c r="E14" s="32">
        <f t="shared" si="2"/>
        <v>85.294117647058826</v>
      </c>
      <c r="F14" s="35">
        <v>62</v>
      </c>
      <c r="G14" s="32">
        <f t="shared" si="3"/>
        <v>71.264367816091962</v>
      </c>
      <c r="H14" s="106">
        <f t="shared" si="0"/>
        <v>83</v>
      </c>
      <c r="I14" s="32">
        <f t="shared" si="4"/>
        <v>95.402298850574709</v>
      </c>
      <c r="J14" s="32">
        <f t="shared" si="5"/>
        <v>81.372549019607845</v>
      </c>
      <c r="K14" s="35">
        <v>47</v>
      </c>
      <c r="L14" s="32">
        <f t="shared" si="6"/>
        <v>54.022988505747129</v>
      </c>
      <c r="M14" s="35">
        <v>36</v>
      </c>
      <c r="N14" s="32">
        <f t="shared" si="7"/>
        <v>41.379310344827587</v>
      </c>
      <c r="O14" s="35">
        <f t="shared" si="1"/>
        <v>4</v>
      </c>
      <c r="P14" s="32">
        <f t="shared" si="8"/>
        <v>4.5977011494252871</v>
      </c>
      <c r="Q14" s="35">
        <v>1</v>
      </c>
      <c r="R14" s="32">
        <f t="shared" si="9"/>
        <v>25</v>
      </c>
      <c r="S14" s="35">
        <v>35</v>
      </c>
      <c r="T14" s="32">
        <f t="shared" si="10"/>
        <v>40.229885057471265</v>
      </c>
      <c r="U14" s="35">
        <v>6</v>
      </c>
      <c r="V14" s="32">
        <f t="shared" si="11"/>
        <v>6.8965517241379306</v>
      </c>
      <c r="W14" s="35">
        <v>0</v>
      </c>
      <c r="X14" s="32">
        <f t="shared" si="12"/>
        <v>0</v>
      </c>
      <c r="Y14" s="35">
        <v>49</v>
      </c>
      <c r="Z14" s="32">
        <f t="shared" si="13"/>
        <v>56.321839080459768</v>
      </c>
      <c r="AA14" s="35">
        <v>4</v>
      </c>
      <c r="AB14" s="32">
        <f t="shared" si="14"/>
        <v>4.5977011494252871</v>
      </c>
      <c r="AC14" s="32">
        <f t="shared" si="15"/>
        <v>8.1632653061224492</v>
      </c>
      <c r="AD14" s="35">
        <v>44</v>
      </c>
      <c r="AE14" s="32">
        <f t="shared" si="16"/>
        <v>50.574712643678168</v>
      </c>
      <c r="AF14" s="35">
        <v>1</v>
      </c>
      <c r="AG14" s="32">
        <f t="shared" si="17"/>
        <v>1.1494252873563218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298</v>
      </c>
      <c r="D15" s="35">
        <v>268</v>
      </c>
      <c r="E15" s="32">
        <f t="shared" si="2"/>
        <v>89.932885906040269</v>
      </c>
      <c r="F15" s="35">
        <v>183</v>
      </c>
      <c r="G15" s="32">
        <f t="shared" si="3"/>
        <v>68.28358208955224</v>
      </c>
      <c r="H15" s="106">
        <f t="shared" si="0"/>
        <v>224</v>
      </c>
      <c r="I15" s="32">
        <f t="shared" si="4"/>
        <v>83.582089552238799</v>
      </c>
      <c r="J15" s="32">
        <f t="shared" si="5"/>
        <v>75.167785234899327</v>
      </c>
      <c r="K15" s="35">
        <v>136</v>
      </c>
      <c r="L15" s="32">
        <f t="shared" si="6"/>
        <v>50.746268656716417</v>
      </c>
      <c r="M15" s="35">
        <v>88</v>
      </c>
      <c r="N15" s="32">
        <f t="shared" si="7"/>
        <v>32.835820895522389</v>
      </c>
      <c r="O15" s="35">
        <f t="shared" si="1"/>
        <v>44</v>
      </c>
      <c r="P15" s="32">
        <f t="shared" si="8"/>
        <v>16.417910447761194</v>
      </c>
      <c r="Q15" s="35">
        <v>6</v>
      </c>
      <c r="R15" s="32">
        <f t="shared" si="9"/>
        <v>13.636363636363635</v>
      </c>
      <c r="S15" s="35">
        <v>47</v>
      </c>
      <c r="T15" s="32">
        <f t="shared" si="10"/>
        <v>17.537313432835823</v>
      </c>
      <c r="U15" s="35">
        <v>27</v>
      </c>
      <c r="V15" s="32">
        <f t="shared" si="11"/>
        <v>10.074626865671641</v>
      </c>
      <c r="W15" s="35">
        <v>0</v>
      </c>
      <c r="X15" s="32">
        <f t="shared" si="12"/>
        <v>0</v>
      </c>
      <c r="Y15" s="35">
        <v>81</v>
      </c>
      <c r="Z15" s="32">
        <f t="shared" si="13"/>
        <v>30.223880597014922</v>
      </c>
      <c r="AA15" s="35">
        <v>7</v>
      </c>
      <c r="AB15" s="32">
        <f t="shared" si="14"/>
        <v>2.6119402985074625</v>
      </c>
      <c r="AC15" s="32">
        <f t="shared" si="15"/>
        <v>8.6419753086419746</v>
      </c>
      <c r="AD15" s="35">
        <v>74</v>
      </c>
      <c r="AE15" s="32">
        <f t="shared" si="16"/>
        <v>27.611940298507463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8</v>
      </c>
      <c r="D16" s="35">
        <v>7</v>
      </c>
      <c r="E16" s="32">
        <f t="shared" si="2"/>
        <v>87.5</v>
      </c>
      <c r="F16" s="35">
        <v>7</v>
      </c>
      <c r="G16" s="32">
        <f t="shared" si="3"/>
        <v>100</v>
      </c>
      <c r="H16" s="106">
        <f t="shared" si="0"/>
        <v>6</v>
      </c>
      <c r="I16" s="32">
        <f t="shared" si="4"/>
        <v>85.714285714285708</v>
      </c>
      <c r="J16" s="32">
        <f t="shared" si="5"/>
        <v>75</v>
      </c>
      <c r="K16" s="35">
        <v>2</v>
      </c>
      <c r="L16" s="32">
        <f t="shared" si="6"/>
        <v>28.571428571428569</v>
      </c>
      <c r="M16" s="35">
        <v>4</v>
      </c>
      <c r="N16" s="32">
        <f t="shared" si="7"/>
        <v>57.142857142857139</v>
      </c>
      <c r="O16" s="35">
        <f t="shared" si="1"/>
        <v>1</v>
      </c>
      <c r="P16" s="32">
        <f t="shared" si="8"/>
        <v>14.285714285714285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2</v>
      </c>
      <c r="X16" s="32">
        <f t="shared" si="12"/>
        <v>28.571428571428569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1</v>
      </c>
      <c r="AE16" s="32">
        <f t="shared" si="16"/>
        <v>14.285714285714285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22</v>
      </c>
      <c r="D17" s="35">
        <v>14</v>
      </c>
      <c r="E17" s="32">
        <f t="shared" si="2"/>
        <v>63.636363636363633</v>
      </c>
      <c r="F17" s="35">
        <v>9</v>
      </c>
      <c r="G17" s="32">
        <f t="shared" si="3"/>
        <v>64.285714285714292</v>
      </c>
      <c r="H17" s="106">
        <f t="shared" si="0"/>
        <v>13</v>
      </c>
      <c r="I17" s="32">
        <f t="shared" si="4"/>
        <v>92.857142857142861</v>
      </c>
      <c r="J17" s="32">
        <f t="shared" si="5"/>
        <v>59.090909090909093</v>
      </c>
      <c r="K17" s="35">
        <v>8</v>
      </c>
      <c r="L17" s="32">
        <f t="shared" si="6"/>
        <v>57.142857142857139</v>
      </c>
      <c r="M17" s="35">
        <v>5</v>
      </c>
      <c r="N17" s="32">
        <f t="shared" si="7"/>
        <v>35.714285714285715</v>
      </c>
      <c r="O17" s="35">
        <f t="shared" si="1"/>
        <v>1</v>
      </c>
      <c r="P17" s="32">
        <f t="shared" si="8"/>
        <v>7.1428571428571423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1</v>
      </c>
      <c r="V17" s="32">
        <f t="shared" si="11"/>
        <v>7.1428571428571423</v>
      </c>
      <c r="W17" s="35">
        <v>0</v>
      </c>
      <c r="X17" s="32">
        <f t="shared" si="12"/>
        <v>0</v>
      </c>
      <c r="Y17" s="35">
        <v>5</v>
      </c>
      <c r="Z17" s="32">
        <f t="shared" si="13"/>
        <v>35.714285714285715</v>
      </c>
      <c r="AA17" s="35">
        <v>0</v>
      </c>
      <c r="AB17" s="32">
        <f t="shared" si="14"/>
        <v>0</v>
      </c>
      <c r="AC17" s="32">
        <f t="shared" si="15"/>
        <v>0</v>
      </c>
      <c r="AD17" s="35">
        <v>1</v>
      </c>
      <c r="AE17" s="32">
        <f t="shared" si="16"/>
        <v>7.1428571428571423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66</v>
      </c>
      <c r="D18" s="35">
        <v>61</v>
      </c>
      <c r="E18" s="32">
        <f t="shared" si="2"/>
        <v>92.424242424242422</v>
      </c>
      <c r="F18" s="35">
        <v>37</v>
      </c>
      <c r="G18" s="32">
        <f t="shared" si="3"/>
        <v>60.655737704918032</v>
      </c>
      <c r="H18" s="106">
        <f t="shared" si="0"/>
        <v>58</v>
      </c>
      <c r="I18" s="32">
        <f t="shared" si="4"/>
        <v>95.081967213114751</v>
      </c>
      <c r="J18" s="32">
        <f t="shared" si="5"/>
        <v>87.878787878787875</v>
      </c>
      <c r="K18" s="35">
        <v>27</v>
      </c>
      <c r="L18" s="32">
        <f t="shared" si="6"/>
        <v>44.26229508196721</v>
      </c>
      <c r="M18" s="35">
        <v>31</v>
      </c>
      <c r="N18" s="32">
        <f t="shared" si="7"/>
        <v>50.819672131147541</v>
      </c>
      <c r="O18" s="35">
        <f t="shared" si="1"/>
        <v>3</v>
      </c>
      <c r="P18" s="32">
        <f t="shared" si="8"/>
        <v>4.918032786885246</v>
      </c>
      <c r="Q18" s="35">
        <v>0</v>
      </c>
      <c r="R18" s="32">
        <f t="shared" si="9"/>
        <v>0</v>
      </c>
      <c r="S18" s="35">
        <v>20</v>
      </c>
      <c r="T18" s="32">
        <f t="shared" si="10"/>
        <v>32.786885245901637</v>
      </c>
      <c r="U18" s="35">
        <v>1</v>
      </c>
      <c r="V18" s="32">
        <f t="shared" si="11"/>
        <v>1.639344262295082</v>
      </c>
      <c r="W18" s="35">
        <v>5</v>
      </c>
      <c r="X18" s="32">
        <f t="shared" si="12"/>
        <v>8.1967213114754092</v>
      </c>
      <c r="Y18" s="35">
        <v>23</v>
      </c>
      <c r="Z18" s="32">
        <f t="shared" si="13"/>
        <v>37.704918032786885</v>
      </c>
      <c r="AA18" s="35">
        <v>3</v>
      </c>
      <c r="AB18" s="32">
        <f t="shared" si="14"/>
        <v>4.918032786885246</v>
      </c>
      <c r="AC18" s="32">
        <f t="shared" si="15"/>
        <v>13.043478260869565</v>
      </c>
      <c r="AD18" s="35">
        <v>17</v>
      </c>
      <c r="AE18" s="32">
        <f t="shared" si="16"/>
        <v>27.868852459016392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75</v>
      </c>
      <c r="D19" s="35">
        <v>70</v>
      </c>
      <c r="E19" s="32">
        <f t="shared" si="2"/>
        <v>93.333333333333329</v>
      </c>
      <c r="F19" s="35">
        <v>58</v>
      </c>
      <c r="G19" s="32">
        <f t="shared" si="3"/>
        <v>82.857142857142861</v>
      </c>
      <c r="H19" s="106">
        <f t="shared" si="0"/>
        <v>59</v>
      </c>
      <c r="I19" s="32">
        <f t="shared" si="4"/>
        <v>84.285714285714292</v>
      </c>
      <c r="J19" s="32">
        <f t="shared" si="5"/>
        <v>78.666666666666657</v>
      </c>
      <c r="K19" s="35">
        <v>24</v>
      </c>
      <c r="L19" s="32">
        <f t="shared" si="6"/>
        <v>34.285714285714285</v>
      </c>
      <c r="M19" s="35">
        <v>35</v>
      </c>
      <c r="N19" s="32">
        <f t="shared" si="7"/>
        <v>50</v>
      </c>
      <c r="O19" s="35">
        <f t="shared" si="1"/>
        <v>11</v>
      </c>
      <c r="P19" s="32">
        <f t="shared" si="8"/>
        <v>15.714285714285714</v>
      </c>
      <c r="Q19" s="35">
        <v>3</v>
      </c>
      <c r="R19" s="32">
        <f t="shared" si="9"/>
        <v>27.27272727272727</v>
      </c>
      <c r="S19" s="35">
        <v>10</v>
      </c>
      <c r="T19" s="32">
        <f t="shared" si="10"/>
        <v>14.285714285714285</v>
      </c>
      <c r="U19" s="35">
        <v>11</v>
      </c>
      <c r="V19" s="32">
        <f t="shared" si="11"/>
        <v>15.714285714285714</v>
      </c>
      <c r="W19" s="35">
        <v>1</v>
      </c>
      <c r="X19" s="32">
        <f t="shared" si="12"/>
        <v>1.4285714285714286</v>
      </c>
      <c r="Y19" s="35">
        <v>8</v>
      </c>
      <c r="Z19" s="32">
        <f t="shared" si="13"/>
        <v>11.428571428571429</v>
      </c>
      <c r="AA19" s="35">
        <v>3</v>
      </c>
      <c r="AB19" s="32">
        <f t="shared" si="14"/>
        <v>4.2857142857142856</v>
      </c>
      <c r="AC19" s="32">
        <f t="shared" si="15"/>
        <v>37.5</v>
      </c>
      <c r="AD19" s="35">
        <v>9</v>
      </c>
      <c r="AE19" s="32">
        <f t="shared" si="16"/>
        <v>12.857142857142856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7</v>
      </c>
      <c r="D20" s="35">
        <v>5</v>
      </c>
      <c r="E20" s="32">
        <f t="shared" si="2"/>
        <v>71.428571428571431</v>
      </c>
      <c r="F20" s="35">
        <v>4</v>
      </c>
      <c r="G20" s="32">
        <f t="shared" si="3"/>
        <v>80</v>
      </c>
      <c r="H20" s="106">
        <f t="shared" si="0"/>
        <v>5</v>
      </c>
      <c r="I20" s="32">
        <f t="shared" si="4"/>
        <v>100</v>
      </c>
      <c r="J20" s="32">
        <f t="shared" si="5"/>
        <v>71.428571428571431</v>
      </c>
      <c r="K20" s="35">
        <v>2</v>
      </c>
      <c r="L20" s="32">
        <f t="shared" si="6"/>
        <v>40</v>
      </c>
      <c r="M20" s="35">
        <v>3</v>
      </c>
      <c r="N20" s="32">
        <f t="shared" si="7"/>
        <v>60</v>
      </c>
      <c r="O20" s="35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1</v>
      </c>
      <c r="Z20" s="32">
        <f t="shared" si="13"/>
        <v>20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1</v>
      </c>
      <c r="AE20" s="32">
        <f t="shared" si="16"/>
        <v>20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5169.7000000000007</v>
      </c>
      <c r="D21" s="10">
        <f>SUM(D22:D39)</f>
        <v>4642</v>
      </c>
      <c r="E21" s="43">
        <f>IF(C21=0,0,D21/C21*100)</f>
        <v>89.792444435847329</v>
      </c>
      <c r="F21" s="10">
        <f>SUM(F22:F39)</f>
        <v>2541</v>
      </c>
      <c r="G21" s="43">
        <f>IF(D21=0,0,F21/D21*100)</f>
        <v>54.739336492890999</v>
      </c>
      <c r="H21" s="61">
        <f>SUM(H22:H39)</f>
        <v>4297</v>
      </c>
      <c r="I21" s="43">
        <f>IF(D21=0,0,H21/D21*100)</f>
        <v>92.567858681602758</v>
      </c>
      <c r="J21" s="43">
        <f>IF(C21=0,0,H21/C21*100)</f>
        <v>83.118943072131827</v>
      </c>
      <c r="K21" s="10">
        <f>SUM(K22:K39)</f>
        <v>2524</v>
      </c>
      <c r="L21" s="43">
        <f>IF(D21=0,0,K21/D21*100)</f>
        <v>54.373115036622146</v>
      </c>
      <c r="M21" s="10">
        <f>SUM(M22:M39)</f>
        <v>1773</v>
      </c>
      <c r="N21" s="43">
        <f>IF(D21=0,0,M21/D21*100)</f>
        <v>38.194743644980612</v>
      </c>
      <c r="O21" s="10">
        <f>SUM(O22:O39)</f>
        <v>345</v>
      </c>
      <c r="P21" s="43">
        <f>IF(D21=0,0,O21/D21*100)</f>
        <v>7.4321413183972425</v>
      </c>
      <c r="Q21" s="10">
        <f>SUM(Q22:Q39)</f>
        <v>65</v>
      </c>
      <c r="R21" s="43">
        <f t="shared" si="9"/>
        <v>18.840579710144929</v>
      </c>
      <c r="S21" s="10">
        <f>SUM(S22:S39)</f>
        <v>1361</v>
      </c>
      <c r="T21" s="43">
        <f>IF(D21=0,0,S21/D21*100)</f>
        <v>29.319258940112018</v>
      </c>
      <c r="U21" s="10">
        <f>SUM(U22:U39)</f>
        <v>240</v>
      </c>
      <c r="V21" s="43">
        <f t="shared" si="11"/>
        <v>5.1701852649719955</v>
      </c>
      <c r="W21" s="10">
        <f>SUM(W22:W39)</f>
        <v>161</v>
      </c>
      <c r="X21" s="43">
        <f>IF(D21=0,0,W21/D21*100)</f>
        <v>3.4683326152520464</v>
      </c>
      <c r="Y21" s="10">
        <f>SUM(Y22:Y39)</f>
        <v>1164</v>
      </c>
      <c r="Z21" s="43">
        <f>IF(D21=0,0,Y21/D21*100)</f>
        <v>25.075398535114175</v>
      </c>
      <c r="AA21" s="10">
        <f>SUM(AA22:AA39)</f>
        <v>172</v>
      </c>
      <c r="AB21" s="43">
        <f>IF(D21=0,0,AA21/D21*100)</f>
        <v>3.7052994398965962</v>
      </c>
      <c r="AC21" s="43">
        <f>IF(Y21=0,0,AA21/Y21*100)</f>
        <v>14.776632302405499</v>
      </c>
      <c r="AD21" s="10">
        <f>SUM(AD22:AD39)</f>
        <v>911</v>
      </c>
      <c r="AE21" s="43">
        <f t="shared" si="16"/>
        <v>19.625161568289531</v>
      </c>
      <c r="AF21" s="10">
        <f>SUM(AF22:AF39)</f>
        <v>3</v>
      </c>
      <c r="AG21" s="43">
        <f>IF(D21=0,0,AF21/D21*100)</f>
        <v>6.4627315812149935E-2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1210</v>
      </c>
      <c r="D22" s="35">
        <v>1156</v>
      </c>
      <c r="E22" s="32">
        <f t="shared" si="2"/>
        <v>95.537190082644628</v>
      </c>
      <c r="F22" s="35">
        <v>624</v>
      </c>
      <c r="G22" s="32">
        <f t="shared" si="3"/>
        <v>53.979238754325266</v>
      </c>
      <c r="H22" s="106">
        <f t="shared" si="0"/>
        <v>1044</v>
      </c>
      <c r="I22" s="32">
        <f t="shared" si="4"/>
        <v>90.311418685121097</v>
      </c>
      <c r="J22" s="32">
        <f t="shared" si="5"/>
        <v>86.280991735537199</v>
      </c>
      <c r="K22" s="35">
        <v>673</v>
      </c>
      <c r="L22" s="32">
        <f t="shared" si="6"/>
        <v>58.217993079584772</v>
      </c>
      <c r="M22" s="35">
        <v>371</v>
      </c>
      <c r="N22" s="32">
        <f t="shared" si="7"/>
        <v>32.093425605536332</v>
      </c>
      <c r="O22" s="35">
        <f t="shared" ref="O22:O39" si="18">D22-H22</f>
        <v>112</v>
      </c>
      <c r="P22" s="32">
        <f t="shared" si="8"/>
        <v>9.688581314878892</v>
      </c>
      <c r="Q22" s="35">
        <v>25</v>
      </c>
      <c r="R22" s="32">
        <f t="shared" si="9"/>
        <v>22.321428571428573</v>
      </c>
      <c r="S22" s="35">
        <v>298</v>
      </c>
      <c r="T22" s="32">
        <f t="shared" si="10"/>
        <v>25.778546712802768</v>
      </c>
      <c r="U22" s="35">
        <v>57</v>
      </c>
      <c r="V22" s="32">
        <f t="shared" si="11"/>
        <v>4.9307958477508649</v>
      </c>
      <c r="W22" s="35">
        <v>51</v>
      </c>
      <c r="X22" s="32">
        <f t="shared" si="12"/>
        <v>4.4117647058823533</v>
      </c>
      <c r="Y22" s="35">
        <v>258</v>
      </c>
      <c r="Z22" s="32">
        <f t="shared" si="13"/>
        <v>22.318339100346023</v>
      </c>
      <c r="AA22" s="35">
        <v>14</v>
      </c>
      <c r="AB22" s="32">
        <f t="shared" si="14"/>
        <v>1.2110726643598615</v>
      </c>
      <c r="AC22" s="32">
        <f t="shared" si="15"/>
        <v>5.4263565891472867</v>
      </c>
      <c r="AD22" s="35">
        <v>258</v>
      </c>
      <c r="AE22" s="32">
        <f t="shared" si="16"/>
        <v>22.318339100346023</v>
      </c>
      <c r="AF22" s="35">
        <v>1</v>
      </c>
      <c r="AG22" s="32">
        <f t="shared" si="17"/>
        <v>8.6505190311418692E-2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675</v>
      </c>
      <c r="D23" s="35">
        <v>627</v>
      </c>
      <c r="E23" s="32">
        <f t="shared" si="2"/>
        <v>92.888888888888886</v>
      </c>
      <c r="F23" s="35">
        <v>325</v>
      </c>
      <c r="G23" s="32">
        <f t="shared" si="3"/>
        <v>51.834130781499198</v>
      </c>
      <c r="H23" s="106">
        <f t="shared" si="0"/>
        <v>605</v>
      </c>
      <c r="I23" s="32">
        <f t="shared" si="4"/>
        <v>96.491228070175438</v>
      </c>
      <c r="J23" s="32">
        <f t="shared" si="5"/>
        <v>89.629629629629619</v>
      </c>
      <c r="K23" s="35">
        <v>315</v>
      </c>
      <c r="L23" s="32">
        <f t="shared" si="6"/>
        <v>50.239234449760758</v>
      </c>
      <c r="M23" s="35">
        <v>290</v>
      </c>
      <c r="N23" s="32">
        <f t="shared" si="7"/>
        <v>46.251993620414673</v>
      </c>
      <c r="O23" s="35">
        <f t="shared" si="18"/>
        <v>22</v>
      </c>
      <c r="P23" s="32">
        <f t="shared" si="8"/>
        <v>3.5087719298245612</v>
      </c>
      <c r="Q23" s="35">
        <v>0</v>
      </c>
      <c r="R23" s="32">
        <f t="shared" si="9"/>
        <v>0</v>
      </c>
      <c r="S23" s="35">
        <v>298</v>
      </c>
      <c r="T23" s="32">
        <f t="shared" si="10"/>
        <v>47.527910685805423</v>
      </c>
      <c r="U23" s="35">
        <v>17</v>
      </c>
      <c r="V23" s="32">
        <f t="shared" si="11"/>
        <v>2.7113237639553431</v>
      </c>
      <c r="W23" s="35">
        <v>2</v>
      </c>
      <c r="X23" s="32">
        <f t="shared" si="12"/>
        <v>0.31897926634768742</v>
      </c>
      <c r="Y23" s="35">
        <v>215</v>
      </c>
      <c r="Z23" s="32">
        <f t="shared" si="13"/>
        <v>34.29027113237639</v>
      </c>
      <c r="AA23" s="35">
        <v>46</v>
      </c>
      <c r="AB23" s="32">
        <f t="shared" si="14"/>
        <v>7.3365231259968109</v>
      </c>
      <c r="AC23" s="32">
        <f t="shared" si="15"/>
        <v>21.395348837209301</v>
      </c>
      <c r="AD23" s="35">
        <v>193</v>
      </c>
      <c r="AE23" s="32">
        <f t="shared" si="16"/>
        <v>30.781499202551831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148</v>
      </c>
      <c r="D24" s="35">
        <v>120</v>
      </c>
      <c r="E24" s="32">
        <f t="shared" si="2"/>
        <v>81.081081081081081</v>
      </c>
      <c r="F24" s="35">
        <v>82</v>
      </c>
      <c r="G24" s="32">
        <f t="shared" si="3"/>
        <v>68.333333333333329</v>
      </c>
      <c r="H24" s="106">
        <f t="shared" si="0"/>
        <v>104</v>
      </c>
      <c r="I24" s="32">
        <f t="shared" si="4"/>
        <v>86.666666666666671</v>
      </c>
      <c r="J24" s="32">
        <f t="shared" si="5"/>
        <v>70.270270270270274</v>
      </c>
      <c r="K24" s="35">
        <v>62</v>
      </c>
      <c r="L24" s="32">
        <f t="shared" si="6"/>
        <v>51.666666666666671</v>
      </c>
      <c r="M24" s="35">
        <v>42</v>
      </c>
      <c r="N24" s="32">
        <f t="shared" si="7"/>
        <v>35</v>
      </c>
      <c r="O24" s="35">
        <f t="shared" si="18"/>
        <v>16</v>
      </c>
      <c r="P24" s="32">
        <f t="shared" si="8"/>
        <v>13.333333333333334</v>
      </c>
      <c r="Q24" s="35">
        <v>1</v>
      </c>
      <c r="R24" s="32">
        <f t="shared" si="9"/>
        <v>6.25</v>
      </c>
      <c r="S24" s="35">
        <v>38</v>
      </c>
      <c r="T24" s="32">
        <f t="shared" si="10"/>
        <v>31.666666666666664</v>
      </c>
      <c r="U24" s="35">
        <v>16</v>
      </c>
      <c r="V24" s="32">
        <f t="shared" si="11"/>
        <v>13.333333333333334</v>
      </c>
      <c r="W24" s="35">
        <v>4</v>
      </c>
      <c r="X24" s="32">
        <f t="shared" si="12"/>
        <v>3.3333333333333335</v>
      </c>
      <c r="Y24" s="35">
        <v>36</v>
      </c>
      <c r="Z24" s="32">
        <f t="shared" si="13"/>
        <v>30</v>
      </c>
      <c r="AA24" s="35">
        <v>8</v>
      </c>
      <c r="AB24" s="32">
        <f t="shared" si="14"/>
        <v>6.666666666666667</v>
      </c>
      <c r="AC24" s="32">
        <f t="shared" si="15"/>
        <v>22.222222222222221</v>
      </c>
      <c r="AD24" s="35">
        <v>21</v>
      </c>
      <c r="AE24" s="32">
        <f t="shared" si="16"/>
        <v>17.5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690.3</v>
      </c>
      <c r="D25" s="35">
        <v>645</v>
      </c>
      <c r="E25" s="32">
        <f t="shared" si="2"/>
        <v>93.437635810517179</v>
      </c>
      <c r="F25" s="35">
        <v>304</v>
      </c>
      <c r="G25" s="32">
        <f t="shared" si="3"/>
        <v>47.131782945736433</v>
      </c>
      <c r="H25" s="106">
        <f t="shared" si="0"/>
        <v>592</v>
      </c>
      <c r="I25" s="32">
        <f t="shared" si="4"/>
        <v>91.782945736434101</v>
      </c>
      <c r="J25" s="32">
        <f t="shared" si="5"/>
        <v>85.759814573373902</v>
      </c>
      <c r="K25" s="35">
        <v>349</v>
      </c>
      <c r="L25" s="32">
        <f t="shared" si="6"/>
        <v>54.108527131782949</v>
      </c>
      <c r="M25" s="35">
        <v>243</v>
      </c>
      <c r="N25" s="32">
        <f t="shared" si="7"/>
        <v>37.674418604651159</v>
      </c>
      <c r="O25" s="35">
        <f t="shared" si="18"/>
        <v>53</v>
      </c>
      <c r="P25" s="32">
        <f t="shared" si="8"/>
        <v>8.2170542635658919</v>
      </c>
      <c r="Q25" s="35">
        <v>9</v>
      </c>
      <c r="R25" s="32">
        <f t="shared" si="9"/>
        <v>16.981132075471699</v>
      </c>
      <c r="S25" s="35">
        <v>224</v>
      </c>
      <c r="T25" s="32">
        <f t="shared" si="10"/>
        <v>34.728682170542633</v>
      </c>
      <c r="U25" s="35">
        <v>35</v>
      </c>
      <c r="V25" s="32">
        <f t="shared" si="11"/>
        <v>5.4263565891472867</v>
      </c>
      <c r="W25" s="35">
        <v>55</v>
      </c>
      <c r="X25" s="32">
        <f t="shared" si="12"/>
        <v>8.5271317829457356</v>
      </c>
      <c r="Y25" s="35">
        <v>173</v>
      </c>
      <c r="Z25" s="32">
        <f t="shared" si="13"/>
        <v>26.821705426356591</v>
      </c>
      <c r="AA25" s="35">
        <v>8</v>
      </c>
      <c r="AB25" s="32">
        <f t="shared" si="14"/>
        <v>1.2403100775193798</v>
      </c>
      <c r="AC25" s="32">
        <f t="shared" si="15"/>
        <v>4.6242774566473983</v>
      </c>
      <c r="AD25" s="35">
        <v>108</v>
      </c>
      <c r="AE25" s="32">
        <f t="shared" si="16"/>
        <v>16.744186046511629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81.400000000000006</v>
      </c>
      <c r="D26" s="35">
        <v>72</v>
      </c>
      <c r="E26" s="32">
        <f t="shared" si="2"/>
        <v>88.452088452088447</v>
      </c>
      <c r="F26" s="35">
        <v>46</v>
      </c>
      <c r="G26" s="32">
        <f t="shared" si="3"/>
        <v>63.888888888888886</v>
      </c>
      <c r="H26" s="106">
        <f t="shared" si="0"/>
        <v>71</v>
      </c>
      <c r="I26" s="32">
        <f t="shared" si="4"/>
        <v>98.611111111111114</v>
      </c>
      <c r="J26" s="32">
        <f t="shared" si="5"/>
        <v>87.223587223587216</v>
      </c>
      <c r="K26" s="35">
        <v>53</v>
      </c>
      <c r="L26" s="32">
        <f t="shared" si="6"/>
        <v>73.611111111111114</v>
      </c>
      <c r="M26" s="35">
        <v>18</v>
      </c>
      <c r="N26" s="32">
        <f t="shared" si="7"/>
        <v>25</v>
      </c>
      <c r="O26" s="35">
        <f t="shared" si="18"/>
        <v>1</v>
      </c>
      <c r="P26" s="32">
        <f t="shared" si="8"/>
        <v>1.3888888888888888</v>
      </c>
      <c r="Q26" s="35">
        <v>0</v>
      </c>
      <c r="R26" s="32">
        <f t="shared" si="9"/>
        <v>0</v>
      </c>
      <c r="S26" s="35">
        <v>12</v>
      </c>
      <c r="T26" s="32">
        <f t="shared" si="10"/>
        <v>16.666666666666664</v>
      </c>
      <c r="U26" s="35">
        <v>8</v>
      </c>
      <c r="V26" s="32">
        <f t="shared" si="11"/>
        <v>11.111111111111111</v>
      </c>
      <c r="W26" s="35">
        <v>0</v>
      </c>
      <c r="X26" s="32">
        <f t="shared" si="12"/>
        <v>0</v>
      </c>
      <c r="Y26" s="35">
        <v>13</v>
      </c>
      <c r="Z26" s="32">
        <f t="shared" si="13"/>
        <v>18.055555555555554</v>
      </c>
      <c r="AA26" s="35">
        <v>0</v>
      </c>
      <c r="AB26" s="32">
        <f t="shared" si="14"/>
        <v>0</v>
      </c>
      <c r="AC26" s="32">
        <f t="shared" si="15"/>
        <v>0</v>
      </c>
      <c r="AD26" s="35">
        <v>11</v>
      </c>
      <c r="AE26" s="32">
        <f t="shared" si="16"/>
        <v>15.277777777777779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219</v>
      </c>
      <c r="D27" s="35">
        <v>197</v>
      </c>
      <c r="E27" s="32">
        <f t="shared" si="2"/>
        <v>89.954337899543376</v>
      </c>
      <c r="F27" s="35">
        <v>106</v>
      </c>
      <c r="G27" s="32">
        <f t="shared" si="3"/>
        <v>53.807106598984767</v>
      </c>
      <c r="H27" s="106">
        <f t="shared" si="0"/>
        <v>188</v>
      </c>
      <c r="I27" s="32">
        <f t="shared" si="4"/>
        <v>95.431472081218274</v>
      </c>
      <c r="J27" s="32">
        <f t="shared" si="5"/>
        <v>85.844748858447488</v>
      </c>
      <c r="K27" s="35">
        <v>126</v>
      </c>
      <c r="L27" s="32">
        <f t="shared" si="6"/>
        <v>63.959390862944169</v>
      </c>
      <c r="M27" s="35">
        <v>62</v>
      </c>
      <c r="N27" s="32">
        <f t="shared" si="7"/>
        <v>31.472081218274113</v>
      </c>
      <c r="O27" s="35">
        <f t="shared" si="18"/>
        <v>9</v>
      </c>
      <c r="P27" s="32">
        <f t="shared" si="8"/>
        <v>4.5685279187817258</v>
      </c>
      <c r="Q27" s="35">
        <v>0</v>
      </c>
      <c r="R27" s="32">
        <f t="shared" si="9"/>
        <v>0</v>
      </c>
      <c r="S27" s="35">
        <v>103</v>
      </c>
      <c r="T27" s="32">
        <f t="shared" si="10"/>
        <v>52.284263959390863</v>
      </c>
      <c r="U27" s="35">
        <v>6</v>
      </c>
      <c r="V27" s="32">
        <f t="shared" si="11"/>
        <v>3.0456852791878175</v>
      </c>
      <c r="W27" s="35">
        <v>1</v>
      </c>
      <c r="X27" s="32">
        <f t="shared" si="12"/>
        <v>0.50761421319796951</v>
      </c>
      <c r="Y27" s="35">
        <v>65</v>
      </c>
      <c r="Z27" s="32">
        <f t="shared" si="13"/>
        <v>32.994923857868017</v>
      </c>
      <c r="AA27" s="35">
        <v>19</v>
      </c>
      <c r="AB27" s="32">
        <f t="shared" si="14"/>
        <v>9.6446700507614214</v>
      </c>
      <c r="AC27" s="32">
        <f t="shared" si="15"/>
        <v>29.230769230769234</v>
      </c>
      <c r="AD27" s="35">
        <v>48</v>
      </c>
      <c r="AE27" s="32">
        <f t="shared" si="16"/>
        <v>24.36548223350254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61</v>
      </c>
      <c r="D28" s="35">
        <v>54</v>
      </c>
      <c r="E28" s="32">
        <f t="shared" si="2"/>
        <v>88.52459016393442</v>
      </c>
      <c r="F28" s="35">
        <v>38</v>
      </c>
      <c r="G28" s="32">
        <f t="shared" si="3"/>
        <v>70.370370370370367</v>
      </c>
      <c r="H28" s="106">
        <f t="shared" si="0"/>
        <v>53</v>
      </c>
      <c r="I28" s="32">
        <f t="shared" si="4"/>
        <v>98.148148148148152</v>
      </c>
      <c r="J28" s="32">
        <f t="shared" si="5"/>
        <v>86.885245901639337</v>
      </c>
      <c r="K28" s="35">
        <v>34</v>
      </c>
      <c r="L28" s="32">
        <f t="shared" si="6"/>
        <v>62.962962962962962</v>
      </c>
      <c r="M28" s="35">
        <v>19</v>
      </c>
      <c r="N28" s="32">
        <f t="shared" si="7"/>
        <v>35.185185185185183</v>
      </c>
      <c r="O28" s="35">
        <f t="shared" si="18"/>
        <v>1</v>
      </c>
      <c r="P28" s="32">
        <f t="shared" si="8"/>
        <v>1.8518518518518516</v>
      </c>
      <c r="Q28" s="35">
        <v>0</v>
      </c>
      <c r="R28" s="32">
        <f t="shared" si="9"/>
        <v>0</v>
      </c>
      <c r="S28" s="35">
        <v>20</v>
      </c>
      <c r="T28" s="32">
        <f t="shared" si="10"/>
        <v>37.037037037037038</v>
      </c>
      <c r="U28" s="35">
        <v>5</v>
      </c>
      <c r="V28" s="32">
        <f t="shared" si="11"/>
        <v>9.2592592592592595</v>
      </c>
      <c r="W28" s="35">
        <v>0</v>
      </c>
      <c r="X28" s="32">
        <f t="shared" si="12"/>
        <v>0</v>
      </c>
      <c r="Y28" s="35">
        <v>15</v>
      </c>
      <c r="Z28" s="32">
        <f t="shared" si="13"/>
        <v>27.777777777777779</v>
      </c>
      <c r="AA28" s="35">
        <v>3</v>
      </c>
      <c r="AB28" s="32">
        <f t="shared" si="14"/>
        <v>5.5555555555555554</v>
      </c>
      <c r="AC28" s="32">
        <f t="shared" si="15"/>
        <v>20</v>
      </c>
      <c r="AD28" s="35">
        <v>12</v>
      </c>
      <c r="AE28" s="32">
        <f t="shared" si="16"/>
        <v>22.222222222222221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215</v>
      </c>
      <c r="D29" s="35">
        <v>214</v>
      </c>
      <c r="E29" s="32">
        <f t="shared" si="2"/>
        <v>99.534883720930239</v>
      </c>
      <c r="F29" s="35">
        <v>74</v>
      </c>
      <c r="G29" s="32">
        <f t="shared" si="3"/>
        <v>34.579439252336449</v>
      </c>
      <c r="H29" s="106">
        <f t="shared" si="0"/>
        <v>205</v>
      </c>
      <c r="I29" s="32">
        <f t="shared" si="4"/>
        <v>95.794392523364493</v>
      </c>
      <c r="J29" s="32">
        <f t="shared" si="5"/>
        <v>95.348837209302332</v>
      </c>
      <c r="K29" s="35">
        <v>148</v>
      </c>
      <c r="L29" s="32">
        <f t="shared" si="6"/>
        <v>69.158878504672899</v>
      </c>
      <c r="M29" s="35">
        <v>57</v>
      </c>
      <c r="N29" s="32">
        <f t="shared" si="7"/>
        <v>26.635514018691588</v>
      </c>
      <c r="O29" s="35">
        <f t="shared" si="18"/>
        <v>9</v>
      </c>
      <c r="P29" s="32">
        <f t="shared" si="8"/>
        <v>4.2056074766355138</v>
      </c>
      <c r="Q29" s="35">
        <v>0</v>
      </c>
      <c r="R29" s="32">
        <f t="shared" si="9"/>
        <v>0</v>
      </c>
      <c r="S29" s="35">
        <v>47</v>
      </c>
      <c r="T29" s="32">
        <f t="shared" si="10"/>
        <v>21.962616822429908</v>
      </c>
      <c r="U29" s="35">
        <v>9</v>
      </c>
      <c r="V29" s="32">
        <f t="shared" si="11"/>
        <v>4.2056074766355138</v>
      </c>
      <c r="W29" s="35">
        <v>0</v>
      </c>
      <c r="X29" s="32">
        <f t="shared" si="12"/>
        <v>0</v>
      </c>
      <c r="Y29" s="35">
        <v>47</v>
      </c>
      <c r="Z29" s="32">
        <f t="shared" si="13"/>
        <v>21.962616822429908</v>
      </c>
      <c r="AA29" s="35">
        <v>4</v>
      </c>
      <c r="AB29" s="32">
        <f t="shared" si="14"/>
        <v>1.8691588785046727</v>
      </c>
      <c r="AC29" s="32">
        <f t="shared" si="15"/>
        <v>8.5106382978723403</v>
      </c>
      <c r="AD29" s="35">
        <v>43</v>
      </c>
      <c r="AE29" s="32">
        <f t="shared" si="16"/>
        <v>20.093457943925234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197</v>
      </c>
      <c r="D30" s="35">
        <v>195</v>
      </c>
      <c r="E30" s="32">
        <f t="shared" si="2"/>
        <v>98.984771573604064</v>
      </c>
      <c r="F30" s="35">
        <v>89</v>
      </c>
      <c r="G30" s="32">
        <f t="shared" si="3"/>
        <v>45.641025641025642</v>
      </c>
      <c r="H30" s="106">
        <f t="shared" si="0"/>
        <v>182</v>
      </c>
      <c r="I30" s="32">
        <f t="shared" si="4"/>
        <v>93.333333333333329</v>
      </c>
      <c r="J30" s="32">
        <f t="shared" si="5"/>
        <v>92.385786802030452</v>
      </c>
      <c r="K30" s="35">
        <v>84</v>
      </c>
      <c r="L30" s="32">
        <f t="shared" si="6"/>
        <v>43.07692307692308</v>
      </c>
      <c r="M30" s="35">
        <v>98</v>
      </c>
      <c r="N30" s="32">
        <f t="shared" si="7"/>
        <v>50.256410256410255</v>
      </c>
      <c r="O30" s="35">
        <f t="shared" si="18"/>
        <v>13</v>
      </c>
      <c r="P30" s="32">
        <f t="shared" si="8"/>
        <v>6.666666666666667</v>
      </c>
      <c r="Q30" s="35">
        <v>0</v>
      </c>
      <c r="R30" s="32">
        <f t="shared" si="9"/>
        <v>0</v>
      </c>
      <c r="S30" s="35">
        <v>33</v>
      </c>
      <c r="T30" s="32">
        <f t="shared" si="10"/>
        <v>16.923076923076923</v>
      </c>
      <c r="U30" s="35">
        <v>8</v>
      </c>
      <c r="V30" s="32">
        <f t="shared" si="11"/>
        <v>4.1025641025641022</v>
      </c>
      <c r="W30" s="35">
        <v>0</v>
      </c>
      <c r="X30" s="32">
        <f t="shared" si="12"/>
        <v>0</v>
      </c>
      <c r="Y30" s="35">
        <v>16</v>
      </c>
      <c r="Z30" s="32">
        <f t="shared" si="13"/>
        <v>8.2051282051282044</v>
      </c>
      <c r="AA30" s="35">
        <v>8</v>
      </c>
      <c r="AB30" s="32">
        <f t="shared" si="14"/>
        <v>4.1025641025641022</v>
      </c>
      <c r="AC30" s="32">
        <f t="shared" si="15"/>
        <v>50</v>
      </c>
      <c r="AD30" s="35">
        <v>8</v>
      </c>
      <c r="AE30" s="32">
        <f t="shared" si="16"/>
        <v>4.1025641025641022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436</v>
      </c>
      <c r="D31" s="35">
        <v>371</v>
      </c>
      <c r="E31" s="32">
        <f t="shared" si="2"/>
        <v>85.091743119266056</v>
      </c>
      <c r="F31" s="35">
        <v>195</v>
      </c>
      <c r="G31" s="32">
        <f t="shared" si="3"/>
        <v>52.560646900269539</v>
      </c>
      <c r="H31" s="106">
        <f t="shared" si="0"/>
        <v>345</v>
      </c>
      <c r="I31" s="32">
        <f t="shared" si="4"/>
        <v>92.991913746630729</v>
      </c>
      <c r="J31" s="32">
        <f t="shared" si="5"/>
        <v>79.12844036697247</v>
      </c>
      <c r="K31" s="35">
        <v>178</v>
      </c>
      <c r="L31" s="32">
        <f t="shared" si="6"/>
        <v>47.978436657681939</v>
      </c>
      <c r="M31" s="35">
        <v>167</v>
      </c>
      <c r="N31" s="32">
        <f t="shared" si="7"/>
        <v>45.01347708894879</v>
      </c>
      <c r="O31" s="35">
        <f t="shared" si="18"/>
        <v>26</v>
      </c>
      <c r="P31" s="32">
        <f t="shared" si="8"/>
        <v>7.0080862533692727</v>
      </c>
      <c r="Q31" s="35">
        <v>15</v>
      </c>
      <c r="R31" s="32">
        <f t="shared" si="9"/>
        <v>57.692307692307686</v>
      </c>
      <c r="S31" s="35">
        <v>64</v>
      </c>
      <c r="T31" s="32">
        <f t="shared" si="10"/>
        <v>17.250673854447442</v>
      </c>
      <c r="U31" s="35">
        <v>38</v>
      </c>
      <c r="V31" s="32">
        <f t="shared" si="11"/>
        <v>10.242587601078167</v>
      </c>
      <c r="W31" s="35">
        <v>2</v>
      </c>
      <c r="X31" s="32">
        <f t="shared" si="12"/>
        <v>0.53908355795148255</v>
      </c>
      <c r="Y31" s="35">
        <v>131</v>
      </c>
      <c r="Z31" s="32">
        <f t="shared" si="13"/>
        <v>35.309973045822105</v>
      </c>
      <c r="AA31" s="35">
        <v>17</v>
      </c>
      <c r="AB31" s="32">
        <f t="shared" si="14"/>
        <v>4.5822102425876015</v>
      </c>
      <c r="AC31" s="32">
        <f t="shared" si="15"/>
        <v>12.977099236641221</v>
      </c>
      <c r="AD31" s="35">
        <v>82</v>
      </c>
      <c r="AE31" s="32">
        <f t="shared" si="16"/>
        <v>22.102425876010781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0</v>
      </c>
      <c r="D32" s="35">
        <v>0</v>
      </c>
      <c r="E32" s="32">
        <f t="shared" si="2"/>
        <v>0</v>
      </c>
      <c r="F32" s="35">
        <v>0</v>
      </c>
      <c r="G32" s="32">
        <f t="shared" si="3"/>
        <v>0</v>
      </c>
      <c r="H32" s="106">
        <f t="shared" si="0"/>
        <v>0</v>
      </c>
      <c r="I32" s="32">
        <f t="shared" si="4"/>
        <v>0</v>
      </c>
      <c r="J32" s="32">
        <f t="shared" si="5"/>
        <v>0</v>
      </c>
      <c r="K32" s="35">
        <v>0</v>
      </c>
      <c r="L32" s="32">
        <f t="shared" si="6"/>
        <v>0</v>
      </c>
      <c r="M32" s="35">
        <v>0</v>
      </c>
      <c r="N32" s="32">
        <f t="shared" si="7"/>
        <v>0</v>
      </c>
      <c r="O32" s="35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117</v>
      </c>
      <c r="D33" s="35">
        <v>116</v>
      </c>
      <c r="E33" s="32">
        <f t="shared" si="2"/>
        <v>99.145299145299148</v>
      </c>
      <c r="F33" s="35">
        <v>74</v>
      </c>
      <c r="G33" s="32">
        <f t="shared" si="3"/>
        <v>63.793103448275865</v>
      </c>
      <c r="H33" s="106">
        <f t="shared" si="0"/>
        <v>112</v>
      </c>
      <c r="I33" s="32">
        <f t="shared" si="4"/>
        <v>96.551724137931032</v>
      </c>
      <c r="J33" s="32">
        <f t="shared" si="5"/>
        <v>95.726495726495727</v>
      </c>
      <c r="K33" s="35">
        <v>64</v>
      </c>
      <c r="L33" s="32">
        <f t="shared" si="6"/>
        <v>55.172413793103445</v>
      </c>
      <c r="M33" s="35">
        <v>48</v>
      </c>
      <c r="N33" s="32">
        <f t="shared" si="7"/>
        <v>41.379310344827587</v>
      </c>
      <c r="O33" s="35">
        <f t="shared" si="18"/>
        <v>4</v>
      </c>
      <c r="P33" s="32">
        <f t="shared" si="8"/>
        <v>3.4482758620689653</v>
      </c>
      <c r="Q33" s="35">
        <v>4</v>
      </c>
      <c r="R33" s="32">
        <f t="shared" si="9"/>
        <v>100</v>
      </c>
      <c r="S33" s="35">
        <v>12</v>
      </c>
      <c r="T33" s="32">
        <f t="shared" si="10"/>
        <v>10.344827586206897</v>
      </c>
      <c r="U33" s="35">
        <v>4</v>
      </c>
      <c r="V33" s="32">
        <f t="shared" si="11"/>
        <v>3.4482758620689653</v>
      </c>
      <c r="W33" s="35">
        <v>6</v>
      </c>
      <c r="X33" s="32">
        <f t="shared" si="12"/>
        <v>5.1724137931034484</v>
      </c>
      <c r="Y33" s="35">
        <v>12</v>
      </c>
      <c r="Z33" s="32">
        <f t="shared" si="13"/>
        <v>10.344827586206897</v>
      </c>
      <c r="AA33" s="35">
        <v>3</v>
      </c>
      <c r="AB33" s="32">
        <f t="shared" si="14"/>
        <v>2.5862068965517242</v>
      </c>
      <c r="AC33" s="32">
        <f t="shared" si="15"/>
        <v>25</v>
      </c>
      <c r="AD33" s="35">
        <v>8</v>
      </c>
      <c r="AE33" s="32">
        <f t="shared" si="16"/>
        <v>6.8965517241379306</v>
      </c>
      <c r="AF33" s="35">
        <v>2</v>
      </c>
      <c r="AG33" s="32">
        <f t="shared" si="17"/>
        <v>1.7241379310344827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274</v>
      </c>
      <c r="D34" s="35">
        <v>239</v>
      </c>
      <c r="E34" s="32">
        <f t="shared" si="2"/>
        <v>87.226277372262771</v>
      </c>
      <c r="F34" s="35">
        <v>173</v>
      </c>
      <c r="G34" s="32">
        <f t="shared" si="3"/>
        <v>72.38493723849372</v>
      </c>
      <c r="H34" s="106">
        <f t="shared" si="0"/>
        <v>204</v>
      </c>
      <c r="I34" s="32">
        <f t="shared" si="4"/>
        <v>85.355648535564853</v>
      </c>
      <c r="J34" s="32">
        <f t="shared" si="5"/>
        <v>74.452554744525543</v>
      </c>
      <c r="K34" s="35">
        <v>134</v>
      </c>
      <c r="L34" s="32">
        <f t="shared" si="6"/>
        <v>56.06694560669456</v>
      </c>
      <c r="M34" s="35">
        <v>70</v>
      </c>
      <c r="N34" s="32">
        <f t="shared" si="7"/>
        <v>29.288702928870293</v>
      </c>
      <c r="O34" s="35">
        <f t="shared" si="18"/>
        <v>35</v>
      </c>
      <c r="P34" s="32">
        <f t="shared" si="8"/>
        <v>14.644351464435147</v>
      </c>
      <c r="Q34" s="35">
        <v>5</v>
      </c>
      <c r="R34" s="32">
        <f t="shared" si="9"/>
        <v>14.285714285714285</v>
      </c>
      <c r="S34" s="35">
        <v>101</v>
      </c>
      <c r="T34" s="32">
        <f t="shared" si="10"/>
        <v>42.25941422594142</v>
      </c>
      <c r="U34" s="35">
        <v>11</v>
      </c>
      <c r="V34" s="32">
        <f t="shared" si="11"/>
        <v>4.6025104602510458</v>
      </c>
      <c r="W34" s="35">
        <v>10</v>
      </c>
      <c r="X34" s="32">
        <f t="shared" si="12"/>
        <v>4.1841004184100417</v>
      </c>
      <c r="Y34" s="35">
        <v>74</v>
      </c>
      <c r="Z34" s="32">
        <f t="shared" si="13"/>
        <v>30.962343096234306</v>
      </c>
      <c r="AA34" s="35">
        <v>15</v>
      </c>
      <c r="AB34" s="32">
        <f t="shared" si="14"/>
        <v>6.2761506276150625</v>
      </c>
      <c r="AC34" s="32">
        <f t="shared" si="15"/>
        <v>20.27027027027027</v>
      </c>
      <c r="AD34" s="35">
        <v>42</v>
      </c>
      <c r="AE34" s="32">
        <f t="shared" si="16"/>
        <v>17.573221757322173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62</v>
      </c>
      <c r="D35" s="35">
        <v>46</v>
      </c>
      <c r="E35" s="32">
        <f t="shared" si="2"/>
        <v>74.193548387096769</v>
      </c>
      <c r="F35" s="35">
        <v>27</v>
      </c>
      <c r="G35" s="32">
        <f t="shared" si="3"/>
        <v>58.695652173913047</v>
      </c>
      <c r="H35" s="106">
        <f t="shared" si="0"/>
        <v>42</v>
      </c>
      <c r="I35" s="32">
        <f t="shared" si="4"/>
        <v>91.304347826086953</v>
      </c>
      <c r="J35" s="32">
        <f t="shared" si="5"/>
        <v>67.741935483870961</v>
      </c>
      <c r="K35" s="35">
        <v>23</v>
      </c>
      <c r="L35" s="32">
        <f t="shared" si="6"/>
        <v>50</v>
      </c>
      <c r="M35" s="35">
        <v>19</v>
      </c>
      <c r="N35" s="32">
        <f t="shared" si="7"/>
        <v>41.304347826086953</v>
      </c>
      <c r="O35" s="35">
        <f t="shared" si="18"/>
        <v>4</v>
      </c>
      <c r="P35" s="32">
        <f t="shared" si="8"/>
        <v>8.695652173913043</v>
      </c>
      <c r="Q35" s="35">
        <v>0</v>
      </c>
      <c r="R35" s="32">
        <f t="shared" si="9"/>
        <v>0</v>
      </c>
      <c r="S35" s="35">
        <v>5</v>
      </c>
      <c r="T35" s="32">
        <f t="shared" si="10"/>
        <v>10.869565217391305</v>
      </c>
      <c r="U35" s="35">
        <v>6</v>
      </c>
      <c r="V35" s="32">
        <f t="shared" si="11"/>
        <v>13.043478260869565</v>
      </c>
      <c r="W35" s="35">
        <v>0</v>
      </c>
      <c r="X35" s="32">
        <f t="shared" si="12"/>
        <v>0</v>
      </c>
      <c r="Y35" s="35">
        <v>4</v>
      </c>
      <c r="Z35" s="32">
        <f t="shared" si="13"/>
        <v>8.695652173913043</v>
      </c>
      <c r="AA35" s="35">
        <v>0</v>
      </c>
      <c r="AB35" s="32">
        <f t="shared" si="14"/>
        <v>0</v>
      </c>
      <c r="AC35" s="32">
        <f t="shared" si="15"/>
        <v>0</v>
      </c>
      <c r="AD35" s="35">
        <v>8</v>
      </c>
      <c r="AE35" s="32">
        <f t="shared" si="16"/>
        <v>17.391304347826086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157</v>
      </c>
      <c r="D36" s="35">
        <v>129</v>
      </c>
      <c r="E36" s="32">
        <f t="shared" si="2"/>
        <v>82.165605095541409</v>
      </c>
      <c r="F36" s="35">
        <v>38</v>
      </c>
      <c r="G36" s="32">
        <f t="shared" si="3"/>
        <v>29.457364341085274</v>
      </c>
      <c r="H36" s="106">
        <f t="shared" si="0"/>
        <v>129</v>
      </c>
      <c r="I36" s="32">
        <f t="shared" si="4"/>
        <v>100</v>
      </c>
      <c r="J36" s="32">
        <f t="shared" si="5"/>
        <v>82.165605095541409</v>
      </c>
      <c r="K36" s="35">
        <v>62</v>
      </c>
      <c r="L36" s="32">
        <f t="shared" si="6"/>
        <v>48.062015503875969</v>
      </c>
      <c r="M36" s="35">
        <v>67</v>
      </c>
      <c r="N36" s="32">
        <f t="shared" si="7"/>
        <v>51.937984496124031</v>
      </c>
      <c r="O36" s="35">
        <f t="shared" si="18"/>
        <v>0</v>
      </c>
      <c r="P36" s="32">
        <f t="shared" si="8"/>
        <v>0</v>
      </c>
      <c r="Q36" s="35">
        <v>0</v>
      </c>
      <c r="R36" s="32">
        <f t="shared" si="9"/>
        <v>0</v>
      </c>
      <c r="S36" s="35">
        <v>12</v>
      </c>
      <c r="T36" s="32">
        <f t="shared" si="10"/>
        <v>9.3023255813953494</v>
      </c>
      <c r="U36" s="35">
        <v>4</v>
      </c>
      <c r="V36" s="32">
        <f t="shared" si="11"/>
        <v>3.1007751937984498</v>
      </c>
      <c r="W36" s="35">
        <v>21</v>
      </c>
      <c r="X36" s="32">
        <f t="shared" si="12"/>
        <v>16.279069767441861</v>
      </c>
      <c r="Y36" s="35">
        <v>12</v>
      </c>
      <c r="Z36" s="32">
        <f t="shared" si="13"/>
        <v>9.3023255813953494</v>
      </c>
      <c r="AA36" s="35">
        <v>8</v>
      </c>
      <c r="AB36" s="32">
        <f t="shared" si="14"/>
        <v>6.2015503875968996</v>
      </c>
      <c r="AC36" s="32">
        <f t="shared" si="15"/>
        <v>66.666666666666657</v>
      </c>
      <c r="AD36" s="35">
        <v>8</v>
      </c>
      <c r="AE36" s="32">
        <f t="shared" si="16"/>
        <v>6.2015503875968996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184</v>
      </c>
      <c r="D37" s="35">
        <v>162</v>
      </c>
      <c r="E37" s="32">
        <f t="shared" si="2"/>
        <v>88.043478260869563</v>
      </c>
      <c r="F37" s="35">
        <v>116</v>
      </c>
      <c r="G37" s="32">
        <f t="shared" si="3"/>
        <v>71.604938271604937</v>
      </c>
      <c r="H37" s="106">
        <f t="shared" si="0"/>
        <v>158</v>
      </c>
      <c r="I37" s="32">
        <f t="shared" si="4"/>
        <v>97.53086419753086</v>
      </c>
      <c r="J37" s="32">
        <f t="shared" si="5"/>
        <v>85.869565217391312</v>
      </c>
      <c r="K37" s="35">
        <v>82</v>
      </c>
      <c r="L37" s="32">
        <f t="shared" si="6"/>
        <v>50.617283950617285</v>
      </c>
      <c r="M37" s="35">
        <v>76</v>
      </c>
      <c r="N37" s="32">
        <f t="shared" si="7"/>
        <v>46.913580246913575</v>
      </c>
      <c r="O37" s="35">
        <f t="shared" si="18"/>
        <v>4</v>
      </c>
      <c r="P37" s="32">
        <f t="shared" si="8"/>
        <v>2.4691358024691357</v>
      </c>
      <c r="Q37" s="35">
        <v>1</v>
      </c>
      <c r="R37" s="32">
        <f t="shared" si="9"/>
        <v>25</v>
      </c>
      <c r="S37" s="35">
        <v>47</v>
      </c>
      <c r="T37" s="32">
        <f t="shared" si="10"/>
        <v>29.012345679012348</v>
      </c>
      <c r="U37" s="35">
        <v>12</v>
      </c>
      <c r="V37" s="32">
        <f t="shared" si="11"/>
        <v>7.4074074074074066</v>
      </c>
      <c r="W37" s="35">
        <v>3</v>
      </c>
      <c r="X37" s="32">
        <f t="shared" si="12"/>
        <v>1.8518518518518516</v>
      </c>
      <c r="Y37" s="35">
        <v>51</v>
      </c>
      <c r="Z37" s="32">
        <f t="shared" si="13"/>
        <v>31.481481481481481</v>
      </c>
      <c r="AA37" s="35">
        <v>5</v>
      </c>
      <c r="AB37" s="32">
        <f t="shared" si="14"/>
        <v>3.0864197530864197</v>
      </c>
      <c r="AC37" s="32">
        <f t="shared" si="15"/>
        <v>9.8039215686274517</v>
      </c>
      <c r="AD37" s="35">
        <v>23</v>
      </c>
      <c r="AE37" s="32">
        <f t="shared" si="16"/>
        <v>14.19753086419753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185</v>
      </c>
      <c r="D38" s="35">
        <v>156</v>
      </c>
      <c r="E38" s="32">
        <f t="shared" si="2"/>
        <v>84.324324324324323</v>
      </c>
      <c r="F38" s="35">
        <v>114</v>
      </c>
      <c r="G38" s="32">
        <f t="shared" si="3"/>
        <v>73.076923076923066</v>
      </c>
      <c r="H38" s="106">
        <f t="shared" si="0"/>
        <v>120</v>
      </c>
      <c r="I38" s="32">
        <f t="shared" si="4"/>
        <v>76.923076923076934</v>
      </c>
      <c r="J38" s="32">
        <f t="shared" si="5"/>
        <v>64.86486486486487</v>
      </c>
      <c r="K38" s="35">
        <v>60</v>
      </c>
      <c r="L38" s="32">
        <f t="shared" si="6"/>
        <v>38.461538461538467</v>
      </c>
      <c r="M38" s="35">
        <v>60</v>
      </c>
      <c r="N38" s="32">
        <f t="shared" si="7"/>
        <v>38.461538461538467</v>
      </c>
      <c r="O38" s="35">
        <f t="shared" si="18"/>
        <v>36</v>
      </c>
      <c r="P38" s="32">
        <f t="shared" si="8"/>
        <v>23.076923076923077</v>
      </c>
      <c r="Q38" s="35">
        <v>3</v>
      </c>
      <c r="R38" s="32">
        <f t="shared" si="9"/>
        <v>8.3333333333333321</v>
      </c>
      <c r="S38" s="35">
        <v>24</v>
      </c>
      <c r="T38" s="32">
        <f t="shared" si="10"/>
        <v>15.384615384615385</v>
      </c>
      <c r="U38" s="35">
        <v>3</v>
      </c>
      <c r="V38" s="32">
        <f t="shared" si="11"/>
        <v>1.9230769230769231</v>
      </c>
      <c r="W38" s="35">
        <v>2</v>
      </c>
      <c r="X38" s="32">
        <f t="shared" si="12"/>
        <v>1.2820512820512819</v>
      </c>
      <c r="Y38" s="35">
        <v>33</v>
      </c>
      <c r="Z38" s="32">
        <f t="shared" si="13"/>
        <v>21.153846153846153</v>
      </c>
      <c r="AA38" s="35">
        <v>2</v>
      </c>
      <c r="AB38" s="32">
        <f t="shared" si="14"/>
        <v>1.2820512820512819</v>
      </c>
      <c r="AC38" s="32">
        <f t="shared" si="15"/>
        <v>6.0606060606060606</v>
      </c>
      <c r="AD38" s="35">
        <v>28</v>
      </c>
      <c r="AE38" s="32">
        <f t="shared" si="16"/>
        <v>17.948717948717949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258</v>
      </c>
      <c r="D39" s="35">
        <v>143</v>
      </c>
      <c r="E39" s="32">
        <f t="shared" si="2"/>
        <v>55.426356589147282</v>
      </c>
      <c r="F39" s="35">
        <v>116</v>
      </c>
      <c r="G39" s="32">
        <f t="shared" si="3"/>
        <v>81.11888111888112</v>
      </c>
      <c r="H39" s="106">
        <f t="shared" si="0"/>
        <v>143</v>
      </c>
      <c r="I39" s="32">
        <f t="shared" si="4"/>
        <v>100</v>
      </c>
      <c r="J39" s="32">
        <f t="shared" si="5"/>
        <v>55.426356589147282</v>
      </c>
      <c r="K39" s="35">
        <v>77</v>
      </c>
      <c r="L39" s="32">
        <f t="shared" si="6"/>
        <v>53.846153846153847</v>
      </c>
      <c r="M39" s="35">
        <v>66</v>
      </c>
      <c r="N39" s="32">
        <f t="shared" si="7"/>
        <v>46.153846153846153</v>
      </c>
      <c r="O39" s="35">
        <f t="shared" si="18"/>
        <v>0</v>
      </c>
      <c r="P39" s="32">
        <f t="shared" si="8"/>
        <v>0</v>
      </c>
      <c r="Q39" s="35">
        <v>2</v>
      </c>
      <c r="R39" s="32">
        <f t="shared" si="9"/>
        <v>0</v>
      </c>
      <c r="S39" s="35">
        <v>23</v>
      </c>
      <c r="T39" s="32">
        <f t="shared" si="10"/>
        <v>16.083916083916083</v>
      </c>
      <c r="U39" s="35">
        <v>1</v>
      </c>
      <c r="V39" s="32">
        <f t="shared" si="11"/>
        <v>0.69930069930069927</v>
      </c>
      <c r="W39" s="35">
        <v>4</v>
      </c>
      <c r="X39" s="32">
        <f t="shared" si="12"/>
        <v>2.7972027972027971</v>
      </c>
      <c r="Y39" s="35">
        <v>9</v>
      </c>
      <c r="Z39" s="32">
        <f t="shared" si="13"/>
        <v>6.2937062937062942</v>
      </c>
      <c r="AA39" s="35">
        <v>12</v>
      </c>
      <c r="AB39" s="32">
        <f t="shared" si="14"/>
        <v>8.3916083916083917</v>
      </c>
      <c r="AC39" s="32">
        <f t="shared" si="15"/>
        <v>133.33333333333331</v>
      </c>
      <c r="AD39" s="35">
        <v>10</v>
      </c>
      <c r="AE39" s="32">
        <f t="shared" si="16"/>
        <v>6.9930069930069934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4066.7</v>
      </c>
      <c r="D40" s="10">
        <f>SUM(D41:D54)</f>
        <v>3737</v>
      </c>
      <c r="E40" s="43">
        <f>IF(C40=0,0,D40/C40*100)</f>
        <v>91.892689404185219</v>
      </c>
      <c r="F40" s="10">
        <f>SUM(F41:F54)</f>
        <v>2070</v>
      </c>
      <c r="G40" s="43">
        <f>IF(D40=0,0,F40/D40*100)</f>
        <v>55.392025689055387</v>
      </c>
      <c r="H40" s="61">
        <f>SUM(H41:H54)</f>
        <v>3310</v>
      </c>
      <c r="I40" s="43">
        <f>IF(D40=0,0,H40/D40*100)</f>
        <v>88.573722237088575</v>
      </c>
      <c r="J40" s="43">
        <f>IF(C40=0,0,H40/C40*100)</f>
        <v>81.392775469053532</v>
      </c>
      <c r="K40" s="10">
        <f>SUM(K41:K54)</f>
        <v>1623</v>
      </c>
      <c r="L40" s="43">
        <f>IF(D40=0,0,K40/D40*100)</f>
        <v>43.430559272143434</v>
      </c>
      <c r="M40" s="10">
        <f>SUM(M41:M54)</f>
        <v>1687</v>
      </c>
      <c r="N40" s="43">
        <f>IF(D40=0,0,M40/D40*100)</f>
        <v>45.143162964945141</v>
      </c>
      <c r="O40" s="10">
        <f>SUM(O41:O54)</f>
        <v>427</v>
      </c>
      <c r="P40" s="43">
        <f>IF(D40=0,0,O40/D40*100)</f>
        <v>11.426277762911425</v>
      </c>
      <c r="Q40" s="10">
        <f>SUM(Q41:Q54)</f>
        <v>32</v>
      </c>
      <c r="R40" s="43">
        <f t="shared" si="9"/>
        <v>7.4941451990632322</v>
      </c>
      <c r="S40" s="10">
        <f>SUM(S41:S54)</f>
        <v>563</v>
      </c>
      <c r="T40" s="43">
        <f>IF(D40=0,0,S40/D40*100)</f>
        <v>15.065560610115067</v>
      </c>
      <c r="U40" s="10">
        <f>SUM(U41:U54)</f>
        <v>212</v>
      </c>
      <c r="V40" s="43">
        <f t="shared" si="11"/>
        <v>5.6729997324056729</v>
      </c>
      <c r="W40" s="10">
        <f>SUM(W41:W54)</f>
        <v>98</v>
      </c>
      <c r="X40" s="43">
        <f>IF(D40=0,0,W40/D40*100)</f>
        <v>2.6224244046026226</v>
      </c>
      <c r="Y40" s="10">
        <f>SUM(Y41:Y54)</f>
        <v>502</v>
      </c>
      <c r="Z40" s="43">
        <f>IF(D40=0,0,Y40/D40*100)</f>
        <v>13.433235215413433</v>
      </c>
      <c r="AA40" s="10">
        <f>SUM(AA41:AA54)</f>
        <v>166</v>
      </c>
      <c r="AB40" s="43">
        <f>IF(D40=0,0,AA40/D40*100)</f>
        <v>4.4420658282044414</v>
      </c>
      <c r="AC40" s="43">
        <f>IF(Y40=0,0,AA40/Y40*100)</f>
        <v>33.067729083665334</v>
      </c>
      <c r="AD40" s="10">
        <f>SUM(AD41:AD54)</f>
        <v>462</v>
      </c>
      <c r="AE40" s="43">
        <f t="shared" si="16"/>
        <v>12.362857907412362</v>
      </c>
      <c r="AF40" s="10">
        <f>SUM(AF41:AF54)</f>
        <v>0</v>
      </c>
      <c r="AG40" s="43">
        <f>IF(D40=0,0,AF40/D40*100)</f>
        <v>0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461.5</v>
      </c>
      <c r="D41" s="35">
        <v>423</v>
      </c>
      <c r="E41" s="32">
        <f t="shared" si="2"/>
        <v>91.65763813651138</v>
      </c>
      <c r="F41" s="35">
        <v>177</v>
      </c>
      <c r="G41" s="32">
        <f t="shared" si="3"/>
        <v>41.843971631205676</v>
      </c>
      <c r="H41" s="106">
        <f t="shared" si="0"/>
        <v>323</v>
      </c>
      <c r="I41" s="32">
        <f t="shared" si="4"/>
        <v>76.359338061465721</v>
      </c>
      <c r="J41" s="32">
        <f t="shared" si="5"/>
        <v>69.989165763813659</v>
      </c>
      <c r="K41" s="35">
        <v>152</v>
      </c>
      <c r="L41" s="32">
        <f t="shared" si="6"/>
        <v>35.933806146572103</v>
      </c>
      <c r="M41" s="35">
        <v>171</v>
      </c>
      <c r="N41" s="32">
        <f t="shared" si="7"/>
        <v>40.425531914893611</v>
      </c>
      <c r="O41" s="35">
        <f t="shared" ref="O41:O54" si="19">D41-H41</f>
        <v>100</v>
      </c>
      <c r="P41" s="32">
        <f t="shared" si="8"/>
        <v>23.640661938534279</v>
      </c>
      <c r="Q41" s="35">
        <v>2</v>
      </c>
      <c r="R41" s="32">
        <f t="shared" si="9"/>
        <v>2</v>
      </c>
      <c r="S41" s="35">
        <v>60</v>
      </c>
      <c r="T41" s="32">
        <f t="shared" si="10"/>
        <v>14.184397163120568</v>
      </c>
      <c r="U41" s="35">
        <v>17</v>
      </c>
      <c r="V41" s="32">
        <f t="shared" si="11"/>
        <v>4.0189125295508275</v>
      </c>
      <c r="W41" s="35">
        <v>18</v>
      </c>
      <c r="X41" s="32">
        <f t="shared" si="12"/>
        <v>4.2553191489361701</v>
      </c>
      <c r="Y41" s="35">
        <v>57</v>
      </c>
      <c r="Z41" s="32">
        <f t="shared" si="13"/>
        <v>13.475177304964539</v>
      </c>
      <c r="AA41" s="35">
        <v>4</v>
      </c>
      <c r="AB41" s="32">
        <f t="shared" si="14"/>
        <v>0.94562647754137119</v>
      </c>
      <c r="AC41" s="32">
        <f t="shared" si="15"/>
        <v>7.0175438596491224</v>
      </c>
      <c r="AD41" s="35">
        <v>43</v>
      </c>
      <c r="AE41" s="32">
        <f t="shared" si="16"/>
        <v>10.16548463356974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167</v>
      </c>
      <c r="D42" s="35">
        <v>160</v>
      </c>
      <c r="E42" s="32">
        <f t="shared" si="2"/>
        <v>95.808383233532936</v>
      </c>
      <c r="F42" s="35">
        <v>111</v>
      </c>
      <c r="G42" s="32">
        <f t="shared" si="3"/>
        <v>69.375</v>
      </c>
      <c r="H42" s="106">
        <f t="shared" si="0"/>
        <v>149</v>
      </c>
      <c r="I42" s="32">
        <f t="shared" si="4"/>
        <v>93.125</v>
      </c>
      <c r="J42" s="32">
        <f t="shared" si="5"/>
        <v>89.221556886227546</v>
      </c>
      <c r="K42" s="35">
        <v>89</v>
      </c>
      <c r="L42" s="32">
        <f t="shared" si="6"/>
        <v>55.625</v>
      </c>
      <c r="M42" s="35">
        <v>60</v>
      </c>
      <c r="N42" s="32">
        <f t="shared" si="7"/>
        <v>37.5</v>
      </c>
      <c r="O42" s="35">
        <f t="shared" si="19"/>
        <v>11</v>
      </c>
      <c r="P42" s="32">
        <f t="shared" si="8"/>
        <v>6.8750000000000009</v>
      </c>
      <c r="Q42" s="35">
        <v>0</v>
      </c>
      <c r="R42" s="32">
        <f t="shared" si="9"/>
        <v>0</v>
      </c>
      <c r="S42" s="35">
        <v>13</v>
      </c>
      <c r="T42" s="32">
        <f t="shared" si="10"/>
        <v>8.125</v>
      </c>
      <c r="U42" s="35">
        <v>7</v>
      </c>
      <c r="V42" s="32">
        <f t="shared" si="11"/>
        <v>4.375</v>
      </c>
      <c r="W42" s="35">
        <v>20</v>
      </c>
      <c r="X42" s="32">
        <f t="shared" si="12"/>
        <v>12.5</v>
      </c>
      <c r="Y42" s="35">
        <v>39</v>
      </c>
      <c r="Z42" s="32">
        <f t="shared" si="13"/>
        <v>24.375</v>
      </c>
      <c r="AA42" s="35">
        <v>1</v>
      </c>
      <c r="AB42" s="32">
        <f t="shared" si="14"/>
        <v>0.625</v>
      </c>
      <c r="AC42" s="32">
        <f t="shared" si="15"/>
        <v>2.5641025641025639</v>
      </c>
      <c r="AD42" s="35">
        <v>29</v>
      </c>
      <c r="AE42" s="32">
        <f t="shared" si="16"/>
        <v>18.125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307</v>
      </c>
      <c r="D43" s="35">
        <v>287</v>
      </c>
      <c r="E43" s="32">
        <f t="shared" si="2"/>
        <v>93.485342019543964</v>
      </c>
      <c r="F43" s="35">
        <v>113</v>
      </c>
      <c r="G43" s="32">
        <f t="shared" si="3"/>
        <v>39.372822299651567</v>
      </c>
      <c r="H43" s="106">
        <f t="shared" si="0"/>
        <v>264</v>
      </c>
      <c r="I43" s="32">
        <f t="shared" si="4"/>
        <v>91.986062717770039</v>
      </c>
      <c r="J43" s="32">
        <f t="shared" si="5"/>
        <v>85.993485342019554</v>
      </c>
      <c r="K43" s="35">
        <v>158</v>
      </c>
      <c r="L43" s="32">
        <f t="shared" si="6"/>
        <v>55.052264808362374</v>
      </c>
      <c r="M43" s="35">
        <v>106</v>
      </c>
      <c r="N43" s="32">
        <f t="shared" si="7"/>
        <v>36.933797909407666</v>
      </c>
      <c r="O43" s="35">
        <f t="shared" si="19"/>
        <v>23</v>
      </c>
      <c r="P43" s="32">
        <f t="shared" si="8"/>
        <v>8.0139372822299642</v>
      </c>
      <c r="Q43" s="35">
        <v>2</v>
      </c>
      <c r="R43" s="32">
        <f t="shared" si="9"/>
        <v>8.695652173913043</v>
      </c>
      <c r="S43" s="35">
        <v>53</v>
      </c>
      <c r="T43" s="32">
        <f t="shared" si="10"/>
        <v>18.466898954703833</v>
      </c>
      <c r="U43" s="35">
        <v>13</v>
      </c>
      <c r="V43" s="32">
        <f t="shared" si="11"/>
        <v>4.529616724738676</v>
      </c>
      <c r="W43" s="35">
        <v>0</v>
      </c>
      <c r="X43" s="32">
        <f t="shared" si="12"/>
        <v>0</v>
      </c>
      <c r="Y43" s="35">
        <v>64</v>
      </c>
      <c r="Z43" s="32">
        <f t="shared" si="13"/>
        <v>22.299651567944252</v>
      </c>
      <c r="AA43" s="35">
        <v>17</v>
      </c>
      <c r="AB43" s="32">
        <f t="shared" si="14"/>
        <v>5.9233449477351918</v>
      </c>
      <c r="AC43" s="32">
        <f t="shared" si="15"/>
        <v>26.5625</v>
      </c>
      <c r="AD43" s="35">
        <v>60</v>
      </c>
      <c r="AE43" s="32">
        <f t="shared" si="16"/>
        <v>20.905923344947734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758</v>
      </c>
      <c r="D44" s="35">
        <v>697</v>
      </c>
      <c r="E44" s="32">
        <f t="shared" si="2"/>
        <v>91.952506596306065</v>
      </c>
      <c r="F44" s="35">
        <v>223</v>
      </c>
      <c r="G44" s="32">
        <f t="shared" si="3"/>
        <v>31.994261119081781</v>
      </c>
      <c r="H44" s="106">
        <f t="shared" si="0"/>
        <v>664</v>
      </c>
      <c r="I44" s="32">
        <f t="shared" si="4"/>
        <v>95.265423242467719</v>
      </c>
      <c r="J44" s="32">
        <f t="shared" si="5"/>
        <v>87.598944591029024</v>
      </c>
      <c r="K44" s="35">
        <v>384</v>
      </c>
      <c r="L44" s="32">
        <f t="shared" si="6"/>
        <v>55.093256814921091</v>
      </c>
      <c r="M44" s="35">
        <v>280</v>
      </c>
      <c r="N44" s="32">
        <f t="shared" si="7"/>
        <v>40.172166427546628</v>
      </c>
      <c r="O44" s="35">
        <f t="shared" si="19"/>
        <v>33</v>
      </c>
      <c r="P44" s="32">
        <f t="shared" si="8"/>
        <v>4.734576757532281</v>
      </c>
      <c r="Q44" s="35">
        <v>6</v>
      </c>
      <c r="R44" s="32">
        <f t="shared" si="9"/>
        <v>18.181818181818183</v>
      </c>
      <c r="S44" s="35">
        <v>124</v>
      </c>
      <c r="T44" s="32">
        <f t="shared" si="10"/>
        <v>17.790530846484938</v>
      </c>
      <c r="U44" s="35">
        <v>32</v>
      </c>
      <c r="V44" s="32">
        <f t="shared" si="11"/>
        <v>4.5911047345767582</v>
      </c>
      <c r="W44" s="35">
        <v>10</v>
      </c>
      <c r="X44" s="32">
        <f t="shared" si="12"/>
        <v>1.4347202295552368</v>
      </c>
      <c r="Y44" s="35">
        <v>93</v>
      </c>
      <c r="Z44" s="32">
        <f t="shared" si="13"/>
        <v>13.342898134863701</v>
      </c>
      <c r="AA44" s="35">
        <v>16</v>
      </c>
      <c r="AB44" s="32">
        <f t="shared" si="14"/>
        <v>2.2955523672883791</v>
      </c>
      <c r="AC44" s="32">
        <f t="shared" si="15"/>
        <v>17.20430107526882</v>
      </c>
      <c r="AD44" s="35">
        <v>87</v>
      </c>
      <c r="AE44" s="32">
        <f t="shared" si="16"/>
        <v>12.48206599713056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414</v>
      </c>
      <c r="D45" s="35">
        <v>377</v>
      </c>
      <c r="E45" s="32">
        <f t="shared" si="2"/>
        <v>91.062801932367151</v>
      </c>
      <c r="F45" s="35">
        <v>286</v>
      </c>
      <c r="G45" s="32">
        <f t="shared" si="3"/>
        <v>75.862068965517238</v>
      </c>
      <c r="H45" s="106">
        <f t="shared" si="0"/>
        <v>360</v>
      </c>
      <c r="I45" s="32">
        <f t="shared" si="4"/>
        <v>95.490716180371351</v>
      </c>
      <c r="J45" s="32">
        <f t="shared" si="5"/>
        <v>86.956521739130437</v>
      </c>
      <c r="K45" s="35">
        <v>126</v>
      </c>
      <c r="L45" s="32">
        <f t="shared" si="6"/>
        <v>33.42175066312997</v>
      </c>
      <c r="M45" s="35">
        <v>234</v>
      </c>
      <c r="N45" s="32">
        <f t="shared" si="7"/>
        <v>62.068965517241381</v>
      </c>
      <c r="O45" s="35">
        <f t="shared" si="19"/>
        <v>17</v>
      </c>
      <c r="P45" s="32">
        <f t="shared" si="8"/>
        <v>4.5092838196286467</v>
      </c>
      <c r="Q45" s="35">
        <v>3</v>
      </c>
      <c r="R45" s="32">
        <f t="shared" si="9"/>
        <v>17.647058823529413</v>
      </c>
      <c r="S45" s="35">
        <v>66</v>
      </c>
      <c r="T45" s="32">
        <f t="shared" si="10"/>
        <v>17.50663129973475</v>
      </c>
      <c r="U45" s="35">
        <v>23</v>
      </c>
      <c r="V45" s="32">
        <f t="shared" si="11"/>
        <v>6.1007957559681696</v>
      </c>
      <c r="W45" s="35">
        <v>14</v>
      </c>
      <c r="X45" s="32">
        <f t="shared" si="12"/>
        <v>3.7135278514588856</v>
      </c>
      <c r="Y45" s="35">
        <v>53</v>
      </c>
      <c r="Z45" s="32">
        <f t="shared" si="13"/>
        <v>14.058355437665782</v>
      </c>
      <c r="AA45" s="35">
        <v>16</v>
      </c>
      <c r="AB45" s="32">
        <f t="shared" si="14"/>
        <v>4.2440318302387263</v>
      </c>
      <c r="AC45" s="32">
        <f t="shared" si="15"/>
        <v>30.188679245283019</v>
      </c>
      <c r="AD45" s="35">
        <v>44</v>
      </c>
      <c r="AE45" s="32">
        <f t="shared" si="16"/>
        <v>11.671087533156498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182</v>
      </c>
      <c r="D46" s="35">
        <v>161</v>
      </c>
      <c r="E46" s="32">
        <f t="shared" si="2"/>
        <v>88.461538461538453</v>
      </c>
      <c r="F46" s="35">
        <v>119</v>
      </c>
      <c r="G46" s="32">
        <f t="shared" si="3"/>
        <v>73.91304347826086</v>
      </c>
      <c r="H46" s="106">
        <f t="shared" si="0"/>
        <v>135</v>
      </c>
      <c r="I46" s="32">
        <f t="shared" si="4"/>
        <v>83.850931677018636</v>
      </c>
      <c r="J46" s="32">
        <f t="shared" si="5"/>
        <v>74.175824175824175</v>
      </c>
      <c r="K46" s="35">
        <v>76</v>
      </c>
      <c r="L46" s="32">
        <f t="shared" si="6"/>
        <v>47.204968944099377</v>
      </c>
      <c r="M46" s="35">
        <v>59</v>
      </c>
      <c r="N46" s="32">
        <f t="shared" si="7"/>
        <v>36.645962732919259</v>
      </c>
      <c r="O46" s="35">
        <f t="shared" si="19"/>
        <v>26</v>
      </c>
      <c r="P46" s="32">
        <f t="shared" si="8"/>
        <v>16.149068322981368</v>
      </c>
      <c r="Q46" s="35">
        <v>4</v>
      </c>
      <c r="R46" s="32">
        <f t="shared" si="9"/>
        <v>15.384615384615385</v>
      </c>
      <c r="S46" s="35">
        <v>18</v>
      </c>
      <c r="T46" s="32">
        <f t="shared" si="10"/>
        <v>11.180124223602485</v>
      </c>
      <c r="U46" s="35">
        <v>11</v>
      </c>
      <c r="V46" s="32">
        <f t="shared" si="11"/>
        <v>6.8322981366459627</v>
      </c>
      <c r="W46" s="35">
        <v>0</v>
      </c>
      <c r="X46" s="32">
        <f t="shared" si="12"/>
        <v>0</v>
      </c>
      <c r="Y46" s="35">
        <v>17</v>
      </c>
      <c r="Z46" s="32">
        <f t="shared" si="13"/>
        <v>10.559006211180124</v>
      </c>
      <c r="AA46" s="35">
        <v>0</v>
      </c>
      <c r="AB46" s="32">
        <f t="shared" si="14"/>
        <v>0</v>
      </c>
      <c r="AC46" s="32">
        <f t="shared" si="15"/>
        <v>0</v>
      </c>
      <c r="AD46" s="35">
        <v>14</v>
      </c>
      <c r="AE46" s="32">
        <f t="shared" si="16"/>
        <v>8.695652173913043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354.2</v>
      </c>
      <c r="D47" s="35">
        <v>304</v>
      </c>
      <c r="E47" s="32">
        <f t="shared" si="2"/>
        <v>85.827216261998871</v>
      </c>
      <c r="F47" s="35">
        <v>239</v>
      </c>
      <c r="G47" s="32">
        <f t="shared" si="3"/>
        <v>78.618421052631575</v>
      </c>
      <c r="H47" s="106">
        <f t="shared" si="0"/>
        <v>282</v>
      </c>
      <c r="I47" s="32">
        <f t="shared" si="4"/>
        <v>92.76315789473685</v>
      </c>
      <c r="J47" s="32">
        <f t="shared" si="5"/>
        <v>79.616036137775268</v>
      </c>
      <c r="K47" s="35">
        <v>133</v>
      </c>
      <c r="L47" s="32">
        <f t="shared" si="6"/>
        <v>43.75</v>
      </c>
      <c r="M47" s="35">
        <v>149</v>
      </c>
      <c r="N47" s="32">
        <f t="shared" si="7"/>
        <v>49.013157894736842</v>
      </c>
      <c r="O47" s="35">
        <f t="shared" si="19"/>
        <v>22</v>
      </c>
      <c r="P47" s="32">
        <f t="shared" si="8"/>
        <v>7.2368421052631584</v>
      </c>
      <c r="Q47" s="35">
        <v>6</v>
      </c>
      <c r="R47" s="32">
        <f t="shared" si="9"/>
        <v>27.27272727272727</v>
      </c>
      <c r="S47" s="35">
        <v>55</v>
      </c>
      <c r="T47" s="32">
        <f t="shared" si="10"/>
        <v>18.092105263157894</v>
      </c>
      <c r="U47" s="35">
        <v>21</v>
      </c>
      <c r="V47" s="32">
        <f t="shared" si="11"/>
        <v>6.9078947368421062</v>
      </c>
      <c r="W47" s="35">
        <v>6</v>
      </c>
      <c r="X47" s="32">
        <f t="shared" si="12"/>
        <v>1.9736842105263157</v>
      </c>
      <c r="Y47" s="35">
        <v>59</v>
      </c>
      <c r="Z47" s="32">
        <f t="shared" si="13"/>
        <v>19.407894736842106</v>
      </c>
      <c r="AA47" s="35">
        <v>22</v>
      </c>
      <c r="AB47" s="32">
        <f t="shared" si="14"/>
        <v>7.2368421052631584</v>
      </c>
      <c r="AC47" s="32">
        <f t="shared" si="15"/>
        <v>37.288135593220339</v>
      </c>
      <c r="AD47" s="35">
        <v>52</v>
      </c>
      <c r="AE47" s="32">
        <f t="shared" si="16"/>
        <v>17.105263157894736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305</v>
      </c>
      <c r="D48" s="35">
        <v>263</v>
      </c>
      <c r="E48" s="32">
        <f t="shared" si="2"/>
        <v>86.229508196721312</v>
      </c>
      <c r="F48" s="35">
        <v>168</v>
      </c>
      <c r="G48" s="32">
        <f t="shared" si="3"/>
        <v>63.878326996197721</v>
      </c>
      <c r="H48" s="106">
        <f t="shared" si="0"/>
        <v>249</v>
      </c>
      <c r="I48" s="32">
        <f t="shared" si="4"/>
        <v>94.676806083650192</v>
      </c>
      <c r="J48" s="32">
        <f t="shared" si="5"/>
        <v>81.639344262295083</v>
      </c>
      <c r="K48" s="35">
        <v>110</v>
      </c>
      <c r="L48" s="32">
        <f t="shared" si="6"/>
        <v>41.825095057034225</v>
      </c>
      <c r="M48" s="35">
        <v>139</v>
      </c>
      <c r="N48" s="32">
        <f t="shared" si="7"/>
        <v>52.851711026615966</v>
      </c>
      <c r="O48" s="35">
        <f t="shared" si="19"/>
        <v>14</v>
      </c>
      <c r="P48" s="32">
        <f t="shared" si="8"/>
        <v>5.3231939163498092</v>
      </c>
      <c r="Q48" s="35">
        <v>3</v>
      </c>
      <c r="R48" s="32">
        <f t="shared" si="9"/>
        <v>21.428571428571427</v>
      </c>
      <c r="S48" s="35">
        <v>50</v>
      </c>
      <c r="T48" s="32">
        <f t="shared" si="10"/>
        <v>19.011406844106464</v>
      </c>
      <c r="U48" s="35">
        <v>17</v>
      </c>
      <c r="V48" s="32">
        <f t="shared" si="11"/>
        <v>6.4638783269961975</v>
      </c>
      <c r="W48" s="35">
        <v>9</v>
      </c>
      <c r="X48" s="32">
        <f t="shared" si="12"/>
        <v>3.4220532319391634</v>
      </c>
      <c r="Y48" s="35">
        <v>8</v>
      </c>
      <c r="Z48" s="32">
        <f t="shared" si="13"/>
        <v>3.041825095057034</v>
      </c>
      <c r="AA48" s="35">
        <v>65</v>
      </c>
      <c r="AB48" s="32">
        <f t="shared" si="14"/>
        <v>24.714828897338403</v>
      </c>
      <c r="AC48" s="32">
        <f t="shared" si="15"/>
        <v>812.5</v>
      </c>
      <c r="AD48" s="35">
        <v>62</v>
      </c>
      <c r="AE48" s="32">
        <f t="shared" si="16"/>
        <v>23.574144486692013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285</v>
      </c>
      <c r="D49" s="35">
        <v>274</v>
      </c>
      <c r="E49" s="32">
        <f t="shared" si="2"/>
        <v>96.140350877192986</v>
      </c>
      <c r="F49" s="35">
        <v>145</v>
      </c>
      <c r="G49" s="32">
        <f t="shared" si="3"/>
        <v>52.919708029197075</v>
      </c>
      <c r="H49" s="106">
        <f t="shared" si="0"/>
        <v>219</v>
      </c>
      <c r="I49" s="32">
        <f t="shared" si="4"/>
        <v>79.927007299270073</v>
      </c>
      <c r="J49" s="32">
        <f t="shared" si="5"/>
        <v>76.84210526315789</v>
      </c>
      <c r="K49" s="35">
        <v>86</v>
      </c>
      <c r="L49" s="32">
        <f t="shared" si="6"/>
        <v>31.386861313868614</v>
      </c>
      <c r="M49" s="35">
        <v>133</v>
      </c>
      <c r="N49" s="32">
        <f t="shared" si="7"/>
        <v>48.540145985401459</v>
      </c>
      <c r="O49" s="35">
        <f t="shared" si="19"/>
        <v>55</v>
      </c>
      <c r="P49" s="32">
        <f t="shared" si="8"/>
        <v>20.072992700729927</v>
      </c>
      <c r="Q49" s="35">
        <v>1</v>
      </c>
      <c r="R49" s="32">
        <f t="shared" si="9"/>
        <v>1.8181818181818181</v>
      </c>
      <c r="S49" s="35">
        <v>31</v>
      </c>
      <c r="T49" s="32">
        <f t="shared" si="10"/>
        <v>11.313868613138686</v>
      </c>
      <c r="U49" s="35">
        <v>25</v>
      </c>
      <c r="V49" s="32">
        <f t="shared" si="11"/>
        <v>9.1240875912408761</v>
      </c>
      <c r="W49" s="35">
        <v>2</v>
      </c>
      <c r="X49" s="32">
        <f t="shared" si="12"/>
        <v>0.72992700729927007</v>
      </c>
      <c r="Y49" s="35">
        <v>31</v>
      </c>
      <c r="Z49" s="32">
        <f t="shared" si="13"/>
        <v>11.313868613138686</v>
      </c>
      <c r="AA49" s="35">
        <v>6</v>
      </c>
      <c r="AB49" s="32">
        <f t="shared" si="14"/>
        <v>2.1897810218978102</v>
      </c>
      <c r="AC49" s="32">
        <f t="shared" si="15"/>
        <v>19.35483870967742</v>
      </c>
      <c r="AD49" s="35">
        <v>1</v>
      </c>
      <c r="AE49" s="32">
        <f t="shared" si="16"/>
        <v>0.36496350364963503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251</v>
      </c>
      <c r="D50" s="35">
        <v>251</v>
      </c>
      <c r="E50" s="32">
        <f t="shared" si="2"/>
        <v>100</v>
      </c>
      <c r="F50" s="35">
        <v>169</v>
      </c>
      <c r="G50" s="32">
        <f t="shared" si="3"/>
        <v>67.330677290836647</v>
      </c>
      <c r="H50" s="106">
        <f t="shared" si="0"/>
        <v>160</v>
      </c>
      <c r="I50" s="32">
        <f t="shared" si="4"/>
        <v>63.745019920318725</v>
      </c>
      <c r="J50" s="32">
        <f t="shared" si="5"/>
        <v>63.745019920318725</v>
      </c>
      <c r="K50" s="35">
        <v>79</v>
      </c>
      <c r="L50" s="32">
        <f t="shared" si="6"/>
        <v>31.474103585657371</v>
      </c>
      <c r="M50" s="35">
        <v>81</v>
      </c>
      <c r="N50" s="32">
        <f t="shared" si="7"/>
        <v>32.270916334661351</v>
      </c>
      <c r="O50" s="35">
        <f t="shared" si="19"/>
        <v>91</v>
      </c>
      <c r="P50" s="32">
        <f t="shared" si="8"/>
        <v>36.254980079681275</v>
      </c>
      <c r="Q50" s="35">
        <v>2</v>
      </c>
      <c r="R50" s="32">
        <f t="shared" si="9"/>
        <v>2.197802197802198</v>
      </c>
      <c r="S50" s="35">
        <v>27</v>
      </c>
      <c r="T50" s="32">
        <f t="shared" si="10"/>
        <v>10.756972111553784</v>
      </c>
      <c r="U50" s="35">
        <v>13</v>
      </c>
      <c r="V50" s="32">
        <f t="shared" si="11"/>
        <v>5.1792828685258963</v>
      </c>
      <c r="W50" s="35">
        <v>0</v>
      </c>
      <c r="X50" s="32">
        <f t="shared" si="12"/>
        <v>0</v>
      </c>
      <c r="Y50" s="35">
        <v>28</v>
      </c>
      <c r="Z50" s="32">
        <f t="shared" si="13"/>
        <v>11.155378486055776</v>
      </c>
      <c r="AA50" s="35">
        <v>3</v>
      </c>
      <c r="AB50" s="32">
        <f t="shared" si="14"/>
        <v>1.1952191235059761</v>
      </c>
      <c r="AC50" s="32">
        <f t="shared" si="15"/>
        <v>10.714285714285714</v>
      </c>
      <c r="AD50" s="35">
        <v>28</v>
      </c>
      <c r="AE50" s="32">
        <f t="shared" si="16"/>
        <v>11.155378486055776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288</v>
      </c>
      <c r="D51" s="35">
        <v>265</v>
      </c>
      <c r="E51" s="32">
        <f t="shared" si="2"/>
        <v>92.013888888888886</v>
      </c>
      <c r="F51" s="35">
        <v>202</v>
      </c>
      <c r="G51" s="32">
        <f t="shared" si="3"/>
        <v>76.226415094339629</v>
      </c>
      <c r="H51" s="106">
        <f t="shared" si="0"/>
        <v>243</v>
      </c>
      <c r="I51" s="32">
        <f t="shared" si="4"/>
        <v>91.698113207547166</v>
      </c>
      <c r="J51" s="32">
        <f t="shared" si="5"/>
        <v>84.375</v>
      </c>
      <c r="K51" s="35">
        <v>93</v>
      </c>
      <c r="L51" s="32">
        <f t="shared" si="6"/>
        <v>35.094339622641506</v>
      </c>
      <c r="M51" s="35">
        <v>150</v>
      </c>
      <c r="N51" s="32">
        <f t="shared" si="7"/>
        <v>56.60377358490566</v>
      </c>
      <c r="O51" s="35">
        <f t="shared" si="19"/>
        <v>22</v>
      </c>
      <c r="P51" s="32">
        <f t="shared" si="8"/>
        <v>8.3018867924528301</v>
      </c>
      <c r="Q51" s="35">
        <v>1</v>
      </c>
      <c r="R51" s="32">
        <f t="shared" si="9"/>
        <v>4.5454545454545459</v>
      </c>
      <c r="S51" s="35">
        <v>14</v>
      </c>
      <c r="T51" s="32">
        <f t="shared" si="10"/>
        <v>5.2830188679245289</v>
      </c>
      <c r="U51" s="35">
        <v>15</v>
      </c>
      <c r="V51" s="32">
        <f t="shared" si="11"/>
        <v>5.6603773584905666</v>
      </c>
      <c r="W51" s="35">
        <v>9</v>
      </c>
      <c r="X51" s="32">
        <f t="shared" si="12"/>
        <v>3.3962264150943398</v>
      </c>
      <c r="Y51" s="35">
        <v>21</v>
      </c>
      <c r="Z51" s="32">
        <f t="shared" si="13"/>
        <v>7.9245283018867925</v>
      </c>
      <c r="AA51" s="35">
        <v>11</v>
      </c>
      <c r="AB51" s="32">
        <f t="shared" si="14"/>
        <v>4.1509433962264151</v>
      </c>
      <c r="AC51" s="32">
        <f t="shared" si="15"/>
        <v>52.380952380952387</v>
      </c>
      <c r="AD51" s="35">
        <v>12</v>
      </c>
      <c r="AE51" s="32">
        <f t="shared" si="16"/>
        <v>4.5283018867924527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98</v>
      </c>
      <c r="D52" s="35">
        <v>89</v>
      </c>
      <c r="E52" s="32">
        <f t="shared" si="2"/>
        <v>90.816326530612244</v>
      </c>
      <c r="F52" s="35">
        <v>39</v>
      </c>
      <c r="G52" s="32">
        <f t="shared" si="3"/>
        <v>43.820224719101127</v>
      </c>
      <c r="H52" s="106">
        <f t="shared" si="0"/>
        <v>86</v>
      </c>
      <c r="I52" s="32">
        <f t="shared" si="4"/>
        <v>96.629213483146074</v>
      </c>
      <c r="J52" s="32">
        <f t="shared" si="5"/>
        <v>87.755102040816325</v>
      </c>
      <c r="K52" s="35">
        <v>35</v>
      </c>
      <c r="L52" s="32">
        <f t="shared" si="6"/>
        <v>39.325842696629216</v>
      </c>
      <c r="M52" s="35">
        <v>51</v>
      </c>
      <c r="N52" s="32">
        <f t="shared" si="7"/>
        <v>57.303370786516851</v>
      </c>
      <c r="O52" s="35">
        <f t="shared" si="19"/>
        <v>3</v>
      </c>
      <c r="P52" s="32">
        <f t="shared" si="8"/>
        <v>3.3707865168539324</v>
      </c>
      <c r="Q52" s="35">
        <v>0</v>
      </c>
      <c r="R52" s="32">
        <f t="shared" si="9"/>
        <v>0</v>
      </c>
      <c r="S52" s="35">
        <v>18</v>
      </c>
      <c r="T52" s="32">
        <f t="shared" si="10"/>
        <v>20.224719101123593</v>
      </c>
      <c r="U52" s="35">
        <v>9</v>
      </c>
      <c r="V52" s="32">
        <f t="shared" si="11"/>
        <v>10.112359550561797</v>
      </c>
      <c r="W52" s="35">
        <v>5</v>
      </c>
      <c r="X52" s="32">
        <f t="shared" si="12"/>
        <v>5.6179775280898872</v>
      </c>
      <c r="Y52" s="35">
        <v>17</v>
      </c>
      <c r="Z52" s="32">
        <f t="shared" si="13"/>
        <v>19.101123595505616</v>
      </c>
      <c r="AA52" s="35">
        <v>2</v>
      </c>
      <c r="AB52" s="32">
        <f t="shared" si="14"/>
        <v>2.2471910112359552</v>
      </c>
      <c r="AC52" s="32">
        <f t="shared" si="15"/>
        <v>11.76470588235294</v>
      </c>
      <c r="AD52" s="35">
        <v>17</v>
      </c>
      <c r="AE52" s="32">
        <f t="shared" si="16"/>
        <v>19.101123595505616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131</v>
      </c>
      <c r="D53" s="35">
        <v>123</v>
      </c>
      <c r="E53" s="32">
        <f t="shared" si="2"/>
        <v>93.893129770992374</v>
      </c>
      <c r="F53" s="35">
        <v>48</v>
      </c>
      <c r="G53" s="32">
        <f t="shared" si="3"/>
        <v>39.024390243902438</v>
      </c>
      <c r="H53" s="106">
        <f t="shared" si="0"/>
        <v>113</v>
      </c>
      <c r="I53" s="32">
        <f t="shared" si="4"/>
        <v>91.869918699186996</v>
      </c>
      <c r="J53" s="32">
        <f t="shared" si="5"/>
        <v>86.25954198473282</v>
      </c>
      <c r="K53" s="35">
        <v>67</v>
      </c>
      <c r="L53" s="32">
        <f t="shared" si="6"/>
        <v>54.471544715447152</v>
      </c>
      <c r="M53" s="35">
        <v>46</v>
      </c>
      <c r="N53" s="32">
        <f t="shared" si="7"/>
        <v>37.398373983739837</v>
      </c>
      <c r="O53" s="35">
        <f t="shared" si="19"/>
        <v>10</v>
      </c>
      <c r="P53" s="32">
        <f t="shared" si="8"/>
        <v>8.1300813008130071</v>
      </c>
      <c r="Q53" s="35">
        <v>2</v>
      </c>
      <c r="R53" s="32">
        <f t="shared" si="9"/>
        <v>20</v>
      </c>
      <c r="S53" s="35">
        <v>22</v>
      </c>
      <c r="T53" s="32">
        <f t="shared" si="10"/>
        <v>17.886178861788618</v>
      </c>
      <c r="U53" s="35">
        <v>8</v>
      </c>
      <c r="V53" s="32">
        <f t="shared" si="11"/>
        <v>6.5040650406504072</v>
      </c>
      <c r="W53" s="35">
        <v>2</v>
      </c>
      <c r="X53" s="32">
        <f t="shared" si="12"/>
        <v>1.6260162601626018</v>
      </c>
      <c r="Y53" s="35">
        <v>12</v>
      </c>
      <c r="Z53" s="32">
        <f t="shared" si="13"/>
        <v>9.7560975609756095</v>
      </c>
      <c r="AA53" s="35">
        <v>1</v>
      </c>
      <c r="AB53" s="32">
        <f t="shared" si="14"/>
        <v>0.81300813008130091</v>
      </c>
      <c r="AC53" s="32">
        <f t="shared" si="15"/>
        <v>8.3333333333333321</v>
      </c>
      <c r="AD53" s="35">
        <v>12</v>
      </c>
      <c r="AE53" s="32">
        <f t="shared" si="16"/>
        <v>9.7560975609756095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65</v>
      </c>
      <c r="D54" s="35">
        <v>63</v>
      </c>
      <c r="E54" s="32">
        <f t="shared" si="2"/>
        <v>96.92307692307692</v>
      </c>
      <c r="F54" s="35">
        <v>31</v>
      </c>
      <c r="G54" s="32">
        <f t="shared" si="3"/>
        <v>49.206349206349202</v>
      </c>
      <c r="H54" s="106">
        <f t="shared" si="0"/>
        <v>63</v>
      </c>
      <c r="I54" s="32">
        <f t="shared" si="4"/>
        <v>100</v>
      </c>
      <c r="J54" s="32">
        <f t="shared" si="5"/>
        <v>96.92307692307692</v>
      </c>
      <c r="K54" s="35">
        <v>35</v>
      </c>
      <c r="L54" s="32">
        <f t="shared" si="6"/>
        <v>55.555555555555557</v>
      </c>
      <c r="M54" s="35">
        <v>28</v>
      </c>
      <c r="N54" s="32">
        <f t="shared" si="7"/>
        <v>44.444444444444443</v>
      </c>
      <c r="O54" s="35">
        <f t="shared" si="19"/>
        <v>0</v>
      </c>
      <c r="P54" s="32">
        <f t="shared" si="8"/>
        <v>0</v>
      </c>
      <c r="Q54" s="35">
        <v>0</v>
      </c>
      <c r="R54" s="32">
        <f t="shared" si="9"/>
        <v>0</v>
      </c>
      <c r="S54" s="35">
        <v>12</v>
      </c>
      <c r="T54" s="32">
        <f t="shared" si="10"/>
        <v>19.047619047619047</v>
      </c>
      <c r="U54" s="35">
        <v>1</v>
      </c>
      <c r="V54" s="32">
        <f t="shared" si="11"/>
        <v>1.5873015873015872</v>
      </c>
      <c r="W54" s="35">
        <v>3</v>
      </c>
      <c r="X54" s="32">
        <f t="shared" si="12"/>
        <v>4.7619047619047619</v>
      </c>
      <c r="Y54" s="35">
        <v>3</v>
      </c>
      <c r="Z54" s="32">
        <f t="shared" si="13"/>
        <v>4.7619047619047619</v>
      </c>
      <c r="AA54" s="35">
        <v>2</v>
      </c>
      <c r="AB54" s="32">
        <f t="shared" si="14"/>
        <v>3.1746031746031744</v>
      </c>
      <c r="AC54" s="32">
        <f t="shared" si="15"/>
        <v>66.666666666666657</v>
      </c>
      <c r="AD54" s="35">
        <v>1</v>
      </c>
      <c r="AE54" s="32">
        <f t="shared" si="16"/>
        <v>1.5873015873015872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1761.5</v>
      </c>
      <c r="D55" s="10">
        <f>SUM(D56:D63)</f>
        <v>1696</v>
      </c>
      <c r="E55" s="43">
        <f>IF(C55=0,0,D55/C55*100)</f>
        <v>96.281578200397391</v>
      </c>
      <c r="F55" s="10">
        <f>SUM(F56:F63)</f>
        <v>886</v>
      </c>
      <c r="G55" s="43">
        <f>IF(D55=0,0,F55/D55*100)</f>
        <v>52.240566037735846</v>
      </c>
      <c r="H55" s="61">
        <f>SUM(H56:H63)</f>
        <v>1477</v>
      </c>
      <c r="I55" s="43">
        <f>IF(D55=0,0,H55/D55*100)</f>
        <v>87.087264150943398</v>
      </c>
      <c r="J55" s="43">
        <f>IF(C55=0,0,H55/C55*100)</f>
        <v>83.848992336077217</v>
      </c>
      <c r="K55" s="10">
        <f>SUM(K56:K63)</f>
        <v>770</v>
      </c>
      <c r="L55" s="43">
        <f>IF(D55=0,0,K55/D55*100)</f>
        <v>45.400943396226417</v>
      </c>
      <c r="M55" s="10">
        <f>SUM(M56:M63)</f>
        <v>707</v>
      </c>
      <c r="N55" s="43">
        <f>IF(D55=0,0,M55/D55*100)</f>
        <v>41.686320754716981</v>
      </c>
      <c r="O55" s="10">
        <f>SUM(O56:O63)</f>
        <v>219</v>
      </c>
      <c r="P55" s="43">
        <f>IF(D55=0,0,O55/D55*100)</f>
        <v>12.912735849056602</v>
      </c>
      <c r="Q55" s="10">
        <f>SUM(Q56:Q63)</f>
        <v>45</v>
      </c>
      <c r="R55" s="43">
        <f t="shared" si="9"/>
        <v>20.547945205479451</v>
      </c>
      <c r="S55" s="10">
        <f>SUM(S56:S63)</f>
        <v>325</v>
      </c>
      <c r="T55" s="43">
        <f>IF(D55=0,0,S55/D55*100)</f>
        <v>19.162735849056602</v>
      </c>
      <c r="U55" s="10">
        <f>SUM(U56:U63)</f>
        <v>220</v>
      </c>
      <c r="V55" s="43">
        <f t="shared" si="11"/>
        <v>12.971698113207546</v>
      </c>
      <c r="W55" s="10">
        <f>SUM(W56:W63)</f>
        <v>78</v>
      </c>
      <c r="X55" s="43">
        <f>IF(D55=0,0,W55/D55*100)</f>
        <v>4.5990566037735849</v>
      </c>
      <c r="Y55" s="10">
        <f>SUM(Y56:Y63)</f>
        <v>341</v>
      </c>
      <c r="Z55" s="43">
        <f>IF(D55=0,0,Y55/D55*100)</f>
        <v>20.106132075471699</v>
      </c>
      <c r="AA55" s="10">
        <f>SUM(AA56:AA63)</f>
        <v>37</v>
      </c>
      <c r="AB55" s="43">
        <f>IF(D55=0,0,AA55/D55*100)</f>
        <v>2.1816037735849054</v>
      </c>
      <c r="AC55" s="43">
        <f>IF(Y55=0,0,AA55/Y55*100)</f>
        <v>10.850439882697946</v>
      </c>
      <c r="AD55" s="10">
        <f>SUM(AD56:AD63)</f>
        <v>284</v>
      </c>
      <c r="AE55" s="43">
        <f t="shared" si="16"/>
        <v>16.745283018867923</v>
      </c>
      <c r="AF55" s="10">
        <f>SUM(AF56:AF63)</f>
        <v>1</v>
      </c>
      <c r="AG55" s="43">
        <f>IF(D55=0,0,AF55/D55*100)</f>
        <v>5.8962264150943397E-2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20</v>
      </c>
      <c r="D56" s="35">
        <v>18</v>
      </c>
      <c r="E56" s="32">
        <f t="shared" si="2"/>
        <v>90</v>
      </c>
      <c r="F56" s="35">
        <v>9</v>
      </c>
      <c r="G56" s="32">
        <f t="shared" si="3"/>
        <v>50</v>
      </c>
      <c r="H56" s="106">
        <f t="shared" si="0"/>
        <v>18</v>
      </c>
      <c r="I56" s="32">
        <f t="shared" si="4"/>
        <v>100</v>
      </c>
      <c r="J56" s="32">
        <f t="shared" si="5"/>
        <v>90</v>
      </c>
      <c r="K56" s="35">
        <v>11</v>
      </c>
      <c r="L56" s="32">
        <f t="shared" si="6"/>
        <v>61.111111111111114</v>
      </c>
      <c r="M56" s="35">
        <v>7</v>
      </c>
      <c r="N56" s="32">
        <f t="shared" si="7"/>
        <v>38.888888888888893</v>
      </c>
      <c r="O56" s="35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0</v>
      </c>
      <c r="T56" s="32">
        <f t="shared" si="10"/>
        <v>0</v>
      </c>
      <c r="U56" s="35">
        <v>2</v>
      </c>
      <c r="V56" s="32">
        <f t="shared" si="11"/>
        <v>11.111111111111111</v>
      </c>
      <c r="W56" s="35">
        <v>0</v>
      </c>
      <c r="X56" s="32">
        <f t="shared" si="12"/>
        <v>0</v>
      </c>
      <c r="Y56" s="35">
        <v>3</v>
      </c>
      <c r="Z56" s="32">
        <f t="shared" si="13"/>
        <v>16.666666666666664</v>
      </c>
      <c r="AA56" s="35">
        <v>0</v>
      </c>
      <c r="AB56" s="32">
        <f t="shared" si="14"/>
        <v>0</v>
      </c>
      <c r="AC56" s="32">
        <f t="shared" si="15"/>
        <v>0</v>
      </c>
      <c r="AD56" s="35">
        <v>0</v>
      </c>
      <c r="AE56" s="32">
        <f t="shared" si="16"/>
        <v>0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28</v>
      </c>
      <c r="D57" s="35">
        <v>24</v>
      </c>
      <c r="E57" s="32">
        <f t="shared" si="2"/>
        <v>85.714285714285708</v>
      </c>
      <c r="F57" s="35">
        <v>5</v>
      </c>
      <c r="G57" s="32">
        <f t="shared" si="3"/>
        <v>20.833333333333336</v>
      </c>
      <c r="H57" s="106">
        <f t="shared" si="0"/>
        <v>20</v>
      </c>
      <c r="I57" s="32">
        <f t="shared" si="4"/>
        <v>83.333333333333343</v>
      </c>
      <c r="J57" s="32">
        <f t="shared" si="5"/>
        <v>71.428571428571431</v>
      </c>
      <c r="K57" s="35">
        <v>6</v>
      </c>
      <c r="L57" s="32">
        <f t="shared" si="6"/>
        <v>25</v>
      </c>
      <c r="M57" s="35">
        <v>14</v>
      </c>
      <c r="N57" s="32">
        <f t="shared" si="7"/>
        <v>58.333333333333336</v>
      </c>
      <c r="O57" s="35">
        <f t="shared" si="20"/>
        <v>4</v>
      </c>
      <c r="P57" s="32">
        <f t="shared" si="8"/>
        <v>16.666666666666664</v>
      </c>
      <c r="Q57" s="35">
        <v>0</v>
      </c>
      <c r="R57" s="32">
        <f t="shared" si="9"/>
        <v>0</v>
      </c>
      <c r="S57" s="35">
        <v>2</v>
      </c>
      <c r="T57" s="32">
        <f t="shared" si="10"/>
        <v>8.3333333333333321</v>
      </c>
      <c r="U57" s="35">
        <v>3</v>
      </c>
      <c r="V57" s="32">
        <f t="shared" si="11"/>
        <v>12.5</v>
      </c>
      <c r="W57" s="35">
        <v>1</v>
      </c>
      <c r="X57" s="32">
        <f t="shared" si="12"/>
        <v>4.1666666666666661</v>
      </c>
      <c r="Y57" s="35">
        <v>4</v>
      </c>
      <c r="Z57" s="32">
        <f t="shared" si="13"/>
        <v>16.666666666666664</v>
      </c>
      <c r="AA57" s="35">
        <v>0</v>
      </c>
      <c r="AB57" s="32">
        <f t="shared" si="14"/>
        <v>0</v>
      </c>
      <c r="AC57" s="32">
        <f t="shared" si="15"/>
        <v>0</v>
      </c>
      <c r="AD57" s="35">
        <v>1</v>
      </c>
      <c r="AE57" s="32">
        <f t="shared" si="16"/>
        <v>4.1666666666666661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72</v>
      </c>
      <c r="D58" s="35">
        <v>72</v>
      </c>
      <c r="E58" s="32">
        <f t="shared" si="2"/>
        <v>100</v>
      </c>
      <c r="F58" s="35">
        <v>25</v>
      </c>
      <c r="G58" s="32">
        <f t="shared" si="3"/>
        <v>34.722222222222221</v>
      </c>
      <c r="H58" s="106">
        <f t="shared" si="0"/>
        <v>72</v>
      </c>
      <c r="I58" s="32">
        <f t="shared" si="4"/>
        <v>100</v>
      </c>
      <c r="J58" s="32">
        <f t="shared" si="5"/>
        <v>100</v>
      </c>
      <c r="K58" s="35">
        <v>50</v>
      </c>
      <c r="L58" s="32">
        <f t="shared" si="6"/>
        <v>69.444444444444443</v>
      </c>
      <c r="M58" s="35">
        <v>22</v>
      </c>
      <c r="N58" s="32">
        <f t="shared" si="7"/>
        <v>30.555555555555557</v>
      </c>
      <c r="O58" s="35">
        <f t="shared" si="20"/>
        <v>0</v>
      </c>
      <c r="P58" s="32">
        <f t="shared" si="8"/>
        <v>0</v>
      </c>
      <c r="Q58" s="35">
        <v>0</v>
      </c>
      <c r="R58" s="32">
        <f t="shared" si="9"/>
        <v>0</v>
      </c>
      <c r="S58" s="35">
        <v>3</v>
      </c>
      <c r="T58" s="32">
        <f t="shared" si="10"/>
        <v>4.1666666666666661</v>
      </c>
      <c r="U58" s="35">
        <v>1</v>
      </c>
      <c r="V58" s="32">
        <f t="shared" si="11"/>
        <v>1.3888888888888888</v>
      </c>
      <c r="W58" s="35">
        <v>2</v>
      </c>
      <c r="X58" s="32">
        <f t="shared" si="12"/>
        <v>2.7777777777777777</v>
      </c>
      <c r="Y58" s="35">
        <v>14</v>
      </c>
      <c r="Z58" s="32">
        <f t="shared" si="13"/>
        <v>19.444444444444446</v>
      </c>
      <c r="AA58" s="35">
        <v>1</v>
      </c>
      <c r="AB58" s="32">
        <f t="shared" si="14"/>
        <v>1.3888888888888888</v>
      </c>
      <c r="AC58" s="32">
        <f t="shared" si="15"/>
        <v>7.1428571428571423</v>
      </c>
      <c r="AD58" s="35">
        <v>1</v>
      </c>
      <c r="AE58" s="32">
        <f t="shared" si="16"/>
        <v>1.3888888888888888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0</v>
      </c>
      <c r="D59" s="35">
        <v>0</v>
      </c>
      <c r="E59" s="32">
        <f t="shared" si="2"/>
        <v>0</v>
      </c>
      <c r="F59" s="35">
        <v>0</v>
      </c>
      <c r="G59" s="32">
        <f t="shared" si="3"/>
        <v>0</v>
      </c>
      <c r="H59" s="106">
        <f t="shared" si="0"/>
        <v>0</v>
      </c>
      <c r="I59" s="32">
        <f t="shared" si="4"/>
        <v>0</v>
      </c>
      <c r="J59" s="32">
        <f t="shared" si="5"/>
        <v>0</v>
      </c>
      <c r="K59" s="35">
        <v>0</v>
      </c>
      <c r="L59" s="32">
        <f t="shared" si="6"/>
        <v>0</v>
      </c>
      <c r="M59" s="35">
        <v>0</v>
      </c>
      <c r="N59" s="32">
        <f t="shared" si="7"/>
        <v>0</v>
      </c>
      <c r="O59" s="35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0</v>
      </c>
      <c r="T59" s="32">
        <f t="shared" si="10"/>
        <v>0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0</v>
      </c>
      <c r="Z59" s="32">
        <f t="shared" si="13"/>
        <v>0</v>
      </c>
      <c r="AA59" s="35">
        <v>0</v>
      </c>
      <c r="AB59" s="32">
        <f t="shared" si="14"/>
        <v>0</v>
      </c>
      <c r="AC59" s="32">
        <f t="shared" si="15"/>
        <v>0</v>
      </c>
      <c r="AD59" s="35">
        <v>0</v>
      </c>
      <c r="AE59" s="32">
        <f t="shared" si="16"/>
        <v>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926</v>
      </c>
      <c r="D60" s="35">
        <v>959</v>
      </c>
      <c r="E60" s="32">
        <f t="shared" si="2"/>
        <v>103.56371490280777</v>
      </c>
      <c r="F60" s="35">
        <v>488</v>
      </c>
      <c r="G60" s="32">
        <f t="shared" si="3"/>
        <v>50.886339937434833</v>
      </c>
      <c r="H60" s="106">
        <f t="shared" si="0"/>
        <v>819</v>
      </c>
      <c r="I60" s="32">
        <f t="shared" si="4"/>
        <v>85.40145985401459</v>
      </c>
      <c r="J60" s="32">
        <f t="shared" si="5"/>
        <v>88.444924406047519</v>
      </c>
      <c r="K60" s="35">
        <v>457</v>
      </c>
      <c r="L60" s="32">
        <f t="shared" si="6"/>
        <v>47.653806047966626</v>
      </c>
      <c r="M60" s="35">
        <v>362</v>
      </c>
      <c r="N60" s="32">
        <f t="shared" si="7"/>
        <v>37.747653806047964</v>
      </c>
      <c r="O60" s="35">
        <f t="shared" si="20"/>
        <v>140</v>
      </c>
      <c r="P60" s="32">
        <f t="shared" si="8"/>
        <v>14.5985401459854</v>
      </c>
      <c r="Q60" s="35">
        <v>8</v>
      </c>
      <c r="R60" s="32">
        <f t="shared" si="9"/>
        <v>5.7142857142857144</v>
      </c>
      <c r="S60" s="35">
        <v>191</v>
      </c>
      <c r="T60" s="32">
        <f t="shared" si="10"/>
        <v>19.916579770594371</v>
      </c>
      <c r="U60" s="35">
        <v>81</v>
      </c>
      <c r="V60" s="32">
        <f t="shared" si="11"/>
        <v>8.4462982273201241</v>
      </c>
      <c r="W60" s="35">
        <v>11</v>
      </c>
      <c r="X60" s="32">
        <f t="shared" si="12"/>
        <v>1.1470281543274243</v>
      </c>
      <c r="Y60" s="35">
        <v>200</v>
      </c>
      <c r="Z60" s="32">
        <f t="shared" si="13"/>
        <v>20.855057351407716</v>
      </c>
      <c r="AA60" s="35">
        <v>11</v>
      </c>
      <c r="AB60" s="32">
        <f t="shared" si="14"/>
        <v>1.1470281543274243</v>
      </c>
      <c r="AC60" s="32">
        <f t="shared" si="15"/>
        <v>5.5</v>
      </c>
      <c r="AD60" s="35">
        <v>179</v>
      </c>
      <c r="AE60" s="32">
        <f t="shared" si="16"/>
        <v>18.665276329509904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412</v>
      </c>
      <c r="D61" s="35">
        <v>359</v>
      </c>
      <c r="E61" s="32">
        <f t="shared" si="2"/>
        <v>87.135922330097088</v>
      </c>
      <c r="F61" s="35">
        <v>239</v>
      </c>
      <c r="G61" s="32">
        <f t="shared" si="3"/>
        <v>66.573816155988865</v>
      </c>
      <c r="H61" s="106">
        <f t="shared" si="0"/>
        <v>310</v>
      </c>
      <c r="I61" s="32">
        <f t="shared" si="4"/>
        <v>86.350974930362113</v>
      </c>
      <c r="J61" s="32">
        <f t="shared" si="5"/>
        <v>75.242718446601941</v>
      </c>
      <c r="K61" s="35">
        <v>123</v>
      </c>
      <c r="L61" s="32">
        <f t="shared" si="6"/>
        <v>34.261838440111418</v>
      </c>
      <c r="M61" s="35">
        <v>187</v>
      </c>
      <c r="N61" s="32">
        <f t="shared" si="7"/>
        <v>52.089136490250695</v>
      </c>
      <c r="O61" s="35">
        <f t="shared" si="20"/>
        <v>49</v>
      </c>
      <c r="P61" s="32">
        <f t="shared" si="8"/>
        <v>13.649025069637883</v>
      </c>
      <c r="Q61" s="35">
        <v>26</v>
      </c>
      <c r="R61" s="32">
        <f t="shared" si="9"/>
        <v>53.061224489795919</v>
      </c>
      <c r="S61" s="35">
        <v>76</v>
      </c>
      <c r="T61" s="32">
        <f t="shared" si="10"/>
        <v>21.16991643454039</v>
      </c>
      <c r="U61" s="35">
        <v>112</v>
      </c>
      <c r="V61" s="32">
        <f t="shared" si="11"/>
        <v>31.197771587743734</v>
      </c>
      <c r="W61" s="35">
        <v>58</v>
      </c>
      <c r="X61" s="32">
        <f t="shared" si="12"/>
        <v>16.15598885793872</v>
      </c>
      <c r="Y61" s="35">
        <v>61</v>
      </c>
      <c r="Z61" s="32">
        <f t="shared" si="13"/>
        <v>16.991643454038996</v>
      </c>
      <c r="AA61" s="35">
        <v>16</v>
      </c>
      <c r="AB61" s="32">
        <f t="shared" si="14"/>
        <v>4.4568245125348191</v>
      </c>
      <c r="AC61" s="32">
        <f t="shared" si="15"/>
        <v>26.229508196721312</v>
      </c>
      <c r="AD61" s="35">
        <v>66</v>
      </c>
      <c r="AE61" s="32">
        <f t="shared" si="16"/>
        <v>18.384401114206128</v>
      </c>
      <c r="AF61" s="35">
        <v>1</v>
      </c>
      <c r="AG61" s="32">
        <f t="shared" si="17"/>
        <v>0.2785515320334262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75.5</v>
      </c>
      <c r="D62" s="35">
        <v>67</v>
      </c>
      <c r="E62" s="32">
        <f t="shared" si="2"/>
        <v>88.741721854304629</v>
      </c>
      <c r="F62" s="35">
        <v>34</v>
      </c>
      <c r="G62" s="32">
        <f t="shared" si="3"/>
        <v>50.746268656716417</v>
      </c>
      <c r="H62" s="106">
        <f t="shared" si="0"/>
        <v>56</v>
      </c>
      <c r="I62" s="32">
        <f t="shared" si="4"/>
        <v>83.582089552238799</v>
      </c>
      <c r="J62" s="32">
        <f t="shared" si="5"/>
        <v>74.172185430463571</v>
      </c>
      <c r="K62" s="35">
        <v>25</v>
      </c>
      <c r="L62" s="32">
        <f t="shared" si="6"/>
        <v>37.313432835820898</v>
      </c>
      <c r="M62" s="35">
        <v>31</v>
      </c>
      <c r="N62" s="32">
        <f t="shared" si="7"/>
        <v>46.268656716417908</v>
      </c>
      <c r="O62" s="35">
        <f t="shared" si="20"/>
        <v>11</v>
      </c>
      <c r="P62" s="32">
        <f t="shared" si="8"/>
        <v>16.417910447761194</v>
      </c>
      <c r="Q62" s="35">
        <v>2</v>
      </c>
      <c r="R62" s="32">
        <f t="shared" si="9"/>
        <v>18.181818181818183</v>
      </c>
      <c r="S62" s="35">
        <v>12</v>
      </c>
      <c r="T62" s="32">
        <f t="shared" si="10"/>
        <v>17.910447761194028</v>
      </c>
      <c r="U62" s="35">
        <v>8</v>
      </c>
      <c r="V62" s="32">
        <f t="shared" si="11"/>
        <v>11.940298507462686</v>
      </c>
      <c r="W62" s="35">
        <v>0</v>
      </c>
      <c r="X62" s="32">
        <f t="shared" si="12"/>
        <v>0</v>
      </c>
      <c r="Y62" s="35">
        <v>16</v>
      </c>
      <c r="Z62" s="32">
        <f t="shared" si="13"/>
        <v>23.880597014925371</v>
      </c>
      <c r="AA62" s="35">
        <v>3</v>
      </c>
      <c r="AB62" s="32">
        <f t="shared" si="14"/>
        <v>4.4776119402985071</v>
      </c>
      <c r="AC62" s="32">
        <f t="shared" si="15"/>
        <v>18.75</v>
      </c>
      <c r="AD62" s="35">
        <v>9</v>
      </c>
      <c r="AE62" s="32">
        <f t="shared" si="16"/>
        <v>13.432835820895523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228</v>
      </c>
      <c r="D63" s="35">
        <v>197</v>
      </c>
      <c r="E63" s="32">
        <f t="shared" si="2"/>
        <v>86.403508771929822</v>
      </c>
      <c r="F63" s="35">
        <v>86</v>
      </c>
      <c r="G63" s="32">
        <f t="shared" si="3"/>
        <v>43.654822335025379</v>
      </c>
      <c r="H63" s="106">
        <f t="shared" si="0"/>
        <v>182</v>
      </c>
      <c r="I63" s="32">
        <f t="shared" si="4"/>
        <v>92.385786802030452</v>
      </c>
      <c r="J63" s="32">
        <f t="shared" si="5"/>
        <v>79.824561403508781</v>
      </c>
      <c r="K63" s="35">
        <v>98</v>
      </c>
      <c r="L63" s="32">
        <f t="shared" si="6"/>
        <v>49.746192893401016</v>
      </c>
      <c r="M63" s="35">
        <v>84</v>
      </c>
      <c r="N63" s="32">
        <f t="shared" si="7"/>
        <v>42.639593908629443</v>
      </c>
      <c r="O63" s="35">
        <f t="shared" si="20"/>
        <v>15</v>
      </c>
      <c r="P63" s="32">
        <f t="shared" si="8"/>
        <v>7.6142131979695442</v>
      </c>
      <c r="Q63" s="35">
        <v>9</v>
      </c>
      <c r="R63" s="32">
        <f t="shared" si="9"/>
        <v>60</v>
      </c>
      <c r="S63" s="35">
        <v>41</v>
      </c>
      <c r="T63" s="32">
        <f t="shared" si="10"/>
        <v>20.812182741116754</v>
      </c>
      <c r="U63" s="35">
        <v>13</v>
      </c>
      <c r="V63" s="32">
        <f t="shared" si="11"/>
        <v>6.5989847715736047</v>
      </c>
      <c r="W63" s="35">
        <v>6</v>
      </c>
      <c r="X63" s="32">
        <f t="shared" si="12"/>
        <v>3.0456852791878175</v>
      </c>
      <c r="Y63" s="35">
        <v>43</v>
      </c>
      <c r="Z63" s="32">
        <f t="shared" si="13"/>
        <v>21.82741116751269</v>
      </c>
      <c r="AA63" s="35">
        <v>6</v>
      </c>
      <c r="AB63" s="32">
        <f t="shared" si="14"/>
        <v>3.0456852791878175</v>
      </c>
      <c r="AC63" s="32">
        <f t="shared" si="15"/>
        <v>13.953488372093023</v>
      </c>
      <c r="AD63" s="35">
        <v>28</v>
      </c>
      <c r="AE63" s="32">
        <f t="shared" si="16"/>
        <v>14.213197969543149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349</v>
      </c>
      <c r="D64" s="10">
        <f>SUM(D65:D71)</f>
        <v>320</v>
      </c>
      <c r="E64" s="43">
        <f>IF(C64=0,0,D64/C64*100)</f>
        <v>91.690544412607451</v>
      </c>
      <c r="F64" s="10">
        <f>SUM(F65:F71)</f>
        <v>84</v>
      </c>
      <c r="G64" s="43">
        <f>IF(D64=0,0,F64/D64*100)</f>
        <v>26.25</v>
      </c>
      <c r="H64" s="61">
        <f>SUM(H65:H71)</f>
        <v>309</v>
      </c>
      <c r="I64" s="43">
        <f>IF(D64=0,0,H64/D64*100)</f>
        <v>96.5625</v>
      </c>
      <c r="J64" s="43">
        <f>IF(C64=0,0,H64/C64*100)</f>
        <v>88.53868194842407</v>
      </c>
      <c r="K64" s="10">
        <f>SUM(K65:K71)</f>
        <v>150</v>
      </c>
      <c r="L64" s="43">
        <f>IF(D64=0,0,K64/D64*100)</f>
        <v>46.875</v>
      </c>
      <c r="M64" s="10">
        <f>SUM(M65:M71)</f>
        <v>159</v>
      </c>
      <c r="N64" s="43">
        <f>IF(D64=0,0,M64/D64*100)</f>
        <v>49.6875</v>
      </c>
      <c r="O64" s="10">
        <f>SUM(O65:O71)</f>
        <v>11</v>
      </c>
      <c r="P64" s="43">
        <f>IF(D64=0,0,O64/D64*100)</f>
        <v>3.4375000000000004</v>
      </c>
      <c r="Q64" s="10">
        <f>SUM(Q65:Q71)</f>
        <v>4</v>
      </c>
      <c r="R64" s="43">
        <f t="shared" si="9"/>
        <v>36.363636363636367</v>
      </c>
      <c r="S64" s="10">
        <f>SUM(S65:S71)</f>
        <v>36</v>
      </c>
      <c r="T64" s="43">
        <f>IF(D64=0,0,S64/D64*100)</f>
        <v>11.25</v>
      </c>
      <c r="U64" s="10">
        <f>SUM(U65:U71)</f>
        <v>45</v>
      </c>
      <c r="V64" s="43">
        <f t="shared" si="11"/>
        <v>14.0625</v>
      </c>
      <c r="W64" s="10">
        <f>SUM(W65:W71)</f>
        <v>4</v>
      </c>
      <c r="X64" s="43">
        <f>IF(D64=0,0,W64/D64*100)</f>
        <v>1.25</v>
      </c>
      <c r="Y64" s="10">
        <f>SUM(Y65:Y71)</f>
        <v>23</v>
      </c>
      <c r="Z64" s="43">
        <f>IF(D64=0,0,Y64/D64*100)</f>
        <v>7.1874999999999991</v>
      </c>
      <c r="AA64" s="10">
        <f>SUM(AA65:AA71)</f>
        <v>0</v>
      </c>
      <c r="AB64" s="43">
        <f>IF(D64=0,0,AA64/D64*100)</f>
        <v>0</v>
      </c>
      <c r="AC64" s="43">
        <f>IF(Y64=0,0,AA64/Y64*100)</f>
        <v>0</v>
      </c>
      <c r="AD64" s="10">
        <f>SUM(AD65:AD71)</f>
        <v>50</v>
      </c>
      <c r="AE64" s="43">
        <f t="shared" si="16"/>
        <v>15.625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18</v>
      </c>
      <c r="D65" s="35">
        <v>18</v>
      </c>
      <c r="E65" s="32">
        <f t="shared" si="2"/>
        <v>100</v>
      </c>
      <c r="F65" s="35">
        <v>1</v>
      </c>
      <c r="G65" s="32">
        <f t="shared" si="3"/>
        <v>5.5555555555555554</v>
      </c>
      <c r="H65" s="106">
        <f t="shared" si="0"/>
        <v>18</v>
      </c>
      <c r="I65" s="32">
        <f t="shared" si="4"/>
        <v>100</v>
      </c>
      <c r="J65" s="32">
        <f t="shared" si="5"/>
        <v>100</v>
      </c>
      <c r="K65" s="35">
        <v>4</v>
      </c>
      <c r="L65" s="32">
        <f t="shared" si="6"/>
        <v>22.222222222222221</v>
      </c>
      <c r="M65" s="35">
        <v>14</v>
      </c>
      <c r="N65" s="32">
        <f t="shared" si="7"/>
        <v>77.777777777777786</v>
      </c>
      <c r="O65" s="35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3</v>
      </c>
      <c r="T65" s="32">
        <f t="shared" si="10"/>
        <v>16.666666666666664</v>
      </c>
      <c r="U65" s="35">
        <v>4</v>
      </c>
      <c r="V65" s="32">
        <f t="shared" si="11"/>
        <v>22.222222222222221</v>
      </c>
      <c r="W65" s="35">
        <v>0</v>
      </c>
      <c r="X65" s="32">
        <f t="shared" si="12"/>
        <v>0</v>
      </c>
      <c r="Y65" s="35">
        <v>1</v>
      </c>
      <c r="Z65" s="32">
        <f t="shared" si="13"/>
        <v>5.5555555555555554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4</v>
      </c>
      <c r="D66" s="35">
        <v>4</v>
      </c>
      <c r="E66" s="32">
        <f t="shared" si="2"/>
        <v>100</v>
      </c>
      <c r="F66" s="35">
        <v>1</v>
      </c>
      <c r="G66" s="32">
        <f t="shared" si="3"/>
        <v>25</v>
      </c>
      <c r="H66" s="106">
        <f t="shared" si="0"/>
        <v>4</v>
      </c>
      <c r="I66" s="32">
        <f t="shared" si="4"/>
        <v>100</v>
      </c>
      <c r="J66" s="32">
        <f t="shared" si="5"/>
        <v>100</v>
      </c>
      <c r="K66" s="35">
        <v>1</v>
      </c>
      <c r="L66" s="32">
        <f t="shared" si="6"/>
        <v>25</v>
      </c>
      <c r="M66" s="35">
        <v>3</v>
      </c>
      <c r="N66" s="32">
        <f t="shared" si="7"/>
        <v>75</v>
      </c>
      <c r="O66" s="35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42</v>
      </c>
      <c r="D67" s="35">
        <v>36</v>
      </c>
      <c r="E67" s="32">
        <f t="shared" si="2"/>
        <v>85.714285714285708</v>
      </c>
      <c r="F67" s="35">
        <v>16</v>
      </c>
      <c r="G67" s="32">
        <f t="shared" si="3"/>
        <v>44.444444444444443</v>
      </c>
      <c r="H67" s="106">
        <f t="shared" si="0"/>
        <v>36</v>
      </c>
      <c r="I67" s="32">
        <f t="shared" si="4"/>
        <v>100</v>
      </c>
      <c r="J67" s="32">
        <f t="shared" si="5"/>
        <v>85.714285714285708</v>
      </c>
      <c r="K67" s="35">
        <v>18</v>
      </c>
      <c r="L67" s="32">
        <f t="shared" si="6"/>
        <v>50</v>
      </c>
      <c r="M67" s="35">
        <v>18</v>
      </c>
      <c r="N67" s="32">
        <f t="shared" si="7"/>
        <v>50</v>
      </c>
      <c r="O67" s="35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3</v>
      </c>
      <c r="T67" s="32">
        <f t="shared" si="10"/>
        <v>8.3333333333333321</v>
      </c>
      <c r="U67" s="35">
        <v>6</v>
      </c>
      <c r="V67" s="32">
        <f t="shared" si="11"/>
        <v>16.666666666666664</v>
      </c>
      <c r="W67" s="35">
        <v>0</v>
      </c>
      <c r="X67" s="32">
        <f t="shared" si="12"/>
        <v>0</v>
      </c>
      <c r="Y67" s="35">
        <v>1</v>
      </c>
      <c r="Z67" s="32">
        <f t="shared" si="13"/>
        <v>2.7777777777777777</v>
      </c>
      <c r="AA67" s="35">
        <v>0</v>
      </c>
      <c r="AB67" s="32">
        <f t="shared" si="14"/>
        <v>0</v>
      </c>
      <c r="AC67" s="32">
        <f t="shared" si="15"/>
        <v>0</v>
      </c>
      <c r="AD67" s="35">
        <v>1</v>
      </c>
      <c r="AE67" s="32">
        <f t="shared" si="16"/>
        <v>2.7777777777777777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23</v>
      </c>
      <c r="D68" s="35">
        <v>22</v>
      </c>
      <c r="E68" s="32">
        <f t="shared" si="2"/>
        <v>95.652173913043484</v>
      </c>
      <c r="F68" s="35">
        <v>1</v>
      </c>
      <c r="G68" s="32">
        <f t="shared" si="3"/>
        <v>4.5454545454545459</v>
      </c>
      <c r="H68" s="106">
        <f t="shared" si="0"/>
        <v>21</v>
      </c>
      <c r="I68" s="32">
        <f t="shared" si="4"/>
        <v>95.454545454545453</v>
      </c>
      <c r="J68" s="32">
        <f t="shared" si="5"/>
        <v>91.304347826086953</v>
      </c>
      <c r="K68" s="35">
        <v>12</v>
      </c>
      <c r="L68" s="32">
        <f t="shared" si="6"/>
        <v>54.54545454545454</v>
      </c>
      <c r="M68" s="35">
        <v>9</v>
      </c>
      <c r="N68" s="32">
        <f t="shared" si="7"/>
        <v>40.909090909090914</v>
      </c>
      <c r="O68" s="35">
        <f t="shared" si="21"/>
        <v>1</v>
      </c>
      <c r="P68" s="32">
        <f t="shared" si="8"/>
        <v>4.5454545454545459</v>
      </c>
      <c r="Q68" s="35">
        <v>0</v>
      </c>
      <c r="R68" s="32">
        <f t="shared" si="9"/>
        <v>0</v>
      </c>
      <c r="S68" s="35">
        <v>2</v>
      </c>
      <c r="T68" s="32">
        <f t="shared" si="10"/>
        <v>9.0909090909090917</v>
      </c>
      <c r="U68" s="35">
        <v>8</v>
      </c>
      <c r="V68" s="32">
        <f t="shared" si="11"/>
        <v>36.363636363636367</v>
      </c>
      <c r="W68" s="35">
        <v>0</v>
      </c>
      <c r="X68" s="32">
        <f t="shared" si="12"/>
        <v>0</v>
      </c>
      <c r="Y68" s="35">
        <v>1</v>
      </c>
      <c r="Z68" s="32">
        <f t="shared" si="13"/>
        <v>4.5454545454545459</v>
      </c>
      <c r="AA68" s="35">
        <v>0</v>
      </c>
      <c r="AB68" s="32">
        <f t="shared" si="14"/>
        <v>0</v>
      </c>
      <c r="AC68" s="32">
        <f t="shared" si="15"/>
        <v>0</v>
      </c>
      <c r="AD68" s="35">
        <v>0</v>
      </c>
      <c r="AE68" s="32">
        <f t="shared" si="16"/>
        <v>0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2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2</v>
      </c>
      <c r="I69" s="32">
        <f t="shared" si="4"/>
        <v>100</v>
      </c>
      <c r="J69" s="32">
        <f t="shared" si="5"/>
        <v>0</v>
      </c>
      <c r="K69" s="35">
        <v>2</v>
      </c>
      <c r="L69" s="32">
        <f t="shared" si="6"/>
        <v>100</v>
      </c>
      <c r="M69" s="35">
        <v>0</v>
      </c>
      <c r="N69" s="32">
        <f t="shared" si="7"/>
        <v>0</v>
      </c>
      <c r="O69" s="35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2</v>
      </c>
      <c r="T69" s="32">
        <f t="shared" si="10"/>
        <v>100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24</v>
      </c>
      <c r="AE69" s="32">
        <f t="shared" si="16"/>
        <v>1200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0</v>
      </c>
      <c r="D70" s="35">
        <v>0</v>
      </c>
      <c r="E70" s="32">
        <f t="shared" si="2"/>
        <v>0</v>
      </c>
      <c r="F70" s="35">
        <v>0</v>
      </c>
      <c r="G70" s="32">
        <f t="shared" si="3"/>
        <v>0</v>
      </c>
      <c r="H70" s="106">
        <f t="shared" si="0"/>
        <v>0</v>
      </c>
      <c r="I70" s="32">
        <f t="shared" si="4"/>
        <v>0</v>
      </c>
      <c r="J70" s="32">
        <f t="shared" si="5"/>
        <v>0</v>
      </c>
      <c r="K70" s="35">
        <v>0</v>
      </c>
      <c r="L70" s="32">
        <f t="shared" si="6"/>
        <v>0</v>
      </c>
      <c r="M70" s="35">
        <v>0</v>
      </c>
      <c r="N70" s="32">
        <f t="shared" si="7"/>
        <v>0</v>
      </c>
      <c r="O70" s="35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262</v>
      </c>
      <c r="D71" s="35">
        <v>238</v>
      </c>
      <c r="E71" s="32">
        <f t="shared" si="2"/>
        <v>90.839694656488547</v>
      </c>
      <c r="F71" s="35">
        <v>65</v>
      </c>
      <c r="G71" s="32">
        <f t="shared" si="3"/>
        <v>27.310924369747898</v>
      </c>
      <c r="H71" s="106">
        <f t="shared" si="0"/>
        <v>228</v>
      </c>
      <c r="I71" s="32">
        <f t="shared" si="4"/>
        <v>95.798319327731093</v>
      </c>
      <c r="J71" s="32">
        <f t="shared" si="5"/>
        <v>87.022900763358777</v>
      </c>
      <c r="K71" s="35">
        <v>113</v>
      </c>
      <c r="L71" s="32">
        <f t="shared" si="6"/>
        <v>47.47899159663865</v>
      </c>
      <c r="M71" s="35">
        <v>115</v>
      </c>
      <c r="N71" s="32">
        <f t="shared" si="7"/>
        <v>48.319327731092436</v>
      </c>
      <c r="O71" s="35">
        <f t="shared" si="21"/>
        <v>10</v>
      </c>
      <c r="P71" s="32">
        <f t="shared" si="8"/>
        <v>4.2016806722689077</v>
      </c>
      <c r="Q71" s="35">
        <v>4</v>
      </c>
      <c r="R71" s="32">
        <f t="shared" si="9"/>
        <v>40</v>
      </c>
      <c r="S71" s="35">
        <v>26</v>
      </c>
      <c r="T71" s="32">
        <f t="shared" si="10"/>
        <v>10.92436974789916</v>
      </c>
      <c r="U71" s="35">
        <v>27</v>
      </c>
      <c r="V71" s="32">
        <f t="shared" si="11"/>
        <v>11.344537815126051</v>
      </c>
      <c r="W71" s="35">
        <v>4</v>
      </c>
      <c r="X71" s="32">
        <f t="shared" si="12"/>
        <v>1.680672268907563</v>
      </c>
      <c r="Y71" s="35">
        <v>20</v>
      </c>
      <c r="Z71" s="32">
        <f t="shared" si="13"/>
        <v>8.4033613445378155</v>
      </c>
      <c r="AA71" s="35">
        <v>0</v>
      </c>
      <c r="AB71" s="32">
        <f t="shared" si="14"/>
        <v>0</v>
      </c>
      <c r="AC71" s="32">
        <f t="shared" si="15"/>
        <v>0</v>
      </c>
      <c r="AD71" s="35">
        <v>25</v>
      </c>
      <c r="AE71" s="32">
        <f t="shared" si="16"/>
        <v>10.504201680672269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964.5</v>
      </c>
      <c r="D72" s="10">
        <f>SUM(D73:D78)</f>
        <v>800</v>
      </c>
      <c r="E72" s="43">
        <f t="shared" si="2"/>
        <v>82.944530844997416</v>
      </c>
      <c r="F72" s="10">
        <f>SUM(F73:F78)</f>
        <v>582</v>
      </c>
      <c r="G72" s="43">
        <f t="shared" si="3"/>
        <v>72.75</v>
      </c>
      <c r="H72" s="61">
        <f>SUM(H73:H78)</f>
        <v>707</v>
      </c>
      <c r="I72" s="43">
        <f>IF(D72=0,0,H72/D72*100)</f>
        <v>88.375</v>
      </c>
      <c r="J72" s="43">
        <f>IF(C72=0,0,H72/C72*100)</f>
        <v>73.302229134266454</v>
      </c>
      <c r="K72" s="10">
        <f>SUM(K73:K78)</f>
        <v>394</v>
      </c>
      <c r="L72" s="43">
        <f t="shared" si="6"/>
        <v>49.25</v>
      </c>
      <c r="M72" s="10">
        <f>SUM(M73:M78)</f>
        <v>313</v>
      </c>
      <c r="N72" s="43">
        <f>IF(D72=0,0,M72/D72*100)</f>
        <v>39.125</v>
      </c>
      <c r="O72" s="10">
        <f>SUM(O73:O78)</f>
        <v>93</v>
      </c>
      <c r="P72" s="43">
        <f>IF(D72=0,0,O72/D72*100)</f>
        <v>11.625</v>
      </c>
      <c r="Q72" s="10">
        <f>SUM(Q73:Q78)</f>
        <v>18</v>
      </c>
      <c r="R72" s="43">
        <f t="shared" si="9"/>
        <v>19.35483870967742</v>
      </c>
      <c r="S72" s="10">
        <f>SUM(S73:S78)</f>
        <v>144</v>
      </c>
      <c r="T72" s="43">
        <f>IF(D72=0,0,S72/D72*100)</f>
        <v>18</v>
      </c>
      <c r="U72" s="10">
        <f>SUM(U73:U78)</f>
        <v>53</v>
      </c>
      <c r="V72" s="43">
        <f t="shared" si="11"/>
        <v>6.625</v>
      </c>
      <c r="W72" s="10">
        <f>SUM(W73:W78)</f>
        <v>46</v>
      </c>
      <c r="X72" s="43">
        <f>IF(D72=0,0,W72/D72*100)</f>
        <v>5.75</v>
      </c>
      <c r="Y72" s="10">
        <f>SUM(Y73:Y78)</f>
        <v>148</v>
      </c>
      <c r="Z72" s="43">
        <f>IF(D72=0,0,Y72/D72*100)</f>
        <v>18.5</v>
      </c>
      <c r="AA72" s="10">
        <f>SUM(AA73:AA78)</f>
        <v>19</v>
      </c>
      <c r="AB72" s="43">
        <f>IF(D72=0,0,AA72/D72*100)</f>
        <v>2.375</v>
      </c>
      <c r="AC72" s="43">
        <f>IF(Y72=0,0,AA72/Y72*100)</f>
        <v>12.837837837837837</v>
      </c>
      <c r="AD72" s="10">
        <f>SUM(AD73:AD78)</f>
        <v>158</v>
      </c>
      <c r="AE72" s="43">
        <f t="shared" si="16"/>
        <v>19.75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43</v>
      </c>
      <c r="D73" s="35">
        <v>36</v>
      </c>
      <c r="E73" s="32">
        <f t="shared" si="2"/>
        <v>83.720930232558146</v>
      </c>
      <c r="F73" s="35">
        <v>27</v>
      </c>
      <c r="G73" s="32">
        <f t="shared" si="3"/>
        <v>75</v>
      </c>
      <c r="H73" s="106">
        <f t="shared" si="0"/>
        <v>34</v>
      </c>
      <c r="I73" s="32">
        <f t="shared" si="4"/>
        <v>94.444444444444443</v>
      </c>
      <c r="J73" s="32">
        <f t="shared" si="5"/>
        <v>79.069767441860463</v>
      </c>
      <c r="K73" s="35">
        <v>14</v>
      </c>
      <c r="L73" s="32">
        <f t="shared" si="6"/>
        <v>38.888888888888893</v>
      </c>
      <c r="M73" s="35">
        <v>20</v>
      </c>
      <c r="N73" s="32">
        <f t="shared" si="7"/>
        <v>55.555555555555557</v>
      </c>
      <c r="O73" s="35">
        <f t="shared" ref="O73:O78" si="22">D73-H73</f>
        <v>2</v>
      </c>
      <c r="P73" s="32">
        <f t="shared" si="8"/>
        <v>5.5555555555555554</v>
      </c>
      <c r="Q73" s="35">
        <v>0</v>
      </c>
      <c r="R73" s="32">
        <f t="shared" si="9"/>
        <v>0</v>
      </c>
      <c r="S73" s="35">
        <v>8</v>
      </c>
      <c r="T73" s="32">
        <f t="shared" si="10"/>
        <v>22.222222222222221</v>
      </c>
      <c r="U73" s="35">
        <v>7</v>
      </c>
      <c r="V73" s="32">
        <f t="shared" si="11"/>
        <v>19.444444444444446</v>
      </c>
      <c r="W73" s="35">
        <v>0</v>
      </c>
      <c r="X73" s="32">
        <f t="shared" si="12"/>
        <v>0</v>
      </c>
      <c r="Y73" s="35">
        <v>5</v>
      </c>
      <c r="Z73" s="32">
        <f t="shared" si="13"/>
        <v>13.888888888888889</v>
      </c>
      <c r="AA73" s="35">
        <v>0</v>
      </c>
      <c r="AB73" s="32">
        <f t="shared" si="14"/>
        <v>0</v>
      </c>
      <c r="AC73" s="32">
        <f t="shared" si="15"/>
        <v>0</v>
      </c>
      <c r="AD73" s="35">
        <v>9</v>
      </c>
      <c r="AE73" s="32">
        <f t="shared" si="16"/>
        <v>25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416.5</v>
      </c>
      <c r="D74" s="35">
        <v>357</v>
      </c>
      <c r="E74" s="32">
        <f t="shared" si="2"/>
        <v>85.714285714285708</v>
      </c>
      <c r="F74" s="35">
        <v>300</v>
      </c>
      <c r="G74" s="32">
        <f t="shared" si="3"/>
        <v>84.033613445378151</v>
      </c>
      <c r="H74" s="106">
        <f t="shared" si="0"/>
        <v>314</v>
      </c>
      <c r="I74" s="32">
        <f t="shared" si="4"/>
        <v>87.955182072829132</v>
      </c>
      <c r="J74" s="32">
        <f t="shared" si="5"/>
        <v>75.390156062424978</v>
      </c>
      <c r="K74" s="35">
        <v>154</v>
      </c>
      <c r="L74" s="32">
        <f t="shared" si="6"/>
        <v>43.137254901960787</v>
      </c>
      <c r="M74" s="35">
        <v>160</v>
      </c>
      <c r="N74" s="32">
        <f t="shared" si="7"/>
        <v>44.817927170868352</v>
      </c>
      <c r="O74" s="35">
        <f t="shared" si="22"/>
        <v>43</v>
      </c>
      <c r="P74" s="32">
        <f t="shared" si="8"/>
        <v>12.044817927170868</v>
      </c>
      <c r="Q74" s="35">
        <v>10</v>
      </c>
      <c r="R74" s="32">
        <f t="shared" si="9"/>
        <v>23.255813953488371</v>
      </c>
      <c r="S74" s="35">
        <v>71</v>
      </c>
      <c r="T74" s="32">
        <f t="shared" si="10"/>
        <v>19.88795518207283</v>
      </c>
      <c r="U74" s="35">
        <v>24</v>
      </c>
      <c r="V74" s="32">
        <f t="shared" si="11"/>
        <v>6.7226890756302522</v>
      </c>
      <c r="W74" s="35">
        <v>12</v>
      </c>
      <c r="X74" s="32">
        <f t="shared" si="12"/>
        <v>3.3613445378151261</v>
      </c>
      <c r="Y74" s="35">
        <v>48</v>
      </c>
      <c r="Z74" s="32">
        <f t="shared" si="13"/>
        <v>13.445378151260504</v>
      </c>
      <c r="AA74" s="35">
        <v>8</v>
      </c>
      <c r="AB74" s="32">
        <f t="shared" si="14"/>
        <v>2.2408963585434174</v>
      </c>
      <c r="AC74" s="32">
        <f t="shared" si="15"/>
        <v>16.666666666666664</v>
      </c>
      <c r="AD74" s="35">
        <v>53</v>
      </c>
      <c r="AE74" s="32">
        <f t="shared" si="16"/>
        <v>14.845938375350141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274</v>
      </c>
      <c r="D75" s="35">
        <v>252</v>
      </c>
      <c r="E75" s="32">
        <f t="shared" si="2"/>
        <v>91.970802919708035</v>
      </c>
      <c r="F75" s="35">
        <v>165</v>
      </c>
      <c r="G75" s="32">
        <f t="shared" si="3"/>
        <v>65.476190476190482</v>
      </c>
      <c r="H75" s="106">
        <f t="shared" si="0"/>
        <v>226</v>
      </c>
      <c r="I75" s="32">
        <f t="shared" si="4"/>
        <v>89.682539682539684</v>
      </c>
      <c r="J75" s="32">
        <f t="shared" si="5"/>
        <v>82.481751824817522</v>
      </c>
      <c r="K75" s="35">
        <v>130</v>
      </c>
      <c r="L75" s="32">
        <f t="shared" si="6"/>
        <v>51.587301587301596</v>
      </c>
      <c r="M75" s="35">
        <v>96</v>
      </c>
      <c r="N75" s="32">
        <f t="shared" si="7"/>
        <v>38.095238095238095</v>
      </c>
      <c r="O75" s="35">
        <f t="shared" si="22"/>
        <v>26</v>
      </c>
      <c r="P75" s="32">
        <f t="shared" si="8"/>
        <v>10.317460317460316</v>
      </c>
      <c r="Q75" s="35">
        <v>1</v>
      </c>
      <c r="R75" s="32">
        <f t="shared" si="9"/>
        <v>3.8461538461538463</v>
      </c>
      <c r="S75" s="35">
        <v>46</v>
      </c>
      <c r="T75" s="32">
        <f t="shared" si="10"/>
        <v>18.253968253968253</v>
      </c>
      <c r="U75" s="35">
        <v>9</v>
      </c>
      <c r="V75" s="32">
        <f t="shared" si="11"/>
        <v>3.5714285714285712</v>
      </c>
      <c r="W75" s="35">
        <v>12</v>
      </c>
      <c r="X75" s="32">
        <f t="shared" si="12"/>
        <v>4.7619047619047619</v>
      </c>
      <c r="Y75" s="35">
        <v>76</v>
      </c>
      <c r="Z75" s="32">
        <f t="shared" si="13"/>
        <v>30.158730158730158</v>
      </c>
      <c r="AA75" s="35">
        <v>4</v>
      </c>
      <c r="AB75" s="32">
        <f t="shared" si="14"/>
        <v>1.5873015873015872</v>
      </c>
      <c r="AC75" s="32">
        <f t="shared" si="15"/>
        <v>5.2631578947368416</v>
      </c>
      <c r="AD75" s="35">
        <v>70</v>
      </c>
      <c r="AE75" s="32">
        <f t="shared" si="16"/>
        <v>27.777777777777779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218</v>
      </c>
      <c r="D76" s="35">
        <v>149</v>
      </c>
      <c r="E76" s="32">
        <f t="shared" si="2"/>
        <v>68.348623853211009</v>
      </c>
      <c r="F76" s="35">
        <v>87</v>
      </c>
      <c r="G76" s="32">
        <f t="shared" si="3"/>
        <v>58.389261744966447</v>
      </c>
      <c r="H76" s="106">
        <f t="shared" si="0"/>
        <v>127</v>
      </c>
      <c r="I76" s="32">
        <f t="shared" si="4"/>
        <v>85.234899328859058</v>
      </c>
      <c r="J76" s="32">
        <f t="shared" si="5"/>
        <v>58.256880733944946</v>
      </c>
      <c r="K76" s="35">
        <v>94</v>
      </c>
      <c r="L76" s="32">
        <f t="shared" si="6"/>
        <v>63.087248322147651</v>
      </c>
      <c r="M76" s="35">
        <v>33</v>
      </c>
      <c r="N76" s="32">
        <f t="shared" si="7"/>
        <v>22.14765100671141</v>
      </c>
      <c r="O76" s="35">
        <f t="shared" si="22"/>
        <v>22</v>
      </c>
      <c r="P76" s="32">
        <f t="shared" si="8"/>
        <v>14.76510067114094</v>
      </c>
      <c r="Q76" s="35">
        <v>7</v>
      </c>
      <c r="R76" s="32">
        <f t="shared" si="9"/>
        <v>31.818181818181817</v>
      </c>
      <c r="S76" s="35">
        <v>19</v>
      </c>
      <c r="T76" s="32">
        <f t="shared" si="10"/>
        <v>12.751677852348994</v>
      </c>
      <c r="U76" s="35">
        <v>13</v>
      </c>
      <c r="V76" s="32">
        <f t="shared" si="11"/>
        <v>8.724832214765101</v>
      </c>
      <c r="W76" s="35">
        <v>22</v>
      </c>
      <c r="X76" s="32">
        <f t="shared" si="12"/>
        <v>14.76510067114094</v>
      </c>
      <c r="Y76" s="35">
        <v>18</v>
      </c>
      <c r="Z76" s="32">
        <f t="shared" si="13"/>
        <v>12.080536912751679</v>
      </c>
      <c r="AA76" s="35">
        <v>7</v>
      </c>
      <c r="AB76" s="32">
        <f t="shared" si="14"/>
        <v>4.6979865771812079</v>
      </c>
      <c r="AC76" s="32">
        <f t="shared" si="15"/>
        <v>38.888888888888893</v>
      </c>
      <c r="AD76" s="35">
        <v>23</v>
      </c>
      <c r="AE76" s="32">
        <f t="shared" si="16"/>
        <v>15.436241610738255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6</v>
      </c>
      <c r="D77" s="35">
        <v>2</v>
      </c>
      <c r="E77" s="32">
        <f t="shared" si="2"/>
        <v>33.333333333333329</v>
      </c>
      <c r="F77" s="35">
        <v>2</v>
      </c>
      <c r="G77" s="32">
        <f t="shared" si="3"/>
        <v>100</v>
      </c>
      <c r="H77" s="106">
        <f t="shared" si="0"/>
        <v>2</v>
      </c>
      <c r="I77" s="32">
        <f t="shared" si="4"/>
        <v>100</v>
      </c>
      <c r="J77" s="32">
        <f t="shared" si="5"/>
        <v>33.333333333333329</v>
      </c>
      <c r="K77" s="35">
        <v>0</v>
      </c>
      <c r="L77" s="32">
        <f t="shared" si="6"/>
        <v>0</v>
      </c>
      <c r="M77" s="35">
        <v>2</v>
      </c>
      <c r="N77" s="32">
        <f t="shared" si="7"/>
        <v>100</v>
      </c>
      <c r="O77" s="35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1</v>
      </c>
      <c r="Z77" s="32">
        <f t="shared" si="13"/>
        <v>50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3</v>
      </c>
      <c r="AE77" s="32">
        <f t="shared" si="16"/>
        <v>150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7</v>
      </c>
      <c r="D78" s="35">
        <v>4</v>
      </c>
      <c r="E78" s="32">
        <f t="shared" si="2"/>
        <v>57.142857142857139</v>
      </c>
      <c r="F78" s="35">
        <v>1</v>
      </c>
      <c r="G78" s="32">
        <f t="shared" si="3"/>
        <v>25</v>
      </c>
      <c r="H78" s="106">
        <f t="shared" si="0"/>
        <v>4</v>
      </c>
      <c r="I78" s="32">
        <f t="shared" si="4"/>
        <v>100</v>
      </c>
      <c r="J78" s="32">
        <f t="shared" si="5"/>
        <v>57.142857142857139</v>
      </c>
      <c r="K78" s="35">
        <v>2</v>
      </c>
      <c r="L78" s="32">
        <f t="shared" si="6"/>
        <v>50</v>
      </c>
      <c r="M78" s="35">
        <v>2</v>
      </c>
      <c r="N78" s="32">
        <f t="shared" si="7"/>
        <v>50</v>
      </c>
      <c r="O78" s="35">
        <f t="shared" si="22"/>
        <v>0</v>
      </c>
      <c r="P78" s="32">
        <f t="shared" si="8"/>
        <v>0</v>
      </c>
      <c r="Q78" s="35">
        <v>0</v>
      </c>
      <c r="R78" s="32">
        <f t="shared" si="9"/>
        <v>0</v>
      </c>
      <c r="S78" s="35">
        <v>0</v>
      </c>
      <c r="T78" s="32">
        <f t="shared" si="10"/>
        <v>0</v>
      </c>
      <c r="U78" s="35">
        <v>0</v>
      </c>
      <c r="V78" s="32">
        <f t="shared" si="11"/>
        <v>0</v>
      </c>
      <c r="W78" s="35">
        <v>0</v>
      </c>
      <c r="X78" s="32">
        <f t="shared" si="12"/>
        <v>0</v>
      </c>
      <c r="Y78" s="35">
        <v>0</v>
      </c>
      <c r="Z78" s="32">
        <f t="shared" si="13"/>
        <v>0</v>
      </c>
      <c r="AA78" s="35">
        <v>0</v>
      </c>
      <c r="AB78" s="32">
        <f t="shared" si="14"/>
        <v>0</v>
      </c>
      <c r="AC78" s="32">
        <f t="shared" si="15"/>
        <v>0</v>
      </c>
      <c r="AD78" s="35">
        <v>0</v>
      </c>
      <c r="AE78" s="32">
        <f t="shared" si="16"/>
        <v>0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1993.25</v>
      </c>
      <c r="D79" s="10">
        <f>SUM(D80:D89)</f>
        <v>1823</v>
      </c>
      <c r="E79" s="43">
        <f>IF(C79=0,0,D79/C79*100)</f>
        <v>91.458673021447396</v>
      </c>
      <c r="F79" s="10">
        <f>SUM(F80:F89)</f>
        <v>1169</v>
      </c>
      <c r="G79" s="43">
        <f>IF(D79=0,0,F79/D79*100)</f>
        <v>64.125068568294026</v>
      </c>
      <c r="H79" s="61">
        <f>SUM(H80:H89)</f>
        <v>1496</v>
      </c>
      <c r="I79" s="43">
        <f>IF(D79=0,0,H79/D79*100)</f>
        <v>82.06253428414702</v>
      </c>
      <c r="J79" s="43">
        <f>IF(C79=0,0,H79/C79*100)</f>
        <v>75.053304904051174</v>
      </c>
      <c r="K79" s="10">
        <f>SUM(K80:K89)</f>
        <v>724</v>
      </c>
      <c r="L79" s="43">
        <f t="shared" si="6"/>
        <v>39.714755896873285</v>
      </c>
      <c r="M79" s="10">
        <f>SUM(M80:M89)</f>
        <v>772</v>
      </c>
      <c r="N79" s="43">
        <f>IF(D79=0,0,M79/D79*100)</f>
        <v>42.347778387273728</v>
      </c>
      <c r="O79" s="10">
        <f>SUM(O80:O89)</f>
        <v>327</v>
      </c>
      <c r="P79" s="43">
        <f>IF(D79=0,0,O79/D79*100)</f>
        <v>17.937465715852991</v>
      </c>
      <c r="Q79" s="10">
        <f>SUM(Q80:Q89)</f>
        <v>19</v>
      </c>
      <c r="R79" s="43">
        <f t="shared" si="9"/>
        <v>5.81039755351682</v>
      </c>
      <c r="S79" s="10">
        <f>SUM(S80:S89)</f>
        <v>339</v>
      </c>
      <c r="T79" s="43">
        <f>IF(D79=0,0,S79/D79*100)</f>
        <v>18.595721338453099</v>
      </c>
      <c r="U79" s="10">
        <f>SUM(U80:U89)</f>
        <v>106</v>
      </c>
      <c r="V79" s="43">
        <f t="shared" si="11"/>
        <v>5.8145913329676358</v>
      </c>
      <c r="W79" s="10">
        <f>SUM(W80:W89)</f>
        <v>73</v>
      </c>
      <c r="X79" s="43">
        <f>IF(D79=0,0,W79/D79*100)</f>
        <v>4.0043883708173338</v>
      </c>
      <c r="Y79" s="10">
        <f>SUM(Y80:Y89)</f>
        <v>353</v>
      </c>
      <c r="Z79" s="43">
        <f>IF(D79=0,0,Y79/D79*100)</f>
        <v>19.363686231486561</v>
      </c>
      <c r="AA79" s="10">
        <f>SUM(AA80:AA89)</f>
        <v>68</v>
      </c>
      <c r="AB79" s="43">
        <f>IF(D79=0,0,AA79/D79*100)</f>
        <v>3.7301151947339553</v>
      </c>
      <c r="AC79" s="43">
        <f>IF(Y79=0,0,AA79/Y79*100)</f>
        <v>19.263456090651555</v>
      </c>
      <c r="AD79" s="10">
        <f>SUM(AD80:AD89)</f>
        <v>309</v>
      </c>
      <c r="AE79" s="43">
        <f t="shared" si="16"/>
        <v>16.950082281952824</v>
      </c>
      <c r="AF79" s="10">
        <f>SUM(AF80:AF89)</f>
        <v>4</v>
      </c>
      <c r="AG79" s="43">
        <f>IF(D79=0,0,AF79/D79*100)</f>
        <v>0.21941854086670326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26</v>
      </c>
      <c r="D80" s="35">
        <v>25</v>
      </c>
      <c r="E80" s="32">
        <f t="shared" ref="E80:E101" si="23">IF(C80=0,0,D80/C80*100)</f>
        <v>96.15384615384616</v>
      </c>
      <c r="F80" s="35">
        <v>11</v>
      </c>
      <c r="G80" s="32">
        <f t="shared" ref="G80:G101" si="24">IF(D80=0,0,F80/D80*100)</f>
        <v>44</v>
      </c>
      <c r="H80" s="106">
        <f t="shared" ref="H80:H89" si="25">K80+M80</f>
        <v>21</v>
      </c>
      <c r="I80" s="32">
        <f t="shared" ref="I80:I101" si="26">IF(D80=0,0,H80/D80*100)</f>
        <v>84</v>
      </c>
      <c r="J80" s="32">
        <f t="shared" ref="J80:J101" si="27">IF(C80=0,0,H80/C80*100)</f>
        <v>80.769230769230774</v>
      </c>
      <c r="K80" s="35">
        <v>5</v>
      </c>
      <c r="L80" s="32">
        <f t="shared" ref="L80:L101" si="28">IF(D80=0,0,K80/D80*100)</f>
        <v>20</v>
      </c>
      <c r="M80" s="35">
        <v>16</v>
      </c>
      <c r="N80" s="32">
        <f t="shared" ref="N80:N101" si="29">IF(D80=0,0,M80/D80*100)</f>
        <v>64</v>
      </c>
      <c r="O80" s="35">
        <f t="shared" ref="O80:O89" si="30">D80-H80</f>
        <v>4</v>
      </c>
      <c r="P80" s="32">
        <f t="shared" ref="P80:P101" si="31">IF(D80=0,0,O80/D80*100)</f>
        <v>16</v>
      </c>
      <c r="Q80" s="35">
        <v>0</v>
      </c>
      <c r="R80" s="32">
        <f t="shared" ref="R80:R101" si="32">IF(O80=0,0,Q80/O80*100)</f>
        <v>0</v>
      </c>
      <c r="S80" s="35">
        <v>5</v>
      </c>
      <c r="T80" s="32">
        <f t="shared" ref="T80:T101" si="33">IF(D80=0,0,S80/D80*100)</f>
        <v>20</v>
      </c>
      <c r="U80" s="35">
        <v>4</v>
      </c>
      <c r="V80" s="32">
        <f t="shared" ref="V80:V101" si="34">IF(D80=0,0,U80/D80*100)</f>
        <v>16</v>
      </c>
      <c r="W80" s="35">
        <v>2</v>
      </c>
      <c r="X80" s="32">
        <f t="shared" ref="X80:X101" si="35">IF(D80=0,0,W80/D80*100)</f>
        <v>8</v>
      </c>
      <c r="Y80" s="35">
        <v>3</v>
      </c>
      <c r="Z80" s="32">
        <f t="shared" ref="Z80:Z101" si="36">IF(D80=0,0,Y80/D80*100)</f>
        <v>12</v>
      </c>
      <c r="AA80" s="35">
        <v>1</v>
      </c>
      <c r="AB80" s="32">
        <f t="shared" ref="AB80:AB101" si="37">IF(D80=0,0,AA80/D80*100)</f>
        <v>4</v>
      </c>
      <c r="AC80" s="32">
        <f t="shared" ref="AC80:AC101" si="38">IF(Y80=0,0,AA80/Y80*100)</f>
        <v>33.333333333333329</v>
      </c>
      <c r="AD80" s="35">
        <v>0</v>
      </c>
      <c r="AE80" s="32">
        <f t="shared" ref="AE80:AE101" si="39">IF(D80=0,0,AD80/D80*100)</f>
        <v>0</v>
      </c>
      <c r="AF80" s="35">
        <v>0</v>
      </c>
      <c r="AG80" s="32">
        <f t="shared" ref="AG80:AG101" si="40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25</v>
      </c>
      <c r="D81" s="35">
        <v>25</v>
      </c>
      <c r="E81" s="32">
        <f t="shared" si="23"/>
        <v>100</v>
      </c>
      <c r="F81" s="35">
        <v>13</v>
      </c>
      <c r="G81" s="32">
        <f t="shared" si="24"/>
        <v>52</v>
      </c>
      <c r="H81" s="106">
        <f t="shared" si="25"/>
        <v>24</v>
      </c>
      <c r="I81" s="32">
        <f t="shared" si="26"/>
        <v>96</v>
      </c>
      <c r="J81" s="32">
        <f t="shared" si="27"/>
        <v>96</v>
      </c>
      <c r="K81" s="35">
        <v>4</v>
      </c>
      <c r="L81" s="32">
        <f t="shared" si="28"/>
        <v>16</v>
      </c>
      <c r="M81" s="35">
        <v>20</v>
      </c>
      <c r="N81" s="32">
        <f t="shared" si="29"/>
        <v>80</v>
      </c>
      <c r="O81" s="35">
        <f t="shared" si="30"/>
        <v>1</v>
      </c>
      <c r="P81" s="32">
        <f t="shared" si="31"/>
        <v>4</v>
      </c>
      <c r="Q81" s="35">
        <v>0</v>
      </c>
      <c r="R81" s="32">
        <f t="shared" si="32"/>
        <v>0</v>
      </c>
      <c r="S81" s="35">
        <v>1</v>
      </c>
      <c r="T81" s="32">
        <f t="shared" si="33"/>
        <v>4</v>
      </c>
      <c r="U81" s="35">
        <v>3</v>
      </c>
      <c r="V81" s="32">
        <f t="shared" si="34"/>
        <v>12</v>
      </c>
      <c r="W81" s="35">
        <v>0</v>
      </c>
      <c r="X81" s="32">
        <f t="shared" si="35"/>
        <v>0</v>
      </c>
      <c r="Y81" s="35">
        <v>6</v>
      </c>
      <c r="Z81" s="32">
        <f t="shared" si="36"/>
        <v>24</v>
      </c>
      <c r="AA81" s="35">
        <v>0</v>
      </c>
      <c r="AB81" s="32">
        <f t="shared" si="37"/>
        <v>0</v>
      </c>
      <c r="AC81" s="32">
        <f t="shared" si="38"/>
        <v>0</v>
      </c>
      <c r="AD81" s="35">
        <v>1</v>
      </c>
      <c r="AE81" s="32">
        <f t="shared" si="39"/>
        <v>4</v>
      </c>
      <c r="AF81" s="35">
        <v>0</v>
      </c>
      <c r="AG81" s="32">
        <f t="shared" si="40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14</v>
      </c>
      <c r="D82" s="35">
        <v>15</v>
      </c>
      <c r="E82" s="32">
        <f t="shared" si="23"/>
        <v>107.14285714285714</v>
      </c>
      <c r="F82" s="35">
        <v>7</v>
      </c>
      <c r="G82" s="32">
        <f t="shared" si="24"/>
        <v>46.666666666666664</v>
      </c>
      <c r="H82" s="106">
        <f t="shared" si="25"/>
        <v>12</v>
      </c>
      <c r="I82" s="32">
        <f t="shared" si="26"/>
        <v>80</v>
      </c>
      <c r="J82" s="32">
        <f t="shared" si="27"/>
        <v>85.714285714285708</v>
      </c>
      <c r="K82" s="35">
        <v>5</v>
      </c>
      <c r="L82" s="32">
        <f t="shared" si="28"/>
        <v>33.333333333333329</v>
      </c>
      <c r="M82" s="35">
        <v>7</v>
      </c>
      <c r="N82" s="32">
        <f t="shared" si="29"/>
        <v>46.666666666666664</v>
      </c>
      <c r="O82" s="35">
        <f t="shared" si="30"/>
        <v>3</v>
      </c>
      <c r="P82" s="32">
        <f t="shared" si="31"/>
        <v>20</v>
      </c>
      <c r="Q82" s="35">
        <v>0</v>
      </c>
      <c r="R82" s="32">
        <f t="shared" si="32"/>
        <v>0</v>
      </c>
      <c r="S82" s="35">
        <v>1</v>
      </c>
      <c r="T82" s="32">
        <f t="shared" si="33"/>
        <v>6.666666666666667</v>
      </c>
      <c r="U82" s="35">
        <v>0</v>
      </c>
      <c r="V82" s="32">
        <f t="shared" si="34"/>
        <v>0</v>
      </c>
      <c r="W82" s="35">
        <v>0</v>
      </c>
      <c r="X82" s="32">
        <f t="shared" si="35"/>
        <v>0</v>
      </c>
      <c r="Y82" s="35">
        <v>1</v>
      </c>
      <c r="Z82" s="32">
        <f t="shared" si="36"/>
        <v>6.666666666666667</v>
      </c>
      <c r="AA82" s="35">
        <v>0</v>
      </c>
      <c r="AB82" s="32">
        <f t="shared" si="37"/>
        <v>0</v>
      </c>
      <c r="AC82" s="32">
        <f t="shared" si="38"/>
        <v>0</v>
      </c>
      <c r="AD82" s="35">
        <v>4</v>
      </c>
      <c r="AE82" s="32">
        <f t="shared" si="39"/>
        <v>26.666666666666668</v>
      </c>
      <c r="AF82" s="35">
        <v>0</v>
      </c>
      <c r="AG82" s="32">
        <f t="shared" si="40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438</v>
      </c>
      <c r="D83" s="35">
        <v>379</v>
      </c>
      <c r="E83" s="32">
        <f t="shared" si="23"/>
        <v>86.529680365296798</v>
      </c>
      <c r="F83" s="35">
        <v>206</v>
      </c>
      <c r="G83" s="32">
        <f t="shared" si="24"/>
        <v>54.353562005277048</v>
      </c>
      <c r="H83" s="106">
        <f t="shared" si="25"/>
        <v>312</v>
      </c>
      <c r="I83" s="32">
        <f t="shared" si="26"/>
        <v>82.321899736147756</v>
      </c>
      <c r="J83" s="32">
        <f t="shared" si="27"/>
        <v>71.232876712328761</v>
      </c>
      <c r="K83" s="35">
        <v>138</v>
      </c>
      <c r="L83" s="32">
        <f t="shared" si="28"/>
        <v>36.41160949868074</v>
      </c>
      <c r="M83" s="35">
        <v>174</v>
      </c>
      <c r="N83" s="32">
        <f t="shared" si="29"/>
        <v>45.910290237467017</v>
      </c>
      <c r="O83" s="35">
        <f t="shared" si="30"/>
        <v>67</v>
      </c>
      <c r="P83" s="32">
        <f t="shared" si="31"/>
        <v>17.678100263852244</v>
      </c>
      <c r="Q83" s="35">
        <v>2</v>
      </c>
      <c r="R83" s="32">
        <f t="shared" si="32"/>
        <v>2.9850746268656714</v>
      </c>
      <c r="S83" s="35">
        <v>48</v>
      </c>
      <c r="T83" s="32">
        <f t="shared" si="33"/>
        <v>12.664907651715041</v>
      </c>
      <c r="U83" s="35">
        <v>16</v>
      </c>
      <c r="V83" s="32">
        <f t="shared" si="34"/>
        <v>4.2216358839050132</v>
      </c>
      <c r="W83" s="35">
        <v>30</v>
      </c>
      <c r="X83" s="32">
        <f t="shared" si="35"/>
        <v>7.9155672823219003</v>
      </c>
      <c r="Y83" s="35">
        <v>65</v>
      </c>
      <c r="Z83" s="32">
        <f t="shared" si="36"/>
        <v>17.150395778364118</v>
      </c>
      <c r="AA83" s="35">
        <v>18</v>
      </c>
      <c r="AB83" s="32">
        <f t="shared" si="37"/>
        <v>4.7493403693931393</v>
      </c>
      <c r="AC83" s="32">
        <f t="shared" si="38"/>
        <v>27.692307692307693</v>
      </c>
      <c r="AD83" s="35">
        <v>80</v>
      </c>
      <c r="AE83" s="32">
        <f t="shared" si="39"/>
        <v>21.108179419525065</v>
      </c>
      <c r="AF83" s="35">
        <v>0</v>
      </c>
      <c r="AG83" s="32">
        <f t="shared" si="40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338</v>
      </c>
      <c r="D84" s="35">
        <v>303</v>
      </c>
      <c r="E84" s="32">
        <f t="shared" si="23"/>
        <v>89.644970414201183</v>
      </c>
      <c r="F84" s="35">
        <v>231</v>
      </c>
      <c r="G84" s="32">
        <f t="shared" si="24"/>
        <v>76.237623762376245</v>
      </c>
      <c r="H84" s="106">
        <f t="shared" si="25"/>
        <v>236</v>
      </c>
      <c r="I84" s="32">
        <f t="shared" si="26"/>
        <v>77.887788778877891</v>
      </c>
      <c r="J84" s="32">
        <f t="shared" si="27"/>
        <v>69.822485207100598</v>
      </c>
      <c r="K84" s="35">
        <v>101</v>
      </c>
      <c r="L84" s="32">
        <f t="shared" si="28"/>
        <v>33.333333333333329</v>
      </c>
      <c r="M84" s="35">
        <v>135</v>
      </c>
      <c r="N84" s="32">
        <f t="shared" si="29"/>
        <v>44.554455445544555</v>
      </c>
      <c r="O84" s="35">
        <f t="shared" si="30"/>
        <v>67</v>
      </c>
      <c r="P84" s="32">
        <f t="shared" si="31"/>
        <v>22.112211221122113</v>
      </c>
      <c r="Q84" s="35">
        <v>1</v>
      </c>
      <c r="R84" s="32">
        <f t="shared" si="32"/>
        <v>1.4925373134328357</v>
      </c>
      <c r="S84" s="35">
        <v>81</v>
      </c>
      <c r="T84" s="32">
        <f t="shared" si="33"/>
        <v>26.732673267326735</v>
      </c>
      <c r="U84" s="35">
        <v>24</v>
      </c>
      <c r="V84" s="32">
        <f t="shared" si="34"/>
        <v>7.9207920792079207</v>
      </c>
      <c r="W84" s="35">
        <v>1</v>
      </c>
      <c r="X84" s="32">
        <f t="shared" si="35"/>
        <v>0.33003300330033003</v>
      </c>
      <c r="Y84" s="35">
        <v>48</v>
      </c>
      <c r="Z84" s="32">
        <f t="shared" si="36"/>
        <v>15.841584158415841</v>
      </c>
      <c r="AA84" s="35">
        <v>13</v>
      </c>
      <c r="AB84" s="32">
        <f t="shared" si="37"/>
        <v>4.2904290429042904</v>
      </c>
      <c r="AC84" s="32">
        <f t="shared" si="38"/>
        <v>27.083333333333332</v>
      </c>
      <c r="AD84" s="35">
        <v>54</v>
      </c>
      <c r="AE84" s="32">
        <f t="shared" si="39"/>
        <v>17.82178217821782</v>
      </c>
      <c r="AF84" s="35">
        <v>1</v>
      </c>
      <c r="AG84" s="32">
        <f t="shared" si="40"/>
        <v>0.33003300330033003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91</v>
      </c>
      <c r="D85" s="35">
        <v>87</v>
      </c>
      <c r="E85" s="32">
        <f t="shared" si="23"/>
        <v>95.604395604395606</v>
      </c>
      <c r="F85" s="35">
        <v>70</v>
      </c>
      <c r="G85" s="32">
        <f t="shared" si="24"/>
        <v>80.459770114942529</v>
      </c>
      <c r="H85" s="106">
        <f t="shared" si="25"/>
        <v>83</v>
      </c>
      <c r="I85" s="32">
        <f t="shared" si="26"/>
        <v>95.402298850574709</v>
      </c>
      <c r="J85" s="32">
        <f t="shared" si="27"/>
        <v>91.208791208791212</v>
      </c>
      <c r="K85" s="35">
        <v>51</v>
      </c>
      <c r="L85" s="32">
        <f t="shared" si="28"/>
        <v>58.620689655172406</v>
      </c>
      <c r="M85" s="35">
        <v>32</v>
      </c>
      <c r="N85" s="32">
        <f t="shared" si="29"/>
        <v>36.781609195402297</v>
      </c>
      <c r="O85" s="35">
        <f t="shared" si="30"/>
        <v>4</v>
      </c>
      <c r="P85" s="32">
        <f t="shared" si="31"/>
        <v>4.5977011494252871</v>
      </c>
      <c r="Q85" s="35">
        <v>0</v>
      </c>
      <c r="R85" s="32">
        <f t="shared" si="32"/>
        <v>0</v>
      </c>
      <c r="S85" s="35">
        <v>16</v>
      </c>
      <c r="T85" s="32">
        <f t="shared" si="33"/>
        <v>18.390804597701148</v>
      </c>
      <c r="U85" s="35">
        <v>4</v>
      </c>
      <c r="V85" s="32">
        <f t="shared" si="34"/>
        <v>4.5977011494252871</v>
      </c>
      <c r="W85" s="35">
        <v>1</v>
      </c>
      <c r="X85" s="32">
        <f t="shared" si="35"/>
        <v>1.1494252873563218</v>
      </c>
      <c r="Y85" s="35">
        <v>22</v>
      </c>
      <c r="Z85" s="32">
        <f t="shared" si="36"/>
        <v>25.287356321839084</v>
      </c>
      <c r="AA85" s="35">
        <v>1</v>
      </c>
      <c r="AB85" s="32">
        <f t="shared" si="37"/>
        <v>1.1494252873563218</v>
      </c>
      <c r="AC85" s="32">
        <f t="shared" si="38"/>
        <v>4.5454545454545459</v>
      </c>
      <c r="AD85" s="35">
        <v>14</v>
      </c>
      <c r="AE85" s="32">
        <f t="shared" si="39"/>
        <v>16.091954022988507</v>
      </c>
      <c r="AF85" s="35">
        <v>0</v>
      </c>
      <c r="AG85" s="32">
        <f t="shared" si="40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179</v>
      </c>
      <c r="D86" s="35">
        <v>153</v>
      </c>
      <c r="E86" s="32">
        <f t="shared" si="23"/>
        <v>85.47486033519553</v>
      </c>
      <c r="F86" s="35">
        <v>119</v>
      </c>
      <c r="G86" s="32">
        <f t="shared" si="24"/>
        <v>77.777777777777786</v>
      </c>
      <c r="H86" s="106">
        <f t="shared" si="25"/>
        <v>132</v>
      </c>
      <c r="I86" s="32">
        <f t="shared" si="26"/>
        <v>86.274509803921575</v>
      </c>
      <c r="J86" s="32">
        <f t="shared" si="27"/>
        <v>73.743016759776538</v>
      </c>
      <c r="K86" s="35">
        <v>43</v>
      </c>
      <c r="L86" s="32">
        <f t="shared" si="28"/>
        <v>28.104575163398692</v>
      </c>
      <c r="M86" s="35">
        <v>89</v>
      </c>
      <c r="N86" s="32">
        <f t="shared" si="29"/>
        <v>58.169934640522882</v>
      </c>
      <c r="O86" s="35">
        <f t="shared" si="30"/>
        <v>21</v>
      </c>
      <c r="P86" s="32">
        <f t="shared" si="31"/>
        <v>13.725490196078432</v>
      </c>
      <c r="Q86" s="35">
        <v>3</v>
      </c>
      <c r="R86" s="32">
        <f t="shared" si="32"/>
        <v>14.285714285714285</v>
      </c>
      <c r="S86" s="35">
        <v>25</v>
      </c>
      <c r="T86" s="32">
        <f t="shared" si="33"/>
        <v>16.33986928104575</v>
      </c>
      <c r="U86" s="35">
        <v>10</v>
      </c>
      <c r="V86" s="32">
        <f t="shared" si="34"/>
        <v>6.5359477124183014</v>
      </c>
      <c r="W86" s="35">
        <v>2</v>
      </c>
      <c r="X86" s="32">
        <f t="shared" si="35"/>
        <v>1.3071895424836601</v>
      </c>
      <c r="Y86" s="35">
        <v>24</v>
      </c>
      <c r="Z86" s="32">
        <f t="shared" si="36"/>
        <v>15.686274509803921</v>
      </c>
      <c r="AA86" s="35">
        <v>1</v>
      </c>
      <c r="AB86" s="32">
        <f t="shared" si="37"/>
        <v>0.65359477124183007</v>
      </c>
      <c r="AC86" s="32">
        <f t="shared" si="38"/>
        <v>4.1666666666666661</v>
      </c>
      <c r="AD86" s="35">
        <v>30</v>
      </c>
      <c r="AE86" s="32">
        <f t="shared" si="39"/>
        <v>19.607843137254903</v>
      </c>
      <c r="AF86" s="35">
        <v>2</v>
      </c>
      <c r="AG86" s="32">
        <f t="shared" si="40"/>
        <v>1.3071895424836601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378</v>
      </c>
      <c r="D87" s="35">
        <v>327</v>
      </c>
      <c r="E87" s="32">
        <f t="shared" si="23"/>
        <v>86.507936507936506</v>
      </c>
      <c r="F87" s="35">
        <v>185</v>
      </c>
      <c r="G87" s="32">
        <f t="shared" si="24"/>
        <v>56.574923547400616</v>
      </c>
      <c r="H87" s="106">
        <f t="shared" si="25"/>
        <v>247</v>
      </c>
      <c r="I87" s="32">
        <f t="shared" si="26"/>
        <v>75.535168195718654</v>
      </c>
      <c r="J87" s="32">
        <f t="shared" si="27"/>
        <v>65.343915343915342</v>
      </c>
      <c r="K87" s="35">
        <v>127</v>
      </c>
      <c r="L87" s="32">
        <f t="shared" si="28"/>
        <v>38.837920489296636</v>
      </c>
      <c r="M87" s="35">
        <v>120</v>
      </c>
      <c r="N87" s="32">
        <f t="shared" si="29"/>
        <v>36.697247706422019</v>
      </c>
      <c r="O87" s="35">
        <f t="shared" si="30"/>
        <v>80</v>
      </c>
      <c r="P87" s="32">
        <f t="shared" si="31"/>
        <v>24.464831804281346</v>
      </c>
      <c r="Q87" s="35">
        <v>11</v>
      </c>
      <c r="R87" s="32">
        <f t="shared" si="32"/>
        <v>13.750000000000002</v>
      </c>
      <c r="S87" s="35">
        <v>92</v>
      </c>
      <c r="T87" s="32">
        <f t="shared" si="33"/>
        <v>28.134556574923547</v>
      </c>
      <c r="U87" s="35">
        <v>14</v>
      </c>
      <c r="V87" s="32">
        <f t="shared" si="34"/>
        <v>4.281345565749235</v>
      </c>
      <c r="W87" s="35">
        <v>0</v>
      </c>
      <c r="X87" s="32">
        <f t="shared" si="35"/>
        <v>0</v>
      </c>
      <c r="Y87" s="35">
        <v>111</v>
      </c>
      <c r="Z87" s="32">
        <f t="shared" si="36"/>
        <v>33.944954128440372</v>
      </c>
      <c r="AA87" s="35">
        <v>28</v>
      </c>
      <c r="AB87" s="32">
        <f t="shared" si="37"/>
        <v>8.5626911314984699</v>
      </c>
      <c r="AC87" s="32">
        <f t="shared" si="38"/>
        <v>25.225225225225223</v>
      </c>
      <c r="AD87" s="35">
        <v>58</v>
      </c>
      <c r="AE87" s="32">
        <f t="shared" si="39"/>
        <v>17.737003058103976</v>
      </c>
      <c r="AF87" s="35">
        <v>0</v>
      </c>
      <c r="AG87" s="32">
        <f t="shared" si="40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310</v>
      </c>
      <c r="D88" s="35">
        <v>298</v>
      </c>
      <c r="E88" s="32">
        <f t="shared" si="23"/>
        <v>96.129032258064512</v>
      </c>
      <c r="F88" s="35">
        <v>144</v>
      </c>
      <c r="G88" s="32">
        <f t="shared" si="24"/>
        <v>48.322147651006716</v>
      </c>
      <c r="H88" s="106">
        <f t="shared" si="25"/>
        <v>233</v>
      </c>
      <c r="I88" s="32">
        <f t="shared" si="26"/>
        <v>78.187919463087255</v>
      </c>
      <c r="J88" s="32">
        <f t="shared" si="27"/>
        <v>75.161290322580641</v>
      </c>
      <c r="K88" s="35">
        <v>162</v>
      </c>
      <c r="L88" s="32">
        <f t="shared" si="28"/>
        <v>54.36241610738255</v>
      </c>
      <c r="M88" s="35">
        <v>71</v>
      </c>
      <c r="N88" s="32">
        <f t="shared" si="29"/>
        <v>23.825503355704697</v>
      </c>
      <c r="O88" s="35">
        <f t="shared" si="30"/>
        <v>65</v>
      </c>
      <c r="P88" s="32">
        <f t="shared" si="31"/>
        <v>21.812080536912752</v>
      </c>
      <c r="Q88" s="35">
        <v>1</v>
      </c>
      <c r="R88" s="32">
        <f t="shared" si="32"/>
        <v>1.5384615384615385</v>
      </c>
      <c r="S88" s="35">
        <v>48</v>
      </c>
      <c r="T88" s="32">
        <f t="shared" si="33"/>
        <v>16.107382550335569</v>
      </c>
      <c r="U88" s="35">
        <v>13</v>
      </c>
      <c r="V88" s="32">
        <f t="shared" si="34"/>
        <v>4.3624161073825505</v>
      </c>
      <c r="W88" s="35">
        <v>35</v>
      </c>
      <c r="X88" s="32">
        <f t="shared" si="35"/>
        <v>11.74496644295302</v>
      </c>
      <c r="Y88" s="35">
        <v>36</v>
      </c>
      <c r="Z88" s="32">
        <f t="shared" si="36"/>
        <v>12.080536912751679</v>
      </c>
      <c r="AA88" s="35">
        <v>2</v>
      </c>
      <c r="AB88" s="32">
        <f t="shared" si="37"/>
        <v>0.67114093959731547</v>
      </c>
      <c r="AC88" s="32">
        <f t="shared" si="38"/>
        <v>5.5555555555555554</v>
      </c>
      <c r="AD88" s="35">
        <v>54</v>
      </c>
      <c r="AE88" s="32">
        <f t="shared" si="39"/>
        <v>18.120805369127517</v>
      </c>
      <c r="AF88" s="35">
        <v>1</v>
      </c>
      <c r="AG88" s="32">
        <f t="shared" si="40"/>
        <v>0.33557046979865773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194.25</v>
      </c>
      <c r="D89" s="35">
        <v>211</v>
      </c>
      <c r="E89" s="32">
        <f t="shared" si="23"/>
        <v>108.62290862290862</v>
      </c>
      <c r="F89" s="35">
        <v>183</v>
      </c>
      <c r="G89" s="32">
        <f t="shared" si="24"/>
        <v>86.729857819905206</v>
      </c>
      <c r="H89" s="106">
        <f t="shared" si="25"/>
        <v>196</v>
      </c>
      <c r="I89" s="32">
        <f t="shared" si="26"/>
        <v>92.890995260663516</v>
      </c>
      <c r="J89" s="32">
        <f t="shared" si="27"/>
        <v>100.90090090090089</v>
      </c>
      <c r="K89" s="35">
        <v>88</v>
      </c>
      <c r="L89" s="32">
        <f t="shared" si="28"/>
        <v>41.706161137440759</v>
      </c>
      <c r="M89" s="35">
        <v>108</v>
      </c>
      <c r="N89" s="32">
        <f t="shared" si="29"/>
        <v>51.184834123222743</v>
      </c>
      <c r="O89" s="35">
        <f t="shared" si="30"/>
        <v>15</v>
      </c>
      <c r="P89" s="32">
        <f t="shared" si="31"/>
        <v>7.109004739336493</v>
      </c>
      <c r="Q89" s="35">
        <v>1</v>
      </c>
      <c r="R89" s="32">
        <f t="shared" si="32"/>
        <v>6.666666666666667</v>
      </c>
      <c r="S89" s="35">
        <v>22</v>
      </c>
      <c r="T89" s="32">
        <f t="shared" si="33"/>
        <v>10.42654028436019</v>
      </c>
      <c r="U89" s="35">
        <v>18</v>
      </c>
      <c r="V89" s="32">
        <f t="shared" si="34"/>
        <v>8.5308056872037916</v>
      </c>
      <c r="W89" s="35">
        <v>2</v>
      </c>
      <c r="X89" s="32">
        <f t="shared" si="35"/>
        <v>0.94786729857819907</v>
      </c>
      <c r="Y89" s="35">
        <v>37</v>
      </c>
      <c r="Z89" s="32">
        <f t="shared" si="36"/>
        <v>17.535545023696685</v>
      </c>
      <c r="AA89" s="35">
        <v>4</v>
      </c>
      <c r="AB89" s="32">
        <f t="shared" si="37"/>
        <v>1.8957345971563981</v>
      </c>
      <c r="AC89" s="32">
        <f t="shared" si="38"/>
        <v>10.810810810810811</v>
      </c>
      <c r="AD89" s="35">
        <v>14</v>
      </c>
      <c r="AE89" s="32">
        <f t="shared" si="39"/>
        <v>6.6350710900473935</v>
      </c>
      <c r="AF89" s="35">
        <v>0</v>
      </c>
      <c r="AG89" s="32">
        <f t="shared" si="40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318</v>
      </c>
      <c r="D90" s="10">
        <f>SUM(D91:D101)</f>
        <v>266</v>
      </c>
      <c r="E90" s="43">
        <f>IF(C90=0,0,D90/C90*100)</f>
        <v>83.647798742138363</v>
      </c>
      <c r="F90" s="10">
        <f>SUM(F91:F101)</f>
        <v>147</v>
      </c>
      <c r="G90" s="43">
        <f>IF(D90=0,0,F90/D90*100)</f>
        <v>55.26315789473685</v>
      </c>
      <c r="H90" s="61">
        <f>SUM(H91:H101)</f>
        <v>213</v>
      </c>
      <c r="I90" s="43">
        <f>IF(D90=0,0,H90/D90*100)</f>
        <v>80.075187969924812</v>
      </c>
      <c r="J90" s="43">
        <f>IF(C90=0,0,H90/C90*100)</f>
        <v>66.981132075471692</v>
      </c>
      <c r="K90" s="10">
        <f>SUM(K91:K101)</f>
        <v>124</v>
      </c>
      <c r="L90" s="43">
        <f t="shared" si="28"/>
        <v>46.616541353383454</v>
      </c>
      <c r="M90" s="10">
        <f>SUM(M91:M101)</f>
        <v>89</v>
      </c>
      <c r="N90" s="43">
        <f>IF(D90=0,0,M90/D90*100)</f>
        <v>33.458646616541351</v>
      </c>
      <c r="O90" s="10">
        <f>SUM(O91:O101)</f>
        <v>53</v>
      </c>
      <c r="P90" s="43">
        <f>IF(D90=0,0,O90/D90*100)</f>
        <v>19.924812030075188</v>
      </c>
      <c r="Q90" s="10">
        <f>SUM(Q91:Q101)</f>
        <v>1</v>
      </c>
      <c r="R90" s="43">
        <f t="shared" si="32"/>
        <v>1.8867924528301887</v>
      </c>
      <c r="S90" s="10">
        <f>SUM(S91:S101)</f>
        <v>45</v>
      </c>
      <c r="T90" s="43">
        <f>IF(D90=0,0,S90/D90*100)</f>
        <v>16.917293233082706</v>
      </c>
      <c r="U90" s="10">
        <f>SUM(U91:U101)</f>
        <v>35</v>
      </c>
      <c r="V90" s="43">
        <f t="shared" si="34"/>
        <v>13.157894736842104</v>
      </c>
      <c r="W90" s="10">
        <f>SUM(W91:W101)</f>
        <v>2</v>
      </c>
      <c r="X90" s="43">
        <f>IF(D90=0,0,W90/D90*100)</f>
        <v>0.75187969924812026</v>
      </c>
      <c r="Y90" s="10">
        <f>SUM(Y91:Y101)</f>
        <v>64</v>
      </c>
      <c r="Z90" s="43">
        <f>IF(D90=0,0,Y90/D90*100)</f>
        <v>24.060150375939848</v>
      </c>
      <c r="AA90" s="10">
        <f>SUM(AA91:AA101)</f>
        <v>16</v>
      </c>
      <c r="AB90" s="43">
        <f>IF(D90=0,0,AA90/D90*100)</f>
        <v>6.0150375939849621</v>
      </c>
      <c r="AC90" s="43">
        <f>IF(Y90=0,0,AA90/Y90*100)</f>
        <v>25</v>
      </c>
      <c r="AD90" s="10">
        <f>SUM(AD91:AD101)</f>
        <v>37</v>
      </c>
      <c r="AE90" s="43">
        <f t="shared" si="39"/>
        <v>13.909774436090224</v>
      </c>
      <c r="AF90" s="10">
        <f>SUM(AF91:AF101)</f>
        <v>2</v>
      </c>
      <c r="AG90" s="43">
        <f>IF(D90=0,0,AF90/D90*100)</f>
        <v>0.75187969924812026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26</v>
      </c>
      <c r="D91" s="35">
        <v>23</v>
      </c>
      <c r="E91" s="32">
        <f t="shared" si="23"/>
        <v>88.461538461538453</v>
      </c>
      <c r="F91" s="35">
        <v>3</v>
      </c>
      <c r="G91" s="32">
        <f t="shared" si="24"/>
        <v>13.043478260869565</v>
      </c>
      <c r="H91" s="106">
        <f t="shared" ref="H91:H101" si="42">K91+M91</f>
        <v>7</v>
      </c>
      <c r="I91" s="32">
        <f t="shared" si="26"/>
        <v>30.434782608695656</v>
      </c>
      <c r="J91" s="32">
        <f t="shared" si="27"/>
        <v>26.923076923076923</v>
      </c>
      <c r="K91" s="35">
        <v>5</v>
      </c>
      <c r="L91" s="32">
        <f t="shared" si="28"/>
        <v>21.739130434782609</v>
      </c>
      <c r="M91" s="35">
        <v>2</v>
      </c>
      <c r="N91" s="32">
        <f t="shared" si="29"/>
        <v>8.695652173913043</v>
      </c>
      <c r="O91" s="35">
        <f t="shared" ref="O91:O101" si="43">D91-H91</f>
        <v>16</v>
      </c>
      <c r="P91" s="32">
        <f t="shared" si="31"/>
        <v>69.565217391304344</v>
      </c>
      <c r="Q91" s="35">
        <v>0</v>
      </c>
      <c r="R91" s="32">
        <f t="shared" si="32"/>
        <v>0</v>
      </c>
      <c r="S91" s="35">
        <v>1</v>
      </c>
      <c r="T91" s="32">
        <f t="shared" si="33"/>
        <v>4.3478260869565215</v>
      </c>
      <c r="U91" s="35">
        <v>0</v>
      </c>
      <c r="V91" s="32">
        <f t="shared" si="34"/>
        <v>0</v>
      </c>
      <c r="W91" s="35">
        <v>0</v>
      </c>
      <c r="X91" s="32">
        <f t="shared" si="35"/>
        <v>0</v>
      </c>
      <c r="Y91" s="35">
        <v>1</v>
      </c>
      <c r="Z91" s="32">
        <f t="shared" si="36"/>
        <v>4.3478260869565215</v>
      </c>
      <c r="AA91" s="35">
        <v>2</v>
      </c>
      <c r="AB91" s="32">
        <f t="shared" si="37"/>
        <v>8.695652173913043</v>
      </c>
      <c r="AC91" s="32">
        <f t="shared" si="38"/>
        <v>200</v>
      </c>
      <c r="AD91" s="35">
        <v>0</v>
      </c>
      <c r="AE91" s="32">
        <f t="shared" si="39"/>
        <v>0</v>
      </c>
      <c r="AF91" s="35">
        <v>0</v>
      </c>
      <c r="AG91" s="32">
        <f t="shared" si="40"/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32</v>
      </c>
      <c r="D92" s="35">
        <v>31</v>
      </c>
      <c r="E92" s="32">
        <f t="shared" si="23"/>
        <v>96.875</v>
      </c>
      <c r="F92" s="35">
        <v>21</v>
      </c>
      <c r="G92" s="32">
        <f t="shared" si="24"/>
        <v>67.741935483870961</v>
      </c>
      <c r="H92" s="106">
        <f t="shared" si="42"/>
        <v>30</v>
      </c>
      <c r="I92" s="32">
        <f t="shared" si="26"/>
        <v>96.774193548387103</v>
      </c>
      <c r="J92" s="32">
        <f t="shared" si="27"/>
        <v>93.75</v>
      </c>
      <c r="K92" s="35">
        <v>19</v>
      </c>
      <c r="L92" s="32">
        <f t="shared" si="28"/>
        <v>61.29032258064516</v>
      </c>
      <c r="M92" s="35">
        <v>11</v>
      </c>
      <c r="N92" s="32">
        <f t="shared" si="29"/>
        <v>35.483870967741936</v>
      </c>
      <c r="O92" s="35">
        <f t="shared" si="43"/>
        <v>1</v>
      </c>
      <c r="P92" s="32">
        <f t="shared" si="31"/>
        <v>3.225806451612903</v>
      </c>
      <c r="Q92" s="35">
        <v>0</v>
      </c>
      <c r="R92" s="32">
        <f t="shared" si="32"/>
        <v>0</v>
      </c>
      <c r="S92" s="35">
        <v>3</v>
      </c>
      <c r="T92" s="32">
        <f t="shared" si="33"/>
        <v>9.67741935483871</v>
      </c>
      <c r="U92" s="35">
        <v>10</v>
      </c>
      <c r="V92" s="32">
        <f t="shared" si="34"/>
        <v>32.258064516129032</v>
      </c>
      <c r="W92" s="35">
        <v>2</v>
      </c>
      <c r="X92" s="32">
        <f t="shared" si="35"/>
        <v>6.4516129032258061</v>
      </c>
      <c r="Y92" s="35">
        <v>5</v>
      </c>
      <c r="Z92" s="32">
        <f t="shared" si="36"/>
        <v>16.129032258064516</v>
      </c>
      <c r="AA92" s="35">
        <v>0</v>
      </c>
      <c r="AB92" s="32">
        <f t="shared" si="37"/>
        <v>0</v>
      </c>
      <c r="AC92" s="32">
        <f t="shared" si="38"/>
        <v>0</v>
      </c>
      <c r="AD92" s="35">
        <v>3</v>
      </c>
      <c r="AE92" s="32">
        <f t="shared" si="39"/>
        <v>9.67741935483871</v>
      </c>
      <c r="AF92" s="35">
        <v>0</v>
      </c>
      <c r="AG92" s="32">
        <f t="shared" si="40"/>
        <v>0</v>
      </c>
      <c r="AH92" s="42"/>
      <c r="AI92" s="42"/>
    </row>
    <row r="93" spans="1:35" x14ac:dyDescent="0.25">
      <c r="A93" s="93">
        <f t="shared" ref="A93:A101" si="44">A92+1</f>
        <v>77</v>
      </c>
      <c r="B93" s="96" t="s">
        <v>109</v>
      </c>
      <c r="C93" s="34">
        <v>11</v>
      </c>
      <c r="D93" s="35">
        <v>9</v>
      </c>
      <c r="E93" s="32">
        <f t="shared" si="23"/>
        <v>81.818181818181827</v>
      </c>
      <c r="F93" s="35">
        <v>3</v>
      </c>
      <c r="G93" s="32">
        <f t="shared" si="24"/>
        <v>33.333333333333329</v>
      </c>
      <c r="H93" s="106">
        <f t="shared" si="42"/>
        <v>7</v>
      </c>
      <c r="I93" s="32">
        <f t="shared" si="26"/>
        <v>77.777777777777786</v>
      </c>
      <c r="J93" s="32">
        <f t="shared" si="27"/>
        <v>63.636363636363633</v>
      </c>
      <c r="K93" s="35">
        <v>4</v>
      </c>
      <c r="L93" s="32">
        <f t="shared" si="28"/>
        <v>44.444444444444443</v>
      </c>
      <c r="M93" s="35">
        <v>3</v>
      </c>
      <c r="N93" s="32">
        <f t="shared" si="29"/>
        <v>33.333333333333329</v>
      </c>
      <c r="O93" s="35">
        <f t="shared" si="43"/>
        <v>2</v>
      </c>
      <c r="P93" s="32">
        <f t="shared" si="31"/>
        <v>22.222222222222221</v>
      </c>
      <c r="Q93" s="35">
        <v>1</v>
      </c>
      <c r="R93" s="32">
        <f t="shared" si="32"/>
        <v>50</v>
      </c>
      <c r="S93" s="35">
        <v>1</v>
      </c>
      <c r="T93" s="32">
        <f t="shared" si="33"/>
        <v>11.111111111111111</v>
      </c>
      <c r="U93" s="35">
        <v>2</v>
      </c>
      <c r="V93" s="32">
        <f t="shared" si="34"/>
        <v>22.222222222222221</v>
      </c>
      <c r="W93" s="35">
        <v>0</v>
      </c>
      <c r="X93" s="32">
        <f t="shared" si="35"/>
        <v>0</v>
      </c>
      <c r="Y93" s="35">
        <v>2</v>
      </c>
      <c r="Z93" s="32">
        <f t="shared" si="36"/>
        <v>22.222222222222221</v>
      </c>
      <c r="AA93" s="35">
        <v>0</v>
      </c>
      <c r="AB93" s="32">
        <f t="shared" si="37"/>
        <v>0</v>
      </c>
      <c r="AC93" s="32">
        <f t="shared" si="38"/>
        <v>0</v>
      </c>
      <c r="AD93" s="35">
        <v>1</v>
      </c>
      <c r="AE93" s="32">
        <f t="shared" si="39"/>
        <v>11.111111111111111</v>
      </c>
      <c r="AF93" s="35">
        <v>0</v>
      </c>
      <c r="AG93" s="32">
        <f t="shared" si="40"/>
        <v>0</v>
      </c>
      <c r="AH93" s="42"/>
      <c r="AI93" s="42"/>
    </row>
    <row r="94" spans="1:35" x14ac:dyDescent="0.25">
      <c r="A94" s="93">
        <f t="shared" si="44"/>
        <v>78</v>
      </c>
      <c r="B94" s="96" t="s">
        <v>119</v>
      </c>
      <c r="C94" s="34">
        <v>27</v>
      </c>
      <c r="D94" s="35">
        <v>23</v>
      </c>
      <c r="E94" s="32">
        <f t="shared" si="23"/>
        <v>85.18518518518519</v>
      </c>
      <c r="F94" s="35">
        <v>15</v>
      </c>
      <c r="G94" s="32">
        <f t="shared" si="24"/>
        <v>65.217391304347828</v>
      </c>
      <c r="H94" s="106">
        <f t="shared" si="42"/>
        <v>21</v>
      </c>
      <c r="I94" s="32">
        <f t="shared" si="26"/>
        <v>91.304347826086953</v>
      </c>
      <c r="J94" s="32">
        <f t="shared" si="27"/>
        <v>77.777777777777786</v>
      </c>
      <c r="K94" s="35">
        <v>9</v>
      </c>
      <c r="L94" s="32">
        <f t="shared" si="28"/>
        <v>39.130434782608695</v>
      </c>
      <c r="M94" s="35">
        <v>12</v>
      </c>
      <c r="N94" s="32">
        <f t="shared" si="29"/>
        <v>52.173913043478258</v>
      </c>
      <c r="O94" s="35">
        <f t="shared" si="43"/>
        <v>2</v>
      </c>
      <c r="P94" s="32">
        <f t="shared" si="31"/>
        <v>8.695652173913043</v>
      </c>
      <c r="Q94" s="35">
        <v>0</v>
      </c>
      <c r="R94" s="32">
        <f t="shared" si="32"/>
        <v>0</v>
      </c>
      <c r="S94" s="35">
        <v>8</v>
      </c>
      <c r="T94" s="32">
        <f t="shared" si="33"/>
        <v>34.782608695652172</v>
      </c>
      <c r="U94" s="35">
        <v>3</v>
      </c>
      <c r="V94" s="32">
        <f t="shared" si="34"/>
        <v>13.043478260869565</v>
      </c>
      <c r="W94" s="35">
        <v>0</v>
      </c>
      <c r="X94" s="32">
        <f t="shared" si="35"/>
        <v>0</v>
      </c>
      <c r="Y94" s="35">
        <v>11</v>
      </c>
      <c r="Z94" s="32">
        <f t="shared" si="36"/>
        <v>47.826086956521742</v>
      </c>
      <c r="AA94" s="35">
        <v>6</v>
      </c>
      <c r="AB94" s="32">
        <f t="shared" si="37"/>
        <v>26.086956521739129</v>
      </c>
      <c r="AC94" s="32">
        <f t="shared" si="38"/>
        <v>54.54545454545454</v>
      </c>
      <c r="AD94" s="35">
        <v>4</v>
      </c>
      <c r="AE94" s="32">
        <f t="shared" si="39"/>
        <v>17.391304347826086</v>
      </c>
      <c r="AF94" s="35">
        <v>0</v>
      </c>
      <c r="AG94" s="32">
        <f t="shared" si="40"/>
        <v>0</v>
      </c>
      <c r="AH94" s="42"/>
      <c r="AI94" s="42"/>
    </row>
    <row r="95" spans="1:35" x14ac:dyDescent="0.25">
      <c r="A95" s="93">
        <f t="shared" si="44"/>
        <v>79</v>
      </c>
      <c r="B95" s="96" t="s">
        <v>120</v>
      </c>
      <c r="C95" s="34">
        <v>67</v>
      </c>
      <c r="D95" s="35">
        <v>53</v>
      </c>
      <c r="E95" s="32">
        <f t="shared" si="23"/>
        <v>79.104477611940297</v>
      </c>
      <c r="F95" s="35">
        <v>28</v>
      </c>
      <c r="G95" s="32">
        <f t="shared" si="24"/>
        <v>52.830188679245282</v>
      </c>
      <c r="H95" s="106">
        <f t="shared" si="42"/>
        <v>46</v>
      </c>
      <c r="I95" s="32">
        <f t="shared" si="26"/>
        <v>86.79245283018868</v>
      </c>
      <c r="J95" s="32">
        <f t="shared" si="27"/>
        <v>68.656716417910445</v>
      </c>
      <c r="K95" s="35">
        <v>30</v>
      </c>
      <c r="L95" s="32">
        <f t="shared" si="28"/>
        <v>56.60377358490566</v>
      </c>
      <c r="M95" s="35">
        <v>16</v>
      </c>
      <c r="N95" s="32">
        <f t="shared" si="29"/>
        <v>30.188679245283019</v>
      </c>
      <c r="O95" s="35">
        <f t="shared" si="43"/>
        <v>7</v>
      </c>
      <c r="P95" s="32">
        <f t="shared" si="31"/>
        <v>13.20754716981132</v>
      </c>
      <c r="Q95" s="35">
        <v>0</v>
      </c>
      <c r="R95" s="32">
        <f t="shared" si="32"/>
        <v>0</v>
      </c>
      <c r="S95" s="35">
        <v>7</v>
      </c>
      <c r="T95" s="32">
        <f t="shared" si="33"/>
        <v>13.20754716981132</v>
      </c>
      <c r="U95" s="35">
        <v>7</v>
      </c>
      <c r="V95" s="32">
        <f t="shared" si="34"/>
        <v>13.20754716981132</v>
      </c>
      <c r="W95" s="35">
        <v>0</v>
      </c>
      <c r="X95" s="32">
        <f t="shared" si="35"/>
        <v>0</v>
      </c>
      <c r="Y95" s="35">
        <v>8</v>
      </c>
      <c r="Z95" s="32">
        <f t="shared" si="36"/>
        <v>15.09433962264151</v>
      </c>
      <c r="AA95" s="35">
        <v>1</v>
      </c>
      <c r="AB95" s="32">
        <f t="shared" si="37"/>
        <v>1.8867924528301887</v>
      </c>
      <c r="AC95" s="32">
        <f t="shared" si="38"/>
        <v>12.5</v>
      </c>
      <c r="AD95" s="35">
        <v>6</v>
      </c>
      <c r="AE95" s="32">
        <f t="shared" si="39"/>
        <v>11.320754716981133</v>
      </c>
      <c r="AF95" s="35">
        <v>0</v>
      </c>
      <c r="AG95" s="32">
        <f t="shared" si="40"/>
        <v>0</v>
      </c>
      <c r="AH95" s="42"/>
      <c r="AI95" s="42"/>
    </row>
    <row r="96" spans="1:35" x14ac:dyDescent="0.25">
      <c r="A96" s="93">
        <f t="shared" si="44"/>
        <v>80</v>
      </c>
      <c r="B96" s="96" t="s">
        <v>121</v>
      </c>
      <c r="C96" s="34">
        <v>8</v>
      </c>
      <c r="D96" s="35">
        <v>8</v>
      </c>
      <c r="E96" s="32">
        <f t="shared" si="23"/>
        <v>100</v>
      </c>
      <c r="F96" s="35">
        <v>6</v>
      </c>
      <c r="G96" s="32">
        <f t="shared" si="24"/>
        <v>75</v>
      </c>
      <c r="H96" s="106">
        <f t="shared" si="42"/>
        <v>8</v>
      </c>
      <c r="I96" s="32">
        <f t="shared" si="26"/>
        <v>100</v>
      </c>
      <c r="J96" s="32">
        <f t="shared" si="27"/>
        <v>100</v>
      </c>
      <c r="K96" s="35">
        <v>4</v>
      </c>
      <c r="L96" s="32">
        <f t="shared" si="28"/>
        <v>50</v>
      </c>
      <c r="M96" s="35">
        <v>4</v>
      </c>
      <c r="N96" s="32">
        <f t="shared" si="29"/>
        <v>50</v>
      </c>
      <c r="O96" s="35">
        <f t="shared" si="43"/>
        <v>0</v>
      </c>
      <c r="P96" s="32">
        <f t="shared" si="31"/>
        <v>0</v>
      </c>
      <c r="Q96" s="35">
        <v>0</v>
      </c>
      <c r="R96" s="32">
        <f t="shared" si="32"/>
        <v>0</v>
      </c>
      <c r="S96" s="35">
        <v>0</v>
      </c>
      <c r="T96" s="32">
        <f t="shared" si="33"/>
        <v>0</v>
      </c>
      <c r="U96" s="35">
        <v>1</v>
      </c>
      <c r="V96" s="32">
        <f t="shared" si="34"/>
        <v>12.5</v>
      </c>
      <c r="W96" s="35">
        <v>0</v>
      </c>
      <c r="X96" s="32">
        <f t="shared" si="35"/>
        <v>0</v>
      </c>
      <c r="Y96" s="35">
        <v>3</v>
      </c>
      <c r="Z96" s="32">
        <f t="shared" si="36"/>
        <v>37.5</v>
      </c>
      <c r="AA96" s="35">
        <v>0</v>
      </c>
      <c r="AB96" s="32">
        <f t="shared" si="37"/>
        <v>0</v>
      </c>
      <c r="AC96" s="32">
        <f t="shared" si="38"/>
        <v>0</v>
      </c>
      <c r="AD96" s="35">
        <v>3</v>
      </c>
      <c r="AE96" s="32">
        <f t="shared" si="39"/>
        <v>37.5</v>
      </c>
      <c r="AF96" s="35">
        <v>2</v>
      </c>
      <c r="AG96" s="32">
        <f t="shared" si="40"/>
        <v>25</v>
      </c>
      <c r="AH96" s="42"/>
      <c r="AI96" s="42"/>
    </row>
    <row r="97" spans="1:35" x14ac:dyDescent="0.25">
      <c r="A97" s="93">
        <f t="shared" si="44"/>
        <v>81</v>
      </c>
      <c r="B97" s="96" t="s">
        <v>122</v>
      </c>
      <c r="C97" s="34">
        <v>73</v>
      </c>
      <c r="D97" s="35">
        <v>72</v>
      </c>
      <c r="E97" s="32">
        <f t="shared" si="23"/>
        <v>98.630136986301366</v>
      </c>
      <c r="F97" s="35">
        <v>45</v>
      </c>
      <c r="G97" s="32">
        <f t="shared" si="24"/>
        <v>62.5</v>
      </c>
      <c r="H97" s="106">
        <f t="shared" si="42"/>
        <v>56</v>
      </c>
      <c r="I97" s="32">
        <f t="shared" si="26"/>
        <v>77.777777777777786</v>
      </c>
      <c r="J97" s="32">
        <f t="shared" si="27"/>
        <v>76.712328767123282</v>
      </c>
      <c r="K97" s="35">
        <v>32</v>
      </c>
      <c r="L97" s="32">
        <f t="shared" si="28"/>
        <v>44.444444444444443</v>
      </c>
      <c r="M97" s="35">
        <v>24</v>
      </c>
      <c r="N97" s="32">
        <f t="shared" si="29"/>
        <v>33.333333333333329</v>
      </c>
      <c r="O97" s="35">
        <f t="shared" si="43"/>
        <v>16</v>
      </c>
      <c r="P97" s="32">
        <f t="shared" si="31"/>
        <v>22.222222222222221</v>
      </c>
      <c r="Q97" s="35">
        <v>0</v>
      </c>
      <c r="R97" s="32">
        <f t="shared" si="32"/>
        <v>0</v>
      </c>
      <c r="S97" s="35">
        <v>19</v>
      </c>
      <c r="T97" s="32">
        <f t="shared" si="33"/>
        <v>26.388888888888889</v>
      </c>
      <c r="U97" s="35">
        <v>7</v>
      </c>
      <c r="V97" s="32">
        <f t="shared" si="34"/>
        <v>9.7222222222222232</v>
      </c>
      <c r="W97" s="35">
        <v>0</v>
      </c>
      <c r="X97" s="32">
        <f t="shared" si="35"/>
        <v>0</v>
      </c>
      <c r="Y97" s="35">
        <v>17</v>
      </c>
      <c r="Z97" s="32">
        <f t="shared" si="36"/>
        <v>23.611111111111111</v>
      </c>
      <c r="AA97" s="35">
        <v>6</v>
      </c>
      <c r="AB97" s="32">
        <f t="shared" si="37"/>
        <v>8.3333333333333321</v>
      </c>
      <c r="AC97" s="32">
        <f t="shared" si="38"/>
        <v>35.294117647058826</v>
      </c>
      <c r="AD97" s="35">
        <v>8</v>
      </c>
      <c r="AE97" s="32">
        <f t="shared" si="39"/>
        <v>11.111111111111111</v>
      </c>
      <c r="AF97" s="35">
        <v>0</v>
      </c>
      <c r="AG97" s="32">
        <f t="shared" si="40"/>
        <v>0</v>
      </c>
      <c r="AH97" s="42"/>
      <c r="AI97" s="42"/>
    </row>
    <row r="98" spans="1:35" x14ac:dyDescent="0.25">
      <c r="A98" s="93">
        <f t="shared" si="44"/>
        <v>82</v>
      </c>
      <c r="B98" s="96" t="s">
        <v>123</v>
      </c>
      <c r="C98" s="34">
        <v>5</v>
      </c>
      <c r="D98" s="35">
        <v>4</v>
      </c>
      <c r="E98" s="32">
        <f t="shared" si="23"/>
        <v>80</v>
      </c>
      <c r="F98" s="35">
        <v>4</v>
      </c>
      <c r="G98" s="32">
        <f t="shared" si="24"/>
        <v>100</v>
      </c>
      <c r="H98" s="106">
        <f t="shared" si="42"/>
        <v>3</v>
      </c>
      <c r="I98" s="32">
        <f t="shared" si="26"/>
        <v>75</v>
      </c>
      <c r="J98" s="32">
        <f t="shared" si="27"/>
        <v>60</v>
      </c>
      <c r="K98" s="35">
        <v>1</v>
      </c>
      <c r="L98" s="32">
        <f t="shared" si="28"/>
        <v>25</v>
      </c>
      <c r="M98" s="35">
        <v>2</v>
      </c>
      <c r="N98" s="32">
        <f t="shared" si="29"/>
        <v>50</v>
      </c>
      <c r="O98" s="35">
        <f t="shared" si="43"/>
        <v>1</v>
      </c>
      <c r="P98" s="32">
        <f t="shared" si="31"/>
        <v>25</v>
      </c>
      <c r="Q98" s="35">
        <v>0</v>
      </c>
      <c r="R98" s="32">
        <f t="shared" si="32"/>
        <v>0</v>
      </c>
      <c r="S98" s="35">
        <v>0</v>
      </c>
      <c r="T98" s="32">
        <f t="shared" si="33"/>
        <v>0</v>
      </c>
      <c r="U98" s="35">
        <v>0</v>
      </c>
      <c r="V98" s="32">
        <f t="shared" si="34"/>
        <v>0</v>
      </c>
      <c r="W98" s="35">
        <v>0</v>
      </c>
      <c r="X98" s="32">
        <f t="shared" si="35"/>
        <v>0</v>
      </c>
      <c r="Y98" s="35">
        <v>0</v>
      </c>
      <c r="Z98" s="32">
        <f t="shared" si="36"/>
        <v>0</v>
      </c>
      <c r="AA98" s="35">
        <v>0</v>
      </c>
      <c r="AB98" s="32">
        <f t="shared" si="37"/>
        <v>0</v>
      </c>
      <c r="AC98" s="32">
        <f t="shared" si="38"/>
        <v>0</v>
      </c>
      <c r="AD98" s="35">
        <v>0</v>
      </c>
      <c r="AE98" s="32">
        <f t="shared" si="39"/>
        <v>0</v>
      </c>
      <c r="AF98" s="35">
        <v>0</v>
      </c>
      <c r="AG98" s="32">
        <f t="shared" si="40"/>
        <v>0</v>
      </c>
      <c r="AH98" s="42"/>
      <c r="AI98" s="42"/>
    </row>
    <row r="99" spans="1:35" x14ac:dyDescent="0.25">
      <c r="A99" s="93">
        <f t="shared" si="44"/>
        <v>83</v>
      </c>
      <c r="B99" s="96" t="s">
        <v>124</v>
      </c>
      <c r="C99" s="34">
        <v>32</v>
      </c>
      <c r="D99" s="35">
        <v>25</v>
      </c>
      <c r="E99" s="32">
        <f t="shared" si="23"/>
        <v>78.125</v>
      </c>
      <c r="F99" s="35">
        <v>16</v>
      </c>
      <c r="G99" s="32">
        <f t="shared" si="24"/>
        <v>64</v>
      </c>
      <c r="H99" s="106">
        <f t="shared" si="42"/>
        <v>24</v>
      </c>
      <c r="I99" s="32">
        <f t="shared" si="26"/>
        <v>96</v>
      </c>
      <c r="J99" s="32">
        <f t="shared" si="27"/>
        <v>75</v>
      </c>
      <c r="K99" s="35">
        <v>18</v>
      </c>
      <c r="L99" s="32">
        <f t="shared" si="28"/>
        <v>72</v>
      </c>
      <c r="M99" s="35">
        <v>6</v>
      </c>
      <c r="N99" s="32">
        <f t="shared" si="29"/>
        <v>24</v>
      </c>
      <c r="O99" s="35">
        <f t="shared" si="43"/>
        <v>1</v>
      </c>
      <c r="P99" s="32">
        <f t="shared" si="31"/>
        <v>4</v>
      </c>
      <c r="Q99" s="35">
        <v>0</v>
      </c>
      <c r="R99" s="32">
        <f t="shared" si="32"/>
        <v>0</v>
      </c>
      <c r="S99" s="35">
        <v>2</v>
      </c>
      <c r="T99" s="32">
        <f t="shared" si="33"/>
        <v>8</v>
      </c>
      <c r="U99" s="35">
        <v>3</v>
      </c>
      <c r="V99" s="32">
        <f t="shared" si="34"/>
        <v>12</v>
      </c>
      <c r="W99" s="35">
        <v>0</v>
      </c>
      <c r="X99" s="32">
        <f t="shared" si="35"/>
        <v>0</v>
      </c>
      <c r="Y99" s="35">
        <v>8</v>
      </c>
      <c r="Z99" s="32">
        <f t="shared" si="36"/>
        <v>32</v>
      </c>
      <c r="AA99" s="35">
        <v>0</v>
      </c>
      <c r="AB99" s="32">
        <f t="shared" si="37"/>
        <v>0</v>
      </c>
      <c r="AC99" s="32">
        <f t="shared" si="38"/>
        <v>0</v>
      </c>
      <c r="AD99" s="35">
        <v>6</v>
      </c>
      <c r="AE99" s="32">
        <f t="shared" si="39"/>
        <v>24</v>
      </c>
      <c r="AF99" s="35">
        <v>0</v>
      </c>
      <c r="AG99" s="32">
        <f t="shared" si="40"/>
        <v>0</v>
      </c>
      <c r="AH99" s="42"/>
      <c r="AI99" s="42"/>
    </row>
    <row r="100" spans="1:35" x14ac:dyDescent="0.25">
      <c r="A100" s="93">
        <f t="shared" si="44"/>
        <v>84</v>
      </c>
      <c r="B100" s="96" t="s">
        <v>125</v>
      </c>
      <c r="C100" s="34">
        <v>0</v>
      </c>
      <c r="D100" s="35">
        <v>0</v>
      </c>
      <c r="E100" s="32">
        <f t="shared" si="23"/>
        <v>0</v>
      </c>
      <c r="F100" s="35">
        <v>0</v>
      </c>
      <c r="G100" s="32">
        <f t="shared" si="24"/>
        <v>0</v>
      </c>
      <c r="H100" s="106">
        <f t="shared" si="42"/>
        <v>0</v>
      </c>
      <c r="I100" s="32">
        <f t="shared" si="26"/>
        <v>0</v>
      </c>
      <c r="J100" s="32">
        <f t="shared" si="27"/>
        <v>0</v>
      </c>
      <c r="K100" s="35">
        <v>0</v>
      </c>
      <c r="L100" s="32">
        <f t="shared" si="28"/>
        <v>0</v>
      </c>
      <c r="M100" s="35">
        <v>0</v>
      </c>
      <c r="N100" s="32">
        <f t="shared" si="29"/>
        <v>0</v>
      </c>
      <c r="O100" s="35">
        <f t="shared" si="43"/>
        <v>0</v>
      </c>
      <c r="P100" s="32">
        <f t="shared" si="31"/>
        <v>0</v>
      </c>
      <c r="Q100" s="35">
        <v>0</v>
      </c>
      <c r="R100" s="32">
        <f t="shared" si="32"/>
        <v>0</v>
      </c>
      <c r="S100" s="35">
        <v>0</v>
      </c>
      <c r="T100" s="32">
        <f t="shared" si="33"/>
        <v>0</v>
      </c>
      <c r="U100" s="35">
        <v>0</v>
      </c>
      <c r="V100" s="32">
        <f t="shared" si="34"/>
        <v>0</v>
      </c>
      <c r="W100" s="35">
        <v>0</v>
      </c>
      <c r="X100" s="32">
        <f t="shared" si="35"/>
        <v>0</v>
      </c>
      <c r="Y100" s="35">
        <v>0</v>
      </c>
      <c r="Z100" s="32">
        <f t="shared" si="36"/>
        <v>0</v>
      </c>
      <c r="AA100" s="35">
        <v>0</v>
      </c>
      <c r="AB100" s="32">
        <f t="shared" si="37"/>
        <v>0</v>
      </c>
      <c r="AC100" s="32">
        <f t="shared" si="38"/>
        <v>0</v>
      </c>
      <c r="AD100" s="35">
        <v>0</v>
      </c>
      <c r="AE100" s="32">
        <f t="shared" si="39"/>
        <v>0</v>
      </c>
      <c r="AF100" s="35">
        <v>0</v>
      </c>
      <c r="AG100" s="32">
        <f t="shared" si="40"/>
        <v>0</v>
      </c>
      <c r="AH100" s="42"/>
      <c r="AI100" s="42"/>
    </row>
    <row r="101" spans="1:35" x14ac:dyDescent="0.25">
      <c r="A101" s="93">
        <f t="shared" si="44"/>
        <v>85</v>
      </c>
      <c r="B101" s="96" t="s">
        <v>126</v>
      </c>
      <c r="C101" s="34">
        <v>37</v>
      </c>
      <c r="D101" s="35">
        <v>18</v>
      </c>
      <c r="E101" s="32">
        <f t="shared" si="23"/>
        <v>48.648648648648653</v>
      </c>
      <c r="F101" s="35">
        <v>6</v>
      </c>
      <c r="G101" s="32">
        <f t="shared" si="24"/>
        <v>33.333333333333329</v>
      </c>
      <c r="H101" s="106">
        <f t="shared" si="42"/>
        <v>11</v>
      </c>
      <c r="I101" s="32">
        <f t="shared" si="26"/>
        <v>61.111111111111114</v>
      </c>
      <c r="J101" s="32">
        <f t="shared" si="27"/>
        <v>29.72972972972973</v>
      </c>
      <c r="K101" s="35">
        <v>2</v>
      </c>
      <c r="L101" s="32">
        <f t="shared" si="28"/>
        <v>11.111111111111111</v>
      </c>
      <c r="M101" s="35">
        <v>9</v>
      </c>
      <c r="N101" s="32">
        <f t="shared" si="29"/>
        <v>50</v>
      </c>
      <c r="O101" s="35">
        <f t="shared" si="43"/>
        <v>7</v>
      </c>
      <c r="P101" s="32">
        <f t="shared" si="31"/>
        <v>38.888888888888893</v>
      </c>
      <c r="Q101" s="35">
        <v>0</v>
      </c>
      <c r="R101" s="32">
        <f t="shared" si="32"/>
        <v>0</v>
      </c>
      <c r="S101" s="35">
        <v>4</v>
      </c>
      <c r="T101" s="32">
        <f t="shared" si="33"/>
        <v>22.222222222222221</v>
      </c>
      <c r="U101" s="35">
        <v>2</v>
      </c>
      <c r="V101" s="32">
        <f t="shared" si="34"/>
        <v>11.111111111111111</v>
      </c>
      <c r="W101" s="35">
        <v>0</v>
      </c>
      <c r="X101" s="32">
        <f t="shared" si="35"/>
        <v>0</v>
      </c>
      <c r="Y101" s="35">
        <v>9</v>
      </c>
      <c r="Z101" s="32">
        <f t="shared" si="36"/>
        <v>50</v>
      </c>
      <c r="AA101" s="35">
        <v>1</v>
      </c>
      <c r="AB101" s="32">
        <f t="shared" si="37"/>
        <v>5.5555555555555554</v>
      </c>
      <c r="AC101" s="32">
        <f t="shared" si="38"/>
        <v>11.111111111111111</v>
      </c>
      <c r="AD101" s="35">
        <v>6</v>
      </c>
      <c r="AE101" s="32">
        <f t="shared" si="39"/>
        <v>33.333333333333329</v>
      </c>
      <c r="AF101" s="35">
        <v>0</v>
      </c>
      <c r="AG101" s="32">
        <f t="shared" si="40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S5:S6"/>
    <mergeCell ref="T5:T6"/>
    <mergeCell ref="U5:U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43" firstPageNumber="100" fitToHeight="2" orientation="landscape" useFirstPageNumber="1" r:id="rId1"/>
  <headerFooter scaleWithDoc="0">
    <oddHeader>&amp;R&amp;P</oddHeader>
    <oddFooter>&amp;R&amp;P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Q77" activePane="bottomRight" state="frozen"/>
      <selection activeCell="D2" sqref="D2:D6"/>
      <selection pane="topRight" activeCell="D2" sqref="D2:D6"/>
      <selection pane="bottomLeft" activeCell="D2" sqref="D2:D6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195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  <c r="AI1" s="202"/>
    </row>
    <row r="2" spans="1:35" ht="14.45" customHeight="1" x14ac:dyDescent="0.25">
      <c r="A2" s="216" t="s">
        <v>0</v>
      </c>
      <c r="B2" s="183" t="s">
        <v>1</v>
      </c>
      <c r="C2" s="217" t="s">
        <v>2</v>
      </c>
      <c r="D2" s="220" t="s">
        <v>3</v>
      </c>
      <c r="E2" s="217" t="s">
        <v>4</v>
      </c>
      <c r="F2" s="223" t="s">
        <v>9</v>
      </c>
      <c r="G2" s="224"/>
      <c r="H2" s="229" t="s">
        <v>5</v>
      </c>
      <c r="I2" s="230"/>
      <c r="J2" s="230"/>
      <c r="K2" s="230"/>
      <c r="L2" s="230"/>
      <c r="M2" s="230"/>
      <c r="N2" s="231"/>
      <c r="O2" s="273" t="s">
        <v>6</v>
      </c>
      <c r="P2" s="274"/>
      <c r="Q2" s="274"/>
      <c r="R2" s="275"/>
      <c r="S2" s="235" t="s">
        <v>8</v>
      </c>
      <c r="T2" s="236"/>
      <c r="U2" s="236"/>
      <c r="V2" s="237"/>
      <c r="W2" s="223" t="s">
        <v>7</v>
      </c>
      <c r="X2" s="224"/>
      <c r="Y2" s="165" t="s">
        <v>10</v>
      </c>
      <c r="Z2" s="166"/>
      <c r="AA2" s="166"/>
      <c r="AB2" s="166"/>
      <c r="AC2" s="167"/>
      <c r="AD2" s="165" t="s">
        <v>11</v>
      </c>
      <c r="AE2" s="166"/>
      <c r="AF2" s="166"/>
      <c r="AG2" s="167"/>
      <c r="AH2" s="42"/>
      <c r="AI2" s="42"/>
    </row>
    <row r="3" spans="1:35" ht="15" customHeight="1" x14ac:dyDescent="0.25">
      <c r="A3" s="184"/>
      <c r="B3" s="184"/>
      <c r="C3" s="218"/>
      <c r="D3" s="221"/>
      <c r="E3" s="218"/>
      <c r="F3" s="225"/>
      <c r="G3" s="226"/>
      <c r="H3" s="216" t="s">
        <v>12</v>
      </c>
      <c r="I3" s="270" t="s">
        <v>13</v>
      </c>
      <c r="J3" s="270" t="s">
        <v>14</v>
      </c>
      <c r="K3" s="238" t="s">
        <v>15</v>
      </c>
      <c r="L3" s="239"/>
      <c r="M3" s="238" t="s">
        <v>16</v>
      </c>
      <c r="N3" s="239"/>
      <c r="O3" s="276" t="s">
        <v>17</v>
      </c>
      <c r="P3" s="277"/>
      <c r="Q3" s="277"/>
      <c r="R3" s="278"/>
      <c r="S3" s="243" t="s">
        <v>18</v>
      </c>
      <c r="T3" s="244"/>
      <c r="U3" s="223" t="s">
        <v>19</v>
      </c>
      <c r="V3" s="224"/>
      <c r="W3" s="225"/>
      <c r="X3" s="226"/>
      <c r="Y3" s="261" t="s">
        <v>20</v>
      </c>
      <c r="Z3" s="262"/>
      <c r="AA3" s="258" t="s">
        <v>21</v>
      </c>
      <c r="AB3" s="282" t="s">
        <v>22</v>
      </c>
      <c r="AC3" s="191" t="s">
        <v>23</v>
      </c>
      <c r="AD3" s="253" t="s">
        <v>20</v>
      </c>
      <c r="AE3" s="254"/>
      <c r="AF3" s="223" t="s">
        <v>24</v>
      </c>
      <c r="AG3" s="224"/>
      <c r="AH3" s="42"/>
      <c r="AI3" s="42"/>
    </row>
    <row r="4" spans="1:35" ht="80.25" customHeight="1" x14ac:dyDescent="0.25">
      <c r="A4" s="184"/>
      <c r="B4" s="184"/>
      <c r="C4" s="218"/>
      <c r="D4" s="221"/>
      <c r="E4" s="218"/>
      <c r="F4" s="227"/>
      <c r="G4" s="228"/>
      <c r="H4" s="184"/>
      <c r="I4" s="271"/>
      <c r="J4" s="271"/>
      <c r="K4" s="247" t="s">
        <v>25</v>
      </c>
      <c r="L4" s="279" t="s">
        <v>22</v>
      </c>
      <c r="M4" s="247" t="s">
        <v>25</v>
      </c>
      <c r="N4" s="279" t="s">
        <v>22</v>
      </c>
      <c r="O4" s="247" t="s">
        <v>25</v>
      </c>
      <c r="P4" s="279" t="s">
        <v>22</v>
      </c>
      <c r="Q4" s="273" t="s">
        <v>26</v>
      </c>
      <c r="R4" s="275"/>
      <c r="S4" s="245"/>
      <c r="T4" s="246"/>
      <c r="U4" s="227"/>
      <c r="V4" s="228"/>
      <c r="W4" s="227"/>
      <c r="X4" s="228"/>
      <c r="Y4" s="263"/>
      <c r="Z4" s="264"/>
      <c r="AA4" s="259"/>
      <c r="AB4" s="283"/>
      <c r="AC4" s="192"/>
      <c r="AD4" s="255" t="s">
        <v>27</v>
      </c>
      <c r="AE4" s="258" t="s">
        <v>13</v>
      </c>
      <c r="AF4" s="227"/>
      <c r="AG4" s="228"/>
      <c r="AH4" s="42"/>
      <c r="AI4" s="42"/>
    </row>
    <row r="5" spans="1:35" ht="14.45" customHeight="1" x14ac:dyDescent="0.25">
      <c r="A5" s="184"/>
      <c r="B5" s="184"/>
      <c r="C5" s="218"/>
      <c r="D5" s="221"/>
      <c r="E5" s="218"/>
      <c r="F5" s="285" t="s">
        <v>25</v>
      </c>
      <c r="G5" s="279" t="s">
        <v>22</v>
      </c>
      <c r="H5" s="184"/>
      <c r="I5" s="271"/>
      <c r="J5" s="271"/>
      <c r="K5" s="248"/>
      <c r="L5" s="280"/>
      <c r="M5" s="248"/>
      <c r="N5" s="280"/>
      <c r="O5" s="248"/>
      <c r="P5" s="280"/>
      <c r="Q5" s="247" t="s">
        <v>25</v>
      </c>
      <c r="R5" s="191" t="s">
        <v>28</v>
      </c>
      <c r="S5" s="247" t="s">
        <v>25</v>
      </c>
      <c r="T5" s="279" t="s">
        <v>22</v>
      </c>
      <c r="U5" s="247" t="s">
        <v>25</v>
      </c>
      <c r="V5" s="279" t="s">
        <v>22</v>
      </c>
      <c r="W5" s="247" t="s">
        <v>25</v>
      </c>
      <c r="X5" s="279" t="s">
        <v>22</v>
      </c>
      <c r="Y5" s="247" t="s">
        <v>25</v>
      </c>
      <c r="Z5" s="279" t="s">
        <v>22</v>
      </c>
      <c r="AA5" s="259"/>
      <c r="AB5" s="283"/>
      <c r="AC5" s="192"/>
      <c r="AD5" s="256"/>
      <c r="AE5" s="259"/>
      <c r="AF5" s="247" t="s">
        <v>25</v>
      </c>
      <c r="AG5" s="279" t="s">
        <v>22</v>
      </c>
      <c r="AH5" s="42"/>
      <c r="AI5" s="42"/>
    </row>
    <row r="6" spans="1:35" ht="54" customHeight="1" x14ac:dyDescent="0.25">
      <c r="A6" s="185"/>
      <c r="B6" s="185"/>
      <c r="C6" s="219"/>
      <c r="D6" s="222"/>
      <c r="E6" s="219"/>
      <c r="F6" s="286"/>
      <c r="G6" s="281"/>
      <c r="H6" s="185"/>
      <c r="I6" s="272"/>
      <c r="J6" s="272"/>
      <c r="K6" s="249"/>
      <c r="L6" s="281"/>
      <c r="M6" s="249"/>
      <c r="N6" s="281"/>
      <c r="O6" s="249"/>
      <c r="P6" s="281"/>
      <c r="Q6" s="249"/>
      <c r="R6" s="193"/>
      <c r="S6" s="249"/>
      <c r="T6" s="281"/>
      <c r="U6" s="249"/>
      <c r="V6" s="281"/>
      <c r="W6" s="249"/>
      <c r="X6" s="281"/>
      <c r="Y6" s="249"/>
      <c r="Z6" s="281"/>
      <c r="AA6" s="260"/>
      <c r="AB6" s="284"/>
      <c r="AC6" s="193"/>
      <c r="AD6" s="257"/>
      <c r="AE6" s="260"/>
      <c r="AF6" s="249"/>
      <c r="AG6" s="281"/>
      <c r="AH6" s="42"/>
      <c r="AI6" s="42"/>
    </row>
    <row r="7" spans="1:35" ht="14.45" customHeight="1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4975.3</v>
      </c>
      <c r="D8" s="65">
        <f>D9+D21+D40+D55+D72+D79+D90+D64+D102</f>
        <v>4520.5</v>
      </c>
      <c r="E8" s="62">
        <f>IF(C8=0,0,D8/C8*100)</f>
        <v>90.858842682853293</v>
      </c>
      <c r="F8" s="65">
        <f>F9+F21+F40+F55+F72+F79+F90+F64+F102</f>
        <v>3490.5</v>
      </c>
      <c r="G8" s="62">
        <f>IF(D8=0,0,F8/D8*100)</f>
        <v>77.214909855104523</v>
      </c>
      <c r="H8" s="65">
        <f>H9+H21+H40+H55+H72+H79+H90+H64+H102</f>
        <v>3017</v>
      </c>
      <c r="I8" s="62">
        <f>IF(D8=0,0,H8/D8*100)</f>
        <v>66.740404822475384</v>
      </c>
      <c r="J8" s="62">
        <f>IF(C8=0,0,H8/C8*100)</f>
        <v>60.639559423552349</v>
      </c>
      <c r="K8" s="65">
        <f>K9+K21+K40+K55+K72+K79+K90+K64+K102</f>
        <v>625</v>
      </c>
      <c r="L8" s="62">
        <f>IF(D8=0,0,K8/D8*100)</f>
        <v>13.825904214135603</v>
      </c>
      <c r="M8" s="65">
        <f>M9+M21+M40+M55+M72+M79+M90+M64+M102</f>
        <v>2392</v>
      </c>
      <c r="N8" s="62">
        <f>IF(D8=0,0,M8/D8*100)</f>
        <v>52.914500608339786</v>
      </c>
      <c r="O8" s="65">
        <f>O9+O21+O40+O55+O72+O79+O90+O64+O102</f>
        <v>1503.5</v>
      </c>
      <c r="P8" s="62">
        <f>IF(D8=0,0,O8/D8*100)</f>
        <v>33.259595177524609</v>
      </c>
      <c r="Q8" s="65">
        <f>Q9+Q21+Q40+Q55+Q72+Q79+Q90+Q64+Q102</f>
        <v>49</v>
      </c>
      <c r="R8" s="62">
        <f>IF(O8=0,0,Q8/O8*100)</f>
        <v>3.2590621882274693</v>
      </c>
      <c r="S8" s="65">
        <f>S9+S21+S40+S55+S72+S79+S90+S64+S102</f>
        <v>334</v>
      </c>
      <c r="T8" s="62">
        <f>IF(D8=0,0,S8/D8*100)</f>
        <v>7.3885632120340672</v>
      </c>
      <c r="U8" s="65">
        <f>U9+U21+U40+U55+U72+U79+U90+U64+U102</f>
        <v>349</v>
      </c>
      <c r="V8" s="62">
        <f>IF(D8=0,0,U8/D8*100)</f>
        <v>7.7203849131733211</v>
      </c>
      <c r="W8" s="65">
        <f>W9+W21+W40+W55+W72+W79+W90+W64+W102</f>
        <v>191</v>
      </c>
      <c r="X8" s="62">
        <f>IF(D8=0,0,W8/D8*100)</f>
        <v>4.2251963278398401</v>
      </c>
      <c r="Y8" s="65">
        <f>Y9+Y21+Y40+Y55+Y72+Y79+Y90+Y64+Y102</f>
        <v>552</v>
      </c>
      <c r="Z8" s="62">
        <f>IF(D8=0,0,Y8/D8*100)</f>
        <v>12.211038601924566</v>
      </c>
      <c r="AA8" s="65">
        <f>AA9+AA21+AA40+AA55+AA72+AA79+AA90+AA64+AA102</f>
        <v>37</v>
      </c>
      <c r="AB8" s="62">
        <f>IF(D8=0,0,AA8/D8*100)</f>
        <v>0.81849352947682785</v>
      </c>
      <c r="AC8" s="62">
        <f>IF(Y8=0,0,AA8/Y8*100)</f>
        <v>6.7028985507246386</v>
      </c>
      <c r="AD8" s="65">
        <f>AD9+AD21+AD40+AD55+AD72+AD79+AD90+AD64+AD102</f>
        <v>540</v>
      </c>
      <c r="AE8" s="62">
        <f>IF(D8=0,0,AD8/D8*100)</f>
        <v>11.945581241013162</v>
      </c>
      <c r="AF8" s="65">
        <f>AF9+AF21+AF40+AF55+AF72+AF79+AF90+AF64+AF102</f>
        <v>2</v>
      </c>
      <c r="AG8" s="60">
        <f>IF(D8=0,0,AF8/D8*100)</f>
        <v>4.4242893485233935E-2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344</v>
      </c>
      <c r="D9" s="10">
        <f>SUM(D10:D20)</f>
        <v>315</v>
      </c>
      <c r="E9" s="43">
        <f>IF(C9=0,0,D9/C9*100)</f>
        <v>91.569767441860463</v>
      </c>
      <c r="F9" s="10">
        <f>SUM(F10:F20)</f>
        <v>271</v>
      </c>
      <c r="G9" s="43">
        <f>IF(D9=0,0,F9/D9*100)</f>
        <v>86.031746031746039</v>
      </c>
      <c r="H9" s="61">
        <f>SUM(H10:H20)</f>
        <v>220</v>
      </c>
      <c r="I9" s="43">
        <f>IF(D9=0,0,H9/D9*100)</f>
        <v>69.841269841269835</v>
      </c>
      <c r="J9" s="43">
        <f>IF(C9=0,0,H9/C9*100)</f>
        <v>63.953488372093027</v>
      </c>
      <c r="K9" s="10">
        <f>SUM(K10:K20)</f>
        <v>51</v>
      </c>
      <c r="L9" s="43">
        <f>IF(D9=0,0,K9/D9*100)</f>
        <v>16.19047619047619</v>
      </c>
      <c r="M9" s="10">
        <f>SUM(M10:M20)</f>
        <v>169</v>
      </c>
      <c r="N9" s="43">
        <f>IF(D9=0,0,M9/D9*100)</f>
        <v>53.650793650793652</v>
      </c>
      <c r="O9" s="10">
        <f>SUM(O10:O20)</f>
        <v>95</v>
      </c>
      <c r="P9" s="43">
        <f>IF(D9=0,0,O9/D9*100)</f>
        <v>30.158730158730158</v>
      </c>
      <c r="Q9" s="10">
        <f>SUM(Q10:Q20)</f>
        <v>4</v>
      </c>
      <c r="R9" s="43">
        <f>IF(O9=0,0,Q9/O9*100)</f>
        <v>4.2105263157894735</v>
      </c>
      <c r="S9" s="10">
        <f>SUM(S10:S20)</f>
        <v>16</v>
      </c>
      <c r="T9" s="43">
        <f>IF(D9=0,0,S9/D9*100)</f>
        <v>5.0793650793650791</v>
      </c>
      <c r="U9" s="10">
        <f>SUM(U10:U20)</f>
        <v>38</v>
      </c>
      <c r="V9" s="43">
        <f>IF(D9=0,0,U9/D9*100)</f>
        <v>12.063492063492063</v>
      </c>
      <c r="W9" s="10">
        <f>SUM(W10:W20)</f>
        <v>3</v>
      </c>
      <c r="X9" s="43">
        <f>IF(D9=0,0,W9/D9*100)</f>
        <v>0.95238095238095244</v>
      </c>
      <c r="Y9" s="10">
        <f>SUM(Y10:Y20)</f>
        <v>31</v>
      </c>
      <c r="Z9" s="43">
        <f>IF(D9=0,0,Y9/D9*100)</f>
        <v>9.8412698412698418</v>
      </c>
      <c r="AA9" s="10">
        <f>SUM(AA10:AA20)</f>
        <v>1</v>
      </c>
      <c r="AB9" s="43">
        <f>IF(D9=0,0,AA9/D9*100)</f>
        <v>0.31746031746031744</v>
      </c>
      <c r="AC9" s="43">
        <f>IF(Y9=0,0,AA9/Y9*100)</f>
        <v>3.225806451612903</v>
      </c>
      <c r="AD9" s="10">
        <f>SUM(AD10:AD20)</f>
        <v>42</v>
      </c>
      <c r="AE9" s="43">
        <f>IF(D9=0,0,AD9/D9*100)</f>
        <v>13.333333333333334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5</v>
      </c>
      <c r="D10" s="35">
        <v>5</v>
      </c>
      <c r="E10" s="32">
        <f>IF(C10=0,0,D10/C10*100)</f>
        <v>100</v>
      </c>
      <c r="F10" s="35">
        <v>5</v>
      </c>
      <c r="G10" s="32">
        <f>IF(D10=0,0,F10/D10*100)</f>
        <v>100</v>
      </c>
      <c r="H10" s="106">
        <f>K10+M10</f>
        <v>2</v>
      </c>
      <c r="I10" s="32">
        <f>IF(D10=0,0,H10/D10*100)</f>
        <v>40</v>
      </c>
      <c r="J10" s="32">
        <f>IF(C10=0,0,H10/C10*100)</f>
        <v>40</v>
      </c>
      <c r="K10" s="35">
        <v>0</v>
      </c>
      <c r="L10" s="32">
        <f>IF(D10=0,0,K10/D10*100)</f>
        <v>0</v>
      </c>
      <c r="M10" s="35">
        <v>2</v>
      </c>
      <c r="N10" s="32">
        <f>IF(D10=0,0,M10/D10*100)</f>
        <v>40</v>
      </c>
      <c r="O10" s="35">
        <f>D10-H10</f>
        <v>3</v>
      </c>
      <c r="P10" s="32">
        <f>IF(D10=0,0,O10/D10*100)</f>
        <v>60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0</v>
      </c>
      <c r="V10" s="32">
        <f>IF(D10=0,0,U10/D10*100)</f>
        <v>0</v>
      </c>
      <c r="W10" s="35">
        <v>0</v>
      </c>
      <c r="X10" s="32">
        <f>IF(D10=0,0,W10/D10*100)</f>
        <v>0</v>
      </c>
      <c r="Y10" s="35">
        <v>0</v>
      </c>
      <c r="Z10" s="32">
        <f>IF(D10=0,0,Y10/D10*100)</f>
        <v>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17</v>
      </c>
      <c r="D11" s="35">
        <v>15</v>
      </c>
      <c r="E11" s="32">
        <f>IF(C11=0,0,D11/C11*100)</f>
        <v>88.235294117647058</v>
      </c>
      <c r="F11" s="35">
        <v>13</v>
      </c>
      <c r="G11" s="32">
        <f>IF(D11=0,0,F11/D11*100)</f>
        <v>86.666666666666671</v>
      </c>
      <c r="H11" s="106">
        <f t="shared" ref="H11:H78" si="0">K11+M11</f>
        <v>10</v>
      </c>
      <c r="I11" s="32">
        <f>IF(D11=0,0,H11/D11*100)</f>
        <v>66.666666666666657</v>
      </c>
      <c r="J11" s="32">
        <f>IF(C11=0,0,H11/C11*100)</f>
        <v>58.82352941176471</v>
      </c>
      <c r="K11" s="35">
        <v>2</v>
      </c>
      <c r="L11" s="32">
        <f>IF(D11=0,0,K11/D11*100)</f>
        <v>13.333333333333334</v>
      </c>
      <c r="M11" s="35">
        <v>8</v>
      </c>
      <c r="N11" s="32">
        <f>IF(D11=0,0,M11/D11*100)</f>
        <v>53.333333333333336</v>
      </c>
      <c r="O11" s="35">
        <f t="shared" ref="O11:O20" si="1">D11-H11</f>
        <v>5</v>
      </c>
      <c r="P11" s="32">
        <f>IF(D11=0,0,O11/D11*100)</f>
        <v>33.333333333333329</v>
      </c>
      <c r="Q11" s="35">
        <v>1</v>
      </c>
      <c r="R11" s="32">
        <f>IF(O11=0,0,Q11/O11*100)</f>
        <v>20</v>
      </c>
      <c r="S11" s="35">
        <v>0</v>
      </c>
      <c r="T11" s="32">
        <f>IF(D11=0,0,S11/D11*100)</f>
        <v>0</v>
      </c>
      <c r="U11" s="35">
        <v>2</v>
      </c>
      <c r="V11" s="32">
        <f>IF(D11=0,0,U11/D11*100)</f>
        <v>13.333333333333334</v>
      </c>
      <c r="W11" s="35">
        <v>0</v>
      </c>
      <c r="X11" s="32">
        <f>IF(D11=0,0,W11/D11*100)</f>
        <v>0</v>
      </c>
      <c r="Y11" s="35">
        <v>1</v>
      </c>
      <c r="Z11" s="32">
        <f>IF(D11=0,0,Y11/D11*100)</f>
        <v>6.666666666666667</v>
      </c>
      <c r="AA11" s="35">
        <v>1</v>
      </c>
      <c r="AB11" s="32">
        <f>IF(D11=0,0,AA11/D11*100)</f>
        <v>6.666666666666667</v>
      </c>
      <c r="AC11" s="32">
        <f>IF(Y11=0,0,AA11/Y11*100)</f>
        <v>100</v>
      </c>
      <c r="AD11" s="35">
        <v>0</v>
      </c>
      <c r="AE11" s="32">
        <f>IF(D11=0,0,AD11/D11*100)</f>
        <v>0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21</v>
      </c>
      <c r="D12" s="35">
        <v>18</v>
      </c>
      <c r="E12" s="32">
        <f t="shared" ref="E12:E78" si="2">IF(C12=0,0,D12/C12*100)</f>
        <v>85.714285714285708</v>
      </c>
      <c r="F12" s="35">
        <v>16</v>
      </c>
      <c r="G12" s="32">
        <f t="shared" ref="G12:G78" si="3">IF(D12=0,0,F12/D12*100)</f>
        <v>88.888888888888886</v>
      </c>
      <c r="H12" s="106">
        <f t="shared" si="0"/>
        <v>13</v>
      </c>
      <c r="I12" s="32">
        <f t="shared" ref="I12:I78" si="4">IF(D12=0,0,H12/D12*100)</f>
        <v>72.222222222222214</v>
      </c>
      <c r="J12" s="32">
        <f t="shared" ref="J12:J78" si="5">IF(C12=0,0,H12/C12*100)</f>
        <v>61.904761904761905</v>
      </c>
      <c r="K12" s="35">
        <v>5</v>
      </c>
      <c r="L12" s="32">
        <f t="shared" ref="L12:L79" si="6">IF(D12=0,0,K12/D12*100)</f>
        <v>27.777777777777779</v>
      </c>
      <c r="M12" s="35">
        <v>8</v>
      </c>
      <c r="N12" s="32">
        <f t="shared" ref="N12:N78" si="7">IF(D12=0,0,M12/D12*100)</f>
        <v>44.444444444444443</v>
      </c>
      <c r="O12" s="35">
        <f t="shared" si="1"/>
        <v>5</v>
      </c>
      <c r="P12" s="32">
        <f t="shared" ref="P12:P78" si="8">IF(D12=0,0,O12/D12*100)</f>
        <v>27.777777777777779</v>
      </c>
      <c r="Q12" s="35">
        <v>0</v>
      </c>
      <c r="R12" s="32">
        <f t="shared" ref="R12:R79" si="9">IF(O12=0,0,Q12/O12*100)</f>
        <v>0</v>
      </c>
      <c r="S12" s="35">
        <v>2</v>
      </c>
      <c r="T12" s="32">
        <f t="shared" ref="T12:T78" si="10">IF(D12=0,0,S12/D12*100)</f>
        <v>11.111111111111111</v>
      </c>
      <c r="U12" s="35">
        <v>2</v>
      </c>
      <c r="V12" s="32">
        <f t="shared" ref="V12:V79" si="11">IF(D12=0,0,U12/D12*100)</f>
        <v>11.111111111111111</v>
      </c>
      <c r="W12" s="35">
        <v>0</v>
      </c>
      <c r="X12" s="32">
        <f t="shared" ref="X12:X78" si="12">IF(D12=0,0,W12/D12*100)</f>
        <v>0</v>
      </c>
      <c r="Y12" s="35">
        <v>2</v>
      </c>
      <c r="Z12" s="32">
        <f t="shared" ref="Z12:Z78" si="13">IF(D12=0,0,Y12/D12*100)</f>
        <v>11.111111111111111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2</v>
      </c>
      <c r="AE12" s="32">
        <f t="shared" ref="AE12:AE79" si="16">IF(D12=0,0,AD12/D12*100)</f>
        <v>11.111111111111111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113</v>
      </c>
      <c r="D13" s="35">
        <v>101</v>
      </c>
      <c r="E13" s="32">
        <f t="shared" si="2"/>
        <v>89.380530973451329</v>
      </c>
      <c r="F13" s="35">
        <v>92</v>
      </c>
      <c r="G13" s="32">
        <f t="shared" si="3"/>
        <v>91.089108910891099</v>
      </c>
      <c r="H13" s="106">
        <f t="shared" si="0"/>
        <v>69</v>
      </c>
      <c r="I13" s="32">
        <f t="shared" si="4"/>
        <v>68.316831683168317</v>
      </c>
      <c r="J13" s="32">
        <f t="shared" si="5"/>
        <v>61.06194690265486</v>
      </c>
      <c r="K13" s="35">
        <v>14</v>
      </c>
      <c r="L13" s="32">
        <f t="shared" si="6"/>
        <v>13.861386138613863</v>
      </c>
      <c r="M13" s="35">
        <v>55</v>
      </c>
      <c r="N13" s="32">
        <f t="shared" si="7"/>
        <v>54.455445544554458</v>
      </c>
      <c r="O13" s="35">
        <f t="shared" si="1"/>
        <v>32</v>
      </c>
      <c r="P13" s="32">
        <f t="shared" si="8"/>
        <v>31.683168316831683</v>
      </c>
      <c r="Q13" s="35">
        <v>0</v>
      </c>
      <c r="R13" s="32">
        <f t="shared" si="9"/>
        <v>0</v>
      </c>
      <c r="S13" s="35">
        <v>3</v>
      </c>
      <c r="T13" s="32">
        <f t="shared" si="10"/>
        <v>2.9702970297029703</v>
      </c>
      <c r="U13" s="35">
        <v>12</v>
      </c>
      <c r="V13" s="32">
        <f t="shared" si="11"/>
        <v>11.881188118811881</v>
      </c>
      <c r="W13" s="35">
        <v>2</v>
      </c>
      <c r="X13" s="32">
        <f t="shared" si="12"/>
        <v>1.9801980198019802</v>
      </c>
      <c r="Y13" s="35">
        <v>4</v>
      </c>
      <c r="Z13" s="32">
        <f t="shared" si="13"/>
        <v>3.9603960396039604</v>
      </c>
      <c r="AA13" s="35">
        <v>0</v>
      </c>
      <c r="AB13" s="32">
        <f t="shared" si="14"/>
        <v>0</v>
      </c>
      <c r="AC13" s="32">
        <f t="shared" si="15"/>
        <v>0</v>
      </c>
      <c r="AD13" s="35">
        <v>12</v>
      </c>
      <c r="AE13" s="32">
        <f t="shared" si="16"/>
        <v>11.881188118811881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29</v>
      </c>
      <c r="D14" s="35">
        <v>28</v>
      </c>
      <c r="E14" s="32">
        <f t="shared" si="2"/>
        <v>96.551724137931032</v>
      </c>
      <c r="F14" s="35">
        <v>14</v>
      </c>
      <c r="G14" s="32">
        <f t="shared" si="3"/>
        <v>50</v>
      </c>
      <c r="H14" s="106">
        <f t="shared" si="0"/>
        <v>21</v>
      </c>
      <c r="I14" s="32">
        <f t="shared" si="4"/>
        <v>75</v>
      </c>
      <c r="J14" s="32">
        <f t="shared" si="5"/>
        <v>72.41379310344827</v>
      </c>
      <c r="K14" s="35">
        <v>7</v>
      </c>
      <c r="L14" s="32">
        <f t="shared" si="6"/>
        <v>25</v>
      </c>
      <c r="M14" s="35">
        <v>14</v>
      </c>
      <c r="N14" s="32">
        <f t="shared" si="7"/>
        <v>50</v>
      </c>
      <c r="O14" s="35">
        <f t="shared" si="1"/>
        <v>7</v>
      </c>
      <c r="P14" s="32">
        <f t="shared" si="8"/>
        <v>25</v>
      </c>
      <c r="Q14" s="35">
        <v>2</v>
      </c>
      <c r="R14" s="32">
        <f t="shared" si="9"/>
        <v>28.571428571428569</v>
      </c>
      <c r="S14" s="35">
        <v>4</v>
      </c>
      <c r="T14" s="32">
        <f t="shared" si="10"/>
        <v>14.285714285714285</v>
      </c>
      <c r="U14" s="35">
        <v>1</v>
      </c>
      <c r="V14" s="32">
        <f t="shared" si="11"/>
        <v>3.5714285714285712</v>
      </c>
      <c r="W14" s="35">
        <v>0</v>
      </c>
      <c r="X14" s="32">
        <f t="shared" si="12"/>
        <v>0</v>
      </c>
      <c r="Y14" s="35">
        <v>6</v>
      </c>
      <c r="Z14" s="32">
        <f t="shared" si="13"/>
        <v>21.428571428571427</v>
      </c>
      <c r="AA14" s="35">
        <v>0</v>
      </c>
      <c r="AB14" s="32">
        <f t="shared" si="14"/>
        <v>0</v>
      </c>
      <c r="AC14" s="32">
        <f t="shared" si="15"/>
        <v>0</v>
      </c>
      <c r="AD14" s="35">
        <v>7</v>
      </c>
      <c r="AE14" s="32">
        <f t="shared" si="16"/>
        <v>25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110</v>
      </c>
      <c r="D15" s="35">
        <v>102</v>
      </c>
      <c r="E15" s="32">
        <f t="shared" si="2"/>
        <v>92.72727272727272</v>
      </c>
      <c r="F15" s="35">
        <v>91</v>
      </c>
      <c r="G15" s="32">
        <f t="shared" si="3"/>
        <v>89.215686274509807</v>
      </c>
      <c r="H15" s="106">
        <f t="shared" si="0"/>
        <v>71</v>
      </c>
      <c r="I15" s="32">
        <f t="shared" si="4"/>
        <v>69.607843137254903</v>
      </c>
      <c r="J15" s="32">
        <f t="shared" si="5"/>
        <v>64.545454545454547</v>
      </c>
      <c r="K15" s="35">
        <v>12</v>
      </c>
      <c r="L15" s="32">
        <f t="shared" si="6"/>
        <v>11.76470588235294</v>
      </c>
      <c r="M15" s="35">
        <v>59</v>
      </c>
      <c r="N15" s="32">
        <f t="shared" si="7"/>
        <v>57.843137254901968</v>
      </c>
      <c r="O15" s="35">
        <f t="shared" si="1"/>
        <v>31</v>
      </c>
      <c r="P15" s="32">
        <f t="shared" si="8"/>
        <v>30.392156862745097</v>
      </c>
      <c r="Q15" s="35">
        <v>0</v>
      </c>
      <c r="R15" s="32">
        <f t="shared" si="9"/>
        <v>0</v>
      </c>
      <c r="S15" s="35">
        <v>2</v>
      </c>
      <c r="T15" s="32">
        <f t="shared" si="10"/>
        <v>1.9607843137254901</v>
      </c>
      <c r="U15" s="35">
        <v>15</v>
      </c>
      <c r="V15" s="32">
        <f t="shared" si="11"/>
        <v>14.705882352941178</v>
      </c>
      <c r="W15" s="35">
        <v>1</v>
      </c>
      <c r="X15" s="32">
        <f t="shared" si="12"/>
        <v>0.98039215686274506</v>
      </c>
      <c r="Y15" s="35">
        <v>11</v>
      </c>
      <c r="Z15" s="32">
        <f t="shared" si="13"/>
        <v>10.784313725490197</v>
      </c>
      <c r="AA15" s="35">
        <v>0</v>
      </c>
      <c r="AB15" s="32">
        <f t="shared" si="14"/>
        <v>0</v>
      </c>
      <c r="AC15" s="32">
        <f t="shared" si="15"/>
        <v>0</v>
      </c>
      <c r="AD15" s="35">
        <v>17</v>
      </c>
      <c r="AE15" s="32">
        <f t="shared" si="16"/>
        <v>16.666666666666664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3</v>
      </c>
      <c r="D16" s="35">
        <v>2</v>
      </c>
      <c r="E16" s="32">
        <f t="shared" si="2"/>
        <v>66.666666666666657</v>
      </c>
      <c r="F16" s="35">
        <v>2</v>
      </c>
      <c r="G16" s="32">
        <f t="shared" si="3"/>
        <v>100</v>
      </c>
      <c r="H16" s="106">
        <f t="shared" si="0"/>
        <v>2</v>
      </c>
      <c r="I16" s="32">
        <f t="shared" si="4"/>
        <v>100</v>
      </c>
      <c r="J16" s="32">
        <f t="shared" si="5"/>
        <v>66.666666666666657</v>
      </c>
      <c r="K16" s="35">
        <v>2</v>
      </c>
      <c r="L16" s="32">
        <f t="shared" si="6"/>
        <v>100</v>
      </c>
      <c r="M16" s="35">
        <v>0</v>
      </c>
      <c r="N16" s="32">
        <f t="shared" si="7"/>
        <v>0</v>
      </c>
      <c r="O16" s="35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1</v>
      </c>
      <c r="AE16" s="32">
        <f t="shared" si="16"/>
        <v>50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10</v>
      </c>
      <c r="D17" s="35">
        <v>9</v>
      </c>
      <c r="E17" s="32">
        <f t="shared" si="2"/>
        <v>90</v>
      </c>
      <c r="F17" s="35">
        <v>9</v>
      </c>
      <c r="G17" s="32">
        <f t="shared" si="3"/>
        <v>100</v>
      </c>
      <c r="H17" s="106">
        <f t="shared" si="0"/>
        <v>5</v>
      </c>
      <c r="I17" s="32">
        <f t="shared" si="4"/>
        <v>55.555555555555557</v>
      </c>
      <c r="J17" s="32">
        <f t="shared" si="5"/>
        <v>50</v>
      </c>
      <c r="K17" s="35">
        <v>3</v>
      </c>
      <c r="L17" s="32">
        <f t="shared" si="6"/>
        <v>33.333333333333329</v>
      </c>
      <c r="M17" s="35">
        <v>2</v>
      </c>
      <c r="N17" s="32">
        <f t="shared" si="7"/>
        <v>22.222222222222221</v>
      </c>
      <c r="O17" s="35">
        <f t="shared" si="1"/>
        <v>4</v>
      </c>
      <c r="P17" s="32">
        <f t="shared" si="8"/>
        <v>44.444444444444443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3</v>
      </c>
      <c r="V17" s="32">
        <f t="shared" si="11"/>
        <v>33.333333333333329</v>
      </c>
      <c r="W17" s="35">
        <v>0</v>
      </c>
      <c r="X17" s="32">
        <f t="shared" si="12"/>
        <v>0</v>
      </c>
      <c r="Y17" s="35">
        <v>2</v>
      </c>
      <c r="Z17" s="32">
        <f t="shared" si="13"/>
        <v>22.222222222222221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16</v>
      </c>
      <c r="D18" s="35">
        <v>16</v>
      </c>
      <c r="E18" s="32">
        <f t="shared" si="2"/>
        <v>100</v>
      </c>
      <c r="F18" s="35">
        <v>12</v>
      </c>
      <c r="G18" s="32">
        <f t="shared" si="3"/>
        <v>75</v>
      </c>
      <c r="H18" s="106">
        <f t="shared" si="0"/>
        <v>15</v>
      </c>
      <c r="I18" s="32">
        <f t="shared" si="4"/>
        <v>93.75</v>
      </c>
      <c r="J18" s="32">
        <f t="shared" si="5"/>
        <v>93.75</v>
      </c>
      <c r="K18" s="35">
        <v>4</v>
      </c>
      <c r="L18" s="32">
        <f t="shared" si="6"/>
        <v>25</v>
      </c>
      <c r="M18" s="35">
        <v>11</v>
      </c>
      <c r="N18" s="32">
        <f t="shared" si="7"/>
        <v>68.75</v>
      </c>
      <c r="O18" s="35">
        <f t="shared" si="1"/>
        <v>1</v>
      </c>
      <c r="P18" s="32">
        <f t="shared" si="8"/>
        <v>6.25</v>
      </c>
      <c r="Q18" s="35">
        <v>0</v>
      </c>
      <c r="R18" s="32">
        <f t="shared" si="9"/>
        <v>0</v>
      </c>
      <c r="S18" s="35">
        <v>3</v>
      </c>
      <c r="T18" s="32">
        <f t="shared" si="10"/>
        <v>18.75</v>
      </c>
      <c r="U18" s="35">
        <v>0</v>
      </c>
      <c r="V18" s="32">
        <f t="shared" si="11"/>
        <v>0</v>
      </c>
      <c r="W18" s="35">
        <v>0</v>
      </c>
      <c r="X18" s="32">
        <f t="shared" si="12"/>
        <v>0</v>
      </c>
      <c r="Y18" s="35">
        <v>0</v>
      </c>
      <c r="Z18" s="32">
        <f t="shared" si="13"/>
        <v>0</v>
      </c>
      <c r="AA18" s="35">
        <v>0</v>
      </c>
      <c r="AB18" s="32">
        <f t="shared" si="14"/>
        <v>0</v>
      </c>
      <c r="AC18" s="32">
        <f t="shared" si="15"/>
        <v>0</v>
      </c>
      <c r="AD18" s="35">
        <v>1</v>
      </c>
      <c r="AE18" s="32">
        <f t="shared" si="16"/>
        <v>6.25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18</v>
      </c>
      <c r="D19" s="35">
        <v>17</v>
      </c>
      <c r="E19" s="32">
        <f t="shared" si="2"/>
        <v>94.444444444444443</v>
      </c>
      <c r="F19" s="35">
        <v>15</v>
      </c>
      <c r="G19" s="32">
        <f t="shared" si="3"/>
        <v>88.235294117647058</v>
      </c>
      <c r="H19" s="106">
        <f t="shared" si="0"/>
        <v>10</v>
      </c>
      <c r="I19" s="32">
        <f t="shared" si="4"/>
        <v>58.82352941176471</v>
      </c>
      <c r="J19" s="32">
        <f t="shared" si="5"/>
        <v>55.555555555555557</v>
      </c>
      <c r="K19" s="35">
        <v>2</v>
      </c>
      <c r="L19" s="32">
        <f t="shared" si="6"/>
        <v>11.76470588235294</v>
      </c>
      <c r="M19" s="35">
        <v>8</v>
      </c>
      <c r="N19" s="32">
        <f t="shared" si="7"/>
        <v>47.058823529411761</v>
      </c>
      <c r="O19" s="35">
        <f t="shared" si="1"/>
        <v>7</v>
      </c>
      <c r="P19" s="32">
        <f t="shared" si="8"/>
        <v>41.17647058823529</v>
      </c>
      <c r="Q19" s="35">
        <v>1</v>
      </c>
      <c r="R19" s="32">
        <f t="shared" si="9"/>
        <v>14.285714285714285</v>
      </c>
      <c r="S19" s="35">
        <v>1</v>
      </c>
      <c r="T19" s="32">
        <f t="shared" si="10"/>
        <v>5.8823529411764701</v>
      </c>
      <c r="U19" s="35">
        <v>2</v>
      </c>
      <c r="V19" s="32">
        <f t="shared" si="11"/>
        <v>11.76470588235294</v>
      </c>
      <c r="W19" s="35">
        <v>0</v>
      </c>
      <c r="X19" s="32">
        <f t="shared" si="12"/>
        <v>0</v>
      </c>
      <c r="Y19" s="35">
        <v>5</v>
      </c>
      <c r="Z19" s="32">
        <f t="shared" si="13"/>
        <v>29.411764705882355</v>
      </c>
      <c r="AA19" s="35">
        <v>0</v>
      </c>
      <c r="AB19" s="32">
        <f t="shared" si="14"/>
        <v>0</v>
      </c>
      <c r="AC19" s="32">
        <f t="shared" si="15"/>
        <v>0</v>
      </c>
      <c r="AD19" s="35">
        <v>2</v>
      </c>
      <c r="AE19" s="32">
        <f t="shared" si="16"/>
        <v>11.76470588235294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2</v>
      </c>
      <c r="D20" s="35">
        <v>2</v>
      </c>
      <c r="E20" s="32">
        <f t="shared" si="2"/>
        <v>100</v>
      </c>
      <c r="F20" s="35">
        <v>2</v>
      </c>
      <c r="G20" s="32">
        <f t="shared" si="3"/>
        <v>100</v>
      </c>
      <c r="H20" s="106">
        <f t="shared" si="0"/>
        <v>2</v>
      </c>
      <c r="I20" s="32">
        <f t="shared" si="4"/>
        <v>100</v>
      </c>
      <c r="J20" s="32">
        <f t="shared" si="5"/>
        <v>100</v>
      </c>
      <c r="K20" s="35">
        <v>0</v>
      </c>
      <c r="L20" s="32">
        <f t="shared" si="6"/>
        <v>0</v>
      </c>
      <c r="M20" s="35">
        <v>2</v>
      </c>
      <c r="N20" s="32">
        <f t="shared" si="7"/>
        <v>100</v>
      </c>
      <c r="O20" s="35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1</v>
      </c>
      <c r="T20" s="32">
        <f t="shared" si="10"/>
        <v>50</v>
      </c>
      <c r="U20" s="35">
        <v>1</v>
      </c>
      <c r="V20" s="32">
        <f t="shared" si="11"/>
        <v>50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1175</v>
      </c>
      <c r="D21" s="10">
        <f>SUM(D22:D39)</f>
        <v>1054</v>
      </c>
      <c r="E21" s="43">
        <f>IF(C21=0,0,D21/C21*100)</f>
        <v>89.702127659574472</v>
      </c>
      <c r="F21" s="10">
        <f>SUM(F22:F39)</f>
        <v>783</v>
      </c>
      <c r="G21" s="43">
        <f>IF(D21=0,0,F21/D21*100)</f>
        <v>74.288425047438338</v>
      </c>
      <c r="H21" s="61">
        <f>SUM(H22:H39)</f>
        <v>812</v>
      </c>
      <c r="I21" s="43">
        <f>IF(D21=0,0,H21/D21*100)</f>
        <v>77.039848197343446</v>
      </c>
      <c r="J21" s="43">
        <f>IF(C21=0,0,H21/C21*100)</f>
        <v>69.106382978723403</v>
      </c>
      <c r="K21" s="10">
        <f>SUM(K22:K39)</f>
        <v>235</v>
      </c>
      <c r="L21" s="43">
        <f>IF(D21=0,0,K21/D21*100)</f>
        <v>22.296015180265655</v>
      </c>
      <c r="M21" s="10">
        <f>SUM(M22:M39)</f>
        <v>577</v>
      </c>
      <c r="N21" s="43">
        <f>IF(D21=0,0,M21/D21*100)</f>
        <v>54.743833017077804</v>
      </c>
      <c r="O21" s="10">
        <f>SUM(O22:O39)</f>
        <v>242</v>
      </c>
      <c r="P21" s="43">
        <f>IF(D21=0,0,O21/D21*100)</f>
        <v>22.960151802656547</v>
      </c>
      <c r="Q21" s="10">
        <f>SUM(Q22:Q39)</f>
        <v>16</v>
      </c>
      <c r="R21" s="43">
        <f t="shared" si="9"/>
        <v>6.6115702479338845</v>
      </c>
      <c r="S21" s="10">
        <f>SUM(S22:S39)</f>
        <v>134</v>
      </c>
      <c r="T21" s="43">
        <f>IF(D21=0,0,S21/D21*100)</f>
        <v>12.7134724857685</v>
      </c>
      <c r="U21" s="10">
        <f>SUM(U22:U39)</f>
        <v>81</v>
      </c>
      <c r="V21" s="43">
        <f t="shared" si="11"/>
        <v>7.6850094876660338</v>
      </c>
      <c r="W21" s="10">
        <f>SUM(W22:W39)</f>
        <v>26</v>
      </c>
      <c r="X21" s="43">
        <f>IF(D21=0,0,W21/D21*100)</f>
        <v>2.4667931688804554</v>
      </c>
      <c r="Y21" s="10">
        <f>SUM(Y22:Y39)</f>
        <v>190</v>
      </c>
      <c r="Z21" s="43">
        <f>IF(D21=0,0,Y21/D21*100)</f>
        <v>18.026565464895636</v>
      </c>
      <c r="AA21" s="10">
        <f>SUM(AA22:AA39)</f>
        <v>5</v>
      </c>
      <c r="AB21" s="43">
        <f>IF(D21=0,0,AA21/D21*100)</f>
        <v>0.47438330170777987</v>
      </c>
      <c r="AC21" s="43">
        <f>IF(Y21=0,0,AA21/Y21*100)</f>
        <v>2.6315789473684208</v>
      </c>
      <c r="AD21" s="10">
        <f>SUM(AD22:AD39)</f>
        <v>138</v>
      </c>
      <c r="AE21" s="43">
        <f t="shared" si="16"/>
        <v>13.092979127134724</v>
      </c>
      <c r="AF21" s="10">
        <f>SUM(AF22:AF39)</f>
        <v>1</v>
      </c>
      <c r="AG21" s="43">
        <f>IF(D21=0,0,AF21/D21*100)</f>
        <v>9.4876660341555979E-2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164</v>
      </c>
      <c r="D22" s="35">
        <v>161</v>
      </c>
      <c r="E22" s="32">
        <f t="shared" si="2"/>
        <v>98.170731707317074</v>
      </c>
      <c r="F22" s="35">
        <v>127</v>
      </c>
      <c r="G22" s="32">
        <f t="shared" si="3"/>
        <v>78.881987577639762</v>
      </c>
      <c r="H22" s="106">
        <f t="shared" si="0"/>
        <v>113</v>
      </c>
      <c r="I22" s="32">
        <f t="shared" si="4"/>
        <v>70.186335403726702</v>
      </c>
      <c r="J22" s="32">
        <f t="shared" si="5"/>
        <v>68.902439024390233</v>
      </c>
      <c r="K22" s="35">
        <v>25</v>
      </c>
      <c r="L22" s="32">
        <f t="shared" si="6"/>
        <v>15.527950310559005</v>
      </c>
      <c r="M22" s="35">
        <v>88</v>
      </c>
      <c r="N22" s="32">
        <f t="shared" si="7"/>
        <v>54.658385093167702</v>
      </c>
      <c r="O22" s="35">
        <f t="shared" ref="O22:O39" si="18">D22-H22</f>
        <v>48</v>
      </c>
      <c r="P22" s="32">
        <f t="shared" si="8"/>
        <v>29.813664596273291</v>
      </c>
      <c r="Q22" s="35">
        <v>3</v>
      </c>
      <c r="R22" s="32">
        <f t="shared" si="9"/>
        <v>6.25</v>
      </c>
      <c r="S22" s="35">
        <v>14</v>
      </c>
      <c r="T22" s="32">
        <f t="shared" si="10"/>
        <v>8.695652173913043</v>
      </c>
      <c r="U22" s="35">
        <v>11</v>
      </c>
      <c r="V22" s="32">
        <f t="shared" si="11"/>
        <v>6.8322981366459627</v>
      </c>
      <c r="W22" s="35">
        <v>8</v>
      </c>
      <c r="X22" s="32">
        <f t="shared" si="12"/>
        <v>4.9689440993788816</v>
      </c>
      <c r="Y22" s="35">
        <v>16</v>
      </c>
      <c r="Z22" s="32">
        <f t="shared" si="13"/>
        <v>9.9378881987577632</v>
      </c>
      <c r="AA22" s="35">
        <v>0</v>
      </c>
      <c r="AB22" s="32">
        <f t="shared" si="14"/>
        <v>0</v>
      </c>
      <c r="AC22" s="32">
        <f t="shared" si="15"/>
        <v>0</v>
      </c>
      <c r="AD22" s="35">
        <v>17</v>
      </c>
      <c r="AE22" s="32">
        <f t="shared" si="16"/>
        <v>10.559006211180124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50</v>
      </c>
      <c r="D23" s="35">
        <v>42</v>
      </c>
      <c r="E23" s="32">
        <f t="shared" si="2"/>
        <v>84</v>
      </c>
      <c r="F23" s="35">
        <v>20</v>
      </c>
      <c r="G23" s="32">
        <f t="shared" si="3"/>
        <v>47.619047619047613</v>
      </c>
      <c r="H23" s="106">
        <f t="shared" si="0"/>
        <v>36</v>
      </c>
      <c r="I23" s="32">
        <f t="shared" si="4"/>
        <v>85.714285714285708</v>
      </c>
      <c r="J23" s="32">
        <f t="shared" si="5"/>
        <v>72</v>
      </c>
      <c r="K23" s="35">
        <v>10</v>
      </c>
      <c r="L23" s="32">
        <f t="shared" si="6"/>
        <v>23.809523809523807</v>
      </c>
      <c r="M23" s="35">
        <v>26</v>
      </c>
      <c r="N23" s="32">
        <f t="shared" si="7"/>
        <v>61.904761904761905</v>
      </c>
      <c r="O23" s="35">
        <f t="shared" si="18"/>
        <v>6</v>
      </c>
      <c r="P23" s="32">
        <f t="shared" si="8"/>
        <v>14.285714285714285</v>
      </c>
      <c r="Q23" s="35">
        <v>1</v>
      </c>
      <c r="R23" s="32">
        <f t="shared" si="9"/>
        <v>16.666666666666664</v>
      </c>
      <c r="S23" s="35">
        <v>7</v>
      </c>
      <c r="T23" s="32">
        <f t="shared" si="10"/>
        <v>16.666666666666664</v>
      </c>
      <c r="U23" s="35">
        <v>3</v>
      </c>
      <c r="V23" s="32">
        <f t="shared" si="11"/>
        <v>7.1428571428571423</v>
      </c>
      <c r="W23" s="35">
        <v>0</v>
      </c>
      <c r="X23" s="32">
        <f t="shared" si="12"/>
        <v>0</v>
      </c>
      <c r="Y23" s="35">
        <v>13</v>
      </c>
      <c r="Z23" s="32">
        <f t="shared" si="13"/>
        <v>30.952380952380953</v>
      </c>
      <c r="AA23" s="35">
        <v>0</v>
      </c>
      <c r="AB23" s="32">
        <f t="shared" si="14"/>
        <v>0</v>
      </c>
      <c r="AC23" s="32">
        <f t="shared" si="15"/>
        <v>0</v>
      </c>
      <c r="AD23" s="35">
        <v>10</v>
      </c>
      <c r="AE23" s="32">
        <f t="shared" si="16"/>
        <v>23.809523809523807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89</v>
      </c>
      <c r="D24" s="35">
        <v>76</v>
      </c>
      <c r="E24" s="32">
        <f t="shared" si="2"/>
        <v>85.393258426966284</v>
      </c>
      <c r="F24" s="35">
        <v>73</v>
      </c>
      <c r="G24" s="32">
        <f t="shared" si="3"/>
        <v>96.05263157894737</v>
      </c>
      <c r="H24" s="106">
        <f t="shared" si="0"/>
        <v>56</v>
      </c>
      <c r="I24" s="32">
        <f t="shared" si="4"/>
        <v>73.68421052631578</v>
      </c>
      <c r="J24" s="32">
        <f t="shared" si="5"/>
        <v>62.921348314606739</v>
      </c>
      <c r="K24" s="35">
        <v>4</v>
      </c>
      <c r="L24" s="32">
        <f t="shared" si="6"/>
        <v>5.2631578947368416</v>
      </c>
      <c r="M24" s="35">
        <v>52</v>
      </c>
      <c r="N24" s="32">
        <f t="shared" si="7"/>
        <v>68.421052631578945</v>
      </c>
      <c r="O24" s="35">
        <f t="shared" si="18"/>
        <v>20</v>
      </c>
      <c r="P24" s="32">
        <f t="shared" si="8"/>
        <v>26.315789473684209</v>
      </c>
      <c r="Q24" s="35">
        <v>0</v>
      </c>
      <c r="R24" s="32">
        <f t="shared" si="9"/>
        <v>0</v>
      </c>
      <c r="S24" s="35">
        <v>3</v>
      </c>
      <c r="T24" s="32">
        <f t="shared" si="10"/>
        <v>3.9473684210526314</v>
      </c>
      <c r="U24" s="35">
        <v>9</v>
      </c>
      <c r="V24" s="32">
        <f t="shared" si="11"/>
        <v>11.842105263157894</v>
      </c>
      <c r="W24" s="35">
        <v>4</v>
      </c>
      <c r="X24" s="32">
        <f t="shared" si="12"/>
        <v>5.2631578947368416</v>
      </c>
      <c r="Y24" s="35">
        <v>8</v>
      </c>
      <c r="Z24" s="32">
        <f t="shared" si="13"/>
        <v>10.526315789473683</v>
      </c>
      <c r="AA24" s="35">
        <v>0</v>
      </c>
      <c r="AB24" s="32">
        <f t="shared" si="14"/>
        <v>0</v>
      </c>
      <c r="AC24" s="32">
        <f t="shared" si="15"/>
        <v>0</v>
      </c>
      <c r="AD24" s="35">
        <v>5</v>
      </c>
      <c r="AE24" s="32">
        <f t="shared" si="16"/>
        <v>6.5789473684210522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232.5</v>
      </c>
      <c r="D25" s="35">
        <v>213</v>
      </c>
      <c r="E25" s="32">
        <f t="shared" si="2"/>
        <v>91.612903225806448</v>
      </c>
      <c r="F25" s="35">
        <v>128</v>
      </c>
      <c r="G25" s="32">
        <f t="shared" si="3"/>
        <v>60.093896713615024</v>
      </c>
      <c r="H25" s="106">
        <f t="shared" si="0"/>
        <v>149</v>
      </c>
      <c r="I25" s="32">
        <f t="shared" si="4"/>
        <v>69.953051643192481</v>
      </c>
      <c r="J25" s="32">
        <f t="shared" si="5"/>
        <v>64.086021505376351</v>
      </c>
      <c r="K25" s="35">
        <v>46</v>
      </c>
      <c r="L25" s="32">
        <f t="shared" si="6"/>
        <v>21.5962441314554</v>
      </c>
      <c r="M25" s="35">
        <v>103</v>
      </c>
      <c r="N25" s="32">
        <f t="shared" si="7"/>
        <v>48.356807511737088</v>
      </c>
      <c r="O25" s="35">
        <f t="shared" si="18"/>
        <v>64</v>
      </c>
      <c r="P25" s="32">
        <f t="shared" si="8"/>
        <v>30.046948356807512</v>
      </c>
      <c r="Q25" s="35">
        <v>0</v>
      </c>
      <c r="R25" s="32">
        <f t="shared" si="9"/>
        <v>0</v>
      </c>
      <c r="S25" s="35">
        <v>55</v>
      </c>
      <c r="T25" s="32">
        <f t="shared" si="10"/>
        <v>25.821596244131456</v>
      </c>
      <c r="U25" s="35">
        <v>5</v>
      </c>
      <c r="V25" s="32">
        <f t="shared" si="11"/>
        <v>2.3474178403755865</v>
      </c>
      <c r="W25" s="35">
        <v>5</v>
      </c>
      <c r="X25" s="32">
        <f t="shared" si="12"/>
        <v>2.3474178403755865</v>
      </c>
      <c r="Y25" s="35">
        <v>48</v>
      </c>
      <c r="Z25" s="32">
        <f t="shared" si="13"/>
        <v>22.535211267605636</v>
      </c>
      <c r="AA25" s="35">
        <v>2</v>
      </c>
      <c r="AB25" s="32">
        <f t="shared" si="14"/>
        <v>0.93896713615023475</v>
      </c>
      <c r="AC25" s="32">
        <f t="shared" si="15"/>
        <v>4.1666666666666661</v>
      </c>
      <c r="AD25" s="35">
        <v>31</v>
      </c>
      <c r="AE25" s="32">
        <f t="shared" si="16"/>
        <v>14.553990610328638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13</v>
      </c>
      <c r="D26" s="35">
        <v>9</v>
      </c>
      <c r="E26" s="32">
        <f t="shared" si="2"/>
        <v>69.230769230769226</v>
      </c>
      <c r="F26" s="35">
        <v>9</v>
      </c>
      <c r="G26" s="32">
        <f t="shared" si="3"/>
        <v>100</v>
      </c>
      <c r="H26" s="106">
        <f t="shared" si="0"/>
        <v>8</v>
      </c>
      <c r="I26" s="32">
        <f t="shared" si="4"/>
        <v>88.888888888888886</v>
      </c>
      <c r="J26" s="32">
        <f t="shared" si="5"/>
        <v>61.53846153846154</v>
      </c>
      <c r="K26" s="35">
        <v>1</v>
      </c>
      <c r="L26" s="32">
        <f t="shared" si="6"/>
        <v>11.111111111111111</v>
      </c>
      <c r="M26" s="35">
        <v>7</v>
      </c>
      <c r="N26" s="32">
        <f t="shared" si="7"/>
        <v>77.777777777777786</v>
      </c>
      <c r="O26" s="35">
        <f t="shared" si="18"/>
        <v>1</v>
      </c>
      <c r="P26" s="32">
        <f t="shared" si="8"/>
        <v>11.111111111111111</v>
      </c>
      <c r="Q26" s="35">
        <v>0</v>
      </c>
      <c r="R26" s="32">
        <f t="shared" si="9"/>
        <v>0</v>
      </c>
      <c r="S26" s="35">
        <v>0</v>
      </c>
      <c r="T26" s="32">
        <f t="shared" si="10"/>
        <v>0</v>
      </c>
      <c r="U26" s="35">
        <v>2</v>
      </c>
      <c r="V26" s="32">
        <f t="shared" si="11"/>
        <v>22.222222222222221</v>
      </c>
      <c r="W26" s="35">
        <v>0</v>
      </c>
      <c r="X26" s="32">
        <f t="shared" si="12"/>
        <v>0</v>
      </c>
      <c r="Y26" s="35">
        <v>0</v>
      </c>
      <c r="Z26" s="32">
        <f t="shared" si="13"/>
        <v>0</v>
      </c>
      <c r="AA26" s="35">
        <v>0</v>
      </c>
      <c r="AB26" s="32">
        <f t="shared" si="14"/>
        <v>0</v>
      </c>
      <c r="AC26" s="32">
        <f t="shared" si="15"/>
        <v>0</v>
      </c>
      <c r="AD26" s="35">
        <v>0</v>
      </c>
      <c r="AE26" s="32">
        <f t="shared" si="16"/>
        <v>0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89</v>
      </c>
      <c r="D27" s="35">
        <v>76</v>
      </c>
      <c r="E27" s="32">
        <f t="shared" si="2"/>
        <v>85.393258426966284</v>
      </c>
      <c r="F27" s="35">
        <v>56</v>
      </c>
      <c r="G27" s="32">
        <f t="shared" si="3"/>
        <v>73.68421052631578</v>
      </c>
      <c r="H27" s="106">
        <f t="shared" si="0"/>
        <v>68</v>
      </c>
      <c r="I27" s="32">
        <f t="shared" si="4"/>
        <v>89.473684210526315</v>
      </c>
      <c r="J27" s="32">
        <f t="shared" si="5"/>
        <v>76.404494382022463</v>
      </c>
      <c r="K27" s="35">
        <v>27</v>
      </c>
      <c r="L27" s="32">
        <f t="shared" si="6"/>
        <v>35.526315789473685</v>
      </c>
      <c r="M27" s="35">
        <v>41</v>
      </c>
      <c r="N27" s="32">
        <f t="shared" si="7"/>
        <v>53.94736842105263</v>
      </c>
      <c r="O27" s="35">
        <f t="shared" si="18"/>
        <v>8</v>
      </c>
      <c r="P27" s="32">
        <f t="shared" si="8"/>
        <v>10.526315789473683</v>
      </c>
      <c r="Q27" s="35">
        <v>0</v>
      </c>
      <c r="R27" s="32">
        <f t="shared" si="9"/>
        <v>0</v>
      </c>
      <c r="S27" s="35">
        <v>20</v>
      </c>
      <c r="T27" s="32">
        <f t="shared" si="10"/>
        <v>26.315789473684209</v>
      </c>
      <c r="U27" s="35">
        <v>9</v>
      </c>
      <c r="V27" s="32">
        <f t="shared" si="11"/>
        <v>11.842105263157894</v>
      </c>
      <c r="W27" s="35">
        <v>0</v>
      </c>
      <c r="X27" s="32">
        <f t="shared" si="12"/>
        <v>0</v>
      </c>
      <c r="Y27" s="35">
        <v>12</v>
      </c>
      <c r="Z27" s="32">
        <f t="shared" si="13"/>
        <v>15.789473684210526</v>
      </c>
      <c r="AA27" s="35">
        <v>1</v>
      </c>
      <c r="AB27" s="32">
        <f t="shared" si="14"/>
        <v>1.3157894736842104</v>
      </c>
      <c r="AC27" s="32">
        <f t="shared" si="15"/>
        <v>8.3333333333333321</v>
      </c>
      <c r="AD27" s="35">
        <v>19</v>
      </c>
      <c r="AE27" s="32">
        <f t="shared" si="16"/>
        <v>25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17</v>
      </c>
      <c r="D28" s="35">
        <v>17</v>
      </c>
      <c r="E28" s="32">
        <f t="shared" si="2"/>
        <v>100</v>
      </c>
      <c r="F28" s="35">
        <v>14</v>
      </c>
      <c r="G28" s="32">
        <f t="shared" si="3"/>
        <v>82.35294117647058</v>
      </c>
      <c r="H28" s="106">
        <f t="shared" si="0"/>
        <v>12</v>
      </c>
      <c r="I28" s="32">
        <f t="shared" si="4"/>
        <v>70.588235294117652</v>
      </c>
      <c r="J28" s="32">
        <f t="shared" si="5"/>
        <v>70.588235294117652</v>
      </c>
      <c r="K28" s="35">
        <v>2</v>
      </c>
      <c r="L28" s="32">
        <f t="shared" si="6"/>
        <v>11.76470588235294</v>
      </c>
      <c r="M28" s="35">
        <v>10</v>
      </c>
      <c r="N28" s="32">
        <f t="shared" si="7"/>
        <v>58.82352941176471</v>
      </c>
      <c r="O28" s="35">
        <f t="shared" si="18"/>
        <v>5</v>
      </c>
      <c r="P28" s="32">
        <f t="shared" si="8"/>
        <v>29.411764705882355</v>
      </c>
      <c r="Q28" s="35">
        <v>0</v>
      </c>
      <c r="R28" s="32">
        <f t="shared" si="9"/>
        <v>0</v>
      </c>
      <c r="S28" s="35">
        <v>3</v>
      </c>
      <c r="T28" s="32">
        <f t="shared" si="10"/>
        <v>17.647058823529413</v>
      </c>
      <c r="U28" s="35">
        <v>4</v>
      </c>
      <c r="V28" s="32">
        <f t="shared" si="11"/>
        <v>23.52941176470588</v>
      </c>
      <c r="W28" s="35">
        <v>0</v>
      </c>
      <c r="X28" s="32">
        <f t="shared" si="12"/>
        <v>0</v>
      </c>
      <c r="Y28" s="35">
        <v>4</v>
      </c>
      <c r="Z28" s="32">
        <f t="shared" si="13"/>
        <v>23.52941176470588</v>
      </c>
      <c r="AA28" s="35">
        <v>0</v>
      </c>
      <c r="AB28" s="32">
        <f t="shared" si="14"/>
        <v>0</v>
      </c>
      <c r="AC28" s="32">
        <f t="shared" si="15"/>
        <v>0</v>
      </c>
      <c r="AD28" s="35">
        <v>1</v>
      </c>
      <c r="AE28" s="32">
        <f t="shared" si="16"/>
        <v>5.8823529411764701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85</v>
      </c>
      <c r="D29" s="35">
        <v>81</v>
      </c>
      <c r="E29" s="32">
        <f t="shared" si="2"/>
        <v>95.294117647058812</v>
      </c>
      <c r="F29" s="35">
        <v>45</v>
      </c>
      <c r="G29" s="32">
        <f t="shared" si="3"/>
        <v>55.555555555555557</v>
      </c>
      <c r="H29" s="106">
        <f t="shared" si="0"/>
        <v>75</v>
      </c>
      <c r="I29" s="32">
        <f t="shared" si="4"/>
        <v>92.592592592592595</v>
      </c>
      <c r="J29" s="32">
        <f t="shared" si="5"/>
        <v>88.235294117647058</v>
      </c>
      <c r="K29" s="35">
        <v>35</v>
      </c>
      <c r="L29" s="32">
        <f t="shared" si="6"/>
        <v>43.209876543209873</v>
      </c>
      <c r="M29" s="35">
        <v>40</v>
      </c>
      <c r="N29" s="32">
        <f t="shared" si="7"/>
        <v>49.382716049382715</v>
      </c>
      <c r="O29" s="35">
        <f t="shared" si="18"/>
        <v>6</v>
      </c>
      <c r="P29" s="32">
        <f t="shared" si="8"/>
        <v>7.4074074074074066</v>
      </c>
      <c r="Q29" s="35">
        <v>0</v>
      </c>
      <c r="R29" s="32">
        <f t="shared" si="9"/>
        <v>0</v>
      </c>
      <c r="S29" s="35">
        <v>8</v>
      </c>
      <c r="T29" s="32">
        <f t="shared" si="10"/>
        <v>9.8765432098765427</v>
      </c>
      <c r="U29" s="35">
        <v>3</v>
      </c>
      <c r="V29" s="32">
        <f t="shared" si="11"/>
        <v>3.7037037037037033</v>
      </c>
      <c r="W29" s="35">
        <v>0</v>
      </c>
      <c r="X29" s="32">
        <f t="shared" si="12"/>
        <v>0</v>
      </c>
      <c r="Y29" s="35">
        <v>46</v>
      </c>
      <c r="Z29" s="32">
        <f t="shared" si="13"/>
        <v>56.79012345679012</v>
      </c>
      <c r="AA29" s="35">
        <v>0</v>
      </c>
      <c r="AB29" s="32">
        <f t="shared" si="14"/>
        <v>0</v>
      </c>
      <c r="AC29" s="32">
        <f t="shared" si="15"/>
        <v>0</v>
      </c>
      <c r="AD29" s="35">
        <v>20</v>
      </c>
      <c r="AE29" s="32">
        <f t="shared" si="16"/>
        <v>24.691358024691358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53.5</v>
      </c>
      <c r="D30" s="35">
        <v>50</v>
      </c>
      <c r="E30" s="32">
        <f t="shared" si="2"/>
        <v>93.45794392523365</v>
      </c>
      <c r="F30" s="35">
        <v>44</v>
      </c>
      <c r="G30" s="32">
        <f t="shared" si="3"/>
        <v>88</v>
      </c>
      <c r="H30" s="106">
        <f t="shared" si="0"/>
        <v>38</v>
      </c>
      <c r="I30" s="32">
        <f t="shared" si="4"/>
        <v>76</v>
      </c>
      <c r="J30" s="32">
        <f t="shared" si="5"/>
        <v>71.028037383177562</v>
      </c>
      <c r="K30" s="35">
        <v>14</v>
      </c>
      <c r="L30" s="32">
        <f t="shared" si="6"/>
        <v>28.000000000000004</v>
      </c>
      <c r="M30" s="35">
        <v>24</v>
      </c>
      <c r="N30" s="32">
        <f t="shared" si="7"/>
        <v>48</v>
      </c>
      <c r="O30" s="35">
        <f t="shared" si="18"/>
        <v>12</v>
      </c>
      <c r="P30" s="32">
        <f t="shared" si="8"/>
        <v>24</v>
      </c>
      <c r="Q30" s="35">
        <v>0</v>
      </c>
      <c r="R30" s="32">
        <f t="shared" si="9"/>
        <v>0</v>
      </c>
      <c r="S30" s="35">
        <v>3</v>
      </c>
      <c r="T30" s="32">
        <f t="shared" si="10"/>
        <v>6</v>
      </c>
      <c r="U30" s="35">
        <v>7</v>
      </c>
      <c r="V30" s="32">
        <f t="shared" si="11"/>
        <v>14.000000000000002</v>
      </c>
      <c r="W30" s="35">
        <v>1</v>
      </c>
      <c r="X30" s="32">
        <f t="shared" si="12"/>
        <v>2</v>
      </c>
      <c r="Y30" s="35">
        <v>2</v>
      </c>
      <c r="Z30" s="32">
        <f t="shared" si="13"/>
        <v>4</v>
      </c>
      <c r="AA30" s="35">
        <v>0</v>
      </c>
      <c r="AB30" s="32">
        <f t="shared" si="14"/>
        <v>0</v>
      </c>
      <c r="AC30" s="32">
        <f t="shared" si="15"/>
        <v>0</v>
      </c>
      <c r="AD30" s="35">
        <v>0</v>
      </c>
      <c r="AE30" s="32">
        <f t="shared" si="16"/>
        <v>0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0</v>
      </c>
      <c r="D31" s="35">
        <v>0</v>
      </c>
      <c r="E31" s="32">
        <f t="shared" si="2"/>
        <v>0</v>
      </c>
      <c r="F31" s="35">
        <v>0</v>
      </c>
      <c r="G31" s="32">
        <f t="shared" si="3"/>
        <v>0</v>
      </c>
      <c r="H31" s="106">
        <f t="shared" si="0"/>
        <v>0</v>
      </c>
      <c r="I31" s="32">
        <f t="shared" si="4"/>
        <v>0</v>
      </c>
      <c r="J31" s="32">
        <f t="shared" si="5"/>
        <v>0</v>
      </c>
      <c r="K31" s="35">
        <v>0</v>
      </c>
      <c r="L31" s="32">
        <f t="shared" si="6"/>
        <v>0</v>
      </c>
      <c r="M31" s="35">
        <v>0</v>
      </c>
      <c r="N31" s="32">
        <f t="shared" si="7"/>
        <v>0</v>
      </c>
      <c r="O31" s="35">
        <f t="shared" si="18"/>
        <v>0</v>
      </c>
      <c r="P31" s="32">
        <f t="shared" si="8"/>
        <v>0</v>
      </c>
      <c r="Q31" s="35">
        <v>0</v>
      </c>
      <c r="R31" s="32">
        <f t="shared" si="9"/>
        <v>0</v>
      </c>
      <c r="S31" s="35">
        <v>0</v>
      </c>
      <c r="T31" s="32">
        <f t="shared" si="10"/>
        <v>0</v>
      </c>
      <c r="U31" s="35">
        <v>0</v>
      </c>
      <c r="V31" s="32">
        <f t="shared" si="11"/>
        <v>0</v>
      </c>
      <c r="W31" s="35">
        <v>0</v>
      </c>
      <c r="X31" s="32">
        <f t="shared" si="12"/>
        <v>0</v>
      </c>
      <c r="Y31" s="35">
        <v>0</v>
      </c>
      <c r="Z31" s="32">
        <f t="shared" si="13"/>
        <v>0</v>
      </c>
      <c r="AA31" s="35">
        <v>0</v>
      </c>
      <c r="AB31" s="32">
        <f t="shared" si="14"/>
        <v>0</v>
      </c>
      <c r="AC31" s="32">
        <f t="shared" si="15"/>
        <v>0</v>
      </c>
      <c r="AD31" s="35">
        <v>0</v>
      </c>
      <c r="AE31" s="32">
        <f t="shared" si="16"/>
        <v>0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0</v>
      </c>
      <c r="D32" s="35">
        <v>0</v>
      </c>
      <c r="E32" s="32">
        <f t="shared" si="2"/>
        <v>0</v>
      </c>
      <c r="F32" s="35">
        <v>0</v>
      </c>
      <c r="G32" s="32">
        <f t="shared" si="3"/>
        <v>0</v>
      </c>
      <c r="H32" s="106">
        <f t="shared" si="0"/>
        <v>0</v>
      </c>
      <c r="I32" s="32">
        <f t="shared" si="4"/>
        <v>0</v>
      </c>
      <c r="J32" s="32">
        <f t="shared" si="5"/>
        <v>0</v>
      </c>
      <c r="K32" s="35">
        <v>0</v>
      </c>
      <c r="L32" s="32">
        <f t="shared" si="6"/>
        <v>0</v>
      </c>
      <c r="M32" s="35">
        <v>0</v>
      </c>
      <c r="N32" s="32">
        <f t="shared" si="7"/>
        <v>0</v>
      </c>
      <c r="O32" s="35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32</v>
      </c>
      <c r="D33" s="35">
        <v>32</v>
      </c>
      <c r="E33" s="32">
        <f t="shared" si="2"/>
        <v>100</v>
      </c>
      <c r="F33" s="35">
        <v>30</v>
      </c>
      <c r="G33" s="32">
        <f t="shared" si="3"/>
        <v>93.75</v>
      </c>
      <c r="H33" s="106">
        <f t="shared" si="0"/>
        <v>31</v>
      </c>
      <c r="I33" s="32">
        <f t="shared" si="4"/>
        <v>96.875</v>
      </c>
      <c r="J33" s="32">
        <f t="shared" si="5"/>
        <v>96.875</v>
      </c>
      <c r="K33" s="35">
        <v>17</v>
      </c>
      <c r="L33" s="32">
        <f t="shared" si="6"/>
        <v>53.125</v>
      </c>
      <c r="M33" s="35">
        <v>14</v>
      </c>
      <c r="N33" s="32">
        <f t="shared" si="7"/>
        <v>43.75</v>
      </c>
      <c r="O33" s="35">
        <f t="shared" si="18"/>
        <v>1</v>
      </c>
      <c r="P33" s="32">
        <f t="shared" si="8"/>
        <v>3.125</v>
      </c>
      <c r="Q33" s="35">
        <v>7</v>
      </c>
      <c r="R33" s="32">
        <f t="shared" si="9"/>
        <v>700</v>
      </c>
      <c r="S33" s="35">
        <v>0</v>
      </c>
      <c r="T33" s="32">
        <f t="shared" si="10"/>
        <v>0</v>
      </c>
      <c r="U33" s="35">
        <v>3</v>
      </c>
      <c r="V33" s="32">
        <f t="shared" si="11"/>
        <v>9.375</v>
      </c>
      <c r="W33" s="35">
        <v>3</v>
      </c>
      <c r="X33" s="32">
        <f t="shared" si="12"/>
        <v>9.375</v>
      </c>
      <c r="Y33" s="35">
        <v>0</v>
      </c>
      <c r="Z33" s="32">
        <f t="shared" si="13"/>
        <v>0</v>
      </c>
      <c r="AA33" s="35">
        <v>1</v>
      </c>
      <c r="AB33" s="32">
        <f t="shared" si="14"/>
        <v>3.125</v>
      </c>
      <c r="AC33" s="32">
        <f t="shared" si="15"/>
        <v>0</v>
      </c>
      <c r="AD33" s="35">
        <v>2</v>
      </c>
      <c r="AE33" s="32">
        <f t="shared" si="16"/>
        <v>6.25</v>
      </c>
      <c r="AF33" s="35">
        <v>1</v>
      </c>
      <c r="AG33" s="32">
        <f t="shared" si="17"/>
        <v>3.125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128</v>
      </c>
      <c r="D34" s="35">
        <v>109</v>
      </c>
      <c r="E34" s="32">
        <f t="shared" si="2"/>
        <v>85.15625</v>
      </c>
      <c r="F34" s="35">
        <v>91</v>
      </c>
      <c r="G34" s="32">
        <f t="shared" si="3"/>
        <v>83.486238532110093</v>
      </c>
      <c r="H34" s="106">
        <f t="shared" si="0"/>
        <v>70</v>
      </c>
      <c r="I34" s="32">
        <f t="shared" si="4"/>
        <v>64.22018348623854</v>
      </c>
      <c r="J34" s="32">
        <f t="shared" si="5"/>
        <v>54.6875</v>
      </c>
      <c r="K34" s="35">
        <v>22</v>
      </c>
      <c r="L34" s="32">
        <f t="shared" si="6"/>
        <v>20.183486238532112</v>
      </c>
      <c r="M34" s="35">
        <v>48</v>
      </c>
      <c r="N34" s="32">
        <f t="shared" si="7"/>
        <v>44.036697247706428</v>
      </c>
      <c r="O34" s="35">
        <f t="shared" si="18"/>
        <v>39</v>
      </c>
      <c r="P34" s="32">
        <f t="shared" si="8"/>
        <v>35.779816513761467</v>
      </c>
      <c r="Q34" s="35">
        <v>2</v>
      </c>
      <c r="R34" s="32">
        <f t="shared" si="9"/>
        <v>5.1282051282051277</v>
      </c>
      <c r="S34" s="35">
        <v>13</v>
      </c>
      <c r="T34" s="32">
        <f t="shared" si="10"/>
        <v>11.926605504587156</v>
      </c>
      <c r="U34" s="35">
        <v>4</v>
      </c>
      <c r="V34" s="32">
        <f t="shared" si="11"/>
        <v>3.669724770642202</v>
      </c>
      <c r="W34" s="35">
        <v>5</v>
      </c>
      <c r="X34" s="32">
        <f t="shared" si="12"/>
        <v>4.5871559633027523</v>
      </c>
      <c r="Y34" s="35">
        <v>16</v>
      </c>
      <c r="Z34" s="32">
        <f t="shared" si="13"/>
        <v>14.678899082568808</v>
      </c>
      <c r="AA34" s="35">
        <v>1</v>
      </c>
      <c r="AB34" s="32">
        <f t="shared" si="14"/>
        <v>0.91743119266055051</v>
      </c>
      <c r="AC34" s="32">
        <f t="shared" si="15"/>
        <v>6.25</v>
      </c>
      <c r="AD34" s="35">
        <v>10</v>
      </c>
      <c r="AE34" s="32">
        <f t="shared" si="16"/>
        <v>9.1743119266055047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52</v>
      </c>
      <c r="D35" s="35">
        <v>42</v>
      </c>
      <c r="E35" s="32">
        <f t="shared" si="2"/>
        <v>80.769230769230774</v>
      </c>
      <c r="F35" s="35">
        <v>34</v>
      </c>
      <c r="G35" s="32">
        <f t="shared" si="3"/>
        <v>80.952380952380949</v>
      </c>
      <c r="H35" s="106">
        <f t="shared" si="0"/>
        <v>39</v>
      </c>
      <c r="I35" s="32">
        <f t="shared" si="4"/>
        <v>92.857142857142861</v>
      </c>
      <c r="J35" s="32">
        <f t="shared" si="5"/>
        <v>75</v>
      </c>
      <c r="K35" s="35">
        <v>6</v>
      </c>
      <c r="L35" s="32">
        <f t="shared" si="6"/>
        <v>14.285714285714285</v>
      </c>
      <c r="M35" s="35">
        <v>33</v>
      </c>
      <c r="N35" s="32">
        <f t="shared" si="7"/>
        <v>78.571428571428569</v>
      </c>
      <c r="O35" s="35">
        <f t="shared" si="18"/>
        <v>3</v>
      </c>
      <c r="P35" s="32">
        <f t="shared" si="8"/>
        <v>7.1428571428571423</v>
      </c>
      <c r="Q35" s="35">
        <v>0</v>
      </c>
      <c r="R35" s="32">
        <f t="shared" si="9"/>
        <v>0</v>
      </c>
      <c r="S35" s="35">
        <v>3</v>
      </c>
      <c r="T35" s="32">
        <f t="shared" si="10"/>
        <v>7.1428571428571423</v>
      </c>
      <c r="U35" s="35">
        <v>6</v>
      </c>
      <c r="V35" s="32">
        <f t="shared" si="11"/>
        <v>14.285714285714285</v>
      </c>
      <c r="W35" s="35">
        <v>0</v>
      </c>
      <c r="X35" s="32">
        <f t="shared" si="12"/>
        <v>0</v>
      </c>
      <c r="Y35" s="35">
        <v>3</v>
      </c>
      <c r="Z35" s="32">
        <f t="shared" si="13"/>
        <v>7.1428571428571423</v>
      </c>
      <c r="AA35" s="35">
        <v>0</v>
      </c>
      <c r="AB35" s="32">
        <f t="shared" si="14"/>
        <v>0</v>
      </c>
      <c r="AC35" s="32">
        <f t="shared" si="15"/>
        <v>0</v>
      </c>
      <c r="AD35" s="35">
        <v>3</v>
      </c>
      <c r="AE35" s="32">
        <f t="shared" si="16"/>
        <v>7.1428571428571423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39</v>
      </c>
      <c r="D36" s="35">
        <v>36</v>
      </c>
      <c r="E36" s="32">
        <f t="shared" si="2"/>
        <v>92.307692307692307</v>
      </c>
      <c r="F36" s="35">
        <v>27</v>
      </c>
      <c r="G36" s="32">
        <f t="shared" si="3"/>
        <v>75</v>
      </c>
      <c r="H36" s="106">
        <f t="shared" si="0"/>
        <v>26</v>
      </c>
      <c r="I36" s="32">
        <f t="shared" si="4"/>
        <v>72.222222222222214</v>
      </c>
      <c r="J36" s="32">
        <f t="shared" si="5"/>
        <v>66.666666666666657</v>
      </c>
      <c r="K36" s="35">
        <v>8</v>
      </c>
      <c r="L36" s="32">
        <f t="shared" si="6"/>
        <v>22.222222222222221</v>
      </c>
      <c r="M36" s="35">
        <v>18</v>
      </c>
      <c r="N36" s="32">
        <f t="shared" si="7"/>
        <v>50</v>
      </c>
      <c r="O36" s="35">
        <f t="shared" si="18"/>
        <v>10</v>
      </c>
      <c r="P36" s="32">
        <f t="shared" si="8"/>
        <v>27.777777777777779</v>
      </c>
      <c r="Q36" s="35">
        <v>0</v>
      </c>
      <c r="R36" s="32">
        <f t="shared" si="9"/>
        <v>0</v>
      </c>
      <c r="S36" s="35">
        <v>0</v>
      </c>
      <c r="T36" s="32">
        <f t="shared" si="10"/>
        <v>0</v>
      </c>
      <c r="U36" s="35">
        <v>3</v>
      </c>
      <c r="V36" s="32">
        <f t="shared" si="11"/>
        <v>8.3333333333333321</v>
      </c>
      <c r="W36" s="35">
        <v>0</v>
      </c>
      <c r="X36" s="32">
        <f t="shared" si="12"/>
        <v>0</v>
      </c>
      <c r="Y36" s="35">
        <v>4</v>
      </c>
      <c r="Z36" s="32">
        <f t="shared" si="13"/>
        <v>11.111111111111111</v>
      </c>
      <c r="AA36" s="35">
        <v>0</v>
      </c>
      <c r="AB36" s="32">
        <f t="shared" si="14"/>
        <v>0</v>
      </c>
      <c r="AC36" s="32">
        <f t="shared" si="15"/>
        <v>0</v>
      </c>
      <c r="AD36" s="35">
        <v>4</v>
      </c>
      <c r="AE36" s="32">
        <f t="shared" si="16"/>
        <v>11.111111111111111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35</v>
      </c>
      <c r="D37" s="35">
        <v>29</v>
      </c>
      <c r="E37" s="32">
        <f t="shared" si="2"/>
        <v>82.857142857142861</v>
      </c>
      <c r="F37" s="35">
        <v>21</v>
      </c>
      <c r="G37" s="32">
        <f t="shared" si="3"/>
        <v>72.41379310344827</v>
      </c>
      <c r="H37" s="106">
        <f t="shared" si="0"/>
        <v>27</v>
      </c>
      <c r="I37" s="32">
        <f t="shared" si="4"/>
        <v>93.103448275862064</v>
      </c>
      <c r="J37" s="32">
        <f t="shared" si="5"/>
        <v>77.142857142857153</v>
      </c>
      <c r="K37" s="35">
        <v>4</v>
      </c>
      <c r="L37" s="32">
        <f t="shared" si="6"/>
        <v>13.793103448275861</v>
      </c>
      <c r="M37" s="35">
        <v>23</v>
      </c>
      <c r="N37" s="32">
        <f t="shared" si="7"/>
        <v>79.310344827586206</v>
      </c>
      <c r="O37" s="35">
        <f t="shared" si="18"/>
        <v>2</v>
      </c>
      <c r="P37" s="32">
        <f t="shared" si="8"/>
        <v>6.8965517241379306</v>
      </c>
      <c r="Q37" s="35">
        <v>2</v>
      </c>
      <c r="R37" s="32">
        <f t="shared" si="9"/>
        <v>100</v>
      </c>
      <c r="S37" s="35">
        <v>2</v>
      </c>
      <c r="T37" s="32">
        <f t="shared" si="10"/>
        <v>6.8965517241379306</v>
      </c>
      <c r="U37" s="35">
        <v>6</v>
      </c>
      <c r="V37" s="32">
        <f t="shared" si="11"/>
        <v>20.689655172413794</v>
      </c>
      <c r="W37" s="35">
        <v>0</v>
      </c>
      <c r="X37" s="32">
        <f t="shared" si="12"/>
        <v>0</v>
      </c>
      <c r="Y37" s="35">
        <v>5</v>
      </c>
      <c r="Z37" s="32">
        <f t="shared" si="13"/>
        <v>17.241379310344829</v>
      </c>
      <c r="AA37" s="35">
        <v>0</v>
      </c>
      <c r="AB37" s="32">
        <f t="shared" si="14"/>
        <v>0</v>
      </c>
      <c r="AC37" s="32">
        <f t="shared" si="15"/>
        <v>0</v>
      </c>
      <c r="AD37" s="35">
        <v>4</v>
      </c>
      <c r="AE37" s="32">
        <f t="shared" si="16"/>
        <v>13.793103448275861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32</v>
      </c>
      <c r="D38" s="35">
        <v>28</v>
      </c>
      <c r="E38" s="32">
        <f t="shared" si="2"/>
        <v>87.5</v>
      </c>
      <c r="F38" s="35">
        <v>20</v>
      </c>
      <c r="G38" s="32">
        <f t="shared" si="3"/>
        <v>71.428571428571431</v>
      </c>
      <c r="H38" s="106">
        <f t="shared" si="0"/>
        <v>25</v>
      </c>
      <c r="I38" s="32">
        <f t="shared" si="4"/>
        <v>89.285714285714292</v>
      </c>
      <c r="J38" s="32">
        <f t="shared" si="5"/>
        <v>78.125</v>
      </c>
      <c r="K38" s="35">
        <v>5</v>
      </c>
      <c r="L38" s="32">
        <f t="shared" si="6"/>
        <v>17.857142857142858</v>
      </c>
      <c r="M38" s="35">
        <v>20</v>
      </c>
      <c r="N38" s="32">
        <f t="shared" si="7"/>
        <v>71.428571428571431</v>
      </c>
      <c r="O38" s="35">
        <f t="shared" si="18"/>
        <v>3</v>
      </c>
      <c r="P38" s="32">
        <f t="shared" si="8"/>
        <v>10.714285714285714</v>
      </c>
      <c r="Q38" s="35">
        <v>1</v>
      </c>
      <c r="R38" s="32">
        <f t="shared" si="9"/>
        <v>33.333333333333329</v>
      </c>
      <c r="S38" s="35">
        <v>3</v>
      </c>
      <c r="T38" s="32">
        <f t="shared" si="10"/>
        <v>10.714285714285714</v>
      </c>
      <c r="U38" s="35">
        <v>2</v>
      </c>
      <c r="V38" s="32">
        <f t="shared" si="11"/>
        <v>7.1428571428571423</v>
      </c>
      <c r="W38" s="35">
        <v>0</v>
      </c>
      <c r="X38" s="32">
        <f t="shared" si="12"/>
        <v>0</v>
      </c>
      <c r="Y38" s="35">
        <v>3</v>
      </c>
      <c r="Z38" s="32">
        <f t="shared" si="13"/>
        <v>10.714285714285714</v>
      </c>
      <c r="AA38" s="35">
        <v>0</v>
      </c>
      <c r="AB38" s="32">
        <f t="shared" si="14"/>
        <v>0</v>
      </c>
      <c r="AC38" s="32">
        <f t="shared" si="15"/>
        <v>0</v>
      </c>
      <c r="AD38" s="35">
        <v>2</v>
      </c>
      <c r="AE38" s="32">
        <f t="shared" si="16"/>
        <v>7.1428571428571423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64</v>
      </c>
      <c r="D39" s="35">
        <v>53</v>
      </c>
      <c r="E39" s="32">
        <f t="shared" si="2"/>
        <v>82.8125</v>
      </c>
      <c r="F39" s="35">
        <v>44</v>
      </c>
      <c r="G39" s="32">
        <f t="shared" si="3"/>
        <v>83.018867924528308</v>
      </c>
      <c r="H39" s="106">
        <f t="shared" si="0"/>
        <v>39</v>
      </c>
      <c r="I39" s="32">
        <f t="shared" si="4"/>
        <v>73.584905660377359</v>
      </c>
      <c r="J39" s="32">
        <f t="shared" si="5"/>
        <v>60.9375</v>
      </c>
      <c r="K39" s="35">
        <v>9</v>
      </c>
      <c r="L39" s="32">
        <f t="shared" si="6"/>
        <v>16.981132075471699</v>
      </c>
      <c r="M39" s="35">
        <v>30</v>
      </c>
      <c r="N39" s="32">
        <f t="shared" si="7"/>
        <v>56.60377358490566</v>
      </c>
      <c r="O39" s="35">
        <f t="shared" si="18"/>
        <v>14</v>
      </c>
      <c r="P39" s="32">
        <f t="shared" si="8"/>
        <v>26.415094339622641</v>
      </c>
      <c r="Q39" s="35">
        <v>0</v>
      </c>
      <c r="R39" s="32">
        <f t="shared" si="9"/>
        <v>0</v>
      </c>
      <c r="S39" s="35">
        <v>0</v>
      </c>
      <c r="T39" s="32">
        <f t="shared" si="10"/>
        <v>0</v>
      </c>
      <c r="U39" s="35">
        <v>4</v>
      </c>
      <c r="V39" s="32">
        <f t="shared" si="11"/>
        <v>7.5471698113207548</v>
      </c>
      <c r="W39" s="35">
        <v>0</v>
      </c>
      <c r="X39" s="32">
        <f t="shared" si="12"/>
        <v>0</v>
      </c>
      <c r="Y39" s="35">
        <v>10</v>
      </c>
      <c r="Z39" s="32">
        <f t="shared" si="13"/>
        <v>18.867924528301888</v>
      </c>
      <c r="AA39" s="35">
        <v>0</v>
      </c>
      <c r="AB39" s="32">
        <f t="shared" si="14"/>
        <v>0</v>
      </c>
      <c r="AC39" s="32">
        <f t="shared" si="15"/>
        <v>0</v>
      </c>
      <c r="AD39" s="35">
        <v>10</v>
      </c>
      <c r="AE39" s="32">
        <f t="shared" si="16"/>
        <v>18.867924528301888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1467.8</v>
      </c>
      <c r="D40" s="10">
        <f>SUM(D41:D54)</f>
        <v>1342.5</v>
      </c>
      <c r="E40" s="43">
        <f>IF(C40=0,0,D40/C40*100)</f>
        <v>91.463414634146346</v>
      </c>
      <c r="F40" s="10">
        <f>SUM(F41:F54)</f>
        <v>1077.5</v>
      </c>
      <c r="G40" s="43">
        <f>IF(D40=0,0,F40/D40*100)</f>
        <v>80.260707635009311</v>
      </c>
      <c r="H40" s="61">
        <f>SUM(H41:H54)</f>
        <v>906</v>
      </c>
      <c r="I40" s="43">
        <f>IF(D40=0,0,H40/D40*100)</f>
        <v>67.486033519553075</v>
      </c>
      <c r="J40" s="43">
        <f>IF(C40=0,0,H40/C40*100)</f>
        <v>61.725030658127814</v>
      </c>
      <c r="K40" s="10">
        <f>SUM(K41:K54)</f>
        <v>151</v>
      </c>
      <c r="L40" s="43">
        <f>IF(D40=0,0,K40/D40*100)</f>
        <v>11.247672253258846</v>
      </c>
      <c r="M40" s="10">
        <f>SUM(M41:M54)</f>
        <v>755</v>
      </c>
      <c r="N40" s="43">
        <f>IF(D40=0,0,M40/D40*100)</f>
        <v>56.23836126629422</v>
      </c>
      <c r="O40" s="10">
        <f>SUM(O41:O54)</f>
        <v>436.5</v>
      </c>
      <c r="P40" s="43">
        <f>IF(D40=0,0,O40/D40*100)</f>
        <v>32.513966480446925</v>
      </c>
      <c r="Q40" s="10">
        <f>SUM(Q41:Q54)</f>
        <v>5</v>
      </c>
      <c r="R40" s="43">
        <f t="shared" si="9"/>
        <v>1.1454753722794959</v>
      </c>
      <c r="S40" s="10">
        <f>SUM(S41:S54)</f>
        <v>79</v>
      </c>
      <c r="T40" s="43">
        <f>IF(D40=0,0,S40/D40*100)</f>
        <v>5.8845437616387342</v>
      </c>
      <c r="U40" s="10">
        <f>SUM(U41:U54)</f>
        <v>103</v>
      </c>
      <c r="V40" s="43">
        <f t="shared" si="11"/>
        <v>7.672253258845438</v>
      </c>
      <c r="W40" s="10">
        <f>SUM(W41:W54)</f>
        <v>53</v>
      </c>
      <c r="X40" s="43">
        <f>IF(D40=0,0,W40/D40*100)</f>
        <v>3.9478584729981376</v>
      </c>
      <c r="Y40" s="10">
        <f>SUM(Y41:Y54)</f>
        <v>113</v>
      </c>
      <c r="Z40" s="43">
        <f>IF(D40=0,0,Y40/D40*100)</f>
        <v>8.4171322160148971</v>
      </c>
      <c r="AA40" s="10">
        <f>SUM(AA41:AA54)</f>
        <v>22</v>
      </c>
      <c r="AB40" s="43">
        <f>IF(D40=0,0,AA40/D40*100)</f>
        <v>1.638733705772812</v>
      </c>
      <c r="AC40" s="43">
        <f>IF(Y40=0,0,AA40/Y40*100)</f>
        <v>19.469026548672566</v>
      </c>
      <c r="AD40" s="10">
        <f>SUM(AD41:AD54)</f>
        <v>123</v>
      </c>
      <c r="AE40" s="43">
        <f t="shared" si="16"/>
        <v>9.1620111731843572</v>
      </c>
      <c r="AF40" s="10">
        <f>SUM(AF41:AF54)</f>
        <v>0</v>
      </c>
      <c r="AG40" s="43">
        <f>IF(D40=0,0,AF40/D40*100)</f>
        <v>0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179.5</v>
      </c>
      <c r="D41" s="35">
        <v>150.5</v>
      </c>
      <c r="E41" s="32">
        <f t="shared" si="2"/>
        <v>83.844011142061277</v>
      </c>
      <c r="F41" s="35">
        <v>68.5</v>
      </c>
      <c r="G41" s="32">
        <f t="shared" si="3"/>
        <v>45.514950166112953</v>
      </c>
      <c r="H41" s="106">
        <f t="shared" si="0"/>
        <v>110</v>
      </c>
      <c r="I41" s="32">
        <f t="shared" si="4"/>
        <v>73.089700996677749</v>
      </c>
      <c r="J41" s="32">
        <f t="shared" si="5"/>
        <v>61.281337047353759</v>
      </c>
      <c r="K41" s="35">
        <v>21</v>
      </c>
      <c r="L41" s="32">
        <f t="shared" si="6"/>
        <v>13.953488372093023</v>
      </c>
      <c r="M41" s="35">
        <v>89</v>
      </c>
      <c r="N41" s="32">
        <f t="shared" si="7"/>
        <v>59.136212624584715</v>
      </c>
      <c r="O41" s="35">
        <f t="shared" ref="O41:O54" si="19">D41-H41</f>
        <v>40.5</v>
      </c>
      <c r="P41" s="32">
        <f t="shared" si="8"/>
        <v>26.910299003322258</v>
      </c>
      <c r="Q41" s="35">
        <v>1</v>
      </c>
      <c r="R41" s="32">
        <f t="shared" si="9"/>
        <v>2.4691358024691357</v>
      </c>
      <c r="S41" s="35">
        <v>11</v>
      </c>
      <c r="T41" s="32">
        <f t="shared" si="10"/>
        <v>7.3089700996677749</v>
      </c>
      <c r="U41" s="35">
        <v>10</v>
      </c>
      <c r="V41" s="32">
        <f t="shared" si="11"/>
        <v>6.6445182724252501</v>
      </c>
      <c r="W41" s="35">
        <v>17</v>
      </c>
      <c r="X41" s="32">
        <f t="shared" si="12"/>
        <v>11.295681063122924</v>
      </c>
      <c r="Y41" s="35">
        <v>12</v>
      </c>
      <c r="Z41" s="32">
        <f t="shared" si="13"/>
        <v>7.9734219269102988</v>
      </c>
      <c r="AA41" s="35">
        <v>0</v>
      </c>
      <c r="AB41" s="32">
        <f t="shared" si="14"/>
        <v>0</v>
      </c>
      <c r="AC41" s="32">
        <f t="shared" si="15"/>
        <v>0</v>
      </c>
      <c r="AD41" s="35">
        <v>12</v>
      </c>
      <c r="AE41" s="32">
        <f t="shared" si="16"/>
        <v>7.9734219269102988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42</v>
      </c>
      <c r="D42" s="35">
        <v>37</v>
      </c>
      <c r="E42" s="32">
        <f t="shared" si="2"/>
        <v>88.095238095238088</v>
      </c>
      <c r="F42" s="35">
        <v>33</v>
      </c>
      <c r="G42" s="32">
        <f t="shared" si="3"/>
        <v>89.189189189189193</v>
      </c>
      <c r="H42" s="106">
        <f t="shared" si="0"/>
        <v>31</v>
      </c>
      <c r="I42" s="32">
        <f t="shared" si="4"/>
        <v>83.78378378378379</v>
      </c>
      <c r="J42" s="32">
        <f t="shared" si="5"/>
        <v>73.80952380952381</v>
      </c>
      <c r="K42" s="35">
        <v>5</v>
      </c>
      <c r="L42" s="32">
        <f t="shared" si="6"/>
        <v>13.513513513513514</v>
      </c>
      <c r="M42" s="35">
        <v>26</v>
      </c>
      <c r="N42" s="32">
        <f t="shared" si="7"/>
        <v>70.270270270270274</v>
      </c>
      <c r="O42" s="35">
        <f t="shared" si="19"/>
        <v>6</v>
      </c>
      <c r="P42" s="32">
        <f t="shared" si="8"/>
        <v>16.216216216216218</v>
      </c>
      <c r="Q42" s="35">
        <v>0</v>
      </c>
      <c r="R42" s="32">
        <f t="shared" si="9"/>
        <v>0</v>
      </c>
      <c r="S42" s="35">
        <v>2</v>
      </c>
      <c r="T42" s="32">
        <f t="shared" si="10"/>
        <v>5.4054054054054053</v>
      </c>
      <c r="U42" s="35">
        <v>5</v>
      </c>
      <c r="V42" s="32">
        <f t="shared" si="11"/>
        <v>13.513513513513514</v>
      </c>
      <c r="W42" s="35">
        <v>1</v>
      </c>
      <c r="X42" s="32">
        <f t="shared" si="12"/>
        <v>2.7027027027027026</v>
      </c>
      <c r="Y42" s="35">
        <v>3</v>
      </c>
      <c r="Z42" s="32">
        <f t="shared" si="13"/>
        <v>8.1081081081081088</v>
      </c>
      <c r="AA42" s="35">
        <v>0</v>
      </c>
      <c r="AB42" s="32">
        <f t="shared" si="14"/>
        <v>0</v>
      </c>
      <c r="AC42" s="32">
        <f t="shared" si="15"/>
        <v>0</v>
      </c>
      <c r="AD42" s="35">
        <v>1</v>
      </c>
      <c r="AE42" s="32">
        <f t="shared" si="16"/>
        <v>2.7027027027027026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166</v>
      </c>
      <c r="D43" s="35">
        <v>161</v>
      </c>
      <c r="E43" s="32">
        <f t="shared" si="2"/>
        <v>96.98795180722891</v>
      </c>
      <c r="F43" s="35">
        <v>126</v>
      </c>
      <c r="G43" s="32">
        <f t="shared" si="3"/>
        <v>78.260869565217391</v>
      </c>
      <c r="H43" s="106">
        <f t="shared" si="0"/>
        <v>141</v>
      </c>
      <c r="I43" s="32">
        <f t="shared" si="4"/>
        <v>87.577639751552795</v>
      </c>
      <c r="J43" s="32">
        <f t="shared" si="5"/>
        <v>84.939759036144579</v>
      </c>
      <c r="K43" s="35">
        <v>22</v>
      </c>
      <c r="L43" s="32">
        <f t="shared" si="6"/>
        <v>13.664596273291925</v>
      </c>
      <c r="M43" s="35">
        <v>119</v>
      </c>
      <c r="N43" s="32">
        <f t="shared" si="7"/>
        <v>73.91304347826086</v>
      </c>
      <c r="O43" s="35">
        <f t="shared" si="19"/>
        <v>20</v>
      </c>
      <c r="P43" s="32">
        <f t="shared" si="8"/>
        <v>12.422360248447205</v>
      </c>
      <c r="Q43" s="35">
        <v>0</v>
      </c>
      <c r="R43" s="32">
        <f t="shared" si="9"/>
        <v>0</v>
      </c>
      <c r="S43" s="35">
        <v>14</v>
      </c>
      <c r="T43" s="32">
        <f t="shared" si="10"/>
        <v>8.695652173913043</v>
      </c>
      <c r="U43" s="35">
        <v>10</v>
      </c>
      <c r="V43" s="32">
        <f t="shared" si="11"/>
        <v>6.2111801242236027</v>
      </c>
      <c r="W43" s="35">
        <v>2</v>
      </c>
      <c r="X43" s="32">
        <f t="shared" si="12"/>
        <v>1.2422360248447204</v>
      </c>
      <c r="Y43" s="35">
        <v>34</v>
      </c>
      <c r="Z43" s="32">
        <f t="shared" si="13"/>
        <v>21.118012422360248</v>
      </c>
      <c r="AA43" s="35">
        <v>3</v>
      </c>
      <c r="AB43" s="32">
        <f t="shared" si="14"/>
        <v>1.8633540372670807</v>
      </c>
      <c r="AC43" s="32">
        <f t="shared" si="15"/>
        <v>8.8235294117647065</v>
      </c>
      <c r="AD43" s="35">
        <v>29</v>
      </c>
      <c r="AE43" s="32">
        <f t="shared" si="16"/>
        <v>18.012422360248447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0</v>
      </c>
      <c r="D44" s="35">
        <v>0</v>
      </c>
      <c r="E44" s="32">
        <f t="shared" si="2"/>
        <v>0</v>
      </c>
      <c r="F44" s="35">
        <v>0</v>
      </c>
      <c r="G44" s="32">
        <f t="shared" si="3"/>
        <v>0</v>
      </c>
      <c r="H44" s="106">
        <f t="shared" si="0"/>
        <v>0</v>
      </c>
      <c r="I44" s="32">
        <f t="shared" si="4"/>
        <v>0</v>
      </c>
      <c r="J44" s="32">
        <f t="shared" si="5"/>
        <v>0</v>
      </c>
      <c r="K44" s="35">
        <v>0</v>
      </c>
      <c r="L44" s="32">
        <f t="shared" si="6"/>
        <v>0</v>
      </c>
      <c r="M44" s="35">
        <v>0</v>
      </c>
      <c r="N44" s="32">
        <f t="shared" si="7"/>
        <v>0</v>
      </c>
      <c r="O44" s="35">
        <f t="shared" si="19"/>
        <v>0</v>
      </c>
      <c r="P44" s="32">
        <f t="shared" si="8"/>
        <v>0</v>
      </c>
      <c r="Q44" s="35">
        <v>0</v>
      </c>
      <c r="R44" s="32">
        <f t="shared" si="9"/>
        <v>0</v>
      </c>
      <c r="S44" s="35">
        <v>0</v>
      </c>
      <c r="T44" s="32">
        <f t="shared" si="10"/>
        <v>0</v>
      </c>
      <c r="U44" s="35">
        <v>0</v>
      </c>
      <c r="V44" s="32">
        <f t="shared" si="11"/>
        <v>0</v>
      </c>
      <c r="W44" s="35">
        <v>0</v>
      </c>
      <c r="X44" s="32">
        <f t="shared" si="12"/>
        <v>0</v>
      </c>
      <c r="Y44" s="35">
        <v>0</v>
      </c>
      <c r="Z44" s="32">
        <f t="shared" si="13"/>
        <v>0</v>
      </c>
      <c r="AA44" s="35">
        <v>0</v>
      </c>
      <c r="AB44" s="32">
        <f t="shared" si="14"/>
        <v>0</v>
      </c>
      <c r="AC44" s="32">
        <f t="shared" si="15"/>
        <v>0</v>
      </c>
      <c r="AD44" s="35">
        <v>0</v>
      </c>
      <c r="AE44" s="32">
        <f t="shared" si="16"/>
        <v>0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183</v>
      </c>
      <c r="D45" s="35">
        <v>173</v>
      </c>
      <c r="E45" s="32">
        <f t="shared" si="2"/>
        <v>94.535519125683066</v>
      </c>
      <c r="F45" s="35">
        <v>147</v>
      </c>
      <c r="G45" s="32">
        <f t="shared" si="3"/>
        <v>84.971098265895947</v>
      </c>
      <c r="H45" s="106">
        <f t="shared" si="0"/>
        <v>112</v>
      </c>
      <c r="I45" s="32">
        <f t="shared" si="4"/>
        <v>64.739884393063591</v>
      </c>
      <c r="J45" s="32">
        <f t="shared" si="5"/>
        <v>61.202185792349731</v>
      </c>
      <c r="K45" s="35">
        <v>24</v>
      </c>
      <c r="L45" s="32">
        <f t="shared" si="6"/>
        <v>13.872832369942195</v>
      </c>
      <c r="M45" s="35">
        <v>88</v>
      </c>
      <c r="N45" s="32">
        <f t="shared" si="7"/>
        <v>50.867052023121381</v>
      </c>
      <c r="O45" s="35">
        <f t="shared" si="19"/>
        <v>61</v>
      </c>
      <c r="P45" s="32">
        <f t="shared" si="8"/>
        <v>35.260115606936417</v>
      </c>
      <c r="Q45" s="35">
        <v>0</v>
      </c>
      <c r="R45" s="32">
        <f t="shared" si="9"/>
        <v>0</v>
      </c>
      <c r="S45" s="35">
        <v>12</v>
      </c>
      <c r="T45" s="32">
        <f t="shared" si="10"/>
        <v>6.9364161849710975</v>
      </c>
      <c r="U45" s="35">
        <v>17</v>
      </c>
      <c r="V45" s="32">
        <f t="shared" si="11"/>
        <v>9.8265895953757223</v>
      </c>
      <c r="W45" s="35">
        <v>3</v>
      </c>
      <c r="X45" s="32">
        <f t="shared" si="12"/>
        <v>1.7341040462427744</v>
      </c>
      <c r="Y45" s="35">
        <v>18</v>
      </c>
      <c r="Z45" s="32">
        <f t="shared" si="13"/>
        <v>10.404624277456648</v>
      </c>
      <c r="AA45" s="35">
        <v>1</v>
      </c>
      <c r="AB45" s="32">
        <f t="shared" si="14"/>
        <v>0.57803468208092479</v>
      </c>
      <c r="AC45" s="32">
        <f t="shared" si="15"/>
        <v>5.5555555555555554</v>
      </c>
      <c r="AD45" s="35">
        <v>20</v>
      </c>
      <c r="AE45" s="32">
        <f t="shared" si="16"/>
        <v>11.560693641618498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84</v>
      </c>
      <c r="D46" s="35">
        <v>77</v>
      </c>
      <c r="E46" s="32">
        <f t="shared" si="2"/>
        <v>91.666666666666657</v>
      </c>
      <c r="F46" s="35">
        <v>70</v>
      </c>
      <c r="G46" s="32">
        <f t="shared" si="3"/>
        <v>90.909090909090907</v>
      </c>
      <c r="H46" s="106">
        <f t="shared" si="0"/>
        <v>27</v>
      </c>
      <c r="I46" s="32">
        <f t="shared" si="4"/>
        <v>35.064935064935064</v>
      </c>
      <c r="J46" s="32">
        <f t="shared" si="5"/>
        <v>32.142857142857146</v>
      </c>
      <c r="K46" s="35">
        <v>9</v>
      </c>
      <c r="L46" s="32">
        <f t="shared" si="6"/>
        <v>11.688311688311687</v>
      </c>
      <c r="M46" s="35">
        <v>18</v>
      </c>
      <c r="N46" s="32">
        <f t="shared" si="7"/>
        <v>23.376623376623375</v>
      </c>
      <c r="O46" s="35">
        <f t="shared" si="19"/>
        <v>50</v>
      </c>
      <c r="P46" s="32">
        <f t="shared" si="8"/>
        <v>64.935064935064929</v>
      </c>
      <c r="Q46" s="35">
        <v>2</v>
      </c>
      <c r="R46" s="32">
        <f t="shared" si="9"/>
        <v>4</v>
      </c>
      <c r="S46" s="35">
        <v>1</v>
      </c>
      <c r="T46" s="32">
        <f t="shared" si="10"/>
        <v>1.2987012987012987</v>
      </c>
      <c r="U46" s="35">
        <v>9</v>
      </c>
      <c r="V46" s="32">
        <f t="shared" si="11"/>
        <v>11.688311688311687</v>
      </c>
      <c r="W46" s="35">
        <v>0</v>
      </c>
      <c r="X46" s="32">
        <f t="shared" si="12"/>
        <v>0</v>
      </c>
      <c r="Y46" s="35">
        <v>7</v>
      </c>
      <c r="Z46" s="32">
        <f t="shared" si="13"/>
        <v>9.0909090909090917</v>
      </c>
      <c r="AA46" s="35">
        <v>0</v>
      </c>
      <c r="AB46" s="32">
        <f t="shared" si="14"/>
        <v>0</v>
      </c>
      <c r="AC46" s="32">
        <f t="shared" si="15"/>
        <v>0</v>
      </c>
      <c r="AD46" s="35">
        <v>3</v>
      </c>
      <c r="AE46" s="32">
        <f t="shared" si="16"/>
        <v>3.8961038961038961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184.3</v>
      </c>
      <c r="D47" s="35">
        <v>160</v>
      </c>
      <c r="E47" s="32">
        <f t="shared" si="2"/>
        <v>86.814975583288117</v>
      </c>
      <c r="F47" s="35">
        <v>157</v>
      </c>
      <c r="G47" s="32">
        <f t="shared" si="3"/>
        <v>98.125</v>
      </c>
      <c r="H47" s="106">
        <f t="shared" si="0"/>
        <v>102</v>
      </c>
      <c r="I47" s="32">
        <f t="shared" si="4"/>
        <v>63.749999999999993</v>
      </c>
      <c r="J47" s="32">
        <f t="shared" si="5"/>
        <v>55.34454693434617</v>
      </c>
      <c r="K47" s="35">
        <v>14</v>
      </c>
      <c r="L47" s="32">
        <f t="shared" si="6"/>
        <v>8.75</v>
      </c>
      <c r="M47" s="35">
        <v>88</v>
      </c>
      <c r="N47" s="32">
        <f t="shared" si="7"/>
        <v>55.000000000000007</v>
      </c>
      <c r="O47" s="35">
        <f t="shared" si="19"/>
        <v>58</v>
      </c>
      <c r="P47" s="32">
        <f t="shared" si="8"/>
        <v>36.25</v>
      </c>
      <c r="Q47" s="35">
        <v>1</v>
      </c>
      <c r="R47" s="32">
        <f t="shared" si="9"/>
        <v>1.7241379310344827</v>
      </c>
      <c r="S47" s="35">
        <v>6</v>
      </c>
      <c r="T47" s="32">
        <f t="shared" si="10"/>
        <v>3.75</v>
      </c>
      <c r="U47" s="35">
        <v>10</v>
      </c>
      <c r="V47" s="32">
        <f t="shared" si="11"/>
        <v>6.25</v>
      </c>
      <c r="W47" s="35">
        <v>9</v>
      </c>
      <c r="X47" s="32">
        <f t="shared" si="12"/>
        <v>5.625</v>
      </c>
      <c r="Y47" s="35">
        <v>11</v>
      </c>
      <c r="Z47" s="32">
        <f t="shared" si="13"/>
        <v>6.8750000000000009</v>
      </c>
      <c r="AA47" s="35">
        <v>7</v>
      </c>
      <c r="AB47" s="32">
        <f t="shared" si="14"/>
        <v>4.375</v>
      </c>
      <c r="AC47" s="32">
        <f t="shared" si="15"/>
        <v>63.636363636363633</v>
      </c>
      <c r="AD47" s="35">
        <v>11</v>
      </c>
      <c r="AE47" s="32">
        <f t="shared" si="16"/>
        <v>6.8750000000000009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166</v>
      </c>
      <c r="D48" s="35">
        <v>150</v>
      </c>
      <c r="E48" s="32">
        <f t="shared" si="2"/>
        <v>90.361445783132538</v>
      </c>
      <c r="F48" s="35">
        <v>128</v>
      </c>
      <c r="G48" s="32">
        <f t="shared" si="3"/>
        <v>85.333333333333343</v>
      </c>
      <c r="H48" s="106">
        <f t="shared" si="0"/>
        <v>111</v>
      </c>
      <c r="I48" s="32">
        <f t="shared" si="4"/>
        <v>74</v>
      </c>
      <c r="J48" s="32">
        <f t="shared" si="5"/>
        <v>66.867469879518069</v>
      </c>
      <c r="K48" s="35">
        <v>16</v>
      </c>
      <c r="L48" s="32">
        <f t="shared" si="6"/>
        <v>10.666666666666668</v>
      </c>
      <c r="M48" s="35">
        <v>95</v>
      </c>
      <c r="N48" s="32">
        <f t="shared" si="7"/>
        <v>63.333333333333329</v>
      </c>
      <c r="O48" s="35">
        <f t="shared" si="19"/>
        <v>39</v>
      </c>
      <c r="P48" s="32">
        <f t="shared" si="8"/>
        <v>26</v>
      </c>
      <c r="Q48" s="35">
        <v>0</v>
      </c>
      <c r="R48" s="32">
        <f t="shared" si="9"/>
        <v>0</v>
      </c>
      <c r="S48" s="35">
        <v>8</v>
      </c>
      <c r="T48" s="32">
        <f t="shared" si="10"/>
        <v>5.3333333333333339</v>
      </c>
      <c r="U48" s="35">
        <v>14</v>
      </c>
      <c r="V48" s="32">
        <f t="shared" si="11"/>
        <v>9.3333333333333339</v>
      </c>
      <c r="W48" s="35">
        <v>6</v>
      </c>
      <c r="X48" s="32">
        <f t="shared" si="12"/>
        <v>4</v>
      </c>
      <c r="Y48" s="35">
        <v>0</v>
      </c>
      <c r="Z48" s="32">
        <f t="shared" si="13"/>
        <v>0</v>
      </c>
      <c r="AA48" s="35">
        <v>10</v>
      </c>
      <c r="AB48" s="32">
        <f t="shared" si="14"/>
        <v>6.666666666666667</v>
      </c>
      <c r="AC48" s="32">
        <f t="shared" si="15"/>
        <v>0</v>
      </c>
      <c r="AD48" s="35">
        <v>14</v>
      </c>
      <c r="AE48" s="32">
        <f t="shared" si="16"/>
        <v>9.3333333333333339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107</v>
      </c>
      <c r="D49" s="35">
        <v>99</v>
      </c>
      <c r="E49" s="32">
        <f t="shared" si="2"/>
        <v>92.523364485981304</v>
      </c>
      <c r="F49" s="35">
        <v>59</v>
      </c>
      <c r="G49" s="32">
        <f t="shared" si="3"/>
        <v>59.595959595959592</v>
      </c>
      <c r="H49" s="106">
        <f t="shared" si="0"/>
        <v>64</v>
      </c>
      <c r="I49" s="32">
        <f t="shared" si="4"/>
        <v>64.646464646464651</v>
      </c>
      <c r="J49" s="32">
        <f t="shared" si="5"/>
        <v>59.813084112149525</v>
      </c>
      <c r="K49" s="35">
        <v>7</v>
      </c>
      <c r="L49" s="32">
        <f t="shared" si="6"/>
        <v>7.0707070707070701</v>
      </c>
      <c r="M49" s="35">
        <v>57</v>
      </c>
      <c r="N49" s="32">
        <f t="shared" si="7"/>
        <v>57.575757575757578</v>
      </c>
      <c r="O49" s="35">
        <f t="shared" si="19"/>
        <v>35</v>
      </c>
      <c r="P49" s="32">
        <f t="shared" si="8"/>
        <v>35.353535353535356</v>
      </c>
      <c r="Q49" s="35">
        <v>0</v>
      </c>
      <c r="R49" s="32">
        <f t="shared" si="9"/>
        <v>0</v>
      </c>
      <c r="S49" s="35">
        <v>3</v>
      </c>
      <c r="T49" s="32">
        <f t="shared" si="10"/>
        <v>3.0303030303030303</v>
      </c>
      <c r="U49" s="35">
        <v>3</v>
      </c>
      <c r="V49" s="32">
        <f t="shared" si="11"/>
        <v>3.0303030303030303</v>
      </c>
      <c r="W49" s="35">
        <v>0</v>
      </c>
      <c r="X49" s="32">
        <f t="shared" si="12"/>
        <v>0</v>
      </c>
      <c r="Y49" s="35">
        <v>3</v>
      </c>
      <c r="Z49" s="32">
        <f t="shared" si="13"/>
        <v>3.0303030303030303</v>
      </c>
      <c r="AA49" s="35">
        <v>0</v>
      </c>
      <c r="AB49" s="32">
        <f t="shared" si="14"/>
        <v>0</v>
      </c>
      <c r="AC49" s="32">
        <f t="shared" si="15"/>
        <v>0</v>
      </c>
      <c r="AD49" s="35">
        <v>16</v>
      </c>
      <c r="AE49" s="32">
        <f t="shared" si="16"/>
        <v>16.161616161616163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39</v>
      </c>
      <c r="D50" s="35">
        <v>36</v>
      </c>
      <c r="E50" s="32">
        <f t="shared" si="2"/>
        <v>92.307692307692307</v>
      </c>
      <c r="F50" s="35">
        <v>20</v>
      </c>
      <c r="G50" s="32">
        <f t="shared" si="3"/>
        <v>55.555555555555557</v>
      </c>
      <c r="H50" s="106">
        <f t="shared" si="0"/>
        <v>31</v>
      </c>
      <c r="I50" s="32">
        <f t="shared" si="4"/>
        <v>86.111111111111114</v>
      </c>
      <c r="J50" s="32">
        <f t="shared" si="5"/>
        <v>79.487179487179489</v>
      </c>
      <c r="K50" s="35">
        <v>9</v>
      </c>
      <c r="L50" s="32">
        <f t="shared" si="6"/>
        <v>25</v>
      </c>
      <c r="M50" s="35">
        <v>22</v>
      </c>
      <c r="N50" s="32">
        <f t="shared" si="7"/>
        <v>61.111111111111114</v>
      </c>
      <c r="O50" s="35">
        <f t="shared" si="19"/>
        <v>5</v>
      </c>
      <c r="P50" s="32">
        <f t="shared" si="8"/>
        <v>13.888888888888889</v>
      </c>
      <c r="Q50" s="35">
        <v>0</v>
      </c>
      <c r="R50" s="32">
        <f t="shared" si="9"/>
        <v>0</v>
      </c>
      <c r="S50" s="35">
        <v>4</v>
      </c>
      <c r="T50" s="32">
        <f t="shared" si="10"/>
        <v>11.111111111111111</v>
      </c>
      <c r="U50" s="35">
        <v>1</v>
      </c>
      <c r="V50" s="32">
        <f t="shared" si="11"/>
        <v>2.7777777777777777</v>
      </c>
      <c r="W50" s="35">
        <v>0</v>
      </c>
      <c r="X50" s="32">
        <f t="shared" si="12"/>
        <v>0</v>
      </c>
      <c r="Y50" s="35">
        <v>5</v>
      </c>
      <c r="Z50" s="32">
        <f t="shared" si="13"/>
        <v>13.888888888888889</v>
      </c>
      <c r="AA50" s="35">
        <v>0</v>
      </c>
      <c r="AB50" s="32">
        <f t="shared" si="14"/>
        <v>0</v>
      </c>
      <c r="AC50" s="32">
        <f t="shared" si="15"/>
        <v>0</v>
      </c>
      <c r="AD50" s="35">
        <v>2</v>
      </c>
      <c r="AE50" s="32">
        <f t="shared" si="16"/>
        <v>5.5555555555555554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166</v>
      </c>
      <c r="D51" s="35">
        <v>153</v>
      </c>
      <c r="E51" s="32">
        <f t="shared" si="2"/>
        <v>92.168674698795186</v>
      </c>
      <c r="F51" s="35">
        <v>139</v>
      </c>
      <c r="G51" s="32">
        <f t="shared" si="3"/>
        <v>90.849673202614383</v>
      </c>
      <c r="H51" s="106">
        <f t="shared" si="0"/>
        <v>94</v>
      </c>
      <c r="I51" s="32">
        <f t="shared" si="4"/>
        <v>61.437908496732028</v>
      </c>
      <c r="J51" s="32">
        <f t="shared" si="5"/>
        <v>56.626506024096393</v>
      </c>
      <c r="K51" s="35">
        <v>8</v>
      </c>
      <c r="L51" s="32">
        <f t="shared" si="6"/>
        <v>5.2287581699346406</v>
      </c>
      <c r="M51" s="35">
        <v>86</v>
      </c>
      <c r="N51" s="32">
        <f t="shared" si="7"/>
        <v>56.209150326797385</v>
      </c>
      <c r="O51" s="35">
        <f t="shared" si="19"/>
        <v>59</v>
      </c>
      <c r="P51" s="32">
        <f t="shared" si="8"/>
        <v>38.562091503267979</v>
      </c>
      <c r="Q51" s="35">
        <v>1</v>
      </c>
      <c r="R51" s="32">
        <f t="shared" si="9"/>
        <v>1.6949152542372881</v>
      </c>
      <c r="S51" s="35">
        <v>4</v>
      </c>
      <c r="T51" s="32">
        <f t="shared" si="10"/>
        <v>2.6143790849673203</v>
      </c>
      <c r="U51" s="35">
        <v>9</v>
      </c>
      <c r="V51" s="32">
        <f t="shared" si="11"/>
        <v>5.8823529411764701</v>
      </c>
      <c r="W51" s="35">
        <v>10</v>
      </c>
      <c r="X51" s="32">
        <f t="shared" si="12"/>
        <v>6.5359477124183014</v>
      </c>
      <c r="Y51" s="35">
        <v>13</v>
      </c>
      <c r="Z51" s="32">
        <f t="shared" si="13"/>
        <v>8.4967320261437909</v>
      </c>
      <c r="AA51" s="35">
        <v>0</v>
      </c>
      <c r="AB51" s="32">
        <f t="shared" si="14"/>
        <v>0</v>
      </c>
      <c r="AC51" s="32">
        <f t="shared" si="15"/>
        <v>0</v>
      </c>
      <c r="AD51" s="35">
        <v>5</v>
      </c>
      <c r="AE51" s="32">
        <f t="shared" si="16"/>
        <v>3.2679738562091507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49</v>
      </c>
      <c r="D52" s="35">
        <v>47</v>
      </c>
      <c r="E52" s="32">
        <f t="shared" si="2"/>
        <v>95.918367346938766</v>
      </c>
      <c r="F52" s="35">
        <v>36</v>
      </c>
      <c r="G52" s="32">
        <f t="shared" si="3"/>
        <v>76.59574468085107</v>
      </c>
      <c r="H52" s="106">
        <f t="shared" si="0"/>
        <v>35</v>
      </c>
      <c r="I52" s="32">
        <f t="shared" si="4"/>
        <v>74.468085106382972</v>
      </c>
      <c r="J52" s="32">
        <f t="shared" si="5"/>
        <v>71.428571428571431</v>
      </c>
      <c r="K52" s="35">
        <v>3</v>
      </c>
      <c r="L52" s="32">
        <f t="shared" si="6"/>
        <v>6.3829787234042552</v>
      </c>
      <c r="M52" s="35">
        <v>32</v>
      </c>
      <c r="N52" s="32">
        <f t="shared" si="7"/>
        <v>68.085106382978722</v>
      </c>
      <c r="O52" s="35">
        <f t="shared" si="19"/>
        <v>12</v>
      </c>
      <c r="P52" s="32">
        <f t="shared" si="8"/>
        <v>25.531914893617021</v>
      </c>
      <c r="Q52" s="35">
        <v>0</v>
      </c>
      <c r="R52" s="32">
        <f t="shared" si="9"/>
        <v>0</v>
      </c>
      <c r="S52" s="35">
        <v>2</v>
      </c>
      <c r="T52" s="32">
        <f t="shared" si="10"/>
        <v>4.2553191489361701</v>
      </c>
      <c r="U52" s="35">
        <v>10</v>
      </c>
      <c r="V52" s="32">
        <f t="shared" si="11"/>
        <v>21.276595744680851</v>
      </c>
      <c r="W52" s="35">
        <v>3</v>
      </c>
      <c r="X52" s="32">
        <f t="shared" si="12"/>
        <v>6.3829787234042552</v>
      </c>
      <c r="Y52" s="35">
        <v>6</v>
      </c>
      <c r="Z52" s="32">
        <f t="shared" si="13"/>
        <v>12.76595744680851</v>
      </c>
      <c r="AA52" s="35">
        <v>0</v>
      </c>
      <c r="AB52" s="32">
        <f t="shared" si="14"/>
        <v>0</v>
      </c>
      <c r="AC52" s="32">
        <f t="shared" si="15"/>
        <v>0</v>
      </c>
      <c r="AD52" s="35">
        <v>8</v>
      </c>
      <c r="AE52" s="32">
        <f t="shared" si="16"/>
        <v>17.021276595744681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93</v>
      </c>
      <c r="D53" s="35">
        <v>90</v>
      </c>
      <c r="E53" s="32">
        <f t="shared" si="2"/>
        <v>96.774193548387103</v>
      </c>
      <c r="F53" s="35">
        <v>89</v>
      </c>
      <c r="G53" s="32">
        <f t="shared" si="3"/>
        <v>98.888888888888886</v>
      </c>
      <c r="H53" s="106">
        <f t="shared" si="0"/>
        <v>40</v>
      </c>
      <c r="I53" s="32">
        <f t="shared" si="4"/>
        <v>44.444444444444443</v>
      </c>
      <c r="J53" s="32">
        <f t="shared" si="5"/>
        <v>43.01075268817204</v>
      </c>
      <c r="K53" s="35">
        <v>10</v>
      </c>
      <c r="L53" s="32">
        <f t="shared" si="6"/>
        <v>11.111111111111111</v>
      </c>
      <c r="M53" s="35">
        <v>30</v>
      </c>
      <c r="N53" s="32">
        <f t="shared" si="7"/>
        <v>33.333333333333329</v>
      </c>
      <c r="O53" s="35">
        <f t="shared" si="19"/>
        <v>50</v>
      </c>
      <c r="P53" s="32">
        <f t="shared" si="8"/>
        <v>55.555555555555557</v>
      </c>
      <c r="Q53" s="35">
        <v>0</v>
      </c>
      <c r="R53" s="32">
        <f t="shared" si="9"/>
        <v>0</v>
      </c>
      <c r="S53" s="35">
        <v>12</v>
      </c>
      <c r="T53" s="32">
        <f t="shared" si="10"/>
        <v>13.333333333333334</v>
      </c>
      <c r="U53" s="35">
        <v>3</v>
      </c>
      <c r="V53" s="32">
        <f t="shared" si="11"/>
        <v>3.3333333333333335</v>
      </c>
      <c r="W53" s="35">
        <v>2</v>
      </c>
      <c r="X53" s="32">
        <f t="shared" si="12"/>
        <v>2.2222222222222223</v>
      </c>
      <c r="Y53" s="35">
        <v>1</v>
      </c>
      <c r="Z53" s="32">
        <f t="shared" si="13"/>
        <v>1.1111111111111112</v>
      </c>
      <c r="AA53" s="35">
        <v>1</v>
      </c>
      <c r="AB53" s="32">
        <f t="shared" si="14"/>
        <v>1.1111111111111112</v>
      </c>
      <c r="AC53" s="32">
        <f t="shared" si="15"/>
        <v>100</v>
      </c>
      <c r="AD53" s="35">
        <v>2</v>
      </c>
      <c r="AE53" s="32">
        <f t="shared" si="16"/>
        <v>2.2222222222222223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9</v>
      </c>
      <c r="D54" s="35">
        <v>9</v>
      </c>
      <c r="E54" s="32">
        <f t="shared" si="2"/>
        <v>100</v>
      </c>
      <c r="F54" s="35">
        <v>5</v>
      </c>
      <c r="G54" s="32">
        <f t="shared" si="3"/>
        <v>55.555555555555557</v>
      </c>
      <c r="H54" s="106">
        <f t="shared" si="0"/>
        <v>8</v>
      </c>
      <c r="I54" s="32">
        <f t="shared" si="4"/>
        <v>88.888888888888886</v>
      </c>
      <c r="J54" s="32">
        <f t="shared" si="5"/>
        <v>88.888888888888886</v>
      </c>
      <c r="K54" s="35">
        <v>3</v>
      </c>
      <c r="L54" s="32">
        <f t="shared" si="6"/>
        <v>33.333333333333329</v>
      </c>
      <c r="M54" s="35">
        <v>5</v>
      </c>
      <c r="N54" s="32">
        <f t="shared" si="7"/>
        <v>55.555555555555557</v>
      </c>
      <c r="O54" s="35">
        <f t="shared" si="19"/>
        <v>1</v>
      </c>
      <c r="P54" s="32">
        <f t="shared" si="8"/>
        <v>11.111111111111111</v>
      </c>
      <c r="Q54" s="35">
        <v>0</v>
      </c>
      <c r="R54" s="32">
        <f t="shared" si="9"/>
        <v>0</v>
      </c>
      <c r="S54" s="35">
        <v>0</v>
      </c>
      <c r="T54" s="32">
        <f t="shared" si="10"/>
        <v>0</v>
      </c>
      <c r="U54" s="35">
        <v>2</v>
      </c>
      <c r="V54" s="32">
        <f t="shared" si="11"/>
        <v>22.222222222222221</v>
      </c>
      <c r="W54" s="35">
        <v>0</v>
      </c>
      <c r="X54" s="32">
        <f t="shared" si="12"/>
        <v>0</v>
      </c>
      <c r="Y54" s="35">
        <v>0</v>
      </c>
      <c r="Z54" s="32">
        <f t="shared" si="13"/>
        <v>0</v>
      </c>
      <c r="AA54" s="35">
        <v>0</v>
      </c>
      <c r="AB54" s="32">
        <f t="shared" si="14"/>
        <v>0</v>
      </c>
      <c r="AC54" s="32">
        <f t="shared" si="15"/>
        <v>0</v>
      </c>
      <c r="AD54" s="35">
        <v>0</v>
      </c>
      <c r="AE54" s="32">
        <f t="shared" si="16"/>
        <v>0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389.5</v>
      </c>
      <c r="D55" s="10">
        <f>SUM(D56:D63)</f>
        <v>377</v>
      </c>
      <c r="E55" s="43">
        <f>IF(C55=0,0,D55/C55*100)</f>
        <v>96.790757381258018</v>
      </c>
      <c r="F55" s="10">
        <f>SUM(F56:F63)</f>
        <v>235</v>
      </c>
      <c r="G55" s="43">
        <f>IF(D55=0,0,F55/D55*100)</f>
        <v>62.334217506631298</v>
      </c>
      <c r="H55" s="61">
        <f>SUM(H56:H63)</f>
        <v>258</v>
      </c>
      <c r="I55" s="43">
        <f>IF(D55=0,0,H55/D55*100)</f>
        <v>68.435013262599469</v>
      </c>
      <c r="J55" s="43">
        <f>IF(C55=0,0,H55/C55*100)</f>
        <v>66.238767650834404</v>
      </c>
      <c r="K55" s="10">
        <f>SUM(K56:K63)</f>
        <v>69</v>
      </c>
      <c r="L55" s="43">
        <f>IF(D55=0,0,K55/D55*100)</f>
        <v>18.302387267904511</v>
      </c>
      <c r="M55" s="10">
        <f>SUM(M56:M63)</f>
        <v>189</v>
      </c>
      <c r="N55" s="43">
        <f>IF(D55=0,0,M55/D55*100)</f>
        <v>50.132625994694955</v>
      </c>
      <c r="O55" s="10">
        <f>SUM(O56:O63)</f>
        <v>119</v>
      </c>
      <c r="P55" s="43">
        <f>IF(D55=0,0,O55/D55*100)</f>
        <v>31.564986737400531</v>
      </c>
      <c r="Q55" s="10">
        <f>SUM(Q56:Q63)</f>
        <v>14</v>
      </c>
      <c r="R55" s="43">
        <f t="shared" si="9"/>
        <v>11.76470588235294</v>
      </c>
      <c r="S55" s="10">
        <f>SUM(S56:S63)</f>
        <v>21</v>
      </c>
      <c r="T55" s="43">
        <f>IF(D55=0,0,S55/D55*100)</f>
        <v>5.5702917771883289</v>
      </c>
      <c r="U55" s="10">
        <f>SUM(U56:U63)</f>
        <v>38</v>
      </c>
      <c r="V55" s="43">
        <f t="shared" si="11"/>
        <v>10.079575596816976</v>
      </c>
      <c r="W55" s="10">
        <f>SUM(W56:W63)</f>
        <v>12</v>
      </c>
      <c r="X55" s="43">
        <f>IF(D55=0,0,W55/D55*100)</f>
        <v>3.183023872679045</v>
      </c>
      <c r="Y55" s="10">
        <f>SUM(Y56:Y63)</f>
        <v>38</v>
      </c>
      <c r="Z55" s="43">
        <f>IF(D55=0,0,Y55/D55*100)</f>
        <v>10.079575596816976</v>
      </c>
      <c r="AA55" s="10">
        <f>SUM(AA56:AA63)</f>
        <v>0</v>
      </c>
      <c r="AB55" s="43">
        <f>IF(D55=0,0,AA55/D55*100)</f>
        <v>0</v>
      </c>
      <c r="AC55" s="43">
        <f>IF(Y55=0,0,AA55/Y55*100)</f>
        <v>0</v>
      </c>
      <c r="AD55" s="10">
        <f>SUM(AD56:AD63)</f>
        <v>34</v>
      </c>
      <c r="AE55" s="43">
        <f t="shared" si="16"/>
        <v>9.0185676392572933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1</v>
      </c>
      <c r="D56" s="35">
        <v>0</v>
      </c>
      <c r="E56" s="32">
        <f t="shared" si="2"/>
        <v>0</v>
      </c>
      <c r="F56" s="35">
        <v>0</v>
      </c>
      <c r="G56" s="32">
        <f t="shared" si="3"/>
        <v>0</v>
      </c>
      <c r="H56" s="106">
        <f t="shared" si="0"/>
        <v>0</v>
      </c>
      <c r="I56" s="32">
        <f t="shared" si="4"/>
        <v>0</v>
      </c>
      <c r="J56" s="32">
        <f t="shared" si="5"/>
        <v>0</v>
      </c>
      <c r="K56" s="35">
        <v>0</v>
      </c>
      <c r="L56" s="32">
        <f t="shared" si="6"/>
        <v>0</v>
      </c>
      <c r="M56" s="35">
        <v>0</v>
      </c>
      <c r="N56" s="32">
        <f t="shared" si="7"/>
        <v>0</v>
      </c>
      <c r="O56" s="35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0</v>
      </c>
      <c r="T56" s="32">
        <f t="shared" si="10"/>
        <v>0</v>
      </c>
      <c r="U56" s="35">
        <v>0</v>
      </c>
      <c r="V56" s="32">
        <f t="shared" si="11"/>
        <v>0</v>
      </c>
      <c r="W56" s="35">
        <v>0</v>
      </c>
      <c r="X56" s="32">
        <f t="shared" si="12"/>
        <v>0</v>
      </c>
      <c r="Y56" s="35">
        <v>0</v>
      </c>
      <c r="Z56" s="32">
        <f t="shared" si="13"/>
        <v>0</v>
      </c>
      <c r="AA56" s="35">
        <v>0</v>
      </c>
      <c r="AB56" s="32">
        <f t="shared" si="14"/>
        <v>0</v>
      </c>
      <c r="AC56" s="32">
        <f t="shared" si="15"/>
        <v>0</v>
      </c>
      <c r="AD56" s="35">
        <v>0</v>
      </c>
      <c r="AE56" s="32">
        <f t="shared" si="16"/>
        <v>0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3</v>
      </c>
      <c r="D57" s="35">
        <v>3</v>
      </c>
      <c r="E57" s="32">
        <f t="shared" si="2"/>
        <v>100</v>
      </c>
      <c r="F57" s="35">
        <v>1</v>
      </c>
      <c r="G57" s="32">
        <f t="shared" si="3"/>
        <v>33.333333333333329</v>
      </c>
      <c r="H57" s="106">
        <f t="shared" si="0"/>
        <v>3</v>
      </c>
      <c r="I57" s="32">
        <f t="shared" si="4"/>
        <v>100</v>
      </c>
      <c r="J57" s="32">
        <f t="shared" si="5"/>
        <v>100</v>
      </c>
      <c r="K57" s="35">
        <v>1</v>
      </c>
      <c r="L57" s="32">
        <f t="shared" si="6"/>
        <v>33.333333333333329</v>
      </c>
      <c r="M57" s="35">
        <v>2</v>
      </c>
      <c r="N57" s="32">
        <f t="shared" si="7"/>
        <v>66.666666666666657</v>
      </c>
      <c r="O57" s="35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0</v>
      </c>
      <c r="V57" s="32">
        <f t="shared" si="11"/>
        <v>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19</v>
      </c>
      <c r="D58" s="35">
        <v>19</v>
      </c>
      <c r="E58" s="32">
        <f t="shared" si="2"/>
        <v>100</v>
      </c>
      <c r="F58" s="35">
        <v>2</v>
      </c>
      <c r="G58" s="32">
        <f t="shared" si="3"/>
        <v>10.526315789473683</v>
      </c>
      <c r="H58" s="106">
        <f t="shared" si="0"/>
        <v>9</v>
      </c>
      <c r="I58" s="32">
        <f t="shared" si="4"/>
        <v>47.368421052631575</v>
      </c>
      <c r="J58" s="32">
        <f t="shared" si="5"/>
        <v>47.368421052631575</v>
      </c>
      <c r="K58" s="35">
        <v>7</v>
      </c>
      <c r="L58" s="32">
        <f t="shared" si="6"/>
        <v>36.84210526315789</v>
      </c>
      <c r="M58" s="35">
        <v>2</v>
      </c>
      <c r="N58" s="32">
        <f t="shared" si="7"/>
        <v>10.526315789473683</v>
      </c>
      <c r="O58" s="35">
        <f t="shared" si="20"/>
        <v>10</v>
      </c>
      <c r="P58" s="32">
        <f t="shared" si="8"/>
        <v>52.631578947368418</v>
      </c>
      <c r="Q58" s="35">
        <v>0</v>
      </c>
      <c r="R58" s="32">
        <f t="shared" si="9"/>
        <v>0</v>
      </c>
      <c r="S58" s="35">
        <v>0</v>
      </c>
      <c r="T58" s="32">
        <f t="shared" si="10"/>
        <v>0</v>
      </c>
      <c r="U58" s="35">
        <v>12</v>
      </c>
      <c r="V58" s="32">
        <f t="shared" si="11"/>
        <v>63.157894736842103</v>
      </c>
      <c r="W58" s="35">
        <v>0</v>
      </c>
      <c r="X58" s="32">
        <f t="shared" si="12"/>
        <v>0</v>
      </c>
      <c r="Y58" s="35">
        <v>5</v>
      </c>
      <c r="Z58" s="32">
        <f t="shared" si="13"/>
        <v>26.315789473684209</v>
      </c>
      <c r="AA58" s="35">
        <v>0</v>
      </c>
      <c r="AB58" s="32">
        <f t="shared" si="14"/>
        <v>0</v>
      </c>
      <c r="AC58" s="32">
        <f t="shared" si="15"/>
        <v>0</v>
      </c>
      <c r="AD58" s="35">
        <v>2</v>
      </c>
      <c r="AE58" s="32">
        <f t="shared" si="16"/>
        <v>10.526315789473683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0</v>
      </c>
      <c r="D59" s="35">
        <v>0</v>
      </c>
      <c r="E59" s="32">
        <f t="shared" si="2"/>
        <v>0</v>
      </c>
      <c r="F59" s="35">
        <v>0</v>
      </c>
      <c r="G59" s="32">
        <f t="shared" si="3"/>
        <v>0</v>
      </c>
      <c r="H59" s="106">
        <f t="shared" si="0"/>
        <v>0</v>
      </c>
      <c r="I59" s="32">
        <f t="shared" si="4"/>
        <v>0</v>
      </c>
      <c r="J59" s="32">
        <f t="shared" si="5"/>
        <v>0</v>
      </c>
      <c r="K59" s="35">
        <v>0</v>
      </c>
      <c r="L59" s="32">
        <f t="shared" si="6"/>
        <v>0</v>
      </c>
      <c r="M59" s="35">
        <v>0</v>
      </c>
      <c r="N59" s="32">
        <f t="shared" si="7"/>
        <v>0</v>
      </c>
      <c r="O59" s="35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0</v>
      </c>
      <c r="T59" s="32">
        <f t="shared" si="10"/>
        <v>0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0</v>
      </c>
      <c r="Z59" s="32">
        <f t="shared" si="13"/>
        <v>0</v>
      </c>
      <c r="AA59" s="35">
        <v>0</v>
      </c>
      <c r="AB59" s="32">
        <f t="shared" si="14"/>
        <v>0</v>
      </c>
      <c r="AC59" s="32">
        <f t="shared" si="15"/>
        <v>0</v>
      </c>
      <c r="AD59" s="35">
        <v>0</v>
      </c>
      <c r="AE59" s="32">
        <f t="shared" si="16"/>
        <v>0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284</v>
      </c>
      <c r="D60" s="35">
        <v>276</v>
      </c>
      <c r="E60" s="32">
        <f t="shared" si="2"/>
        <v>97.183098591549296</v>
      </c>
      <c r="F60" s="35">
        <v>185</v>
      </c>
      <c r="G60" s="32">
        <f t="shared" si="3"/>
        <v>67.028985507246375</v>
      </c>
      <c r="H60" s="106">
        <f t="shared" si="0"/>
        <v>189</v>
      </c>
      <c r="I60" s="32">
        <f t="shared" si="4"/>
        <v>68.478260869565219</v>
      </c>
      <c r="J60" s="32">
        <f t="shared" si="5"/>
        <v>66.549295774647888</v>
      </c>
      <c r="K60" s="35">
        <v>50</v>
      </c>
      <c r="L60" s="32">
        <f t="shared" si="6"/>
        <v>18.115942028985508</v>
      </c>
      <c r="M60" s="35">
        <v>139</v>
      </c>
      <c r="N60" s="32">
        <f t="shared" si="7"/>
        <v>50.362318840579711</v>
      </c>
      <c r="O60" s="35">
        <f t="shared" si="20"/>
        <v>87</v>
      </c>
      <c r="P60" s="32">
        <f t="shared" si="8"/>
        <v>31.521739130434785</v>
      </c>
      <c r="Q60" s="35">
        <v>10</v>
      </c>
      <c r="R60" s="32">
        <f t="shared" si="9"/>
        <v>11.494252873563218</v>
      </c>
      <c r="S60" s="35">
        <v>13</v>
      </c>
      <c r="T60" s="32">
        <f t="shared" si="10"/>
        <v>4.7101449275362324</v>
      </c>
      <c r="U60" s="35">
        <v>18</v>
      </c>
      <c r="V60" s="32">
        <f t="shared" si="11"/>
        <v>6.5217391304347823</v>
      </c>
      <c r="W60" s="35">
        <v>11</v>
      </c>
      <c r="X60" s="32">
        <f t="shared" si="12"/>
        <v>3.9855072463768111</v>
      </c>
      <c r="Y60" s="35">
        <v>25</v>
      </c>
      <c r="Z60" s="32">
        <f t="shared" si="13"/>
        <v>9.0579710144927539</v>
      </c>
      <c r="AA60" s="35">
        <v>0</v>
      </c>
      <c r="AB60" s="32">
        <f t="shared" si="14"/>
        <v>0</v>
      </c>
      <c r="AC60" s="32">
        <f t="shared" si="15"/>
        <v>0</v>
      </c>
      <c r="AD60" s="35">
        <v>27</v>
      </c>
      <c r="AE60" s="32">
        <f t="shared" si="16"/>
        <v>9.7826086956521738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1</v>
      </c>
      <c r="D61" s="35">
        <v>1</v>
      </c>
      <c r="E61" s="32">
        <f t="shared" si="2"/>
        <v>100</v>
      </c>
      <c r="F61" s="35">
        <v>1</v>
      </c>
      <c r="G61" s="32">
        <f t="shared" si="3"/>
        <v>100</v>
      </c>
      <c r="H61" s="106">
        <f t="shared" si="0"/>
        <v>1</v>
      </c>
      <c r="I61" s="32">
        <f t="shared" si="4"/>
        <v>100</v>
      </c>
      <c r="J61" s="32">
        <f t="shared" si="5"/>
        <v>100</v>
      </c>
      <c r="K61" s="35">
        <v>0</v>
      </c>
      <c r="L61" s="32">
        <f t="shared" si="6"/>
        <v>0</v>
      </c>
      <c r="M61" s="35">
        <v>1</v>
      </c>
      <c r="N61" s="32">
        <f t="shared" si="7"/>
        <v>100</v>
      </c>
      <c r="O61" s="35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0</v>
      </c>
      <c r="T61" s="32">
        <f t="shared" si="10"/>
        <v>0</v>
      </c>
      <c r="U61" s="35">
        <v>0</v>
      </c>
      <c r="V61" s="32">
        <f t="shared" si="11"/>
        <v>0</v>
      </c>
      <c r="W61" s="35">
        <v>0</v>
      </c>
      <c r="X61" s="32">
        <f t="shared" si="12"/>
        <v>0</v>
      </c>
      <c r="Y61" s="35">
        <v>0</v>
      </c>
      <c r="Z61" s="32">
        <f t="shared" si="13"/>
        <v>0</v>
      </c>
      <c r="AA61" s="35">
        <v>0</v>
      </c>
      <c r="AB61" s="32">
        <f t="shared" si="14"/>
        <v>0</v>
      </c>
      <c r="AC61" s="32">
        <f t="shared" si="15"/>
        <v>0</v>
      </c>
      <c r="AD61" s="35">
        <v>0</v>
      </c>
      <c r="AE61" s="32">
        <f t="shared" si="16"/>
        <v>0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19.5</v>
      </c>
      <c r="D62" s="35">
        <v>18</v>
      </c>
      <c r="E62" s="32">
        <f t="shared" si="2"/>
        <v>92.307692307692307</v>
      </c>
      <c r="F62" s="35">
        <v>11</v>
      </c>
      <c r="G62" s="32">
        <f t="shared" si="3"/>
        <v>61.111111111111114</v>
      </c>
      <c r="H62" s="106">
        <f t="shared" si="0"/>
        <v>11</v>
      </c>
      <c r="I62" s="32">
        <f t="shared" si="4"/>
        <v>61.111111111111114</v>
      </c>
      <c r="J62" s="32">
        <f t="shared" si="5"/>
        <v>56.410256410256409</v>
      </c>
      <c r="K62" s="35">
        <v>2</v>
      </c>
      <c r="L62" s="32">
        <f t="shared" si="6"/>
        <v>11.111111111111111</v>
      </c>
      <c r="M62" s="35">
        <v>9</v>
      </c>
      <c r="N62" s="32">
        <f t="shared" si="7"/>
        <v>50</v>
      </c>
      <c r="O62" s="35">
        <f t="shared" si="20"/>
        <v>7</v>
      </c>
      <c r="P62" s="32">
        <f t="shared" si="8"/>
        <v>38.888888888888893</v>
      </c>
      <c r="Q62" s="35">
        <v>0</v>
      </c>
      <c r="R62" s="32">
        <f t="shared" si="9"/>
        <v>0</v>
      </c>
      <c r="S62" s="35">
        <v>1</v>
      </c>
      <c r="T62" s="32">
        <f t="shared" si="10"/>
        <v>5.5555555555555554</v>
      </c>
      <c r="U62" s="35">
        <v>2</v>
      </c>
      <c r="V62" s="32">
        <f t="shared" si="11"/>
        <v>11.111111111111111</v>
      </c>
      <c r="W62" s="35">
        <v>0</v>
      </c>
      <c r="X62" s="32">
        <f t="shared" si="12"/>
        <v>0</v>
      </c>
      <c r="Y62" s="35">
        <v>1</v>
      </c>
      <c r="Z62" s="32">
        <f t="shared" si="13"/>
        <v>5.5555555555555554</v>
      </c>
      <c r="AA62" s="35">
        <v>0</v>
      </c>
      <c r="AB62" s="32">
        <f t="shared" si="14"/>
        <v>0</v>
      </c>
      <c r="AC62" s="32">
        <f t="shared" si="15"/>
        <v>0</v>
      </c>
      <c r="AD62" s="35">
        <v>1</v>
      </c>
      <c r="AE62" s="32">
        <f t="shared" si="16"/>
        <v>5.5555555555555554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62</v>
      </c>
      <c r="D63" s="35">
        <v>60</v>
      </c>
      <c r="E63" s="32">
        <f t="shared" si="2"/>
        <v>96.774193548387103</v>
      </c>
      <c r="F63" s="35">
        <v>35</v>
      </c>
      <c r="G63" s="32">
        <f t="shared" si="3"/>
        <v>58.333333333333336</v>
      </c>
      <c r="H63" s="106">
        <f t="shared" si="0"/>
        <v>45</v>
      </c>
      <c r="I63" s="32">
        <f t="shared" si="4"/>
        <v>75</v>
      </c>
      <c r="J63" s="32">
        <f t="shared" si="5"/>
        <v>72.58064516129032</v>
      </c>
      <c r="K63" s="35">
        <v>9</v>
      </c>
      <c r="L63" s="32">
        <f t="shared" si="6"/>
        <v>15</v>
      </c>
      <c r="M63" s="35">
        <v>36</v>
      </c>
      <c r="N63" s="32">
        <f t="shared" si="7"/>
        <v>60</v>
      </c>
      <c r="O63" s="35">
        <f t="shared" si="20"/>
        <v>15</v>
      </c>
      <c r="P63" s="32">
        <f t="shared" si="8"/>
        <v>25</v>
      </c>
      <c r="Q63" s="35">
        <v>4</v>
      </c>
      <c r="R63" s="32">
        <f t="shared" si="9"/>
        <v>26.666666666666668</v>
      </c>
      <c r="S63" s="35">
        <v>7</v>
      </c>
      <c r="T63" s="32">
        <f t="shared" si="10"/>
        <v>11.666666666666666</v>
      </c>
      <c r="U63" s="35">
        <v>6</v>
      </c>
      <c r="V63" s="32">
        <f t="shared" si="11"/>
        <v>10</v>
      </c>
      <c r="W63" s="35">
        <v>1</v>
      </c>
      <c r="X63" s="32">
        <f t="shared" si="12"/>
        <v>1.6666666666666667</v>
      </c>
      <c r="Y63" s="35">
        <v>7</v>
      </c>
      <c r="Z63" s="32">
        <f t="shared" si="13"/>
        <v>11.666666666666666</v>
      </c>
      <c r="AA63" s="35">
        <v>0</v>
      </c>
      <c r="AB63" s="32">
        <f t="shared" si="14"/>
        <v>0</v>
      </c>
      <c r="AC63" s="32">
        <f t="shared" si="15"/>
        <v>0</v>
      </c>
      <c r="AD63" s="35">
        <v>4</v>
      </c>
      <c r="AE63" s="32">
        <f t="shared" si="16"/>
        <v>6.666666666666667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25</v>
      </c>
      <c r="D64" s="10">
        <f>SUM(D65:D71)</f>
        <v>23</v>
      </c>
      <c r="E64" s="43">
        <f>IF(C64=0,0,D64/C64*100)</f>
        <v>92</v>
      </c>
      <c r="F64" s="10">
        <f>SUM(F65:F71)</f>
        <v>1</v>
      </c>
      <c r="G64" s="43">
        <f>IF(D64=0,0,F64/D64*100)</f>
        <v>4.3478260869565215</v>
      </c>
      <c r="H64" s="61">
        <f>SUM(H65:H71)</f>
        <v>23</v>
      </c>
      <c r="I64" s="43">
        <f>IF(D64=0,0,H64/D64*100)</f>
        <v>100</v>
      </c>
      <c r="J64" s="43">
        <f>IF(C64=0,0,H64/C64*100)</f>
        <v>92</v>
      </c>
      <c r="K64" s="10">
        <f>SUM(K65:K71)</f>
        <v>3</v>
      </c>
      <c r="L64" s="43">
        <f>IF(D64=0,0,K64/D64*100)</f>
        <v>13.043478260869565</v>
      </c>
      <c r="M64" s="10">
        <f>SUM(M65:M71)</f>
        <v>20</v>
      </c>
      <c r="N64" s="43">
        <f>IF(D64=0,0,M64/D64*100)</f>
        <v>86.956521739130437</v>
      </c>
      <c r="O64" s="10">
        <f>SUM(O65:O71)</f>
        <v>0</v>
      </c>
      <c r="P64" s="43">
        <f>IF(D64=0,0,O64/D64*100)</f>
        <v>0</v>
      </c>
      <c r="Q64" s="10">
        <f>SUM(Q65:Q71)</f>
        <v>0</v>
      </c>
      <c r="R64" s="43">
        <f t="shared" si="9"/>
        <v>0</v>
      </c>
      <c r="S64" s="10">
        <f>SUM(S65:S71)</f>
        <v>0</v>
      </c>
      <c r="T64" s="43">
        <f>IF(D64=0,0,S64/D64*100)</f>
        <v>0</v>
      </c>
      <c r="U64" s="10">
        <f>SUM(U65:U71)</f>
        <v>10</v>
      </c>
      <c r="V64" s="43">
        <f t="shared" si="11"/>
        <v>43.478260869565219</v>
      </c>
      <c r="W64" s="10">
        <f>SUM(W65:W71)</f>
        <v>0</v>
      </c>
      <c r="X64" s="43">
        <f>IF(D64=0,0,W64/D64*100)</f>
        <v>0</v>
      </c>
      <c r="Y64" s="10">
        <f>SUM(Y65:Y71)</f>
        <v>2</v>
      </c>
      <c r="Z64" s="43">
        <f>IF(D64=0,0,Y64/D64*100)</f>
        <v>8.695652173913043</v>
      </c>
      <c r="AA64" s="10">
        <f>SUM(AA65:AA71)</f>
        <v>0</v>
      </c>
      <c r="AB64" s="43">
        <f>IF(D64=0,0,AA64/D64*100)</f>
        <v>0</v>
      </c>
      <c r="AC64" s="43">
        <f>IF(Y64=0,0,AA64/Y64*100)</f>
        <v>0</v>
      </c>
      <c r="AD64" s="10">
        <f>SUM(AD65:AD71)</f>
        <v>0</v>
      </c>
      <c r="AE64" s="43">
        <f t="shared" si="16"/>
        <v>0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1</v>
      </c>
      <c r="D65" s="35">
        <v>1</v>
      </c>
      <c r="E65" s="32">
        <f t="shared" si="2"/>
        <v>100</v>
      </c>
      <c r="F65" s="35">
        <v>0</v>
      </c>
      <c r="G65" s="32">
        <f t="shared" si="3"/>
        <v>0</v>
      </c>
      <c r="H65" s="106">
        <f t="shared" si="0"/>
        <v>1</v>
      </c>
      <c r="I65" s="32">
        <f t="shared" si="4"/>
        <v>100</v>
      </c>
      <c r="J65" s="32">
        <f t="shared" si="5"/>
        <v>100</v>
      </c>
      <c r="K65" s="35">
        <v>1</v>
      </c>
      <c r="L65" s="32">
        <f t="shared" si="6"/>
        <v>100</v>
      </c>
      <c r="M65" s="35">
        <v>0</v>
      </c>
      <c r="N65" s="32">
        <f t="shared" si="7"/>
        <v>0</v>
      </c>
      <c r="O65" s="35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0</v>
      </c>
      <c r="T65" s="32">
        <f t="shared" si="10"/>
        <v>0</v>
      </c>
      <c r="U65" s="35">
        <v>1</v>
      </c>
      <c r="V65" s="32">
        <f t="shared" si="11"/>
        <v>100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0</v>
      </c>
      <c r="D66" s="35">
        <v>0</v>
      </c>
      <c r="E66" s="32">
        <f t="shared" si="2"/>
        <v>0</v>
      </c>
      <c r="F66" s="35">
        <v>0</v>
      </c>
      <c r="G66" s="32">
        <f t="shared" si="3"/>
        <v>0</v>
      </c>
      <c r="H66" s="106">
        <f t="shared" si="0"/>
        <v>0</v>
      </c>
      <c r="I66" s="32">
        <f t="shared" si="4"/>
        <v>0</v>
      </c>
      <c r="J66" s="32">
        <f t="shared" si="5"/>
        <v>0</v>
      </c>
      <c r="K66" s="35">
        <v>0</v>
      </c>
      <c r="L66" s="32">
        <f t="shared" si="6"/>
        <v>0</v>
      </c>
      <c r="M66" s="35">
        <v>0</v>
      </c>
      <c r="N66" s="32">
        <f t="shared" si="7"/>
        <v>0</v>
      </c>
      <c r="O66" s="35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13</v>
      </c>
      <c r="D67" s="35">
        <v>11</v>
      </c>
      <c r="E67" s="32">
        <f t="shared" si="2"/>
        <v>84.615384615384613</v>
      </c>
      <c r="F67" s="35">
        <v>1</v>
      </c>
      <c r="G67" s="32">
        <f t="shared" si="3"/>
        <v>9.0909090909090917</v>
      </c>
      <c r="H67" s="106">
        <f t="shared" si="0"/>
        <v>11</v>
      </c>
      <c r="I67" s="32">
        <f t="shared" si="4"/>
        <v>100</v>
      </c>
      <c r="J67" s="32">
        <f t="shared" si="5"/>
        <v>84.615384615384613</v>
      </c>
      <c r="K67" s="35">
        <v>1</v>
      </c>
      <c r="L67" s="32">
        <f t="shared" si="6"/>
        <v>9.0909090909090917</v>
      </c>
      <c r="M67" s="35">
        <v>10</v>
      </c>
      <c r="N67" s="32">
        <f t="shared" si="7"/>
        <v>90.909090909090907</v>
      </c>
      <c r="O67" s="35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0</v>
      </c>
      <c r="T67" s="32">
        <f t="shared" si="10"/>
        <v>0</v>
      </c>
      <c r="U67" s="35">
        <v>0</v>
      </c>
      <c r="V67" s="32">
        <f t="shared" si="11"/>
        <v>0</v>
      </c>
      <c r="W67" s="35">
        <v>0</v>
      </c>
      <c r="X67" s="32">
        <f t="shared" si="12"/>
        <v>0</v>
      </c>
      <c r="Y67" s="35">
        <v>2</v>
      </c>
      <c r="Z67" s="32">
        <f t="shared" si="13"/>
        <v>18.181818181818183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11</v>
      </c>
      <c r="D68" s="35">
        <v>11</v>
      </c>
      <c r="E68" s="32">
        <f t="shared" si="2"/>
        <v>100</v>
      </c>
      <c r="F68" s="35">
        <v>0</v>
      </c>
      <c r="G68" s="32">
        <f t="shared" si="3"/>
        <v>0</v>
      </c>
      <c r="H68" s="106">
        <f t="shared" si="0"/>
        <v>11</v>
      </c>
      <c r="I68" s="32">
        <f t="shared" si="4"/>
        <v>100</v>
      </c>
      <c r="J68" s="32">
        <f t="shared" si="5"/>
        <v>100</v>
      </c>
      <c r="K68" s="35">
        <v>1</v>
      </c>
      <c r="L68" s="32">
        <f t="shared" si="6"/>
        <v>9.0909090909090917</v>
      </c>
      <c r="M68" s="35">
        <v>10</v>
      </c>
      <c r="N68" s="32">
        <f t="shared" si="7"/>
        <v>90.909090909090907</v>
      </c>
      <c r="O68" s="35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0</v>
      </c>
      <c r="T68" s="32">
        <f t="shared" si="10"/>
        <v>0</v>
      </c>
      <c r="U68" s="35">
        <v>9</v>
      </c>
      <c r="V68" s="32">
        <f t="shared" si="11"/>
        <v>81.818181818181827</v>
      </c>
      <c r="W68" s="35">
        <v>0</v>
      </c>
      <c r="X68" s="32">
        <f t="shared" si="12"/>
        <v>0</v>
      </c>
      <c r="Y68" s="35">
        <v>0</v>
      </c>
      <c r="Z68" s="32">
        <f t="shared" si="13"/>
        <v>0</v>
      </c>
      <c r="AA68" s="35">
        <v>0</v>
      </c>
      <c r="AB68" s="32">
        <f t="shared" si="14"/>
        <v>0</v>
      </c>
      <c r="AC68" s="32">
        <f t="shared" si="15"/>
        <v>0</v>
      </c>
      <c r="AD68" s="35">
        <v>0</v>
      </c>
      <c r="AE68" s="32">
        <f t="shared" si="16"/>
        <v>0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0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0</v>
      </c>
      <c r="I69" s="32">
        <f t="shared" si="4"/>
        <v>0</v>
      </c>
      <c r="J69" s="32">
        <f t="shared" si="5"/>
        <v>0</v>
      </c>
      <c r="K69" s="35">
        <v>0</v>
      </c>
      <c r="L69" s="32">
        <f t="shared" si="6"/>
        <v>0</v>
      </c>
      <c r="M69" s="35">
        <v>0</v>
      </c>
      <c r="N69" s="32">
        <f t="shared" si="7"/>
        <v>0</v>
      </c>
      <c r="O69" s="35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0</v>
      </c>
      <c r="T69" s="32">
        <f t="shared" si="10"/>
        <v>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0</v>
      </c>
      <c r="D70" s="35">
        <v>0</v>
      </c>
      <c r="E70" s="32">
        <f t="shared" si="2"/>
        <v>0</v>
      </c>
      <c r="F70" s="35">
        <v>0</v>
      </c>
      <c r="G70" s="32">
        <f t="shared" si="3"/>
        <v>0</v>
      </c>
      <c r="H70" s="106">
        <f t="shared" si="0"/>
        <v>0</v>
      </c>
      <c r="I70" s="32">
        <f t="shared" si="4"/>
        <v>0</v>
      </c>
      <c r="J70" s="32">
        <f t="shared" si="5"/>
        <v>0</v>
      </c>
      <c r="K70" s="35">
        <v>0</v>
      </c>
      <c r="L70" s="32">
        <f t="shared" si="6"/>
        <v>0</v>
      </c>
      <c r="M70" s="35">
        <v>0</v>
      </c>
      <c r="N70" s="32">
        <f t="shared" si="7"/>
        <v>0</v>
      </c>
      <c r="O70" s="35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0</v>
      </c>
      <c r="D71" s="35">
        <v>0</v>
      </c>
      <c r="E71" s="32">
        <f t="shared" si="2"/>
        <v>0</v>
      </c>
      <c r="F71" s="35">
        <v>0</v>
      </c>
      <c r="G71" s="32">
        <f t="shared" si="3"/>
        <v>0</v>
      </c>
      <c r="H71" s="106">
        <f t="shared" si="0"/>
        <v>0</v>
      </c>
      <c r="I71" s="32">
        <f t="shared" si="4"/>
        <v>0</v>
      </c>
      <c r="J71" s="32">
        <f t="shared" si="5"/>
        <v>0</v>
      </c>
      <c r="K71" s="35">
        <v>0</v>
      </c>
      <c r="L71" s="32">
        <f t="shared" si="6"/>
        <v>0</v>
      </c>
      <c r="M71" s="35">
        <v>0</v>
      </c>
      <c r="N71" s="32">
        <f t="shared" si="7"/>
        <v>0</v>
      </c>
      <c r="O71" s="35">
        <f t="shared" si="21"/>
        <v>0</v>
      </c>
      <c r="P71" s="32">
        <f t="shared" si="8"/>
        <v>0</v>
      </c>
      <c r="Q71" s="35">
        <v>0</v>
      </c>
      <c r="R71" s="32">
        <f t="shared" si="9"/>
        <v>0</v>
      </c>
      <c r="S71" s="35">
        <v>0</v>
      </c>
      <c r="T71" s="32">
        <f t="shared" si="10"/>
        <v>0</v>
      </c>
      <c r="U71" s="35">
        <v>0</v>
      </c>
      <c r="V71" s="32">
        <f t="shared" si="11"/>
        <v>0</v>
      </c>
      <c r="W71" s="35">
        <v>0</v>
      </c>
      <c r="X71" s="32">
        <f t="shared" si="12"/>
        <v>0</v>
      </c>
      <c r="Y71" s="35">
        <v>0</v>
      </c>
      <c r="Z71" s="32">
        <f t="shared" si="13"/>
        <v>0</v>
      </c>
      <c r="AA71" s="35">
        <v>0</v>
      </c>
      <c r="AB71" s="32">
        <f t="shared" si="14"/>
        <v>0</v>
      </c>
      <c r="AC71" s="32">
        <f t="shared" si="15"/>
        <v>0</v>
      </c>
      <c r="AD71" s="35">
        <v>0</v>
      </c>
      <c r="AE71" s="32">
        <f t="shared" si="16"/>
        <v>0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365</v>
      </c>
      <c r="D72" s="10">
        <f>SUM(D73:D78)</f>
        <v>336</v>
      </c>
      <c r="E72" s="43">
        <f t="shared" si="2"/>
        <v>92.054794520547944</v>
      </c>
      <c r="F72" s="10">
        <f>SUM(F73:F78)</f>
        <v>289</v>
      </c>
      <c r="G72" s="43">
        <f t="shared" si="3"/>
        <v>86.011904761904773</v>
      </c>
      <c r="H72" s="61">
        <f>SUM(H73:H78)</f>
        <v>193</v>
      </c>
      <c r="I72" s="43">
        <f>IF(D72=0,0,H72/D72*100)</f>
        <v>57.44047619047619</v>
      </c>
      <c r="J72" s="43">
        <f>IF(C72=0,0,H72/C72*100)</f>
        <v>52.876712328767127</v>
      </c>
      <c r="K72" s="10">
        <f>SUM(K73:K78)</f>
        <v>25</v>
      </c>
      <c r="L72" s="43">
        <f t="shared" si="6"/>
        <v>7.4404761904761907</v>
      </c>
      <c r="M72" s="10">
        <f>SUM(M73:M78)</f>
        <v>168</v>
      </c>
      <c r="N72" s="43">
        <f>IF(D72=0,0,M72/D72*100)</f>
        <v>50</v>
      </c>
      <c r="O72" s="10">
        <f>SUM(O73:O78)</f>
        <v>143</v>
      </c>
      <c r="P72" s="43">
        <f>IF(D72=0,0,O72/D72*100)</f>
        <v>42.55952380952381</v>
      </c>
      <c r="Q72" s="10">
        <f>SUM(Q73:Q78)</f>
        <v>5</v>
      </c>
      <c r="R72" s="43">
        <f t="shared" si="9"/>
        <v>3.4965034965034967</v>
      </c>
      <c r="S72" s="10">
        <f>SUM(S73:S78)</f>
        <v>16</v>
      </c>
      <c r="T72" s="43">
        <f>IF(D72=0,0,S72/D72*100)</f>
        <v>4.7619047619047619</v>
      </c>
      <c r="U72" s="10">
        <f>SUM(U73:U78)</f>
        <v>22</v>
      </c>
      <c r="V72" s="43">
        <f t="shared" si="11"/>
        <v>6.5476190476190483</v>
      </c>
      <c r="W72" s="10">
        <f>SUM(W73:W78)</f>
        <v>14</v>
      </c>
      <c r="X72" s="43">
        <f>IF(D72=0,0,W72/D72*100)</f>
        <v>4.1666666666666661</v>
      </c>
      <c r="Y72" s="10">
        <f>SUM(Y73:Y78)</f>
        <v>31</v>
      </c>
      <c r="Z72" s="43">
        <f>IF(D72=0,0,Y72/D72*100)</f>
        <v>9.2261904761904763</v>
      </c>
      <c r="AA72" s="10">
        <f>SUM(AA73:AA78)</f>
        <v>0</v>
      </c>
      <c r="AB72" s="43">
        <f>IF(D72=0,0,AA72/D72*100)</f>
        <v>0</v>
      </c>
      <c r="AC72" s="43">
        <f>IF(Y72=0,0,AA72/Y72*100)</f>
        <v>0</v>
      </c>
      <c r="AD72" s="10">
        <f>SUM(AD73:AD78)</f>
        <v>28</v>
      </c>
      <c r="AE72" s="43">
        <f t="shared" si="16"/>
        <v>8.3333333333333321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28</v>
      </c>
      <c r="D73" s="35">
        <v>26</v>
      </c>
      <c r="E73" s="32">
        <f t="shared" si="2"/>
        <v>92.857142857142861</v>
      </c>
      <c r="F73" s="35">
        <v>20</v>
      </c>
      <c r="G73" s="32">
        <f t="shared" si="3"/>
        <v>76.923076923076934</v>
      </c>
      <c r="H73" s="106">
        <f t="shared" si="0"/>
        <v>20</v>
      </c>
      <c r="I73" s="32">
        <f t="shared" si="4"/>
        <v>76.923076923076934</v>
      </c>
      <c r="J73" s="32">
        <f t="shared" si="5"/>
        <v>71.428571428571431</v>
      </c>
      <c r="K73" s="35">
        <v>4</v>
      </c>
      <c r="L73" s="32">
        <f t="shared" si="6"/>
        <v>15.384615384615385</v>
      </c>
      <c r="M73" s="35">
        <v>16</v>
      </c>
      <c r="N73" s="32">
        <f t="shared" si="7"/>
        <v>61.53846153846154</v>
      </c>
      <c r="O73" s="35">
        <f t="shared" ref="O73:O78" si="22">D73-H73</f>
        <v>6</v>
      </c>
      <c r="P73" s="32">
        <f t="shared" si="8"/>
        <v>23.076923076923077</v>
      </c>
      <c r="Q73" s="35">
        <v>0</v>
      </c>
      <c r="R73" s="32">
        <f t="shared" si="9"/>
        <v>0</v>
      </c>
      <c r="S73" s="35">
        <v>1</v>
      </c>
      <c r="T73" s="32">
        <f t="shared" si="10"/>
        <v>3.8461538461538463</v>
      </c>
      <c r="U73" s="35">
        <v>1</v>
      </c>
      <c r="V73" s="32">
        <f t="shared" si="11"/>
        <v>3.8461538461538463</v>
      </c>
      <c r="W73" s="35">
        <v>0</v>
      </c>
      <c r="X73" s="32">
        <f t="shared" si="12"/>
        <v>0</v>
      </c>
      <c r="Y73" s="35">
        <v>0</v>
      </c>
      <c r="Z73" s="32">
        <f t="shared" si="13"/>
        <v>0</v>
      </c>
      <c r="AA73" s="35">
        <v>0</v>
      </c>
      <c r="AB73" s="32">
        <f t="shared" si="14"/>
        <v>0</v>
      </c>
      <c r="AC73" s="32">
        <f t="shared" si="15"/>
        <v>0</v>
      </c>
      <c r="AD73" s="35">
        <v>1</v>
      </c>
      <c r="AE73" s="32">
        <f t="shared" si="16"/>
        <v>3.8461538461538463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192</v>
      </c>
      <c r="D74" s="35">
        <v>175</v>
      </c>
      <c r="E74" s="32">
        <f t="shared" si="2"/>
        <v>91.145833333333343</v>
      </c>
      <c r="F74" s="35">
        <v>158</v>
      </c>
      <c r="G74" s="32">
        <f t="shared" si="3"/>
        <v>90.285714285714278</v>
      </c>
      <c r="H74" s="106">
        <f t="shared" si="0"/>
        <v>83</v>
      </c>
      <c r="I74" s="32">
        <f t="shared" si="4"/>
        <v>47.428571428571431</v>
      </c>
      <c r="J74" s="32">
        <f t="shared" si="5"/>
        <v>43.229166666666671</v>
      </c>
      <c r="K74" s="35">
        <v>8</v>
      </c>
      <c r="L74" s="32">
        <f t="shared" si="6"/>
        <v>4.5714285714285712</v>
      </c>
      <c r="M74" s="35">
        <v>75</v>
      </c>
      <c r="N74" s="32">
        <f t="shared" si="7"/>
        <v>42.857142857142854</v>
      </c>
      <c r="O74" s="35">
        <f t="shared" si="22"/>
        <v>92</v>
      </c>
      <c r="P74" s="32">
        <f t="shared" si="8"/>
        <v>52.571428571428569</v>
      </c>
      <c r="Q74" s="35">
        <v>4</v>
      </c>
      <c r="R74" s="32">
        <f t="shared" si="9"/>
        <v>4.3478260869565215</v>
      </c>
      <c r="S74" s="35">
        <v>8</v>
      </c>
      <c r="T74" s="32">
        <f t="shared" si="10"/>
        <v>4.5714285714285712</v>
      </c>
      <c r="U74" s="35">
        <v>11</v>
      </c>
      <c r="V74" s="32">
        <f t="shared" si="11"/>
        <v>6.2857142857142865</v>
      </c>
      <c r="W74" s="35">
        <v>7</v>
      </c>
      <c r="X74" s="32">
        <f t="shared" si="12"/>
        <v>4</v>
      </c>
      <c r="Y74" s="35">
        <v>11</v>
      </c>
      <c r="Z74" s="32">
        <f t="shared" si="13"/>
        <v>6.2857142857142865</v>
      </c>
      <c r="AA74" s="35">
        <v>0</v>
      </c>
      <c r="AB74" s="32">
        <f t="shared" si="14"/>
        <v>0</v>
      </c>
      <c r="AC74" s="32">
        <f t="shared" si="15"/>
        <v>0</v>
      </c>
      <c r="AD74" s="35">
        <v>12</v>
      </c>
      <c r="AE74" s="32">
        <f t="shared" si="16"/>
        <v>6.8571428571428577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117</v>
      </c>
      <c r="D75" s="35">
        <v>110</v>
      </c>
      <c r="E75" s="32">
        <f t="shared" si="2"/>
        <v>94.01709401709401</v>
      </c>
      <c r="F75" s="35">
        <v>90</v>
      </c>
      <c r="G75" s="32">
        <f t="shared" si="3"/>
        <v>81.818181818181827</v>
      </c>
      <c r="H75" s="106">
        <f t="shared" si="0"/>
        <v>79</v>
      </c>
      <c r="I75" s="32">
        <f t="shared" si="4"/>
        <v>71.818181818181813</v>
      </c>
      <c r="J75" s="32">
        <f t="shared" si="5"/>
        <v>67.521367521367523</v>
      </c>
      <c r="K75" s="35">
        <v>10</v>
      </c>
      <c r="L75" s="32">
        <f t="shared" si="6"/>
        <v>9.0909090909090917</v>
      </c>
      <c r="M75" s="35">
        <v>69</v>
      </c>
      <c r="N75" s="32">
        <f t="shared" si="7"/>
        <v>62.727272727272734</v>
      </c>
      <c r="O75" s="35">
        <f t="shared" si="22"/>
        <v>31</v>
      </c>
      <c r="P75" s="32">
        <f t="shared" si="8"/>
        <v>28.18181818181818</v>
      </c>
      <c r="Q75" s="35">
        <v>1</v>
      </c>
      <c r="R75" s="32">
        <f t="shared" si="9"/>
        <v>3.225806451612903</v>
      </c>
      <c r="S75" s="35">
        <v>4</v>
      </c>
      <c r="T75" s="32">
        <f t="shared" si="10"/>
        <v>3.6363636363636362</v>
      </c>
      <c r="U75" s="35">
        <v>10</v>
      </c>
      <c r="V75" s="32">
        <f t="shared" si="11"/>
        <v>9.0909090909090917</v>
      </c>
      <c r="W75" s="35">
        <v>7</v>
      </c>
      <c r="X75" s="32">
        <f t="shared" si="12"/>
        <v>6.3636363636363633</v>
      </c>
      <c r="Y75" s="35">
        <v>14</v>
      </c>
      <c r="Z75" s="32">
        <f t="shared" si="13"/>
        <v>12.727272727272727</v>
      </c>
      <c r="AA75" s="35">
        <v>0</v>
      </c>
      <c r="AB75" s="32">
        <f t="shared" si="14"/>
        <v>0</v>
      </c>
      <c r="AC75" s="32">
        <f t="shared" si="15"/>
        <v>0</v>
      </c>
      <c r="AD75" s="35">
        <v>10</v>
      </c>
      <c r="AE75" s="32">
        <f t="shared" si="16"/>
        <v>9.0909090909090917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28</v>
      </c>
      <c r="D76" s="35">
        <v>25</v>
      </c>
      <c r="E76" s="32">
        <f t="shared" si="2"/>
        <v>89.285714285714292</v>
      </c>
      <c r="F76" s="35">
        <v>21</v>
      </c>
      <c r="G76" s="32">
        <f t="shared" si="3"/>
        <v>84</v>
      </c>
      <c r="H76" s="106">
        <f t="shared" si="0"/>
        <v>11</v>
      </c>
      <c r="I76" s="32">
        <f t="shared" si="4"/>
        <v>44</v>
      </c>
      <c r="J76" s="32">
        <f t="shared" si="5"/>
        <v>39.285714285714285</v>
      </c>
      <c r="K76" s="35">
        <v>3</v>
      </c>
      <c r="L76" s="32">
        <f t="shared" si="6"/>
        <v>12</v>
      </c>
      <c r="M76" s="35">
        <v>8</v>
      </c>
      <c r="N76" s="32">
        <f t="shared" si="7"/>
        <v>32</v>
      </c>
      <c r="O76" s="35">
        <f t="shared" si="22"/>
        <v>14</v>
      </c>
      <c r="P76" s="32">
        <f t="shared" si="8"/>
        <v>56.000000000000007</v>
      </c>
      <c r="Q76" s="35">
        <v>0</v>
      </c>
      <c r="R76" s="32">
        <f t="shared" si="9"/>
        <v>0</v>
      </c>
      <c r="S76" s="35">
        <v>3</v>
      </c>
      <c r="T76" s="32">
        <f t="shared" si="10"/>
        <v>12</v>
      </c>
      <c r="U76" s="35">
        <v>0</v>
      </c>
      <c r="V76" s="32">
        <f t="shared" si="11"/>
        <v>0</v>
      </c>
      <c r="W76" s="35">
        <v>0</v>
      </c>
      <c r="X76" s="32">
        <f t="shared" si="12"/>
        <v>0</v>
      </c>
      <c r="Y76" s="35">
        <v>6</v>
      </c>
      <c r="Z76" s="32">
        <f t="shared" si="13"/>
        <v>24</v>
      </c>
      <c r="AA76" s="35">
        <v>0</v>
      </c>
      <c r="AB76" s="32">
        <f t="shared" si="14"/>
        <v>0</v>
      </c>
      <c r="AC76" s="32">
        <f t="shared" si="15"/>
        <v>0</v>
      </c>
      <c r="AD76" s="35">
        <v>5</v>
      </c>
      <c r="AE76" s="32">
        <f t="shared" si="16"/>
        <v>20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0</v>
      </c>
      <c r="D77" s="35">
        <v>0</v>
      </c>
      <c r="E77" s="32">
        <f t="shared" si="2"/>
        <v>0</v>
      </c>
      <c r="F77" s="35">
        <v>0</v>
      </c>
      <c r="G77" s="32">
        <f t="shared" si="3"/>
        <v>0</v>
      </c>
      <c r="H77" s="106">
        <f t="shared" si="0"/>
        <v>0</v>
      </c>
      <c r="I77" s="32">
        <f t="shared" si="4"/>
        <v>0</v>
      </c>
      <c r="J77" s="32">
        <f t="shared" si="5"/>
        <v>0</v>
      </c>
      <c r="K77" s="35">
        <v>0</v>
      </c>
      <c r="L77" s="32">
        <f t="shared" si="6"/>
        <v>0</v>
      </c>
      <c r="M77" s="35">
        <v>0</v>
      </c>
      <c r="N77" s="32">
        <f t="shared" si="7"/>
        <v>0</v>
      </c>
      <c r="O77" s="35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0</v>
      </c>
      <c r="Z77" s="32">
        <f t="shared" si="13"/>
        <v>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0</v>
      </c>
      <c r="AE77" s="32">
        <f t="shared" si="16"/>
        <v>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0</v>
      </c>
      <c r="D78" s="35">
        <v>0</v>
      </c>
      <c r="E78" s="32">
        <f t="shared" si="2"/>
        <v>0</v>
      </c>
      <c r="F78" s="35">
        <v>0</v>
      </c>
      <c r="G78" s="32">
        <f t="shared" si="3"/>
        <v>0</v>
      </c>
      <c r="H78" s="106">
        <f t="shared" si="0"/>
        <v>0</v>
      </c>
      <c r="I78" s="32">
        <f t="shared" si="4"/>
        <v>0</v>
      </c>
      <c r="J78" s="32">
        <f t="shared" si="5"/>
        <v>0</v>
      </c>
      <c r="K78" s="35">
        <v>0</v>
      </c>
      <c r="L78" s="32">
        <f t="shared" si="6"/>
        <v>0</v>
      </c>
      <c r="M78" s="35">
        <v>0</v>
      </c>
      <c r="N78" s="32">
        <f t="shared" si="7"/>
        <v>0</v>
      </c>
      <c r="O78" s="35">
        <f t="shared" si="22"/>
        <v>0</v>
      </c>
      <c r="P78" s="32">
        <f t="shared" si="8"/>
        <v>0</v>
      </c>
      <c r="Q78" s="35">
        <v>0</v>
      </c>
      <c r="R78" s="32">
        <f t="shared" si="9"/>
        <v>0</v>
      </c>
      <c r="S78" s="35">
        <v>0</v>
      </c>
      <c r="T78" s="32">
        <f t="shared" si="10"/>
        <v>0</v>
      </c>
      <c r="U78" s="35">
        <v>0</v>
      </c>
      <c r="V78" s="32">
        <f t="shared" si="11"/>
        <v>0</v>
      </c>
      <c r="W78" s="35">
        <v>0</v>
      </c>
      <c r="X78" s="32">
        <f t="shared" si="12"/>
        <v>0</v>
      </c>
      <c r="Y78" s="35">
        <v>0</v>
      </c>
      <c r="Z78" s="32">
        <f t="shared" si="13"/>
        <v>0</v>
      </c>
      <c r="AA78" s="35">
        <v>0</v>
      </c>
      <c r="AB78" s="32">
        <f t="shared" si="14"/>
        <v>0</v>
      </c>
      <c r="AC78" s="32">
        <f t="shared" si="15"/>
        <v>0</v>
      </c>
      <c r="AD78" s="35">
        <v>0</v>
      </c>
      <c r="AE78" s="32">
        <f t="shared" si="16"/>
        <v>0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1116</v>
      </c>
      <c r="D79" s="10">
        <f>SUM(D80:D89)</f>
        <v>992</v>
      </c>
      <c r="E79" s="43">
        <f>IF(C79=0,0,D79/C79*100)</f>
        <v>88.888888888888886</v>
      </c>
      <c r="F79" s="10">
        <f>SUM(F80:F89)</f>
        <v>780</v>
      </c>
      <c r="G79" s="43">
        <f>IF(D79=0,0,F79/D79*100)</f>
        <v>78.629032258064512</v>
      </c>
      <c r="H79" s="61">
        <f>SUM(H80:H89)</f>
        <v>549</v>
      </c>
      <c r="I79" s="43">
        <f>IF(D79=0,0,H79/D79*100)</f>
        <v>55.342741935483872</v>
      </c>
      <c r="J79" s="43">
        <f>IF(C79=0,0,H79/C79*100)</f>
        <v>49.193548387096776</v>
      </c>
      <c r="K79" s="10">
        <f>SUM(K80:K89)</f>
        <v>75</v>
      </c>
      <c r="L79" s="43">
        <f t="shared" si="6"/>
        <v>7.560483870967742</v>
      </c>
      <c r="M79" s="10">
        <f>SUM(M80:M89)</f>
        <v>474</v>
      </c>
      <c r="N79" s="43">
        <f>IF(D79=0,0,M79/D79*100)</f>
        <v>47.782258064516128</v>
      </c>
      <c r="O79" s="10">
        <f>SUM(O80:O89)</f>
        <v>443</v>
      </c>
      <c r="P79" s="43">
        <f>IF(D79=0,0,O79/D79*100)</f>
        <v>44.657258064516128</v>
      </c>
      <c r="Q79" s="10">
        <f>SUM(Q80:Q89)</f>
        <v>5</v>
      </c>
      <c r="R79" s="43">
        <f t="shared" si="9"/>
        <v>1.1286681715575622</v>
      </c>
      <c r="S79" s="10">
        <f>SUM(S80:S89)</f>
        <v>62</v>
      </c>
      <c r="T79" s="43">
        <f>IF(D79=0,0,S79/D79*100)</f>
        <v>6.25</v>
      </c>
      <c r="U79" s="10">
        <f>SUM(U80:U89)</f>
        <v>49</v>
      </c>
      <c r="V79" s="43">
        <f t="shared" si="11"/>
        <v>4.939516129032258</v>
      </c>
      <c r="W79" s="10">
        <f>SUM(W80:W89)</f>
        <v>82</v>
      </c>
      <c r="X79" s="43">
        <f>IF(D79=0,0,W79/D79*100)</f>
        <v>8.2661290322580641</v>
      </c>
      <c r="Y79" s="10">
        <f>SUM(Y80:Y89)</f>
        <v>138</v>
      </c>
      <c r="Z79" s="43">
        <f>IF(D79=0,0,Y79/D79*100)</f>
        <v>13.911290322580644</v>
      </c>
      <c r="AA79" s="10">
        <f>SUM(AA80:AA89)</f>
        <v>9</v>
      </c>
      <c r="AB79" s="43">
        <f>IF(D79=0,0,AA79/D79*100)</f>
        <v>0.90725806451612911</v>
      </c>
      <c r="AC79" s="43">
        <f>IF(Y79=0,0,AA79/Y79*100)</f>
        <v>6.5217391304347823</v>
      </c>
      <c r="AD79" s="10">
        <f>SUM(AD80:AD89)</f>
        <v>169</v>
      </c>
      <c r="AE79" s="43">
        <f t="shared" si="16"/>
        <v>17.036290322580644</v>
      </c>
      <c r="AF79" s="10">
        <f>SUM(AF80:AF89)</f>
        <v>1</v>
      </c>
      <c r="AG79" s="43">
        <f>IF(D79=0,0,AF79/D79*100)</f>
        <v>0.10080645161290322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11</v>
      </c>
      <c r="D80" s="35">
        <v>11</v>
      </c>
      <c r="E80" s="32">
        <f t="shared" ref="E80:E101" si="23">IF(C80=0,0,D80/C80*100)</f>
        <v>100</v>
      </c>
      <c r="F80" s="35">
        <v>3</v>
      </c>
      <c r="G80" s="32">
        <f t="shared" ref="G80:G101" si="24">IF(D80=0,0,F80/D80*100)</f>
        <v>27.27272727272727</v>
      </c>
      <c r="H80" s="106">
        <f t="shared" ref="H80:H89" si="25">K80+M80</f>
        <v>5</v>
      </c>
      <c r="I80" s="32">
        <f t="shared" ref="I80:I101" si="26">IF(D80=0,0,H80/D80*100)</f>
        <v>45.454545454545453</v>
      </c>
      <c r="J80" s="32">
        <f t="shared" ref="J80:J101" si="27">IF(C80=0,0,H80/C80*100)</f>
        <v>45.454545454545453</v>
      </c>
      <c r="K80" s="35">
        <v>1</v>
      </c>
      <c r="L80" s="32">
        <f t="shared" ref="L80:L101" si="28">IF(D80=0,0,K80/D80*100)</f>
        <v>9.0909090909090917</v>
      </c>
      <c r="M80" s="35">
        <v>4</v>
      </c>
      <c r="N80" s="32">
        <f t="shared" ref="N80:N101" si="29">IF(D80=0,0,M80/D80*100)</f>
        <v>36.363636363636367</v>
      </c>
      <c r="O80" s="35">
        <f t="shared" ref="O80:O89" si="30">D80-H80</f>
        <v>6</v>
      </c>
      <c r="P80" s="32">
        <f t="shared" ref="P80:P101" si="31">IF(D80=0,0,O80/D80*100)</f>
        <v>54.54545454545454</v>
      </c>
      <c r="Q80" s="35">
        <v>0</v>
      </c>
      <c r="R80" s="32">
        <f t="shared" ref="R80:R101" si="32">IF(O80=0,0,Q80/O80*100)</f>
        <v>0</v>
      </c>
      <c r="S80" s="35">
        <v>0</v>
      </c>
      <c r="T80" s="32">
        <f t="shared" ref="T80:T101" si="33">IF(D80=0,0,S80/D80*100)</f>
        <v>0</v>
      </c>
      <c r="U80" s="35">
        <v>0</v>
      </c>
      <c r="V80" s="32">
        <f t="shared" ref="V80:V101" si="34">IF(D80=0,0,U80/D80*100)</f>
        <v>0</v>
      </c>
      <c r="W80" s="35">
        <v>0</v>
      </c>
      <c r="X80" s="32">
        <f t="shared" ref="X80:X101" si="35">IF(D80=0,0,W80/D80*100)</f>
        <v>0</v>
      </c>
      <c r="Y80" s="35">
        <v>0</v>
      </c>
      <c r="Z80" s="32">
        <f t="shared" ref="Z80:Z101" si="36">IF(D80=0,0,Y80/D80*100)</f>
        <v>0</v>
      </c>
      <c r="AA80" s="35">
        <v>0</v>
      </c>
      <c r="AB80" s="32">
        <f t="shared" ref="AB80:AB101" si="37">IF(D80=0,0,AA80/D80*100)</f>
        <v>0</v>
      </c>
      <c r="AC80" s="32">
        <f t="shared" ref="AC80:AC101" si="38">IF(Y80=0,0,AA80/Y80*100)</f>
        <v>0</v>
      </c>
      <c r="AD80" s="35">
        <v>0</v>
      </c>
      <c r="AE80" s="32">
        <f t="shared" ref="AE80:AE101" si="39">IF(D80=0,0,AD80/D80*100)</f>
        <v>0</v>
      </c>
      <c r="AF80" s="35">
        <v>0</v>
      </c>
      <c r="AG80" s="32">
        <f t="shared" ref="AG80:AG101" si="40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1</v>
      </c>
      <c r="D81" s="35">
        <v>1</v>
      </c>
      <c r="E81" s="32">
        <f t="shared" si="23"/>
        <v>100</v>
      </c>
      <c r="F81" s="35">
        <v>1</v>
      </c>
      <c r="G81" s="32">
        <f t="shared" si="24"/>
        <v>100</v>
      </c>
      <c r="H81" s="106">
        <f t="shared" si="25"/>
        <v>1</v>
      </c>
      <c r="I81" s="32">
        <f t="shared" si="26"/>
        <v>100</v>
      </c>
      <c r="J81" s="32">
        <f t="shared" si="27"/>
        <v>100</v>
      </c>
      <c r="K81" s="35">
        <v>0</v>
      </c>
      <c r="L81" s="32">
        <f t="shared" si="28"/>
        <v>0</v>
      </c>
      <c r="M81" s="35">
        <v>1</v>
      </c>
      <c r="N81" s="32">
        <f t="shared" si="29"/>
        <v>100</v>
      </c>
      <c r="O81" s="35">
        <f t="shared" si="30"/>
        <v>0</v>
      </c>
      <c r="P81" s="32">
        <f t="shared" si="31"/>
        <v>0</v>
      </c>
      <c r="Q81" s="35">
        <v>0</v>
      </c>
      <c r="R81" s="32">
        <f t="shared" si="32"/>
        <v>0</v>
      </c>
      <c r="S81" s="35">
        <v>1</v>
      </c>
      <c r="T81" s="32">
        <f t="shared" si="33"/>
        <v>100</v>
      </c>
      <c r="U81" s="35">
        <v>0</v>
      </c>
      <c r="V81" s="32">
        <f t="shared" si="34"/>
        <v>0</v>
      </c>
      <c r="W81" s="35">
        <v>0</v>
      </c>
      <c r="X81" s="32">
        <f t="shared" si="35"/>
        <v>0</v>
      </c>
      <c r="Y81" s="35">
        <v>0</v>
      </c>
      <c r="Z81" s="32">
        <f t="shared" si="36"/>
        <v>0</v>
      </c>
      <c r="AA81" s="35">
        <v>0</v>
      </c>
      <c r="AB81" s="32">
        <f t="shared" si="37"/>
        <v>0</v>
      </c>
      <c r="AC81" s="32">
        <f t="shared" si="38"/>
        <v>0</v>
      </c>
      <c r="AD81" s="35">
        <v>0</v>
      </c>
      <c r="AE81" s="32">
        <f t="shared" si="39"/>
        <v>0</v>
      </c>
      <c r="AF81" s="35">
        <v>0</v>
      </c>
      <c r="AG81" s="32">
        <f t="shared" si="40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0</v>
      </c>
      <c r="D82" s="35">
        <v>0</v>
      </c>
      <c r="E82" s="32">
        <f t="shared" si="23"/>
        <v>0</v>
      </c>
      <c r="F82" s="35">
        <v>0</v>
      </c>
      <c r="G82" s="32">
        <f t="shared" si="24"/>
        <v>0</v>
      </c>
      <c r="H82" s="106">
        <f t="shared" si="25"/>
        <v>0</v>
      </c>
      <c r="I82" s="32">
        <f t="shared" si="26"/>
        <v>0</v>
      </c>
      <c r="J82" s="32">
        <f t="shared" si="27"/>
        <v>0</v>
      </c>
      <c r="K82" s="35">
        <v>0</v>
      </c>
      <c r="L82" s="32">
        <f t="shared" si="28"/>
        <v>0</v>
      </c>
      <c r="M82" s="35">
        <v>0</v>
      </c>
      <c r="N82" s="32">
        <f t="shared" si="29"/>
        <v>0</v>
      </c>
      <c r="O82" s="35">
        <f t="shared" si="30"/>
        <v>0</v>
      </c>
      <c r="P82" s="32">
        <f t="shared" si="31"/>
        <v>0</v>
      </c>
      <c r="Q82" s="35">
        <v>0</v>
      </c>
      <c r="R82" s="32">
        <f t="shared" si="32"/>
        <v>0</v>
      </c>
      <c r="S82" s="35">
        <v>0</v>
      </c>
      <c r="T82" s="32">
        <f t="shared" si="33"/>
        <v>0</v>
      </c>
      <c r="U82" s="35">
        <v>0</v>
      </c>
      <c r="V82" s="32">
        <f t="shared" si="34"/>
        <v>0</v>
      </c>
      <c r="W82" s="35">
        <v>0</v>
      </c>
      <c r="X82" s="32">
        <f t="shared" si="35"/>
        <v>0</v>
      </c>
      <c r="Y82" s="35">
        <v>0</v>
      </c>
      <c r="Z82" s="32">
        <f t="shared" si="36"/>
        <v>0</v>
      </c>
      <c r="AA82" s="35">
        <v>0</v>
      </c>
      <c r="AB82" s="32">
        <f t="shared" si="37"/>
        <v>0</v>
      </c>
      <c r="AC82" s="32">
        <f t="shared" si="38"/>
        <v>0</v>
      </c>
      <c r="AD82" s="35">
        <v>0</v>
      </c>
      <c r="AE82" s="32">
        <f t="shared" si="39"/>
        <v>0</v>
      </c>
      <c r="AF82" s="35">
        <v>0</v>
      </c>
      <c r="AG82" s="32">
        <f t="shared" si="40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310</v>
      </c>
      <c r="D83" s="35">
        <v>269</v>
      </c>
      <c r="E83" s="32">
        <f t="shared" si="23"/>
        <v>86.774193548387103</v>
      </c>
      <c r="F83" s="35">
        <v>232</v>
      </c>
      <c r="G83" s="32">
        <f t="shared" si="24"/>
        <v>86.245353159851305</v>
      </c>
      <c r="H83" s="106">
        <f t="shared" si="25"/>
        <v>148</v>
      </c>
      <c r="I83" s="32">
        <f t="shared" si="26"/>
        <v>55.018587360594793</v>
      </c>
      <c r="J83" s="32">
        <f t="shared" si="27"/>
        <v>47.741935483870968</v>
      </c>
      <c r="K83" s="35">
        <v>16</v>
      </c>
      <c r="L83" s="32">
        <f t="shared" si="28"/>
        <v>5.9479553903345721</v>
      </c>
      <c r="M83" s="35">
        <v>132</v>
      </c>
      <c r="N83" s="32">
        <f t="shared" si="29"/>
        <v>49.070631970260223</v>
      </c>
      <c r="O83" s="35">
        <f t="shared" si="30"/>
        <v>121</v>
      </c>
      <c r="P83" s="32">
        <f t="shared" si="31"/>
        <v>44.981412639405207</v>
      </c>
      <c r="Q83" s="35">
        <v>1</v>
      </c>
      <c r="R83" s="32">
        <f t="shared" si="32"/>
        <v>0.82644628099173556</v>
      </c>
      <c r="S83" s="35">
        <v>12</v>
      </c>
      <c r="T83" s="32">
        <f t="shared" si="33"/>
        <v>4.4609665427509295</v>
      </c>
      <c r="U83" s="35">
        <v>12</v>
      </c>
      <c r="V83" s="32">
        <f t="shared" si="34"/>
        <v>4.4609665427509295</v>
      </c>
      <c r="W83" s="35">
        <v>50</v>
      </c>
      <c r="X83" s="32">
        <f t="shared" si="35"/>
        <v>18.587360594795538</v>
      </c>
      <c r="Y83" s="35">
        <v>33</v>
      </c>
      <c r="Z83" s="32">
        <f t="shared" si="36"/>
        <v>12.267657992565056</v>
      </c>
      <c r="AA83" s="35">
        <v>5</v>
      </c>
      <c r="AB83" s="32">
        <f t="shared" si="37"/>
        <v>1.8587360594795539</v>
      </c>
      <c r="AC83" s="32">
        <f t="shared" si="38"/>
        <v>15.151515151515152</v>
      </c>
      <c r="AD83" s="35">
        <v>63</v>
      </c>
      <c r="AE83" s="32">
        <f t="shared" si="39"/>
        <v>23.42007434944238</v>
      </c>
      <c r="AF83" s="35">
        <v>0</v>
      </c>
      <c r="AG83" s="32">
        <f t="shared" si="40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181</v>
      </c>
      <c r="D84" s="35">
        <v>170</v>
      </c>
      <c r="E84" s="32">
        <f t="shared" si="23"/>
        <v>93.922651933701658</v>
      </c>
      <c r="F84" s="35">
        <v>151</v>
      </c>
      <c r="G84" s="32">
        <f t="shared" si="24"/>
        <v>88.823529411764696</v>
      </c>
      <c r="H84" s="106">
        <f t="shared" si="25"/>
        <v>64</v>
      </c>
      <c r="I84" s="32">
        <f t="shared" si="26"/>
        <v>37.647058823529413</v>
      </c>
      <c r="J84" s="32">
        <f t="shared" si="27"/>
        <v>35.359116022099442</v>
      </c>
      <c r="K84" s="35">
        <v>4</v>
      </c>
      <c r="L84" s="32">
        <f t="shared" si="28"/>
        <v>2.3529411764705883</v>
      </c>
      <c r="M84" s="35">
        <v>60</v>
      </c>
      <c r="N84" s="32">
        <f t="shared" si="29"/>
        <v>35.294117647058826</v>
      </c>
      <c r="O84" s="35">
        <f t="shared" si="30"/>
        <v>106</v>
      </c>
      <c r="P84" s="32">
        <f t="shared" si="31"/>
        <v>62.352941176470587</v>
      </c>
      <c r="Q84" s="35">
        <v>0</v>
      </c>
      <c r="R84" s="32">
        <f t="shared" si="32"/>
        <v>0</v>
      </c>
      <c r="S84" s="35">
        <v>16</v>
      </c>
      <c r="T84" s="32">
        <f t="shared" si="33"/>
        <v>9.4117647058823533</v>
      </c>
      <c r="U84" s="35">
        <v>17</v>
      </c>
      <c r="V84" s="32">
        <f t="shared" si="34"/>
        <v>10</v>
      </c>
      <c r="W84" s="35">
        <v>10</v>
      </c>
      <c r="X84" s="32">
        <f t="shared" si="35"/>
        <v>5.8823529411764701</v>
      </c>
      <c r="Y84" s="35">
        <v>24</v>
      </c>
      <c r="Z84" s="32">
        <f t="shared" si="36"/>
        <v>14.117647058823529</v>
      </c>
      <c r="AA84" s="35">
        <v>1</v>
      </c>
      <c r="AB84" s="32">
        <f t="shared" si="37"/>
        <v>0.58823529411764708</v>
      </c>
      <c r="AC84" s="32">
        <f t="shared" si="38"/>
        <v>4.1666666666666661</v>
      </c>
      <c r="AD84" s="35">
        <v>21</v>
      </c>
      <c r="AE84" s="32">
        <f t="shared" si="39"/>
        <v>12.352941176470589</v>
      </c>
      <c r="AF84" s="35">
        <v>0</v>
      </c>
      <c r="AG84" s="32">
        <f t="shared" si="40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20</v>
      </c>
      <c r="D85" s="35">
        <v>18</v>
      </c>
      <c r="E85" s="32">
        <f t="shared" si="23"/>
        <v>90</v>
      </c>
      <c r="F85" s="35">
        <v>17</v>
      </c>
      <c r="G85" s="32">
        <f t="shared" si="24"/>
        <v>94.444444444444443</v>
      </c>
      <c r="H85" s="106">
        <f t="shared" si="25"/>
        <v>13</v>
      </c>
      <c r="I85" s="32">
        <f t="shared" si="26"/>
        <v>72.222222222222214</v>
      </c>
      <c r="J85" s="32">
        <f t="shared" si="27"/>
        <v>65</v>
      </c>
      <c r="K85" s="35">
        <v>1</v>
      </c>
      <c r="L85" s="32">
        <f t="shared" si="28"/>
        <v>5.5555555555555554</v>
      </c>
      <c r="M85" s="35">
        <v>12</v>
      </c>
      <c r="N85" s="32">
        <f t="shared" si="29"/>
        <v>66.666666666666657</v>
      </c>
      <c r="O85" s="35">
        <f t="shared" si="30"/>
        <v>5</v>
      </c>
      <c r="P85" s="32">
        <f t="shared" si="31"/>
        <v>27.777777777777779</v>
      </c>
      <c r="Q85" s="35">
        <v>0</v>
      </c>
      <c r="R85" s="32">
        <f t="shared" si="32"/>
        <v>0</v>
      </c>
      <c r="S85" s="35">
        <v>0</v>
      </c>
      <c r="T85" s="32">
        <f t="shared" si="33"/>
        <v>0</v>
      </c>
      <c r="U85" s="35">
        <v>0</v>
      </c>
      <c r="V85" s="32">
        <f t="shared" si="34"/>
        <v>0</v>
      </c>
      <c r="W85" s="35">
        <v>1</v>
      </c>
      <c r="X85" s="32">
        <f t="shared" si="35"/>
        <v>5.5555555555555554</v>
      </c>
      <c r="Y85" s="35">
        <v>3</v>
      </c>
      <c r="Z85" s="32">
        <f t="shared" si="36"/>
        <v>16.666666666666664</v>
      </c>
      <c r="AA85" s="35">
        <v>0</v>
      </c>
      <c r="AB85" s="32">
        <f t="shared" si="37"/>
        <v>0</v>
      </c>
      <c r="AC85" s="32">
        <f t="shared" si="38"/>
        <v>0</v>
      </c>
      <c r="AD85" s="35">
        <v>1</v>
      </c>
      <c r="AE85" s="32">
        <f t="shared" si="39"/>
        <v>5.5555555555555554</v>
      </c>
      <c r="AF85" s="35">
        <v>0</v>
      </c>
      <c r="AG85" s="32">
        <f t="shared" si="40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164</v>
      </c>
      <c r="D86" s="35">
        <v>149</v>
      </c>
      <c r="E86" s="32">
        <f t="shared" si="23"/>
        <v>90.853658536585371</v>
      </c>
      <c r="F86" s="35">
        <v>113</v>
      </c>
      <c r="G86" s="32">
        <f t="shared" si="24"/>
        <v>75.838926174496649</v>
      </c>
      <c r="H86" s="106">
        <f t="shared" si="25"/>
        <v>119</v>
      </c>
      <c r="I86" s="32">
        <f t="shared" si="26"/>
        <v>79.865771812080538</v>
      </c>
      <c r="J86" s="32">
        <f t="shared" si="27"/>
        <v>72.560975609756099</v>
      </c>
      <c r="K86" s="35">
        <v>22</v>
      </c>
      <c r="L86" s="32">
        <f t="shared" si="28"/>
        <v>14.76510067114094</v>
      </c>
      <c r="M86" s="35">
        <v>97</v>
      </c>
      <c r="N86" s="32">
        <f t="shared" si="29"/>
        <v>65.100671140939596</v>
      </c>
      <c r="O86" s="35">
        <f t="shared" si="30"/>
        <v>30</v>
      </c>
      <c r="P86" s="32">
        <f t="shared" si="31"/>
        <v>20.134228187919462</v>
      </c>
      <c r="Q86" s="35">
        <v>0</v>
      </c>
      <c r="R86" s="32">
        <f t="shared" si="32"/>
        <v>0</v>
      </c>
      <c r="S86" s="35">
        <v>4</v>
      </c>
      <c r="T86" s="32">
        <f t="shared" si="33"/>
        <v>2.6845637583892619</v>
      </c>
      <c r="U86" s="35">
        <v>0</v>
      </c>
      <c r="V86" s="32">
        <f t="shared" si="34"/>
        <v>0</v>
      </c>
      <c r="W86" s="35">
        <v>9</v>
      </c>
      <c r="X86" s="32">
        <f t="shared" si="35"/>
        <v>6.0402684563758395</v>
      </c>
      <c r="Y86" s="35">
        <v>41</v>
      </c>
      <c r="Z86" s="32">
        <f t="shared" si="36"/>
        <v>27.516778523489933</v>
      </c>
      <c r="AA86" s="35">
        <v>1</v>
      </c>
      <c r="AB86" s="32">
        <f t="shared" si="37"/>
        <v>0.67114093959731547</v>
      </c>
      <c r="AC86" s="32">
        <f t="shared" si="38"/>
        <v>2.4390243902439024</v>
      </c>
      <c r="AD86" s="35">
        <v>25</v>
      </c>
      <c r="AE86" s="32">
        <f t="shared" si="39"/>
        <v>16.778523489932887</v>
      </c>
      <c r="AF86" s="35">
        <v>0</v>
      </c>
      <c r="AG86" s="32">
        <f t="shared" si="40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213</v>
      </c>
      <c r="D87" s="35">
        <v>180</v>
      </c>
      <c r="E87" s="32">
        <f t="shared" si="23"/>
        <v>84.507042253521121</v>
      </c>
      <c r="F87" s="35">
        <v>129</v>
      </c>
      <c r="G87" s="32">
        <f t="shared" si="24"/>
        <v>71.666666666666671</v>
      </c>
      <c r="H87" s="106">
        <f t="shared" si="25"/>
        <v>97</v>
      </c>
      <c r="I87" s="32">
        <f t="shared" si="26"/>
        <v>53.888888888888886</v>
      </c>
      <c r="J87" s="32">
        <f t="shared" si="27"/>
        <v>45.539906103286384</v>
      </c>
      <c r="K87" s="35">
        <v>14</v>
      </c>
      <c r="L87" s="32">
        <f t="shared" si="28"/>
        <v>7.7777777777777777</v>
      </c>
      <c r="M87" s="35">
        <v>83</v>
      </c>
      <c r="N87" s="32">
        <f t="shared" si="29"/>
        <v>46.111111111111114</v>
      </c>
      <c r="O87" s="35">
        <f t="shared" si="30"/>
        <v>83</v>
      </c>
      <c r="P87" s="32">
        <f t="shared" si="31"/>
        <v>46.111111111111114</v>
      </c>
      <c r="Q87" s="35">
        <v>2</v>
      </c>
      <c r="R87" s="32">
        <f t="shared" si="32"/>
        <v>2.4096385542168677</v>
      </c>
      <c r="S87" s="35">
        <v>16</v>
      </c>
      <c r="T87" s="32">
        <f t="shared" si="33"/>
        <v>8.8888888888888893</v>
      </c>
      <c r="U87" s="35">
        <v>7</v>
      </c>
      <c r="V87" s="32">
        <f t="shared" si="34"/>
        <v>3.8888888888888888</v>
      </c>
      <c r="W87" s="35">
        <v>3</v>
      </c>
      <c r="X87" s="32">
        <f t="shared" si="35"/>
        <v>1.6666666666666667</v>
      </c>
      <c r="Y87" s="35">
        <v>15</v>
      </c>
      <c r="Z87" s="32">
        <f t="shared" si="36"/>
        <v>8.3333333333333321</v>
      </c>
      <c r="AA87" s="35">
        <v>2</v>
      </c>
      <c r="AB87" s="32">
        <f t="shared" si="37"/>
        <v>1.1111111111111112</v>
      </c>
      <c r="AC87" s="32">
        <f t="shared" si="38"/>
        <v>13.333333333333334</v>
      </c>
      <c r="AD87" s="35">
        <v>16</v>
      </c>
      <c r="AE87" s="32">
        <f t="shared" si="39"/>
        <v>8.8888888888888893</v>
      </c>
      <c r="AF87" s="35">
        <v>0</v>
      </c>
      <c r="AG87" s="32">
        <f t="shared" si="40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191</v>
      </c>
      <c r="D88" s="35">
        <v>169</v>
      </c>
      <c r="E88" s="32">
        <f t="shared" si="23"/>
        <v>88.481675392670155</v>
      </c>
      <c r="F88" s="35">
        <v>114</v>
      </c>
      <c r="G88" s="32">
        <f t="shared" si="24"/>
        <v>67.455621301775153</v>
      </c>
      <c r="H88" s="106">
        <f t="shared" si="25"/>
        <v>85</v>
      </c>
      <c r="I88" s="32">
        <f t="shared" si="26"/>
        <v>50.295857988165679</v>
      </c>
      <c r="J88" s="32">
        <f t="shared" si="27"/>
        <v>44.502617801047123</v>
      </c>
      <c r="K88" s="35">
        <v>15</v>
      </c>
      <c r="L88" s="32">
        <f t="shared" si="28"/>
        <v>8.8757396449704142</v>
      </c>
      <c r="M88" s="35">
        <v>70</v>
      </c>
      <c r="N88" s="32">
        <f t="shared" si="29"/>
        <v>41.42011834319527</v>
      </c>
      <c r="O88" s="35">
        <f t="shared" si="30"/>
        <v>84</v>
      </c>
      <c r="P88" s="32">
        <f t="shared" si="31"/>
        <v>49.704142011834321</v>
      </c>
      <c r="Q88" s="35">
        <v>2</v>
      </c>
      <c r="R88" s="32">
        <f t="shared" si="32"/>
        <v>2.3809523809523809</v>
      </c>
      <c r="S88" s="35">
        <v>13</v>
      </c>
      <c r="T88" s="32">
        <f t="shared" si="33"/>
        <v>7.6923076923076925</v>
      </c>
      <c r="U88" s="35">
        <v>9</v>
      </c>
      <c r="V88" s="32">
        <f t="shared" si="34"/>
        <v>5.3254437869822491</v>
      </c>
      <c r="W88" s="35">
        <v>7</v>
      </c>
      <c r="X88" s="32">
        <f t="shared" si="35"/>
        <v>4.1420118343195274</v>
      </c>
      <c r="Y88" s="35">
        <v>21</v>
      </c>
      <c r="Z88" s="32">
        <f t="shared" si="36"/>
        <v>12.42603550295858</v>
      </c>
      <c r="AA88" s="35">
        <v>0</v>
      </c>
      <c r="AB88" s="32">
        <f t="shared" si="37"/>
        <v>0</v>
      </c>
      <c r="AC88" s="32">
        <f t="shared" si="38"/>
        <v>0</v>
      </c>
      <c r="AD88" s="35">
        <v>34</v>
      </c>
      <c r="AE88" s="32">
        <f t="shared" si="39"/>
        <v>20.118343195266274</v>
      </c>
      <c r="AF88" s="35">
        <v>1</v>
      </c>
      <c r="AG88" s="32">
        <f t="shared" si="40"/>
        <v>0.59171597633136097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25</v>
      </c>
      <c r="D89" s="35">
        <v>25</v>
      </c>
      <c r="E89" s="32">
        <f t="shared" si="23"/>
        <v>100</v>
      </c>
      <c r="F89" s="35">
        <v>20</v>
      </c>
      <c r="G89" s="32">
        <f t="shared" si="24"/>
        <v>80</v>
      </c>
      <c r="H89" s="106">
        <f t="shared" si="25"/>
        <v>17</v>
      </c>
      <c r="I89" s="32">
        <f t="shared" si="26"/>
        <v>68</v>
      </c>
      <c r="J89" s="32">
        <f t="shared" si="27"/>
        <v>68</v>
      </c>
      <c r="K89" s="35">
        <v>2</v>
      </c>
      <c r="L89" s="32">
        <f t="shared" si="28"/>
        <v>8</v>
      </c>
      <c r="M89" s="35">
        <v>15</v>
      </c>
      <c r="N89" s="32">
        <f t="shared" si="29"/>
        <v>60</v>
      </c>
      <c r="O89" s="35">
        <f t="shared" si="30"/>
        <v>8</v>
      </c>
      <c r="P89" s="32">
        <f t="shared" si="31"/>
        <v>32</v>
      </c>
      <c r="Q89" s="35">
        <v>0</v>
      </c>
      <c r="R89" s="32">
        <f t="shared" si="32"/>
        <v>0</v>
      </c>
      <c r="S89" s="35">
        <v>0</v>
      </c>
      <c r="T89" s="32">
        <f t="shared" si="33"/>
        <v>0</v>
      </c>
      <c r="U89" s="35">
        <v>4</v>
      </c>
      <c r="V89" s="32">
        <f t="shared" si="34"/>
        <v>16</v>
      </c>
      <c r="W89" s="35">
        <v>2</v>
      </c>
      <c r="X89" s="32">
        <f t="shared" si="35"/>
        <v>8</v>
      </c>
      <c r="Y89" s="35">
        <v>1</v>
      </c>
      <c r="Z89" s="32">
        <f t="shared" si="36"/>
        <v>4</v>
      </c>
      <c r="AA89" s="35">
        <v>0</v>
      </c>
      <c r="AB89" s="32">
        <f t="shared" si="37"/>
        <v>0</v>
      </c>
      <c r="AC89" s="32">
        <f t="shared" si="38"/>
        <v>0</v>
      </c>
      <c r="AD89" s="35">
        <v>9</v>
      </c>
      <c r="AE89" s="32">
        <f t="shared" si="39"/>
        <v>36</v>
      </c>
      <c r="AF89" s="35">
        <v>0</v>
      </c>
      <c r="AG89" s="32">
        <f t="shared" si="40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93</v>
      </c>
      <c r="D90" s="10">
        <f>SUM(D91:D101)</f>
        <v>81</v>
      </c>
      <c r="E90" s="43">
        <f>IF(C90=0,0,D90/C90*100)</f>
        <v>87.096774193548384</v>
      </c>
      <c r="F90" s="10">
        <f>SUM(F91:F101)</f>
        <v>54</v>
      </c>
      <c r="G90" s="43">
        <f>IF(D90=0,0,F90/D90*100)</f>
        <v>66.666666666666657</v>
      </c>
      <c r="H90" s="61">
        <f>SUM(H91:H101)</f>
        <v>56</v>
      </c>
      <c r="I90" s="43">
        <f>IF(D90=0,0,H90/D90*100)</f>
        <v>69.135802469135797</v>
      </c>
      <c r="J90" s="43">
        <f>IF(C90=0,0,H90/C90*100)</f>
        <v>60.215053763440864</v>
      </c>
      <c r="K90" s="10">
        <f>SUM(K91:K101)</f>
        <v>16</v>
      </c>
      <c r="L90" s="43">
        <f t="shared" si="28"/>
        <v>19.753086419753085</v>
      </c>
      <c r="M90" s="10">
        <f>SUM(M91:M101)</f>
        <v>40</v>
      </c>
      <c r="N90" s="43">
        <f>IF(D90=0,0,M90/D90*100)</f>
        <v>49.382716049382715</v>
      </c>
      <c r="O90" s="10">
        <f>SUM(O91:O101)</f>
        <v>25</v>
      </c>
      <c r="P90" s="43">
        <f>IF(D90=0,0,O90/D90*100)</f>
        <v>30.864197530864196</v>
      </c>
      <c r="Q90" s="10">
        <f>SUM(Q91:Q101)</f>
        <v>0</v>
      </c>
      <c r="R90" s="43">
        <f t="shared" si="32"/>
        <v>0</v>
      </c>
      <c r="S90" s="10">
        <f>SUM(S91:S101)</f>
        <v>6</v>
      </c>
      <c r="T90" s="43">
        <f>IF(D90=0,0,S90/D90*100)</f>
        <v>7.4074074074074066</v>
      </c>
      <c r="U90" s="10">
        <f>SUM(U91:U101)</f>
        <v>8</v>
      </c>
      <c r="V90" s="43">
        <f t="shared" si="34"/>
        <v>9.8765432098765427</v>
      </c>
      <c r="W90" s="10">
        <f>SUM(W91:W101)</f>
        <v>1</v>
      </c>
      <c r="X90" s="43">
        <f>IF(D90=0,0,W90/D90*100)</f>
        <v>1.2345679012345678</v>
      </c>
      <c r="Y90" s="10">
        <f>SUM(Y91:Y101)</f>
        <v>9</v>
      </c>
      <c r="Z90" s="43">
        <f>IF(D90=0,0,Y90/D90*100)</f>
        <v>11.111111111111111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6</v>
      </c>
      <c r="AE90" s="43">
        <f t="shared" si="39"/>
        <v>7.4074074074074066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2</v>
      </c>
      <c r="D91" s="35">
        <v>1</v>
      </c>
      <c r="E91" s="32">
        <f t="shared" si="23"/>
        <v>50</v>
      </c>
      <c r="F91" s="35">
        <v>1</v>
      </c>
      <c r="G91" s="32">
        <f t="shared" si="24"/>
        <v>100</v>
      </c>
      <c r="H91" s="106">
        <f t="shared" ref="H91:H101" si="42">K91+M91</f>
        <v>1</v>
      </c>
      <c r="I91" s="32">
        <f t="shared" si="26"/>
        <v>100</v>
      </c>
      <c r="J91" s="32">
        <f t="shared" si="27"/>
        <v>50</v>
      </c>
      <c r="K91" s="35">
        <v>0</v>
      </c>
      <c r="L91" s="32">
        <f t="shared" si="28"/>
        <v>0</v>
      </c>
      <c r="M91" s="35">
        <v>1</v>
      </c>
      <c r="N91" s="32">
        <f t="shared" si="29"/>
        <v>100</v>
      </c>
      <c r="O91" s="35">
        <f t="shared" ref="O91:O101" si="43">D91-H91</f>
        <v>0</v>
      </c>
      <c r="P91" s="32">
        <f t="shared" si="31"/>
        <v>0</v>
      </c>
      <c r="Q91" s="35">
        <v>0</v>
      </c>
      <c r="R91" s="32">
        <f t="shared" si="32"/>
        <v>0</v>
      </c>
      <c r="S91" s="35">
        <v>0</v>
      </c>
      <c r="T91" s="32">
        <f t="shared" si="33"/>
        <v>0</v>
      </c>
      <c r="U91" s="35">
        <v>0</v>
      </c>
      <c r="V91" s="32">
        <f t="shared" si="34"/>
        <v>0</v>
      </c>
      <c r="W91" s="35">
        <v>0</v>
      </c>
      <c r="X91" s="32">
        <f t="shared" si="35"/>
        <v>0</v>
      </c>
      <c r="Y91" s="35">
        <v>0</v>
      </c>
      <c r="Z91" s="32">
        <f t="shared" si="36"/>
        <v>0</v>
      </c>
      <c r="AA91" s="35">
        <v>0</v>
      </c>
      <c r="AB91" s="32">
        <f t="shared" si="37"/>
        <v>0</v>
      </c>
      <c r="AC91" s="32">
        <f t="shared" si="38"/>
        <v>0</v>
      </c>
      <c r="AD91" s="35">
        <v>0</v>
      </c>
      <c r="AE91" s="32">
        <f t="shared" si="39"/>
        <v>0</v>
      </c>
      <c r="AF91" s="35">
        <v>0</v>
      </c>
      <c r="AG91" s="32">
        <f t="shared" si="40"/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10</v>
      </c>
      <c r="D92" s="35">
        <v>9</v>
      </c>
      <c r="E92" s="32">
        <f t="shared" si="23"/>
        <v>90</v>
      </c>
      <c r="F92" s="35">
        <v>8</v>
      </c>
      <c r="G92" s="32">
        <f t="shared" si="24"/>
        <v>88.888888888888886</v>
      </c>
      <c r="H92" s="106">
        <f t="shared" si="42"/>
        <v>7</v>
      </c>
      <c r="I92" s="32">
        <f t="shared" si="26"/>
        <v>77.777777777777786</v>
      </c>
      <c r="J92" s="32">
        <f t="shared" si="27"/>
        <v>70</v>
      </c>
      <c r="K92" s="35">
        <v>3</v>
      </c>
      <c r="L92" s="32">
        <f t="shared" si="28"/>
        <v>33.333333333333329</v>
      </c>
      <c r="M92" s="35">
        <v>4</v>
      </c>
      <c r="N92" s="32">
        <f t="shared" si="29"/>
        <v>44.444444444444443</v>
      </c>
      <c r="O92" s="35">
        <f t="shared" si="43"/>
        <v>2</v>
      </c>
      <c r="P92" s="32">
        <f t="shared" si="31"/>
        <v>22.222222222222221</v>
      </c>
      <c r="Q92" s="35">
        <v>0</v>
      </c>
      <c r="R92" s="32">
        <f t="shared" si="32"/>
        <v>0</v>
      </c>
      <c r="S92" s="35">
        <v>1</v>
      </c>
      <c r="T92" s="32">
        <f t="shared" si="33"/>
        <v>11.111111111111111</v>
      </c>
      <c r="U92" s="35">
        <v>2</v>
      </c>
      <c r="V92" s="32">
        <f t="shared" si="34"/>
        <v>22.222222222222221</v>
      </c>
      <c r="W92" s="35">
        <v>0</v>
      </c>
      <c r="X92" s="32">
        <f t="shared" si="35"/>
        <v>0</v>
      </c>
      <c r="Y92" s="35">
        <v>2</v>
      </c>
      <c r="Z92" s="32">
        <f t="shared" si="36"/>
        <v>22.222222222222221</v>
      </c>
      <c r="AA92" s="35">
        <v>0</v>
      </c>
      <c r="AB92" s="32">
        <f t="shared" si="37"/>
        <v>0</v>
      </c>
      <c r="AC92" s="32">
        <f t="shared" si="38"/>
        <v>0</v>
      </c>
      <c r="AD92" s="35">
        <v>1</v>
      </c>
      <c r="AE92" s="32">
        <f t="shared" si="39"/>
        <v>11.111111111111111</v>
      </c>
      <c r="AF92" s="35">
        <v>0</v>
      </c>
      <c r="AG92" s="32">
        <f t="shared" si="40"/>
        <v>0</v>
      </c>
      <c r="AH92" s="42"/>
      <c r="AI92" s="42"/>
    </row>
    <row r="93" spans="1:35" x14ac:dyDescent="0.25">
      <c r="A93" s="93">
        <f t="shared" ref="A93:A101" si="44">A92+1</f>
        <v>77</v>
      </c>
      <c r="B93" s="96" t="s">
        <v>109</v>
      </c>
      <c r="C93" s="34">
        <v>2</v>
      </c>
      <c r="D93" s="35">
        <v>2</v>
      </c>
      <c r="E93" s="32">
        <f t="shared" si="23"/>
        <v>100</v>
      </c>
      <c r="F93" s="35">
        <v>2</v>
      </c>
      <c r="G93" s="32">
        <f t="shared" si="24"/>
        <v>100</v>
      </c>
      <c r="H93" s="106">
        <f t="shared" si="42"/>
        <v>2</v>
      </c>
      <c r="I93" s="32">
        <f t="shared" si="26"/>
        <v>100</v>
      </c>
      <c r="J93" s="32">
        <f t="shared" si="27"/>
        <v>100</v>
      </c>
      <c r="K93" s="35">
        <v>0</v>
      </c>
      <c r="L93" s="32">
        <f t="shared" si="28"/>
        <v>0</v>
      </c>
      <c r="M93" s="35">
        <v>2</v>
      </c>
      <c r="N93" s="32">
        <f t="shared" si="29"/>
        <v>100</v>
      </c>
      <c r="O93" s="35">
        <f t="shared" si="43"/>
        <v>0</v>
      </c>
      <c r="P93" s="32">
        <f t="shared" si="31"/>
        <v>0</v>
      </c>
      <c r="Q93" s="35">
        <v>0</v>
      </c>
      <c r="R93" s="32">
        <f t="shared" si="32"/>
        <v>0</v>
      </c>
      <c r="S93" s="35">
        <v>1</v>
      </c>
      <c r="T93" s="32">
        <f t="shared" si="33"/>
        <v>50</v>
      </c>
      <c r="U93" s="35">
        <v>0</v>
      </c>
      <c r="V93" s="32">
        <f t="shared" si="34"/>
        <v>0</v>
      </c>
      <c r="W93" s="35">
        <v>0</v>
      </c>
      <c r="X93" s="32">
        <f t="shared" si="35"/>
        <v>0</v>
      </c>
      <c r="Y93" s="35">
        <v>0</v>
      </c>
      <c r="Z93" s="32">
        <f t="shared" si="36"/>
        <v>0</v>
      </c>
      <c r="AA93" s="35">
        <v>0</v>
      </c>
      <c r="AB93" s="32">
        <f t="shared" si="37"/>
        <v>0</v>
      </c>
      <c r="AC93" s="32">
        <f t="shared" si="38"/>
        <v>0</v>
      </c>
      <c r="AD93" s="35">
        <v>0</v>
      </c>
      <c r="AE93" s="32">
        <f t="shared" si="39"/>
        <v>0</v>
      </c>
      <c r="AF93" s="35">
        <v>0</v>
      </c>
      <c r="AG93" s="32">
        <f t="shared" si="40"/>
        <v>0</v>
      </c>
      <c r="AH93" s="42"/>
      <c r="AI93" s="42"/>
    </row>
    <row r="94" spans="1:35" x14ac:dyDescent="0.25">
      <c r="A94" s="93">
        <f t="shared" si="44"/>
        <v>78</v>
      </c>
      <c r="B94" s="96" t="s">
        <v>119</v>
      </c>
      <c r="C94" s="34">
        <v>8</v>
      </c>
      <c r="D94" s="35">
        <v>6</v>
      </c>
      <c r="E94" s="32">
        <f t="shared" si="23"/>
        <v>75</v>
      </c>
      <c r="F94" s="35">
        <v>4</v>
      </c>
      <c r="G94" s="32">
        <f t="shared" si="24"/>
        <v>66.666666666666657</v>
      </c>
      <c r="H94" s="106">
        <f t="shared" si="42"/>
        <v>5</v>
      </c>
      <c r="I94" s="32">
        <f t="shared" si="26"/>
        <v>83.333333333333343</v>
      </c>
      <c r="J94" s="32">
        <f t="shared" si="27"/>
        <v>62.5</v>
      </c>
      <c r="K94" s="35">
        <v>1</v>
      </c>
      <c r="L94" s="32">
        <f t="shared" si="28"/>
        <v>16.666666666666664</v>
      </c>
      <c r="M94" s="35">
        <v>4</v>
      </c>
      <c r="N94" s="32">
        <f t="shared" si="29"/>
        <v>66.666666666666657</v>
      </c>
      <c r="O94" s="35">
        <f t="shared" si="43"/>
        <v>1</v>
      </c>
      <c r="P94" s="32">
        <f t="shared" si="31"/>
        <v>16.666666666666664</v>
      </c>
      <c r="Q94" s="35">
        <v>0</v>
      </c>
      <c r="R94" s="32">
        <f t="shared" si="32"/>
        <v>0</v>
      </c>
      <c r="S94" s="35">
        <v>0</v>
      </c>
      <c r="T94" s="32">
        <f t="shared" si="33"/>
        <v>0</v>
      </c>
      <c r="U94" s="35">
        <v>1</v>
      </c>
      <c r="V94" s="32">
        <f t="shared" si="34"/>
        <v>16.666666666666664</v>
      </c>
      <c r="W94" s="35">
        <v>0</v>
      </c>
      <c r="X94" s="32">
        <f t="shared" si="35"/>
        <v>0</v>
      </c>
      <c r="Y94" s="35">
        <v>1</v>
      </c>
      <c r="Z94" s="32">
        <f t="shared" si="36"/>
        <v>16.666666666666664</v>
      </c>
      <c r="AA94" s="35">
        <v>0</v>
      </c>
      <c r="AB94" s="32">
        <f t="shared" si="37"/>
        <v>0</v>
      </c>
      <c r="AC94" s="32">
        <f t="shared" si="38"/>
        <v>0</v>
      </c>
      <c r="AD94" s="35">
        <v>0</v>
      </c>
      <c r="AE94" s="32">
        <f t="shared" si="39"/>
        <v>0</v>
      </c>
      <c r="AF94" s="35">
        <v>0</v>
      </c>
      <c r="AG94" s="32">
        <f t="shared" si="40"/>
        <v>0</v>
      </c>
      <c r="AH94" s="42"/>
      <c r="AI94" s="42"/>
    </row>
    <row r="95" spans="1:35" x14ac:dyDescent="0.25">
      <c r="A95" s="93">
        <f t="shared" si="44"/>
        <v>79</v>
      </c>
      <c r="B95" s="96" t="s">
        <v>120</v>
      </c>
      <c r="C95" s="34">
        <v>30</v>
      </c>
      <c r="D95" s="35">
        <v>30</v>
      </c>
      <c r="E95" s="32">
        <f t="shared" si="23"/>
        <v>100</v>
      </c>
      <c r="F95" s="35">
        <v>12</v>
      </c>
      <c r="G95" s="32">
        <f t="shared" si="24"/>
        <v>40</v>
      </c>
      <c r="H95" s="106">
        <f t="shared" si="42"/>
        <v>22</v>
      </c>
      <c r="I95" s="32">
        <f t="shared" si="26"/>
        <v>73.333333333333329</v>
      </c>
      <c r="J95" s="32">
        <f t="shared" si="27"/>
        <v>73.333333333333329</v>
      </c>
      <c r="K95" s="35">
        <v>5</v>
      </c>
      <c r="L95" s="32">
        <f t="shared" si="28"/>
        <v>16.666666666666664</v>
      </c>
      <c r="M95" s="35">
        <v>17</v>
      </c>
      <c r="N95" s="32">
        <f t="shared" si="29"/>
        <v>56.666666666666664</v>
      </c>
      <c r="O95" s="35">
        <f t="shared" si="43"/>
        <v>8</v>
      </c>
      <c r="P95" s="32">
        <f t="shared" si="31"/>
        <v>26.666666666666668</v>
      </c>
      <c r="Q95" s="35">
        <v>0</v>
      </c>
      <c r="R95" s="32">
        <f t="shared" si="32"/>
        <v>0</v>
      </c>
      <c r="S95" s="35">
        <v>2</v>
      </c>
      <c r="T95" s="32">
        <f t="shared" si="33"/>
        <v>6.666666666666667</v>
      </c>
      <c r="U95" s="35">
        <v>1</v>
      </c>
      <c r="V95" s="32">
        <f t="shared" si="34"/>
        <v>3.3333333333333335</v>
      </c>
      <c r="W95" s="35">
        <v>1</v>
      </c>
      <c r="X95" s="32">
        <f t="shared" si="35"/>
        <v>3.3333333333333335</v>
      </c>
      <c r="Y95" s="35">
        <v>4</v>
      </c>
      <c r="Z95" s="32">
        <f t="shared" si="36"/>
        <v>13.333333333333334</v>
      </c>
      <c r="AA95" s="35">
        <v>0</v>
      </c>
      <c r="AB95" s="32">
        <f t="shared" si="37"/>
        <v>0</v>
      </c>
      <c r="AC95" s="32">
        <f t="shared" si="38"/>
        <v>0</v>
      </c>
      <c r="AD95" s="35">
        <v>3</v>
      </c>
      <c r="AE95" s="32">
        <f t="shared" si="39"/>
        <v>10</v>
      </c>
      <c r="AF95" s="35">
        <v>0</v>
      </c>
      <c r="AG95" s="32">
        <f t="shared" si="40"/>
        <v>0</v>
      </c>
      <c r="AH95" s="42"/>
      <c r="AI95" s="42"/>
    </row>
    <row r="96" spans="1:35" x14ac:dyDescent="0.25">
      <c r="A96" s="93">
        <f t="shared" si="44"/>
        <v>80</v>
      </c>
      <c r="B96" s="96" t="s">
        <v>121</v>
      </c>
      <c r="C96" s="34">
        <v>1</v>
      </c>
      <c r="D96" s="35">
        <v>1</v>
      </c>
      <c r="E96" s="32">
        <f t="shared" si="23"/>
        <v>100</v>
      </c>
      <c r="F96" s="35">
        <v>1</v>
      </c>
      <c r="G96" s="32">
        <f t="shared" si="24"/>
        <v>100</v>
      </c>
      <c r="H96" s="106">
        <f t="shared" si="42"/>
        <v>1</v>
      </c>
      <c r="I96" s="32">
        <f t="shared" si="26"/>
        <v>100</v>
      </c>
      <c r="J96" s="32">
        <f t="shared" si="27"/>
        <v>100</v>
      </c>
      <c r="K96" s="35">
        <v>0</v>
      </c>
      <c r="L96" s="32">
        <f t="shared" si="28"/>
        <v>0</v>
      </c>
      <c r="M96" s="35">
        <v>1</v>
      </c>
      <c r="N96" s="32">
        <f t="shared" si="29"/>
        <v>100</v>
      </c>
      <c r="O96" s="35">
        <f t="shared" si="43"/>
        <v>0</v>
      </c>
      <c r="P96" s="32">
        <f t="shared" si="31"/>
        <v>0</v>
      </c>
      <c r="Q96" s="35">
        <v>0</v>
      </c>
      <c r="R96" s="32">
        <f t="shared" si="32"/>
        <v>0</v>
      </c>
      <c r="S96" s="35">
        <v>0</v>
      </c>
      <c r="T96" s="32">
        <f t="shared" si="33"/>
        <v>0</v>
      </c>
      <c r="U96" s="35">
        <v>0</v>
      </c>
      <c r="V96" s="32">
        <f t="shared" si="34"/>
        <v>0</v>
      </c>
      <c r="W96" s="35">
        <v>0</v>
      </c>
      <c r="X96" s="32">
        <f t="shared" si="35"/>
        <v>0</v>
      </c>
      <c r="Y96" s="35">
        <v>0</v>
      </c>
      <c r="Z96" s="32">
        <f t="shared" si="36"/>
        <v>0</v>
      </c>
      <c r="AA96" s="35">
        <v>0</v>
      </c>
      <c r="AB96" s="32">
        <f t="shared" si="37"/>
        <v>0</v>
      </c>
      <c r="AC96" s="32">
        <f t="shared" si="38"/>
        <v>0</v>
      </c>
      <c r="AD96" s="35">
        <v>0</v>
      </c>
      <c r="AE96" s="32">
        <f t="shared" si="39"/>
        <v>0</v>
      </c>
      <c r="AF96" s="35">
        <v>0</v>
      </c>
      <c r="AG96" s="32">
        <f t="shared" si="40"/>
        <v>0</v>
      </c>
      <c r="AH96" s="42"/>
      <c r="AI96" s="42"/>
    </row>
    <row r="97" spans="1:35" x14ac:dyDescent="0.25">
      <c r="A97" s="93">
        <f t="shared" si="44"/>
        <v>81</v>
      </c>
      <c r="B97" s="96" t="s">
        <v>122</v>
      </c>
      <c r="C97" s="34">
        <v>25</v>
      </c>
      <c r="D97" s="35">
        <v>24</v>
      </c>
      <c r="E97" s="32">
        <f t="shared" si="23"/>
        <v>96</v>
      </c>
      <c r="F97" s="35">
        <v>18</v>
      </c>
      <c r="G97" s="32">
        <f t="shared" si="24"/>
        <v>75</v>
      </c>
      <c r="H97" s="106">
        <f t="shared" si="42"/>
        <v>13</v>
      </c>
      <c r="I97" s="32">
        <f t="shared" si="26"/>
        <v>54.166666666666664</v>
      </c>
      <c r="J97" s="32">
        <f t="shared" si="27"/>
        <v>52</v>
      </c>
      <c r="K97" s="35">
        <v>7</v>
      </c>
      <c r="L97" s="32">
        <f t="shared" si="28"/>
        <v>29.166666666666668</v>
      </c>
      <c r="M97" s="35">
        <v>6</v>
      </c>
      <c r="N97" s="32">
        <f t="shared" si="29"/>
        <v>25</v>
      </c>
      <c r="O97" s="35">
        <f t="shared" si="43"/>
        <v>11</v>
      </c>
      <c r="P97" s="32">
        <f t="shared" si="31"/>
        <v>45.833333333333329</v>
      </c>
      <c r="Q97" s="35">
        <v>0</v>
      </c>
      <c r="R97" s="32">
        <f t="shared" si="32"/>
        <v>0</v>
      </c>
      <c r="S97" s="35">
        <v>2</v>
      </c>
      <c r="T97" s="32">
        <f t="shared" si="33"/>
        <v>8.3333333333333321</v>
      </c>
      <c r="U97" s="35">
        <v>4</v>
      </c>
      <c r="V97" s="32">
        <f t="shared" si="34"/>
        <v>16.666666666666664</v>
      </c>
      <c r="W97" s="35">
        <v>0</v>
      </c>
      <c r="X97" s="32">
        <f t="shared" si="35"/>
        <v>0</v>
      </c>
      <c r="Y97" s="35">
        <v>2</v>
      </c>
      <c r="Z97" s="32">
        <f t="shared" si="36"/>
        <v>8.3333333333333321</v>
      </c>
      <c r="AA97" s="35">
        <v>0</v>
      </c>
      <c r="AB97" s="32">
        <f t="shared" si="37"/>
        <v>0</v>
      </c>
      <c r="AC97" s="32">
        <f t="shared" si="38"/>
        <v>0</v>
      </c>
      <c r="AD97" s="35">
        <v>2</v>
      </c>
      <c r="AE97" s="32">
        <f t="shared" si="39"/>
        <v>8.3333333333333321</v>
      </c>
      <c r="AF97" s="35">
        <v>0</v>
      </c>
      <c r="AG97" s="32">
        <f t="shared" si="40"/>
        <v>0</v>
      </c>
      <c r="AH97" s="42"/>
      <c r="AI97" s="42"/>
    </row>
    <row r="98" spans="1:35" x14ac:dyDescent="0.25">
      <c r="A98" s="93">
        <f t="shared" si="44"/>
        <v>82</v>
      </c>
      <c r="B98" s="96" t="s">
        <v>123</v>
      </c>
      <c r="C98" s="34">
        <v>8</v>
      </c>
      <c r="D98" s="35">
        <v>1</v>
      </c>
      <c r="E98" s="32">
        <f t="shared" si="23"/>
        <v>12.5</v>
      </c>
      <c r="F98" s="35">
        <v>1</v>
      </c>
      <c r="G98" s="32">
        <f t="shared" si="24"/>
        <v>100</v>
      </c>
      <c r="H98" s="106">
        <f t="shared" si="42"/>
        <v>0</v>
      </c>
      <c r="I98" s="32">
        <f t="shared" si="26"/>
        <v>0</v>
      </c>
      <c r="J98" s="32">
        <f t="shared" si="27"/>
        <v>0</v>
      </c>
      <c r="K98" s="35">
        <v>0</v>
      </c>
      <c r="L98" s="32">
        <f t="shared" si="28"/>
        <v>0</v>
      </c>
      <c r="M98" s="35">
        <v>0</v>
      </c>
      <c r="N98" s="32">
        <f t="shared" si="29"/>
        <v>0</v>
      </c>
      <c r="O98" s="35">
        <f t="shared" si="43"/>
        <v>1</v>
      </c>
      <c r="P98" s="32">
        <f t="shared" si="31"/>
        <v>100</v>
      </c>
      <c r="Q98" s="35">
        <v>0</v>
      </c>
      <c r="R98" s="32">
        <f t="shared" si="32"/>
        <v>0</v>
      </c>
      <c r="S98" s="35">
        <v>0</v>
      </c>
      <c r="T98" s="32">
        <f t="shared" si="33"/>
        <v>0</v>
      </c>
      <c r="U98" s="35">
        <v>0</v>
      </c>
      <c r="V98" s="32">
        <f t="shared" si="34"/>
        <v>0</v>
      </c>
      <c r="W98" s="35">
        <v>0</v>
      </c>
      <c r="X98" s="32">
        <f t="shared" si="35"/>
        <v>0</v>
      </c>
      <c r="Y98" s="35">
        <v>0</v>
      </c>
      <c r="Z98" s="32">
        <f t="shared" si="36"/>
        <v>0</v>
      </c>
      <c r="AA98" s="35">
        <v>0</v>
      </c>
      <c r="AB98" s="32">
        <f t="shared" si="37"/>
        <v>0</v>
      </c>
      <c r="AC98" s="32">
        <f t="shared" si="38"/>
        <v>0</v>
      </c>
      <c r="AD98" s="35">
        <v>0</v>
      </c>
      <c r="AE98" s="32">
        <f t="shared" si="39"/>
        <v>0</v>
      </c>
      <c r="AF98" s="35">
        <v>0</v>
      </c>
      <c r="AG98" s="32">
        <f t="shared" si="40"/>
        <v>0</v>
      </c>
      <c r="AH98" s="42"/>
      <c r="AI98" s="42"/>
    </row>
    <row r="99" spans="1:35" x14ac:dyDescent="0.25">
      <c r="A99" s="93">
        <f t="shared" si="44"/>
        <v>83</v>
      </c>
      <c r="B99" s="96" t="s">
        <v>124</v>
      </c>
      <c r="C99" s="34">
        <v>7</v>
      </c>
      <c r="D99" s="35">
        <v>7</v>
      </c>
      <c r="E99" s="32">
        <f t="shared" si="23"/>
        <v>100</v>
      </c>
      <c r="F99" s="35">
        <v>7</v>
      </c>
      <c r="G99" s="32">
        <f t="shared" si="24"/>
        <v>100</v>
      </c>
      <c r="H99" s="106">
        <f t="shared" si="42"/>
        <v>5</v>
      </c>
      <c r="I99" s="32">
        <f t="shared" si="26"/>
        <v>71.428571428571431</v>
      </c>
      <c r="J99" s="32">
        <f t="shared" si="27"/>
        <v>71.428571428571431</v>
      </c>
      <c r="K99" s="35">
        <v>0</v>
      </c>
      <c r="L99" s="32">
        <f t="shared" si="28"/>
        <v>0</v>
      </c>
      <c r="M99" s="35">
        <v>5</v>
      </c>
      <c r="N99" s="32">
        <f t="shared" si="29"/>
        <v>71.428571428571431</v>
      </c>
      <c r="O99" s="35">
        <f t="shared" si="43"/>
        <v>2</v>
      </c>
      <c r="P99" s="32">
        <f t="shared" si="31"/>
        <v>28.571428571428569</v>
      </c>
      <c r="Q99" s="35">
        <v>0</v>
      </c>
      <c r="R99" s="32">
        <f t="shared" si="32"/>
        <v>0</v>
      </c>
      <c r="S99" s="35">
        <v>0</v>
      </c>
      <c r="T99" s="32">
        <f t="shared" si="33"/>
        <v>0</v>
      </c>
      <c r="U99" s="35">
        <v>0</v>
      </c>
      <c r="V99" s="32">
        <f t="shared" si="34"/>
        <v>0</v>
      </c>
      <c r="W99" s="35">
        <v>0</v>
      </c>
      <c r="X99" s="32">
        <f t="shared" si="35"/>
        <v>0</v>
      </c>
      <c r="Y99" s="35">
        <v>0</v>
      </c>
      <c r="Z99" s="32">
        <f t="shared" si="36"/>
        <v>0</v>
      </c>
      <c r="AA99" s="35">
        <v>0</v>
      </c>
      <c r="AB99" s="32">
        <f t="shared" si="37"/>
        <v>0</v>
      </c>
      <c r="AC99" s="32">
        <f t="shared" si="38"/>
        <v>0</v>
      </c>
      <c r="AD99" s="35">
        <v>0</v>
      </c>
      <c r="AE99" s="32">
        <f t="shared" si="39"/>
        <v>0</v>
      </c>
      <c r="AF99" s="35">
        <v>0</v>
      </c>
      <c r="AG99" s="32">
        <f t="shared" si="40"/>
        <v>0</v>
      </c>
      <c r="AH99" s="42"/>
      <c r="AI99" s="42"/>
    </row>
    <row r="100" spans="1:35" x14ac:dyDescent="0.25">
      <c r="A100" s="93">
        <f t="shared" si="44"/>
        <v>84</v>
      </c>
      <c r="B100" s="96" t="s">
        <v>125</v>
      </c>
      <c r="C100" s="34">
        <v>0</v>
      </c>
      <c r="D100" s="35">
        <v>0</v>
      </c>
      <c r="E100" s="32">
        <f t="shared" si="23"/>
        <v>0</v>
      </c>
      <c r="F100" s="35">
        <v>0</v>
      </c>
      <c r="G100" s="32">
        <f t="shared" si="24"/>
        <v>0</v>
      </c>
      <c r="H100" s="106">
        <f t="shared" si="42"/>
        <v>0</v>
      </c>
      <c r="I100" s="32">
        <f t="shared" si="26"/>
        <v>0</v>
      </c>
      <c r="J100" s="32">
        <f t="shared" si="27"/>
        <v>0</v>
      </c>
      <c r="K100" s="35">
        <v>0</v>
      </c>
      <c r="L100" s="32">
        <f t="shared" si="28"/>
        <v>0</v>
      </c>
      <c r="M100" s="35">
        <v>0</v>
      </c>
      <c r="N100" s="32">
        <f t="shared" si="29"/>
        <v>0</v>
      </c>
      <c r="O100" s="35">
        <f t="shared" si="43"/>
        <v>0</v>
      </c>
      <c r="P100" s="32">
        <f t="shared" si="31"/>
        <v>0</v>
      </c>
      <c r="Q100" s="35">
        <v>0</v>
      </c>
      <c r="R100" s="32">
        <f t="shared" si="32"/>
        <v>0</v>
      </c>
      <c r="S100" s="35">
        <v>0</v>
      </c>
      <c r="T100" s="32">
        <f t="shared" si="33"/>
        <v>0</v>
      </c>
      <c r="U100" s="35">
        <v>0</v>
      </c>
      <c r="V100" s="32">
        <f t="shared" si="34"/>
        <v>0</v>
      </c>
      <c r="W100" s="35">
        <v>0</v>
      </c>
      <c r="X100" s="32">
        <f t="shared" si="35"/>
        <v>0</v>
      </c>
      <c r="Y100" s="35">
        <v>0</v>
      </c>
      <c r="Z100" s="32">
        <f t="shared" si="36"/>
        <v>0</v>
      </c>
      <c r="AA100" s="35">
        <v>0</v>
      </c>
      <c r="AB100" s="32">
        <f t="shared" si="37"/>
        <v>0</v>
      </c>
      <c r="AC100" s="32">
        <f t="shared" si="38"/>
        <v>0</v>
      </c>
      <c r="AD100" s="35">
        <v>0</v>
      </c>
      <c r="AE100" s="32">
        <f t="shared" si="39"/>
        <v>0</v>
      </c>
      <c r="AF100" s="35">
        <v>0</v>
      </c>
      <c r="AG100" s="32">
        <f t="shared" si="40"/>
        <v>0</v>
      </c>
      <c r="AH100" s="42"/>
      <c r="AI100" s="42"/>
    </row>
    <row r="101" spans="1:35" x14ac:dyDescent="0.25">
      <c r="A101" s="93">
        <f t="shared" si="44"/>
        <v>85</v>
      </c>
      <c r="B101" s="96" t="s">
        <v>126</v>
      </c>
      <c r="C101" s="34">
        <v>0</v>
      </c>
      <c r="D101" s="35">
        <v>0</v>
      </c>
      <c r="E101" s="32">
        <f t="shared" si="23"/>
        <v>0</v>
      </c>
      <c r="F101" s="35">
        <v>0</v>
      </c>
      <c r="G101" s="32">
        <f t="shared" si="24"/>
        <v>0</v>
      </c>
      <c r="H101" s="106">
        <f t="shared" si="42"/>
        <v>0</v>
      </c>
      <c r="I101" s="32">
        <f t="shared" si="26"/>
        <v>0</v>
      </c>
      <c r="J101" s="32">
        <f t="shared" si="27"/>
        <v>0</v>
      </c>
      <c r="K101" s="35">
        <v>0</v>
      </c>
      <c r="L101" s="32">
        <f t="shared" si="28"/>
        <v>0</v>
      </c>
      <c r="M101" s="35">
        <v>0</v>
      </c>
      <c r="N101" s="32">
        <f t="shared" si="29"/>
        <v>0</v>
      </c>
      <c r="O101" s="35">
        <f t="shared" si="43"/>
        <v>0</v>
      </c>
      <c r="P101" s="32">
        <f t="shared" si="31"/>
        <v>0</v>
      </c>
      <c r="Q101" s="35">
        <v>0</v>
      </c>
      <c r="R101" s="32">
        <f t="shared" si="32"/>
        <v>0</v>
      </c>
      <c r="S101" s="35">
        <v>0</v>
      </c>
      <c r="T101" s="32">
        <f t="shared" si="33"/>
        <v>0</v>
      </c>
      <c r="U101" s="35">
        <v>0</v>
      </c>
      <c r="V101" s="32">
        <f t="shared" si="34"/>
        <v>0</v>
      </c>
      <c r="W101" s="35">
        <v>0</v>
      </c>
      <c r="X101" s="32">
        <f t="shared" si="35"/>
        <v>0</v>
      </c>
      <c r="Y101" s="35">
        <v>0</v>
      </c>
      <c r="Z101" s="32">
        <f t="shared" si="36"/>
        <v>0</v>
      </c>
      <c r="AA101" s="35">
        <v>0</v>
      </c>
      <c r="AB101" s="32">
        <f t="shared" si="37"/>
        <v>0</v>
      </c>
      <c r="AC101" s="32">
        <f t="shared" si="38"/>
        <v>0</v>
      </c>
      <c r="AD101" s="35">
        <v>0</v>
      </c>
      <c r="AE101" s="32">
        <f t="shared" si="39"/>
        <v>0</v>
      </c>
      <c r="AF101" s="35">
        <v>0</v>
      </c>
      <c r="AG101" s="32">
        <f t="shared" si="40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41"/>
      <c r="I103" s="57"/>
      <c r="J103" s="57"/>
      <c r="K103" s="58"/>
      <c r="L103" s="57"/>
      <c r="M103" s="58"/>
      <c r="N103" s="57"/>
      <c r="O103" s="35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41"/>
      <c r="I104" s="57"/>
      <c r="J104" s="57"/>
      <c r="K104" s="58"/>
      <c r="L104" s="57"/>
      <c r="M104" s="58"/>
      <c r="N104" s="57"/>
      <c r="O104" s="35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AG5:AG6"/>
    <mergeCell ref="Y5:Y6"/>
    <mergeCell ref="AD4:AD6"/>
    <mergeCell ref="W5:W6"/>
    <mergeCell ref="X5:X6"/>
    <mergeCell ref="W2:X4"/>
    <mergeCell ref="AF3:AG4"/>
    <mergeCell ref="AD3:AE3"/>
    <mergeCell ref="AE4:AE6"/>
    <mergeCell ref="AA3:AA6"/>
    <mergeCell ref="AB3:AB6"/>
    <mergeCell ref="AC3:AC6"/>
    <mergeCell ref="Y2:AC2"/>
    <mergeCell ref="Y3:Z4"/>
    <mergeCell ref="AF5:AF6"/>
    <mergeCell ref="Z5:Z6"/>
    <mergeCell ref="A1:AI1"/>
    <mergeCell ref="F5:F6"/>
    <mergeCell ref="G5:G6"/>
    <mergeCell ref="Q5:Q6"/>
    <mergeCell ref="R5:R6"/>
    <mergeCell ref="S5:S6"/>
    <mergeCell ref="T5:T6"/>
    <mergeCell ref="AD2:AG2"/>
    <mergeCell ref="H3:H6"/>
    <mergeCell ref="I3:I6"/>
    <mergeCell ref="K4:K6"/>
    <mergeCell ref="L4:L6"/>
    <mergeCell ref="M4:M6"/>
    <mergeCell ref="N4:N6"/>
    <mergeCell ref="O3:R3"/>
    <mergeCell ref="S3:T4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4:O6"/>
    <mergeCell ref="P4:P6"/>
    <mergeCell ref="Q4:R4"/>
    <mergeCell ref="J3:J6"/>
    <mergeCell ref="U5:U6"/>
    <mergeCell ref="V5:V6"/>
    <mergeCell ref="U3:V4"/>
    <mergeCell ref="K3:L3"/>
    <mergeCell ref="M3:N3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1" firstPageNumber="102" fitToHeight="2" orientation="landscape" useFirstPageNumber="1" r:id="rId1"/>
  <headerFooter scaleWithDoc="0">
    <oddHeader>&amp;R&amp;P</oddHeader>
    <oddFooter>&amp;R&amp;P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P80" activePane="bottomRight" state="frozen"/>
      <selection activeCell="D2" sqref="D2:D6"/>
      <selection pane="topRight" activeCell="D2" sqref="D2:D6"/>
      <selection pane="bottomLeft" activeCell="D2" sqref="D2:D6"/>
      <selection pane="bottomRight" activeCell="AG81" sqref="AG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196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216" t="s">
        <v>0</v>
      </c>
      <c r="B2" s="183" t="s">
        <v>1</v>
      </c>
      <c r="C2" s="217" t="s">
        <v>2</v>
      </c>
      <c r="D2" s="220" t="s">
        <v>3</v>
      </c>
      <c r="E2" s="217" t="s">
        <v>4</v>
      </c>
      <c r="F2" s="223" t="s">
        <v>9</v>
      </c>
      <c r="G2" s="224"/>
      <c r="H2" s="229" t="s">
        <v>5</v>
      </c>
      <c r="I2" s="230"/>
      <c r="J2" s="230"/>
      <c r="K2" s="230"/>
      <c r="L2" s="230"/>
      <c r="M2" s="230"/>
      <c r="N2" s="231"/>
      <c r="O2" s="273" t="s">
        <v>6</v>
      </c>
      <c r="P2" s="274"/>
      <c r="Q2" s="274"/>
      <c r="R2" s="275"/>
      <c r="S2" s="235" t="s">
        <v>8</v>
      </c>
      <c r="T2" s="236"/>
      <c r="U2" s="236"/>
      <c r="V2" s="237"/>
      <c r="W2" s="223" t="s">
        <v>7</v>
      </c>
      <c r="X2" s="224"/>
      <c r="Y2" s="165" t="s">
        <v>10</v>
      </c>
      <c r="Z2" s="166"/>
      <c r="AA2" s="166"/>
      <c r="AB2" s="166"/>
      <c r="AC2" s="167"/>
      <c r="AD2" s="165" t="s">
        <v>11</v>
      </c>
      <c r="AE2" s="166"/>
      <c r="AF2" s="166"/>
      <c r="AG2" s="167"/>
      <c r="AH2" s="42"/>
      <c r="AI2" s="42"/>
    </row>
    <row r="3" spans="1:35" ht="15" customHeight="1" x14ac:dyDescent="0.25">
      <c r="A3" s="184"/>
      <c r="B3" s="184"/>
      <c r="C3" s="218"/>
      <c r="D3" s="221"/>
      <c r="E3" s="218"/>
      <c r="F3" s="225"/>
      <c r="G3" s="226"/>
      <c r="H3" s="216" t="s">
        <v>12</v>
      </c>
      <c r="I3" s="270" t="s">
        <v>13</v>
      </c>
      <c r="J3" s="270" t="s">
        <v>14</v>
      </c>
      <c r="K3" s="238" t="s">
        <v>15</v>
      </c>
      <c r="L3" s="239"/>
      <c r="M3" s="238" t="s">
        <v>16</v>
      </c>
      <c r="N3" s="239"/>
      <c r="O3" s="276" t="s">
        <v>17</v>
      </c>
      <c r="P3" s="277"/>
      <c r="Q3" s="277"/>
      <c r="R3" s="278"/>
      <c r="S3" s="243" t="s">
        <v>18</v>
      </c>
      <c r="T3" s="244"/>
      <c r="U3" s="223" t="s">
        <v>19</v>
      </c>
      <c r="V3" s="224"/>
      <c r="W3" s="225"/>
      <c r="X3" s="226"/>
      <c r="Y3" s="261" t="s">
        <v>20</v>
      </c>
      <c r="Z3" s="262"/>
      <c r="AA3" s="258" t="s">
        <v>21</v>
      </c>
      <c r="AB3" s="282" t="s">
        <v>22</v>
      </c>
      <c r="AC3" s="191" t="s">
        <v>23</v>
      </c>
      <c r="AD3" s="253" t="s">
        <v>20</v>
      </c>
      <c r="AE3" s="254"/>
      <c r="AF3" s="223" t="s">
        <v>24</v>
      </c>
      <c r="AG3" s="224"/>
      <c r="AH3" s="42"/>
      <c r="AI3" s="42"/>
    </row>
    <row r="4" spans="1:35" ht="80.25" customHeight="1" x14ac:dyDescent="0.25">
      <c r="A4" s="184"/>
      <c r="B4" s="184"/>
      <c r="C4" s="218"/>
      <c r="D4" s="221"/>
      <c r="E4" s="218"/>
      <c r="F4" s="227"/>
      <c r="G4" s="228"/>
      <c r="H4" s="184"/>
      <c r="I4" s="271"/>
      <c r="J4" s="271"/>
      <c r="K4" s="247" t="s">
        <v>25</v>
      </c>
      <c r="L4" s="279" t="s">
        <v>22</v>
      </c>
      <c r="M4" s="247" t="s">
        <v>25</v>
      </c>
      <c r="N4" s="279" t="s">
        <v>22</v>
      </c>
      <c r="O4" s="247" t="s">
        <v>25</v>
      </c>
      <c r="P4" s="279" t="s">
        <v>22</v>
      </c>
      <c r="Q4" s="273" t="s">
        <v>26</v>
      </c>
      <c r="R4" s="275"/>
      <c r="S4" s="245"/>
      <c r="T4" s="246"/>
      <c r="U4" s="227"/>
      <c r="V4" s="228"/>
      <c r="W4" s="227"/>
      <c r="X4" s="228"/>
      <c r="Y4" s="263"/>
      <c r="Z4" s="264"/>
      <c r="AA4" s="259"/>
      <c r="AB4" s="283"/>
      <c r="AC4" s="192"/>
      <c r="AD4" s="255" t="s">
        <v>27</v>
      </c>
      <c r="AE4" s="258" t="s">
        <v>13</v>
      </c>
      <c r="AF4" s="227"/>
      <c r="AG4" s="228"/>
      <c r="AH4" s="42"/>
      <c r="AI4" s="42"/>
    </row>
    <row r="5" spans="1:35" ht="14.45" customHeight="1" x14ac:dyDescent="0.25">
      <c r="A5" s="184"/>
      <c r="B5" s="184"/>
      <c r="C5" s="218"/>
      <c r="D5" s="221"/>
      <c r="E5" s="218"/>
      <c r="F5" s="285" t="s">
        <v>25</v>
      </c>
      <c r="G5" s="279" t="s">
        <v>22</v>
      </c>
      <c r="H5" s="184"/>
      <c r="I5" s="271"/>
      <c r="J5" s="271"/>
      <c r="K5" s="248"/>
      <c r="L5" s="280"/>
      <c r="M5" s="248"/>
      <c r="N5" s="280"/>
      <c r="O5" s="248"/>
      <c r="P5" s="280"/>
      <c r="Q5" s="247" t="s">
        <v>25</v>
      </c>
      <c r="R5" s="191" t="s">
        <v>28</v>
      </c>
      <c r="S5" s="247" t="s">
        <v>25</v>
      </c>
      <c r="T5" s="279" t="s">
        <v>22</v>
      </c>
      <c r="U5" s="247" t="s">
        <v>25</v>
      </c>
      <c r="V5" s="279" t="s">
        <v>22</v>
      </c>
      <c r="W5" s="247" t="s">
        <v>25</v>
      </c>
      <c r="X5" s="279" t="s">
        <v>22</v>
      </c>
      <c r="Y5" s="247" t="s">
        <v>25</v>
      </c>
      <c r="Z5" s="279" t="s">
        <v>22</v>
      </c>
      <c r="AA5" s="259"/>
      <c r="AB5" s="283"/>
      <c r="AC5" s="192"/>
      <c r="AD5" s="256"/>
      <c r="AE5" s="259"/>
      <c r="AF5" s="247" t="s">
        <v>25</v>
      </c>
      <c r="AG5" s="279" t="s">
        <v>22</v>
      </c>
      <c r="AH5" s="42"/>
      <c r="AI5" s="42"/>
    </row>
    <row r="6" spans="1:35" ht="54" customHeight="1" x14ac:dyDescent="0.25">
      <c r="A6" s="185"/>
      <c r="B6" s="185"/>
      <c r="C6" s="219"/>
      <c r="D6" s="222"/>
      <c r="E6" s="219"/>
      <c r="F6" s="286"/>
      <c r="G6" s="281"/>
      <c r="H6" s="185"/>
      <c r="I6" s="272"/>
      <c r="J6" s="272"/>
      <c r="K6" s="249"/>
      <c r="L6" s="281"/>
      <c r="M6" s="249"/>
      <c r="N6" s="281"/>
      <c r="O6" s="249"/>
      <c r="P6" s="281"/>
      <c r="Q6" s="249"/>
      <c r="R6" s="193"/>
      <c r="S6" s="249"/>
      <c r="T6" s="281"/>
      <c r="U6" s="249"/>
      <c r="V6" s="281"/>
      <c r="W6" s="249"/>
      <c r="X6" s="281"/>
      <c r="Y6" s="249"/>
      <c r="Z6" s="281"/>
      <c r="AA6" s="260"/>
      <c r="AB6" s="284"/>
      <c r="AC6" s="193"/>
      <c r="AD6" s="257"/>
      <c r="AE6" s="260"/>
      <c r="AF6" s="249"/>
      <c r="AG6" s="281"/>
      <c r="AH6" s="42"/>
      <c r="AI6" s="42"/>
    </row>
    <row r="7" spans="1:35" ht="14.45" customHeight="1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17012.650000000001</v>
      </c>
      <c r="D8" s="65">
        <f>D9+D21+D40+D55+D72+D79+D90+D64+D102</f>
        <v>15921</v>
      </c>
      <c r="E8" s="62">
        <f>IF(C8=0,0,D8/C8*100)</f>
        <v>93.583304188353949</v>
      </c>
      <c r="F8" s="65">
        <f>F9+F21+F40+F55+F72+F79+F90+F64+F102</f>
        <v>1967</v>
      </c>
      <c r="G8" s="62">
        <f>IF(D8=0,0,F8/D8*100)</f>
        <v>12.354751585955656</v>
      </c>
      <c r="H8" s="65">
        <f>H9+H21+H40+H55+H72+H79+H90+H64+H102</f>
        <v>14330</v>
      </c>
      <c r="I8" s="62">
        <f>IF(D8=0,0,H8/D8*100)</f>
        <v>90.006909113749131</v>
      </c>
      <c r="J8" s="62">
        <f>IF(C8=0,0,H8/C8*100)</f>
        <v>84.231439546455135</v>
      </c>
      <c r="K8" s="65">
        <f>K9+K21+K40+K55+K72+K79+K90+K64+K102</f>
        <v>7903</v>
      </c>
      <c r="L8" s="62">
        <f>IF(D8=0,0,K8/D8*100)</f>
        <v>49.638841781295149</v>
      </c>
      <c r="M8" s="65">
        <f>M9+M21+M40+M55+M72+M79+M90+M64+M102</f>
        <v>6427</v>
      </c>
      <c r="N8" s="62">
        <f>IF(D8=0,0,M8/D8*100)</f>
        <v>40.368067332453997</v>
      </c>
      <c r="O8" s="65">
        <f>O9+O21+O40+O55+O72+O79+O90+O64+O102</f>
        <v>1591</v>
      </c>
      <c r="P8" s="62">
        <f>IF(D8=0,0,O8/D8*100)</f>
        <v>9.9930908862508634</v>
      </c>
      <c r="Q8" s="65">
        <f>Q9+Q21+Q40+Q55+Q72+Q79+Q90+Q64+Q102</f>
        <v>107</v>
      </c>
      <c r="R8" s="62">
        <f>IF(O8=0,0,Q8/O8*100)</f>
        <v>6.7253299811439344</v>
      </c>
      <c r="S8" s="65">
        <f>S9+S21+S40+S55+S72+S79+S90+S64+S102</f>
        <v>2034</v>
      </c>
      <c r="T8" s="62">
        <f>IF(D8=0,0,S8/D8*100)</f>
        <v>12.775579423403052</v>
      </c>
      <c r="U8" s="65">
        <f>U9+U21+U40+U55+U72+U79+U90+U64+U102</f>
        <v>1341</v>
      </c>
      <c r="V8" s="62">
        <f>IF(D8=0,0,U8/D8*100)</f>
        <v>8.4228377614471448</v>
      </c>
      <c r="W8" s="65">
        <f>W9+W21+W40+W55+W72+W79+W90+W64+W102</f>
        <v>599</v>
      </c>
      <c r="X8" s="62">
        <f>IF(D8=0,0,W8/D8*100)</f>
        <v>3.7623264870297093</v>
      </c>
      <c r="Y8" s="65">
        <f>Y9+Y21+Y40+Y55+Y72+Y79+Y90+Y64+Y102</f>
        <v>2398</v>
      </c>
      <c r="Z8" s="62">
        <f>IF(D8=0,0,Y8/D8*100)</f>
        <v>15.061867973117266</v>
      </c>
      <c r="AA8" s="65">
        <f>AA9+AA21+AA40+AA55+AA72+AA79+AA90+AA64+AA102</f>
        <v>288</v>
      </c>
      <c r="AB8" s="62">
        <f>IF(D8=0,0,AA8/D8*100)</f>
        <v>1.8089315997738835</v>
      </c>
      <c r="AC8" s="62">
        <f>IF(Y8=0,0,AA8/Y8*100)</f>
        <v>12.010008340283569</v>
      </c>
      <c r="AD8" s="65">
        <f>AD9+AD21+AD40+AD55+AD72+AD79+AD90+AD64+AD102</f>
        <v>1828</v>
      </c>
      <c r="AE8" s="62">
        <f>IF(D8=0,0,AD8/D8*100)</f>
        <v>11.481690848564789</v>
      </c>
      <c r="AF8" s="65">
        <f>AF9+AF21+AF40+AF55+AF72+AF79+AF90+AF64+AF102</f>
        <v>14</v>
      </c>
      <c r="AG8" s="60">
        <f>IF(D8=0,0,AF8/D8*100)</f>
        <v>8.7934174989008226E-2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771.75</v>
      </c>
      <c r="D9" s="10">
        <f>SUM(D10:D20)</f>
        <v>691</v>
      </c>
      <c r="E9" s="43">
        <f>IF(C9=0,0,D9/C9*100)</f>
        <v>89.536767087787496</v>
      </c>
      <c r="F9" s="10">
        <f>SUM(F10:F20)</f>
        <v>109</v>
      </c>
      <c r="G9" s="43">
        <f>IF(D9=0,0,F9/D9*100)</f>
        <v>15.774240231548481</v>
      </c>
      <c r="H9" s="61">
        <f>SUM(H10:H20)</f>
        <v>630</v>
      </c>
      <c r="I9" s="43">
        <f>IF(D9=0,0,H9/D9*100)</f>
        <v>91.172214182344419</v>
      </c>
      <c r="J9" s="43">
        <f>IF(C9=0,0,H9/C9*100)</f>
        <v>81.632653061224488</v>
      </c>
      <c r="K9" s="10">
        <f>SUM(K10:K20)</f>
        <v>351</v>
      </c>
      <c r="L9" s="43">
        <f>IF(D9=0,0,K9/D9*100)</f>
        <v>50.795947901591902</v>
      </c>
      <c r="M9" s="10">
        <f>SUM(M10:M20)</f>
        <v>279</v>
      </c>
      <c r="N9" s="43">
        <f>IF(D9=0,0,M9/D9*100)</f>
        <v>40.376266280752532</v>
      </c>
      <c r="O9" s="10">
        <f>SUM(O10:O20)</f>
        <v>61</v>
      </c>
      <c r="P9" s="43">
        <f>IF(D9=0,0,O9/D9*100)</f>
        <v>8.8277858176555721</v>
      </c>
      <c r="Q9" s="10">
        <f>SUM(Q10:Q20)</f>
        <v>8</v>
      </c>
      <c r="R9" s="43">
        <f>IF(O9=0,0,Q9/O9*100)</f>
        <v>13.114754098360656</v>
      </c>
      <c r="S9" s="10">
        <f>SUM(S10:S20)</f>
        <v>93</v>
      </c>
      <c r="T9" s="43">
        <f>IF(D9=0,0,S9/D9*100)</f>
        <v>13.458755426917509</v>
      </c>
      <c r="U9" s="10">
        <f>SUM(U10:U20)</f>
        <v>85</v>
      </c>
      <c r="V9" s="43">
        <f>IF(D9=0,0,U9/D9*100)</f>
        <v>12.301013024602025</v>
      </c>
      <c r="W9" s="10">
        <f>SUM(W10:W20)</f>
        <v>31</v>
      </c>
      <c r="X9" s="43">
        <f>IF(D9=0,0,W9/D9*100)</f>
        <v>4.4862518089725034</v>
      </c>
      <c r="Y9" s="10">
        <f>SUM(Y10:Y20)</f>
        <v>116</v>
      </c>
      <c r="Z9" s="43">
        <f>IF(D9=0,0,Y9/D9*100)</f>
        <v>16.787264833574529</v>
      </c>
      <c r="AA9" s="10">
        <f>SUM(AA10:AA20)</f>
        <v>4</v>
      </c>
      <c r="AB9" s="43">
        <f>IF(D9=0,0,AA9/D9*100)</f>
        <v>0.57887120115774238</v>
      </c>
      <c r="AC9" s="43">
        <f>IF(Y9=0,0,AA9/Y9*100)</f>
        <v>3.4482758620689653</v>
      </c>
      <c r="AD9" s="10">
        <f>SUM(AD10:AD20)</f>
        <v>90</v>
      </c>
      <c r="AE9" s="43">
        <f>IF(D9=0,0,AD9/D9*100)</f>
        <v>13.024602026049203</v>
      </c>
      <c r="AF9" s="10">
        <f>SUM(AF10:AF20)</f>
        <v>4</v>
      </c>
      <c r="AG9" s="43">
        <f>IF(D9=0,0,AF9/D9*100)</f>
        <v>0.57887120115774238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15</v>
      </c>
      <c r="D10" s="35">
        <v>15</v>
      </c>
      <c r="E10" s="32">
        <f>IF(C10=0,0,D10/C10*100)</f>
        <v>100</v>
      </c>
      <c r="F10" s="35">
        <v>6</v>
      </c>
      <c r="G10" s="32">
        <f>IF(D10=0,0,F10/D10*100)</f>
        <v>40</v>
      </c>
      <c r="H10" s="106">
        <f>K10+M10</f>
        <v>13</v>
      </c>
      <c r="I10" s="32">
        <f>IF(D10=0,0,H10/D10*100)</f>
        <v>86.666666666666671</v>
      </c>
      <c r="J10" s="32">
        <f>IF(C10=0,0,H10/C10*100)</f>
        <v>86.666666666666671</v>
      </c>
      <c r="K10" s="35">
        <v>8</v>
      </c>
      <c r="L10" s="32">
        <f>IF(D10=0,0,K10/D10*100)</f>
        <v>53.333333333333336</v>
      </c>
      <c r="M10" s="35">
        <v>5</v>
      </c>
      <c r="N10" s="32">
        <f>IF(D10=0,0,M10/D10*100)</f>
        <v>33.333333333333329</v>
      </c>
      <c r="O10" s="35">
        <f>D10-H10</f>
        <v>2</v>
      </c>
      <c r="P10" s="32">
        <f>IF(D10=0,0,O10/D10*100)</f>
        <v>13.333333333333334</v>
      </c>
      <c r="Q10" s="35">
        <v>0</v>
      </c>
      <c r="R10" s="32">
        <f>IF(O10=0,0,Q10/O10*100)</f>
        <v>0</v>
      </c>
      <c r="S10" s="35">
        <v>1</v>
      </c>
      <c r="T10" s="32">
        <f>IF(D10=0,0,S10/D10*100)</f>
        <v>6.666666666666667</v>
      </c>
      <c r="U10" s="35">
        <v>1</v>
      </c>
      <c r="V10" s="32">
        <f>IF(D10=0,0,U10/D10*100)</f>
        <v>6.666666666666667</v>
      </c>
      <c r="W10" s="35">
        <v>5</v>
      </c>
      <c r="X10" s="32">
        <f>IF(D10=0,0,W10/D10*100)</f>
        <v>33.333333333333329</v>
      </c>
      <c r="Y10" s="35">
        <v>1</v>
      </c>
      <c r="Z10" s="32">
        <f>IF(D10=0,0,Y10/D10*100)</f>
        <v>6.666666666666667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1</v>
      </c>
      <c r="AE10" s="32">
        <f>IF(D10=0,0,AD10/D10*100)</f>
        <v>6.666666666666667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75</v>
      </c>
      <c r="D11" s="35">
        <v>70</v>
      </c>
      <c r="E11" s="32">
        <f>IF(C11=0,0,D11/C11*100)</f>
        <v>93.333333333333329</v>
      </c>
      <c r="F11" s="35">
        <v>27</v>
      </c>
      <c r="G11" s="32">
        <f>IF(D11=0,0,F11/D11*100)</f>
        <v>38.571428571428577</v>
      </c>
      <c r="H11" s="106">
        <f t="shared" ref="H11:H78" si="0">K11+M11</f>
        <v>64</v>
      </c>
      <c r="I11" s="32">
        <f>IF(D11=0,0,H11/D11*100)</f>
        <v>91.428571428571431</v>
      </c>
      <c r="J11" s="32">
        <f>IF(C11=0,0,H11/C11*100)</f>
        <v>85.333333333333343</v>
      </c>
      <c r="K11" s="35">
        <v>39</v>
      </c>
      <c r="L11" s="32">
        <f>IF(D11=0,0,K11/D11*100)</f>
        <v>55.714285714285715</v>
      </c>
      <c r="M11" s="35">
        <v>25</v>
      </c>
      <c r="N11" s="32">
        <f>IF(D11=0,0,M11/D11*100)</f>
        <v>35.714285714285715</v>
      </c>
      <c r="O11" s="35">
        <f t="shared" ref="O11:O20" si="1">D11-H11</f>
        <v>6</v>
      </c>
      <c r="P11" s="32">
        <f>IF(D11=0,0,O11/D11*100)</f>
        <v>8.5714285714285712</v>
      </c>
      <c r="Q11" s="35">
        <v>1</v>
      </c>
      <c r="R11" s="32">
        <f>IF(O11=0,0,Q11/O11*100)</f>
        <v>16.666666666666664</v>
      </c>
      <c r="S11" s="35">
        <v>11</v>
      </c>
      <c r="T11" s="32">
        <f>IF(D11=0,0,S11/D11*100)</f>
        <v>15.714285714285714</v>
      </c>
      <c r="U11" s="35">
        <v>8</v>
      </c>
      <c r="V11" s="32">
        <f>IF(D11=0,0,U11/D11*100)</f>
        <v>11.428571428571429</v>
      </c>
      <c r="W11" s="35">
        <v>11</v>
      </c>
      <c r="X11" s="32">
        <f>IF(D11=0,0,W11/D11*100)</f>
        <v>15.714285714285714</v>
      </c>
      <c r="Y11" s="35">
        <v>9</v>
      </c>
      <c r="Z11" s="32">
        <f>IF(D11=0,0,Y11/D11*100)</f>
        <v>12.857142857142856</v>
      </c>
      <c r="AA11" s="35">
        <v>1</v>
      </c>
      <c r="AB11" s="32">
        <f>IF(D11=0,0,AA11/D11*100)</f>
        <v>1.4285714285714286</v>
      </c>
      <c r="AC11" s="32">
        <f>IF(Y11=0,0,AA11/Y11*100)</f>
        <v>11.111111111111111</v>
      </c>
      <c r="AD11" s="35">
        <v>8</v>
      </c>
      <c r="AE11" s="32">
        <f>IF(D11=0,0,AD11/D11*100)</f>
        <v>11.428571428571429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23</v>
      </c>
      <c r="D12" s="35">
        <v>19</v>
      </c>
      <c r="E12" s="32">
        <f t="shared" ref="E12:E78" si="2">IF(C12=0,0,D12/C12*100)</f>
        <v>82.608695652173907</v>
      </c>
      <c r="F12" s="35">
        <v>4</v>
      </c>
      <c r="G12" s="32">
        <f t="shared" ref="G12:G78" si="3">IF(D12=0,0,F12/D12*100)</f>
        <v>21.052631578947366</v>
      </c>
      <c r="H12" s="106">
        <f t="shared" si="0"/>
        <v>17</v>
      </c>
      <c r="I12" s="32">
        <f t="shared" ref="I12:I78" si="4">IF(D12=0,0,H12/D12*100)</f>
        <v>89.473684210526315</v>
      </c>
      <c r="J12" s="32">
        <f t="shared" ref="J12:J78" si="5">IF(C12=0,0,H12/C12*100)</f>
        <v>73.91304347826086</v>
      </c>
      <c r="K12" s="35">
        <v>11</v>
      </c>
      <c r="L12" s="32">
        <f t="shared" ref="L12:L79" si="6">IF(D12=0,0,K12/D12*100)</f>
        <v>57.894736842105267</v>
      </c>
      <c r="M12" s="35">
        <v>6</v>
      </c>
      <c r="N12" s="32">
        <f t="shared" ref="N12:N78" si="7">IF(D12=0,0,M12/D12*100)</f>
        <v>31.578947368421051</v>
      </c>
      <c r="O12" s="35">
        <f t="shared" si="1"/>
        <v>2</v>
      </c>
      <c r="P12" s="32">
        <f t="shared" ref="P12:P78" si="8">IF(D12=0,0,O12/D12*100)</f>
        <v>10.526315789473683</v>
      </c>
      <c r="Q12" s="35">
        <v>2</v>
      </c>
      <c r="R12" s="32">
        <f t="shared" ref="R12:R79" si="9">IF(O12=0,0,Q12/O12*100)</f>
        <v>100</v>
      </c>
      <c r="S12" s="35">
        <v>7</v>
      </c>
      <c r="T12" s="32">
        <f t="shared" ref="T12:T78" si="10">IF(D12=0,0,S12/D12*100)</f>
        <v>36.84210526315789</v>
      </c>
      <c r="U12" s="35">
        <v>1</v>
      </c>
      <c r="V12" s="32">
        <f t="shared" ref="V12:V79" si="11">IF(D12=0,0,U12/D12*100)</f>
        <v>5.2631578947368416</v>
      </c>
      <c r="W12" s="35">
        <v>0</v>
      </c>
      <c r="X12" s="32">
        <f t="shared" ref="X12:X78" si="12">IF(D12=0,0,W12/D12*100)</f>
        <v>0</v>
      </c>
      <c r="Y12" s="35">
        <v>4</v>
      </c>
      <c r="Z12" s="32">
        <f t="shared" ref="Z12:Z78" si="13">IF(D12=0,0,Y12/D12*100)</f>
        <v>21.052631578947366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2</v>
      </c>
      <c r="AE12" s="32">
        <f t="shared" ref="AE12:AE79" si="16">IF(D12=0,0,AD12/D12*100)</f>
        <v>10.526315789473683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149</v>
      </c>
      <c r="D13" s="35">
        <v>134</v>
      </c>
      <c r="E13" s="32">
        <f t="shared" si="2"/>
        <v>89.932885906040269</v>
      </c>
      <c r="F13" s="35">
        <v>7</v>
      </c>
      <c r="G13" s="32">
        <f t="shared" si="3"/>
        <v>5.2238805970149249</v>
      </c>
      <c r="H13" s="106">
        <f t="shared" si="0"/>
        <v>121</v>
      </c>
      <c r="I13" s="32">
        <f t="shared" si="4"/>
        <v>90.298507462686572</v>
      </c>
      <c r="J13" s="32">
        <f t="shared" si="5"/>
        <v>81.208053691275168</v>
      </c>
      <c r="K13" s="35">
        <v>64</v>
      </c>
      <c r="L13" s="32">
        <f t="shared" si="6"/>
        <v>47.761194029850742</v>
      </c>
      <c r="M13" s="35">
        <v>57</v>
      </c>
      <c r="N13" s="32">
        <f t="shared" si="7"/>
        <v>42.537313432835823</v>
      </c>
      <c r="O13" s="35">
        <f t="shared" si="1"/>
        <v>13</v>
      </c>
      <c r="P13" s="32">
        <f t="shared" si="8"/>
        <v>9.7014925373134329</v>
      </c>
      <c r="Q13" s="35">
        <v>1</v>
      </c>
      <c r="R13" s="32">
        <f t="shared" si="9"/>
        <v>7.6923076923076925</v>
      </c>
      <c r="S13" s="35">
        <v>21</v>
      </c>
      <c r="T13" s="32">
        <f t="shared" si="10"/>
        <v>15.671641791044777</v>
      </c>
      <c r="U13" s="35">
        <v>18</v>
      </c>
      <c r="V13" s="32">
        <f t="shared" si="11"/>
        <v>13.432835820895523</v>
      </c>
      <c r="W13" s="35">
        <v>6</v>
      </c>
      <c r="X13" s="32">
        <f t="shared" si="12"/>
        <v>4.4776119402985071</v>
      </c>
      <c r="Y13" s="35">
        <v>24</v>
      </c>
      <c r="Z13" s="32">
        <f t="shared" si="13"/>
        <v>17.910447761194028</v>
      </c>
      <c r="AA13" s="35">
        <v>2</v>
      </c>
      <c r="AB13" s="32">
        <f t="shared" si="14"/>
        <v>1.4925373134328357</v>
      </c>
      <c r="AC13" s="32">
        <f t="shared" si="15"/>
        <v>8.3333333333333321</v>
      </c>
      <c r="AD13" s="35">
        <v>13</v>
      </c>
      <c r="AE13" s="32">
        <f t="shared" si="16"/>
        <v>9.7014925373134329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126.5</v>
      </c>
      <c r="D14" s="35">
        <v>107</v>
      </c>
      <c r="E14" s="32">
        <f t="shared" si="2"/>
        <v>84.584980237154156</v>
      </c>
      <c r="F14" s="35">
        <v>11</v>
      </c>
      <c r="G14" s="32">
        <f t="shared" si="3"/>
        <v>10.2803738317757</v>
      </c>
      <c r="H14" s="106">
        <f t="shared" si="0"/>
        <v>99</v>
      </c>
      <c r="I14" s="32">
        <f t="shared" si="4"/>
        <v>92.523364485981304</v>
      </c>
      <c r="J14" s="32">
        <f t="shared" si="5"/>
        <v>78.260869565217391</v>
      </c>
      <c r="K14" s="35">
        <v>41</v>
      </c>
      <c r="L14" s="32">
        <f t="shared" si="6"/>
        <v>38.31775700934579</v>
      </c>
      <c r="M14" s="35">
        <v>58</v>
      </c>
      <c r="N14" s="32">
        <f t="shared" si="7"/>
        <v>54.205607476635507</v>
      </c>
      <c r="O14" s="35">
        <f t="shared" si="1"/>
        <v>8</v>
      </c>
      <c r="P14" s="32">
        <f t="shared" si="8"/>
        <v>7.4766355140186906</v>
      </c>
      <c r="Q14" s="35">
        <v>0</v>
      </c>
      <c r="R14" s="32">
        <f t="shared" si="9"/>
        <v>0</v>
      </c>
      <c r="S14" s="35">
        <v>20</v>
      </c>
      <c r="T14" s="32">
        <f t="shared" si="10"/>
        <v>18.691588785046729</v>
      </c>
      <c r="U14" s="35">
        <v>17</v>
      </c>
      <c r="V14" s="32">
        <f t="shared" si="11"/>
        <v>15.887850467289718</v>
      </c>
      <c r="W14" s="35">
        <v>0</v>
      </c>
      <c r="X14" s="32">
        <f t="shared" si="12"/>
        <v>0</v>
      </c>
      <c r="Y14" s="35">
        <v>17</v>
      </c>
      <c r="Z14" s="32">
        <f t="shared" si="13"/>
        <v>15.887850467289718</v>
      </c>
      <c r="AA14" s="35">
        <v>0</v>
      </c>
      <c r="AB14" s="32">
        <f t="shared" si="14"/>
        <v>0</v>
      </c>
      <c r="AC14" s="32">
        <f t="shared" si="15"/>
        <v>0</v>
      </c>
      <c r="AD14" s="35">
        <v>26</v>
      </c>
      <c r="AE14" s="32">
        <f t="shared" si="16"/>
        <v>24.299065420560748</v>
      </c>
      <c r="AF14" s="35">
        <v>3</v>
      </c>
      <c r="AG14" s="32">
        <f t="shared" si="17"/>
        <v>2.8037383177570092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228</v>
      </c>
      <c r="D15" s="35">
        <v>202</v>
      </c>
      <c r="E15" s="32">
        <f t="shared" si="2"/>
        <v>88.596491228070178</v>
      </c>
      <c r="F15" s="35">
        <v>29</v>
      </c>
      <c r="G15" s="32">
        <f t="shared" si="3"/>
        <v>14.356435643564355</v>
      </c>
      <c r="H15" s="106">
        <f t="shared" si="0"/>
        <v>186</v>
      </c>
      <c r="I15" s="32">
        <f t="shared" si="4"/>
        <v>92.079207920792086</v>
      </c>
      <c r="J15" s="32">
        <f t="shared" si="5"/>
        <v>81.578947368421055</v>
      </c>
      <c r="K15" s="35">
        <v>111</v>
      </c>
      <c r="L15" s="32">
        <f t="shared" si="6"/>
        <v>54.950495049504951</v>
      </c>
      <c r="M15" s="35">
        <v>75</v>
      </c>
      <c r="N15" s="32">
        <f t="shared" si="7"/>
        <v>37.128712871287128</v>
      </c>
      <c r="O15" s="35">
        <f t="shared" si="1"/>
        <v>16</v>
      </c>
      <c r="P15" s="32">
        <f t="shared" si="8"/>
        <v>7.9207920792079207</v>
      </c>
      <c r="Q15" s="35">
        <v>2</v>
      </c>
      <c r="R15" s="32">
        <f t="shared" si="9"/>
        <v>12.5</v>
      </c>
      <c r="S15" s="35">
        <v>16</v>
      </c>
      <c r="T15" s="32">
        <f t="shared" si="10"/>
        <v>7.9207920792079207</v>
      </c>
      <c r="U15" s="35">
        <v>27</v>
      </c>
      <c r="V15" s="32">
        <f t="shared" si="11"/>
        <v>13.366336633663368</v>
      </c>
      <c r="W15" s="35">
        <v>4</v>
      </c>
      <c r="X15" s="32">
        <f t="shared" si="12"/>
        <v>1.9801980198019802</v>
      </c>
      <c r="Y15" s="35">
        <v>31</v>
      </c>
      <c r="Z15" s="32">
        <f t="shared" si="13"/>
        <v>15.346534653465346</v>
      </c>
      <c r="AA15" s="35">
        <v>1</v>
      </c>
      <c r="AB15" s="32">
        <f t="shared" si="14"/>
        <v>0.49504950495049505</v>
      </c>
      <c r="AC15" s="32">
        <f t="shared" si="15"/>
        <v>3.225806451612903</v>
      </c>
      <c r="AD15" s="35">
        <v>20</v>
      </c>
      <c r="AE15" s="32">
        <f t="shared" si="16"/>
        <v>9.9009900990099009</v>
      </c>
      <c r="AF15" s="35">
        <v>1</v>
      </c>
      <c r="AG15" s="32">
        <f t="shared" si="17"/>
        <v>0.49504950495049505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1</v>
      </c>
      <c r="D16" s="35">
        <v>1</v>
      </c>
      <c r="E16" s="32">
        <f t="shared" si="2"/>
        <v>100</v>
      </c>
      <c r="F16" s="35">
        <v>1</v>
      </c>
      <c r="G16" s="32">
        <f t="shared" si="3"/>
        <v>100</v>
      </c>
      <c r="H16" s="106">
        <f t="shared" si="0"/>
        <v>1</v>
      </c>
      <c r="I16" s="32">
        <f t="shared" si="4"/>
        <v>100</v>
      </c>
      <c r="J16" s="32">
        <f t="shared" si="5"/>
        <v>100</v>
      </c>
      <c r="K16" s="35">
        <v>0</v>
      </c>
      <c r="L16" s="32">
        <f t="shared" si="6"/>
        <v>0</v>
      </c>
      <c r="M16" s="35">
        <v>1</v>
      </c>
      <c r="N16" s="32">
        <f t="shared" si="7"/>
        <v>100</v>
      </c>
      <c r="O16" s="35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50</v>
      </c>
      <c r="D17" s="35">
        <v>42</v>
      </c>
      <c r="E17" s="32">
        <f t="shared" si="2"/>
        <v>84</v>
      </c>
      <c r="F17" s="35">
        <v>21</v>
      </c>
      <c r="G17" s="32">
        <f t="shared" si="3"/>
        <v>50</v>
      </c>
      <c r="H17" s="106">
        <f t="shared" si="0"/>
        <v>37</v>
      </c>
      <c r="I17" s="32">
        <f t="shared" si="4"/>
        <v>88.095238095238088</v>
      </c>
      <c r="J17" s="32">
        <f t="shared" si="5"/>
        <v>74</v>
      </c>
      <c r="K17" s="35">
        <v>31</v>
      </c>
      <c r="L17" s="32">
        <f t="shared" si="6"/>
        <v>73.80952380952381</v>
      </c>
      <c r="M17" s="35">
        <v>6</v>
      </c>
      <c r="N17" s="32">
        <f t="shared" si="7"/>
        <v>14.285714285714285</v>
      </c>
      <c r="O17" s="35">
        <f t="shared" si="1"/>
        <v>5</v>
      </c>
      <c r="P17" s="32">
        <f t="shared" si="8"/>
        <v>11.904761904761903</v>
      </c>
      <c r="Q17" s="35">
        <v>0</v>
      </c>
      <c r="R17" s="32">
        <f t="shared" si="9"/>
        <v>0</v>
      </c>
      <c r="S17" s="35">
        <v>3</v>
      </c>
      <c r="T17" s="32">
        <f t="shared" si="10"/>
        <v>7.1428571428571423</v>
      </c>
      <c r="U17" s="35">
        <v>1</v>
      </c>
      <c r="V17" s="32">
        <f t="shared" si="11"/>
        <v>2.3809523809523809</v>
      </c>
      <c r="W17" s="35">
        <v>0</v>
      </c>
      <c r="X17" s="32">
        <f t="shared" si="12"/>
        <v>0</v>
      </c>
      <c r="Y17" s="35">
        <v>5</v>
      </c>
      <c r="Z17" s="32">
        <f t="shared" si="13"/>
        <v>11.904761904761903</v>
      </c>
      <c r="AA17" s="35">
        <v>0</v>
      </c>
      <c r="AB17" s="32">
        <f t="shared" si="14"/>
        <v>0</v>
      </c>
      <c r="AC17" s="32">
        <f t="shared" si="15"/>
        <v>0</v>
      </c>
      <c r="AD17" s="35">
        <v>8</v>
      </c>
      <c r="AE17" s="32">
        <f t="shared" si="16"/>
        <v>19.047619047619047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56</v>
      </c>
      <c r="D18" s="35">
        <v>53</v>
      </c>
      <c r="E18" s="32">
        <f t="shared" si="2"/>
        <v>94.642857142857139</v>
      </c>
      <c r="F18" s="35">
        <v>3</v>
      </c>
      <c r="G18" s="32">
        <f t="shared" si="3"/>
        <v>5.6603773584905666</v>
      </c>
      <c r="H18" s="106">
        <f t="shared" si="0"/>
        <v>49</v>
      </c>
      <c r="I18" s="32">
        <f t="shared" si="4"/>
        <v>92.452830188679243</v>
      </c>
      <c r="J18" s="32">
        <f t="shared" si="5"/>
        <v>87.5</v>
      </c>
      <c r="K18" s="35">
        <v>28</v>
      </c>
      <c r="L18" s="32">
        <f t="shared" si="6"/>
        <v>52.830188679245282</v>
      </c>
      <c r="M18" s="35">
        <v>21</v>
      </c>
      <c r="N18" s="32">
        <f t="shared" si="7"/>
        <v>39.622641509433961</v>
      </c>
      <c r="O18" s="35">
        <f t="shared" si="1"/>
        <v>4</v>
      </c>
      <c r="P18" s="32">
        <f t="shared" si="8"/>
        <v>7.5471698113207548</v>
      </c>
      <c r="Q18" s="35">
        <v>0</v>
      </c>
      <c r="R18" s="32">
        <f t="shared" si="9"/>
        <v>0</v>
      </c>
      <c r="S18" s="35">
        <v>8</v>
      </c>
      <c r="T18" s="32">
        <f t="shared" si="10"/>
        <v>15.09433962264151</v>
      </c>
      <c r="U18" s="35">
        <v>5</v>
      </c>
      <c r="V18" s="32">
        <f t="shared" si="11"/>
        <v>9.433962264150944</v>
      </c>
      <c r="W18" s="35">
        <v>4</v>
      </c>
      <c r="X18" s="32">
        <f t="shared" si="12"/>
        <v>7.5471698113207548</v>
      </c>
      <c r="Y18" s="35">
        <v>15</v>
      </c>
      <c r="Z18" s="32">
        <f t="shared" si="13"/>
        <v>28.30188679245283</v>
      </c>
      <c r="AA18" s="35">
        <v>0</v>
      </c>
      <c r="AB18" s="32">
        <f t="shared" si="14"/>
        <v>0</v>
      </c>
      <c r="AC18" s="32">
        <f t="shared" si="15"/>
        <v>0</v>
      </c>
      <c r="AD18" s="35">
        <v>8</v>
      </c>
      <c r="AE18" s="32">
        <f t="shared" si="16"/>
        <v>15.09433962264151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44</v>
      </c>
      <c r="D19" s="35">
        <v>43</v>
      </c>
      <c r="E19" s="32">
        <f t="shared" si="2"/>
        <v>97.727272727272734</v>
      </c>
      <c r="F19" s="35">
        <v>0</v>
      </c>
      <c r="G19" s="32">
        <f t="shared" si="3"/>
        <v>0</v>
      </c>
      <c r="H19" s="106">
        <f t="shared" si="0"/>
        <v>38</v>
      </c>
      <c r="I19" s="32">
        <f t="shared" si="4"/>
        <v>88.372093023255815</v>
      </c>
      <c r="J19" s="32">
        <f t="shared" si="5"/>
        <v>86.36363636363636</v>
      </c>
      <c r="K19" s="35">
        <v>15</v>
      </c>
      <c r="L19" s="32">
        <f t="shared" si="6"/>
        <v>34.883720930232556</v>
      </c>
      <c r="M19" s="35">
        <v>23</v>
      </c>
      <c r="N19" s="32">
        <f t="shared" si="7"/>
        <v>53.488372093023251</v>
      </c>
      <c r="O19" s="35">
        <f t="shared" si="1"/>
        <v>5</v>
      </c>
      <c r="P19" s="32">
        <f t="shared" si="8"/>
        <v>11.627906976744185</v>
      </c>
      <c r="Q19" s="35">
        <v>2</v>
      </c>
      <c r="R19" s="32">
        <f t="shared" si="9"/>
        <v>40</v>
      </c>
      <c r="S19" s="35">
        <v>5</v>
      </c>
      <c r="T19" s="32">
        <f t="shared" si="10"/>
        <v>11.627906976744185</v>
      </c>
      <c r="U19" s="35">
        <v>4</v>
      </c>
      <c r="V19" s="32">
        <f t="shared" si="11"/>
        <v>9.3023255813953494</v>
      </c>
      <c r="W19" s="35">
        <v>1</v>
      </c>
      <c r="X19" s="32">
        <f t="shared" si="12"/>
        <v>2.3255813953488373</v>
      </c>
      <c r="Y19" s="35">
        <v>10</v>
      </c>
      <c r="Z19" s="32">
        <f t="shared" si="13"/>
        <v>23.255813953488371</v>
      </c>
      <c r="AA19" s="35">
        <v>0</v>
      </c>
      <c r="AB19" s="32">
        <f t="shared" si="14"/>
        <v>0</v>
      </c>
      <c r="AC19" s="32">
        <f t="shared" si="15"/>
        <v>0</v>
      </c>
      <c r="AD19" s="35">
        <v>4</v>
      </c>
      <c r="AE19" s="32">
        <f t="shared" si="16"/>
        <v>9.3023255813953494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4.25</v>
      </c>
      <c r="D20" s="35">
        <v>5</v>
      </c>
      <c r="E20" s="32">
        <f t="shared" si="2"/>
        <v>117.64705882352942</v>
      </c>
      <c r="F20" s="35">
        <v>0</v>
      </c>
      <c r="G20" s="32">
        <f t="shared" si="3"/>
        <v>0</v>
      </c>
      <c r="H20" s="106">
        <f t="shared" si="0"/>
        <v>5</v>
      </c>
      <c r="I20" s="32">
        <f t="shared" si="4"/>
        <v>100</v>
      </c>
      <c r="J20" s="32">
        <f t="shared" si="5"/>
        <v>117.64705882352942</v>
      </c>
      <c r="K20" s="35">
        <v>3</v>
      </c>
      <c r="L20" s="32">
        <f t="shared" si="6"/>
        <v>60</v>
      </c>
      <c r="M20" s="35">
        <v>2</v>
      </c>
      <c r="N20" s="32">
        <f t="shared" si="7"/>
        <v>40</v>
      </c>
      <c r="O20" s="35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1</v>
      </c>
      <c r="T20" s="32">
        <f t="shared" si="10"/>
        <v>20</v>
      </c>
      <c r="U20" s="35">
        <v>3</v>
      </c>
      <c r="V20" s="32">
        <f t="shared" si="11"/>
        <v>60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5185.5</v>
      </c>
      <c r="D21" s="10">
        <f>SUM(D22:D39)</f>
        <v>4904</v>
      </c>
      <c r="E21" s="43">
        <f>IF(C21=0,0,D21/C21*100)</f>
        <v>94.571401022080806</v>
      </c>
      <c r="F21" s="10">
        <f>SUM(F22:F39)</f>
        <v>694</v>
      </c>
      <c r="G21" s="43">
        <f>IF(D21=0,0,F21/D21*100)</f>
        <v>14.151712887438824</v>
      </c>
      <c r="H21" s="61">
        <f>SUM(H22:H39)</f>
        <v>4571</v>
      </c>
      <c r="I21" s="43">
        <f>IF(D21=0,0,H21/D21*100)</f>
        <v>93.209624796084839</v>
      </c>
      <c r="J21" s="43">
        <f>IF(C21=0,0,H21/C21*100)</f>
        <v>88.14964805708226</v>
      </c>
      <c r="K21" s="10">
        <f>SUM(K22:K39)</f>
        <v>2706</v>
      </c>
      <c r="L21" s="43">
        <f>IF(D21=0,0,K21/D21*100)</f>
        <v>55.179445350734092</v>
      </c>
      <c r="M21" s="10">
        <f>SUM(M22:M39)</f>
        <v>1865</v>
      </c>
      <c r="N21" s="43">
        <f>IF(D21=0,0,M21/D21*100)</f>
        <v>38.030179445350733</v>
      </c>
      <c r="O21" s="10">
        <f>SUM(O22:O39)</f>
        <v>333</v>
      </c>
      <c r="P21" s="43">
        <f>IF(D21=0,0,O21/D21*100)</f>
        <v>6.790375203915171</v>
      </c>
      <c r="Q21" s="10">
        <f>SUM(Q22:Q39)</f>
        <v>23</v>
      </c>
      <c r="R21" s="43">
        <f t="shared" si="9"/>
        <v>6.9069069069069062</v>
      </c>
      <c r="S21" s="10">
        <f>SUM(S22:S39)</f>
        <v>682</v>
      </c>
      <c r="T21" s="43">
        <f>IF(D21=0,0,S21/D21*100)</f>
        <v>13.907014681892333</v>
      </c>
      <c r="U21" s="10">
        <f>SUM(U22:U39)</f>
        <v>423</v>
      </c>
      <c r="V21" s="43">
        <f t="shared" si="11"/>
        <v>8.625611745513865</v>
      </c>
      <c r="W21" s="10">
        <f>SUM(W22:W39)</f>
        <v>146</v>
      </c>
      <c r="X21" s="43">
        <f>IF(D21=0,0,W21/D21*100)</f>
        <v>2.9771615008156607</v>
      </c>
      <c r="Y21" s="10">
        <f>SUM(Y22:Y39)</f>
        <v>853</v>
      </c>
      <c r="Z21" s="43">
        <f>IF(D21=0,0,Y21/D21*100)</f>
        <v>17.393964110929851</v>
      </c>
      <c r="AA21" s="10">
        <f>SUM(AA22:AA39)</f>
        <v>57</v>
      </c>
      <c r="AB21" s="43">
        <f>IF(D21=0,0,AA21/D21*100)</f>
        <v>1.16231647634584</v>
      </c>
      <c r="AC21" s="43">
        <f>IF(Y21=0,0,AA21/Y21*100)</f>
        <v>6.6822977725674093</v>
      </c>
      <c r="AD21" s="10">
        <f>SUM(AD22:AD39)</f>
        <v>553</v>
      </c>
      <c r="AE21" s="43">
        <f t="shared" si="16"/>
        <v>11.276508972267536</v>
      </c>
      <c r="AF21" s="10">
        <f>SUM(AF22:AF39)</f>
        <v>3</v>
      </c>
      <c r="AG21" s="43">
        <f>IF(D21=0,0,AF21/D21*100)</f>
        <v>6.1174551386623158E-2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895</v>
      </c>
      <c r="D22" s="35">
        <v>865</v>
      </c>
      <c r="E22" s="32">
        <f t="shared" si="2"/>
        <v>96.648044692737429</v>
      </c>
      <c r="F22" s="35">
        <v>104</v>
      </c>
      <c r="G22" s="32">
        <f t="shared" si="3"/>
        <v>12.023121387283236</v>
      </c>
      <c r="H22" s="106">
        <f t="shared" si="0"/>
        <v>830</v>
      </c>
      <c r="I22" s="32">
        <f t="shared" si="4"/>
        <v>95.95375722543352</v>
      </c>
      <c r="J22" s="32">
        <f t="shared" si="5"/>
        <v>92.737430167597765</v>
      </c>
      <c r="K22" s="35">
        <v>608</v>
      </c>
      <c r="L22" s="32">
        <f t="shared" si="6"/>
        <v>70.289017341040463</v>
      </c>
      <c r="M22" s="35">
        <v>222</v>
      </c>
      <c r="N22" s="32">
        <f t="shared" si="7"/>
        <v>25.664739884393061</v>
      </c>
      <c r="O22" s="35">
        <f t="shared" ref="O22:O39" si="18">D22-H22</f>
        <v>35</v>
      </c>
      <c r="P22" s="32">
        <f t="shared" si="8"/>
        <v>4.0462427745664744</v>
      </c>
      <c r="Q22" s="35">
        <v>4</v>
      </c>
      <c r="R22" s="32">
        <f t="shared" si="9"/>
        <v>11.428571428571429</v>
      </c>
      <c r="S22" s="35">
        <v>158</v>
      </c>
      <c r="T22" s="32">
        <f t="shared" si="10"/>
        <v>18.265895953757223</v>
      </c>
      <c r="U22" s="35">
        <v>53</v>
      </c>
      <c r="V22" s="32">
        <f t="shared" si="11"/>
        <v>6.1271676300578033</v>
      </c>
      <c r="W22" s="35">
        <v>44</v>
      </c>
      <c r="X22" s="32">
        <f t="shared" si="12"/>
        <v>5.0867052023121389</v>
      </c>
      <c r="Y22" s="35">
        <v>101</v>
      </c>
      <c r="Z22" s="32">
        <f t="shared" si="13"/>
        <v>11.676300578034681</v>
      </c>
      <c r="AA22" s="35">
        <v>3</v>
      </c>
      <c r="AB22" s="32">
        <f t="shared" si="14"/>
        <v>0.34682080924855491</v>
      </c>
      <c r="AC22" s="32">
        <f t="shared" si="15"/>
        <v>2.9702970297029703</v>
      </c>
      <c r="AD22" s="35">
        <v>102</v>
      </c>
      <c r="AE22" s="32">
        <f t="shared" si="16"/>
        <v>11.791907514450866</v>
      </c>
      <c r="AF22" s="35">
        <v>1</v>
      </c>
      <c r="AG22" s="32">
        <f t="shared" si="17"/>
        <v>0.11560693641618498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122</v>
      </c>
      <c r="D23" s="35">
        <v>118</v>
      </c>
      <c r="E23" s="32">
        <f t="shared" si="2"/>
        <v>96.721311475409834</v>
      </c>
      <c r="F23" s="35">
        <v>6</v>
      </c>
      <c r="G23" s="32">
        <f t="shared" si="3"/>
        <v>5.0847457627118651</v>
      </c>
      <c r="H23" s="106">
        <f t="shared" si="0"/>
        <v>107</v>
      </c>
      <c r="I23" s="32">
        <f t="shared" si="4"/>
        <v>90.677966101694921</v>
      </c>
      <c r="J23" s="32">
        <f t="shared" si="5"/>
        <v>87.704918032786878</v>
      </c>
      <c r="K23" s="35">
        <v>57</v>
      </c>
      <c r="L23" s="32">
        <f t="shared" si="6"/>
        <v>48.305084745762713</v>
      </c>
      <c r="M23" s="35">
        <v>50</v>
      </c>
      <c r="N23" s="32">
        <f t="shared" si="7"/>
        <v>42.372881355932201</v>
      </c>
      <c r="O23" s="35">
        <f t="shared" si="18"/>
        <v>11</v>
      </c>
      <c r="P23" s="32">
        <f t="shared" si="8"/>
        <v>9.3220338983050848</v>
      </c>
      <c r="Q23" s="35">
        <v>0</v>
      </c>
      <c r="R23" s="32">
        <f t="shared" si="9"/>
        <v>0</v>
      </c>
      <c r="S23" s="35">
        <v>22</v>
      </c>
      <c r="T23" s="32">
        <f t="shared" si="10"/>
        <v>18.64406779661017</v>
      </c>
      <c r="U23" s="35">
        <v>7</v>
      </c>
      <c r="V23" s="32">
        <f t="shared" si="11"/>
        <v>5.9322033898305087</v>
      </c>
      <c r="W23" s="35">
        <v>2</v>
      </c>
      <c r="X23" s="32">
        <f t="shared" si="12"/>
        <v>1.6949152542372881</v>
      </c>
      <c r="Y23" s="35">
        <v>25</v>
      </c>
      <c r="Z23" s="32">
        <f t="shared" si="13"/>
        <v>21.1864406779661</v>
      </c>
      <c r="AA23" s="35">
        <v>4</v>
      </c>
      <c r="AB23" s="32">
        <f t="shared" si="14"/>
        <v>3.3898305084745761</v>
      </c>
      <c r="AC23" s="32">
        <f t="shared" si="15"/>
        <v>16</v>
      </c>
      <c r="AD23" s="35">
        <v>5</v>
      </c>
      <c r="AE23" s="32">
        <f t="shared" si="16"/>
        <v>4.2372881355932197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143</v>
      </c>
      <c r="D24" s="35">
        <v>128</v>
      </c>
      <c r="E24" s="32">
        <f t="shared" si="2"/>
        <v>89.510489510489506</v>
      </c>
      <c r="F24" s="35">
        <v>25</v>
      </c>
      <c r="G24" s="32">
        <f t="shared" si="3"/>
        <v>19.53125</v>
      </c>
      <c r="H24" s="106">
        <f t="shared" si="0"/>
        <v>108</v>
      </c>
      <c r="I24" s="32">
        <f t="shared" si="4"/>
        <v>84.375</v>
      </c>
      <c r="J24" s="32">
        <f t="shared" si="5"/>
        <v>75.52447552447552</v>
      </c>
      <c r="K24" s="35">
        <v>73</v>
      </c>
      <c r="L24" s="32">
        <f t="shared" si="6"/>
        <v>57.03125</v>
      </c>
      <c r="M24" s="35">
        <v>35</v>
      </c>
      <c r="N24" s="32">
        <f t="shared" si="7"/>
        <v>27.34375</v>
      </c>
      <c r="O24" s="35">
        <f t="shared" si="18"/>
        <v>20</v>
      </c>
      <c r="P24" s="32">
        <f t="shared" si="8"/>
        <v>15.625</v>
      </c>
      <c r="Q24" s="35">
        <v>1</v>
      </c>
      <c r="R24" s="32">
        <f t="shared" si="9"/>
        <v>5</v>
      </c>
      <c r="S24" s="35">
        <v>18</v>
      </c>
      <c r="T24" s="32">
        <f t="shared" si="10"/>
        <v>14.0625</v>
      </c>
      <c r="U24" s="35">
        <v>25</v>
      </c>
      <c r="V24" s="32">
        <f t="shared" si="11"/>
        <v>19.53125</v>
      </c>
      <c r="W24" s="35">
        <v>4</v>
      </c>
      <c r="X24" s="32">
        <f t="shared" si="12"/>
        <v>3.125</v>
      </c>
      <c r="Y24" s="35">
        <v>24</v>
      </c>
      <c r="Z24" s="32">
        <f t="shared" si="13"/>
        <v>18.75</v>
      </c>
      <c r="AA24" s="35">
        <v>0</v>
      </c>
      <c r="AB24" s="32">
        <f t="shared" si="14"/>
        <v>0</v>
      </c>
      <c r="AC24" s="32">
        <f t="shared" si="15"/>
        <v>0</v>
      </c>
      <c r="AD24" s="35">
        <v>13</v>
      </c>
      <c r="AE24" s="32">
        <f t="shared" si="16"/>
        <v>10.15625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846</v>
      </c>
      <c r="D25" s="35">
        <v>804</v>
      </c>
      <c r="E25" s="32">
        <f t="shared" si="2"/>
        <v>95.035460992907801</v>
      </c>
      <c r="F25" s="35">
        <v>227</v>
      </c>
      <c r="G25" s="32">
        <f t="shared" si="3"/>
        <v>28.233830845771145</v>
      </c>
      <c r="H25" s="106">
        <f t="shared" si="0"/>
        <v>751</v>
      </c>
      <c r="I25" s="32">
        <f t="shared" si="4"/>
        <v>93.407960199004975</v>
      </c>
      <c r="J25" s="32">
        <f t="shared" si="5"/>
        <v>88.770685579196211</v>
      </c>
      <c r="K25" s="35">
        <v>386</v>
      </c>
      <c r="L25" s="32">
        <f t="shared" si="6"/>
        <v>48.009950248756219</v>
      </c>
      <c r="M25" s="35">
        <v>365</v>
      </c>
      <c r="N25" s="32">
        <f t="shared" si="7"/>
        <v>45.398009950248756</v>
      </c>
      <c r="O25" s="35">
        <f t="shared" si="18"/>
        <v>53</v>
      </c>
      <c r="P25" s="32">
        <f t="shared" si="8"/>
        <v>6.5920398009950256</v>
      </c>
      <c r="Q25" s="35">
        <v>1</v>
      </c>
      <c r="R25" s="32">
        <f t="shared" si="9"/>
        <v>1.8867924528301887</v>
      </c>
      <c r="S25" s="35">
        <v>123</v>
      </c>
      <c r="T25" s="32">
        <f t="shared" si="10"/>
        <v>15.298507462686567</v>
      </c>
      <c r="U25" s="35">
        <v>84</v>
      </c>
      <c r="V25" s="32">
        <f t="shared" si="11"/>
        <v>10.44776119402985</v>
      </c>
      <c r="W25" s="35">
        <v>12</v>
      </c>
      <c r="X25" s="32">
        <f t="shared" si="12"/>
        <v>1.4925373134328357</v>
      </c>
      <c r="Y25" s="35">
        <v>115</v>
      </c>
      <c r="Z25" s="32">
        <f t="shared" si="13"/>
        <v>14.303482587064675</v>
      </c>
      <c r="AA25" s="35">
        <v>2</v>
      </c>
      <c r="AB25" s="32">
        <f t="shared" si="14"/>
        <v>0.24875621890547264</v>
      </c>
      <c r="AC25" s="32">
        <f t="shared" si="15"/>
        <v>1.7391304347826086</v>
      </c>
      <c r="AD25" s="35">
        <v>75</v>
      </c>
      <c r="AE25" s="32">
        <f t="shared" si="16"/>
        <v>9.3283582089552244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48</v>
      </c>
      <c r="D26" s="35">
        <v>45</v>
      </c>
      <c r="E26" s="32">
        <f t="shared" si="2"/>
        <v>93.75</v>
      </c>
      <c r="F26" s="35">
        <v>11</v>
      </c>
      <c r="G26" s="32">
        <f t="shared" si="3"/>
        <v>24.444444444444443</v>
      </c>
      <c r="H26" s="106">
        <f t="shared" si="0"/>
        <v>40</v>
      </c>
      <c r="I26" s="32">
        <f t="shared" si="4"/>
        <v>88.888888888888886</v>
      </c>
      <c r="J26" s="32">
        <f t="shared" si="5"/>
        <v>83.333333333333343</v>
      </c>
      <c r="K26" s="35">
        <v>21</v>
      </c>
      <c r="L26" s="32">
        <f t="shared" si="6"/>
        <v>46.666666666666664</v>
      </c>
      <c r="M26" s="35">
        <v>19</v>
      </c>
      <c r="N26" s="32">
        <f t="shared" si="7"/>
        <v>42.222222222222221</v>
      </c>
      <c r="O26" s="35">
        <f t="shared" si="18"/>
        <v>5</v>
      </c>
      <c r="P26" s="32">
        <f t="shared" si="8"/>
        <v>11.111111111111111</v>
      </c>
      <c r="Q26" s="35">
        <v>0</v>
      </c>
      <c r="R26" s="32">
        <f t="shared" si="9"/>
        <v>0</v>
      </c>
      <c r="S26" s="35">
        <v>2</v>
      </c>
      <c r="T26" s="32">
        <f t="shared" si="10"/>
        <v>4.4444444444444446</v>
      </c>
      <c r="U26" s="35">
        <v>6</v>
      </c>
      <c r="V26" s="32">
        <f t="shared" si="11"/>
        <v>13.333333333333334</v>
      </c>
      <c r="W26" s="35">
        <v>3</v>
      </c>
      <c r="X26" s="32">
        <f t="shared" si="12"/>
        <v>6.666666666666667</v>
      </c>
      <c r="Y26" s="35">
        <v>9</v>
      </c>
      <c r="Z26" s="32">
        <f t="shared" si="13"/>
        <v>20</v>
      </c>
      <c r="AA26" s="35">
        <v>0</v>
      </c>
      <c r="AB26" s="32">
        <f t="shared" si="14"/>
        <v>0</v>
      </c>
      <c r="AC26" s="32">
        <f t="shared" si="15"/>
        <v>0</v>
      </c>
      <c r="AD26" s="35">
        <v>9</v>
      </c>
      <c r="AE26" s="32">
        <f t="shared" si="16"/>
        <v>20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361</v>
      </c>
      <c r="D27" s="35">
        <v>312</v>
      </c>
      <c r="E27" s="32">
        <f t="shared" si="2"/>
        <v>86.426592797783925</v>
      </c>
      <c r="F27" s="35">
        <v>20</v>
      </c>
      <c r="G27" s="32">
        <f t="shared" si="3"/>
        <v>6.4102564102564097</v>
      </c>
      <c r="H27" s="106">
        <f t="shared" si="0"/>
        <v>278</v>
      </c>
      <c r="I27" s="32">
        <f t="shared" si="4"/>
        <v>89.102564102564102</v>
      </c>
      <c r="J27" s="32">
        <f t="shared" si="5"/>
        <v>77.00831024930747</v>
      </c>
      <c r="K27" s="35">
        <v>135</v>
      </c>
      <c r="L27" s="32">
        <f t="shared" si="6"/>
        <v>43.269230769230774</v>
      </c>
      <c r="M27" s="35">
        <v>143</v>
      </c>
      <c r="N27" s="32">
        <f t="shared" si="7"/>
        <v>45.833333333333329</v>
      </c>
      <c r="O27" s="35">
        <f t="shared" si="18"/>
        <v>34</v>
      </c>
      <c r="P27" s="32">
        <f t="shared" si="8"/>
        <v>10.897435897435898</v>
      </c>
      <c r="Q27" s="35">
        <v>0</v>
      </c>
      <c r="R27" s="32">
        <f t="shared" si="9"/>
        <v>0</v>
      </c>
      <c r="S27" s="35">
        <v>57</v>
      </c>
      <c r="T27" s="32">
        <f t="shared" si="10"/>
        <v>18.269230769230766</v>
      </c>
      <c r="U27" s="35">
        <v>39</v>
      </c>
      <c r="V27" s="32">
        <f t="shared" si="11"/>
        <v>12.5</v>
      </c>
      <c r="W27" s="35">
        <v>3</v>
      </c>
      <c r="X27" s="32">
        <f t="shared" si="12"/>
        <v>0.96153846153846156</v>
      </c>
      <c r="Y27" s="35">
        <v>88</v>
      </c>
      <c r="Z27" s="32">
        <f t="shared" si="13"/>
        <v>28.205128205128204</v>
      </c>
      <c r="AA27" s="35">
        <v>5</v>
      </c>
      <c r="AB27" s="32">
        <f t="shared" si="14"/>
        <v>1.6025641025641024</v>
      </c>
      <c r="AC27" s="32">
        <f t="shared" si="15"/>
        <v>5.6818181818181817</v>
      </c>
      <c r="AD27" s="35">
        <v>94</v>
      </c>
      <c r="AE27" s="32">
        <f t="shared" si="16"/>
        <v>30.128205128205128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72</v>
      </c>
      <c r="D28" s="35">
        <v>71</v>
      </c>
      <c r="E28" s="32">
        <f t="shared" si="2"/>
        <v>98.611111111111114</v>
      </c>
      <c r="F28" s="35">
        <v>9</v>
      </c>
      <c r="G28" s="32">
        <f t="shared" si="3"/>
        <v>12.676056338028168</v>
      </c>
      <c r="H28" s="106">
        <f t="shared" si="0"/>
        <v>61</v>
      </c>
      <c r="I28" s="32">
        <f t="shared" si="4"/>
        <v>85.91549295774648</v>
      </c>
      <c r="J28" s="32">
        <f t="shared" si="5"/>
        <v>84.722222222222214</v>
      </c>
      <c r="K28" s="35">
        <v>37</v>
      </c>
      <c r="L28" s="32">
        <f t="shared" si="6"/>
        <v>52.112676056338024</v>
      </c>
      <c r="M28" s="35">
        <v>24</v>
      </c>
      <c r="N28" s="32">
        <f t="shared" si="7"/>
        <v>33.802816901408448</v>
      </c>
      <c r="O28" s="35">
        <f t="shared" si="18"/>
        <v>10</v>
      </c>
      <c r="P28" s="32">
        <f t="shared" si="8"/>
        <v>14.084507042253522</v>
      </c>
      <c r="Q28" s="35">
        <v>1</v>
      </c>
      <c r="R28" s="32">
        <f t="shared" si="9"/>
        <v>10</v>
      </c>
      <c r="S28" s="35">
        <v>7</v>
      </c>
      <c r="T28" s="32">
        <f t="shared" si="10"/>
        <v>9.8591549295774641</v>
      </c>
      <c r="U28" s="35">
        <v>5</v>
      </c>
      <c r="V28" s="32">
        <f t="shared" si="11"/>
        <v>7.042253521126761</v>
      </c>
      <c r="W28" s="35">
        <v>0</v>
      </c>
      <c r="X28" s="32">
        <f t="shared" si="12"/>
        <v>0</v>
      </c>
      <c r="Y28" s="35">
        <v>9</v>
      </c>
      <c r="Z28" s="32">
        <f t="shared" si="13"/>
        <v>12.676056338028168</v>
      </c>
      <c r="AA28" s="35">
        <v>0</v>
      </c>
      <c r="AB28" s="32">
        <f t="shared" si="14"/>
        <v>0</v>
      </c>
      <c r="AC28" s="32">
        <f t="shared" si="15"/>
        <v>0</v>
      </c>
      <c r="AD28" s="35">
        <v>9</v>
      </c>
      <c r="AE28" s="32">
        <f t="shared" si="16"/>
        <v>12.676056338028168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329</v>
      </c>
      <c r="D29" s="35">
        <v>320</v>
      </c>
      <c r="E29" s="32">
        <f t="shared" si="2"/>
        <v>97.264437689969611</v>
      </c>
      <c r="F29" s="35">
        <v>23</v>
      </c>
      <c r="G29" s="32">
        <f t="shared" si="3"/>
        <v>7.1874999999999991</v>
      </c>
      <c r="H29" s="106">
        <f t="shared" si="0"/>
        <v>298</v>
      </c>
      <c r="I29" s="32">
        <f t="shared" si="4"/>
        <v>93.125</v>
      </c>
      <c r="J29" s="32">
        <f t="shared" si="5"/>
        <v>90.577507598784194</v>
      </c>
      <c r="K29" s="35">
        <v>212</v>
      </c>
      <c r="L29" s="32">
        <f t="shared" si="6"/>
        <v>66.25</v>
      </c>
      <c r="M29" s="35">
        <v>86</v>
      </c>
      <c r="N29" s="32">
        <f t="shared" si="7"/>
        <v>26.875</v>
      </c>
      <c r="O29" s="35">
        <f t="shared" si="18"/>
        <v>22</v>
      </c>
      <c r="P29" s="32">
        <f t="shared" si="8"/>
        <v>6.8750000000000009</v>
      </c>
      <c r="Q29" s="35">
        <v>1</v>
      </c>
      <c r="R29" s="32">
        <f t="shared" si="9"/>
        <v>4.5454545454545459</v>
      </c>
      <c r="S29" s="35">
        <v>36</v>
      </c>
      <c r="T29" s="32">
        <f t="shared" si="10"/>
        <v>11.25</v>
      </c>
      <c r="U29" s="35">
        <v>18</v>
      </c>
      <c r="V29" s="32">
        <f t="shared" si="11"/>
        <v>5.625</v>
      </c>
      <c r="W29" s="35">
        <v>16</v>
      </c>
      <c r="X29" s="32">
        <f t="shared" si="12"/>
        <v>5</v>
      </c>
      <c r="Y29" s="35">
        <v>72</v>
      </c>
      <c r="Z29" s="32">
        <f t="shared" si="13"/>
        <v>22.5</v>
      </c>
      <c r="AA29" s="35">
        <v>5</v>
      </c>
      <c r="AB29" s="32">
        <f t="shared" si="14"/>
        <v>1.5625</v>
      </c>
      <c r="AC29" s="32">
        <f t="shared" si="15"/>
        <v>6.9444444444444446</v>
      </c>
      <c r="AD29" s="35">
        <v>47</v>
      </c>
      <c r="AE29" s="32">
        <f t="shared" si="16"/>
        <v>14.6875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454</v>
      </c>
      <c r="D30" s="35">
        <v>441</v>
      </c>
      <c r="E30" s="32">
        <f t="shared" si="2"/>
        <v>97.136563876651977</v>
      </c>
      <c r="F30" s="35">
        <v>55</v>
      </c>
      <c r="G30" s="32">
        <f t="shared" si="3"/>
        <v>12.471655328798185</v>
      </c>
      <c r="H30" s="106">
        <f t="shared" si="0"/>
        <v>412</v>
      </c>
      <c r="I30" s="32">
        <f t="shared" si="4"/>
        <v>93.424036281179141</v>
      </c>
      <c r="J30" s="32">
        <f t="shared" si="5"/>
        <v>90.748898678414093</v>
      </c>
      <c r="K30" s="35">
        <v>253</v>
      </c>
      <c r="L30" s="32">
        <f t="shared" si="6"/>
        <v>57.369614512471657</v>
      </c>
      <c r="M30" s="35">
        <v>159</v>
      </c>
      <c r="N30" s="32">
        <f t="shared" si="7"/>
        <v>36.054421768707485</v>
      </c>
      <c r="O30" s="35">
        <f t="shared" si="18"/>
        <v>29</v>
      </c>
      <c r="P30" s="32">
        <f t="shared" si="8"/>
        <v>6.5759637188208613</v>
      </c>
      <c r="Q30" s="35">
        <v>3</v>
      </c>
      <c r="R30" s="32">
        <f t="shared" si="9"/>
        <v>10.344827586206897</v>
      </c>
      <c r="S30" s="35">
        <v>40</v>
      </c>
      <c r="T30" s="32">
        <f t="shared" si="10"/>
        <v>9.0702947845804989</v>
      </c>
      <c r="U30" s="35">
        <v>22</v>
      </c>
      <c r="V30" s="32">
        <f t="shared" si="11"/>
        <v>4.9886621315192743</v>
      </c>
      <c r="W30" s="35">
        <v>8</v>
      </c>
      <c r="X30" s="32">
        <f t="shared" si="12"/>
        <v>1.8140589569160999</v>
      </c>
      <c r="Y30" s="35">
        <v>88</v>
      </c>
      <c r="Z30" s="32">
        <f t="shared" si="13"/>
        <v>19.954648526077097</v>
      </c>
      <c r="AA30" s="35">
        <v>1</v>
      </c>
      <c r="AB30" s="32">
        <f t="shared" si="14"/>
        <v>0.22675736961451248</v>
      </c>
      <c r="AC30" s="32">
        <f t="shared" si="15"/>
        <v>1.1363636363636365</v>
      </c>
      <c r="AD30" s="35">
        <v>33</v>
      </c>
      <c r="AE30" s="32">
        <f t="shared" si="16"/>
        <v>7.4829931972789119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522</v>
      </c>
      <c r="D31" s="35">
        <v>482</v>
      </c>
      <c r="E31" s="32">
        <f t="shared" si="2"/>
        <v>92.337164750957854</v>
      </c>
      <c r="F31" s="35">
        <v>96</v>
      </c>
      <c r="G31" s="32">
        <f t="shared" si="3"/>
        <v>19.91701244813278</v>
      </c>
      <c r="H31" s="106">
        <f t="shared" si="0"/>
        <v>462</v>
      </c>
      <c r="I31" s="32">
        <f t="shared" si="4"/>
        <v>95.850622406639005</v>
      </c>
      <c r="J31" s="32">
        <f t="shared" si="5"/>
        <v>88.505747126436788</v>
      </c>
      <c r="K31" s="35">
        <v>273</v>
      </c>
      <c r="L31" s="32">
        <f t="shared" si="6"/>
        <v>56.639004149377591</v>
      </c>
      <c r="M31" s="35">
        <v>189</v>
      </c>
      <c r="N31" s="32">
        <f t="shared" si="7"/>
        <v>39.211618257261414</v>
      </c>
      <c r="O31" s="35">
        <f t="shared" si="18"/>
        <v>20</v>
      </c>
      <c r="P31" s="32">
        <f t="shared" si="8"/>
        <v>4.1493775933609953</v>
      </c>
      <c r="Q31" s="35">
        <v>1</v>
      </c>
      <c r="R31" s="32">
        <f t="shared" si="9"/>
        <v>5</v>
      </c>
      <c r="S31" s="35">
        <v>47</v>
      </c>
      <c r="T31" s="32">
        <f t="shared" si="10"/>
        <v>9.7510373443983411</v>
      </c>
      <c r="U31" s="35">
        <v>73</v>
      </c>
      <c r="V31" s="32">
        <f t="shared" si="11"/>
        <v>15.145228215767634</v>
      </c>
      <c r="W31" s="35">
        <v>8</v>
      </c>
      <c r="X31" s="32">
        <f t="shared" si="12"/>
        <v>1.6597510373443984</v>
      </c>
      <c r="Y31" s="35">
        <v>122</v>
      </c>
      <c r="Z31" s="32">
        <f t="shared" si="13"/>
        <v>25.311203319502074</v>
      </c>
      <c r="AA31" s="35">
        <v>2</v>
      </c>
      <c r="AB31" s="32">
        <f t="shared" si="14"/>
        <v>0.41493775933609961</v>
      </c>
      <c r="AC31" s="32">
        <f t="shared" si="15"/>
        <v>1.639344262295082</v>
      </c>
      <c r="AD31" s="35">
        <v>44</v>
      </c>
      <c r="AE31" s="32">
        <f t="shared" si="16"/>
        <v>9.1286307053941904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17</v>
      </c>
      <c r="D32" s="35">
        <v>16</v>
      </c>
      <c r="E32" s="32">
        <f t="shared" si="2"/>
        <v>94.117647058823522</v>
      </c>
      <c r="F32" s="35">
        <v>1</v>
      </c>
      <c r="G32" s="32">
        <f t="shared" si="3"/>
        <v>6.25</v>
      </c>
      <c r="H32" s="106">
        <f t="shared" si="0"/>
        <v>16</v>
      </c>
      <c r="I32" s="32">
        <f t="shared" si="4"/>
        <v>100</v>
      </c>
      <c r="J32" s="32">
        <f t="shared" si="5"/>
        <v>94.117647058823522</v>
      </c>
      <c r="K32" s="35">
        <v>12</v>
      </c>
      <c r="L32" s="32">
        <f t="shared" si="6"/>
        <v>75</v>
      </c>
      <c r="M32" s="35">
        <v>4</v>
      </c>
      <c r="N32" s="32">
        <f t="shared" si="7"/>
        <v>25</v>
      </c>
      <c r="O32" s="35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1</v>
      </c>
      <c r="T32" s="32">
        <f t="shared" si="10"/>
        <v>6.25</v>
      </c>
      <c r="U32" s="35">
        <v>6</v>
      </c>
      <c r="V32" s="32">
        <f t="shared" si="11"/>
        <v>37.5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260</v>
      </c>
      <c r="D33" s="35">
        <v>248</v>
      </c>
      <c r="E33" s="32">
        <f t="shared" si="2"/>
        <v>95.384615384615387</v>
      </c>
      <c r="F33" s="35">
        <v>46</v>
      </c>
      <c r="G33" s="32">
        <f t="shared" si="3"/>
        <v>18.548387096774192</v>
      </c>
      <c r="H33" s="106">
        <f t="shared" si="0"/>
        <v>232</v>
      </c>
      <c r="I33" s="32">
        <f t="shared" si="4"/>
        <v>93.548387096774192</v>
      </c>
      <c r="J33" s="32">
        <f t="shared" si="5"/>
        <v>89.230769230769241</v>
      </c>
      <c r="K33" s="35">
        <v>143</v>
      </c>
      <c r="L33" s="32">
        <f t="shared" si="6"/>
        <v>57.661290322580648</v>
      </c>
      <c r="M33" s="35">
        <v>89</v>
      </c>
      <c r="N33" s="32">
        <f t="shared" si="7"/>
        <v>35.887096774193552</v>
      </c>
      <c r="O33" s="35">
        <f t="shared" si="18"/>
        <v>16</v>
      </c>
      <c r="P33" s="32">
        <f t="shared" si="8"/>
        <v>6.4516129032258061</v>
      </c>
      <c r="Q33" s="35">
        <v>8</v>
      </c>
      <c r="R33" s="32">
        <f t="shared" si="9"/>
        <v>50</v>
      </c>
      <c r="S33" s="35">
        <v>33</v>
      </c>
      <c r="T33" s="32">
        <f t="shared" si="10"/>
        <v>13.306451612903224</v>
      </c>
      <c r="U33" s="35">
        <v>9</v>
      </c>
      <c r="V33" s="32">
        <f t="shared" si="11"/>
        <v>3.6290322580645165</v>
      </c>
      <c r="W33" s="35">
        <v>6</v>
      </c>
      <c r="X33" s="32">
        <f t="shared" si="12"/>
        <v>2.4193548387096775</v>
      </c>
      <c r="Y33" s="35">
        <v>16</v>
      </c>
      <c r="Z33" s="32">
        <f t="shared" si="13"/>
        <v>6.4516129032258061</v>
      </c>
      <c r="AA33" s="35">
        <v>5</v>
      </c>
      <c r="AB33" s="32">
        <f t="shared" si="14"/>
        <v>2.0161290322580645</v>
      </c>
      <c r="AC33" s="32">
        <f t="shared" si="15"/>
        <v>31.25</v>
      </c>
      <c r="AD33" s="35">
        <v>12</v>
      </c>
      <c r="AE33" s="32">
        <f t="shared" si="16"/>
        <v>4.838709677419355</v>
      </c>
      <c r="AF33" s="35">
        <v>2</v>
      </c>
      <c r="AG33" s="32">
        <f t="shared" si="17"/>
        <v>0.80645161290322576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242</v>
      </c>
      <c r="D34" s="35">
        <v>230</v>
      </c>
      <c r="E34" s="32">
        <f t="shared" si="2"/>
        <v>95.041322314049594</v>
      </c>
      <c r="F34" s="35">
        <v>19</v>
      </c>
      <c r="G34" s="32">
        <f t="shared" si="3"/>
        <v>8.2608695652173907</v>
      </c>
      <c r="H34" s="106">
        <f t="shared" si="0"/>
        <v>207</v>
      </c>
      <c r="I34" s="32">
        <f t="shared" si="4"/>
        <v>90</v>
      </c>
      <c r="J34" s="32">
        <f t="shared" si="5"/>
        <v>85.537190082644628</v>
      </c>
      <c r="K34" s="35">
        <v>103</v>
      </c>
      <c r="L34" s="32">
        <f t="shared" si="6"/>
        <v>44.782608695652179</v>
      </c>
      <c r="M34" s="35">
        <v>104</v>
      </c>
      <c r="N34" s="32">
        <f t="shared" si="7"/>
        <v>45.217391304347828</v>
      </c>
      <c r="O34" s="35">
        <f t="shared" si="18"/>
        <v>23</v>
      </c>
      <c r="P34" s="32">
        <f t="shared" si="8"/>
        <v>10</v>
      </c>
      <c r="Q34" s="35">
        <v>1</v>
      </c>
      <c r="R34" s="32">
        <f t="shared" si="9"/>
        <v>4.3478260869565215</v>
      </c>
      <c r="S34" s="35">
        <v>46</v>
      </c>
      <c r="T34" s="32">
        <f t="shared" si="10"/>
        <v>20</v>
      </c>
      <c r="U34" s="35">
        <v>12</v>
      </c>
      <c r="V34" s="32">
        <f t="shared" si="11"/>
        <v>5.2173913043478262</v>
      </c>
      <c r="W34" s="35">
        <v>9</v>
      </c>
      <c r="X34" s="32">
        <f t="shared" si="12"/>
        <v>3.9130434782608701</v>
      </c>
      <c r="Y34" s="35">
        <v>54</v>
      </c>
      <c r="Z34" s="32">
        <f t="shared" si="13"/>
        <v>23.478260869565219</v>
      </c>
      <c r="AA34" s="35">
        <v>8</v>
      </c>
      <c r="AB34" s="32">
        <f t="shared" si="14"/>
        <v>3.4782608695652173</v>
      </c>
      <c r="AC34" s="32">
        <f t="shared" si="15"/>
        <v>14.814814814814813</v>
      </c>
      <c r="AD34" s="35">
        <v>24</v>
      </c>
      <c r="AE34" s="32">
        <f t="shared" si="16"/>
        <v>10.434782608695652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65.5</v>
      </c>
      <c r="D35" s="35">
        <v>58</v>
      </c>
      <c r="E35" s="32">
        <f t="shared" si="2"/>
        <v>88.549618320610691</v>
      </c>
      <c r="F35" s="35">
        <v>2</v>
      </c>
      <c r="G35" s="32">
        <f t="shared" si="3"/>
        <v>3.4482758620689653</v>
      </c>
      <c r="H35" s="106">
        <f t="shared" si="0"/>
        <v>55</v>
      </c>
      <c r="I35" s="32">
        <f t="shared" si="4"/>
        <v>94.827586206896555</v>
      </c>
      <c r="J35" s="32">
        <f t="shared" si="5"/>
        <v>83.969465648854964</v>
      </c>
      <c r="K35" s="35">
        <v>23</v>
      </c>
      <c r="L35" s="32">
        <f t="shared" si="6"/>
        <v>39.655172413793103</v>
      </c>
      <c r="M35" s="35">
        <v>32</v>
      </c>
      <c r="N35" s="32">
        <f t="shared" si="7"/>
        <v>55.172413793103445</v>
      </c>
      <c r="O35" s="35">
        <f t="shared" si="18"/>
        <v>3</v>
      </c>
      <c r="P35" s="32">
        <f t="shared" si="8"/>
        <v>5.1724137931034484</v>
      </c>
      <c r="Q35" s="35">
        <v>0</v>
      </c>
      <c r="R35" s="32">
        <f t="shared" si="9"/>
        <v>0</v>
      </c>
      <c r="S35" s="35">
        <v>5</v>
      </c>
      <c r="T35" s="32">
        <f t="shared" si="10"/>
        <v>8.6206896551724146</v>
      </c>
      <c r="U35" s="35">
        <v>2</v>
      </c>
      <c r="V35" s="32">
        <f t="shared" si="11"/>
        <v>3.4482758620689653</v>
      </c>
      <c r="W35" s="35">
        <v>0</v>
      </c>
      <c r="X35" s="32">
        <f t="shared" si="12"/>
        <v>0</v>
      </c>
      <c r="Y35" s="35">
        <v>15</v>
      </c>
      <c r="Z35" s="32">
        <f t="shared" si="13"/>
        <v>25.862068965517242</v>
      </c>
      <c r="AA35" s="35">
        <v>0</v>
      </c>
      <c r="AB35" s="32">
        <f t="shared" si="14"/>
        <v>0</v>
      </c>
      <c r="AC35" s="32">
        <f t="shared" si="15"/>
        <v>0</v>
      </c>
      <c r="AD35" s="35">
        <v>11</v>
      </c>
      <c r="AE35" s="32">
        <f t="shared" si="16"/>
        <v>18.96551724137931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267</v>
      </c>
      <c r="D36" s="35">
        <v>266</v>
      </c>
      <c r="E36" s="32">
        <f t="shared" si="2"/>
        <v>99.625468164794</v>
      </c>
      <c r="F36" s="35">
        <v>13</v>
      </c>
      <c r="G36" s="32">
        <f t="shared" si="3"/>
        <v>4.8872180451127818</v>
      </c>
      <c r="H36" s="106">
        <f t="shared" si="0"/>
        <v>256</v>
      </c>
      <c r="I36" s="32">
        <f t="shared" si="4"/>
        <v>96.240601503759393</v>
      </c>
      <c r="J36" s="32">
        <f t="shared" si="5"/>
        <v>95.880149812734089</v>
      </c>
      <c r="K36" s="35">
        <v>119</v>
      </c>
      <c r="L36" s="32">
        <f t="shared" si="6"/>
        <v>44.736842105263158</v>
      </c>
      <c r="M36" s="35">
        <v>137</v>
      </c>
      <c r="N36" s="32">
        <f t="shared" si="7"/>
        <v>51.503759398496243</v>
      </c>
      <c r="O36" s="35">
        <f t="shared" si="18"/>
        <v>10</v>
      </c>
      <c r="P36" s="32">
        <f t="shared" si="8"/>
        <v>3.7593984962406015</v>
      </c>
      <c r="Q36" s="35">
        <v>0</v>
      </c>
      <c r="R36" s="32">
        <f t="shared" si="9"/>
        <v>0</v>
      </c>
      <c r="S36" s="35">
        <v>39</v>
      </c>
      <c r="T36" s="32">
        <f t="shared" si="10"/>
        <v>14.661654135338345</v>
      </c>
      <c r="U36" s="35">
        <v>32</v>
      </c>
      <c r="V36" s="32">
        <f t="shared" si="11"/>
        <v>12.030075187969924</v>
      </c>
      <c r="W36" s="35">
        <v>8</v>
      </c>
      <c r="X36" s="32">
        <f t="shared" si="12"/>
        <v>3.007518796992481</v>
      </c>
      <c r="Y36" s="35">
        <v>30</v>
      </c>
      <c r="Z36" s="32">
        <f t="shared" si="13"/>
        <v>11.278195488721805</v>
      </c>
      <c r="AA36" s="35">
        <v>20</v>
      </c>
      <c r="AB36" s="32">
        <f t="shared" si="14"/>
        <v>7.518796992481203</v>
      </c>
      <c r="AC36" s="32">
        <f t="shared" si="15"/>
        <v>66.666666666666657</v>
      </c>
      <c r="AD36" s="35">
        <v>23</v>
      </c>
      <c r="AE36" s="32">
        <f t="shared" si="16"/>
        <v>8.6466165413533833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170</v>
      </c>
      <c r="D37" s="35">
        <v>165</v>
      </c>
      <c r="E37" s="32">
        <f t="shared" si="2"/>
        <v>97.058823529411768</v>
      </c>
      <c r="F37" s="35">
        <v>14</v>
      </c>
      <c r="G37" s="32">
        <f t="shared" si="3"/>
        <v>8.4848484848484862</v>
      </c>
      <c r="H37" s="106">
        <f t="shared" si="0"/>
        <v>152</v>
      </c>
      <c r="I37" s="32">
        <f t="shared" si="4"/>
        <v>92.121212121212125</v>
      </c>
      <c r="J37" s="32">
        <f t="shared" si="5"/>
        <v>89.411764705882362</v>
      </c>
      <c r="K37" s="35">
        <v>96</v>
      </c>
      <c r="L37" s="32">
        <f t="shared" si="6"/>
        <v>58.18181818181818</v>
      </c>
      <c r="M37" s="35">
        <v>56</v>
      </c>
      <c r="N37" s="32">
        <f t="shared" si="7"/>
        <v>33.939393939393945</v>
      </c>
      <c r="O37" s="35">
        <f t="shared" si="18"/>
        <v>13</v>
      </c>
      <c r="P37" s="32">
        <f t="shared" si="8"/>
        <v>7.878787878787878</v>
      </c>
      <c r="Q37" s="35">
        <v>1</v>
      </c>
      <c r="R37" s="32">
        <f t="shared" si="9"/>
        <v>7.6923076923076925</v>
      </c>
      <c r="S37" s="35">
        <v>23</v>
      </c>
      <c r="T37" s="32">
        <f t="shared" si="10"/>
        <v>13.939393939393941</v>
      </c>
      <c r="U37" s="35">
        <v>6</v>
      </c>
      <c r="V37" s="32">
        <f t="shared" si="11"/>
        <v>3.6363636363636362</v>
      </c>
      <c r="W37" s="35">
        <v>2</v>
      </c>
      <c r="X37" s="32">
        <f t="shared" si="12"/>
        <v>1.2121212121212122</v>
      </c>
      <c r="Y37" s="35">
        <v>15</v>
      </c>
      <c r="Z37" s="32">
        <f t="shared" si="13"/>
        <v>9.0909090909090917</v>
      </c>
      <c r="AA37" s="35">
        <v>2</v>
      </c>
      <c r="AB37" s="32">
        <f t="shared" si="14"/>
        <v>1.2121212121212122</v>
      </c>
      <c r="AC37" s="32">
        <f t="shared" si="15"/>
        <v>13.333333333333334</v>
      </c>
      <c r="AD37" s="35">
        <v>15</v>
      </c>
      <c r="AE37" s="32">
        <f t="shared" si="16"/>
        <v>9.0909090909090917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229</v>
      </c>
      <c r="D38" s="35">
        <v>210</v>
      </c>
      <c r="E38" s="32">
        <f t="shared" si="2"/>
        <v>91.703056768558952</v>
      </c>
      <c r="F38" s="35">
        <v>17</v>
      </c>
      <c r="G38" s="32">
        <f t="shared" si="3"/>
        <v>8.0952380952380949</v>
      </c>
      <c r="H38" s="106">
        <f t="shared" si="0"/>
        <v>189</v>
      </c>
      <c r="I38" s="32">
        <f t="shared" si="4"/>
        <v>90</v>
      </c>
      <c r="J38" s="32">
        <f t="shared" si="5"/>
        <v>82.532751091703062</v>
      </c>
      <c r="K38" s="35">
        <v>89</v>
      </c>
      <c r="L38" s="32">
        <f t="shared" si="6"/>
        <v>42.38095238095238</v>
      </c>
      <c r="M38" s="35">
        <v>100</v>
      </c>
      <c r="N38" s="32">
        <f t="shared" si="7"/>
        <v>47.619047619047613</v>
      </c>
      <c r="O38" s="35">
        <f t="shared" si="18"/>
        <v>21</v>
      </c>
      <c r="P38" s="32">
        <f t="shared" si="8"/>
        <v>10</v>
      </c>
      <c r="Q38" s="35">
        <v>1</v>
      </c>
      <c r="R38" s="32">
        <f t="shared" si="9"/>
        <v>4.7619047619047619</v>
      </c>
      <c r="S38" s="35">
        <v>25</v>
      </c>
      <c r="T38" s="32">
        <f t="shared" si="10"/>
        <v>11.904761904761903</v>
      </c>
      <c r="U38" s="35">
        <v>19</v>
      </c>
      <c r="V38" s="32">
        <f t="shared" si="11"/>
        <v>9.0476190476190474</v>
      </c>
      <c r="W38" s="35">
        <v>18</v>
      </c>
      <c r="X38" s="32">
        <f t="shared" si="12"/>
        <v>8.5714285714285712</v>
      </c>
      <c r="Y38" s="35">
        <v>61</v>
      </c>
      <c r="Z38" s="32">
        <f t="shared" si="13"/>
        <v>29.047619047619051</v>
      </c>
      <c r="AA38" s="35">
        <v>0</v>
      </c>
      <c r="AB38" s="32">
        <f t="shared" si="14"/>
        <v>0</v>
      </c>
      <c r="AC38" s="32">
        <f t="shared" si="15"/>
        <v>0</v>
      </c>
      <c r="AD38" s="35">
        <v>26</v>
      </c>
      <c r="AE38" s="32">
        <f t="shared" si="16"/>
        <v>12.380952380952381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143</v>
      </c>
      <c r="D39" s="35">
        <v>125</v>
      </c>
      <c r="E39" s="32">
        <f t="shared" si="2"/>
        <v>87.412587412587413</v>
      </c>
      <c r="F39" s="35">
        <v>6</v>
      </c>
      <c r="G39" s="32">
        <f t="shared" si="3"/>
        <v>4.8</v>
      </c>
      <c r="H39" s="106">
        <f t="shared" si="0"/>
        <v>117</v>
      </c>
      <c r="I39" s="32">
        <f t="shared" si="4"/>
        <v>93.600000000000009</v>
      </c>
      <c r="J39" s="32">
        <f t="shared" si="5"/>
        <v>81.818181818181827</v>
      </c>
      <c r="K39" s="35">
        <v>66</v>
      </c>
      <c r="L39" s="32">
        <f t="shared" si="6"/>
        <v>52.800000000000004</v>
      </c>
      <c r="M39" s="35">
        <v>51</v>
      </c>
      <c r="N39" s="32">
        <f t="shared" si="7"/>
        <v>40.799999999999997</v>
      </c>
      <c r="O39" s="35">
        <f t="shared" si="18"/>
        <v>8</v>
      </c>
      <c r="P39" s="32">
        <f t="shared" si="8"/>
        <v>6.4</v>
      </c>
      <c r="Q39" s="35">
        <v>0</v>
      </c>
      <c r="R39" s="32">
        <f t="shared" si="9"/>
        <v>0</v>
      </c>
      <c r="S39" s="35">
        <v>0</v>
      </c>
      <c r="T39" s="32">
        <f t="shared" si="10"/>
        <v>0</v>
      </c>
      <c r="U39" s="35">
        <v>5</v>
      </c>
      <c r="V39" s="32">
        <f t="shared" si="11"/>
        <v>4</v>
      </c>
      <c r="W39" s="35">
        <v>3</v>
      </c>
      <c r="X39" s="32">
        <f t="shared" si="12"/>
        <v>2.4</v>
      </c>
      <c r="Y39" s="35">
        <v>9</v>
      </c>
      <c r="Z39" s="32">
        <f t="shared" si="13"/>
        <v>7.1999999999999993</v>
      </c>
      <c r="AA39" s="35">
        <v>0</v>
      </c>
      <c r="AB39" s="32">
        <f t="shared" si="14"/>
        <v>0</v>
      </c>
      <c r="AC39" s="32">
        <f t="shared" si="15"/>
        <v>0</v>
      </c>
      <c r="AD39" s="35">
        <v>11</v>
      </c>
      <c r="AE39" s="32">
        <f t="shared" si="16"/>
        <v>8.7999999999999989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3577.3999999999996</v>
      </c>
      <c r="D40" s="10">
        <f>SUM(D41:D54)</f>
        <v>3377</v>
      </c>
      <c r="E40" s="43">
        <f>IF(C40=0,0,D40/C40*100)</f>
        <v>94.398166266003244</v>
      </c>
      <c r="F40" s="10">
        <f>SUM(F41:F54)</f>
        <v>352</v>
      </c>
      <c r="G40" s="43">
        <f>IF(D40=0,0,F40/D40*100)</f>
        <v>10.423452768729643</v>
      </c>
      <c r="H40" s="61">
        <f>SUM(H41:H54)</f>
        <v>2986</v>
      </c>
      <c r="I40" s="43">
        <f>IF(D40=0,0,H40/D40*100)</f>
        <v>88.421676043825883</v>
      </c>
      <c r="J40" s="43">
        <f>IF(C40=0,0,H40/C40*100)</f>
        <v>83.468440767037521</v>
      </c>
      <c r="K40" s="10">
        <f>SUM(K41:K54)</f>
        <v>1632</v>
      </c>
      <c r="L40" s="43">
        <f>IF(D40=0,0,K40/D40*100)</f>
        <v>48.326917382291974</v>
      </c>
      <c r="M40" s="10">
        <f>SUM(M41:M54)</f>
        <v>1354</v>
      </c>
      <c r="N40" s="43">
        <f>IF(D40=0,0,M40/D40*100)</f>
        <v>40.094758661533909</v>
      </c>
      <c r="O40" s="10">
        <f>SUM(O41:O54)</f>
        <v>391</v>
      </c>
      <c r="P40" s="43">
        <f>IF(D40=0,0,O40/D40*100)</f>
        <v>11.578323956174119</v>
      </c>
      <c r="Q40" s="10">
        <f>SUM(Q41:Q54)</f>
        <v>14</v>
      </c>
      <c r="R40" s="43">
        <f t="shared" si="9"/>
        <v>3.5805626598465472</v>
      </c>
      <c r="S40" s="10">
        <f>SUM(S41:S54)</f>
        <v>450</v>
      </c>
      <c r="T40" s="43">
        <f>IF(D40=0,0,S40/D40*100)</f>
        <v>13.325436778205507</v>
      </c>
      <c r="U40" s="10">
        <f>SUM(U41:U54)</f>
        <v>230</v>
      </c>
      <c r="V40" s="43">
        <f t="shared" si="11"/>
        <v>6.8107787977494825</v>
      </c>
      <c r="W40" s="10">
        <f>SUM(W41:W54)</f>
        <v>185</v>
      </c>
      <c r="X40" s="43">
        <f>IF(D40=0,0,W40/D40*100)</f>
        <v>5.4782351199289305</v>
      </c>
      <c r="Y40" s="10">
        <f>SUM(Y41:Y54)</f>
        <v>417</v>
      </c>
      <c r="Z40" s="43">
        <f>IF(D40=0,0,Y40/D40*100)</f>
        <v>12.348238081137104</v>
      </c>
      <c r="AA40" s="10">
        <f>SUM(AA41:AA54)</f>
        <v>161</v>
      </c>
      <c r="AB40" s="43">
        <f>IF(D40=0,0,AA40/D40*100)</f>
        <v>4.7675451584246371</v>
      </c>
      <c r="AC40" s="43">
        <f>IF(Y40=0,0,AA40/Y40*100)</f>
        <v>38.609112709832132</v>
      </c>
      <c r="AD40" s="10">
        <f>SUM(AD41:AD54)</f>
        <v>364</v>
      </c>
      <c r="AE40" s="43">
        <f t="shared" si="16"/>
        <v>10.778797749481789</v>
      </c>
      <c r="AF40" s="10">
        <f>SUM(AF41:AF54)</f>
        <v>2</v>
      </c>
      <c r="AG40" s="43">
        <f>IF(D40=0,0,AF40/D40*100)</f>
        <v>5.9224163458691144E-2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283.2</v>
      </c>
      <c r="D41" s="35">
        <v>264</v>
      </c>
      <c r="E41" s="32">
        <f t="shared" si="2"/>
        <v>93.220338983050851</v>
      </c>
      <c r="F41" s="35">
        <v>4</v>
      </c>
      <c r="G41" s="32">
        <f t="shared" si="3"/>
        <v>1.5151515151515151</v>
      </c>
      <c r="H41" s="106">
        <f t="shared" si="0"/>
        <v>227</v>
      </c>
      <c r="I41" s="32">
        <f t="shared" si="4"/>
        <v>85.984848484848484</v>
      </c>
      <c r="J41" s="32">
        <f t="shared" si="5"/>
        <v>80.155367231638422</v>
      </c>
      <c r="K41" s="35">
        <v>126</v>
      </c>
      <c r="L41" s="32">
        <f t="shared" si="6"/>
        <v>47.727272727272727</v>
      </c>
      <c r="M41" s="35">
        <v>101</v>
      </c>
      <c r="N41" s="32">
        <f t="shared" si="7"/>
        <v>38.257575757575758</v>
      </c>
      <c r="O41" s="35">
        <f t="shared" ref="O41:O54" si="19">D41-H41</f>
        <v>37</v>
      </c>
      <c r="P41" s="32">
        <f t="shared" si="8"/>
        <v>14.015151515151514</v>
      </c>
      <c r="Q41" s="35">
        <v>1</v>
      </c>
      <c r="R41" s="32">
        <f t="shared" si="9"/>
        <v>2.7027027027027026</v>
      </c>
      <c r="S41" s="35">
        <v>26</v>
      </c>
      <c r="T41" s="32">
        <f t="shared" si="10"/>
        <v>9.8484848484848477</v>
      </c>
      <c r="U41" s="35">
        <v>14</v>
      </c>
      <c r="V41" s="32">
        <f t="shared" si="11"/>
        <v>5.3030303030303028</v>
      </c>
      <c r="W41" s="35">
        <v>42</v>
      </c>
      <c r="X41" s="32">
        <f t="shared" si="12"/>
        <v>15.909090909090908</v>
      </c>
      <c r="Y41" s="35">
        <v>29</v>
      </c>
      <c r="Z41" s="32">
        <f t="shared" si="13"/>
        <v>10.984848484848484</v>
      </c>
      <c r="AA41" s="35">
        <v>5</v>
      </c>
      <c r="AB41" s="32">
        <f t="shared" si="14"/>
        <v>1.893939393939394</v>
      </c>
      <c r="AC41" s="32">
        <f t="shared" si="15"/>
        <v>17.241379310344829</v>
      </c>
      <c r="AD41" s="35">
        <v>41</v>
      </c>
      <c r="AE41" s="32">
        <f t="shared" si="16"/>
        <v>15.530303030303031</v>
      </c>
      <c r="AF41" s="35">
        <v>1</v>
      </c>
      <c r="AG41" s="32">
        <f t="shared" si="17"/>
        <v>0.37878787878787878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191</v>
      </c>
      <c r="D42" s="35">
        <v>186</v>
      </c>
      <c r="E42" s="32">
        <f t="shared" si="2"/>
        <v>97.382198952879577</v>
      </c>
      <c r="F42" s="35">
        <v>16</v>
      </c>
      <c r="G42" s="32">
        <f t="shared" si="3"/>
        <v>8.6021505376344098</v>
      </c>
      <c r="H42" s="106">
        <f t="shared" si="0"/>
        <v>157</v>
      </c>
      <c r="I42" s="32">
        <f t="shared" si="4"/>
        <v>84.408602150537632</v>
      </c>
      <c r="J42" s="32">
        <f t="shared" si="5"/>
        <v>82.198952879581157</v>
      </c>
      <c r="K42" s="35">
        <v>111</v>
      </c>
      <c r="L42" s="32">
        <f t="shared" si="6"/>
        <v>59.677419354838712</v>
      </c>
      <c r="M42" s="35">
        <v>46</v>
      </c>
      <c r="N42" s="32">
        <f t="shared" si="7"/>
        <v>24.731182795698924</v>
      </c>
      <c r="O42" s="35">
        <f t="shared" si="19"/>
        <v>29</v>
      </c>
      <c r="P42" s="32">
        <f t="shared" si="8"/>
        <v>15.591397849462366</v>
      </c>
      <c r="Q42" s="35">
        <v>0</v>
      </c>
      <c r="R42" s="32">
        <f t="shared" si="9"/>
        <v>0</v>
      </c>
      <c r="S42" s="35">
        <v>32</v>
      </c>
      <c r="T42" s="32">
        <f t="shared" si="10"/>
        <v>17.20430107526882</v>
      </c>
      <c r="U42" s="35">
        <v>11</v>
      </c>
      <c r="V42" s="32">
        <f t="shared" si="11"/>
        <v>5.913978494623656</v>
      </c>
      <c r="W42" s="35">
        <v>21</v>
      </c>
      <c r="X42" s="32">
        <f t="shared" si="12"/>
        <v>11.29032258064516</v>
      </c>
      <c r="Y42" s="35">
        <v>32</v>
      </c>
      <c r="Z42" s="32">
        <f t="shared" si="13"/>
        <v>17.20430107526882</v>
      </c>
      <c r="AA42" s="35">
        <v>0</v>
      </c>
      <c r="AB42" s="32">
        <f t="shared" si="14"/>
        <v>0</v>
      </c>
      <c r="AC42" s="32">
        <f t="shared" si="15"/>
        <v>0</v>
      </c>
      <c r="AD42" s="35">
        <v>39</v>
      </c>
      <c r="AE42" s="32">
        <f t="shared" si="16"/>
        <v>20.967741935483872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390</v>
      </c>
      <c r="D43" s="35">
        <v>371</v>
      </c>
      <c r="E43" s="32">
        <f t="shared" si="2"/>
        <v>95.128205128205124</v>
      </c>
      <c r="F43" s="35">
        <v>57</v>
      </c>
      <c r="G43" s="32">
        <f t="shared" si="3"/>
        <v>15.363881401617252</v>
      </c>
      <c r="H43" s="106">
        <f t="shared" si="0"/>
        <v>335</v>
      </c>
      <c r="I43" s="32">
        <f t="shared" si="4"/>
        <v>90.296495956873315</v>
      </c>
      <c r="J43" s="32">
        <f t="shared" si="5"/>
        <v>85.897435897435898</v>
      </c>
      <c r="K43" s="35">
        <v>226</v>
      </c>
      <c r="L43" s="32">
        <f t="shared" si="6"/>
        <v>60.916442048517517</v>
      </c>
      <c r="M43" s="35">
        <v>109</v>
      </c>
      <c r="N43" s="32">
        <f t="shared" si="7"/>
        <v>29.380053908355798</v>
      </c>
      <c r="O43" s="35">
        <f t="shared" si="19"/>
        <v>36</v>
      </c>
      <c r="P43" s="32">
        <f t="shared" si="8"/>
        <v>9.703504043126685</v>
      </c>
      <c r="Q43" s="35">
        <v>1</v>
      </c>
      <c r="R43" s="32">
        <f t="shared" si="9"/>
        <v>2.7777777777777777</v>
      </c>
      <c r="S43" s="35">
        <v>80</v>
      </c>
      <c r="T43" s="32">
        <f t="shared" si="10"/>
        <v>21.563342318059302</v>
      </c>
      <c r="U43" s="35">
        <v>28</v>
      </c>
      <c r="V43" s="32">
        <f t="shared" si="11"/>
        <v>7.5471698113207548</v>
      </c>
      <c r="W43" s="35">
        <v>16</v>
      </c>
      <c r="X43" s="32">
        <f t="shared" si="12"/>
        <v>4.3126684636118604</v>
      </c>
      <c r="Y43" s="35">
        <v>78</v>
      </c>
      <c r="Z43" s="32">
        <f t="shared" si="13"/>
        <v>21.024258760107816</v>
      </c>
      <c r="AA43" s="35">
        <v>8</v>
      </c>
      <c r="AB43" s="32">
        <f t="shared" si="14"/>
        <v>2.1563342318059302</v>
      </c>
      <c r="AC43" s="32">
        <f t="shared" si="15"/>
        <v>10.256410256410255</v>
      </c>
      <c r="AD43" s="35">
        <v>43</v>
      </c>
      <c r="AE43" s="32">
        <f t="shared" si="16"/>
        <v>11.590296495956872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531</v>
      </c>
      <c r="D44" s="35">
        <v>498</v>
      </c>
      <c r="E44" s="32">
        <f t="shared" si="2"/>
        <v>93.78531073446328</v>
      </c>
      <c r="F44" s="35">
        <v>51</v>
      </c>
      <c r="G44" s="32">
        <f t="shared" si="3"/>
        <v>10.240963855421686</v>
      </c>
      <c r="H44" s="106">
        <f t="shared" si="0"/>
        <v>453</v>
      </c>
      <c r="I44" s="32">
        <f t="shared" si="4"/>
        <v>90.963855421686745</v>
      </c>
      <c r="J44" s="32">
        <f t="shared" si="5"/>
        <v>85.310734463276845</v>
      </c>
      <c r="K44" s="35">
        <v>262</v>
      </c>
      <c r="L44" s="32">
        <f t="shared" si="6"/>
        <v>52.610441767068274</v>
      </c>
      <c r="M44" s="35">
        <v>191</v>
      </c>
      <c r="N44" s="32">
        <f t="shared" si="7"/>
        <v>38.353413654618471</v>
      </c>
      <c r="O44" s="35">
        <f t="shared" si="19"/>
        <v>45</v>
      </c>
      <c r="P44" s="32">
        <f t="shared" si="8"/>
        <v>9.0361445783132535</v>
      </c>
      <c r="Q44" s="35">
        <v>3</v>
      </c>
      <c r="R44" s="32">
        <f t="shared" si="9"/>
        <v>6.666666666666667</v>
      </c>
      <c r="S44" s="35">
        <v>81</v>
      </c>
      <c r="T44" s="32">
        <f t="shared" si="10"/>
        <v>16.265060240963855</v>
      </c>
      <c r="U44" s="35">
        <v>44</v>
      </c>
      <c r="V44" s="32">
        <f t="shared" si="11"/>
        <v>8.8353413654618471</v>
      </c>
      <c r="W44" s="35">
        <v>19</v>
      </c>
      <c r="X44" s="32">
        <f t="shared" si="12"/>
        <v>3.8152610441767072</v>
      </c>
      <c r="Y44" s="35">
        <v>80</v>
      </c>
      <c r="Z44" s="32">
        <f t="shared" si="13"/>
        <v>16.064257028112451</v>
      </c>
      <c r="AA44" s="35">
        <v>9</v>
      </c>
      <c r="AB44" s="32">
        <f t="shared" si="14"/>
        <v>1.8072289156626504</v>
      </c>
      <c r="AC44" s="32">
        <f t="shared" si="15"/>
        <v>11.25</v>
      </c>
      <c r="AD44" s="35">
        <v>46</v>
      </c>
      <c r="AE44" s="32">
        <f t="shared" si="16"/>
        <v>9.236947791164658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201</v>
      </c>
      <c r="D45" s="35">
        <v>185</v>
      </c>
      <c r="E45" s="32">
        <f t="shared" si="2"/>
        <v>92.039800995024876</v>
      </c>
      <c r="F45" s="35">
        <v>23</v>
      </c>
      <c r="G45" s="32">
        <f t="shared" si="3"/>
        <v>12.432432432432433</v>
      </c>
      <c r="H45" s="106">
        <f t="shared" si="0"/>
        <v>171</v>
      </c>
      <c r="I45" s="32">
        <f t="shared" si="4"/>
        <v>92.432432432432435</v>
      </c>
      <c r="J45" s="32">
        <f t="shared" si="5"/>
        <v>85.074626865671647</v>
      </c>
      <c r="K45" s="35">
        <v>87</v>
      </c>
      <c r="L45" s="32">
        <f t="shared" si="6"/>
        <v>47.027027027027032</v>
      </c>
      <c r="M45" s="35">
        <v>84</v>
      </c>
      <c r="N45" s="32">
        <f t="shared" si="7"/>
        <v>45.405405405405411</v>
      </c>
      <c r="O45" s="35">
        <f t="shared" si="19"/>
        <v>14</v>
      </c>
      <c r="P45" s="32">
        <f t="shared" si="8"/>
        <v>7.5675675675675684</v>
      </c>
      <c r="Q45" s="35">
        <v>2</v>
      </c>
      <c r="R45" s="32">
        <f t="shared" si="9"/>
        <v>14.285714285714285</v>
      </c>
      <c r="S45" s="35">
        <v>35</v>
      </c>
      <c r="T45" s="32">
        <f t="shared" si="10"/>
        <v>18.918918918918919</v>
      </c>
      <c r="U45" s="35">
        <v>8</v>
      </c>
      <c r="V45" s="32">
        <f t="shared" si="11"/>
        <v>4.3243243243243246</v>
      </c>
      <c r="W45" s="35">
        <v>25</v>
      </c>
      <c r="X45" s="32">
        <f t="shared" si="12"/>
        <v>13.513513513513514</v>
      </c>
      <c r="Y45" s="35">
        <v>18</v>
      </c>
      <c r="Z45" s="32">
        <f t="shared" si="13"/>
        <v>9.7297297297297298</v>
      </c>
      <c r="AA45" s="35">
        <v>2</v>
      </c>
      <c r="AB45" s="32">
        <f t="shared" si="14"/>
        <v>1.0810810810810811</v>
      </c>
      <c r="AC45" s="32">
        <f t="shared" si="15"/>
        <v>11.111111111111111</v>
      </c>
      <c r="AD45" s="35">
        <v>11</v>
      </c>
      <c r="AE45" s="32">
        <f t="shared" si="16"/>
        <v>5.9459459459459465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141</v>
      </c>
      <c r="D46" s="35">
        <v>123</v>
      </c>
      <c r="E46" s="32">
        <f t="shared" si="2"/>
        <v>87.2340425531915</v>
      </c>
      <c r="F46" s="35">
        <v>20</v>
      </c>
      <c r="G46" s="32">
        <f t="shared" si="3"/>
        <v>16.260162601626014</v>
      </c>
      <c r="H46" s="106">
        <f t="shared" si="0"/>
        <v>96</v>
      </c>
      <c r="I46" s="32">
        <f t="shared" si="4"/>
        <v>78.048780487804876</v>
      </c>
      <c r="J46" s="32">
        <f t="shared" si="5"/>
        <v>68.085106382978722</v>
      </c>
      <c r="K46" s="35">
        <v>45</v>
      </c>
      <c r="L46" s="32">
        <f t="shared" si="6"/>
        <v>36.585365853658537</v>
      </c>
      <c r="M46" s="35">
        <v>51</v>
      </c>
      <c r="N46" s="32">
        <f t="shared" si="7"/>
        <v>41.463414634146339</v>
      </c>
      <c r="O46" s="35">
        <f t="shared" si="19"/>
        <v>27</v>
      </c>
      <c r="P46" s="32">
        <f t="shared" si="8"/>
        <v>21.951219512195124</v>
      </c>
      <c r="Q46" s="35">
        <v>0</v>
      </c>
      <c r="R46" s="32">
        <f t="shared" si="9"/>
        <v>0</v>
      </c>
      <c r="S46" s="35">
        <v>6</v>
      </c>
      <c r="T46" s="32">
        <f t="shared" si="10"/>
        <v>4.8780487804878048</v>
      </c>
      <c r="U46" s="35">
        <v>6</v>
      </c>
      <c r="V46" s="32">
        <f t="shared" si="11"/>
        <v>4.8780487804878048</v>
      </c>
      <c r="W46" s="35">
        <v>3</v>
      </c>
      <c r="X46" s="32">
        <f t="shared" si="12"/>
        <v>2.4390243902439024</v>
      </c>
      <c r="Y46" s="35">
        <v>16</v>
      </c>
      <c r="Z46" s="32">
        <f t="shared" si="13"/>
        <v>13.008130081300814</v>
      </c>
      <c r="AA46" s="35">
        <v>1</v>
      </c>
      <c r="AB46" s="32">
        <f t="shared" si="14"/>
        <v>0.81300813008130091</v>
      </c>
      <c r="AC46" s="32">
        <f t="shared" si="15"/>
        <v>6.25</v>
      </c>
      <c r="AD46" s="35">
        <v>22</v>
      </c>
      <c r="AE46" s="32">
        <f t="shared" si="16"/>
        <v>17.886178861788618</v>
      </c>
      <c r="AF46" s="35">
        <v>1</v>
      </c>
      <c r="AG46" s="32">
        <f t="shared" si="17"/>
        <v>0.81300813008130091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205</v>
      </c>
      <c r="D47" s="35">
        <v>182</v>
      </c>
      <c r="E47" s="32">
        <f t="shared" si="2"/>
        <v>88.780487804878049</v>
      </c>
      <c r="F47" s="35">
        <v>14</v>
      </c>
      <c r="G47" s="32">
        <f t="shared" si="3"/>
        <v>7.6923076923076925</v>
      </c>
      <c r="H47" s="106">
        <f t="shared" si="0"/>
        <v>155</v>
      </c>
      <c r="I47" s="32">
        <f t="shared" si="4"/>
        <v>85.164835164835168</v>
      </c>
      <c r="J47" s="32">
        <f t="shared" si="5"/>
        <v>75.609756097560975</v>
      </c>
      <c r="K47" s="35">
        <v>66</v>
      </c>
      <c r="L47" s="32">
        <f t="shared" si="6"/>
        <v>36.263736263736263</v>
      </c>
      <c r="M47" s="35">
        <v>89</v>
      </c>
      <c r="N47" s="32">
        <f t="shared" si="7"/>
        <v>48.901098901098898</v>
      </c>
      <c r="O47" s="35">
        <f t="shared" si="19"/>
        <v>27</v>
      </c>
      <c r="P47" s="32">
        <f t="shared" si="8"/>
        <v>14.835164835164836</v>
      </c>
      <c r="Q47" s="35">
        <v>2</v>
      </c>
      <c r="R47" s="32">
        <f t="shared" si="9"/>
        <v>7.4074074074074066</v>
      </c>
      <c r="S47" s="35">
        <v>21</v>
      </c>
      <c r="T47" s="32">
        <f t="shared" si="10"/>
        <v>11.538461538461538</v>
      </c>
      <c r="U47" s="35">
        <v>13</v>
      </c>
      <c r="V47" s="32">
        <f t="shared" si="11"/>
        <v>7.1428571428571423</v>
      </c>
      <c r="W47" s="35">
        <v>12</v>
      </c>
      <c r="X47" s="32">
        <f t="shared" si="12"/>
        <v>6.593406593406594</v>
      </c>
      <c r="Y47" s="35">
        <v>24</v>
      </c>
      <c r="Z47" s="32">
        <f t="shared" si="13"/>
        <v>13.186813186813188</v>
      </c>
      <c r="AA47" s="35">
        <v>12</v>
      </c>
      <c r="AB47" s="32">
        <f t="shared" si="14"/>
        <v>6.593406593406594</v>
      </c>
      <c r="AC47" s="32">
        <f t="shared" si="15"/>
        <v>50</v>
      </c>
      <c r="AD47" s="35">
        <v>19</v>
      </c>
      <c r="AE47" s="32">
        <f t="shared" si="16"/>
        <v>10.43956043956044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406</v>
      </c>
      <c r="D48" s="35">
        <v>397</v>
      </c>
      <c r="E48" s="32">
        <f t="shared" si="2"/>
        <v>97.783251231527089</v>
      </c>
      <c r="F48" s="35">
        <v>50</v>
      </c>
      <c r="G48" s="32">
        <f t="shared" si="3"/>
        <v>12.594458438287154</v>
      </c>
      <c r="H48" s="106">
        <f t="shared" si="0"/>
        <v>376</v>
      </c>
      <c r="I48" s="32">
        <f t="shared" si="4"/>
        <v>94.710327455919398</v>
      </c>
      <c r="J48" s="32">
        <f t="shared" si="5"/>
        <v>92.610837438423644</v>
      </c>
      <c r="K48" s="35">
        <v>155</v>
      </c>
      <c r="L48" s="32">
        <f t="shared" si="6"/>
        <v>39.042821158690174</v>
      </c>
      <c r="M48" s="35">
        <v>221</v>
      </c>
      <c r="N48" s="32">
        <f t="shared" si="7"/>
        <v>55.667506297229217</v>
      </c>
      <c r="O48" s="35">
        <f t="shared" si="19"/>
        <v>21</v>
      </c>
      <c r="P48" s="32">
        <f t="shared" si="8"/>
        <v>5.2896725440806041</v>
      </c>
      <c r="Q48" s="35">
        <v>0</v>
      </c>
      <c r="R48" s="32">
        <f t="shared" si="9"/>
        <v>0</v>
      </c>
      <c r="S48" s="35">
        <v>42</v>
      </c>
      <c r="T48" s="32">
        <f t="shared" si="10"/>
        <v>10.579345088161208</v>
      </c>
      <c r="U48" s="35">
        <v>18</v>
      </c>
      <c r="V48" s="32">
        <f t="shared" si="11"/>
        <v>4.5340050377833752</v>
      </c>
      <c r="W48" s="35">
        <v>20</v>
      </c>
      <c r="X48" s="32">
        <f t="shared" si="12"/>
        <v>5.037783375314862</v>
      </c>
      <c r="Y48" s="35">
        <v>3</v>
      </c>
      <c r="Z48" s="32">
        <f t="shared" si="13"/>
        <v>0.75566750629722923</v>
      </c>
      <c r="AA48" s="35">
        <v>103</v>
      </c>
      <c r="AB48" s="32">
        <f t="shared" si="14"/>
        <v>25.94458438287154</v>
      </c>
      <c r="AC48" s="32">
        <f t="shared" si="15"/>
        <v>3433.3333333333335</v>
      </c>
      <c r="AD48" s="35">
        <v>45</v>
      </c>
      <c r="AE48" s="32">
        <f t="shared" si="16"/>
        <v>11.335012594458437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223</v>
      </c>
      <c r="D49" s="35">
        <v>207</v>
      </c>
      <c r="E49" s="32">
        <f t="shared" si="2"/>
        <v>92.825112107623326</v>
      </c>
      <c r="F49" s="35">
        <v>22</v>
      </c>
      <c r="G49" s="32">
        <f t="shared" si="3"/>
        <v>10.628019323671497</v>
      </c>
      <c r="H49" s="106">
        <f t="shared" si="0"/>
        <v>173</v>
      </c>
      <c r="I49" s="32">
        <f t="shared" si="4"/>
        <v>83.574879227053145</v>
      </c>
      <c r="J49" s="32">
        <f t="shared" si="5"/>
        <v>77.578475336322867</v>
      </c>
      <c r="K49" s="35">
        <v>83</v>
      </c>
      <c r="L49" s="32">
        <f t="shared" si="6"/>
        <v>40.096618357487927</v>
      </c>
      <c r="M49" s="35">
        <v>90</v>
      </c>
      <c r="N49" s="32">
        <f t="shared" si="7"/>
        <v>43.478260869565219</v>
      </c>
      <c r="O49" s="35">
        <f t="shared" si="19"/>
        <v>34</v>
      </c>
      <c r="P49" s="32">
        <f t="shared" si="8"/>
        <v>16.425120772946862</v>
      </c>
      <c r="Q49" s="35">
        <v>1</v>
      </c>
      <c r="R49" s="32">
        <f t="shared" si="9"/>
        <v>2.9411764705882351</v>
      </c>
      <c r="S49" s="35">
        <v>15</v>
      </c>
      <c r="T49" s="32">
        <f t="shared" si="10"/>
        <v>7.2463768115942031</v>
      </c>
      <c r="U49" s="35">
        <v>24</v>
      </c>
      <c r="V49" s="32">
        <f t="shared" si="11"/>
        <v>11.594202898550725</v>
      </c>
      <c r="W49" s="35">
        <v>3</v>
      </c>
      <c r="X49" s="32">
        <f t="shared" si="12"/>
        <v>1.4492753623188406</v>
      </c>
      <c r="Y49" s="35">
        <v>27</v>
      </c>
      <c r="Z49" s="32">
        <f t="shared" si="13"/>
        <v>13.043478260869565</v>
      </c>
      <c r="AA49" s="35">
        <v>5</v>
      </c>
      <c r="AB49" s="32">
        <f t="shared" si="14"/>
        <v>2.4154589371980677</v>
      </c>
      <c r="AC49" s="32">
        <f t="shared" si="15"/>
        <v>18.518518518518519</v>
      </c>
      <c r="AD49" s="35">
        <v>36</v>
      </c>
      <c r="AE49" s="32">
        <f t="shared" si="16"/>
        <v>17.391304347826086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307.2</v>
      </c>
      <c r="D50" s="35">
        <v>294</v>
      </c>
      <c r="E50" s="32">
        <f t="shared" si="2"/>
        <v>95.703125</v>
      </c>
      <c r="F50" s="35">
        <v>21</v>
      </c>
      <c r="G50" s="32">
        <f t="shared" si="3"/>
        <v>7.1428571428571423</v>
      </c>
      <c r="H50" s="106">
        <f t="shared" si="0"/>
        <v>242</v>
      </c>
      <c r="I50" s="32">
        <f t="shared" si="4"/>
        <v>82.312925170068027</v>
      </c>
      <c r="J50" s="32">
        <f t="shared" si="5"/>
        <v>78.776041666666671</v>
      </c>
      <c r="K50" s="35">
        <v>132</v>
      </c>
      <c r="L50" s="32">
        <f t="shared" si="6"/>
        <v>44.897959183673471</v>
      </c>
      <c r="M50" s="35">
        <v>110</v>
      </c>
      <c r="N50" s="32">
        <f t="shared" si="7"/>
        <v>37.414965986394563</v>
      </c>
      <c r="O50" s="35">
        <f t="shared" si="19"/>
        <v>52</v>
      </c>
      <c r="P50" s="32">
        <f t="shared" si="8"/>
        <v>17.687074829931973</v>
      </c>
      <c r="Q50" s="35">
        <v>0</v>
      </c>
      <c r="R50" s="32">
        <f t="shared" si="9"/>
        <v>0</v>
      </c>
      <c r="S50" s="35">
        <v>33</v>
      </c>
      <c r="T50" s="32">
        <f t="shared" si="10"/>
        <v>11.224489795918368</v>
      </c>
      <c r="U50" s="35">
        <v>19</v>
      </c>
      <c r="V50" s="32">
        <f t="shared" si="11"/>
        <v>6.462585034013606</v>
      </c>
      <c r="W50" s="35">
        <v>2</v>
      </c>
      <c r="X50" s="32">
        <f t="shared" si="12"/>
        <v>0.68027210884353739</v>
      </c>
      <c r="Y50" s="35">
        <v>26</v>
      </c>
      <c r="Z50" s="32">
        <f t="shared" si="13"/>
        <v>8.8435374149659864</v>
      </c>
      <c r="AA50" s="35">
        <v>2</v>
      </c>
      <c r="AB50" s="32">
        <f t="shared" si="14"/>
        <v>0.68027210884353739</v>
      </c>
      <c r="AC50" s="32">
        <f t="shared" si="15"/>
        <v>7.6923076923076925</v>
      </c>
      <c r="AD50" s="35">
        <v>10</v>
      </c>
      <c r="AE50" s="32">
        <f t="shared" si="16"/>
        <v>3.4013605442176873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158</v>
      </c>
      <c r="D51" s="35">
        <v>154</v>
      </c>
      <c r="E51" s="32">
        <f t="shared" si="2"/>
        <v>97.468354430379748</v>
      </c>
      <c r="F51" s="35">
        <v>27</v>
      </c>
      <c r="G51" s="32">
        <f t="shared" si="3"/>
        <v>17.532467532467532</v>
      </c>
      <c r="H51" s="106">
        <f t="shared" si="0"/>
        <v>145</v>
      </c>
      <c r="I51" s="32">
        <f t="shared" si="4"/>
        <v>94.155844155844164</v>
      </c>
      <c r="J51" s="32">
        <f t="shared" si="5"/>
        <v>91.77215189873418</v>
      </c>
      <c r="K51" s="35">
        <v>80</v>
      </c>
      <c r="L51" s="32">
        <f t="shared" si="6"/>
        <v>51.94805194805194</v>
      </c>
      <c r="M51" s="35">
        <v>65</v>
      </c>
      <c r="N51" s="32">
        <f t="shared" si="7"/>
        <v>42.207792207792203</v>
      </c>
      <c r="O51" s="35">
        <f t="shared" si="19"/>
        <v>9</v>
      </c>
      <c r="P51" s="32">
        <f t="shared" si="8"/>
        <v>5.8441558441558437</v>
      </c>
      <c r="Q51" s="35">
        <v>2</v>
      </c>
      <c r="R51" s="32">
        <f t="shared" si="9"/>
        <v>22.222222222222221</v>
      </c>
      <c r="S51" s="35">
        <v>4</v>
      </c>
      <c r="T51" s="32">
        <f t="shared" si="10"/>
        <v>2.5974025974025974</v>
      </c>
      <c r="U51" s="35">
        <v>9</v>
      </c>
      <c r="V51" s="32">
        <f t="shared" si="11"/>
        <v>5.8441558441558437</v>
      </c>
      <c r="W51" s="35">
        <v>5</v>
      </c>
      <c r="X51" s="32">
        <f t="shared" si="12"/>
        <v>3.2467532467532463</v>
      </c>
      <c r="Y51" s="35">
        <v>8</v>
      </c>
      <c r="Z51" s="32">
        <f t="shared" si="13"/>
        <v>5.1948051948051948</v>
      </c>
      <c r="AA51" s="35">
        <v>7</v>
      </c>
      <c r="AB51" s="32">
        <f t="shared" si="14"/>
        <v>4.5454545454545459</v>
      </c>
      <c r="AC51" s="32">
        <f t="shared" si="15"/>
        <v>87.5</v>
      </c>
      <c r="AD51" s="35">
        <v>4</v>
      </c>
      <c r="AE51" s="32">
        <f t="shared" si="16"/>
        <v>2.5974025974025974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259</v>
      </c>
      <c r="D52" s="35">
        <v>247</v>
      </c>
      <c r="E52" s="32">
        <f t="shared" si="2"/>
        <v>95.366795366795358</v>
      </c>
      <c r="F52" s="35">
        <v>22</v>
      </c>
      <c r="G52" s="32">
        <f t="shared" si="3"/>
        <v>8.9068825910931171</v>
      </c>
      <c r="H52" s="106">
        <f t="shared" si="0"/>
        <v>228</v>
      </c>
      <c r="I52" s="32">
        <f t="shared" si="4"/>
        <v>92.307692307692307</v>
      </c>
      <c r="J52" s="32">
        <f t="shared" si="5"/>
        <v>88.030888030888036</v>
      </c>
      <c r="K52" s="35">
        <v>121</v>
      </c>
      <c r="L52" s="32">
        <f t="shared" si="6"/>
        <v>48.987854251012145</v>
      </c>
      <c r="M52" s="35">
        <v>107</v>
      </c>
      <c r="N52" s="32">
        <f t="shared" si="7"/>
        <v>43.319838056680162</v>
      </c>
      <c r="O52" s="35">
        <f t="shared" si="19"/>
        <v>19</v>
      </c>
      <c r="P52" s="32">
        <f t="shared" si="8"/>
        <v>7.6923076923076925</v>
      </c>
      <c r="Q52" s="35">
        <v>1</v>
      </c>
      <c r="R52" s="32">
        <f t="shared" si="9"/>
        <v>5.2631578947368416</v>
      </c>
      <c r="S52" s="35">
        <v>43</v>
      </c>
      <c r="T52" s="32">
        <f t="shared" si="10"/>
        <v>17.408906882591094</v>
      </c>
      <c r="U52" s="35">
        <v>12</v>
      </c>
      <c r="V52" s="32">
        <f t="shared" si="11"/>
        <v>4.8582995951417001</v>
      </c>
      <c r="W52" s="35">
        <v>7</v>
      </c>
      <c r="X52" s="32">
        <f t="shared" si="12"/>
        <v>2.834008097165992</v>
      </c>
      <c r="Y52" s="35">
        <v>47</v>
      </c>
      <c r="Z52" s="32">
        <f t="shared" si="13"/>
        <v>19.02834008097166</v>
      </c>
      <c r="AA52" s="35">
        <v>3</v>
      </c>
      <c r="AB52" s="32">
        <f t="shared" si="14"/>
        <v>1.214574898785425</v>
      </c>
      <c r="AC52" s="32">
        <f t="shared" si="15"/>
        <v>6.3829787234042552</v>
      </c>
      <c r="AD52" s="35">
        <v>28</v>
      </c>
      <c r="AE52" s="32">
        <f t="shared" si="16"/>
        <v>11.336032388663968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232</v>
      </c>
      <c r="D53" s="35">
        <v>224</v>
      </c>
      <c r="E53" s="32">
        <f t="shared" si="2"/>
        <v>96.551724137931032</v>
      </c>
      <c r="F53" s="35">
        <v>24</v>
      </c>
      <c r="G53" s="32">
        <f t="shared" si="3"/>
        <v>10.714285714285714</v>
      </c>
      <c r="H53" s="106">
        <f t="shared" si="0"/>
        <v>192</v>
      </c>
      <c r="I53" s="32">
        <f t="shared" si="4"/>
        <v>85.714285714285708</v>
      </c>
      <c r="J53" s="32">
        <f t="shared" si="5"/>
        <v>82.758620689655174</v>
      </c>
      <c r="K53" s="35">
        <v>120</v>
      </c>
      <c r="L53" s="32">
        <f t="shared" si="6"/>
        <v>53.571428571428569</v>
      </c>
      <c r="M53" s="35">
        <v>72</v>
      </c>
      <c r="N53" s="32">
        <f t="shared" si="7"/>
        <v>32.142857142857146</v>
      </c>
      <c r="O53" s="35">
        <f t="shared" si="19"/>
        <v>32</v>
      </c>
      <c r="P53" s="32">
        <f t="shared" si="8"/>
        <v>14.285714285714285</v>
      </c>
      <c r="Q53" s="35">
        <v>1</v>
      </c>
      <c r="R53" s="32">
        <f t="shared" si="9"/>
        <v>3.125</v>
      </c>
      <c r="S53" s="35">
        <v>28</v>
      </c>
      <c r="T53" s="32">
        <f t="shared" si="10"/>
        <v>12.5</v>
      </c>
      <c r="U53" s="35">
        <v>22</v>
      </c>
      <c r="V53" s="32">
        <f t="shared" si="11"/>
        <v>9.8214285714285712</v>
      </c>
      <c r="W53" s="35">
        <v>5</v>
      </c>
      <c r="X53" s="32">
        <f t="shared" si="12"/>
        <v>2.2321428571428572</v>
      </c>
      <c r="Y53" s="35">
        <v>20</v>
      </c>
      <c r="Z53" s="32">
        <f t="shared" si="13"/>
        <v>8.9285714285714288</v>
      </c>
      <c r="AA53" s="35">
        <v>3</v>
      </c>
      <c r="AB53" s="32">
        <f t="shared" si="14"/>
        <v>1.3392857142857142</v>
      </c>
      <c r="AC53" s="32">
        <f t="shared" si="15"/>
        <v>15</v>
      </c>
      <c r="AD53" s="35">
        <v>13</v>
      </c>
      <c r="AE53" s="32">
        <f t="shared" si="16"/>
        <v>5.8035714285714288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50</v>
      </c>
      <c r="D54" s="35">
        <v>45</v>
      </c>
      <c r="E54" s="32">
        <f t="shared" si="2"/>
        <v>90</v>
      </c>
      <c r="F54" s="35">
        <v>1</v>
      </c>
      <c r="G54" s="32">
        <f t="shared" si="3"/>
        <v>2.2222222222222223</v>
      </c>
      <c r="H54" s="106">
        <f t="shared" si="0"/>
        <v>36</v>
      </c>
      <c r="I54" s="32">
        <f t="shared" si="4"/>
        <v>80</v>
      </c>
      <c r="J54" s="32">
        <f t="shared" si="5"/>
        <v>72</v>
      </c>
      <c r="K54" s="35">
        <v>18</v>
      </c>
      <c r="L54" s="32">
        <f t="shared" si="6"/>
        <v>40</v>
      </c>
      <c r="M54" s="35">
        <v>18</v>
      </c>
      <c r="N54" s="32">
        <f t="shared" si="7"/>
        <v>40</v>
      </c>
      <c r="O54" s="35">
        <f t="shared" si="19"/>
        <v>9</v>
      </c>
      <c r="P54" s="32">
        <f t="shared" si="8"/>
        <v>20</v>
      </c>
      <c r="Q54" s="35">
        <v>0</v>
      </c>
      <c r="R54" s="32">
        <f t="shared" si="9"/>
        <v>0</v>
      </c>
      <c r="S54" s="35">
        <v>4</v>
      </c>
      <c r="T54" s="32">
        <f t="shared" si="10"/>
        <v>8.8888888888888893</v>
      </c>
      <c r="U54" s="35">
        <v>2</v>
      </c>
      <c r="V54" s="32">
        <f t="shared" si="11"/>
        <v>4.4444444444444446</v>
      </c>
      <c r="W54" s="35">
        <v>5</v>
      </c>
      <c r="X54" s="32">
        <f t="shared" si="12"/>
        <v>11.111111111111111</v>
      </c>
      <c r="Y54" s="35">
        <v>9</v>
      </c>
      <c r="Z54" s="32">
        <f t="shared" si="13"/>
        <v>20</v>
      </c>
      <c r="AA54" s="35">
        <v>1</v>
      </c>
      <c r="AB54" s="32">
        <f t="shared" si="14"/>
        <v>2.2222222222222223</v>
      </c>
      <c r="AC54" s="32">
        <f t="shared" si="15"/>
        <v>11.111111111111111</v>
      </c>
      <c r="AD54" s="35">
        <v>7</v>
      </c>
      <c r="AE54" s="32">
        <f t="shared" si="16"/>
        <v>15.555555555555555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3552.5</v>
      </c>
      <c r="D55" s="10">
        <f>SUM(D56:D63)</f>
        <v>3380</v>
      </c>
      <c r="E55" s="43">
        <f>IF(C55=0,0,D55/C55*100)</f>
        <v>95.144264602392681</v>
      </c>
      <c r="F55" s="10">
        <f>SUM(F56:F63)</f>
        <v>467</v>
      </c>
      <c r="G55" s="43">
        <f>IF(D55=0,0,F55/D55*100)</f>
        <v>13.816568047337277</v>
      </c>
      <c r="H55" s="61">
        <f>SUM(H56:H63)</f>
        <v>3050</v>
      </c>
      <c r="I55" s="43">
        <f>IF(D55=0,0,H55/D55*100)</f>
        <v>90.23668639053254</v>
      </c>
      <c r="J55" s="43">
        <f>IF(C55=0,0,H55/C55*100)</f>
        <v>85.855031667839555</v>
      </c>
      <c r="K55" s="10">
        <f>SUM(K56:K63)</f>
        <v>1574</v>
      </c>
      <c r="L55" s="43">
        <f>IF(D55=0,0,K55/D55*100)</f>
        <v>46.568047337278109</v>
      </c>
      <c r="M55" s="10">
        <f>SUM(M56:M63)</f>
        <v>1476</v>
      </c>
      <c r="N55" s="43">
        <f>IF(D55=0,0,M55/D55*100)</f>
        <v>43.668639053254438</v>
      </c>
      <c r="O55" s="10">
        <f>SUM(O56:O63)</f>
        <v>330</v>
      </c>
      <c r="P55" s="43">
        <f>IF(D55=0,0,O55/D55*100)</f>
        <v>9.7633136094674562</v>
      </c>
      <c r="Q55" s="10">
        <f>SUM(Q56:Q63)</f>
        <v>32</v>
      </c>
      <c r="R55" s="43">
        <f t="shared" si="9"/>
        <v>9.6969696969696972</v>
      </c>
      <c r="S55" s="10">
        <f>SUM(S56:S63)</f>
        <v>393</v>
      </c>
      <c r="T55" s="43">
        <f>IF(D55=0,0,S55/D55*100)</f>
        <v>11.627218934911243</v>
      </c>
      <c r="U55" s="10">
        <f>SUM(U56:U63)</f>
        <v>298</v>
      </c>
      <c r="V55" s="43">
        <f t="shared" si="11"/>
        <v>8.8165680473372774</v>
      </c>
      <c r="W55" s="10">
        <f>SUM(W56:W63)</f>
        <v>72</v>
      </c>
      <c r="X55" s="43">
        <f>IF(D55=0,0,W55/D55*100)</f>
        <v>2.1301775147928992</v>
      </c>
      <c r="Y55" s="10">
        <f>SUM(Y56:Y63)</f>
        <v>483</v>
      </c>
      <c r="Z55" s="43">
        <f>IF(D55=0,0,Y55/D55*100)</f>
        <v>14.289940828402367</v>
      </c>
      <c r="AA55" s="10">
        <f>SUM(AA56:AA63)</f>
        <v>23</v>
      </c>
      <c r="AB55" s="43">
        <f>IF(D55=0,0,AA55/D55*100)</f>
        <v>0.68047337278106501</v>
      </c>
      <c r="AC55" s="43">
        <f>IF(Y55=0,0,AA55/Y55*100)</f>
        <v>4.7619047619047619</v>
      </c>
      <c r="AD55" s="10">
        <f>SUM(AD56:AD63)</f>
        <v>345</v>
      </c>
      <c r="AE55" s="43">
        <f t="shared" si="16"/>
        <v>10.207100591715976</v>
      </c>
      <c r="AF55" s="10">
        <f>SUM(AF56:AF63)</f>
        <v>3</v>
      </c>
      <c r="AG55" s="43">
        <f>IF(D55=0,0,AF55/D55*100)</f>
        <v>8.8757396449704137E-2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62</v>
      </c>
      <c r="D56" s="35">
        <v>63</v>
      </c>
      <c r="E56" s="32">
        <f t="shared" si="2"/>
        <v>101.61290322580645</v>
      </c>
      <c r="F56" s="35">
        <v>0</v>
      </c>
      <c r="G56" s="32">
        <f t="shared" si="3"/>
        <v>0</v>
      </c>
      <c r="H56" s="106">
        <f t="shared" si="0"/>
        <v>52</v>
      </c>
      <c r="I56" s="32">
        <f t="shared" si="4"/>
        <v>82.539682539682531</v>
      </c>
      <c r="J56" s="32">
        <f t="shared" si="5"/>
        <v>83.870967741935488</v>
      </c>
      <c r="K56" s="35">
        <v>17</v>
      </c>
      <c r="L56" s="32">
        <f t="shared" si="6"/>
        <v>26.984126984126984</v>
      </c>
      <c r="M56" s="35">
        <v>35</v>
      </c>
      <c r="N56" s="32">
        <f t="shared" si="7"/>
        <v>55.555555555555557</v>
      </c>
      <c r="O56" s="35">
        <f t="shared" ref="O56:O63" si="20">D56-H56</f>
        <v>11</v>
      </c>
      <c r="P56" s="32">
        <f t="shared" si="8"/>
        <v>17.460317460317459</v>
      </c>
      <c r="Q56" s="35">
        <v>0</v>
      </c>
      <c r="R56" s="32">
        <f t="shared" si="9"/>
        <v>0</v>
      </c>
      <c r="S56" s="35">
        <v>4</v>
      </c>
      <c r="T56" s="32">
        <f t="shared" si="10"/>
        <v>6.3492063492063489</v>
      </c>
      <c r="U56" s="35">
        <v>7</v>
      </c>
      <c r="V56" s="32">
        <f t="shared" si="11"/>
        <v>11.111111111111111</v>
      </c>
      <c r="W56" s="35">
        <v>0</v>
      </c>
      <c r="X56" s="32">
        <f t="shared" si="12"/>
        <v>0</v>
      </c>
      <c r="Y56" s="35">
        <v>1</v>
      </c>
      <c r="Z56" s="32">
        <f t="shared" si="13"/>
        <v>1.5873015873015872</v>
      </c>
      <c r="AA56" s="35">
        <v>0</v>
      </c>
      <c r="AB56" s="32">
        <f t="shared" si="14"/>
        <v>0</v>
      </c>
      <c r="AC56" s="32">
        <f t="shared" si="15"/>
        <v>0</v>
      </c>
      <c r="AD56" s="35">
        <v>2</v>
      </c>
      <c r="AE56" s="32">
        <f t="shared" si="16"/>
        <v>3.1746031746031744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2</v>
      </c>
      <c r="D57" s="35">
        <v>2</v>
      </c>
      <c r="E57" s="32">
        <f t="shared" si="2"/>
        <v>100</v>
      </c>
      <c r="F57" s="35">
        <v>1</v>
      </c>
      <c r="G57" s="32">
        <f t="shared" si="3"/>
        <v>50</v>
      </c>
      <c r="H57" s="106">
        <f t="shared" si="0"/>
        <v>1</v>
      </c>
      <c r="I57" s="32">
        <f t="shared" si="4"/>
        <v>50</v>
      </c>
      <c r="J57" s="32">
        <f t="shared" si="5"/>
        <v>50</v>
      </c>
      <c r="K57" s="35">
        <v>1</v>
      </c>
      <c r="L57" s="32">
        <f t="shared" si="6"/>
        <v>50</v>
      </c>
      <c r="M57" s="35">
        <v>0</v>
      </c>
      <c r="N57" s="32">
        <f t="shared" si="7"/>
        <v>0</v>
      </c>
      <c r="O57" s="35">
        <f t="shared" si="20"/>
        <v>1</v>
      </c>
      <c r="P57" s="32">
        <f t="shared" si="8"/>
        <v>50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0</v>
      </c>
      <c r="V57" s="32">
        <f t="shared" si="11"/>
        <v>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232</v>
      </c>
      <c r="D58" s="35">
        <v>230</v>
      </c>
      <c r="E58" s="32">
        <f t="shared" si="2"/>
        <v>99.137931034482762</v>
      </c>
      <c r="F58" s="35">
        <v>16</v>
      </c>
      <c r="G58" s="32">
        <f t="shared" si="3"/>
        <v>6.9565217391304346</v>
      </c>
      <c r="H58" s="106">
        <f t="shared" si="0"/>
        <v>228</v>
      </c>
      <c r="I58" s="32">
        <f t="shared" si="4"/>
        <v>99.130434782608702</v>
      </c>
      <c r="J58" s="32">
        <f t="shared" si="5"/>
        <v>98.275862068965509</v>
      </c>
      <c r="K58" s="35">
        <v>114</v>
      </c>
      <c r="L58" s="32">
        <f t="shared" si="6"/>
        <v>49.565217391304351</v>
      </c>
      <c r="M58" s="35">
        <v>114</v>
      </c>
      <c r="N58" s="32">
        <f t="shared" si="7"/>
        <v>49.565217391304351</v>
      </c>
      <c r="O58" s="35">
        <f t="shared" si="20"/>
        <v>2</v>
      </c>
      <c r="P58" s="32">
        <f t="shared" si="8"/>
        <v>0.86956521739130432</v>
      </c>
      <c r="Q58" s="35">
        <v>1</v>
      </c>
      <c r="R58" s="32">
        <f t="shared" si="9"/>
        <v>50</v>
      </c>
      <c r="S58" s="35">
        <v>28</v>
      </c>
      <c r="T58" s="32">
        <f t="shared" si="10"/>
        <v>12.173913043478262</v>
      </c>
      <c r="U58" s="35">
        <v>33</v>
      </c>
      <c r="V58" s="32">
        <f t="shared" si="11"/>
        <v>14.347826086956522</v>
      </c>
      <c r="W58" s="35">
        <v>12</v>
      </c>
      <c r="X58" s="32">
        <f t="shared" si="12"/>
        <v>5.2173913043478262</v>
      </c>
      <c r="Y58" s="35">
        <v>87</v>
      </c>
      <c r="Z58" s="32">
        <f t="shared" si="13"/>
        <v>37.826086956521735</v>
      </c>
      <c r="AA58" s="35">
        <v>4</v>
      </c>
      <c r="AB58" s="32">
        <f t="shared" si="14"/>
        <v>1.7391304347826086</v>
      </c>
      <c r="AC58" s="32">
        <f t="shared" si="15"/>
        <v>4.5977011494252871</v>
      </c>
      <c r="AD58" s="35">
        <v>1</v>
      </c>
      <c r="AE58" s="32">
        <f t="shared" si="16"/>
        <v>0.43478260869565216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38</v>
      </c>
      <c r="D59" s="35">
        <v>37</v>
      </c>
      <c r="E59" s="32">
        <f t="shared" si="2"/>
        <v>97.368421052631575</v>
      </c>
      <c r="F59" s="35">
        <v>27</v>
      </c>
      <c r="G59" s="32">
        <f t="shared" si="3"/>
        <v>72.972972972972968</v>
      </c>
      <c r="H59" s="106">
        <f t="shared" si="0"/>
        <v>37</v>
      </c>
      <c r="I59" s="32">
        <f t="shared" si="4"/>
        <v>100</v>
      </c>
      <c r="J59" s="32">
        <f t="shared" si="5"/>
        <v>97.368421052631575</v>
      </c>
      <c r="K59" s="35">
        <v>33</v>
      </c>
      <c r="L59" s="32">
        <f t="shared" si="6"/>
        <v>89.189189189189193</v>
      </c>
      <c r="M59" s="35">
        <v>4</v>
      </c>
      <c r="N59" s="32">
        <f t="shared" si="7"/>
        <v>10.810810810810811</v>
      </c>
      <c r="O59" s="35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2</v>
      </c>
      <c r="T59" s="32">
        <f t="shared" si="10"/>
        <v>5.4054054054054053</v>
      </c>
      <c r="U59" s="35">
        <v>5</v>
      </c>
      <c r="V59" s="32">
        <f t="shared" si="11"/>
        <v>13.513513513513514</v>
      </c>
      <c r="W59" s="35">
        <v>2</v>
      </c>
      <c r="X59" s="32">
        <f t="shared" si="12"/>
        <v>5.4054054054054053</v>
      </c>
      <c r="Y59" s="35">
        <v>2</v>
      </c>
      <c r="Z59" s="32">
        <f t="shared" si="13"/>
        <v>5.4054054054054053</v>
      </c>
      <c r="AA59" s="35">
        <v>0</v>
      </c>
      <c r="AB59" s="32">
        <f t="shared" si="14"/>
        <v>0</v>
      </c>
      <c r="AC59" s="32">
        <f t="shared" si="15"/>
        <v>0</v>
      </c>
      <c r="AD59" s="35">
        <v>3</v>
      </c>
      <c r="AE59" s="32">
        <f t="shared" si="16"/>
        <v>8.1081081081081088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2114</v>
      </c>
      <c r="D60" s="35">
        <v>2085</v>
      </c>
      <c r="E60" s="32">
        <f t="shared" si="2"/>
        <v>98.628192999053923</v>
      </c>
      <c r="F60" s="35">
        <v>350</v>
      </c>
      <c r="G60" s="32">
        <f t="shared" si="3"/>
        <v>16.786570743405278</v>
      </c>
      <c r="H60" s="106">
        <f t="shared" si="0"/>
        <v>1848</v>
      </c>
      <c r="I60" s="32">
        <f t="shared" si="4"/>
        <v>88.633093525179845</v>
      </c>
      <c r="J60" s="32">
        <f t="shared" si="5"/>
        <v>87.41721854304636</v>
      </c>
      <c r="K60" s="35">
        <v>1022</v>
      </c>
      <c r="L60" s="32">
        <f t="shared" si="6"/>
        <v>49.016786570743406</v>
      </c>
      <c r="M60" s="35">
        <v>826</v>
      </c>
      <c r="N60" s="32">
        <f t="shared" si="7"/>
        <v>39.616306954436453</v>
      </c>
      <c r="O60" s="35">
        <f t="shared" si="20"/>
        <v>237</v>
      </c>
      <c r="P60" s="32">
        <f t="shared" si="8"/>
        <v>11.366906474820144</v>
      </c>
      <c r="Q60" s="35">
        <v>12</v>
      </c>
      <c r="R60" s="32">
        <f t="shared" si="9"/>
        <v>5.0632911392405067</v>
      </c>
      <c r="S60" s="35">
        <v>251</v>
      </c>
      <c r="T60" s="32">
        <f t="shared" si="10"/>
        <v>12.038369304556355</v>
      </c>
      <c r="U60" s="35">
        <v>160</v>
      </c>
      <c r="V60" s="32">
        <f t="shared" si="11"/>
        <v>7.6738609112709826</v>
      </c>
      <c r="W60" s="35">
        <v>30</v>
      </c>
      <c r="X60" s="32">
        <f t="shared" si="12"/>
        <v>1.4388489208633095</v>
      </c>
      <c r="Y60" s="35">
        <v>263</v>
      </c>
      <c r="Z60" s="32">
        <f t="shared" si="13"/>
        <v>12.613908872901677</v>
      </c>
      <c r="AA60" s="35">
        <v>12</v>
      </c>
      <c r="AB60" s="32">
        <f t="shared" si="14"/>
        <v>0.57553956834532372</v>
      </c>
      <c r="AC60" s="32">
        <f t="shared" si="15"/>
        <v>4.5627376425855513</v>
      </c>
      <c r="AD60" s="35">
        <v>252</v>
      </c>
      <c r="AE60" s="32">
        <f t="shared" si="16"/>
        <v>12.086330935251798</v>
      </c>
      <c r="AF60" s="35">
        <v>2</v>
      </c>
      <c r="AG60" s="32">
        <f t="shared" si="17"/>
        <v>9.5923261390887291E-2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65</v>
      </c>
      <c r="D61" s="35">
        <v>64</v>
      </c>
      <c r="E61" s="32">
        <f t="shared" si="2"/>
        <v>98.461538461538467</v>
      </c>
      <c r="F61" s="35">
        <v>21</v>
      </c>
      <c r="G61" s="32">
        <f t="shared" si="3"/>
        <v>32.8125</v>
      </c>
      <c r="H61" s="106">
        <f t="shared" si="0"/>
        <v>64</v>
      </c>
      <c r="I61" s="32">
        <f t="shared" si="4"/>
        <v>100</v>
      </c>
      <c r="J61" s="32">
        <f t="shared" si="5"/>
        <v>98.461538461538467</v>
      </c>
      <c r="K61" s="35">
        <v>28</v>
      </c>
      <c r="L61" s="32">
        <f t="shared" si="6"/>
        <v>43.75</v>
      </c>
      <c r="M61" s="35">
        <v>36</v>
      </c>
      <c r="N61" s="32">
        <f t="shared" si="7"/>
        <v>56.25</v>
      </c>
      <c r="O61" s="35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5</v>
      </c>
      <c r="T61" s="32">
        <f t="shared" si="10"/>
        <v>7.8125</v>
      </c>
      <c r="U61" s="35">
        <v>9</v>
      </c>
      <c r="V61" s="32">
        <f t="shared" si="11"/>
        <v>14.0625</v>
      </c>
      <c r="W61" s="35">
        <v>5</v>
      </c>
      <c r="X61" s="32">
        <f t="shared" si="12"/>
        <v>7.8125</v>
      </c>
      <c r="Y61" s="35">
        <v>9</v>
      </c>
      <c r="Z61" s="32">
        <f t="shared" si="13"/>
        <v>14.0625</v>
      </c>
      <c r="AA61" s="35">
        <v>0</v>
      </c>
      <c r="AB61" s="32">
        <f t="shared" si="14"/>
        <v>0</v>
      </c>
      <c r="AC61" s="32">
        <f t="shared" si="15"/>
        <v>0</v>
      </c>
      <c r="AD61" s="35">
        <v>5</v>
      </c>
      <c r="AE61" s="32">
        <f t="shared" si="16"/>
        <v>7.8125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323.5</v>
      </c>
      <c r="D62" s="35">
        <v>289</v>
      </c>
      <c r="E62" s="32">
        <f t="shared" si="2"/>
        <v>89.335394126738805</v>
      </c>
      <c r="F62" s="35">
        <v>34</v>
      </c>
      <c r="G62" s="32">
        <f t="shared" si="3"/>
        <v>11.76470588235294</v>
      </c>
      <c r="H62" s="106">
        <f t="shared" si="0"/>
        <v>273</v>
      </c>
      <c r="I62" s="32">
        <f t="shared" si="4"/>
        <v>94.463667820069205</v>
      </c>
      <c r="J62" s="32">
        <f t="shared" si="5"/>
        <v>84.38948995363215</v>
      </c>
      <c r="K62" s="35">
        <v>132</v>
      </c>
      <c r="L62" s="32">
        <f t="shared" si="6"/>
        <v>45.674740484429066</v>
      </c>
      <c r="M62" s="35">
        <v>141</v>
      </c>
      <c r="N62" s="32">
        <f t="shared" si="7"/>
        <v>48.788927335640139</v>
      </c>
      <c r="O62" s="35">
        <f t="shared" si="20"/>
        <v>16</v>
      </c>
      <c r="P62" s="32">
        <f t="shared" si="8"/>
        <v>5.5363321799307963</v>
      </c>
      <c r="Q62" s="35">
        <v>0</v>
      </c>
      <c r="R62" s="32">
        <f t="shared" si="9"/>
        <v>0</v>
      </c>
      <c r="S62" s="35">
        <v>32</v>
      </c>
      <c r="T62" s="32">
        <f t="shared" si="10"/>
        <v>11.072664359861593</v>
      </c>
      <c r="U62" s="35">
        <v>20</v>
      </c>
      <c r="V62" s="32">
        <f t="shared" si="11"/>
        <v>6.9204152249134951</v>
      </c>
      <c r="W62" s="35">
        <v>0</v>
      </c>
      <c r="X62" s="32">
        <f t="shared" si="12"/>
        <v>0</v>
      </c>
      <c r="Y62" s="35">
        <v>30</v>
      </c>
      <c r="Z62" s="32">
        <f t="shared" si="13"/>
        <v>10.380622837370241</v>
      </c>
      <c r="AA62" s="35">
        <v>2</v>
      </c>
      <c r="AB62" s="32">
        <f t="shared" si="14"/>
        <v>0.69204152249134954</v>
      </c>
      <c r="AC62" s="32">
        <f t="shared" si="15"/>
        <v>6.666666666666667</v>
      </c>
      <c r="AD62" s="35">
        <v>28</v>
      </c>
      <c r="AE62" s="32">
        <f t="shared" si="16"/>
        <v>9.688581314878892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716</v>
      </c>
      <c r="D63" s="35">
        <v>610</v>
      </c>
      <c r="E63" s="32">
        <f t="shared" si="2"/>
        <v>85.19553072625699</v>
      </c>
      <c r="F63" s="35">
        <v>18</v>
      </c>
      <c r="G63" s="32">
        <f t="shared" si="3"/>
        <v>2.9508196721311477</v>
      </c>
      <c r="H63" s="106">
        <f t="shared" si="0"/>
        <v>547</v>
      </c>
      <c r="I63" s="32">
        <f t="shared" si="4"/>
        <v>89.672131147540981</v>
      </c>
      <c r="J63" s="32">
        <f t="shared" si="5"/>
        <v>76.396648044692739</v>
      </c>
      <c r="K63" s="35">
        <v>227</v>
      </c>
      <c r="L63" s="32">
        <f t="shared" si="6"/>
        <v>37.213114754098356</v>
      </c>
      <c r="M63" s="35">
        <v>320</v>
      </c>
      <c r="N63" s="32">
        <f t="shared" si="7"/>
        <v>52.459016393442624</v>
      </c>
      <c r="O63" s="35">
        <f t="shared" si="20"/>
        <v>63</v>
      </c>
      <c r="P63" s="32">
        <f t="shared" si="8"/>
        <v>10.327868852459018</v>
      </c>
      <c r="Q63" s="35">
        <v>19</v>
      </c>
      <c r="R63" s="32">
        <f t="shared" si="9"/>
        <v>30.158730158730158</v>
      </c>
      <c r="S63" s="35">
        <v>71</v>
      </c>
      <c r="T63" s="32">
        <f t="shared" si="10"/>
        <v>11.639344262295081</v>
      </c>
      <c r="U63" s="35">
        <v>64</v>
      </c>
      <c r="V63" s="32">
        <f t="shared" si="11"/>
        <v>10.491803278688524</v>
      </c>
      <c r="W63" s="35">
        <v>23</v>
      </c>
      <c r="X63" s="32">
        <f t="shared" si="12"/>
        <v>3.7704918032786887</v>
      </c>
      <c r="Y63" s="35">
        <v>91</v>
      </c>
      <c r="Z63" s="32">
        <f t="shared" si="13"/>
        <v>14.918032786885247</v>
      </c>
      <c r="AA63" s="35">
        <v>5</v>
      </c>
      <c r="AB63" s="32">
        <f t="shared" si="14"/>
        <v>0.81967213114754101</v>
      </c>
      <c r="AC63" s="32">
        <f t="shared" si="15"/>
        <v>5.4945054945054945</v>
      </c>
      <c r="AD63" s="35">
        <v>54</v>
      </c>
      <c r="AE63" s="32">
        <f t="shared" si="16"/>
        <v>8.8524590163934427</v>
      </c>
      <c r="AF63" s="35">
        <v>1</v>
      </c>
      <c r="AG63" s="32">
        <f t="shared" si="17"/>
        <v>0.16393442622950818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780</v>
      </c>
      <c r="D64" s="10">
        <f>SUM(D65:D71)</f>
        <v>749</v>
      </c>
      <c r="E64" s="43">
        <f>IF(C64=0,0,D64/C64*100)</f>
        <v>96.025641025641022</v>
      </c>
      <c r="F64" s="10">
        <f>SUM(F65:F71)</f>
        <v>37</v>
      </c>
      <c r="G64" s="43">
        <f>IF(D64=0,0,F64/D64*100)</f>
        <v>4.9399198931909218</v>
      </c>
      <c r="H64" s="61">
        <f>SUM(H65:H71)</f>
        <v>685</v>
      </c>
      <c r="I64" s="43">
        <f>IF(D64=0,0,H64/D64*100)</f>
        <v>91.455273698264349</v>
      </c>
      <c r="J64" s="43">
        <f>IF(C64=0,0,H64/C64*100)</f>
        <v>87.820512820512818</v>
      </c>
      <c r="K64" s="10">
        <f>SUM(K65:K71)</f>
        <v>361</v>
      </c>
      <c r="L64" s="43">
        <f>IF(D64=0,0,K64/D64*100)</f>
        <v>48.197596795727634</v>
      </c>
      <c r="M64" s="10">
        <f>SUM(M65:M71)</f>
        <v>324</v>
      </c>
      <c r="N64" s="43">
        <f>IF(D64=0,0,M64/D64*100)</f>
        <v>43.257676902536716</v>
      </c>
      <c r="O64" s="10">
        <f>SUM(O65:O71)</f>
        <v>64</v>
      </c>
      <c r="P64" s="43">
        <f>IF(D64=0,0,O64/D64*100)</f>
        <v>8.544726301735647</v>
      </c>
      <c r="Q64" s="10">
        <f>SUM(Q65:Q71)</f>
        <v>9</v>
      </c>
      <c r="R64" s="43">
        <f t="shared" si="9"/>
        <v>14.0625</v>
      </c>
      <c r="S64" s="10">
        <f>SUM(S65:S71)</f>
        <v>81</v>
      </c>
      <c r="T64" s="43">
        <f>IF(D64=0,0,S64/D64*100)</f>
        <v>10.814419225634179</v>
      </c>
      <c r="U64" s="10">
        <f>SUM(U65:U71)</f>
        <v>85</v>
      </c>
      <c r="V64" s="43">
        <f t="shared" si="11"/>
        <v>11.348464619492656</v>
      </c>
      <c r="W64" s="10">
        <f>SUM(W65:W71)</f>
        <v>26</v>
      </c>
      <c r="X64" s="43">
        <f>IF(D64=0,0,W64/D64*100)</f>
        <v>3.4712950600801067</v>
      </c>
      <c r="Y64" s="10">
        <f>SUM(Y65:Y71)</f>
        <v>65</v>
      </c>
      <c r="Z64" s="43">
        <f>IF(D64=0,0,Y64/D64*100)</f>
        <v>8.6782376502002663</v>
      </c>
      <c r="AA64" s="10">
        <f>SUM(AA65:AA71)</f>
        <v>9</v>
      </c>
      <c r="AB64" s="43">
        <f>IF(D64=0,0,AA64/D64*100)</f>
        <v>1.2016021361815754</v>
      </c>
      <c r="AC64" s="43">
        <f>IF(Y64=0,0,AA64/Y64*100)</f>
        <v>13.846153846153847</v>
      </c>
      <c r="AD64" s="10">
        <f>SUM(AD65:AD71)</f>
        <v>83</v>
      </c>
      <c r="AE64" s="43">
        <f t="shared" si="16"/>
        <v>11.081441922563418</v>
      </c>
      <c r="AF64" s="10">
        <f>SUM(AF65:AF71)</f>
        <v>1</v>
      </c>
      <c r="AG64" s="43">
        <f>IF(D64=0,0,AF64/D64*100)</f>
        <v>0.13351134846461948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6</v>
      </c>
      <c r="D65" s="35">
        <v>6</v>
      </c>
      <c r="E65" s="32">
        <f t="shared" si="2"/>
        <v>100</v>
      </c>
      <c r="F65" s="35">
        <v>0</v>
      </c>
      <c r="G65" s="32">
        <f t="shared" si="3"/>
        <v>0</v>
      </c>
      <c r="H65" s="106">
        <f t="shared" si="0"/>
        <v>6</v>
      </c>
      <c r="I65" s="32">
        <f t="shared" si="4"/>
        <v>100</v>
      </c>
      <c r="J65" s="32">
        <f t="shared" si="5"/>
        <v>100</v>
      </c>
      <c r="K65" s="35">
        <v>0</v>
      </c>
      <c r="L65" s="32">
        <f t="shared" si="6"/>
        <v>0</v>
      </c>
      <c r="M65" s="35">
        <v>6</v>
      </c>
      <c r="N65" s="32">
        <f t="shared" si="7"/>
        <v>100</v>
      </c>
      <c r="O65" s="35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0</v>
      </c>
      <c r="T65" s="32">
        <f t="shared" si="10"/>
        <v>0</v>
      </c>
      <c r="U65" s="35">
        <v>1</v>
      </c>
      <c r="V65" s="32">
        <f t="shared" si="11"/>
        <v>16.666666666666664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2</v>
      </c>
      <c r="AE65" s="32">
        <f t="shared" si="16"/>
        <v>33.333333333333329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14</v>
      </c>
      <c r="D66" s="35">
        <v>14</v>
      </c>
      <c r="E66" s="32">
        <f t="shared" si="2"/>
        <v>100</v>
      </c>
      <c r="F66" s="35">
        <v>5</v>
      </c>
      <c r="G66" s="32">
        <f t="shared" si="3"/>
        <v>35.714285714285715</v>
      </c>
      <c r="H66" s="106">
        <f t="shared" si="0"/>
        <v>12</v>
      </c>
      <c r="I66" s="32">
        <f t="shared" si="4"/>
        <v>85.714285714285708</v>
      </c>
      <c r="J66" s="32">
        <f t="shared" si="5"/>
        <v>85.714285714285708</v>
      </c>
      <c r="K66" s="35">
        <v>8</v>
      </c>
      <c r="L66" s="32">
        <f t="shared" si="6"/>
        <v>57.142857142857139</v>
      </c>
      <c r="M66" s="35">
        <v>4</v>
      </c>
      <c r="N66" s="32">
        <f t="shared" si="7"/>
        <v>28.571428571428569</v>
      </c>
      <c r="O66" s="35">
        <f t="shared" si="21"/>
        <v>2</v>
      </c>
      <c r="P66" s="32">
        <f t="shared" si="8"/>
        <v>14.285714285714285</v>
      </c>
      <c r="Q66" s="35">
        <v>2</v>
      </c>
      <c r="R66" s="32">
        <f t="shared" si="9"/>
        <v>100</v>
      </c>
      <c r="S66" s="35">
        <v>6</v>
      </c>
      <c r="T66" s="32">
        <f t="shared" si="10"/>
        <v>42.857142857142854</v>
      </c>
      <c r="U66" s="35">
        <v>1</v>
      </c>
      <c r="V66" s="32">
        <f t="shared" si="11"/>
        <v>7.1428571428571423</v>
      </c>
      <c r="W66" s="35">
        <v>0</v>
      </c>
      <c r="X66" s="32">
        <f t="shared" si="12"/>
        <v>0</v>
      </c>
      <c r="Y66" s="35">
        <v>2</v>
      </c>
      <c r="Z66" s="32">
        <f t="shared" si="13"/>
        <v>14.285714285714285</v>
      </c>
      <c r="AA66" s="35">
        <v>1</v>
      </c>
      <c r="AB66" s="32">
        <f t="shared" si="14"/>
        <v>7.1428571428571423</v>
      </c>
      <c r="AC66" s="32">
        <f t="shared" si="15"/>
        <v>50</v>
      </c>
      <c r="AD66" s="35">
        <v>2</v>
      </c>
      <c r="AE66" s="32">
        <f t="shared" si="16"/>
        <v>14.285714285714285</v>
      </c>
      <c r="AF66" s="35">
        <v>1</v>
      </c>
      <c r="AG66" s="32">
        <f t="shared" si="17"/>
        <v>7.1428571428571423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24</v>
      </c>
      <c r="D67" s="35">
        <v>24</v>
      </c>
      <c r="E67" s="32">
        <f t="shared" si="2"/>
        <v>100</v>
      </c>
      <c r="F67" s="35">
        <v>1</v>
      </c>
      <c r="G67" s="32">
        <f t="shared" si="3"/>
        <v>4.1666666666666661</v>
      </c>
      <c r="H67" s="106">
        <f t="shared" si="0"/>
        <v>24</v>
      </c>
      <c r="I67" s="32">
        <f t="shared" si="4"/>
        <v>100</v>
      </c>
      <c r="J67" s="32">
        <f t="shared" si="5"/>
        <v>100</v>
      </c>
      <c r="K67" s="35">
        <v>17</v>
      </c>
      <c r="L67" s="32">
        <f t="shared" si="6"/>
        <v>70.833333333333343</v>
      </c>
      <c r="M67" s="35">
        <v>7</v>
      </c>
      <c r="N67" s="32">
        <f t="shared" si="7"/>
        <v>29.166666666666668</v>
      </c>
      <c r="O67" s="35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3</v>
      </c>
      <c r="T67" s="32">
        <f t="shared" si="10"/>
        <v>12.5</v>
      </c>
      <c r="U67" s="35">
        <v>2</v>
      </c>
      <c r="V67" s="32">
        <f t="shared" si="11"/>
        <v>8.3333333333333321</v>
      </c>
      <c r="W67" s="35">
        <v>0</v>
      </c>
      <c r="X67" s="32">
        <f t="shared" si="12"/>
        <v>0</v>
      </c>
      <c r="Y67" s="35">
        <v>1</v>
      </c>
      <c r="Z67" s="32">
        <f t="shared" si="13"/>
        <v>4.1666666666666661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60</v>
      </c>
      <c r="D68" s="35">
        <v>60</v>
      </c>
      <c r="E68" s="32">
        <f t="shared" si="2"/>
        <v>100</v>
      </c>
      <c r="F68" s="35">
        <v>4</v>
      </c>
      <c r="G68" s="32">
        <f t="shared" si="3"/>
        <v>6.666666666666667</v>
      </c>
      <c r="H68" s="106">
        <f t="shared" si="0"/>
        <v>57</v>
      </c>
      <c r="I68" s="32">
        <f t="shared" si="4"/>
        <v>95</v>
      </c>
      <c r="J68" s="32">
        <f t="shared" si="5"/>
        <v>95</v>
      </c>
      <c r="K68" s="35">
        <v>23</v>
      </c>
      <c r="L68" s="32">
        <f t="shared" si="6"/>
        <v>38.333333333333336</v>
      </c>
      <c r="M68" s="35">
        <v>34</v>
      </c>
      <c r="N68" s="32">
        <f t="shared" si="7"/>
        <v>56.666666666666664</v>
      </c>
      <c r="O68" s="35">
        <f t="shared" si="21"/>
        <v>3</v>
      </c>
      <c r="P68" s="32">
        <f t="shared" si="8"/>
        <v>5</v>
      </c>
      <c r="Q68" s="35">
        <v>2</v>
      </c>
      <c r="R68" s="32">
        <f t="shared" si="9"/>
        <v>66.666666666666657</v>
      </c>
      <c r="S68" s="35">
        <v>4</v>
      </c>
      <c r="T68" s="32">
        <f t="shared" si="10"/>
        <v>6.666666666666667</v>
      </c>
      <c r="U68" s="35">
        <v>11</v>
      </c>
      <c r="V68" s="32">
        <f t="shared" si="11"/>
        <v>18.333333333333332</v>
      </c>
      <c r="W68" s="35">
        <v>0</v>
      </c>
      <c r="X68" s="32">
        <f t="shared" si="12"/>
        <v>0</v>
      </c>
      <c r="Y68" s="35">
        <v>4</v>
      </c>
      <c r="Z68" s="32">
        <f t="shared" si="13"/>
        <v>6.666666666666667</v>
      </c>
      <c r="AA68" s="35">
        <v>1</v>
      </c>
      <c r="AB68" s="32">
        <f t="shared" si="14"/>
        <v>1.6666666666666667</v>
      </c>
      <c r="AC68" s="32">
        <f t="shared" si="15"/>
        <v>25</v>
      </c>
      <c r="AD68" s="35">
        <v>1</v>
      </c>
      <c r="AE68" s="32">
        <f t="shared" si="16"/>
        <v>1.6666666666666667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4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3</v>
      </c>
      <c r="I69" s="32">
        <f t="shared" si="4"/>
        <v>75</v>
      </c>
      <c r="J69" s="32">
        <f t="shared" si="5"/>
        <v>0</v>
      </c>
      <c r="K69" s="35">
        <v>3</v>
      </c>
      <c r="L69" s="32">
        <f t="shared" si="6"/>
        <v>75</v>
      </c>
      <c r="M69" s="35">
        <v>0</v>
      </c>
      <c r="N69" s="32">
        <f t="shared" si="7"/>
        <v>0</v>
      </c>
      <c r="O69" s="35">
        <f t="shared" si="21"/>
        <v>1</v>
      </c>
      <c r="P69" s="32">
        <f t="shared" si="8"/>
        <v>25</v>
      </c>
      <c r="Q69" s="35">
        <v>1</v>
      </c>
      <c r="R69" s="32">
        <f t="shared" si="9"/>
        <v>100</v>
      </c>
      <c r="S69" s="35">
        <v>2</v>
      </c>
      <c r="T69" s="32">
        <f t="shared" si="10"/>
        <v>50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28</v>
      </c>
      <c r="AE69" s="32">
        <f t="shared" si="16"/>
        <v>700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0</v>
      </c>
      <c r="D70" s="35">
        <v>0</v>
      </c>
      <c r="E70" s="32">
        <f t="shared" si="2"/>
        <v>0</v>
      </c>
      <c r="F70" s="35">
        <v>0</v>
      </c>
      <c r="G70" s="32">
        <f t="shared" si="3"/>
        <v>0</v>
      </c>
      <c r="H70" s="106">
        <f t="shared" si="0"/>
        <v>0</v>
      </c>
      <c r="I70" s="32">
        <f t="shared" si="4"/>
        <v>0</v>
      </c>
      <c r="J70" s="32">
        <f t="shared" si="5"/>
        <v>0</v>
      </c>
      <c r="K70" s="35">
        <v>0</v>
      </c>
      <c r="L70" s="32">
        <f t="shared" si="6"/>
        <v>0</v>
      </c>
      <c r="M70" s="35">
        <v>0</v>
      </c>
      <c r="N70" s="32">
        <f t="shared" si="7"/>
        <v>0</v>
      </c>
      <c r="O70" s="35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676</v>
      </c>
      <c r="D71" s="35">
        <v>641</v>
      </c>
      <c r="E71" s="32">
        <f t="shared" si="2"/>
        <v>94.822485207100598</v>
      </c>
      <c r="F71" s="35">
        <v>27</v>
      </c>
      <c r="G71" s="32">
        <f t="shared" si="3"/>
        <v>4.2121684867394693</v>
      </c>
      <c r="H71" s="106">
        <f t="shared" si="0"/>
        <v>583</v>
      </c>
      <c r="I71" s="32">
        <f t="shared" si="4"/>
        <v>90.951638065522616</v>
      </c>
      <c r="J71" s="32">
        <f t="shared" si="5"/>
        <v>86.242603550295854</v>
      </c>
      <c r="K71" s="35">
        <v>310</v>
      </c>
      <c r="L71" s="32">
        <f t="shared" si="6"/>
        <v>48.361934477379094</v>
      </c>
      <c r="M71" s="35">
        <v>273</v>
      </c>
      <c r="N71" s="32">
        <f t="shared" si="7"/>
        <v>42.589703588143522</v>
      </c>
      <c r="O71" s="35">
        <f t="shared" si="21"/>
        <v>58</v>
      </c>
      <c r="P71" s="32">
        <f t="shared" si="8"/>
        <v>9.0483619344773789</v>
      </c>
      <c r="Q71" s="35">
        <v>4</v>
      </c>
      <c r="R71" s="32">
        <f t="shared" si="9"/>
        <v>6.8965517241379306</v>
      </c>
      <c r="S71" s="35">
        <v>66</v>
      </c>
      <c r="T71" s="32">
        <f t="shared" si="10"/>
        <v>10.296411856474259</v>
      </c>
      <c r="U71" s="35">
        <v>70</v>
      </c>
      <c r="V71" s="32">
        <f t="shared" si="11"/>
        <v>10.9204368174727</v>
      </c>
      <c r="W71" s="35">
        <v>26</v>
      </c>
      <c r="X71" s="32">
        <f t="shared" si="12"/>
        <v>4.0561622464898601</v>
      </c>
      <c r="Y71" s="35">
        <v>58</v>
      </c>
      <c r="Z71" s="32">
        <f t="shared" si="13"/>
        <v>9.0483619344773789</v>
      </c>
      <c r="AA71" s="35">
        <v>7</v>
      </c>
      <c r="AB71" s="32">
        <f t="shared" si="14"/>
        <v>1.0920436817472698</v>
      </c>
      <c r="AC71" s="32">
        <f t="shared" si="15"/>
        <v>12.068965517241379</v>
      </c>
      <c r="AD71" s="35">
        <v>50</v>
      </c>
      <c r="AE71" s="32">
        <f t="shared" si="16"/>
        <v>7.8003120124804992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988.5</v>
      </c>
      <c r="D72" s="10">
        <f>SUM(D73:D78)</f>
        <v>900</v>
      </c>
      <c r="E72" s="43">
        <f t="shared" si="2"/>
        <v>91.047040971168443</v>
      </c>
      <c r="F72" s="10">
        <f>SUM(F73:F78)</f>
        <v>151</v>
      </c>
      <c r="G72" s="43">
        <f t="shared" si="3"/>
        <v>16.777777777777779</v>
      </c>
      <c r="H72" s="61">
        <f>SUM(H73:H78)</f>
        <v>781</v>
      </c>
      <c r="I72" s="43">
        <f>IF(D72=0,0,H72/D72*100)</f>
        <v>86.777777777777771</v>
      </c>
      <c r="J72" s="43">
        <f>IF(C72=0,0,H72/C72*100)</f>
        <v>79.008598887202837</v>
      </c>
      <c r="K72" s="10">
        <f>SUM(K73:K78)</f>
        <v>445</v>
      </c>
      <c r="L72" s="43">
        <f t="shared" si="6"/>
        <v>49.444444444444443</v>
      </c>
      <c r="M72" s="10">
        <f>SUM(M73:M78)</f>
        <v>336</v>
      </c>
      <c r="N72" s="43">
        <f>IF(D72=0,0,M72/D72*100)</f>
        <v>37.333333333333336</v>
      </c>
      <c r="O72" s="10">
        <f>SUM(O73:O78)</f>
        <v>119</v>
      </c>
      <c r="P72" s="43">
        <f>IF(D72=0,0,O72/D72*100)</f>
        <v>13.222222222222221</v>
      </c>
      <c r="Q72" s="10">
        <f>SUM(Q73:Q78)</f>
        <v>7</v>
      </c>
      <c r="R72" s="43">
        <f t="shared" si="9"/>
        <v>5.8823529411764701</v>
      </c>
      <c r="S72" s="10">
        <f>SUM(S73:S78)</f>
        <v>91</v>
      </c>
      <c r="T72" s="43">
        <f>IF(D72=0,0,S72/D72*100)</f>
        <v>10.111111111111111</v>
      </c>
      <c r="U72" s="10">
        <f>SUM(U73:U78)</f>
        <v>65</v>
      </c>
      <c r="V72" s="43">
        <f t="shared" si="11"/>
        <v>7.2222222222222214</v>
      </c>
      <c r="W72" s="10">
        <f>SUM(W73:W78)</f>
        <v>79</v>
      </c>
      <c r="X72" s="43">
        <f>IF(D72=0,0,W72/D72*100)</f>
        <v>8.7777777777777768</v>
      </c>
      <c r="Y72" s="10">
        <f>SUM(Y73:Y78)</f>
        <v>140</v>
      </c>
      <c r="Z72" s="43">
        <f>IF(D72=0,0,Y72/D72*100)</f>
        <v>15.555555555555555</v>
      </c>
      <c r="AA72" s="10">
        <f>SUM(AA73:AA78)</f>
        <v>1</v>
      </c>
      <c r="AB72" s="43">
        <f>IF(D72=0,0,AA72/D72*100)</f>
        <v>0.1111111111111111</v>
      </c>
      <c r="AC72" s="43">
        <f>IF(Y72=0,0,AA72/Y72*100)</f>
        <v>0.7142857142857143</v>
      </c>
      <c r="AD72" s="10">
        <f>SUM(AD73:AD78)</f>
        <v>107</v>
      </c>
      <c r="AE72" s="43">
        <f t="shared" si="16"/>
        <v>11.888888888888889</v>
      </c>
      <c r="AF72" s="10">
        <f>SUM(AF73:AF78)</f>
        <v>1</v>
      </c>
      <c r="AG72" s="43">
        <f>IF(D72=0,0,AF72/D72*100)</f>
        <v>0.1111111111111111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80</v>
      </c>
      <c r="D73" s="35">
        <v>77</v>
      </c>
      <c r="E73" s="32">
        <f t="shared" si="2"/>
        <v>96.25</v>
      </c>
      <c r="F73" s="35">
        <v>15</v>
      </c>
      <c r="G73" s="32">
        <f t="shared" si="3"/>
        <v>19.480519480519483</v>
      </c>
      <c r="H73" s="106">
        <f t="shared" si="0"/>
        <v>68</v>
      </c>
      <c r="I73" s="32">
        <f t="shared" si="4"/>
        <v>88.311688311688314</v>
      </c>
      <c r="J73" s="32">
        <f t="shared" si="5"/>
        <v>85</v>
      </c>
      <c r="K73" s="35">
        <v>34</v>
      </c>
      <c r="L73" s="32">
        <f t="shared" si="6"/>
        <v>44.155844155844157</v>
      </c>
      <c r="M73" s="35">
        <v>34</v>
      </c>
      <c r="N73" s="32">
        <f t="shared" si="7"/>
        <v>44.155844155844157</v>
      </c>
      <c r="O73" s="35">
        <f t="shared" ref="O73:O78" si="22">D73-H73</f>
        <v>9</v>
      </c>
      <c r="P73" s="32">
        <f t="shared" si="8"/>
        <v>11.688311688311687</v>
      </c>
      <c r="Q73" s="35">
        <v>1</v>
      </c>
      <c r="R73" s="32">
        <f t="shared" si="9"/>
        <v>11.111111111111111</v>
      </c>
      <c r="S73" s="35">
        <v>5</v>
      </c>
      <c r="T73" s="32">
        <f t="shared" si="10"/>
        <v>6.4935064935064926</v>
      </c>
      <c r="U73" s="35">
        <v>6</v>
      </c>
      <c r="V73" s="32">
        <f t="shared" si="11"/>
        <v>7.7922077922077921</v>
      </c>
      <c r="W73" s="35">
        <v>2</v>
      </c>
      <c r="X73" s="32">
        <f t="shared" si="12"/>
        <v>2.5974025974025974</v>
      </c>
      <c r="Y73" s="35">
        <v>10</v>
      </c>
      <c r="Z73" s="32">
        <f t="shared" si="13"/>
        <v>12.987012987012985</v>
      </c>
      <c r="AA73" s="35">
        <v>0</v>
      </c>
      <c r="AB73" s="32">
        <f t="shared" si="14"/>
        <v>0</v>
      </c>
      <c r="AC73" s="32">
        <f t="shared" si="15"/>
        <v>0</v>
      </c>
      <c r="AD73" s="35">
        <v>10</v>
      </c>
      <c r="AE73" s="32">
        <f t="shared" si="16"/>
        <v>12.987012987012985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351.5</v>
      </c>
      <c r="D74" s="35">
        <v>318</v>
      </c>
      <c r="E74" s="32">
        <f t="shared" si="2"/>
        <v>90.469416785206263</v>
      </c>
      <c r="F74" s="35">
        <v>77</v>
      </c>
      <c r="G74" s="32">
        <f t="shared" si="3"/>
        <v>24.213836477987421</v>
      </c>
      <c r="H74" s="106">
        <f t="shared" si="0"/>
        <v>275</v>
      </c>
      <c r="I74" s="32">
        <f t="shared" si="4"/>
        <v>86.477987421383645</v>
      </c>
      <c r="J74" s="32">
        <f t="shared" si="5"/>
        <v>78.236130867709818</v>
      </c>
      <c r="K74" s="35">
        <v>162</v>
      </c>
      <c r="L74" s="32">
        <f t="shared" si="6"/>
        <v>50.943396226415096</v>
      </c>
      <c r="M74" s="35">
        <v>113</v>
      </c>
      <c r="N74" s="32">
        <f t="shared" si="7"/>
        <v>35.534591194968549</v>
      </c>
      <c r="O74" s="35">
        <f t="shared" si="22"/>
        <v>43</v>
      </c>
      <c r="P74" s="32">
        <f t="shared" si="8"/>
        <v>13.522012578616351</v>
      </c>
      <c r="Q74" s="35">
        <v>2</v>
      </c>
      <c r="R74" s="32">
        <f t="shared" si="9"/>
        <v>4.6511627906976747</v>
      </c>
      <c r="S74" s="35">
        <v>27</v>
      </c>
      <c r="T74" s="32">
        <f t="shared" si="10"/>
        <v>8.4905660377358494</v>
      </c>
      <c r="U74" s="35">
        <v>23</v>
      </c>
      <c r="V74" s="32">
        <f t="shared" si="11"/>
        <v>7.232704402515723</v>
      </c>
      <c r="W74" s="35">
        <v>17</v>
      </c>
      <c r="X74" s="32">
        <f t="shared" si="12"/>
        <v>5.3459119496855347</v>
      </c>
      <c r="Y74" s="35">
        <v>45</v>
      </c>
      <c r="Z74" s="32">
        <f t="shared" si="13"/>
        <v>14.150943396226415</v>
      </c>
      <c r="AA74" s="35">
        <v>0</v>
      </c>
      <c r="AB74" s="32">
        <f t="shared" si="14"/>
        <v>0</v>
      </c>
      <c r="AC74" s="32">
        <f t="shared" si="15"/>
        <v>0</v>
      </c>
      <c r="AD74" s="35">
        <v>46</v>
      </c>
      <c r="AE74" s="32">
        <f t="shared" si="16"/>
        <v>14.465408805031446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312</v>
      </c>
      <c r="D75" s="35">
        <v>292</v>
      </c>
      <c r="E75" s="32">
        <f t="shared" si="2"/>
        <v>93.589743589743591</v>
      </c>
      <c r="F75" s="35">
        <v>26</v>
      </c>
      <c r="G75" s="32">
        <f t="shared" si="3"/>
        <v>8.9041095890410951</v>
      </c>
      <c r="H75" s="106">
        <f t="shared" si="0"/>
        <v>252</v>
      </c>
      <c r="I75" s="32">
        <f t="shared" si="4"/>
        <v>86.301369863013704</v>
      </c>
      <c r="J75" s="32">
        <f t="shared" si="5"/>
        <v>80.769230769230774</v>
      </c>
      <c r="K75" s="35">
        <v>140</v>
      </c>
      <c r="L75" s="32">
        <f t="shared" si="6"/>
        <v>47.945205479452049</v>
      </c>
      <c r="M75" s="35">
        <v>112</v>
      </c>
      <c r="N75" s="32">
        <f t="shared" si="7"/>
        <v>38.356164383561641</v>
      </c>
      <c r="O75" s="35">
        <f t="shared" si="22"/>
        <v>40</v>
      </c>
      <c r="P75" s="32">
        <f t="shared" si="8"/>
        <v>13.698630136986301</v>
      </c>
      <c r="Q75" s="35">
        <v>1</v>
      </c>
      <c r="R75" s="32">
        <f t="shared" si="9"/>
        <v>2.5</v>
      </c>
      <c r="S75" s="35">
        <v>31</v>
      </c>
      <c r="T75" s="32">
        <f t="shared" si="10"/>
        <v>10.616438356164384</v>
      </c>
      <c r="U75" s="35">
        <v>18</v>
      </c>
      <c r="V75" s="32">
        <f t="shared" si="11"/>
        <v>6.1643835616438354</v>
      </c>
      <c r="W75" s="35">
        <v>21</v>
      </c>
      <c r="X75" s="32">
        <f t="shared" si="12"/>
        <v>7.1917808219178081</v>
      </c>
      <c r="Y75" s="35">
        <v>64</v>
      </c>
      <c r="Z75" s="32">
        <f t="shared" si="13"/>
        <v>21.917808219178081</v>
      </c>
      <c r="AA75" s="35">
        <v>0</v>
      </c>
      <c r="AB75" s="32">
        <f t="shared" si="14"/>
        <v>0</v>
      </c>
      <c r="AC75" s="32">
        <f t="shared" si="15"/>
        <v>0</v>
      </c>
      <c r="AD75" s="35">
        <v>31</v>
      </c>
      <c r="AE75" s="32">
        <f t="shared" si="16"/>
        <v>10.616438356164384</v>
      </c>
      <c r="AF75" s="35">
        <v>1</v>
      </c>
      <c r="AG75" s="32">
        <f t="shared" si="17"/>
        <v>0.34246575342465752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213</v>
      </c>
      <c r="D76" s="35">
        <v>190</v>
      </c>
      <c r="E76" s="32">
        <f t="shared" si="2"/>
        <v>89.201877934272304</v>
      </c>
      <c r="F76" s="35">
        <v>29</v>
      </c>
      <c r="G76" s="32">
        <f t="shared" si="3"/>
        <v>15.263157894736842</v>
      </c>
      <c r="H76" s="106">
        <f t="shared" si="0"/>
        <v>164</v>
      </c>
      <c r="I76" s="32">
        <f t="shared" si="4"/>
        <v>86.31578947368422</v>
      </c>
      <c r="J76" s="32">
        <f t="shared" si="5"/>
        <v>76.995305164319248</v>
      </c>
      <c r="K76" s="35">
        <v>97</v>
      </c>
      <c r="L76" s="32">
        <f t="shared" si="6"/>
        <v>51.05263157894737</v>
      </c>
      <c r="M76" s="35">
        <v>67</v>
      </c>
      <c r="N76" s="32">
        <f t="shared" si="7"/>
        <v>35.263157894736842</v>
      </c>
      <c r="O76" s="35">
        <f t="shared" si="22"/>
        <v>26</v>
      </c>
      <c r="P76" s="32">
        <f t="shared" si="8"/>
        <v>13.684210526315791</v>
      </c>
      <c r="Q76" s="35">
        <v>3</v>
      </c>
      <c r="R76" s="32">
        <f t="shared" si="9"/>
        <v>11.538461538461538</v>
      </c>
      <c r="S76" s="35">
        <v>27</v>
      </c>
      <c r="T76" s="32">
        <f t="shared" si="10"/>
        <v>14.210526315789473</v>
      </c>
      <c r="U76" s="35">
        <v>17</v>
      </c>
      <c r="V76" s="32">
        <f t="shared" si="11"/>
        <v>8.9473684210526319</v>
      </c>
      <c r="W76" s="35">
        <v>39</v>
      </c>
      <c r="X76" s="32">
        <f t="shared" si="12"/>
        <v>20.526315789473685</v>
      </c>
      <c r="Y76" s="35">
        <v>16</v>
      </c>
      <c r="Z76" s="32">
        <f t="shared" si="13"/>
        <v>8.4210526315789469</v>
      </c>
      <c r="AA76" s="35">
        <v>1</v>
      </c>
      <c r="AB76" s="32">
        <f t="shared" si="14"/>
        <v>0.52631578947368418</v>
      </c>
      <c r="AC76" s="32">
        <f t="shared" si="15"/>
        <v>6.25</v>
      </c>
      <c r="AD76" s="35">
        <v>17</v>
      </c>
      <c r="AE76" s="32">
        <f t="shared" si="16"/>
        <v>8.9473684210526319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8</v>
      </c>
      <c r="D77" s="35">
        <v>4</v>
      </c>
      <c r="E77" s="32">
        <f t="shared" si="2"/>
        <v>50</v>
      </c>
      <c r="F77" s="35">
        <v>0</v>
      </c>
      <c r="G77" s="32">
        <f t="shared" si="3"/>
        <v>0</v>
      </c>
      <c r="H77" s="106">
        <f t="shared" si="0"/>
        <v>4</v>
      </c>
      <c r="I77" s="32">
        <f t="shared" si="4"/>
        <v>100</v>
      </c>
      <c r="J77" s="32">
        <f t="shared" si="5"/>
        <v>50</v>
      </c>
      <c r="K77" s="35">
        <v>4</v>
      </c>
      <c r="L77" s="32">
        <f t="shared" si="6"/>
        <v>100</v>
      </c>
      <c r="M77" s="35">
        <v>0</v>
      </c>
      <c r="N77" s="32">
        <f t="shared" si="7"/>
        <v>0</v>
      </c>
      <c r="O77" s="35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3</v>
      </c>
      <c r="Z77" s="32">
        <f t="shared" si="13"/>
        <v>75</v>
      </c>
      <c r="AA77" s="35">
        <v>0</v>
      </c>
      <c r="AB77" s="32">
        <f t="shared" si="14"/>
        <v>0</v>
      </c>
      <c r="AC77" s="32">
        <f t="shared" si="15"/>
        <v>0</v>
      </c>
      <c r="AD77" s="35">
        <v>2</v>
      </c>
      <c r="AE77" s="32">
        <f t="shared" si="16"/>
        <v>50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24</v>
      </c>
      <c r="D78" s="35">
        <v>19</v>
      </c>
      <c r="E78" s="32">
        <f t="shared" si="2"/>
        <v>79.166666666666657</v>
      </c>
      <c r="F78" s="35">
        <v>4</v>
      </c>
      <c r="G78" s="32">
        <f t="shared" si="3"/>
        <v>21.052631578947366</v>
      </c>
      <c r="H78" s="106">
        <f t="shared" si="0"/>
        <v>18</v>
      </c>
      <c r="I78" s="32">
        <f t="shared" si="4"/>
        <v>94.73684210526315</v>
      </c>
      <c r="J78" s="32">
        <f t="shared" si="5"/>
        <v>75</v>
      </c>
      <c r="K78" s="35">
        <v>8</v>
      </c>
      <c r="L78" s="32">
        <f t="shared" si="6"/>
        <v>42.105263157894733</v>
      </c>
      <c r="M78" s="35">
        <v>10</v>
      </c>
      <c r="N78" s="32">
        <f t="shared" si="7"/>
        <v>52.631578947368418</v>
      </c>
      <c r="O78" s="35">
        <f t="shared" si="22"/>
        <v>1</v>
      </c>
      <c r="P78" s="32">
        <f t="shared" si="8"/>
        <v>5.2631578947368416</v>
      </c>
      <c r="Q78" s="35">
        <v>0</v>
      </c>
      <c r="R78" s="32">
        <f t="shared" si="9"/>
        <v>0</v>
      </c>
      <c r="S78" s="35">
        <v>1</v>
      </c>
      <c r="T78" s="32">
        <f t="shared" si="10"/>
        <v>5.2631578947368416</v>
      </c>
      <c r="U78" s="35">
        <v>1</v>
      </c>
      <c r="V78" s="32">
        <f t="shared" si="11"/>
        <v>5.2631578947368416</v>
      </c>
      <c r="W78" s="35">
        <v>0</v>
      </c>
      <c r="X78" s="32">
        <f t="shared" si="12"/>
        <v>0</v>
      </c>
      <c r="Y78" s="35">
        <v>2</v>
      </c>
      <c r="Z78" s="32">
        <f t="shared" si="13"/>
        <v>10.526315789473683</v>
      </c>
      <c r="AA78" s="35">
        <v>0</v>
      </c>
      <c r="AB78" s="32">
        <f t="shared" si="14"/>
        <v>0</v>
      </c>
      <c r="AC78" s="32">
        <f t="shared" si="15"/>
        <v>0</v>
      </c>
      <c r="AD78" s="35">
        <v>1</v>
      </c>
      <c r="AE78" s="32">
        <f t="shared" si="16"/>
        <v>5.2631578947368416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1677</v>
      </c>
      <c r="D79" s="10">
        <f>SUM(D80:D89)</f>
        <v>1532</v>
      </c>
      <c r="E79" s="43">
        <f>IF(C79=0,0,D79/C79*100)</f>
        <v>91.353607632677409</v>
      </c>
      <c r="F79" s="10">
        <f>SUM(F80:F89)</f>
        <v>122</v>
      </c>
      <c r="G79" s="43">
        <f>IF(D79=0,0,F79/D79*100)</f>
        <v>7.9634464751958216</v>
      </c>
      <c r="H79" s="61">
        <f>SUM(H80:H89)</f>
        <v>1279</v>
      </c>
      <c r="I79" s="43">
        <f>IF(D79=0,0,H79/D79*100)</f>
        <v>83.485639686684081</v>
      </c>
      <c r="J79" s="43">
        <f>IF(C79=0,0,H79/C79*100)</f>
        <v>76.267143709004174</v>
      </c>
      <c r="K79" s="10">
        <f>SUM(K80:K89)</f>
        <v>636</v>
      </c>
      <c r="L79" s="43">
        <f t="shared" si="6"/>
        <v>41.514360313315926</v>
      </c>
      <c r="M79" s="10">
        <f>SUM(M80:M89)</f>
        <v>643</v>
      </c>
      <c r="N79" s="43">
        <f>IF(D79=0,0,M79/D79*100)</f>
        <v>41.971279373368148</v>
      </c>
      <c r="O79" s="10">
        <f>SUM(O80:O89)</f>
        <v>253</v>
      </c>
      <c r="P79" s="43">
        <f>IF(D79=0,0,O79/D79*100)</f>
        <v>16.514360313315926</v>
      </c>
      <c r="Q79" s="10">
        <f>SUM(Q80:Q89)</f>
        <v>7</v>
      </c>
      <c r="R79" s="43">
        <f t="shared" si="9"/>
        <v>2.766798418972332</v>
      </c>
      <c r="S79" s="10">
        <f>SUM(S80:S89)</f>
        <v>203</v>
      </c>
      <c r="T79" s="43">
        <f>IF(D79=0,0,S79/D79*100)</f>
        <v>13.25065274151436</v>
      </c>
      <c r="U79" s="10">
        <f>SUM(U80:U89)</f>
        <v>125</v>
      </c>
      <c r="V79" s="43">
        <f t="shared" si="11"/>
        <v>8.1592689295039165</v>
      </c>
      <c r="W79" s="10">
        <f>SUM(W80:W89)</f>
        <v>40</v>
      </c>
      <c r="X79" s="43">
        <f>IF(D79=0,0,W79/D79*100)</f>
        <v>2.610966057441253</v>
      </c>
      <c r="Y79" s="10">
        <f>SUM(Y80:Y89)</f>
        <v>225</v>
      </c>
      <c r="Z79" s="43">
        <f>IF(D79=0,0,Y79/D79*100)</f>
        <v>14.686684073107051</v>
      </c>
      <c r="AA79" s="10">
        <f>SUM(AA80:AA89)</f>
        <v>29</v>
      </c>
      <c r="AB79" s="43">
        <f>IF(D79=0,0,AA79/D79*100)</f>
        <v>1.8929503916449086</v>
      </c>
      <c r="AC79" s="43">
        <f>IF(Y79=0,0,AA79/Y79*100)</f>
        <v>12.888888888888889</v>
      </c>
      <c r="AD79" s="10">
        <f>SUM(AD80:AD89)</f>
        <v>220</v>
      </c>
      <c r="AE79" s="43">
        <f t="shared" si="16"/>
        <v>14.360313315926893</v>
      </c>
      <c r="AF79" s="10">
        <f>SUM(AF80:AF89)</f>
        <v>0</v>
      </c>
      <c r="AG79" s="43">
        <f>IF(D79=0,0,AF79/D79*100)</f>
        <v>0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10</v>
      </c>
      <c r="D80" s="35">
        <v>9</v>
      </c>
      <c r="E80" s="32">
        <f t="shared" ref="E80:E101" si="23">IF(C80=0,0,D80/C80*100)</f>
        <v>90</v>
      </c>
      <c r="F80" s="35">
        <v>2</v>
      </c>
      <c r="G80" s="32">
        <f t="shared" ref="G80:G101" si="24">IF(D80=0,0,F80/D80*100)</f>
        <v>22.222222222222221</v>
      </c>
      <c r="H80" s="106">
        <f t="shared" ref="H80:H89" si="25">K80+M80</f>
        <v>8</v>
      </c>
      <c r="I80" s="32">
        <f t="shared" ref="I80:I101" si="26">IF(D80=0,0,H80/D80*100)</f>
        <v>88.888888888888886</v>
      </c>
      <c r="J80" s="32">
        <f t="shared" ref="J80:J101" si="27">IF(C80=0,0,H80/C80*100)</f>
        <v>80</v>
      </c>
      <c r="K80" s="35">
        <v>4</v>
      </c>
      <c r="L80" s="32">
        <f t="shared" ref="L80:L101" si="28">IF(D80=0,0,K80/D80*100)</f>
        <v>44.444444444444443</v>
      </c>
      <c r="M80" s="35">
        <v>4</v>
      </c>
      <c r="N80" s="32">
        <f t="shared" ref="N80:N101" si="29">IF(D80=0,0,M80/D80*100)</f>
        <v>44.444444444444443</v>
      </c>
      <c r="O80" s="35">
        <f t="shared" ref="O80:O89" si="30">D80-H80</f>
        <v>1</v>
      </c>
      <c r="P80" s="32">
        <f t="shared" ref="P80:P101" si="31">IF(D80=0,0,O80/D80*100)</f>
        <v>11.111111111111111</v>
      </c>
      <c r="Q80" s="35">
        <v>0</v>
      </c>
      <c r="R80" s="32">
        <f t="shared" ref="R80:R101" si="32">IF(O80=0,0,Q80/O80*100)</f>
        <v>0</v>
      </c>
      <c r="S80" s="35">
        <v>2</v>
      </c>
      <c r="T80" s="32">
        <f t="shared" ref="T80:T101" si="33">IF(D80=0,0,S80/D80*100)</f>
        <v>22.222222222222221</v>
      </c>
      <c r="U80" s="35">
        <v>1</v>
      </c>
      <c r="V80" s="32">
        <f t="shared" ref="V80:V101" si="34">IF(D80=0,0,U80/D80*100)</f>
        <v>11.111111111111111</v>
      </c>
      <c r="W80" s="35">
        <v>1</v>
      </c>
      <c r="X80" s="32">
        <f t="shared" ref="X80:X101" si="35">IF(D80=0,0,W80/D80*100)</f>
        <v>11.111111111111111</v>
      </c>
      <c r="Y80" s="35">
        <v>2</v>
      </c>
      <c r="Z80" s="32">
        <f t="shared" ref="Z80:Z101" si="36">IF(D80=0,0,Y80/D80*100)</f>
        <v>22.222222222222221</v>
      </c>
      <c r="AA80" s="35">
        <v>0</v>
      </c>
      <c r="AB80" s="32">
        <f t="shared" ref="AB80:AB101" si="37">IF(D80=0,0,AA80/D80*100)</f>
        <v>0</v>
      </c>
      <c r="AC80" s="32">
        <f t="shared" ref="AC80:AC101" si="38">IF(Y80=0,0,AA80/Y80*100)</f>
        <v>0</v>
      </c>
      <c r="AD80" s="35">
        <v>3</v>
      </c>
      <c r="AE80" s="32">
        <f t="shared" ref="AE80:AE101" si="39">IF(D80=0,0,AD80/D80*100)</f>
        <v>33.333333333333329</v>
      </c>
      <c r="AF80" s="35">
        <v>0</v>
      </c>
      <c r="AG80" s="32">
        <f t="shared" ref="AG80:AG101" si="40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5</v>
      </c>
      <c r="D81" s="35">
        <v>5</v>
      </c>
      <c r="E81" s="32">
        <f t="shared" si="23"/>
        <v>100</v>
      </c>
      <c r="F81" s="35">
        <v>1</v>
      </c>
      <c r="G81" s="32">
        <f t="shared" si="24"/>
        <v>20</v>
      </c>
      <c r="H81" s="106">
        <f t="shared" si="25"/>
        <v>4</v>
      </c>
      <c r="I81" s="32">
        <f t="shared" si="26"/>
        <v>80</v>
      </c>
      <c r="J81" s="32">
        <f t="shared" si="27"/>
        <v>80</v>
      </c>
      <c r="K81" s="35">
        <v>1</v>
      </c>
      <c r="L81" s="32">
        <f t="shared" si="28"/>
        <v>20</v>
      </c>
      <c r="M81" s="35">
        <v>3</v>
      </c>
      <c r="N81" s="32">
        <f t="shared" si="29"/>
        <v>60</v>
      </c>
      <c r="O81" s="35">
        <f t="shared" si="30"/>
        <v>1</v>
      </c>
      <c r="P81" s="32">
        <f t="shared" si="31"/>
        <v>20</v>
      </c>
      <c r="Q81" s="35">
        <v>0</v>
      </c>
      <c r="R81" s="32">
        <f t="shared" si="32"/>
        <v>0</v>
      </c>
      <c r="S81" s="35">
        <v>0</v>
      </c>
      <c r="T81" s="32">
        <f t="shared" si="33"/>
        <v>0</v>
      </c>
      <c r="U81" s="35">
        <v>0</v>
      </c>
      <c r="V81" s="32">
        <f t="shared" si="34"/>
        <v>0</v>
      </c>
      <c r="W81" s="35">
        <v>0</v>
      </c>
      <c r="X81" s="32">
        <f t="shared" si="35"/>
        <v>0</v>
      </c>
      <c r="Y81" s="35">
        <v>1</v>
      </c>
      <c r="Z81" s="32">
        <f t="shared" si="36"/>
        <v>20</v>
      </c>
      <c r="AA81" s="35">
        <v>0</v>
      </c>
      <c r="AB81" s="32">
        <f t="shared" si="37"/>
        <v>0</v>
      </c>
      <c r="AC81" s="32">
        <f t="shared" si="38"/>
        <v>0</v>
      </c>
      <c r="AD81" s="35">
        <v>0</v>
      </c>
      <c r="AE81" s="32">
        <f t="shared" si="39"/>
        <v>0</v>
      </c>
      <c r="AF81" s="35">
        <v>0</v>
      </c>
      <c r="AG81" s="32">
        <f t="shared" si="40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7</v>
      </c>
      <c r="D82" s="35">
        <v>0</v>
      </c>
      <c r="E82" s="32">
        <f t="shared" si="23"/>
        <v>0</v>
      </c>
      <c r="F82" s="35">
        <v>0</v>
      </c>
      <c r="G82" s="32">
        <f t="shared" si="24"/>
        <v>0</v>
      </c>
      <c r="H82" s="106">
        <f t="shared" si="25"/>
        <v>0</v>
      </c>
      <c r="I82" s="32">
        <f t="shared" si="26"/>
        <v>0</v>
      </c>
      <c r="J82" s="32">
        <f t="shared" si="27"/>
        <v>0</v>
      </c>
      <c r="K82" s="35">
        <v>0</v>
      </c>
      <c r="L82" s="32">
        <f t="shared" si="28"/>
        <v>0</v>
      </c>
      <c r="M82" s="35">
        <v>0</v>
      </c>
      <c r="N82" s="32">
        <f t="shared" si="29"/>
        <v>0</v>
      </c>
      <c r="O82" s="35">
        <f t="shared" si="30"/>
        <v>0</v>
      </c>
      <c r="P82" s="32">
        <f t="shared" si="31"/>
        <v>0</v>
      </c>
      <c r="Q82" s="35">
        <v>0</v>
      </c>
      <c r="R82" s="32">
        <f t="shared" si="32"/>
        <v>0</v>
      </c>
      <c r="S82" s="35">
        <v>0</v>
      </c>
      <c r="T82" s="32">
        <f t="shared" si="33"/>
        <v>0</v>
      </c>
      <c r="U82" s="35">
        <v>0</v>
      </c>
      <c r="V82" s="32">
        <f t="shared" si="34"/>
        <v>0</v>
      </c>
      <c r="W82" s="35">
        <v>0</v>
      </c>
      <c r="X82" s="32">
        <f t="shared" si="35"/>
        <v>0</v>
      </c>
      <c r="Y82" s="35">
        <v>0</v>
      </c>
      <c r="Z82" s="32">
        <f t="shared" si="36"/>
        <v>0</v>
      </c>
      <c r="AA82" s="35">
        <v>0</v>
      </c>
      <c r="AB82" s="32">
        <f t="shared" si="37"/>
        <v>0</v>
      </c>
      <c r="AC82" s="32">
        <f t="shared" si="38"/>
        <v>0</v>
      </c>
      <c r="AD82" s="35">
        <v>0</v>
      </c>
      <c r="AE82" s="32">
        <f t="shared" si="39"/>
        <v>0</v>
      </c>
      <c r="AF82" s="35">
        <v>0</v>
      </c>
      <c r="AG82" s="32">
        <f t="shared" si="40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430</v>
      </c>
      <c r="D83" s="35">
        <v>401</v>
      </c>
      <c r="E83" s="32">
        <f t="shared" si="23"/>
        <v>93.255813953488371</v>
      </c>
      <c r="F83" s="35">
        <v>32</v>
      </c>
      <c r="G83" s="32">
        <f t="shared" si="24"/>
        <v>7.9800498753117202</v>
      </c>
      <c r="H83" s="106">
        <f t="shared" si="25"/>
        <v>342</v>
      </c>
      <c r="I83" s="32">
        <f t="shared" si="26"/>
        <v>85.286783042394006</v>
      </c>
      <c r="J83" s="32">
        <f t="shared" si="27"/>
        <v>79.534883720930225</v>
      </c>
      <c r="K83" s="35">
        <v>171</v>
      </c>
      <c r="L83" s="32">
        <f t="shared" si="28"/>
        <v>42.643391521197003</v>
      </c>
      <c r="M83" s="35">
        <v>171</v>
      </c>
      <c r="N83" s="32">
        <f t="shared" si="29"/>
        <v>42.643391521197003</v>
      </c>
      <c r="O83" s="35">
        <f t="shared" si="30"/>
        <v>59</v>
      </c>
      <c r="P83" s="32">
        <f t="shared" si="31"/>
        <v>14.713216957605985</v>
      </c>
      <c r="Q83" s="35">
        <v>0</v>
      </c>
      <c r="R83" s="32">
        <f t="shared" si="32"/>
        <v>0</v>
      </c>
      <c r="S83" s="35">
        <v>40</v>
      </c>
      <c r="T83" s="32">
        <f t="shared" si="33"/>
        <v>9.9750623441396513</v>
      </c>
      <c r="U83" s="35">
        <v>31</v>
      </c>
      <c r="V83" s="32">
        <f t="shared" si="34"/>
        <v>7.7306733167082298</v>
      </c>
      <c r="W83" s="35">
        <v>7</v>
      </c>
      <c r="X83" s="32">
        <f t="shared" si="35"/>
        <v>1.7456359102244388</v>
      </c>
      <c r="Y83" s="35">
        <v>70</v>
      </c>
      <c r="Z83" s="32">
        <f t="shared" si="36"/>
        <v>17.456359102244392</v>
      </c>
      <c r="AA83" s="35">
        <v>21</v>
      </c>
      <c r="AB83" s="32">
        <f t="shared" si="37"/>
        <v>5.2369077306733169</v>
      </c>
      <c r="AC83" s="32">
        <f t="shared" si="38"/>
        <v>30</v>
      </c>
      <c r="AD83" s="35">
        <v>65</v>
      </c>
      <c r="AE83" s="32">
        <f t="shared" si="39"/>
        <v>16.209476309226932</v>
      </c>
      <c r="AF83" s="35">
        <v>0</v>
      </c>
      <c r="AG83" s="32">
        <f t="shared" si="40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367</v>
      </c>
      <c r="D84" s="35">
        <v>322</v>
      </c>
      <c r="E84" s="32">
        <f t="shared" si="23"/>
        <v>87.73841961852861</v>
      </c>
      <c r="F84" s="35">
        <v>25</v>
      </c>
      <c r="G84" s="32">
        <f t="shared" si="24"/>
        <v>7.7639751552795024</v>
      </c>
      <c r="H84" s="106">
        <f t="shared" si="25"/>
        <v>230</v>
      </c>
      <c r="I84" s="32">
        <f t="shared" si="26"/>
        <v>71.428571428571431</v>
      </c>
      <c r="J84" s="32">
        <f t="shared" si="27"/>
        <v>62.670299727520437</v>
      </c>
      <c r="K84" s="35">
        <v>86</v>
      </c>
      <c r="L84" s="32">
        <f t="shared" si="28"/>
        <v>26.70807453416149</v>
      </c>
      <c r="M84" s="35">
        <v>144</v>
      </c>
      <c r="N84" s="32">
        <f t="shared" si="29"/>
        <v>44.720496894409941</v>
      </c>
      <c r="O84" s="35">
        <f t="shared" si="30"/>
        <v>92</v>
      </c>
      <c r="P84" s="32">
        <f t="shared" si="31"/>
        <v>28.571428571428569</v>
      </c>
      <c r="Q84" s="35">
        <v>0</v>
      </c>
      <c r="R84" s="32">
        <f t="shared" si="32"/>
        <v>0</v>
      </c>
      <c r="S84" s="35">
        <v>69</v>
      </c>
      <c r="T84" s="32">
        <f t="shared" si="33"/>
        <v>21.428571428571427</v>
      </c>
      <c r="U84" s="35">
        <v>39</v>
      </c>
      <c r="V84" s="32">
        <f t="shared" si="34"/>
        <v>12.111801242236025</v>
      </c>
      <c r="W84" s="35">
        <v>7</v>
      </c>
      <c r="X84" s="32">
        <f t="shared" si="35"/>
        <v>2.1739130434782608</v>
      </c>
      <c r="Y84" s="35">
        <v>41</v>
      </c>
      <c r="Z84" s="32">
        <f t="shared" si="36"/>
        <v>12.732919254658384</v>
      </c>
      <c r="AA84" s="35">
        <v>2</v>
      </c>
      <c r="AB84" s="32">
        <f t="shared" si="37"/>
        <v>0.6211180124223602</v>
      </c>
      <c r="AC84" s="32">
        <f t="shared" si="38"/>
        <v>4.8780487804878048</v>
      </c>
      <c r="AD84" s="35">
        <v>55</v>
      </c>
      <c r="AE84" s="32">
        <f t="shared" si="39"/>
        <v>17.080745341614907</v>
      </c>
      <c r="AF84" s="35">
        <v>0</v>
      </c>
      <c r="AG84" s="32">
        <f t="shared" si="40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99</v>
      </c>
      <c r="D85" s="35">
        <v>96</v>
      </c>
      <c r="E85" s="32">
        <f t="shared" si="23"/>
        <v>96.969696969696969</v>
      </c>
      <c r="F85" s="35">
        <v>4</v>
      </c>
      <c r="G85" s="32">
        <f t="shared" si="24"/>
        <v>4.1666666666666661</v>
      </c>
      <c r="H85" s="106">
        <f t="shared" si="25"/>
        <v>89</v>
      </c>
      <c r="I85" s="32">
        <f t="shared" si="26"/>
        <v>92.708333333333343</v>
      </c>
      <c r="J85" s="32">
        <f t="shared" si="27"/>
        <v>89.898989898989896</v>
      </c>
      <c r="K85" s="35">
        <v>61</v>
      </c>
      <c r="L85" s="32">
        <f t="shared" si="28"/>
        <v>63.541666666666664</v>
      </c>
      <c r="M85" s="35">
        <v>28</v>
      </c>
      <c r="N85" s="32">
        <f t="shared" si="29"/>
        <v>29.166666666666668</v>
      </c>
      <c r="O85" s="35">
        <f t="shared" si="30"/>
        <v>7</v>
      </c>
      <c r="P85" s="32">
        <f t="shared" si="31"/>
        <v>7.291666666666667</v>
      </c>
      <c r="Q85" s="35">
        <v>0</v>
      </c>
      <c r="R85" s="32">
        <f t="shared" si="32"/>
        <v>0</v>
      </c>
      <c r="S85" s="35">
        <v>25</v>
      </c>
      <c r="T85" s="32">
        <f t="shared" si="33"/>
        <v>26.041666666666668</v>
      </c>
      <c r="U85" s="35">
        <v>9</v>
      </c>
      <c r="V85" s="32">
        <f t="shared" si="34"/>
        <v>9.375</v>
      </c>
      <c r="W85" s="35">
        <v>6</v>
      </c>
      <c r="X85" s="32">
        <f t="shared" si="35"/>
        <v>6.25</v>
      </c>
      <c r="Y85" s="35">
        <v>11</v>
      </c>
      <c r="Z85" s="32">
        <f t="shared" si="36"/>
        <v>11.458333333333332</v>
      </c>
      <c r="AA85" s="35">
        <v>0</v>
      </c>
      <c r="AB85" s="32">
        <f t="shared" si="37"/>
        <v>0</v>
      </c>
      <c r="AC85" s="32">
        <f t="shared" si="38"/>
        <v>0</v>
      </c>
      <c r="AD85" s="35">
        <v>8</v>
      </c>
      <c r="AE85" s="32">
        <f t="shared" si="39"/>
        <v>8.3333333333333321</v>
      </c>
      <c r="AF85" s="35">
        <v>0</v>
      </c>
      <c r="AG85" s="32">
        <f t="shared" si="40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103</v>
      </c>
      <c r="D86" s="35">
        <v>92</v>
      </c>
      <c r="E86" s="32">
        <f t="shared" si="23"/>
        <v>89.320388349514573</v>
      </c>
      <c r="F86" s="35">
        <v>20</v>
      </c>
      <c r="G86" s="32">
        <f t="shared" si="24"/>
        <v>21.739130434782609</v>
      </c>
      <c r="H86" s="106">
        <f t="shared" si="25"/>
        <v>80</v>
      </c>
      <c r="I86" s="32">
        <f t="shared" si="26"/>
        <v>86.956521739130437</v>
      </c>
      <c r="J86" s="32">
        <f t="shared" si="27"/>
        <v>77.669902912621353</v>
      </c>
      <c r="K86" s="35">
        <v>54</v>
      </c>
      <c r="L86" s="32">
        <f t="shared" si="28"/>
        <v>58.695652173913047</v>
      </c>
      <c r="M86" s="35">
        <v>26</v>
      </c>
      <c r="N86" s="32">
        <f t="shared" si="29"/>
        <v>28.260869565217391</v>
      </c>
      <c r="O86" s="35">
        <f t="shared" si="30"/>
        <v>12</v>
      </c>
      <c r="P86" s="32">
        <f t="shared" si="31"/>
        <v>13.043478260869565</v>
      </c>
      <c r="Q86" s="35">
        <v>0</v>
      </c>
      <c r="R86" s="32">
        <f t="shared" si="32"/>
        <v>0</v>
      </c>
      <c r="S86" s="35">
        <v>6</v>
      </c>
      <c r="T86" s="32">
        <f t="shared" si="33"/>
        <v>6.5217391304347823</v>
      </c>
      <c r="U86" s="35">
        <v>4</v>
      </c>
      <c r="V86" s="32">
        <f t="shared" si="34"/>
        <v>4.3478260869565215</v>
      </c>
      <c r="W86" s="35">
        <v>0</v>
      </c>
      <c r="X86" s="32">
        <f t="shared" si="35"/>
        <v>0</v>
      </c>
      <c r="Y86" s="35">
        <v>19</v>
      </c>
      <c r="Z86" s="32">
        <f t="shared" si="36"/>
        <v>20.652173913043477</v>
      </c>
      <c r="AA86" s="35">
        <v>0</v>
      </c>
      <c r="AB86" s="32">
        <f t="shared" si="37"/>
        <v>0</v>
      </c>
      <c r="AC86" s="32">
        <f t="shared" si="38"/>
        <v>0</v>
      </c>
      <c r="AD86" s="35">
        <v>12</v>
      </c>
      <c r="AE86" s="32">
        <f t="shared" si="39"/>
        <v>13.043478260869565</v>
      </c>
      <c r="AF86" s="35">
        <v>0</v>
      </c>
      <c r="AG86" s="32">
        <f t="shared" si="40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276</v>
      </c>
      <c r="D87" s="35">
        <v>247</v>
      </c>
      <c r="E87" s="32">
        <f t="shared" si="23"/>
        <v>89.492753623188406</v>
      </c>
      <c r="F87" s="35">
        <v>7</v>
      </c>
      <c r="G87" s="32">
        <f t="shared" si="24"/>
        <v>2.834008097165992</v>
      </c>
      <c r="H87" s="106">
        <f t="shared" si="25"/>
        <v>210</v>
      </c>
      <c r="I87" s="32">
        <f t="shared" si="26"/>
        <v>85.020242914979761</v>
      </c>
      <c r="J87" s="32">
        <f t="shared" si="27"/>
        <v>76.08695652173914</v>
      </c>
      <c r="K87" s="35">
        <v>110</v>
      </c>
      <c r="L87" s="32">
        <f t="shared" si="28"/>
        <v>44.534412955465584</v>
      </c>
      <c r="M87" s="35">
        <v>100</v>
      </c>
      <c r="N87" s="32">
        <f t="shared" si="29"/>
        <v>40.48582995951417</v>
      </c>
      <c r="O87" s="35">
        <f t="shared" si="30"/>
        <v>37</v>
      </c>
      <c r="P87" s="32">
        <f t="shared" si="31"/>
        <v>14.979757085020243</v>
      </c>
      <c r="Q87" s="35">
        <v>1</v>
      </c>
      <c r="R87" s="32">
        <f t="shared" si="32"/>
        <v>2.7027027027027026</v>
      </c>
      <c r="S87" s="35">
        <v>28</v>
      </c>
      <c r="T87" s="32">
        <f t="shared" si="33"/>
        <v>11.336032388663968</v>
      </c>
      <c r="U87" s="35">
        <v>12</v>
      </c>
      <c r="V87" s="32">
        <f t="shared" si="34"/>
        <v>4.8582995951417001</v>
      </c>
      <c r="W87" s="35">
        <v>0</v>
      </c>
      <c r="X87" s="32">
        <f t="shared" si="35"/>
        <v>0</v>
      </c>
      <c r="Y87" s="35">
        <v>31</v>
      </c>
      <c r="Z87" s="32">
        <f t="shared" si="36"/>
        <v>12.550607287449392</v>
      </c>
      <c r="AA87" s="35">
        <v>3</v>
      </c>
      <c r="AB87" s="32">
        <f t="shared" si="37"/>
        <v>1.214574898785425</v>
      </c>
      <c r="AC87" s="32">
        <f t="shared" si="38"/>
        <v>9.67741935483871</v>
      </c>
      <c r="AD87" s="35">
        <v>35</v>
      </c>
      <c r="AE87" s="32">
        <f t="shared" si="39"/>
        <v>14.17004048582996</v>
      </c>
      <c r="AF87" s="35">
        <v>0</v>
      </c>
      <c r="AG87" s="32">
        <f t="shared" si="40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244</v>
      </c>
      <c r="D88" s="35">
        <v>230</v>
      </c>
      <c r="E88" s="32">
        <f t="shared" si="23"/>
        <v>94.262295081967224</v>
      </c>
      <c r="F88" s="35">
        <v>18</v>
      </c>
      <c r="G88" s="32">
        <f t="shared" si="24"/>
        <v>7.8260869565217401</v>
      </c>
      <c r="H88" s="106">
        <f t="shared" si="25"/>
        <v>199</v>
      </c>
      <c r="I88" s="32">
        <f t="shared" si="26"/>
        <v>86.521739130434781</v>
      </c>
      <c r="J88" s="32">
        <f t="shared" si="27"/>
        <v>81.557377049180317</v>
      </c>
      <c r="K88" s="35">
        <v>93</v>
      </c>
      <c r="L88" s="32">
        <f t="shared" si="28"/>
        <v>40.434782608695649</v>
      </c>
      <c r="M88" s="35">
        <v>106</v>
      </c>
      <c r="N88" s="32">
        <f t="shared" si="29"/>
        <v>46.086956521739133</v>
      </c>
      <c r="O88" s="35">
        <f t="shared" si="30"/>
        <v>31</v>
      </c>
      <c r="P88" s="32">
        <f t="shared" si="31"/>
        <v>13.478260869565217</v>
      </c>
      <c r="Q88" s="35">
        <v>1</v>
      </c>
      <c r="R88" s="32">
        <f t="shared" si="32"/>
        <v>3.225806451612903</v>
      </c>
      <c r="S88" s="35">
        <v>20</v>
      </c>
      <c r="T88" s="32">
        <f t="shared" si="33"/>
        <v>8.695652173913043</v>
      </c>
      <c r="U88" s="35">
        <v>15</v>
      </c>
      <c r="V88" s="32">
        <f t="shared" si="34"/>
        <v>6.5217391304347823</v>
      </c>
      <c r="W88" s="35">
        <v>13</v>
      </c>
      <c r="X88" s="32">
        <f t="shared" si="35"/>
        <v>5.6521739130434785</v>
      </c>
      <c r="Y88" s="35">
        <v>27</v>
      </c>
      <c r="Z88" s="32">
        <f t="shared" si="36"/>
        <v>11.739130434782609</v>
      </c>
      <c r="AA88" s="35">
        <v>3</v>
      </c>
      <c r="AB88" s="32">
        <f t="shared" si="37"/>
        <v>1.3043478260869565</v>
      </c>
      <c r="AC88" s="32">
        <f t="shared" si="38"/>
        <v>11.111111111111111</v>
      </c>
      <c r="AD88" s="35">
        <v>31</v>
      </c>
      <c r="AE88" s="32">
        <f t="shared" si="39"/>
        <v>13.478260869565217</v>
      </c>
      <c r="AF88" s="35">
        <v>0</v>
      </c>
      <c r="AG88" s="32">
        <f t="shared" si="40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136</v>
      </c>
      <c r="D89" s="35">
        <v>130</v>
      </c>
      <c r="E89" s="32">
        <f t="shared" si="23"/>
        <v>95.588235294117652</v>
      </c>
      <c r="F89" s="35">
        <v>13</v>
      </c>
      <c r="G89" s="32">
        <f t="shared" si="24"/>
        <v>10</v>
      </c>
      <c r="H89" s="106">
        <f t="shared" si="25"/>
        <v>117</v>
      </c>
      <c r="I89" s="32">
        <f t="shared" si="26"/>
        <v>90</v>
      </c>
      <c r="J89" s="32">
        <f t="shared" si="27"/>
        <v>86.029411764705884</v>
      </c>
      <c r="K89" s="35">
        <v>56</v>
      </c>
      <c r="L89" s="32">
        <f t="shared" si="28"/>
        <v>43.07692307692308</v>
      </c>
      <c r="M89" s="35">
        <v>61</v>
      </c>
      <c r="N89" s="32">
        <f t="shared" si="29"/>
        <v>46.92307692307692</v>
      </c>
      <c r="O89" s="35">
        <f t="shared" si="30"/>
        <v>13</v>
      </c>
      <c r="P89" s="32">
        <f t="shared" si="31"/>
        <v>10</v>
      </c>
      <c r="Q89" s="35">
        <v>5</v>
      </c>
      <c r="R89" s="32">
        <f t="shared" si="32"/>
        <v>38.461538461538467</v>
      </c>
      <c r="S89" s="35">
        <v>13</v>
      </c>
      <c r="T89" s="32">
        <f t="shared" si="33"/>
        <v>10</v>
      </c>
      <c r="U89" s="35">
        <v>14</v>
      </c>
      <c r="V89" s="32">
        <f t="shared" si="34"/>
        <v>10.76923076923077</v>
      </c>
      <c r="W89" s="35">
        <v>6</v>
      </c>
      <c r="X89" s="32">
        <f t="shared" si="35"/>
        <v>4.6153846153846159</v>
      </c>
      <c r="Y89" s="35">
        <v>23</v>
      </c>
      <c r="Z89" s="32">
        <f t="shared" si="36"/>
        <v>17.692307692307693</v>
      </c>
      <c r="AA89" s="35">
        <v>0</v>
      </c>
      <c r="AB89" s="32">
        <f t="shared" si="37"/>
        <v>0</v>
      </c>
      <c r="AC89" s="32">
        <f t="shared" si="38"/>
        <v>0</v>
      </c>
      <c r="AD89" s="35">
        <v>11</v>
      </c>
      <c r="AE89" s="32">
        <f t="shared" si="39"/>
        <v>8.4615384615384617</v>
      </c>
      <c r="AF89" s="35">
        <v>0</v>
      </c>
      <c r="AG89" s="32">
        <f t="shared" si="40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480</v>
      </c>
      <c r="D90" s="10">
        <f>SUM(D91:D101)</f>
        <v>388</v>
      </c>
      <c r="E90" s="43">
        <f>IF(C90=0,0,D90/C90*100)</f>
        <v>80.833333333333329</v>
      </c>
      <c r="F90" s="10">
        <f>SUM(F91:F101)</f>
        <v>35</v>
      </c>
      <c r="G90" s="43">
        <f>IF(D90=0,0,F90/D90*100)</f>
        <v>9.0206185567010309</v>
      </c>
      <c r="H90" s="61">
        <f>SUM(H91:H101)</f>
        <v>348</v>
      </c>
      <c r="I90" s="43">
        <f>IF(D90=0,0,H90/D90*100)</f>
        <v>89.690721649484544</v>
      </c>
      <c r="J90" s="43">
        <f>IF(C90=0,0,H90/C90*100)</f>
        <v>72.5</v>
      </c>
      <c r="K90" s="10">
        <f>SUM(K91:K101)</f>
        <v>198</v>
      </c>
      <c r="L90" s="43">
        <f t="shared" si="28"/>
        <v>51.030927835051543</v>
      </c>
      <c r="M90" s="10">
        <f>SUM(M91:M101)</f>
        <v>150</v>
      </c>
      <c r="N90" s="43">
        <f>IF(D90=0,0,M90/D90*100)</f>
        <v>38.659793814432994</v>
      </c>
      <c r="O90" s="10">
        <f>SUM(O91:O101)</f>
        <v>40</v>
      </c>
      <c r="P90" s="43">
        <f>IF(D90=0,0,O90/D90*100)</f>
        <v>10.309278350515463</v>
      </c>
      <c r="Q90" s="10">
        <f>SUM(Q91:Q101)</f>
        <v>7</v>
      </c>
      <c r="R90" s="43">
        <f t="shared" si="32"/>
        <v>17.5</v>
      </c>
      <c r="S90" s="10">
        <f>SUM(S91:S101)</f>
        <v>41</v>
      </c>
      <c r="T90" s="43">
        <f>IF(D90=0,0,S90/D90*100)</f>
        <v>10.56701030927835</v>
      </c>
      <c r="U90" s="10">
        <f>SUM(U91:U101)</f>
        <v>30</v>
      </c>
      <c r="V90" s="43">
        <f t="shared" si="34"/>
        <v>7.731958762886598</v>
      </c>
      <c r="W90" s="10">
        <f>SUM(W91:W101)</f>
        <v>20</v>
      </c>
      <c r="X90" s="43">
        <f>IF(D90=0,0,W90/D90*100)</f>
        <v>5.1546391752577314</v>
      </c>
      <c r="Y90" s="10">
        <f>SUM(Y91:Y101)</f>
        <v>99</v>
      </c>
      <c r="Z90" s="43">
        <f>IF(D90=0,0,Y90/D90*100)</f>
        <v>25.515463917525771</v>
      </c>
      <c r="AA90" s="10">
        <f>SUM(AA91:AA101)</f>
        <v>4</v>
      </c>
      <c r="AB90" s="43">
        <f>IF(D90=0,0,AA90/D90*100)</f>
        <v>1.0309278350515463</v>
      </c>
      <c r="AC90" s="43">
        <f>IF(Y90=0,0,AA90/Y90*100)</f>
        <v>4.0404040404040407</v>
      </c>
      <c r="AD90" s="10">
        <f>SUM(AD91:AD101)</f>
        <v>66</v>
      </c>
      <c r="AE90" s="43">
        <f t="shared" si="39"/>
        <v>17.010309278350515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5</v>
      </c>
      <c r="D91" s="35">
        <v>5</v>
      </c>
      <c r="E91" s="32">
        <f t="shared" si="23"/>
        <v>100</v>
      </c>
      <c r="F91" s="35">
        <v>0</v>
      </c>
      <c r="G91" s="32">
        <f t="shared" si="24"/>
        <v>0</v>
      </c>
      <c r="H91" s="106">
        <f t="shared" ref="H91:H101" si="42">K91+M91</f>
        <v>5</v>
      </c>
      <c r="I91" s="32">
        <f t="shared" si="26"/>
        <v>100</v>
      </c>
      <c r="J91" s="32">
        <f t="shared" si="27"/>
        <v>100</v>
      </c>
      <c r="K91" s="35">
        <v>0</v>
      </c>
      <c r="L91" s="32">
        <f t="shared" si="28"/>
        <v>0</v>
      </c>
      <c r="M91" s="35">
        <v>5</v>
      </c>
      <c r="N91" s="32">
        <f t="shared" si="29"/>
        <v>100</v>
      </c>
      <c r="O91" s="35">
        <f t="shared" ref="O91:O101" si="43">D91-H91</f>
        <v>0</v>
      </c>
      <c r="P91" s="32">
        <f t="shared" si="31"/>
        <v>0</v>
      </c>
      <c r="Q91" s="35">
        <v>0</v>
      </c>
      <c r="R91" s="32">
        <f t="shared" si="32"/>
        <v>0</v>
      </c>
      <c r="S91" s="35">
        <v>1</v>
      </c>
      <c r="T91" s="32">
        <f t="shared" si="33"/>
        <v>20</v>
      </c>
      <c r="U91" s="35">
        <v>0</v>
      </c>
      <c r="V91" s="32">
        <f t="shared" si="34"/>
        <v>0</v>
      </c>
      <c r="W91" s="35">
        <v>0</v>
      </c>
      <c r="X91" s="32">
        <f t="shared" si="35"/>
        <v>0</v>
      </c>
      <c r="Y91" s="35">
        <v>0</v>
      </c>
      <c r="Z91" s="32">
        <f t="shared" si="36"/>
        <v>0</v>
      </c>
      <c r="AA91" s="35">
        <v>2</v>
      </c>
      <c r="AB91" s="32">
        <f t="shared" si="37"/>
        <v>40</v>
      </c>
      <c r="AC91" s="32">
        <f t="shared" si="38"/>
        <v>0</v>
      </c>
      <c r="AD91" s="35">
        <v>0</v>
      </c>
      <c r="AE91" s="32">
        <f t="shared" si="39"/>
        <v>0</v>
      </c>
      <c r="AF91" s="35">
        <v>0</v>
      </c>
      <c r="AG91" s="32">
        <f t="shared" si="40"/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32</v>
      </c>
      <c r="D92" s="35">
        <v>28</v>
      </c>
      <c r="E92" s="32">
        <f t="shared" si="23"/>
        <v>87.5</v>
      </c>
      <c r="F92" s="35">
        <v>6</v>
      </c>
      <c r="G92" s="32">
        <f t="shared" si="24"/>
        <v>21.428571428571427</v>
      </c>
      <c r="H92" s="106">
        <f t="shared" si="42"/>
        <v>23</v>
      </c>
      <c r="I92" s="32">
        <f t="shared" si="26"/>
        <v>82.142857142857139</v>
      </c>
      <c r="J92" s="32">
        <f t="shared" si="27"/>
        <v>71.875</v>
      </c>
      <c r="K92" s="35">
        <v>18</v>
      </c>
      <c r="L92" s="32">
        <f t="shared" si="28"/>
        <v>64.285714285714292</v>
      </c>
      <c r="M92" s="35">
        <v>5</v>
      </c>
      <c r="N92" s="32">
        <f t="shared" si="29"/>
        <v>17.857142857142858</v>
      </c>
      <c r="O92" s="35">
        <f t="shared" si="43"/>
        <v>5</v>
      </c>
      <c r="P92" s="32">
        <f t="shared" si="31"/>
        <v>17.857142857142858</v>
      </c>
      <c r="Q92" s="35">
        <v>0</v>
      </c>
      <c r="R92" s="32">
        <f t="shared" si="32"/>
        <v>0</v>
      </c>
      <c r="S92" s="35">
        <v>5</v>
      </c>
      <c r="T92" s="32">
        <f t="shared" si="33"/>
        <v>17.857142857142858</v>
      </c>
      <c r="U92" s="35">
        <v>5</v>
      </c>
      <c r="V92" s="32">
        <f t="shared" si="34"/>
        <v>17.857142857142858</v>
      </c>
      <c r="W92" s="35">
        <v>0</v>
      </c>
      <c r="X92" s="32">
        <f t="shared" si="35"/>
        <v>0</v>
      </c>
      <c r="Y92" s="35">
        <v>4</v>
      </c>
      <c r="Z92" s="32">
        <f t="shared" si="36"/>
        <v>14.285714285714285</v>
      </c>
      <c r="AA92" s="35">
        <v>0</v>
      </c>
      <c r="AB92" s="32">
        <f t="shared" si="37"/>
        <v>0</v>
      </c>
      <c r="AC92" s="32">
        <f t="shared" si="38"/>
        <v>0</v>
      </c>
      <c r="AD92" s="35">
        <v>0</v>
      </c>
      <c r="AE92" s="32">
        <f t="shared" si="39"/>
        <v>0</v>
      </c>
      <c r="AF92" s="35">
        <v>0</v>
      </c>
      <c r="AG92" s="32">
        <f t="shared" si="40"/>
        <v>0</v>
      </c>
      <c r="AH92" s="42"/>
      <c r="AI92" s="42"/>
    </row>
    <row r="93" spans="1:35" x14ac:dyDescent="0.25">
      <c r="A93" s="93">
        <f t="shared" ref="A93:A101" si="44">A92+1</f>
        <v>77</v>
      </c>
      <c r="B93" s="96" t="s">
        <v>109</v>
      </c>
      <c r="C93" s="34">
        <v>9</v>
      </c>
      <c r="D93" s="35">
        <v>8</v>
      </c>
      <c r="E93" s="32">
        <f t="shared" si="23"/>
        <v>88.888888888888886</v>
      </c>
      <c r="F93" s="35">
        <v>1</v>
      </c>
      <c r="G93" s="32">
        <f t="shared" si="24"/>
        <v>12.5</v>
      </c>
      <c r="H93" s="106">
        <f t="shared" si="42"/>
        <v>6</v>
      </c>
      <c r="I93" s="32">
        <f t="shared" si="26"/>
        <v>75</v>
      </c>
      <c r="J93" s="32">
        <f t="shared" si="27"/>
        <v>66.666666666666657</v>
      </c>
      <c r="K93" s="35">
        <v>3</v>
      </c>
      <c r="L93" s="32">
        <f t="shared" si="28"/>
        <v>37.5</v>
      </c>
      <c r="M93" s="35">
        <v>3</v>
      </c>
      <c r="N93" s="32">
        <f t="shared" si="29"/>
        <v>37.5</v>
      </c>
      <c r="O93" s="35">
        <f t="shared" si="43"/>
        <v>2</v>
      </c>
      <c r="P93" s="32">
        <f t="shared" si="31"/>
        <v>25</v>
      </c>
      <c r="Q93" s="35">
        <v>0</v>
      </c>
      <c r="R93" s="32">
        <f t="shared" si="32"/>
        <v>0</v>
      </c>
      <c r="S93" s="35">
        <v>1</v>
      </c>
      <c r="T93" s="32">
        <f t="shared" si="33"/>
        <v>12.5</v>
      </c>
      <c r="U93" s="35">
        <v>0</v>
      </c>
      <c r="V93" s="32">
        <f t="shared" si="34"/>
        <v>0</v>
      </c>
      <c r="W93" s="35">
        <v>0</v>
      </c>
      <c r="X93" s="32">
        <f t="shared" si="35"/>
        <v>0</v>
      </c>
      <c r="Y93" s="35">
        <v>0</v>
      </c>
      <c r="Z93" s="32">
        <f t="shared" si="36"/>
        <v>0</v>
      </c>
      <c r="AA93" s="35">
        <v>0</v>
      </c>
      <c r="AB93" s="32">
        <f t="shared" si="37"/>
        <v>0</v>
      </c>
      <c r="AC93" s="32">
        <f t="shared" si="38"/>
        <v>0</v>
      </c>
      <c r="AD93" s="35">
        <v>0</v>
      </c>
      <c r="AE93" s="32">
        <f t="shared" si="39"/>
        <v>0</v>
      </c>
      <c r="AF93" s="35">
        <v>0</v>
      </c>
      <c r="AG93" s="32">
        <f t="shared" si="40"/>
        <v>0</v>
      </c>
      <c r="AH93" s="42"/>
      <c r="AI93" s="42"/>
    </row>
    <row r="94" spans="1:35" x14ac:dyDescent="0.25">
      <c r="A94" s="93">
        <f t="shared" si="44"/>
        <v>78</v>
      </c>
      <c r="B94" s="96" t="s">
        <v>119</v>
      </c>
      <c r="C94" s="34">
        <v>14</v>
      </c>
      <c r="D94" s="35">
        <v>8</v>
      </c>
      <c r="E94" s="32">
        <f t="shared" si="23"/>
        <v>57.142857142857139</v>
      </c>
      <c r="F94" s="35">
        <v>1</v>
      </c>
      <c r="G94" s="32">
        <f t="shared" si="24"/>
        <v>12.5</v>
      </c>
      <c r="H94" s="106">
        <f t="shared" si="42"/>
        <v>6</v>
      </c>
      <c r="I94" s="32">
        <f t="shared" si="26"/>
        <v>75</v>
      </c>
      <c r="J94" s="32">
        <f t="shared" si="27"/>
        <v>42.857142857142854</v>
      </c>
      <c r="K94" s="35">
        <v>5</v>
      </c>
      <c r="L94" s="32">
        <f t="shared" si="28"/>
        <v>62.5</v>
      </c>
      <c r="M94" s="35">
        <v>1</v>
      </c>
      <c r="N94" s="32">
        <f t="shared" si="29"/>
        <v>12.5</v>
      </c>
      <c r="O94" s="35">
        <f t="shared" si="43"/>
        <v>2</v>
      </c>
      <c r="P94" s="32">
        <f t="shared" si="31"/>
        <v>25</v>
      </c>
      <c r="Q94" s="35">
        <v>0</v>
      </c>
      <c r="R94" s="32">
        <f t="shared" si="32"/>
        <v>0</v>
      </c>
      <c r="S94" s="35">
        <v>0</v>
      </c>
      <c r="T94" s="32">
        <f t="shared" si="33"/>
        <v>0</v>
      </c>
      <c r="U94" s="35">
        <v>1</v>
      </c>
      <c r="V94" s="32">
        <f t="shared" si="34"/>
        <v>12.5</v>
      </c>
      <c r="W94" s="35">
        <v>0</v>
      </c>
      <c r="X94" s="32">
        <f t="shared" si="35"/>
        <v>0</v>
      </c>
      <c r="Y94" s="35">
        <v>4</v>
      </c>
      <c r="Z94" s="32">
        <f t="shared" si="36"/>
        <v>50</v>
      </c>
      <c r="AA94" s="35">
        <v>0</v>
      </c>
      <c r="AB94" s="32">
        <f t="shared" si="37"/>
        <v>0</v>
      </c>
      <c r="AC94" s="32">
        <f t="shared" si="38"/>
        <v>0</v>
      </c>
      <c r="AD94" s="35">
        <v>2</v>
      </c>
      <c r="AE94" s="32">
        <f t="shared" si="39"/>
        <v>25</v>
      </c>
      <c r="AF94" s="35">
        <v>0</v>
      </c>
      <c r="AG94" s="32">
        <f t="shared" si="40"/>
        <v>0</v>
      </c>
      <c r="AH94" s="42"/>
      <c r="AI94" s="42"/>
    </row>
    <row r="95" spans="1:35" x14ac:dyDescent="0.25">
      <c r="A95" s="93">
        <f t="shared" si="44"/>
        <v>79</v>
      </c>
      <c r="B95" s="96" t="s">
        <v>120</v>
      </c>
      <c r="C95" s="34">
        <v>220</v>
      </c>
      <c r="D95" s="35">
        <v>166</v>
      </c>
      <c r="E95" s="32">
        <f t="shared" si="23"/>
        <v>75.454545454545453</v>
      </c>
      <c r="F95" s="35">
        <v>17</v>
      </c>
      <c r="G95" s="32">
        <f t="shared" si="24"/>
        <v>10.240963855421686</v>
      </c>
      <c r="H95" s="106">
        <f t="shared" si="42"/>
        <v>159</v>
      </c>
      <c r="I95" s="32">
        <f t="shared" si="26"/>
        <v>95.783132530120483</v>
      </c>
      <c r="J95" s="32">
        <f t="shared" si="27"/>
        <v>72.27272727272728</v>
      </c>
      <c r="K95" s="35">
        <v>94</v>
      </c>
      <c r="L95" s="32">
        <f t="shared" si="28"/>
        <v>56.626506024096393</v>
      </c>
      <c r="M95" s="35">
        <v>65</v>
      </c>
      <c r="N95" s="32">
        <f t="shared" si="29"/>
        <v>39.156626506024097</v>
      </c>
      <c r="O95" s="35">
        <f t="shared" si="43"/>
        <v>7</v>
      </c>
      <c r="P95" s="32">
        <f t="shared" si="31"/>
        <v>4.2168674698795181</v>
      </c>
      <c r="Q95" s="35">
        <v>6</v>
      </c>
      <c r="R95" s="32">
        <f t="shared" si="32"/>
        <v>85.714285714285708</v>
      </c>
      <c r="S95" s="35">
        <v>16</v>
      </c>
      <c r="T95" s="32">
        <f t="shared" si="33"/>
        <v>9.6385542168674707</v>
      </c>
      <c r="U95" s="35">
        <v>3</v>
      </c>
      <c r="V95" s="32">
        <f t="shared" si="34"/>
        <v>1.8072289156626504</v>
      </c>
      <c r="W95" s="35">
        <v>14</v>
      </c>
      <c r="X95" s="32">
        <f t="shared" si="35"/>
        <v>8.4337349397590362</v>
      </c>
      <c r="Y95" s="35">
        <v>58</v>
      </c>
      <c r="Z95" s="32">
        <f t="shared" si="36"/>
        <v>34.939759036144579</v>
      </c>
      <c r="AA95" s="35">
        <v>0</v>
      </c>
      <c r="AB95" s="32">
        <f t="shared" si="37"/>
        <v>0</v>
      </c>
      <c r="AC95" s="32">
        <f t="shared" si="38"/>
        <v>0</v>
      </c>
      <c r="AD95" s="35">
        <v>23</v>
      </c>
      <c r="AE95" s="32">
        <f t="shared" si="39"/>
        <v>13.855421686746988</v>
      </c>
      <c r="AF95" s="35">
        <v>0</v>
      </c>
      <c r="AG95" s="32">
        <f t="shared" si="40"/>
        <v>0</v>
      </c>
      <c r="AH95" s="42"/>
      <c r="AI95" s="42"/>
    </row>
    <row r="96" spans="1:35" x14ac:dyDescent="0.25">
      <c r="A96" s="93">
        <f t="shared" si="44"/>
        <v>80</v>
      </c>
      <c r="B96" s="96" t="s">
        <v>121</v>
      </c>
      <c r="C96" s="34">
        <v>6</v>
      </c>
      <c r="D96" s="35">
        <v>4</v>
      </c>
      <c r="E96" s="32">
        <f t="shared" si="23"/>
        <v>66.666666666666657</v>
      </c>
      <c r="F96" s="35">
        <v>0</v>
      </c>
      <c r="G96" s="32">
        <f t="shared" si="24"/>
        <v>0</v>
      </c>
      <c r="H96" s="106">
        <f t="shared" si="42"/>
        <v>2</v>
      </c>
      <c r="I96" s="32">
        <f t="shared" si="26"/>
        <v>50</v>
      </c>
      <c r="J96" s="32">
        <f t="shared" si="27"/>
        <v>33.333333333333329</v>
      </c>
      <c r="K96" s="35">
        <v>1</v>
      </c>
      <c r="L96" s="32">
        <f t="shared" si="28"/>
        <v>25</v>
      </c>
      <c r="M96" s="35">
        <v>1</v>
      </c>
      <c r="N96" s="32">
        <f t="shared" si="29"/>
        <v>25</v>
      </c>
      <c r="O96" s="35">
        <f t="shared" si="43"/>
        <v>2</v>
      </c>
      <c r="P96" s="32">
        <f t="shared" si="31"/>
        <v>50</v>
      </c>
      <c r="Q96" s="35">
        <v>0</v>
      </c>
      <c r="R96" s="32">
        <f t="shared" si="32"/>
        <v>0</v>
      </c>
      <c r="S96" s="35">
        <v>0</v>
      </c>
      <c r="T96" s="32">
        <f t="shared" si="33"/>
        <v>0</v>
      </c>
      <c r="U96" s="35">
        <v>0</v>
      </c>
      <c r="V96" s="32">
        <f t="shared" si="34"/>
        <v>0</v>
      </c>
      <c r="W96" s="35">
        <v>1</v>
      </c>
      <c r="X96" s="32">
        <f t="shared" si="35"/>
        <v>25</v>
      </c>
      <c r="Y96" s="35">
        <v>0</v>
      </c>
      <c r="Z96" s="32">
        <f t="shared" si="36"/>
        <v>0</v>
      </c>
      <c r="AA96" s="35">
        <v>0</v>
      </c>
      <c r="AB96" s="32">
        <f t="shared" si="37"/>
        <v>0</v>
      </c>
      <c r="AC96" s="32">
        <f t="shared" si="38"/>
        <v>0</v>
      </c>
      <c r="AD96" s="35">
        <v>2</v>
      </c>
      <c r="AE96" s="32">
        <f t="shared" si="39"/>
        <v>50</v>
      </c>
      <c r="AF96" s="35">
        <v>0</v>
      </c>
      <c r="AG96" s="32">
        <f t="shared" si="40"/>
        <v>0</v>
      </c>
      <c r="AH96" s="42"/>
      <c r="AI96" s="42"/>
    </row>
    <row r="97" spans="1:35" x14ac:dyDescent="0.25">
      <c r="A97" s="93">
        <f t="shared" si="44"/>
        <v>81</v>
      </c>
      <c r="B97" s="96" t="s">
        <v>122</v>
      </c>
      <c r="C97" s="34">
        <v>127</v>
      </c>
      <c r="D97" s="35">
        <v>115</v>
      </c>
      <c r="E97" s="32">
        <f t="shared" si="23"/>
        <v>90.551181102362193</v>
      </c>
      <c r="F97" s="35">
        <v>4</v>
      </c>
      <c r="G97" s="32">
        <f t="shared" si="24"/>
        <v>3.4782608695652173</v>
      </c>
      <c r="H97" s="106">
        <f t="shared" si="42"/>
        <v>98</v>
      </c>
      <c r="I97" s="32">
        <f t="shared" si="26"/>
        <v>85.217391304347828</v>
      </c>
      <c r="J97" s="32">
        <f t="shared" si="27"/>
        <v>77.165354330708652</v>
      </c>
      <c r="K97" s="35">
        <v>47</v>
      </c>
      <c r="L97" s="32">
        <f t="shared" si="28"/>
        <v>40.869565217391305</v>
      </c>
      <c r="M97" s="35">
        <v>51</v>
      </c>
      <c r="N97" s="32">
        <f t="shared" si="29"/>
        <v>44.347826086956523</v>
      </c>
      <c r="O97" s="35">
        <f t="shared" si="43"/>
        <v>17</v>
      </c>
      <c r="P97" s="32">
        <f t="shared" si="31"/>
        <v>14.782608695652174</v>
      </c>
      <c r="Q97" s="35">
        <v>0</v>
      </c>
      <c r="R97" s="32">
        <f t="shared" si="32"/>
        <v>0</v>
      </c>
      <c r="S97" s="35">
        <v>13</v>
      </c>
      <c r="T97" s="32">
        <f t="shared" si="33"/>
        <v>11.304347826086957</v>
      </c>
      <c r="U97" s="35">
        <v>14</v>
      </c>
      <c r="V97" s="32">
        <f t="shared" si="34"/>
        <v>12.173913043478262</v>
      </c>
      <c r="W97" s="35">
        <v>5</v>
      </c>
      <c r="X97" s="32">
        <f t="shared" si="35"/>
        <v>4.3478260869565215</v>
      </c>
      <c r="Y97" s="35">
        <v>19</v>
      </c>
      <c r="Z97" s="32">
        <f t="shared" si="36"/>
        <v>16.521739130434781</v>
      </c>
      <c r="AA97" s="35">
        <v>2</v>
      </c>
      <c r="AB97" s="32">
        <f t="shared" si="37"/>
        <v>1.7391304347826086</v>
      </c>
      <c r="AC97" s="32">
        <f t="shared" si="38"/>
        <v>10.526315789473683</v>
      </c>
      <c r="AD97" s="35">
        <v>20</v>
      </c>
      <c r="AE97" s="32">
        <f t="shared" si="39"/>
        <v>17.391304347826086</v>
      </c>
      <c r="AF97" s="35">
        <v>0</v>
      </c>
      <c r="AG97" s="32">
        <f t="shared" si="40"/>
        <v>0</v>
      </c>
      <c r="AH97" s="42"/>
      <c r="AI97" s="42"/>
    </row>
    <row r="98" spans="1:35" x14ac:dyDescent="0.25">
      <c r="A98" s="93">
        <f t="shared" si="44"/>
        <v>82</v>
      </c>
      <c r="B98" s="96" t="s">
        <v>123</v>
      </c>
      <c r="C98" s="34">
        <v>2</v>
      </c>
      <c r="D98" s="35">
        <v>1</v>
      </c>
      <c r="E98" s="32">
        <f t="shared" si="23"/>
        <v>50</v>
      </c>
      <c r="F98" s="35">
        <v>0</v>
      </c>
      <c r="G98" s="32">
        <f t="shared" si="24"/>
        <v>0</v>
      </c>
      <c r="H98" s="106">
        <f t="shared" si="42"/>
        <v>0</v>
      </c>
      <c r="I98" s="32">
        <f t="shared" si="26"/>
        <v>0</v>
      </c>
      <c r="J98" s="32">
        <f t="shared" si="27"/>
        <v>0</v>
      </c>
      <c r="K98" s="35">
        <v>0</v>
      </c>
      <c r="L98" s="32">
        <f t="shared" si="28"/>
        <v>0</v>
      </c>
      <c r="M98" s="35">
        <v>0</v>
      </c>
      <c r="N98" s="32">
        <f t="shared" si="29"/>
        <v>0</v>
      </c>
      <c r="O98" s="35">
        <f t="shared" si="43"/>
        <v>1</v>
      </c>
      <c r="P98" s="32">
        <f t="shared" si="31"/>
        <v>100</v>
      </c>
      <c r="Q98" s="35">
        <v>0</v>
      </c>
      <c r="R98" s="32">
        <f t="shared" si="32"/>
        <v>0</v>
      </c>
      <c r="S98" s="35">
        <v>0</v>
      </c>
      <c r="T98" s="32">
        <f t="shared" si="33"/>
        <v>0</v>
      </c>
      <c r="U98" s="35">
        <v>0</v>
      </c>
      <c r="V98" s="32">
        <f t="shared" si="34"/>
        <v>0</v>
      </c>
      <c r="W98" s="35">
        <v>0</v>
      </c>
      <c r="X98" s="32">
        <f t="shared" si="35"/>
        <v>0</v>
      </c>
      <c r="Y98" s="35">
        <v>0</v>
      </c>
      <c r="Z98" s="32">
        <f t="shared" si="36"/>
        <v>0</v>
      </c>
      <c r="AA98" s="35">
        <v>0</v>
      </c>
      <c r="AB98" s="32">
        <f t="shared" si="37"/>
        <v>0</v>
      </c>
      <c r="AC98" s="32">
        <f t="shared" si="38"/>
        <v>0</v>
      </c>
      <c r="AD98" s="35">
        <v>0</v>
      </c>
      <c r="AE98" s="32">
        <f t="shared" si="39"/>
        <v>0</v>
      </c>
      <c r="AF98" s="35">
        <v>0</v>
      </c>
      <c r="AG98" s="32">
        <f t="shared" si="40"/>
        <v>0</v>
      </c>
      <c r="AH98" s="42"/>
      <c r="AI98" s="42"/>
    </row>
    <row r="99" spans="1:35" x14ac:dyDescent="0.25">
      <c r="A99" s="93">
        <f t="shared" si="44"/>
        <v>83</v>
      </c>
      <c r="B99" s="96" t="s">
        <v>124</v>
      </c>
      <c r="C99" s="34">
        <v>33</v>
      </c>
      <c r="D99" s="35">
        <v>35</v>
      </c>
      <c r="E99" s="32">
        <f t="shared" si="23"/>
        <v>106.06060606060606</v>
      </c>
      <c r="F99" s="35">
        <v>3</v>
      </c>
      <c r="G99" s="32">
        <f t="shared" si="24"/>
        <v>8.5714285714285712</v>
      </c>
      <c r="H99" s="106">
        <f t="shared" si="42"/>
        <v>33</v>
      </c>
      <c r="I99" s="32">
        <f t="shared" si="26"/>
        <v>94.285714285714278</v>
      </c>
      <c r="J99" s="32">
        <f t="shared" si="27"/>
        <v>100</v>
      </c>
      <c r="K99" s="35">
        <v>22</v>
      </c>
      <c r="L99" s="32">
        <f t="shared" si="28"/>
        <v>62.857142857142854</v>
      </c>
      <c r="M99" s="35">
        <v>11</v>
      </c>
      <c r="N99" s="32">
        <f t="shared" si="29"/>
        <v>31.428571428571427</v>
      </c>
      <c r="O99" s="35">
        <f t="shared" si="43"/>
        <v>2</v>
      </c>
      <c r="P99" s="32">
        <f t="shared" si="31"/>
        <v>5.7142857142857144</v>
      </c>
      <c r="Q99" s="35">
        <v>0</v>
      </c>
      <c r="R99" s="32">
        <f t="shared" si="32"/>
        <v>0</v>
      </c>
      <c r="S99" s="35">
        <v>2</v>
      </c>
      <c r="T99" s="32">
        <f t="shared" si="33"/>
        <v>5.7142857142857144</v>
      </c>
      <c r="U99" s="35">
        <v>4</v>
      </c>
      <c r="V99" s="32">
        <f t="shared" si="34"/>
        <v>11.428571428571429</v>
      </c>
      <c r="W99" s="35">
        <v>0</v>
      </c>
      <c r="X99" s="32">
        <f t="shared" si="35"/>
        <v>0</v>
      </c>
      <c r="Y99" s="35">
        <v>6</v>
      </c>
      <c r="Z99" s="32">
        <f t="shared" si="36"/>
        <v>17.142857142857142</v>
      </c>
      <c r="AA99" s="35">
        <v>0</v>
      </c>
      <c r="AB99" s="32">
        <f t="shared" si="37"/>
        <v>0</v>
      </c>
      <c r="AC99" s="32">
        <f t="shared" si="38"/>
        <v>0</v>
      </c>
      <c r="AD99" s="35">
        <v>1</v>
      </c>
      <c r="AE99" s="32">
        <f t="shared" si="39"/>
        <v>2.8571428571428572</v>
      </c>
      <c r="AF99" s="35">
        <v>0</v>
      </c>
      <c r="AG99" s="32">
        <f t="shared" si="40"/>
        <v>0</v>
      </c>
      <c r="AH99" s="42"/>
      <c r="AI99" s="42"/>
    </row>
    <row r="100" spans="1:35" x14ac:dyDescent="0.25">
      <c r="A100" s="93">
        <f t="shared" si="44"/>
        <v>84</v>
      </c>
      <c r="B100" s="96" t="s">
        <v>125</v>
      </c>
      <c r="C100" s="34">
        <v>16</v>
      </c>
      <c r="D100" s="35">
        <v>7</v>
      </c>
      <c r="E100" s="32">
        <f t="shared" si="23"/>
        <v>43.75</v>
      </c>
      <c r="F100" s="35">
        <v>0</v>
      </c>
      <c r="G100" s="32">
        <f t="shared" si="24"/>
        <v>0</v>
      </c>
      <c r="H100" s="106">
        <f t="shared" si="42"/>
        <v>7</v>
      </c>
      <c r="I100" s="32">
        <f t="shared" si="26"/>
        <v>100</v>
      </c>
      <c r="J100" s="32">
        <f t="shared" si="27"/>
        <v>43.75</v>
      </c>
      <c r="K100" s="35">
        <v>4</v>
      </c>
      <c r="L100" s="32">
        <f t="shared" si="28"/>
        <v>57.142857142857139</v>
      </c>
      <c r="M100" s="35">
        <v>3</v>
      </c>
      <c r="N100" s="32">
        <f t="shared" si="29"/>
        <v>42.857142857142854</v>
      </c>
      <c r="O100" s="35">
        <f t="shared" si="43"/>
        <v>0</v>
      </c>
      <c r="P100" s="32">
        <f t="shared" si="31"/>
        <v>0</v>
      </c>
      <c r="Q100" s="35">
        <v>0</v>
      </c>
      <c r="R100" s="32">
        <f t="shared" si="32"/>
        <v>0</v>
      </c>
      <c r="S100" s="35">
        <v>1</v>
      </c>
      <c r="T100" s="32">
        <f t="shared" si="33"/>
        <v>14.285714285714285</v>
      </c>
      <c r="U100" s="35">
        <v>0</v>
      </c>
      <c r="V100" s="32">
        <f t="shared" si="34"/>
        <v>0</v>
      </c>
      <c r="W100" s="35">
        <v>0</v>
      </c>
      <c r="X100" s="32">
        <f t="shared" si="35"/>
        <v>0</v>
      </c>
      <c r="Y100" s="35">
        <v>2</v>
      </c>
      <c r="Z100" s="32">
        <f t="shared" si="36"/>
        <v>28.571428571428569</v>
      </c>
      <c r="AA100" s="35">
        <v>0</v>
      </c>
      <c r="AB100" s="32">
        <f t="shared" si="37"/>
        <v>0</v>
      </c>
      <c r="AC100" s="32">
        <f t="shared" si="38"/>
        <v>0</v>
      </c>
      <c r="AD100" s="35">
        <v>11</v>
      </c>
      <c r="AE100" s="32">
        <f t="shared" si="39"/>
        <v>157.14285714285714</v>
      </c>
      <c r="AF100" s="35">
        <v>0</v>
      </c>
      <c r="AG100" s="32">
        <f t="shared" si="40"/>
        <v>0</v>
      </c>
      <c r="AH100" s="42"/>
      <c r="AI100" s="42"/>
    </row>
    <row r="101" spans="1:35" x14ac:dyDescent="0.25">
      <c r="A101" s="93">
        <f t="shared" si="44"/>
        <v>85</v>
      </c>
      <c r="B101" s="96" t="s">
        <v>126</v>
      </c>
      <c r="C101" s="34">
        <v>16</v>
      </c>
      <c r="D101" s="35">
        <v>11</v>
      </c>
      <c r="E101" s="32">
        <f t="shared" si="23"/>
        <v>68.75</v>
      </c>
      <c r="F101" s="35">
        <v>3</v>
      </c>
      <c r="G101" s="32">
        <f t="shared" si="24"/>
        <v>27.27272727272727</v>
      </c>
      <c r="H101" s="106">
        <f t="shared" si="42"/>
        <v>9</v>
      </c>
      <c r="I101" s="32">
        <f t="shared" si="26"/>
        <v>81.818181818181827</v>
      </c>
      <c r="J101" s="32">
        <f t="shared" si="27"/>
        <v>56.25</v>
      </c>
      <c r="K101" s="35">
        <v>4</v>
      </c>
      <c r="L101" s="32">
        <f t="shared" si="28"/>
        <v>36.363636363636367</v>
      </c>
      <c r="M101" s="35">
        <v>5</v>
      </c>
      <c r="N101" s="32">
        <f t="shared" si="29"/>
        <v>45.454545454545453</v>
      </c>
      <c r="O101" s="35">
        <f t="shared" si="43"/>
        <v>2</v>
      </c>
      <c r="P101" s="32">
        <f t="shared" si="31"/>
        <v>18.181818181818183</v>
      </c>
      <c r="Q101" s="35">
        <v>1</v>
      </c>
      <c r="R101" s="32">
        <f t="shared" si="32"/>
        <v>50</v>
      </c>
      <c r="S101" s="35">
        <v>2</v>
      </c>
      <c r="T101" s="32">
        <f t="shared" si="33"/>
        <v>18.181818181818183</v>
      </c>
      <c r="U101" s="35">
        <v>3</v>
      </c>
      <c r="V101" s="32">
        <f t="shared" si="34"/>
        <v>27.27272727272727</v>
      </c>
      <c r="W101" s="35">
        <v>0</v>
      </c>
      <c r="X101" s="32">
        <f t="shared" si="35"/>
        <v>0</v>
      </c>
      <c r="Y101" s="35">
        <v>6</v>
      </c>
      <c r="Z101" s="32">
        <f t="shared" si="36"/>
        <v>54.54545454545454</v>
      </c>
      <c r="AA101" s="35">
        <v>0</v>
      </c>
      <c r="AB101" s="32">
        <f t="shared" si="37"/>
        <v>0</v>
      </c>
      <c r="AC101" s="32">
        <f t="shared" si="38"/>
        <v>0</v>
      </c>
      <c r="AD101" s="35">
        <v>7</v>
      </c>
      <c r="AE101" s="32">
        <f t="shared" si="39"/>
        <v>63.636363636363633</v>
      </c>
      <c r="AF101" s="35">
        <v>0</v>
      </c>
      <c r="AG101" s="32">
        <f t="shared" si="40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41"/>
      <c r="I103" s="57"/>
      <c r="J103" s="57"/>
      <c r="K103" s="58"/>
      <c r="L103" s="57"/>
      <c r="M103" s="58"/>
      <c r="N103" s="57"/>
      <c r="O103" s="35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41"/>
      <c r="I104" s="57"/>
      <c r="J104" s="57"/>
      <c r="K104" s="58"/>
      <c r="L104" s="57"/>
      <c r="M104" s="58"/>
      <c r="N104" s="57"/>
      <c r="O104" s="35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S5:S6"/>
    <mergeCell ref="T5:T6"/>
    <mergeCell ref="U5:U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104" fitToHeight="2" orientation="landscape" useFirstPageNumber="1" r:id="rId1"/>
  <headerFooter scaleWithDoc="0">
    <oddHeader>&amp;R&amp;P</oddHeader>
    <oddFooter>&amp;R&amp;P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77" activePane="bottomRight" state="frozen"/>
      <selection activeCell="D2" sqref="D2:D6"/>
      <selection pane="topRight" activeCell="D2" sqref="D2:D6"/>
      <selection pane="bottomLeft" activeCell="D2" sqref="D2:D6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51.6" customHeight="1" thickBot="1" x14ac:dyDescent="0.3">
      <c r="A1" s="202" t="s">
        <v>200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216" t="s">
        <v>0</v>
      </c>
      <c r="B2" s="183" t="s">
        <v>1</v>
      </c>
      <c r="C2" s="217" t="s">
        <v>2</v>
      </c>
      <c r="D2" s="220" t="s">
        <v>3</v>
      </c>
      <c r="E2" s="217" t="s">
        <v>4</v>
      </c>
      <c r="F2" s="223" t="s">
        <v>9</v>
      </c>
      <c r="G2" s="224"/>
      <c r="H2" s="229" t="s">
        <v>5</v>
      </c>
      <c r="I2" s="230"/>
      <c r="J2" s="230"/>
      <c r="K2" s="230"/>
      <c r="L2" s="230"/>
      <c r="M2" s="230"/>
      <c r="N2" s="231"/>
      <c r="O2" s="273" t="s">
        <v>6</v>
      </c>
      <c r="P2" s="274"/>
      <c r="Q2" s="274"/>
      <c r="R2" s="275"/>
      <c r="S2" s="235" t="s">
        <v>8</v>
      </c>
      <c r="T2" s="236"/>
      <c r="U2" s="236"/>
      <c r="V2" s="237"/>
      <c r="W2" s="223" t="s">
        <v>7</v>
      </c>
      <c r="X2" s="224"/>
      <c r="Y2" s="165" t="s">
        <v>10</v>
      </c>
      <c r="Z2" s="166"/>
      <c r="AA2" s="166"/>
      <c r="AB2" s="166"/>
      <c r="AC2" s="167"/>
      <c r="AD2" s="165" t="s">
        <v>11</v>
      </c>
      <c r="AE2" s="166"/>
      <c r="AF2" s="166"/>
      <c r="AG2" s="167"/>
      <c r="AH2" s="42"/>
      <c r="AI2" s="42"/>
    </row>
    <row r="3" spans="1:35" ht="15" customHeight="1" x14ac:dyDescent="0.25">
      <c r="A3" s="184"/>
      <c r="B3" s="184"/>
      <c r="C3" s="218"/>
      <c r="D3" s="221"/>
      <c r="E3" s="218"/>
      <c r="F3" s="225"/>
      <c r="G3" s="226"/>
      <c r="H3" s="216" t="s">
        <v>12</v>
      </c>
      <c r="I3" s="270" t="s">
        <v>13</v>
      </c>
      <c r="J3" s="270" t="s">
        <v>14</v>
      </c>
      <c r="K3" s="238" t="s">
        <v>15</v>
      </c>
      <c r="L3" s="239"/>
      <c r="M3" s="238" t="s">
        <v>16</v>
      </c>
      <c r="N3" s="239"/>
      <c r="O3" s="276" t="s">
        <v>17</v>
      </c>
      <c r="P3" s="277"/>
      <c r="Q3" s="277"/>
      <c r="R3" s="278"/>
      <c r="S3" s="243" t="s">
        <v>18</v>
      </c>
      <c r="T3" s="244"/>
      <c r="U3" s="223" t="s">
        <v>19</v>
      </c>
      <c r="V3" s="224"/>
      <c r="W3" s="225"/>
      <c r="X3" s="226"/>
      <c r="Y3" s="261" t="s">
        <v>20</v>
      </c>
      <c r="Z3" s="262"/>
      <c r="AA3" s="258" t="s">
        <v>21</v>
      </c>
      <c r="AB3" s="282" t="s">
        <v>22</v>
      </c>
      <c r="AC3" s="191" t="s">
        <v>23</v>
      </c>
      <c r="AD3" s="253" t="s">
        <v>20</v>
      </c>
      <c r="AE3" s="254"/>
      <c r="AF3" s="223" t="s">
        <v>24</v>
      </c>
      <c r="AG3" s="224"/>
      <c r="AH3" s="42"/>
      <c r="AI3" s="42"/>
    </row>
    <row r="4" spans="1:35" ht="80.25" customHeight="1" x14ac:dyDescent="0.25">
      <c r="A4" s="184"/>
      <c r="B4" s="184"/>
      <c r="C4" s="218"/>
      <c r="D4" s="221"/>
      <c r="E4" s="218"/>
      <c r="F4" s="227"/>
      <c r="G4" s="228"/>
      <c r="H4" s="184"/>
      <c r="I4" s="271"/>
      <c r="J4" s="271"/>
      <c r="K4" s="247" t="s">
        <v>25</v>
      </c>
      <c r="L4" s="279" t="s">
        <v>22</v>
      </c>
      <c r="M4" s="247" t="s">
        <v>25</v>
      </c>
      <c r="N4" s="279" t="s">
        <v>22</v>
      </c>
      <c r="O4" s="247" t="s">
        <v>25</v>
      </c>
      <c r="P4" s="279" t="s">
        <v>22</v>
      </c>
      <c r="Q4" s="273" t="s">
        <v>26</v>
      </c>
      <c r="R4" s="275"/>
      <c r="S4" s="245"/>
      <c r="T4" s="246"/>
      <c r="U4" s="227"/>
      <c r="V4" s="228"/>
      <c r="W4" s="227"/>
      <c r="X4" s="228"/>
      <c r="Y4" s="263"/>
      <c r="Z4" s="264"/>
      <c r="AA4" s="259"/>
      <c r="AB4" s="283"/>
      <c r="AC4" s="192"/>
      <c r="AD4" s="255" t="s">
        <v>27</v>
      </c>
      <c r="AE4" s="258" t="s">
        <v>13</v>
      </c>
      <c r="AF4" s="227"/>
      <c r="AG4" s="228"/>
      <c r="AH4" s="42"/>
      <c r="AI4" s="42"/>
    </row>
    <row r="5" spans="1:35" ht="14.45" customHeight="1" x14ac:dyDescent="0.25">
      <c r="A5" s="184"/>
      <c r="B5" s="184"/>
      <c r="C5" s="218"/>
      <c r="D5" s="221"/>
      <c r="E5" s="218"/>
      <c r="F5" s="285" t="s">
        <v>25</v>
      </c>
      <c r="G5" s="279" t="s">
        <v>22</v>
      </c>
      <c r="H5" s="184"/>
      <c r="I5" s="271"/>
      <c r="J5" s="271"/>
      <c r="K5" s="248"/>
      <c r="L5" s="280"/>
      <c r="M5" s="248"/>
      <c r="N5" s="280"/>
      <c r="O5" s="248"/>
      <c r="P5" s="280"/>
      <c r="Q5" s="247" t="s">
        <v>25</v>
      </c>
      <c r="R5" s="191" t="s">
        <v>28</v>
      </c>
      <c r="S5" s="247" t="s">
        <v>25</v>
      </c>
      <c r="T5" s="279" t="s">
        <v>22</v>
      </c>
      <c r="U5" s="247" t="s">
        <v>25</v>
      </c>
      <c r="V5" s="279" t="s">
        <v>22</v>
      </c>
      <c r="W5" s="247" t="s">
        <v>25</v>
      </c>
      <c r="X5" s="279" t="s">
        <v>22</v>
      </c>
      <c r="Y5" s="247" t="s">
        <v>25</v>
      </c>
      <c r="Z5" s="279" t="s">
        <v>22</v>
      </c>
      <c r="AA5" s="259"/>
      <c r="AB5" s="283"/>
      <c r="AC5" s="192"/>
      <c r="AD5" s="256"/>
      <c r="AE5" s="259"/>
      <c r="AF5" s="247" t="s">
        <v>25</v>
      </c>
      <c r="AG5" s="279" t="s">
        <v>22</v>
      </c>
      <c r="AH5" s="42"/>
      <c r="AI5" s="42"/>
    </row>
    <row r="6" spans="1:35" ht="54" customHeight="1" x14ac:dyDescent="0.25">
      <c r="A6" s="185"/>
      <c r="B6" s="185"/>
      <c r="C6" s="219"/>
      <c r="D6" s="222"/>
      <c r="E6" s="219"/>
      <c r="F6" s="286"/>
      <c r="G6" s="281"/>
      <c r="H6" s="185"/>
      <c r="I6" s="272"/>
      <c r="J6" s="272"/>
      <c r="K6" s="249"/>
      <c r="L6" s="281"/>
      <c r="M6" s="249"/>
      <c r="N6" s="281"/>
      <c r="O6" s="249"/>
      <c r="P6" s="281"/>
      <c r="Q6" s="249"/>
      <c r="R6" s="193"/>
      <c r="S6" s="249"/>
      <c r="T6" s="281"/>
      <c r="U6" s="249"/>
      <c r="V6" s="281"/>
      <c r="W6" s="249"/>
      <c r="X6" s="281"/>
      <c r="Y6" s="249"/>
      <c r="Z6" s="281"/>
      <c r="AA6" s="260"/>
      <c r="AB6" s="284"/>
      <c r="AC6" s="193"/>
      <c r="AD6" s="257"/>
      <c r="AE6" s="260"/>
      <c r="AF6" s="249"/>
      <c r="AG6" s="281"/>
      <c r="AH6" s="42"/>
      <c r="AI6" s="42"/>
    </row>
    <row r="7" spans="1:35" ht="14.45" customHeight="1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8005.0999999999995</v>
      </c>
      <c r="D8" s="65">
        <f>D9+D21+D40+D55+D72+D79+D90+D64+D102</f>
        <v>7336</v>
      </c>
      <c r="E8" s="62">
        <f>IF(C8=0,0,D8/C8*100)</f>
        <v>91.641578493710256</v>
      </c>
      <c r="F8" s="65">
        <f>F9+F21+F40+F55+F72+F79+F90+F64+F102</f>
        <v>120</v>
      </c>
      <c r="G8" s="62">
        <f>IF(D8=0,0,F8/D8*100)</f>
        <v>1.6357688113413305</v>
      </c>
      <c r="H8" s="65">
        <f>H9+H21+H40+H55+H72+H79+H90+H64+H102</f>
        <v>6088</v>
      </c>
      <c r="I8" s="62">
        <f>IF(D8=0,0,H8/D8*100)</f>
        <v>82.988004362050162</v>
      </c>
      <c r="J8" s="62">
        <f>IF(C8=0,0,H8/C8*100)</f>
        <v>76.051517157811901</v>
      </c>
      <c r="K8" s="65">
        <f>K9+K21+K40+K55+K72+K79+K90+K64+K102</f>
        <v>1831</v>
      </c>
      <c r="L8" s="62">
        <f>IF(D8=0,0,K8/D8*100)</f>
        <v>24.959105779716467</v>
      </c>
      <c r="M8" s="65">
        <f>M9+M21+M40+M55+M72+M79+M90+M64+M102</f>
        <v>4257</v>
      </c>
      <c r="N8" s="62">
        <f>IF(D8=0,0,M8/D8*100)</f>
        <v>58.028898582333696</v>
      </c>
      <c r="O8" s="65">
        <f>O9+O21+O40+O55+O72+O79+O90+O64+O102</f>
        <v>1248</v>
      </c>
      <c r="P8" s="62">
        <f>IF(D8=0,0,O8/D8*100)</f>
        <v>17.011995637949838</v>
      </c>
      <c r="Q8" s="65">
        <f>Q9+Q21+Q40+Q55+Q72+Q79+Q90+Q64+Q102</f>
        <v>71</v>
      </c>
      <c r="R8" s="62">
        <f>IF(O8=0,0,Q8/O8*100)</f>
        <v>5.6891025641025639</v>
      </c>
      <c r="S8" s="65">
        <f>S9+S21+S40+S55+S72+S79+S90+S64+S102</f>
        <v>635</v>
      </c>
      <c r="T8" s="62">
        <f>IF(D8=0,0,S8/D8*100)</f>
        <v>8.6559432933478728</v>
      </c>
      <c r="U8" s="65">
        <f>U9+U21+U40+U55+U72+U79+U90+U64+U102</f>
        <v>743</v>
      </c>
      <c r="V8" s="62">
        <f>IF(D8=0,0,U8/D8*100)</f>
        <v>10.128135223555072</v>
      </c>
      <c r="W8" s="65">
        <f>W9+W21+W40+W55+W72+W79+W90+W64+W102</f>
        <v>337</v>
      </c>
      <c r="X8" s="62">
        <f>IF(D8=0,0,W8/D8*100)</f>
        <v>4.5937840785169026</v>
      </c>
      <c r="Y8" s="65">
        <f>Y9+Y21+Y40+Y55+Y72+Y79+Y90+Y64+Y102</f>
        <v>958</v>
      </c>
      <c r="Z8" s="62">
        <f>IF(D8=0,0,Y8/D8*100)</f>
        <v>13.05888767720829</v>
      </c>
      <c r="AA8" s="65">
        <f>AA9+AA21+AA40+AA55+AA72+AA79+AA90+AA64+AA102</f>
        <v>80</v>
      </c>
      <c r="AB8" s="62">
        <f>IF(D8=0,0,AA8/D8*100)</f>
        <v>1.0905125408942202</v>
      </c>
      <c r="AC8" s="62">
        <f>IF(Y8=0,0,AA8/Y8*100)</f>
        <v>8.3507306889352826</v>
      </c>
      <c r="AD8" s="65">
        <f>AD9+AD21+AD40+AD55+AD72+AD79+AD90+AD64+AD102</f>
        <v>947</v>
      </c>
      <c r="AE8" s="62">
        <f>IF(D8=0,0,AD8/D8*100)</f>
        <v>12.908942202835332</v>
      </c>
      <c r="AF8" s="65">
        <f>AF9+AF21+AF40+AF55+AF72+AF79+AF90+AF64+AF102</f>
        <v>6</v>
      </c>
      <c r="AG8" s="60">
        <f>IF(D8=0,0,AF8/D8*100)</f>
        <v>8.1788440567066523E-2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455</v>
      </c>
      <c r="D9" s="10">
        <f>SUM(D10:D20)</f>
        <v>376</v>
      </c>
      <c r="E9" s="43">
        <f>IF(C9=0,0,D9/C9*100)</f>
        <v>82.637362637362628</v>
      </c>
      <c r="F9" s="10">
        <f>SUM(F10:F20)</f>
        <v>11</v>
      </c>
      <c r="G9" s="43">
        <f>IF(D9=0,0,F9/D9*100)</f>
        <v>2.9255319148936172</v>
      </c>
      <c r="H9" s="61">
        <f>SUM(H10:H20)</f>
        <v>308</v>
      </c>
      <c r="I9" s="43">
        <f>IF(D9=0,0,H9/D9*100)</f>
        <v>81.914893617021278</v>
      </c>
      <c r="J9" s="43">
        <f>IF(C9=0,0,H9/C9*100)</f>
        <v>67.692307692307693</v>
      </c>
      <c r="K9" s="10">
        <f>SUM(K10:K20)</f>
        <v>96</v>
      </c>
      <c r="L9" s="43">
        <f>IF(D9=0,0,K9/D9*100)</f>
        <v>25.531914893617021</v>
      </c>
      <c r="M9" s="10">
        <f>SUM(M10:M20)</f>
        <v>212</v>
      </c>
      <c r="N9" s="43">
        <f>IF(D9=0,0,M9/D9*100)</f>
        <v>56.38297872340425</v>
      </c>
      <c r="O9" s="10">
        <f>SUM(O10:O20)</f>
        <v>68</v>
      </c>
      <c r="P9" s="43">
        <f>IF(D9=0,0,O9/D9*100)</f>
        <v>18.085106382978726</v>
      </c>
      <c r="Q9" s="10">
        <f>SUM(Q10:Q20)</f>
        <v>3</v>
      </c>
      <c r="R9" s="43">
        <f>IF(O9=0,0,Q9/O9*100)</f>
        <v>4.4117647058823533</v>
      </c>
      <c r="S9" s="10">
        <f>SUM(S10:S20)</f>
        <v>38</v>
      </c>
      <c r="T9" s="43">
        <f>IF(D9=0,0,S9/D9*100)</f>
        <v>10.106382978723403</v>
      </c>
      <c r="U9" s="10">
        <f>SUM(U10:U20)</f>
        <v>47</v>
      </c>
      <c r="V9" s="43">
        <f>IF(D9=0,0,U9/D9*100)</f>
        <v>12.5</v>
      </c>
      <c r="W9" s="10">
        <f>SUM(W10:W20)</f>
        <v>32</v>
      </c>
      <c r="X9" s="43">
        <f>IF(D9=0,0,W9/D9*100)</f>
        <v>8.5106382978723403</v>
      </c>
      <c r="Y9" s="10">
        <f>SUM(Y10:Y20)</f>
        <v>61</v>
      </c>
      <c r="Z9" s="43">
        <f>IF(D9=0,0,Y9/D9*100)</f>
        <v>16.223404255319149</v>
      </c>
      <c r="AA9" s="10">
        <f>SUM(AA10:AA20)</f>
        <v>0</v>
      </c>
      <c r="AB9" s="43">
        <f>IF(D9=0,0,AA9/D9*100)</f>
        <v>0</v>
      </c>
      <c r="AC9" s="43">
        <f>IF(Y9=0,0,AA9/Y9*100)</f>
        <v>0</v>
      </c>
      <c r="AD9" s="10">
        <f>SUM(AD10:AD20)</f>
        <v>50</v>
      </c>
      <c r="AE9" s="43">
        <f>IF(D9=0,0,AD9/D9*100)</f>
        <v>13.297872340425531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5</v>
      </c>
      <c r="D10" s="35">
        <v>4</v>
      </c>
      <c r="E10" s="32">
        <f>IF(C10=0,0,D10/C10*100)</f>
        <v>80</v>
      </c>
      <c r="F10" s="35">
        <v>0</v>
      </c>
      <c r="G10" s="32">
        <f>IF(D10=0,0,F10/D10*100)</f>
        <v>0</v>
      </c>
      <c r="H10" s="106">
        <f>K10+M10</f>
        <v>3</v>
      </c>
      <c r="I10" s="32">
        <f>IF(D10=0,0,H10/D10*100)</f>
        <v>75</v>
      </c>
      <c r="J10" s="32">
        <f>IF(C10=0,0,H10/C10*100)</f>
        <v>60</v>
      </c>
      <c r="K10" s="35">
        <v>2</v>
      </c>
      <c r="L10" s="32">
        <f>IF(D10=0,0,K10/D10*100)</f>
        <v>50</v>
      </c>
      <c r="M10" s="35">
        <v>1</v>
      </c>
      <c r="N10" s="32">
        <f>IF(D10=0,0,M10/D10*100)</f>
        <v>25</v>
      </c>
      <c r="O10" s="35">
        <f>D10-H10</f>
        <v>1</v>
      </c>
      <c r="P10" s="32">
        <f>IF(D10=0,0,O10/D10*100)</f>
        <v>25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0</v>
      </c>
      <c r="V10" s="32">
        <f>IF(D10=0,0,U10/D10*100)</f>
        <v>0</v>
      </c>
      <c r="W10" s="35">
        <v>1</v>
      </c>
      <c r="X10" s="32">
        <f>IF(D10=0,0,W10/D10*100)</f>
        <v>25</v>
      </c>
      <c r="Y10" s="35">
        <v>0</v>
      </c>
      <c r="Z10" s="32">
        <f>IF(D10=0,0,Y10/D10*100)</f>
        <v>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22</v>
      </c>
      <c r="D11" s="35">
        <v>19</v>
      </c>
      <c r="E11" s="32">
        <f>IF(C11=0,0,D11/C11*100)</f>
        <v>86.36363636363636</v>
      </c>
      <c r="F11" s="35">
        <v>1</v>
      </c>
      <c r="G11" s="32">
        <f>IF(D11=0,0,F11/D11*100)</f>
        <v>5.2631578947368416</v>
      </c>
      <c r="H11" s="106">
        <f t="shared" ref="H11:H78" si="0">K11+M11</f>
        <v>16</v>
      </c>
      <c r="I11" s="32">
        <f>IF(D11=0,0,H11/D11*100)</f>
        <v>84.210526315789465</v>
      </c>
      <c r="J11" s="32">
        <f>IF(C11=0,0,H11/C11*100)</f>
        <v>72.727272727272734</v>
      </c>
      <c r="K11" s="35">
        <v>4</v>
      </c>
      <c r="L11" s="32">
        <f>IF(D11=0,0,K11/D11*100)</f>
        <v>21.052631578947366</v>
      </c>
      <c r="M11" s="35">
        <v>12</v>
      </c>
      <c r="N11" s="32">
        <f>IF(D11=0,0,M11/D11*100)</f>
        <v>63.157894736842103</v>
      </c>
      <c r="O11" s="35">
        <f t="shared" ref="O11:O20" si="1">D11-H11</f>
        <v>3</v>
      </c>
      <c r="P11" s="32">
        <f>IF(D11=0,0,O11/D11*100)</f>
        <v>15.789473684210526</v>
      </c>
      <c r="Q11" s="35">
        <v>0</v>
      </c>
      <c r="R11" s="32">
        <f>IF(O11=0,0,Q11/O11*100)</f>
        <v>0</v>
      </c>
      <c r="S11" s="35">
        <v>2</v>
      </c>
      <c r="T11" s="32">
        <f>IF(D11=0,0,S11/D11*100)</f>
        <v>10.526315789473683</v>
      </c>
      <c r="U11" s="35">
        <v>1</v>
      </c>
      <c r="V11" s="32">
        <f>IF(D11=0,0,U11/D11*100)</f>
        <v>5.2631578947368416</v>
      </c>
      <c r="W11" s="35">
        <v>3</v>
      </c>
      <c r="X11" s="32">
        <f>IF(D11=0,0,W11/D11*100)</f>
        <v>15.789473684210526</v>
      </c>
      <c r="Y11" s="35">
        <v>5</v>
      </c>
      <c r="Z11" s="32">
        <f>IF(D11=0,0,Y11/D11*100)</f>
        <v>26.315789473684209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3</v>
      </c>
      <c r="AE11" s="32">
        <f>IF(D11=0,0,AD11/D11*100)</f>
        <v>15.789473684210526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19</v>
      </c>
      <c r="D12" s="35">
        <v>18</v>
      </c>
      <c r="E12" s="32">
        <f t="shared" ref="E12:E78" si="2">IF(C12=0,0,D12/C12*100)</f>
        <v>94.73684210526315</v>
      </c>
      <c r="F12" s="35">
        <v>0</v>
      </c>
      <c r="G12" s="32">
        <f t="shared" ref="G12:G78" si="3">IF(D12=0,0,F12/D12*100)</f>
        <v>0</v>
      </c>
      <c r="H12" s="106">
        <f t="shared" si="0"/>
        <v>14</v>
      </c>
      <c r="I12" s="32">
        <f t="shared" ref="I12:I78" si="4">IF(D12=0,0,H12/D12*100)</f>
        <v>77.777777777777786</v>
      </c>
      <c r="J12" s="32">
        <f t="shared" ref="J12:J78" si="5">IF(C12=0,0,H12/C12*100)</f>
        <v>73.68421052631578</v>
      </c>
      <c r="K12" s="35">
        <v>2</v>
      </c>
      <c r="L12" s="32">
        <f t="shared" ref="L12:L79" si="6">IF(D12=0,0,K12/D12*100)</f>
        <v>11.111111111111111</v>
      </c>
      <c r="M12" s="35">
        <v>12</v>
      </c>
      <c r="N12" s="32">
        <f t="shared" ref="N12:N78" si="7">IF(D12=0,0,M12/D12*100)</f>
        <v>66.666666666666657</v>
      </c>
      <c r="O12" s="35">
        <f t="shared" si="1"/>
        <v>4</v>
      </c>
      <c r="P12" s="32">
        <f t="shared" ref="P12:P78" si="8">IF(D12=0,0,O12/D12*100)</f>
        <v>22.222222222222221</v>
      </c>
      <c r="Q12" s="35">
        <v>0</v>
      </c>
      <c r="R12" s="32">
        <f t="shared" ref="R12:R79" si="9">IF(O12=0,0,Q12/O12*100)</f>
        <v>0</v>
      </c>
      <c r="S12" s="35">
        <v>1</v>
      </c>
      <c r="T12" s="32">
        <f t="shared" ref="T12:T78" si="10">IF(D12=0,0,S12/D12*100)</f>
        <v>5.5555555555555554</v>
      </c>
      <c r="U12" s="35">
        <v>2</v>
      </c>
      <c r="V12" s="32">
        <f t="shared" ref="V12:V79" si="11">IF(D12=0,0,U12/D12*100)</f>
        <v>11.111111111111111</v>
      </c>
      <c r="W12" s="35">
        <v>3</v>
      </c>
      <c r="X12" s="32">
        <f t="shared" ref="X12:X78" si="12">IF(D12=0,0,W12/D12*100)</f>
        <v>16.666666666666664</v>
      </c>
      <c r="Y12" s="35">
        <v>2</v>
      </c>
      <c r="Z12" s="32">
        <f t="shared" ref="Z12:Z78" si="13">IF(D12=0,0,Y12/D12*100)</f>
        <v>11.111111111111111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2</v>
      </c>
      <c r="AE12" s="32">
        <f t="shared" ref="AE12:AE79" si="16">IF(D12=0,0,AD12/D12*100)</f>
        <v>11.111111111111111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80</v>
      </c>
      <c r="D13" s="35">
        <v>70</v>
      </c>
      <c r="E13" s="32">
        <f t="shared" si="2"/>
        <v>87.5</v>
      </c>
      <c r="F13" s="35">
        <v>0</v>
      </c>
      <c r="G13" s="32">
        <f t="shared" si="3"/>
        <v>0</v>
      </c>
      <c r="H13" s="106">
        <f t="shared" si="0"/>
        <v>50</v>
      </c>
      <c r="I13" s="32">
        <f t="shared" si="4"/>
        <v>71.428571428571431</v>
      </c>
      <c r="J13" s="32">
        <f t="shared" si="5"/>
        <v>62.5</v>
      </c>
      <c r="K13" s="35">
        <v>8</v>
      </c>
      <c r="L13" s="32">
        <f t="shared" si="6"/>
        <v>11.428571428571429</v>
      </c>
      <c r="M13" s="35">
        <v>42</v>
      </c>
      <c r="N13" s="32">
        <f t="shared" si="7"/>
        <v>60</v>
      </c>
      <c r="O13" s="35">
        <f t="shared" si="1"/>
        <v>20</v>
      </c>
      <c r="P13" s="32">
        <f t="shared" si="8"/>
        <v>28.571428571428569</v>
      </c>
      <c r="Q13" s="35">
        <v>1</v>
      </c>
      <c r="R13" s="32">
        <f t="shared" si="9"/>
        <v>5</v>
      </c>
      <c r="S13" s="35">
        <v>13</v>
      </c>
      <c r="T13" s="32">
        <f t="shared" si="10"/>
        <v>18.571428571428573</v>
      </c>
      <c r="U13" s="35">
        <v>10</v>
      </c>
      <c r="V13" s="32">
        <f t="shared" si="11"/>
        <v>14.285714285714285</v>
      </c>
      <c r="W13" s="35">
        <v>10</v>
      </c>
      <c r="X13" s="32">
        <f t="shared" si="12"/>
        <v>14.285714285714285</v>
      </c>
      <c r="Y13" s="35">
        <v>9</v>
      </c>
      <c r="Z13" s="32">
        <f t="shared" si="13"/>
        <v>12.857142857142856</v>
      </c>
      <c r="AA13" s="35">
        <v>0</v>
      </c>
      <c r="AB13" s="32">
        <f t="shared" si="14"/>
        <v>0</v>
      </c>
      <c r="AC13" s="32">
        <f t="shared" si="15"/>
        <v>0</v>
      </c>
      <c r="AD13" s="35">
        <v>5</v>
      </c>
      <c r="AE13" s="32">
        <f t="shared" si="16"/>
        <v>7.1428571428571423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115.5</v>
      </c>
      <c r="D14" s="35">
        <v>78</v>
      </c>
      <c r="E14" s="32">
        <f t="shared" si="2"/>
        <v>67.532467532467535</v>
      </c>
      <c r="F14" s="35">
        <v>2</v>
      </c>
      <c r="G14" s="32">
        <f t="shared" si="3"/>
        <v>2.5641025641025639</v>
      </c>
      <c r="H14" s="106">
        <f t="shared" si="0"/>
        <v>57</v>
      </c>
      <c r="I14" s="32">
        <f t="shared" si="4"/>
        <v>73.076923076923066</v>
      </c>
      <c r="J14" s="32">
        <f t="shared" si="5"/>
        <v>49.350649350649348</v>
      </c>
      <c r="K14" s="35">
        <v>22</v>
      </c>
      <c r="L14" s="32">
        <f t="shared" si="6"/>
        <v>28.205128205128204</v>
      </c>
      <c r="M14" s="35">
        <v>35</v>
      </c>
      <c r="N14" s="32">
        <f t="shared" si="7"/>
        <v>44.871794871794876</v>
      </c>
      <c r="O14" s="35">
        <f t="shared" si="1"/>
        <v>21</v>
      </c>
      <c r="P14" s="32">
        <f t="shared" si="8"/>
        <v>26.923076923076923</v>
      </c>
      <c r="Q14" s="35">
        <v>0</v>
      </c>
      <c r="R14" s="32">
        <f t="shared" si="9"/>
        <v>0</v>
      </c>
      <c r="S14" s="35">
        <v>5</v>
      </c>
      <c r="T14" s="32">
        <f t="shared" si="10"/>
        <v>6.4102564102564097</v>
      </c>
      <c r="U14" s="35">
        <v>17</v>
      </c>
      <c r="V14" s="32">
        <f t="shared" si="11"/>
        <v>21.794871794871796</v>
      </c>
      <c r="W14" s="35">
        <v>0</v>
      </c>
      <c r="X14" s="32">
        <f t="shared" si="12"/>
        <v>0</v>
      </c>
      <c r="Y14" s="35">
        <v>12</v>
      </c>
      <c r="Z14" s="32">
        <f t="shared" si="13"/>
        <v>15.384615384615385</v>
      </c>
      <c r="AA14" s="35">
        <v>0</v>
      </c>
      <c r="AB14" s="32">
        <f t="shared" si="14"/>
        <v>0</v>
      </c>
      <c r="AC14" s="32">
        <f t="shared" si="15"/>
        <v>0</v>
      </c>
      <c r="AD14" s="35">
        <v>17</v>
      </c>
      <c r="AE14" s="32">
        <f t="shared" si="16"/>
        <v>21.794871794871796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156</v>
      </c>
      <c r="D15" s="35">
        <v>134</v>
      </c>
      <c r="E15" s="32">
        <f t="shared" si="2"/>
        <v>85.897435897435898</v>
      </c>
      <c r="F15" s="35">
        <v>3</v>
      </c>
      <c r="G15" s="32">
        <f t="shared" si="3"/>
        <v>2.2388059701492535</v>
      </c>
      <c r="H15" s="106">
        <f t="shared" si="0"/>
        <v>120</v>
      </c>
      <c r="I15" s="32">
        <f t="shared" si="4"/>
        <v>89.552238805970148</v>
      </c>
      <c r="J15" s="32">
        <f t="shared" si="5"/>
        <v>76.923076923076934</v>
      </c>
      <c r="K15" s="35">
        <v>44</v>
      </c>
      <c r="L15" s="32">
        <f t="shared" si="6"/>
        <v>32.835820895522389</v>
      </c>
      <c r="M15" s="35">
        <v>76</v>
      </c>
      <c r="N15" s="32">
        <f t="shared" si="7"/>
        <v>56.71641791044776</v>
      </c>
      <c r="O15" s="35">
        <f t="shared" si="1"/>
        <v>14</v>
      </c>
      <c r="P15" s="32">
        <f t="shared" si="8"/>
        <v>10.44776119402985</v>
      </c>
      <c r="Q15" s="35">
        <v>2</v>
      </c>
      <c r="R15" s="32">
        <f t="shared" si="9"/>
        <v>14.285714285714285</v>
      </c>
      <c r="S15" s="35">
        <v>10</v>
      </c>
      <c r="T15" s="32">
        <f t="shared" si="10"/>
        <v>7.4626865671641784</v>
      </c>
      <c r="U15" s="35">
        <v>14</v>
      </c>
      <c r="V15" s="32">
        <f t="shared" si="11"/>
        <v>10.44776119402985</v>
      </c>
      <c r="W15" s="35">
        <v>14</v>
      </c>
      <c r="X15" s="32">
        <f t="shared" si="12"/>
        <v>10.44776119402985</v>
      </c>
      <c r="Y15" s="35">
        <v>22</v>
      </c>
      <c r="Z15" s="32">
        <f t="shared" si="13"/>
        <v>16.417910447761194</v>
      </c>
      <c r="AA15" s="35">
        <v>0</v>
      </c>
      <c r="AB15" s="32">
        <f t="shared" si="14"/>
        <v>0</v>
      </c>
      <c r="AC15" s="32">
        <f t="shared" si="15"/>
        <v>0</v>
      </c>
      <c r="AD15" s="35">
        <v>15</v>
      </c>
      <c r="AE15" s="32">
        <f t="shared" si="16"/>
        <v>11.194029850746269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5.5</v>
      </c>
      <c r="D16" s="35">
        <v>6</v>
      </c>
      <c r="E16" s="32">
        <f t="shared" si="2"/>
        <v>109.09090909090908</v>
      </c>
      <c r="F16" s="35">
        <v>5</v>
      </c>
      <c r="G16" s="32">
        <f t="shared" si="3"/>
        <v>83.333333333333343</v>
      </c>
      <c r="H16" s="106">
        <f t="shared" si="0"/>
        <v>6</v>
      </c>
      <c r="I16" s="32">
        <f t="shared" si="4"/>
        <v>100</v>
      </c>
      <c r="J16" s="32">
        <f t="shared" si="5"/>
        <v>109.09090909090908</v>
      </c>
      <c r="K16" s="35">
        <v>1</v>
      </c>
      <c r="L16" s="32">
        <f t="shared" si="6"/>
        <v>16.666666666666664</v>
      </c>
      <c r="M16" s="35">
        <v>5</v>
      </c>
      <c r="N16" s="32">
        <f t="shared" si="7"/>
        <v>83.333333333333343</v>
      </c>
      <c r="O16" s="35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8</v>
      </c>
      <c r="D17" s="35">
        <v>7</v>
      </c>
      <c r="E17" s="32">
        <f t="shared" si="2"/>
        <v>87.5</v>
      </c>
      <c r="F17" s="35">
        <v>0</v>
      </c>
      <c r="G17" s="32">
        <f t="shared" si="3"/>
        <v>0</v>
      </c>
      <c r="H17" s="106">
        <f t="shared" si="0"/>
        <v>6</v>
      </c>
      <c r="I17" s="32">
        <f t="shared" si="4"/>
        <v>85.714285714285708</v>
      </c>
      <c r="J17" s="32">
        <f t="shared" si="5"/>
        <v>75</v>
      </c>
      <c r="K17" s="35">
        <v>3</v>
      </c>
      <c r="L17" s="32">
        <f t="shared" si="6"/>
        <v>42.857142857142854</v>
      </c>
      <c r="M17" s="35">
        <v>3</v>
      </c>
      <c r="N17" s="32">
        <f t="shared" si="7"/>
        <v>42.857142857142854</v>
      </c>
      <c r="O17" s="35">
        <f t="shared" si="1"/>
        <v>1</v>
      </c>
      <c r="P17" s="32">
        <f t="shared" si="8"/>
        <v>14.285714285714285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2</v>
      </c>
      <c r="V17" s="32">
        <f t="shared" si="11"/>
        <v>28.571428571428569</v>
      </c>
      <c r="W17" s="35">
        <v>1</v>
      </c>
      <c r="X17" s="32">
        <f t="shared" si="12"/>
        <v>14.285714285714285</v>
      </c>
      <c r="Y17" s="35">
        <v>0</v>
      </c>
      <c r="Z17" s="32">
        <f t="shared" si="13"/>
        <v>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0</v>
      </c>
      <c r="D18" s="35">
        <v>0</v>
      </c>
      <c r="E18" s="32">
        <f t="shared" si="2"/>
        <v>0</v>
      </c>
      <c r="F18" s="35">
        <v>0</v>
      </c>
      <c r="G18" s="32">
        <f t="shared" si="3"/>
        <v>0</v>
      </c>
      <c r="H18" s="106">
        <f t="shared" si="0"/>
        <v>0</v>
      </c>
      <c r="I18" s="32">
        <f t="shared" si="4"/>
        <v>0</v>
      </c>
      <c r="J18" s="32">
        <f t="shared" si="5"/>
        <v>0</v>
      </c>
      <c r="K18" s="35">
        <v>0</v>
      </c>
      <c r="L18" s="32">
        <f t="shared" si="6"/>
        <v>0</v>
      </c>
      <c r="M18" s="35">
        <v>0</v>
      </c>
      <c r="N18" s="32">
        <f t="shared" si="7"/>
        <v>0</v>
      </c>
      <c r="O18" s="35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0</v>
      </c>
      <c r="T18" s="32">
        <f t="shared" si="10"/>
        <v>0</v>
      </c>
      <c r="U18" s="35">
        <v>0</v>
      </c>
      <c r="V18" s="32">
        <f t="shared" si="11"/>
        <v>0</v>
      </c>
      <c r="W18" s="35">
        <v>0</v>
      </c>
      <c r="X18" s="32">
        <f t="shared" si="12"/>
        <v>0</v>
      </c>
      <c r="Y18" s="35">
        <v>0</v>
      </c>
      <c r="Z18" s="32">
        <f t="shared" si="13"/>
        <v>0</v>
      </c>
      <c r="AA18" s="35">
        <v>0</v>
      </c>
      <c r="AB18" s="32">
        <f t="shared" si="14"/>
        <v>0</v>
      </c>
      <c r="AC18" s="32">
        <f t="shared" si="15"/>
        <v>0</v>
      </c>
      <c r="AD18" s="35">
        <v>0</v>
      </c>
      <c r="AE18" s="32">
        <f t="shared" si="16"/>
        <v>0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41</v>
      </c>
      <c r="D19" s="35">
        <v>37</v>
      </c>
      <c r="E19" s="32">
        <f t="shared" si="2"/>
        <v>90.243902439024396</v>
      </c>
      <c r="F19" s="35">
        <v>0</v>
      </c>
      <c r="G19" s="32">
        <f t="shared" si="3"/>
        <v>0</v>
      </c>
      <c r="H19" s="106">
        <f t="shared" si="0"/>
        <v>33</v>
      </c>
      <c r="I19" s="32">
        <f t="shared" si="4"/>
        <v>89.189189189189193</v>
      </c>
      <c r="J19" s="32">
        <f t="shared" si="5"/>
        <v>80.487804878048792</v>
      </c>
      <c r="K19" s="35">
        <v>9</v>
      </c>
      <c r="L19" s="32">
        <f t="shared" si="6"/>
        <v>24.324324324324326</v>
      </c>
      <c r="M19" s="35">
        <v>24</v>
      </c>
      <c r="N19" s="32">
        <f t="shared" si="7"/>
        <v>64.86486486486487</v>
      </c>
      <c r="O19" s="35">
        <f t="shared" si="1"/>
        <v>4</v>
      </c>
      <c r="P19" s="32">
        <f t="shared" si="8"/>
        <v>10.810810810810811</v>
      </c>
      <c r="Q19" s="35">
        <v>0</v>
      </c>
      <c r="R19" s="32">
        <f t="shared" si="9"/>
        <v>0</v>
      </c>
      <c r="S19" s="35">
        <v>7</v>
      </c>
      <c r="T19" s="32">
        <f t="shared" si="10"/>
        <v>18.918918918918919</v>
      </c>
      <c r="U19" s="35">
        <v>1</v>
      </c>
      <c r="V19" s="32">
        <f t="shared" si="11"/>
        <v>2.7027027027027026</v>
      </c>
      <c r="W19" s="35">
        <v>0</v>
      </c>
      <c r="X19" s="32">
        <f t="shared" si="12"/>
        <v>0</v>
      </c>
      <c r="Y19" s="35">
        <v>11</v>
      </c>
      <c r="Z19" s="32">
        <f t="shared" si="13"/>
        <v>29.72972972972973</v>
      </c>
      <c r="AA19" s="35">
        <v>0</v>
      </c>
      <c r="AB19" s="32">
        <f t="shared" si="14"/>
        <v>0</v>
      </c>
      <c r="AC19" s="32">
        <f t="shared" si="15"/>
        <v>0</v>
      </c>
      <c r="AD19" s="35">
        <v>8</v>
      </c>
      <c r="AE19" s="32">
        <f t="shared" si="16"/>
        <v>21.621621621621621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3</v>
      </c>
      <c r="D20" s="35">
        <v>3</v>
      </c>
      <c r="E20" s="32">
        <f t="shared" si="2"/>
        <v>100</v>
      </c>
      <c r="F20" s="35">
        <v>0</v>
      </c>
      <c r="G20" s="32">
        <f t="shared" si="3"/>
        <v>0</v>
      </c>
      <c r="H20" s="106">
        <f t="shared" si="0"/>
        <v>3</v>
      </c>
      <c r="I20" s="32">
        <f t="shared" si="4"/>
        <v>100</v>
      </c>
      <c r="J20" s="32">
        <f t="shared" si="5"/>
        <v>100</v>
      </c>
      <c r="K20" s="35">
        <v>1</v>
      </c>
      <c r="L20" s="32">
        <f t="shared" si="6"/>
        <v>33.333333333333329</v>
      </c>
      <c r="M20" s="35">
        <v>2</v>
      </c>
      <c r="N20" s="32">
        <f t="shared" si="7"/>
        <v>66.666666666666657</v>
      </c>
      <c r="O20" s="35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2299.6999999999998</v>
      </c>
      <c r="D21" s="10">
        <f>SUM(D22:D39)</f>
        <v>2133</v>
      </c>
      <c r="E21" s="43">
        <f>IF(C21=0,0,D21/C21*100)</f>
        <v>92.751228421098403</v>
      </c>
      <c r="F21" s="10">
        <f>SUM(F22:F39)</f>
        <v>36</v>
      </c>
      <c r="G21" s="43">
        <f>IF(D21=0,0,F21/D21*100)</f>
        <v>1.6877637130801686</v>
      </c>
      <c r="H21" s="61">
        <f>SUM(H22:H39)</f>
        <v>1846</v>
      </c>
      <c r="I21" s="43">
        <f>IF(D21=0,0,H21/D21*100)</f>
        <v>86.544772620721986</v>
      </c>
      <c r="J21" s="43">
        <f>IF(C21=0,0,H21/C21*100)</f>
        <v>80.271339739966081</v>
      </c>
      <c r="K21" s="10">
        <f>SUM(K22:K39)</f>
        <v>612</v>
      </c>
      <c r="L21" s="43">
        <f>IF(D21=0,0,K21/D21*100)</f>
        <v>28.691983122362867</v>
      </c>
      <c r="M21" s="10">
        <f>SUM(M22:M39)</f>
        <v>1234</v>
      </c>
      <c r="N21" s="43">
        <f>IF(D21=0,0,M21/D21*100)</f>
        <v>57.852789498359115</v>
      </c>
      <c r="O21" s="10">
        <f>SUM(O22:O39)</f>
        <v>287</v>
      </c>
      <c r="P21" s="43">
        <f>IF(D21=0,0,O21/D21*100)</f>
        <v>13.455227379278012</v>
      </c>
      <c r="Q21" s="10">
        <f>SUM(Q22:Q39)</f>
        <v>25</v>
      </c>
      <c r="R21" s="43">
        <f t="shared" si="9"/>
        <v>8.7108013937282234</v>
      </c>
      <c r="S21" s="10">
        <f>SUM(S22:S39)</f>
        <v>177</v>
      </c>
      <c r="T21" s="43">
        <f>IF(D21=0,0,S21/D21*100)</f>
        <v>8.2981715893108294</v>
      </c>
      <c r="U21" s="10">
        <f>SUM(U22:U39)</f>
        <v>233</v>
      </c>
      <c r="V21" s="43">
        <f t="shared" si="11"/>
        <v>10.92358180965776</v>
      </c>
      <c r="W21" s="10">
        <f>SUM(W22:W39)</f>
        <v>84</v>
      </c>
      <c r="X21" s="43">
        <f>IF(D21=0,0,W21/D21*100)</f>
        <v>3.938115330520394</v>
      </c>
      <c r="Y21" s="10">
        <f>SUM(Y22:Y39)</f>
        <v>331</v>
      </c>
      <c r="Z21" s="43">
        <f>IF(D21=0,0,Y21/D21*100)</f>
        <v>15.518049695264885</v>
      </c>
      <c r="AA21" s="10">
        <f>SUM(AA22:AA39)</f>
        <v>19</v>
      </c>
      <c r="AB21" s="43">
        <f>IF(D21=0,0,AA21/D21*100)</f>
        <v>0.89076418190342233</v>
      </c>
      <c r="AC21" s="43">
        <f>IF(Y21=0,0,AA21/Y21*100)</f>
        <v>5.7401812688821749</v>
      </c>
      <c r="AD21" s="10">
        <f>SUM(AD22:AD39)</f>
        <v>311</v>
      </c>
      <c r="AE21" s="43">
        <f t="shared" si="16"/>
        <v>14.580403187998126</v>
      </c>
      <c r="AF21" s="10">
        <f>SUM(AF22:AF39)</f>
        <v>3</v>
      </c>
      <c r="AG21" s="43">
        <f>IF(D21=0,0,AF21/D21*100)</f>
        <v>0.14064697609001406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454</v>
      </c>
      <c r="D22" s="35">
        <v>436</v>
      </c>
      <c r="E22" s="32">
        <f t="shared" si="2"/>
        <v>96.035242290748897</v>
      </c>
      <c r="F22" s="35">
        <v>2</v>
      </c>
      <c r="G22" s="32">
        <f t="shared" si="3"/>
        <v>0.45871559633027525</v>
      </c>
      <c r="H22" s="106">
        <f t="shared" si="0"/>
        <v>386</v>
      </c>
      <c r="I22" s="32">
        <f t="shared" si="4"/>
        <v>88.532110091743121</v>
      </c>
      <c r="J22" s="32">
        <f t="shared" si="5"/>
        <v>85.022026431718061</v>
      </c>
      <c r="K22" s="35">
        <v>168</v>
      </c>
      <c r="L22" s="32">
        <f t="shared" si="6"/>
        <v>38.532110091743121</v>
      </c>
      <c r="M22" s="35">
        <v>218</v>
      </c>
      <c r="N22" s="32">
        <f t="shared" si="7"/>
        <v>50</v>
      </c>
      <c r="O22" s="35">
        <f t="shared" ref="O22:O39" si="18">D22-H22</f>
        <v>50</v>
      </c>
      <c r="P22" s="32">
        <f t="shared" si="8"/>
        <v>11.467889908256881</v>
      </c>
      <c r="Q22" s="35">
        <v>3</v>
      </c>
      <c r="R22" s="32">
        <f t="shared" si="9"/>
        <v>6</v>
      </c>
      <c r="S22" s="35">
        <v>53</v>
      </c>
      <c r="T22" s="32">
        <f t="shared" si="10"/>
        <v>12.155963302752294</v>
      </c>
      <c r="U22" s="35">
        <v>38</v>
      </c>
      <c r="V22" s="32">
        <f t="shared" si="11"/>
        <v>8.7155963302752291</v>
      </c>
      <c r="W22" s="35">
        <v>43</v>
      </c>
      <c r="X22" s="32">
        <f t="shared" si="12"/>
        <v>9.862385321100918</v>
      </c>
      <c r="Y22" s="35">
        <v>43</v>
      </c>
      <c r="Z22" s="32">
        <f t="shared" si="13"/>
        <v>9.862385321100918</v>
      </c>
      <c r="AA22" s="35">
        <v>2</v>
      </c>
      <c r="AB22" s="32">
        <f t="shared" si="14"/>
        <v>0.45871559633027525</v>
      </c>
      <c r="AC22" s="32">
        <f t="shared" si="15"/>
        <v>4.6511627906976747</v>
      </c>
      <c r="AD22" s="35">
        <v>50</v>
      </c>
      <c r="AE22" s="32">
        <f t="shared" si="16"/>
        <v>11.467889908256881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79</v>
      </c>
      <c r="D23" s="35">
        <v>73</v>
      </c>
      <c r="E23" s="32">
        <f t="shared" si="2"/>
        <v>92.405063291139243</v>
      </c>
      <c r="F23" s="35">
        <v>0</v>
      </c>
      <c r="G23" s="32">
        <f t="shared" si="3"/>
        <v>0</v>
      </c>
      <c r="H23" s="106">
        <f t="shared" si="0"/>
        <v>69</v>
      </c>
      <c r="I23" s="32">
        <f t="shared" si="4"/>
        <v>94.520547945205479</v>
      </c>
      <c r="J23" s="32">
        <f t="shared" si="5"/>
        <v>87.341772151898738</v>
      </c>
      <c r="K23" s="35">
        <v>28</v>
      </c>
      <c r="L23" s="32">
        <f t="shared" si="6"/>
        <v>38.356164383561641</v>
      </c>
      <c r="M23" s="35">
        <v>41</v>
      </c>
      <c r="N23" s="32">
        <f t="shared" si="7"/>
        <v>56.164383561643838</v>
      </c>
      <c r="O23" s="35">
        <f t="shared" si="18"/>
        <v>4</v>
      </c>
      <c r="P23" s="32">
        <f t="shared" si="8"/>
        <v>5.4794520547945202</v>
      </c>
      <c r="Q23" s="35">
        <v>0</v>
      </c>
      <c r="R23" s="32">
        <f t="shared" si="9"/>
        <v>0</v>
      </c>
      <c r="S23" s="35">
        <v>9</v>
      </c>
      <c r="T23" s="32">
        <f t="shared" si="10"/>
        <v>12.328767123287671</v>
      </c>
      <c r="U23" s="35">
        <v>7</v>
      </c>
      <c r="V23" s="32">
        <f t="shared" si="11"/>
        <v>9.5890410958904102</v>
      </c>
      <c r="W23" s="35">
        <v>0</v>
      </c>
      <c r="X23" s="32">
        <f t="shared" si="12"/>
        <v>0</v>
      </c>
      <c r="Y23" s="35">
        <v>14</v>
      </c>
      <c r="Z23" s="32">
        <f t="shared" si="13"/>
        <v>19.17808219178082</v>
      </c>
      <c r="AA23" s="35">
        <v>0</v>
      </c>
      <c r="AB23" s="32">
        <f t="shared" si="14"/>
        <v>0</v>
      </c>
      <c r="AC23" s="32">
        <f t="shared" si="15"/>
        <v>0</v>
      </c>
      <c r="AD23" s="35">
        <v>9</v>
      </c>
      <c r="AE23" s="32">
        <f t="shared" si="16"/>
        <v>12.328767123287671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39</v>
      </c>
      <c r="D24" s="35">
        <v>29</v>
      </c>
      <c r="E24" s="32">
        <f t="shared" si="2"/>
        <v>74.358974358974365</v>
      </c>
      <c r="F24" s="35">
        <v>0</v>
      </c>
      <c r="G24" s="32">
        <f t="shared" si="3"/>
        <v>0</v>
      </c>
      <c r="H24" s="106">
        <f t="shared" si="0"/>
        <v>23</v>
      </c>
      <c r="I24" s="32">
        <f t="shared" si="4"/>
        <v>79.310344827586206</v>
      </c>
      <c r="J24" s="32">
        <f t="shared" si="5"/>
        <v>58.974358974358978</v>
      </c>
      <c r="K24" s="35">
        <v>3</v>
      </c>
      <c r="L24" s="32">
        <f t="shared" si="6"/>
        <v>10.344827586206897</v>
      </c>
      <c r="M24" s="35">
        <v>20</v>
      </c>
      <c r="N24" s="32">
        <f t="shared" si="7"/>
        <v>68.965517241379317</v>
      </c>
      <c r="O24" s="35">
        <f t="shared" si="18"/>
        <v>6</v>
      </c>
      <c r="P24" s="32">
        <f t="shared" si="8"/>
        <v>20.689655172413794</v>
      </c>
      <c r="Q24" s="35">
        <v>0</v>
      </c>
      <c r="R24" s="32">
        <f t="shared" si="9"/>
        <v>0</v>
      </c>
      <c r="S24" s="35">
        <v>3</v>
      </c>
      <c r="T24" s="32">
        <f t="shared" si="10"/>
        <v>10.344827586206897</v>
      </c>
      <c r="U24" s="35">
        <v>5</v>
      </c>
      <c r="V24" s="32">
        <f t="shared" si="11"/>
        <v>17.241379310344829</v>
      </c>
      <c r="W24" s="35">
        <v>0</v>
      </c>
      <c r="X24" s="32">
        <f t="shared" si="12"/>
        <v>0</v>
      </c>
      <c r="Y24" s="35">
        <v>6</v>
      </c>
      <c r="Z24" s="32">
        <f t="shared" si="13"/>
        <v>20.689655172413794</v>
      </c>
      <c r="AA24" s="35">
        <v>0</v>
      </c>
      <c r="AB24" s="32">
        <f t="shared" si="14"/>
        <v>0</v>
      </c>
      <c r="AC24" s="32">
        <f t="shared" si="15"/>
        <v>0</v>
      </c>
      <c r="AD24" s="35">
        <v>7</v>
      </c>
      <c r="AE24" s="32">
        <f t="shared" si="16"/>
        <v>24.137931034482758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435.2</v>
      </c>
      <c r="D25" s="35">
        <v>412</v>
      </c>
      <c r="E25" s="32">
        <f t="shared" si="2"/>
        <v>94.669117647058826</v>
      </c>
      <c r="F25" s="35">
        <v>1</v>
      </c>
      <c r="G25" s="32">
        <f t="shared" si="3"/>
        <v>0.24271844660194172</v>
      </c>
      <c r="H25" s="106">
        <f t="shared" si="0"/>
        <v>344</v>
      </c>
      <c r="I25" s="32">
        <f t="shared" si="4"/>
        <v>83.495145631067956</v>
      </c>
      <c r="J25" s="32">
        <f t="shared" si="5"/>
        <v>79.044117647058826</v>
      </c>
      <c r="K25" s="35">
        <v>68</v>
      </c>
      <c r="L25" s="32">
        <f t="shared" si="6"/>
        <v>16.50485436893204</v>
      </c>
      <c r="M25" s="35">
        <v>276</v>
      </c>
      <c r="N25" s="32">
        <f t="shared" si="7"/>
        <v>66.990291262135926</v>
      </c>
      <c r="O25" s="35">
        <f t="shared" si="18"/>
        <v>68</v>
      </c>
      <c r="P25" s="32">
        <f t="shared" si="8"/>
        <v>16.50485436893204</v>
      </c>
      <c r="Q25" s="35">
        <v>11</v>
      </c>
      <c r="R25" s="32">
        <f t="shared" si="9"/>
        <v>16.176470588235293</v>
      </c>
      <c r="S25" s="35">
        <v>31</v>
      </c>
      <c r="T25" s="32">
        <f t="shared" si="10"/>
        <v>7.5242718446601939</v>
      </c>
      <c r="U25" s="35">
        <v>51</v>
      </c>
      <c r="V25" s="32">
        <f t="shared" si="11"/>
        <v>12.378640776699029</v>
      </c>
      <c r="W25" s="35">
        <v>3</v>
      </c>
      <c r="X25" s="32">
        <f t="shared" si="12"/>
        <v>0.72815533980582525</v>
      </c>
      <c r="Y25" s="35">
        <v>68</v>
      </c>
      <c r="Z25" s="32">
        <f t="shared" si="13"/>
        <v>16.50485436893204</v>
      </c>
      <c r="AA25" s="35">
        <v>0</v>
      </c>
      <c r="AB25" s="32">
        <f t="shared" si="14"/>
        <v>0</v>
      </c>
      <c r="AC25" s="32">
        <f t="shared" si="15"/>
        <v>0</v>
      </c>
      <c r="AD25" s="35">
        <v>53</v>
      </c>
      <c r="AE25" s="32">
        <f t="shared" si="16"/>
        <v>12.864077669902912</v>
      </c>
      <c r="AF25" s="35">
        <v>1</v>
      </c>
      <c r="AG25" s="32">
        <f t="shared" si="17"/>
        <v>0.24271844660194172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8.5</v>
      </c>
      <c r="D26" s="35">
        <v>7</v>
      </c>
      <c r="E26" s="32">
        <f t="shared" si="2"/>
        <v>82.35294117647058</v>
      </c>
      <c r="F26" s="35">
        <v>1</v>
      </c>
      <c r="G26" s="32">
        <f t="shared" si="3"/>
        <v>14.285714285714285</v>
      </c>
      <c r="H26" s="106">
        <f t="shared" si="0"/>
        <v>7</v>
      </c>
      <c r="I26" s="32">
        <f t="shared" si="4"/>
        <v>100</v>
      </c>
      <c r="J26" s="32">
        <f t="shared" si="5"/>
        <v>82.35294117647058</v>
      </c>
      <c r="K26" s="35">
        <v>2</v>
      </c>
      <c r="L26" s="32">
        <f t="shared" si="6"/>
        <v>28.571428571428569</v>
      </c>
      <c r="M26" s="35">
        <v>5</v>
      </c>
      <c r="N26" s="32">
        <f t="shared" si="7"/>
        <v>71.428571428571431</v>
      </c>
      <c r="O26" s="35">
        <f t="shared" si="18"/>
        <v>0</v>
      </c>
      <c r="P26" s="32">
        <f t="shared" si="8"/>
        <v>0</v>
      </c>
      <c r="Q26" s="35">
        <v>0</v>
      </c>
      <c r="R26" s="32">
        <f t="shared" si="9"/>
        <v>0</v>
      </c>
      <c r="S26" s="35">
        <v>1</v>
      </c>
      <c r="T26" s="32">
        <f t="shared" si="10"/>
        <v>14.285714285714285</v>
      </c>
      <c r="U26" s="35">
        <v>0</v>
      </c>
      <c r="V26" s="32">
        <f t="shared" si="11"/>
        <v>0</v>
      </c>
      <c r="W26" s="35">
        <v>1</v>
      </c>
      <c r="X26" s="32">
        <f t="shared" si="12"/>
        <v>14.285714285714285</v>
      </c>
      <c r="Y26" s="35">
        <v>1</v>
      </c>
      <c r="Z26" s="32">
        <f t="shared" si="13"/>
        <v>14.285714285714285</v>
      </c>
      <c r="AA26" s="35">
        <v>0</v>
      </c>
      <c r="AB26" s="32">
        <f t="shared" si="14"/>
        <v>0</v>
      </c>
      <c r="AC26" s="32">
        <f t="shared" si="15"/>
        <v>0</v>
      </c>
      <c r="AD26" s="35">
        <v>1</v>
      </c>
      <c r="AE26" s="32">
        <f t="shared" si="16"/>
        <v>14.285714285714285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93</v>
      </c>
      <c r="D27" s="35">
        <v>84</v>
      </c>
      <c r="E27" s="32">
        <f t="shared" si="2"/>
        <v>90.322580645161281</v>
      </c>
      <c r="F27" s="35">
        <v>0</v>
      </c>
      <c r="G27" s="32">
        <f t="shared" si="3"/>
        <v>0</v>
      </c>
      <c r="H27" s="106">
        <f t="shared" si="0"/>
        <v>75</v>
      </c>
      <c r="I27" s="32">
        <f t="shared" si="4"/>
        <v>89.285714285714292</v>
      </c>
      <c r="J27" s="32">
        <f t="shared" si="5"/>
        <v>80.645161290322577</v>
      </c>
      <c r="K27" s="35">
        <v>19</v>
      </c>
      <c r="L27" s="32">
        <f t="shared" si="6"/>
        <v>22.61904761904762</v>
      </c>
      <c r="M27" s="35">
        <v>56</v>
      </c>
      <c r="N27" s="32">
        <f t="shared" si="7"/>
        <v>66.666666666666657</v>
      </c>
      <c r="O27" s="35">
        <f t="shared" si="18"/>
        <v>9</v>
      </c>
      <c r="P27" s="32">
        <f t="shared" si="8"/>
        <v>10.714285714285714</v>
      </c>
      <c r="Q27" s="35">
        <v>0</v>
      </c>
      <c r="R27" s="32">
        <f t="shared" si="9"/>
        <v>0</v>
      </c>
      <c r="S27" s="35">
        <v>3</v>
      </c>
      <c r="T27" s="32">
        <f t="shared" si="10"/>
        <v>3.5714285714285712</v>
      </c>
      <c r="U27" s="35">
        <v>21</v>
      </c>
      <c r="V27" s="32">
        <f t="shared" si="11"/>
        <v>25</v>
      </c>
      <c r="W27" s="35">
        <v>1</v>
      </c>
      <c r="X27" s="32">
        <f t="shared" si="12"/>
        <v>1.1904761904761905</v>
      </c>
      <c r="Y27" s="35">
        <v>12</v>
      </c>
      <c r="Z27" s="32">
        <f t="shared" si="13"/>
        <v>14.285714285714285</v>
      </c>
      <c r="AA27" s="35">
        <v>0</v>
      </c>
      <c r="AB27" s="32">
        <f t="shared" si="14"/>
        <v>0</v>
      </c>
      <c r="AC27" s="32">
        <f t="shared" si="15"/>
        <v>0</v>
      </c>
      <c r="AD27" s="35">
        <v>21</v>
      </c>
      <c r="AE27" s="32">
        <f t="shared" si="16"/>
        <v>25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28</v>
      </c>
      <c r="D28" s="35">
        <v>26</v>
      </c>
      <c r="E28" s="32">
        <f t="shared" si="2"/>
        <v>92.857142857142861</v>
      </c>
      <c r="F28" s="35">
        <v>0</v>
      </c>
      <c r="G28" s="32">
        <f t="shared" si="3"/>
        <v>0</v>
      </c>
      <c r="H28" s="106">
        <f t="shared" si="0"/>
        <v>18</v>
      </c>
      <c r="I28" s="32">
        <f t="shared" si="4"/>
        <v>69.230769230769226</v>
      </c>
      <c r="J28" s="32">
        <f t="shared" si="5"/>
        <v>64.285714285714292</v>
      </c>
      <c r="K28" s="35">
        <v>10</v>
      </c>
      <c r="L28" s="32">
        <f t="shared" si="6"/>
        <v>38.461538461538467</v>
      </c>
      <c r="M28" s="35">
        <v>8</v>
      </c>
      <c r="N28" s="32">
        <f t="shared" si="7"/>
        <v>30.76923076923077</v>
      </c>
      <c r="O28" s="35">
        <f t="shared" si="18"/>
        <v>8</v>
      </c>
      <c r="P28" s="32">
        <f t="shared" si="8"/>
        <v>30.76923076923077</v>
      </c>
      <c r="Q28" s="35">
        <v>0</v>
      </c>
      <c r="R28" s="32">
        <f t="shared" si="9"/>
        <v>0</v>
      </c>
      <c r="S28" s="35">
        <v>3</v>
      </c>
      <c r="T28" s="32">
        <f t="shared" si="10"/>
        <v>11.538461538461538</v>
      </c>
      <c r="U28" s="35">
        <v>2</v>
      </c>
      <c r="V28" s="32">
        <f t="shared" si="11"/>
        <v>7.6923076923076925</v>
      </c>
      <c r="W28" s="35">
        <v>4</v>
      </c>
      <c r="X28" s="32">
        <f t="shared" si="12"/>
        <v>15.384615384615385</v>
      </c>
      <c r="Y28" s="35">
        <v>7</v>
      </c>
      <c r="Z28" s="32">
        <f t="shared" si="13"/>
        <v>26.923076923076923</v>
      </c>
      <c r="AA28" s="35">
        <v>0</v>
      </c>
      <c r="AB28" s="32">
        <f t="shared" si="14"/>
        <v>0</v>
      </c>
      <c r="AC28" s="32">
        <f t="shared" si="15"/>
        <v>0</v>
      </c>
      <c r="AD28" s="35">
        <v>2</v>
      </c>
      <c r="AE28" s="32">
        <f t="shared" si="16"/>
        <v>7.6923076923076925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193</v>
      </c>
      <c r="D29" s="35">
        <v>182</v>
      </c>
      <c r="E29" s="32">
        <f t="shared" si="2"/>
        <v>94.300518134715034</v>
      </c>
      <c r="F29" s="35">
        <v>1</v>
      </c>
      <c r="G29" s="32">
        <f t="shared" si="3"/>
        <v>0.5494505494505495</v>
      </c>
      <c r="H29" s="106">
        <f t="shared" si="0"/>
        <v>170</v>
      </c>
      <c r="I29" s="32">
        <f t="shared" si="4"/>
        <v>93.406593406593402</v>
      </c>
      <c r="J29" s="32">
        <f t="shared" si="5"/>
        <v>88.082901554404145</v>
      </c>
      <c r="K29" s="35">
        <v>68</v>
      </c>
      <c r="L29" s="32">
        <f t="shared" si="6"/>
        <v>37.362637362637365</v>
      </c>
      <c r="M29" s="35">
        <v>102</v>
      </c>
      <c r="N29" s="32">
        <f t="shared" si="7"/>
        <v>56.043956043956044</v>
      </c>
      <c r="O29" s="35">
        <f t="shared" si="18"/>
        <v>12</v>
      </c>
      <c r="P29" s="32">
        <f t="shared" si="8"/>
        <v>6.593406593406594</v>
      </c>
      <c r="Q29" s="35">
        <v>0</v>
      </c>
      <c r="R29" s="32">
        <f t="shared" si="9"/>
        <v>0</v>
      </c>
      <c r="S29" s="35">
        <v>18</v>
      </c>
      <c r="T29" s="32">
        <f t="shared" si="10"/>
        <v>9.8901098901098905</v>
      </c>
      <c r="U29" s="35">
        <v>15</v>
      </c>
      <c r="V29" s="32">
        <f t="shared" si="11"/>
        <v>8.2417582417582409</v>
      </c>
      <c r="W29" s="35">
        <v>14</v>
      </c>
      <c r="X29" s="32">
        <f t="shared" si="12"/>
        <v>7.6923076923076925</v>
      </c>
      <c r="Y29" s="35">
        <v>36</v>
      </c>
      <c r="Z29" s="32">
        <f t="shared" si="13"/>
        <v>19.780219780219781</v>
      </c>
      <c r="AA29" s="35">
        <v>0</v>
      </c>
      <c r="AB29" s="32">
        <f t="shared" si="14"/>
        <v>0</v>
      </c>
      <c r="AC29" s="32">
        <f t="shared" si="15"/>
        <v>0</v>
      </c>
      <c r="AD29" s="35">
        <v>39</v>
      </c>
      <c r="AE29" s="32">
        <f t="shared" si="16"/>
        <v>21.428571428571427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200</v>
      </c>
      <c r="D30" s="35">
        <v>189</v>
      </c>
      <c r="E30" s="32">
        <f t="shared" si="2"/>
        <v>94.5</v>
      </c>
      <c r="F30" s="35">
        <v>1</v>
      </c>
      <c r="G30" s="32">
        <f t="shared" si="3"/>
        <v>0.52910052910052907</v>
      </c>
      <c r="H30" s="106">
        <f t="shared" si="0"/>
        <v>168</v>
      </c>
      <c r="I30" s="32">
        <f t="shared" si="4"/>
        <v>88.888888888888886</v>
      </c>
      <c r="J30" s="32">
        <f t="shared" si="5"/>
        <v>84</v>
      </c>
      <c r="K30" s="35">
        <v>55</v>
      </c>
      <c r="L30" s="32">
        <f t="shared" si="6"/>
        <v>29.100529100529098</v>
      </c>
      <c r="M30" s="35">
        <v>113</v>
      </c>
      <c r="N30" s="32">
        <f t="shared" si="7"/>
        <v>59.788359788359791</v>
      </c>
      <c r="O30" s="35">
        <f t="shared" si="18"/>
        <v>21</v>
      </c>
      <c r="P30" s="32">
        <f t="shared" si="8"/>
        <v>11.111111111111111</v>
      </c>
      <c r="Q30" s="35">
        <v>4</v>
      </c>
      <c r="R30" s="32">
        <f t="shared" si="9"/>
        <v>19.047619047619047</v>
      </c>
      <c r="S30" s="35">
        <v>15</v>
      </c>
      <c r="T30" s="32">
        <f t="shared" si="10"/>
        <v>7.9365079365079358</v>
      </c>
      <c r="U30" s="35">
        <v>23</v>
      </c>
      <c r="V30" s="32">
        <f t="shared" si="11"/>
        <v>12.169312169312169</v>
      </c>
      <c r="W30" s="35">
        <v>6</v>
      </c>
      <c r="X30" s="32">
        <f t="shared" si="12"/>
        <v>3.1746031746031744</v>
      </c>
      <c r="Y30" s="35">
        <v>16</v>
      </c>
      <c r="Z30" s="32">
        <f t="shared" si="13"/>
        <v>8.4656084656084651</v>
      </c>
      <c r="AA30" s="35">
        <v>0</v>
      </c>
      <c r="AB30" s="32">
        <f t="shared" si="14"/>
        <v>0</v>
      </c>
      <c r="AC30" s="32">
        <f t="shared" si="15"/>
        <v>0</v>
      </c>
      <c r="AD30" s="35">
        <v>16</v>
      </c>
      <c r="AE30" s="32">
        <f t="shared" si="16"/>
        <v>8.4656084656084651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0</v>
      </c>
      <c r="D31" s="35">
        <v>0</v>
      </c>
      <c r="E31" s="32">
        <f t="shared" si="2"/>
        <v>0</v>
      </c>
      <c r="F31" s="35">
        <v>0</v>
      </c>
      <c r="G31" s="32">
        <f t="shared" si="3"/>
        <v>0</v>
      </c>
      <c r="H31" s="106">
        <f t="shared" si="0"/>
        <v>0</v>
      </c>
      <c r="I31" s="32">
        <f t="shared" si="4"/>
        <v>0</v>
      </c>
      <c r="J31" s="32">
        <f t="shared" si="5"/>
        <v>0</v>
      </c>
      <c r="K31" s="35">
        <v>0</v>
      </c>
      <c r="L31" s="32">
        <f t="shared" si="6"/>
        <v>0</v>
      </c>
      <c r="M31" s="35">
        <v>0</v>
      </c>
      <c r="N31" s="32">
        <f t="shared" si="7"/>
        <v>0</v>
      </c>
      <c r="O31" s="35">
        <f t="shared" si="18"/>
        <v>0</v>
      </c>
      <c r="P31" s="32">
        <f t="shared" si="8"/>
        <v>0</v>
      </c>
      <c r="Q31" s="35">
        <v>0</v>
      </c>
      <c r="R31" s="32">
        <f t="shared" si="9"/>
        <v>0</v>
      </c>
      <c r="S31" s="35">
        <v>0</v>
      </c>
      <c r="T31" s="32">
        <f t="shared" si="10"/>
        <v>0</v>
      </c>
      <c r="U31" s="35">
        <v>0</v>
      </c>
      <c r="V31" s="32">
        <f t="shared" si="11"/>
        <v>0</v>
      </c>
      <c r="W31" s="35">
        <v>0</v>
      </c>
      <c r="X31" s="32">
        <f t="shared" si="12"/>
        <v>0</v>
      </c>
      <c r="Y31" s="35">
        <v>0</v>
      </c>
      <c r="Z31" s="32">
        <f t="shared" si="13"/>
        <v>0</v>
      </c>
      <c r="AA31" s="35">
        <v>0</v>
      </c>
      <c r="AB31" s="32">
        <f t="shared" si="14"/>
        <v>0</v>
      </c>
      <c r="AC31" s="32">
        <f t="shared" si="15"/>
        <v>0</v>
      </c>
      <c r="AD31" s="35">
        <v>0</v>
      </c>
      <c r="AE31" s="32">
        <f t="shared" si="16"/>
        <v>0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0</v>
      </c>
      <c r="D32" s="35">
        <v>0</v>
      </c>
      <c r="E32" s="32">
        <f t="shared" ref="E32" si="19">IF(C32=0,0,D32/C32*100)</f>
        <v>0</v>
      </c>
      <c r="F32" s="35">
        <v>0</v>
      </c>
      <c r="G32" s="32">
        <f t="shared" ref="G32" si="20">IF(D32=0,0,F32/D32*100)</f>
        <v>0</v>
      </c>
      <c r="H32" s="106">
        <f t="shared" ref="H32" si="21">K32+M32</f>
        <v>0</v>
      </c>
      <c r="I32" s="32">
        <f t="shared" ref="I32" si="22">IF(D32=0,0,H32/D32*100)</f>
        <v>0</v>
      </c>
      <c r="J32" s="32">
        <f t="shared" ref="J32" si="23">IF(C32=0,0,H32/C32*100)</f>
        <v>0</v>
      </c>
      <c r="K32" s="35">
        <v>0</v>
      </c>
      <c r="L32" s="32">
        <f t="shared" ref="L32" si="24">IF(D32=0,0,K32/D32*100)</f>
        <v>0</v>
      </c>
      <c r="M32" s="35">
        <v>0</v>
      </c>
      <c r="N32" s="32">
        <f t="shared" ref="N32" si="25">IF(D32=0,0,M32/D32*100)</f>
        <v>0</v>
      </c>
      <c r="O32" s="35">
        <f t="shared" ref="O32" si="26">D32-H32</f>
        <v>0</v>
      </c>
      <c r="P32" s="32">
        <f t="shared" ref="P32" si="27">IF(D32=0,0,O32/D32*100)</f>
        <v>0</v>
      </c>
      <c r="Q32" s="35">
        <v>0</v>
      </c>
      <c r="R32" s="32">
        <f t="shared" ref="R32" si="28">IF(O32=0,0,Q32/O32*100)</f>
        <v>0</v>
      </c>
      <c r="S32" s="35">
        <v>0</v>
      </c>
      <c r="T32" s="32">
        <f t="shared" ref="T32" si="29">IF(D32=0,0,S32/D32*100)</f>
        <v>0</v>
      </c>
      <c r="U32" s="35">
        <v>0</v>
      </c>
      <c r="V32" s="32">
        <f t="shared" ref="V32" si="30">IF(D32=0,0,U32/D32*100)</f>
        <v>0</v>
      </c>
      <c r="W32" s="35">
        <v>0</v>
      </c>
      <c r="X32" s="32">
        <f t="shared" ref="X32" si="31">IF(D32=0,0,W32/D32*100)</f>
        <v>0</v>
      </c>
      <c r="Y32" s="35">
        <v>0</v>
      </c>
      <c r="Z32" s="32">
        <f t="shared" ref="Z32" si="32">IF(D32=0,0,Y32/D32*100)</f>
        <v>0</v>
      </c>
      <c r="AA32" s="35">
        <v>0</v>
      </c>
      <c r="AB32" s="32">
        <f t="shared" ref="AB32" si="33">IF(D32=0,0,AA32/D32*100)</f>
        <v>0</v>
      </c>
      <c r="AC32" s="32">
        <f t="shared" ref="AC32" si="34">IF(Y32=0,0,AA32/Y32*100)</f>
        <v>0</v>
      </c>
      <c r="AD32" s="35">
        <v>0</v>
      </c>
      <c r="AE32" s="32">
        <f t="shared" ref="AE32" si="35">IF(D32=0,0,AD32/D32*100)</f>
        <v>0</v>
      </c>
      <c r="AF32" s="35">
        <v>0</v>
      </c>
      <c r="AG32" s="32">
        <f t="shared" ref="AG32" si="36">IF(D32=0,0,AF32/D32*100)</f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180</v>
      </c>
      <c r="D33" s="35">
        <v>163</v>
      </c>
      <c r="E33" s="32">
        <f t="shared" si="2"/>
        <v>90.555555555555557</v>
      </c>
      <c r="F33" s="35">
        <v>20</v>
      </c>
      <c r="G33" s="32">
        <f t="shared" si="3"/>
        <v>12.269938650306749</v>
      </c>
      <c r="H33" s="106">
        <f t="shared" si="0"/>
        <v>131</v>
      </c>
      <c r="I33" s="32">
        <f t="shared" si="4"/>
        <v>80.368098159509202</v>
      </c>
      <c r="J33" s="32">
        <f t="shared" si="5"/>
        <v>72.777777777777771</v>
      </c>
      <c r="K33" s="35">
        <v>46</v>
      </c>
      <c r="L33" s="32">
        <f t="shared" si="6"/>
        <v>28.220858895705518</v>
      </c>
      <c r="M33" s="35">
        <v>85</v>
      </c>
      <c r="N33" s="32">
        <f t="shared" si="7"/>
        <v>52.147239263803677</v>
      </c>
      <c r="O33" s="35">
        <f t="shared" si="18"/>
        <v>32</v>
      </c>
      <c r="P33" s="32">
        <f t="shared" si="8"/>
        <v>19.631901840490798</v>
      </c>
      <c r="Q33" s="35">
        <v>5</v>
      </c>
      <c r="R33" s="32">
        <f t="shared" si="9"/>
        <v>15.625</v>
      </c>
      <c r="S33" s="35">
        <v>9</v>
      </c>
      <c r="T33" s="32">
        <f t="shared" si="10"/>
        <v>5.5214723926380369</v>
      </c>
      <c r="U33" s="35">
        <v>11</v>
      </c>
      <c r="V33" s="32">
        <f t="shared" si="11"/>
        <v>6.7484662576687118</v>
      </c>
      <c r="W33" s="35">
        <v>1</v>
      </c>
      <c r="X33" s="32">
        <f t="shared" si="12"/>
        <v>0.61349693251533743</v>
      </c>
      <c r="Y33" s="35">
        <v>20</v>
      </c>
      <c r="Z33" s="32">
        <f t="shared" si="13"/>
        <v>12.269938650306749</v>
      </c>
      <c r="AA33" s="35">
        <v>7</v>
      </c>
      <c r="AB33" s="32">
        <f t="shared" si="14"/>
        <v>4.294478527607362</v>
      </c>
      <c r="AC33" s="32">
        <f t="shared" si="15"/>
        <v>35</v>
      </c>
      <c r="AD33" s="35">
        <v>12</v>
      </c>
      <c r="AE33" s="32">
        <f t="shared" si="16"/>
        <v>7.3619631901840492</v>
      </c>
      <c r="AF33" s="35">
        <v>2</v>
      </c>
      <c r="AG33" s="32">
        <f t="shared" si="17"/>
        <v>1.2269938650306749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122</v>
      </c>
      <c r="D34" s="35">
        <v>108</v>
      </c>
      <c r="E34" s="32">
        <f t="shared" si="2"/>
        <v>88.52459016393442</v>
      </c>
      <c r="F34" s="35">
        <v>0</v>
      </c>
      <c r="G34" s="32">
        <f t="shared" si="3"/>
        <v>0</v>
      </c>
      <c r="H34" s="106">
        <f t="shared" si="0"/>
        <v>79</v>
      </c>
      <c r="I34" s="32">
        <f t="shared" si="4"/>
        <v>73.148148148148152</v>
      </c>
      <c r="J34" s="32">
        <f t="shared" si="5"/>
        <v>64.754098360655746</v>
      </c>
      <c r="K34" s="35">
        <v>28</v>
      </c>
      <c r="L34" s="32">
        <f t="shared" si="6"/>
        <v>25.925925925925924</v>
      </c>
      <c r="M34" s="35">
        <v>51</v>
      </c>
      <c r="N34" s="32">
        <f t="shared" si="7"/>
        <v>47.222222222222221</v>
      </c>
      <c r="O34" s="35">
        <f t="shared" si="18"/>
        <v>29</v>
      </c>
      <c r="P34" s="32">
        <f t="shared" si="8"/>
        <v>26.851851851851855</v>
      </c>
      <c r="Q34" s="35">
        <v>0</v>
      </c>
      <c r="R34" s="32">
        <f t="shared" si="9"/>
        <v>0</v>
      </c>
      <c r="S34" s="35">
        <v>20</v>
      </c>
      <c r="T34" s="32">
        <f t="shared" si="10"/>
        <v>18.518518518518519</v>
      </c>
      <c r="U34" s="35">
        <v>13</v>
      </c>
      <c r="V34" s="32">
        <f t="shared" si="11"/>
        <v>12.037037037037036</v>
      </c>
      <c r="W34" s="35">
        <v>5</v>
      </c>
      <c r="X34" s="32">
        <f t="shared" si="12"/>
        <v>4.6296296296296298</v>
      </c>
      <c r="Y34" s="35">
        <v>26</v>
      </c>
      <c r="Z34" s="32">
        <f t="shared" si="13"/>
        <v>24.074074074074073</v>
      </c>
      <c r="AA34" s="35">
        <v>0</v>
      </c>
      <c r="AB34" s="32">
        <f t="shared" si="14"/>
        <v>0</v>
      </c>
      <c r="AC34" s="32">
        <f t="shared" si="15"/>
        <v>0</v>
      </c>
      <c r="AD34" s="35">
        <v>24</v>
      </c>
      <c r="AE34" s="32">
        <f t="shared" si="16"/>
        <v>22.222222222222221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59</v>
      </c>
      <c r="D35" s="35">
        <v>46</v>
      </c>
      <c r="E35" s="32">
        <f t="shared" si="2"/>
        <v>77.966101694915253</v>
      </c>
      <c r="F35" s="35">
        <v>3</v>
      </c>
      <c r="G35" s="32">
        <f t="shared" si="3"/>
        <v>6.5217391304347823</v>
      </c>
      <c r="H35" s="106">
        <f t="shared" si="0"/>
        <v>39</v>
      </c>
      <c r="I35" s="32">
        <f t="shared" si="4"/>
        <v>84.782608695652172</v>
      </c>
      <c r="J35" s="32">
        <f t="shared" si="5"/>
        <v>66.101694915254242</v>
      </c>
      <c r="K35" s="35">
        <v>15</v>
      </c>
      <c r="L35" s="32">
        <f t="shared" si="6"/>
        <v>32.608695652173914</v>
      </c>
      <c r="M35" s="35">
        <v>24</v>
      </c>
      <c r="N35" s="32">
        <f t="shared" si="7"/>
        <v>52.173913043478258</v>
      </c>
      <c r="O35" s="35">
        <f t="shared" si="18"/>
        <v>7</v>
      </c>
      <c r="P35" s="32">
        <f t="shared" si="8"/>
        <v>15.217391304347828</v>
      </c>
      <c r="Q35" s="35">
        <v>0</v>
      </c>
      <c r="R35" s="32">
        <f t="shared" si="9"/>
        <v>0</v>
      </c>
      <c r="S35" s="35">
        <v>0</v>
      </c>
      <c r="T35" s="32">
        <f t="shared" si="10"/>
        <v>0</v>
      </c>
      <c r="U35" s="35">
        <v>4</v>
      </c>
      <c r="V35" s="32">
        <f t="shared" si="11"/>
        <v>8.695652173913043</v>
      </c>
      <c r="W35" s="35">
        <v>1</v>
      </c>
      <c r="X35" s="32">
        <f t="shared" si="12"/>
        <v>2.1739130434782608</v>
      </c>
      <c r="Y35" s="35">
        <v>4</v>
      </c>
      <c r="Z35" s="32">
        <f t="shared" si="13"/>
        <v>8.695652173913043</v>
      </c>
      <c r="AA35" s="35">
        <v>0</v>
      </c>
      <c r="AB35" s="32">
        <f t="shared" si="14"/>
        <v>0</v>
      </c>
      <c r="AC35" s="32">
        <f t="shared" si="15"/>
        <v>0</v>
      </c>
      <c r="AD35" s="35">
        <v>2</v>
      </c>
      <c r="AE35" s="32">
        <f t="shared" si="16"/>
        <v>4.3478260869565215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139</v>
      </c>
      <c r="D36" s="35">
        <v>137</v>
      </c>
      <c r="E36" s="32">
        <f t="shared" si="2"/>
        <v>98.561151079136692</v>
      </c>
      <c r="F36" s="35">
        <v>2</v>
      </c>
      <c r="G36" s="32">
        <f t="shared" si="3"/>
        <v>1.4598540145985401</v>
      </c>
      <c r="H36" s="106">
        <f t="shared" si="0"/>
        <v>123</v>
      </c>
      <c r="I36" s="32">
        <f t="shared" si="4"/>
        <v>89.78102189781022</v>
      </c>
      <c r="J36" s="32">
        <f t="shared" si="5"/>
        <v>88.489208633093526</v>
      </c>
      <c r="K36" s="35">
        <v>37</v>
      </c>
      <c r="L36" s="32">
        <f t="shared" si="6"/>
        <v>27.007299270072991</v>
      </c>
      <c r="M36" s="35">
        <v>86</v>
      </c>
      <c r="N36" s="32">
        <f t="shared" si="7"/>
        <v>62.773722627737229</v>
      </c>
      <c r="O36" s="35">
        <f t="shared" si="18"/>
        <v>14</v>
      </c>
      <c r="P36" s="32">
        <f t="shared" si="8"/>
        <v>10.218978102189782</v>
      </c>
      <c r="Q36" s="35">
        <v>1</v>
      </c>
      <c r="R36" s="32">
        <f t="shared" si="9"/>
        <v>7.1428571428571423</v>
      </c>
      <c r="S36" s="35">
        <v>2</v>
      </c>
      <c r="T36" s="32">
        <f t="shared" si="10"/>
        <v>1.4598540145985401</v>
      </c>
      <c r="U36" s="35">
        <v>6</v>
      </c>
      <c r="V36" s="32">
        <f t="shared" si="11"/>
        <v>4.3795620437956204</v>
      </c>
      <c r="W36" s="35">
        <v>0</v>
      </c>
      <c r="X36" s="32">
        <f t="shared" si="12"/>
        <v>0</v>
      </c>
      <c r="Y36" s="35">
        <v>43</v>
      </c>
      <c r="Z36" s="32">
        <f t="shared" si="13"/>
        <v>31.386861313868614</v>
      </c>
      <c r="AA36" s="35">
        <v>10</v>
      </c>
      <c r="AB36" s="32">
        <f t="shared" si="14"/>
        <v>7.2992700729926998</v>
      </c>
      <c r="AC36" s="32">
        <f t="shared" si="15"/>
        <v>23.255813953488371</v>
      </c>
      <c r="AD36" s="35">
        <v>43</v>
      </c>
      <c r="AE36" s="32">
        <f t="shared" si="16"/>
        <v>31.386861313868614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88</v>
      </c>
      <c r="D37" s="35">
        <v>77</v>
      </c>
      <c r="E37" s="32">
        <f t="shared" si="2"/>
        <v>87.5</v>
      </c>
      <c r="F37" s="35">
        <v>0</v>
      </c>
      <c r="G37" s="32">
        <f t="shared" si="3"/>
        <v>0</v>
      </c>
      <c r="H37" s="106">
        <f t="shared" si="0"/>
        <v>76</v>
      </c>
      <c r="I37" s="32">
        <f t="shared" si="4"/>
        <v>98.701298701298697</v>
      </c>
      <c r="J37" s="32">
        <f t="shared" si="5"/>
        <v>86.36363636363636</v>
      </c>
      <c r="K37" s="35">
        <v>27</v>
      </c>
      <c r="L37" s="32">
        <f t="shared" si="6"/>
        <v>35.064935064935064</v>
      </c>
      <c r="M37" s="35">
        <v>49</v>
      </c>
      <c r="N37" s="32">
        <f t="shared" si="7"/>
        <v>63.636363636363633</v>
      </c>
      <c r="O37" s="35">
        <f t="shared" si="18"/>
        <v>1</v>
      </c>
      <c r="P37" s="32">
        <f t="shared" si="8"/>
        <v>1.2987012987012987</v>
      </c>
      <c r="Q37" s="35">
        <v>0</v>
      </c>
      <c r="R37" s="32">
        <f t="shared" si="9"/>
        <v>0</v>
      </c>
      <c r="S37" s="35">
        <v>7</v>
      </c>
      <c r="T37" s="32">
        <f t="shared" si="10"/>
        <v>9.0909090909090917</v>
      </c>
      <c r="U37" s="35">
        <v>11</v>
      </c>
      <c r="V37" s="32">
        <f t="shared" si="11"/>
        <v>14.285714285714285</v>
      </c>
      <c r="W37" s="35">
        <v>0</v>
      </c>
      <c r="X37" s="32">
        <f t="shared" si="12"/>
        <v>0</v>
      </c>
      <c r="Y37" s="35">
        <v>10</v>
      </c>
      <c r="Z37" s="32">
        <f t="shared" si="13"/>
        <v>12.987012987012985</v>
      </c>
      <c r="AA37" s="35">
        <v>0</v>
      </c>
      <c r="AB37" s="32">
        <f t="shared" si="14"/>
        <v>0</v>
      </c>
      <c r="AC37" s="32">
        <f t="shared" si="15"/>
        <v>0</v>
      </c>
      <c r="AD37" s="35">
        <v>11</v>
      </c>
      <c r="AE37" s="32">
        <f t="shared" si="16"/>
        <v>14.285714285714285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103</v>
      </c>
      <c r="D38" s="35">
        <v>93</v>
      </c>
      <c r="E38" s="32">
        <f t="shared" si="2"/>
        <v>90.291262135922338</v>
      </c>
      <c r="F38" s="35">
        <v>5</v>
      </c>
      <c r="G38" s="32">
        <f t="shared" si="3"/>
        <v>5.376344086021505</v>
      </c>
      <c r="H38" s="106">
        <f t="shared" si="0"/>
        <v>83</v>
      </c>
      <c r="I38" s="32">
        <f t="shared" si="4"/>
        <v>89.247311827956992</v>
      </c>
      <c r="J38" s="32">
        <f t="shared" si="5"/>
        <v>80.582524271844662</v>
      </c>
      <c r="K38" s="35">
        <v>17</v>
      </c>
      <c r="L38" s="32">
        <f t="shared" si="6"/>
        <v>18.27956989247312</v>
      </c>
      <c r="M38" s="35">
        <v>66</v>
      </c>
      <c r="N38" s="32">
        <f t="shared" si="7"/>
        <v>70.967741935483872</v>
      </c>
      <c r="O38" s="35">
        <f t="shared" si="18"/>
        <v>10</v>
      </c>
      <c r="P38" s="32">
        <f t="shared" si="8"/>
        <v>10.75268817204301</v>
      </c>
      <c r="Q38" s="35">
        <v>1</v>
      </c>
      <c r="R38" s="32">
        <f t="shared" si="9"/>
        <v>10</v>
      </c>
      <c r="S38" s="35">
        <v>2</v>
      </c>
      <c r="T38" s="32">
        <f t="shared" si="10"/>
        <v>2.1505376344086025</v>
      </c>
      <c r="U38" s="35">
        <v>18</v>
      </c>
      <c r="V38" s="32">
        <f t="shared" si="11"/>
        <v>19.35483870967742</v>
      </c>
      <c r="W38" s="35">
        <v>5</v>
      </c>
      <c r="X38" s="32">
        <f t="shared" si="12"/>
        <v>5.376344086021505</v>
      </c>
      <c r="Y38" s="35">
        <v>23</v>
      </c>
      <c r="Z38" s="32">
        <f t="shared" si="13"/>
        <v>24.731182795698924</v>
      </c>
      <c r="AA38" s="35">
        <v>0</v>
      </c>
      <c r="AB38" s="32">
        <f t="shared" si="14"/>
        <v>0</v>
      </c>
      <c r="AC38" s="32">
        <f t="shared" si="15"/>
        <v>0</v>
      </c>
      <c r="AD38" s="35">
        <v>12</v>
      </c>
      <c r="AE38" s="32">
        <f t="shared" si="16"/>
        <v>12.903225806451612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79</v>
      </c>
      <c r="D39" s="35">
        <v>71</v>
      </c>
      <c r="E39" s="32">
        <f t="shared" si="2"/>
        <v>89.87341772151899</v>
      </c>
      <c r="F39" s="35">
        <v>0</v>
      </c>
      <c r="G39" s="32">
        <f t="shared" si="3"/>
        <v>0</v>
      </c>
      <c r="H39" s="106">
        <f t="shared" si="0"/>
        <v>55</v>
      </c>
      <c r="I39" s="32">
        <f t="shared" si="4"/>
        <v>77.464788732394368</v>
      </c>
      <c r="J39" s="32">
        <f t="shared" si="5"/>
        <v>69.620253164556971</v>
      </c>
      <c r="K39" s="35">
        <v>21</v>
      </c>
      <c r="L39" s="32">
        <f t="shared" si="6"/>
        <v>29.577464788732392</v>
      </c>
      <c r="M39" s="35">
        <v>34</v>
      </c>
      <c r="N39" s="32">
        <f t="shared" si="7"/>
        <v>47.887323943661968</v>
      </c>
      <c r="O39" s="35">
        <f t="shared" si="18"/>
        <v>16</v>
      </c>
      <c r="P39" s="32">
        <f t="shared" si="8"/>
        <v>22.535211267605636</v>
      </c>
      <c r="Q39" s="35">
        <v>0</v>
      </c>
      <c r="R39" s="32">
        <f t="shared" si="9"/>
        <v>0</v>
      </c>
      <c r="S39" s="35">
        <v>1</v>
      </c>
      <c r="T39" s="32">
        <f t="shared" si="10"/>
        <v>1.4084507042253522</v>
      </c>
      <c r="U39" s="35">
        <v>8</v>
      </c>
      <c r="V39" s="32">
        <f t="shared" si="11"/>
        <v>11.267605633802818</v>
      </c>
      <c r="W39" s="35">
        <v>0</v>
      </c>
      <c r="X39" s="32">
        <f t="shared" si="12"/>
        <v>0</v>
      </c>
      <c r="Y39" s="35">
        <v>2</v>
      </c>
      <c r="Z39" s="32">
        <f t="shared" si="13"/>
        <v>2.8169014084507045</v>
      </c>
      <c r="AA39" s="35">
        <v>0</v>
      </c>
      <c r="AB39" s="32">
        <f t="shared" si="14"/>
        <v>0</v>
      </c>
      <c r="AC39" s="32">
        <f t="shared" si="15"/>
        <v>0</v>
      </c>
      <c r="AD39" s="35">
        <v>9</v>
      </c>
      <c r="AE39" s="32">
        <f t="shared" si="16"/>
        <v>12.676056338028168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1750.2</v>
      </c>
      <c r="D40" s="10">
        <f>SUM(D41:D54)</f>
        <v>1647</v>
      </c>
      <c r="E40" s="43">
        <f>IF(C40=0,0,D40/C40*100)</f>
        <v>94.103531025025717</v>
      </c>
      <c r="F40" s="10">
        <f>SUM(F41:F54)</f>
        <v>22</v>
      </c>
      <c r="G40" s="43">
        <f>IF(D40=0,0,F40/D40*100)</f>
        <v>1.3357619914996965</v>
      </c>
      <c r="H40" s="61">
        <f>SUM(H41:H54)</f>
        <v>1308</v>
      </c>
      <c r="I40" s="43">
        <f>IF(D40=0,0,H40/D40*100)</f>
        <v>79.417122040072869</v>
      </c>
      <c r="J40" s="43">
        <f>IF(C40=0,0,H40/C40*100)</f>
        <v>74.734316078162493</v>
      </c>
      <c r="K40" s="10">
        <f>SUM(K41:K54)</f>
        <v>326</v>
      </c>
      <c r="L40" s="43">
        <f>IF(D40=0,0,K40/D40*100)</f>
        <v>19.793564055859139</v>
      </c>
      <c r="M40" s="10">
        <f>SUM(M41:M54)</f>
        <v>982</v>
      </c>
      <c r="N40" s="43">
        <f>IF(D40=0,0,M40/D40*100)</f>
        <v>59.623557984213726</v>
      </c>
      <c r="O40" s="10">
        <f>SUM(O41:O54)</f>
        <v>339</v>
      </c>
      <c r="P40" s="43">
        <f>IF(D40=0,0,O40/D40*100)</f>
        <v>20.582877959927139</v>
      </c>
      <c r="Q40" s="10">
        <f>SUM(Q41:Q54)</f>
        <v>4</v>
      </c>
      <c r="R40" s="43">
        <f t="shared" si="9"/>
        <v>1.1799410029498525</v>
      </c>
      <c r="S40" s="10">
        <f>SUM(S41:S54)</f>
        <v>141</v>
      </c>
      <c r="T40" s="43">
        <f>IF(D40=0,0,S40/D40*100)</f>
        <v>8.5610200364298734</v>
      </c>
      <c r="U40" s="10">
        <f>SUM(U41:U54)</f>
        <v>143</v>
      </c>
      <c r="V40" s="43">
        <f t="shared" si="11"/>
        <v>8.682452944748027</v>
      </c>
      <c r="W40" s="10">
        <f>SUM(W41:W54)</f>
        <v>87</v>
      </c>
      <c r="X40" s="43">
        <f>IF(D40=0,0,W40/D40*100)</f>
        <v>5.2823315118397085</v>
      </c>
      <c r="Y40" s="10">
        <f>SUM(Y41:Y54)</f>
        <v>176</v>
      </c>
      <c r="Z40" s="43">
        <f>IF(D40=0,0,Y40/D40*100)</f>
        <v>10.686095931997572</v>
      </c>
      <c r="AA40" s="10">
        <f>SUM(AA41:AA54)</f>
        <v>47</v>
      </c>
      <c r="AB40" s="43">
        <f>IF(D40=0,0,AA40/D40*100)</f>
        <v>2.8536733454766239</v>
      </c>
      <c r="AC40" s="43">
        <f>IF(Y40=0,0,AA40/Y40*100)</f>
        <v>26.704545454545453</v>
      </c>
      <c r="AD40" s="10">
        <f>SUM(AD41:AD54)</f>
        <v>152</v>
      </c>
      <c r="AE40" s="43">
        <f t="shared" si="16"/>
        <v>9.2289010321797207</v>
      </c>
      <c r="AF40" s="10">
        <f>SUM(AF41:AF54)</f>
        <v>1</v>
      </c>
      <c r="AG40" s="43">
        <f>IF(D40=0,0,AF40/D40*100)</f>
        <v>6.0716454159077116E-2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261</v>
      </c>
      <c r="D41" s="35">
        <v>249</v>
      </c>
      <c r="E41" s="32">
        <f t="shared" si="2"/>
        <v>95.402298850574709</v>
      </c>
      <c r="F41" s="35">
        <v>1</v>
      </c>
      <c r="G41" s="32">
        <f t="shared" si="3"/>
        <v>0.40160642570281119</v>
      </c>
      <c r="H41" s="106">
        <f t="shared" si="0"/>
        <v>148</v>
      </c>
      <c r="I41" s="32">
        <f t="shared" si="4"/>
        <v>59.437751004016057</v>
      </c>
      <c r="J41" s="32">
        <f t="shared" si="5"/>
        <v>56.70498084291188</v>
      </c>
      <c r="K41" s="35">
        <v>27</v>
      </c>
      <c r="L41" s="32">
        <f t="shared" si="6"/>
        <v>10.843373493975903</v>
      </c>
      <c r="M41" s="35">
        <v>121</v>
      </c>
      <c r="N41" s="32">
        <f t="shared" si="7"/>
        <v>48.594377510040161</v>
      </c>
      <c r="O41" s="35">
        <f t="shared" ref="O41:O54" si="37">D41-H41</f>
        <v>101</v>
      </c>
      <c r="P41" s="32">
        <f t="shared" si="8"/>
        <v>40.562248995983936</v>
      </c>
      <c r="Q41" s="35">
        <v>0</v>
      </c>
      <c r="R41" s="32">
        <f t="shared" si="9"/>
        <v>0</v>
      </c>
      <c r="S41" s="35">
        <v>27</v>
      </c>
      <c r="T41" s="32">
        <f t="shared" si="10"/>
        <v>10.843373493975903</v>
      </c>
      <c r="U41" s="35">
        <v>36</v>
      </c>
      <c r="V41" s="32">
        <f t="shared" si="11"/>
        <v>14.457831325301203</v>
      </c>
      <c r="W41" s="35">
        <v>16</v>
      </c>
      <c r="X41" s="32">
        <f t="shared" si="12"/>
        <v>6.425702811244979</v>
      </c>
      <c r="Y41" s="35">
        <v>24</v>
      </c>
      <c r="Z41" s="32">
        <f t="shared" si="13"/>
        <v>9.6385542168674707</v>
      </c>
      <c r="AA41" s="35">
        <v>0</v>
      </c>
      <c r="AB41" s="32">
        <f t="shared" si="14"/>
        <v>0</v>
      </c>
      <c r="AC41" s="32">
        <f t="shared" si="15"/>
        <v>0</v>
      </c>
      <c r="AD41" s="35">
        <v>20</v>
      </c>
      <c r="AE41" s="32">
        <f t="shared" si="16"/>
        <v>8.0321285140562253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84</v>
      </c>
      <c r="D42" s="35">
        <v>73</v>
      </c>
      <c r="E42" s="32">
        <f t="shared" si="2"/>
        <v>86.904761904761912</v>
      </c>
      <c r="F42" s="35">
        <v>1</v>
      </c>
      <c r="G42" s="32">
        <f t="shared" si="3"/>
        <v>1.3698630136986301</v>
      </c>
      <c r="H42" s="106">
        <f t="shared" si="0"/>
        <v>60</v>
      </c>
      <c r="I42" s="32">
        <f t="shared" si="4"/>
        <v>82.191780821917803</v>
      </c>
      <c r="J42" s="32">
        <f t="shared" si="5"/>
        <v>71.428571428571431</v>
      </c>
      <c r="K42" s="35">
        <v>26</v>
      </c>
      <c r="L42" s="32">
        <f t="shared" si="6"/>
        <v>35.61643835616438</v>
      </c>
      <c r="M42" s="35">
        <v>34</v>
      </c>
      <c r="N42" s="32">
        <f t="shared" si="7"/>
        <v>46.575342465753423</v>
      </c>
      <c r="O42" s="35">
        <f t="shared" si="37"/>
        <v>13</v>
      </c>
      <c r="P42" s="32">
        <f t="shared" si="8"/>
        <v>17.80821917808219</v>
      </c>
      <c r="Q42" s="35">
        <v>0</v>
      </c>
      <c r="R42" s="32">
        <f t="shared" si="9"/>
        <v>0</v>
      </c>
      <c r="S42" s="35">
        <v>13</v>
      </c>
      <c r="T42" s="32">
        <f t="shared" si="10"/>
        <v>17.80821917808219</v>
      </c>
      <c r="U42" s="35">
        <v>1</v>
      </c>
      <c r="V42" s="32">
        <f t="shared" si="11"/>
        <v>1.3698630136986301</v>
      </c>
      <c r="W42" s="35">
        <v>9</v>
      </c>
      <c r="X42" s="32">
        <f t="shared" si="12"/>
        <v>12.328767123287671</v>
      </c>
      <c r="Y42" s="35">
        <v>15</v>
      </c>
      <c r="Z42" s="32">
        <f t="shared" si="13"/>
        <v>20.547945205479451</v>
      </c>
      <c r="AA42" s="35">
        <v>0</v>
      </c>
      <c r="AB42" s="32">
        <f t="shared" si="14"/>
        <v>0</v>
      </c>
      <c r="AC42" s="32">
        <f t="shared" si="15"/>
        <v>0</v>
      </c>
      <c r="AD42" s="35">
        <v>12</v>
      </c>
      <c r="AE42" s="32">
        <f t="shared" si="16"/>
        <v>16.43835616438356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175</v>
      </c>
      <c r="D43" s="35">
        <v>171</v>
      </c>
      <c r="E43" s="32">
        <f t="shared" si="2"/>
        <v>97.714285714285708</v>
      </c>
      <c r="F43" s="35">
        <v>0</v>
      </c>
      <c r="G43" s="32">
        <f t="shared" si="3"/>
        <v>0</v>
      </c>
      <c r="H43" s="106">
        <f t="shared" si="0"/>
        <v>154</v>
      </c>
      <c r="I43" s="32">
        <f t="shared" si="4"/>
        <v>90.058479532163744</v>
      </c>
      <c r="J43" s="32">
        <f t="shared" si="5"/>
        <v>88</v>
      </c>
      <c r="K43" s="35">
        <v>48</v>
      </c>
      <c r="L43" s="32">
        <f t="shared" si="6"/>
        <v>28.07017543859649</v>
      </c>
      <c r="M43" s="35">
        <v>106</v>
      </c>
      <c r="N43" s="32">
        <f t="shared" si="7"/>
        <v>61.988304093567251</v>
      </c>
      <c r="O43" s="35">
        <f t="shared" si="37"/>
        <v>17</v>
      </c>
      <c r="P43" s="32">
        <f t="shared" si="8"/>
        <v>9.9415204678362574</v>
      </c>
      <c r="Q43" s="35">
        <v>1</v>
      </c>
      <c r="R43" s="32">
        <f t="shared" si="9"/>
        <v>5.8823529411764701</v>
      </c>
      <c r="S43" s="35">
        <v>16</v>
      </c>
      <c r="T43" s="32">
        <f t="shared" si="10"/>
        <v>9.3567251461988299</v>
      </c>
      <c r="U43" s="35">
        <v>14</v>
      </c>
      <c r="V43" s="32">
        <f t="shared" si="11"/>
        <v>8.1871345029239766</v>
      </c>
      <c r="W43" s="35">
        <v>0</v>
      </c>
      <c r="X43" s="32">
        <f t="shared" si="12"/>
        <v>0</v>
      </c>
      <c r="Y43" s="35">
        <v>42</v>
      </c>
      <c r="Z43" s="32">
        <f t="shared" si="13"/>
        <v>24.561403508771928</v>
      </c>
      <c r="AA43" s="35">
        <v>2</v>
      </c>
      <c r="AB43" s="32">
        <f t="shared" si="14"/>
        <v>1.1695906432748537</v>
      </c>
      <c r="AC43" s="32">
        <f t="shared" si="15"/>
        <v>4.7619047619047619</v>
      </c>
      <c r="AD43" s="35">
        <v>25</v>
      </c>
      <c r="AE43" s="32">
        <f t="shared" si="16"/>
        <v>14.619883040935672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0</v>
      </c>
      <c r="D44" s="35">
        <v>0</v>
      </c>
      <c r="E44" s="32">
        <f t="shared" si="2"/>
        <v>0</v>
      </c>
      <c r="F44" s="35">
        <v>0</v>
      </c>
      <c r="G44" s="32">
        <f t="shared" si="3"/>
        <v>0</v>
      </c>
      <c r="H44" s="106">
        <f t="shared" si="0"/>
        <v>0</v>
      </c>
      <c r="I44" s="32">
        <f t="shared" si="4"/>
        <v>0</v>
      </c>
      <c r="J44" s="32">
        <f t="shared" si="5"/>
        <v>0</v>
      </c>
      <c r="K44" s="35">
        <v>0</v>
      </c>
      <c r="L44" s="32">
        <f t="shared" si="6"/>
        <v>0</v>
      </c>
      <c r="M44" s="35">
        <v>0</v>
      </c>
      <c r="N44" s="32">
        <f t="shared" si="7"/>
        <v>0</v>
      </c>
      <c r="O44" s="35">
        <f t="shared" si="37"/>
        <v>0</v>
      </c>
      <c r="P44" s="32">
        <f t="shared" si="8"/>
        <v>0</v>
      </c>
      <c r="Q44" s="35">
        <v>0</v>
      </c>
      <c r="R44" s="32">
        <f t="shared" si="9"/>
        <v>0</v>
      </c>
      <c r="S44" s="35">
        <v>0</v>
      </c>
      <c r="T44" s="32">
        <f t="shared" si="10"/>
        <v>0</v>
      </c>
      <c r="U44" s="35">
        <v>0</v>
      </c>
      <c r="V44" s="32">
        <f t="shared" si="11"/>
        <v>0</v>
      </c>
      <c r="W44" s="35">
        <v>0</v>
      </c>
      <c r="X44" s="32">
        <f t="shared" si="12"/>
        <v>0</v>
      </c>
      <c r="Y44" s="35">
        <v>0</v>
      </c>
      <c r="Z44" s="32">
        <f t="shared" si="13"/>
        <v>0</v>
      </c>
      <c r="AA44" s="35">
        <v>0</v>
      </c>
      <c r="AB44" s="32">
        <f t="shared" si="14"/>
        <v>0</v>
      </c>
      <c r="AC44" s="32">
        <f t="shared" si="15"/>
        <v>0</v>
      </c>
      <c r="AD44" s="35">
        <v>0</v>
      </c>
      <c r="AE44" s="32">
        <f t="shared" si="16"/>
        <v>0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182</v>
      </c>
      <c r="D45" s="35">
        <v>166</v>
      </c>
      <c r="E45" s="32">
        <f t="shared" si="2"/>
        <v>91.208791208791212</v>
      </c>
      <c r="F45" s="35">
        <v>0</v>
      </c>
      <c r="G45" s="32">
        <f t="shared" si="3"/>
        <v>0</v>
      </c>
      <c r="H45" s="106">
        <f t="shared" si="0"/>
        <v>125</v>
      </c>
      <c r="I45" s="32">
        <f t="shared" si="4"/>
        <v>75.301204819277118</v>
      </c>
      <c r="J45" s="32">
        <f t="shared" si="5"/>
        <v>68.681318681318686</v>
      </c>
      <c r="K45" s="35">
        <v>28</v>
      </c>
      <c r="L45" s="32">
        <f t="shared" si="6"/>
        <v>16.867469879518072</v>
      </c>
      <c r="M45" s="35">
        <v>97</v>
      </c>
      <c r="N45" s="32">
        <f t="shared" si="7"/>
        <v>58.433734939759042</v>
      </c>
      <c r="O45" s="35">
        <f t="shared" si="37"/>
        <v>41</v>
      </c>
      <c r="P45" s="32">
        <f t="shared" si="8"/>
        <v>24.69879518072289</v>
      </c>
      <c r="Q45" s="35">
        <v>1</v>
      </c>
      <c r="R45" s="32">
        <f t="shared" si="9"/>
        <v>2.4390243902439024</v>
      </c>
      <c r="S45" s="35">
        <v>24</v>
      </c>
      <c r="T45" s="32">
        <f t="shared" si="10"/>
        <v>14.457831325301203</v>
      </c>
      <c r="U45" s="35">
        <v>12</v>
      </c>
      <c r="V45" s="32">
        <f t="shared" si="11"/>
        <v>7.2289156626506017</v>
      </c>
      <c r="W45" s="35">
        <v>32</v>
      </c>
      <c r="X45" s="32">
        <f t="shared" si="12"/>
        <v>19.277108433734941</v>
      </c>
      <c r="Y45" s="35">
        <v>16</v>
      </c>
      <c r="Z45" s="32">
        <f t="shared" si="13"/>
        <v>9.6385542168674707</v>
      </c>
      <c r="AA45" s="35">
        <v>3</v>
      </c>
      <c r="AB45" s="32">
        <f t="shared" si="14"/>
        <v>1.8072289156626504</v>
      </c>
      <c r="AC45" s="32">
        <f t="shared" si="15"/>
        <v>18.75</v>
      </c>
      <c r="AD45" s="35">
        <v>16</v>
      </c>
      <c r="AE45" s="32">
        <f t="shared" si="16"/>
        <v>9.6385542168674707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59</v>
      </c>
      <c r="D46" s="35">
        <v>57</v>
      </c>
      <c r="E46" s="32">
        <f t="shared" si="2"/>
        <v>96.610169491525426</v>
      </c>
      <c r="F46" s="35">
        <v>1</v>
      </c>
      <c r="G46" s="32">
        <f t="shared" si="3"/>
        <v>1.7543859649122806</v>
      </c>
      <c r="H46" s="106">
        <f t="shared" si="0"/>
        <v>51</v>
      </c>
      <c r="I46" s="32">
        <f t="shared" si="4"/>
        <v>89.473684210526315</v>
      </c>
      <c r="J46" s="32">
        <f t="shared" si="5"/>
        <v>86.440677966101703</v>
      </c>
      <c r="K46" s="35">
        <v>11</v>
      </c>
      <c r="L46" s="32">
        <f t="shared" si="6"/>
        <v>19.298245614035086</v>
      </c>
      <c r="M46" s="35">
        <v>40</v>
      </c>
      <c r="N46" s="32">
        <f t="shared" si="7"/>
        <v>70.175438596491219</v>
      </c>
      <c r="O46" s="35">
        <f t="shared" si="37"/>
        <v>6</v>
      </c>
      <c r="P46" s="32">
        <f t="shared" si="8"/>
        <v>10.526315789473683</v>
      </c>
      <c r="Q46" s="35">
        <v>0</v>
      </c>
      <c r="R46" s="32">
        <f t="shared" si="9"/>
        <v>0</v>
      </c>
      <c r="S46" s="35">
        <v>0</v>
      </c>
      <c r="T46" s="32">
        <f t="shared" si="10"/>
        <v>0</v>
      </c>
      <c r="U46" s="35">
        <v>1</v>
      </c>
      <c r="V46" s="32">
        <f t="shared" si="11"/>
        <v>1.7543859649122806</v>
      </c>
      <c r="W46" s="35">
        <v>2</v>
      </c>
      <c r="X46" s="32">
        <f t="shared" si="12"/>
        <v>3.5087719298245612</v>
      </c>
      <c r="Y46" s="35">
        <v>5</v>
      </c>
      <c r="Z46" s="32">
        <f t="shared" si="13"/>
        <v>8.7719298245614024</v>
      </c>
      <c r="AA46" s="35">
        <v>0</v>
      </c>
      <c r="AB46" s="32">
        <f t="shared" si="14"/>
        <v>0</v>
      </c>
      <c r="AC46" s="32">
        <f t="shared" si="15"/>
        <v>0</v>
      </c>
      <c r="AD46" s="35">
        <v>4</v>
      </c>
      <c r="AE46" s="32">
        <f t="shared" si="16"/>
        <v>7.0175438596491224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164</v>
      </c>
      <c r="D47" s="35">
        <v>148</v>
      </c>
      <c r="E47" s="32">
        <f t="shared" si="2"/>
        <v>90.243902439024396</v>
      </c>
      <c r="F47" s="35">
        <v>0</v>
      </c>
      <c r="G47" s="32">
        <f t="shared" si="3"/>
        <v>0</v>
      </c>
      <c r="H47" s="106">
        <f t="shared" si="0"/>
        <v>92</v>
      </c>
      <c r="I47" s="32">
        <f t="shared" si="4"/>
        <v>62.162162162162161</v>
      </c>
      <c r="J47" s="32">
        <f t="shared" si="5"/>
        <v>56.09756097560976</v>
      </c>
      <c r="K47" s="35">
        <v>20</v>
      </c>
      <c r="L47" s="32">
        <f t="shared" si="6"/>
        <v>13.513513513513514</v>
      </c>
      <c r="M47" s="35">
        <v>72</v>
      </c>
      <c r="N47" s="32">
        <f t="shared" si="7"/>
        <v>48.648648648648653</v>
      </c>
      <c r="O47" s="35">
        <f t="shared" si="37"/>
        <v>56</v>
      </c>
      <c r="P47" s="32">
        <f t="shared" si="8"/>
        <v>37.837837837837839</v>
      </c>
      <c r="Q47" s="35">
        <v>1</v>
      </c>
      <c r="R47" s="32">
        <f t="shared" si="9"/>
        <v>1.7857142857142856</v>
      </c>
      <c r="S47" s="35">
        <v>9</v>
      </c>
      <c r="T47" s="32">
        <f t="shared" si="10"/>
        <v>6.0810810810810816</v>
      </c>
      <c r="U47" s="35">
        <v>8</v>
      </c>
      <c r="V47" s="32">
        <f t="shared" si="11"/>
        <v>5.4054054054054053</v>
      </c>
      <c r="W47" s="35">
        <v>5</v>
      </c>
      <c r="X47" s="32">
        <f t="shared" si="12"/>
        <v>3.3783783783783785</v>
      </c>
      <c r="Y47" s="35">
        <v>16</v>
      </c>
      <c r="Z47" s="32">
        <f t="shared" si="13"/>
        <v>10.810810810810811</v>
      </c>
      <c r="AA47" s="35">
        <v>0</v>
      </c>
      <c r="AB47" s="32">
        <f t="shared" si="14"/>
        <v>0</v>
      </c>
      <c r="AC47" s="32">
        <f t="shared" si="15"/>
        <v>0</v>
      </c>
      <c r="AD47" s="35">
        <v>13</v>
      </c>
      <c r="AE47" s="32">
        <f t="shared" si="16"/>
        <v>8.7837837837837842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206</v>
      </c>
      <c r="D48" s="35">
        <v>196</v>
      </c>
      <c r="E48" s="32">
        <f t="shared" si="2"/>
        <v>95.145631067961162</v>
      </c>
      <c r="F48" s="35">
        <v>4</v>
      </c>
      <c r="G48" s="32">
        <f t="shared" si="3"/>
        <v>2.0408163265306123</v>
      </c>
      <c r="H48" s="106">
        <f t="shared" si="0"/>
        <v>180</v>
      </c>
      <c r="I48" s="32">
        <f t="shared" si="4"/>
        <v>91.83673469387756</v>
      </c>
      <c r="J48" s="32">
        <f t="shared" si="5"/>
        <v>87.378640776699029</v>
      </c>
      <c r="K48" s="35">
        <v>38</v>
      </c>
      <c r="L48" s="32">
        <f t="shared" si="6"/>
        <v>19.387755102040817</v>
      </c>
      <c r="M48" s="35">
        <v>142</v>
      </c>
      <c r="N48" s="32">
        <f t="shared" si="7"/>
        <v>72.448979591836732</v>
      </c>
      <c r="O48" s="35">
        <f t="shared" si="37"/>
        <v>16</v>
      </c>
      <c r="P48" s="32">
        <f t="shared" si="8"/>
        <v>8.1632653061224492</v>
      </c>
      <c r="Q48" s="35">
        <v>0</v>
      </c>
      <c r="R48" s="32">
        <f t="shared" si="9"/>
        <v>0</v>
      </c>
      <c r="S48" s="35">
        <v>14</v>
      </c>
      <c r="T48" s="32">
        <f t="shared" si="10"/>
        <v>7.1428571428571423</v>
      </c>
      <c r="U48" s="35">
        <v>18</v>
      </c>
      <c r="V48" s="32">
        <f t="shared" si="11"/>
        <v>9.183673469387756</v>
      </c>
      <c r="W48" s="35">
        <v>4</v>
      </c>
      <c r="X48" s="32">
        <f t="shared" si="12"/>
        <v>2.0408163265306123</v>
      </c>
      <c r="Y48" s="35">
        <v>1</v>
      </c>
      <c r="Z48" s="32">
        <f t="shared" si="13"/>
        <v>0.51020408163265307</v>
      </c>
      <c r="AA48" s="35">
        <v>38</v>
      </c>
      <c r="AB48" s="32">
        <f t="shared" si="14"/>
        <v>19.387755102040817</v>
      </c>
      <c r="AC48" s="32">
        <f t="shared" si="15"/>
        <v>3800</v>
      </c>
      <c r="AD48" s="35">
        <v>23</v>
      </c>
      <c r="AE48" s="32">
        <f t="shared" si="16"/>
        <v>11.73469387755102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180</v>
      </c>
      <c r="D49" s="35">
        <v>178</v>
      </c>
      <c r="E49" s="32">
        <f t="shared" si="2"/>
        <v>98.888888888888886</v>
      </c>
      <c r="F49" s="35">
        <v>2</v>
      </c>
      <c r="G49" s="32">
        <f t="shared" si="3"/>
        <v>1.1235955056179776</v>
      </c>
      <c r="H49" s="106">
        <f t="shared" si="0"/>
        <v>133</v>
      </c>
      <c r="I49" s="32">
        <f t="shared" si="4"/>
        <v>74.719101123595507</v>
      </c>
      <c r="J49" s="32">
        <f t="shared" si="5"/>
        <v>73.888888888888886</v>
      </c>
      <c r="K49" s="35">
        <v>34</v>
      </c>
      <c r="L49" s="32">
        <f t="shared" si="6"/>
        <v>19.101123595505616</v>
      </c>
      <c r="M49" s="35">
        <v>99</v>
      </c>
      <c r="N49" s="32">
        <f t="shared" si="7"/>
        <v>55.617977528089888</v>
      </c>
      <c r="O49" s="35">
        <f t="shared" si="37"/>
        <v>45</v>
      </c>
      <c r="P49" s="32">
        <f t="shared" si="8"/>
        <v>25.280898876404496</v>
      </c>
      <c r="Q49" s="35">
        <v>0</v>
      </c>
      <c r="R49" s="32">
        <f t="shared" si="9"/>
        <v>0</v>
      </c>
      <c r="S49" s="35">
        <v>9</v>
      </c>
      <c r="T49" s="32">
        <f t="shared" si="10"/>
        <v>5.0561797752808983</v>
      </c>
      <c r="U49" s="35">
        <v>12</v>
      </c>
      <c r="V49" s="32">
        <f t="shared" si="11"/>
        <v>6.7415730337078648</v>
      </c>
      <c r="W49" s="35">
        <v>5</v>
      </c>
      <c r="X49" s="32">
        <f t="shared" si="12"/>
        <v>2.8089887640449436</v>
      </c>
      <c r="Y49" s="35">
        <v>9</v>
      </c>
      <c r="Z49" s="32">
        <f t="shared" si="13"/>
        <v>5.0561797752808983</v>
      </c>
      <c r="AA49" s="35">
        <v>3</v>
      </c>
      <c r="AB49" s="32">
        <f t="shared" si="14"/>
        <v>1.6853932584269662</v>
      </c>
      <c r="AC49" s="32">
        <f t="shared" si="15"/>
        <v>33.333333333333329</v>
      </c>
      <c r="AD49" s="35">
        <v>2</v>
      </c>
      <c r="AE49" s="32">
        <f t="shared" si="16"/>
        <v>1.1235955056179776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75.2</v>
      </c>
      <c r="D50" s="35">
        <v>75</v>
      </c>
      <c r="E50" s="32">
        <f t="shared" si="2"/>
        <v>99.734042553191486</v>
      </c>
      <c r="F50" s="35">
        <v>1</v>
      </c>
      <c r="G50" s="32">
        <f t="shared" si="3"/>
        <v>1.3333333333333335</v>
      </c>
      <c r="H50" s="106">
        <f t="shared" si="0"/>
        <v>70</v>
      </c>
      <c r="I50" s="32">
        <f t="shared" si="4"/>
        <v>93.333333333333329</v>
      </c>
      <c r="J50" s="32">
        <f t="shared" si="5"/>
        <v>93.085106382978722</v>
      </c>
      <c r="K50" s="35">
        <v>26</v>
      </c>
      <c r="L50" s="32">
        <f t="shared" si="6"/>
        <v>34.666666666666671</v>
      </c>
      <c r="M50" s="35">
        <v>44</v>
      </c>
      <c r="N50" s="32">
        <f t="shared" si="7"/>
        <v>58.666666666666664</v>
      </c>
      <c r="O50" s="35">
        <f t="shared" si="37"/>
        <v>5</v>
      </c>
      <c r="P50" s="32">
        <f t="shared" si="8"/>
        <v>6.666666666666667</v>
      </c>
      <c r="Q50" s="35">
        <v>0</v>
      </c>
      <c r="R50" s="32">
        <f t="shared" si="9"/>
        <v>0</v>
      </c>
      <c r="S50" s="35">
        <v>5</v>
      </c>
      <c r="T50" s="32">
        <f t="shared" si="10"/>
        <v>6.666666666666667</v>
      </c>
      <c r="U50" s="35">
        <v>3</v>
      </c>
      <c r="V50" s="32">
        <f t="shared" si="11"/>
        <v>4</v>
      </c>
      <c r="W50" s="35">
        <v>0</v>
      </c>
      <c r="X50" s="32">
        <f t="shared" si="12"/>
        <v>0</v>
      </c>
      <c r="Y50" s="35">
        <v>11</v>
      </c>
      <c r="Z50" s="32">
        <f t="shared" si="13"/>
        <v>14.666666666666666</v>
      </c>
      <c r="AA50" s="35">
        <v>0</v>
      </c>
      <c r="AB50" s="32">
        <f t="shared" si="14"/>
        <v>0</v>
      </c>
      <c r="AC50" s="32">
        <f t="shared" si="15"/>
        <v>0</v>
      </c>
      <c r="AD50" s="35">
        <v>6</v>
      </c>
      <c r="AE50" s="32">
        <f t="shared" si="16"/>
        <v>8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116</v>
      </c>
      <c r="D51" s="35">
        <v>102</v>
      </c>
      <c r="E51" s="32">
        <f t="shared" si="2"/>
        <v>87.931034482758619</v>
      </c>
      <c r="F51" s="35">
        <v>1</v>
      </c>
      <c r="G51" s="32">
        <f t="shared" si="3"/>
        <v>0.98039215686274506</v>
      </c>
      <c r="H51" s="106">
        <f t="shared" si="0"/>
        <v>87</v>
      </c>
      <c r="I51" s="32">
        <f t="shared" si="4"/>
        <v>85.294117647058826</v>
      </c>
      <c r="J51" s="32">
        <f t="shared" si="5"/>
        <v>75</v>
      </c>
      <c r="K51" s="35">
        <v>16</v>
      </c>
      <c r="L51" s="32">
        <f t="shared" si="6"/>
        <v>15.686274509803921</v>
      </c>
      <c r="M51" s="35">
        <v>71</v>
      </c>
      <c r="N51" s="32">
        <f t="shared" si="7"/>
        <v>69.607843137254903</v>
      </c>
      <c r="O51" s="35">
        <f t="shared" si="37"/>
        <v>15</v>
      </c>
      <c r="P51" s="32">
        <f t="shared" si="8"/>
        <v>14.705882352941178</v>
      </c>
      <c r="Q51" s="35">
        <v>0</v>
      </c>
      <c r="R51" s="32">
        <f t="shared" si="9"/>
        <v>0</v>
      </c>
      <c r="S51" s="35">
        <v>5</v>
      </c>
      <c r="T51" s="32">
        <f t="shared" si="10"/>
        <v>4.9019607843137258</v>
      </c>
      <c r="U51" s="35">
        <v>13</v>
      </c>
      <c r="V51" s="32">
        <f t="shared" si="11"/>
        <v>12.745098039215685</v>
      </c>
      <c r="W51" s="35">
        <v>4</v>
      </c>
      <c r="X51" s="32">
        <f t="shared" si="12"/>
        <v>3.9215686274509802</v>
      </c>
      <c r="Y51" s="35">
        <v>5</v>
      </c>
      <c r="Z51" s="32">
        <f t="shared" si="13"/>
        <v>4.9019607843137258</v>
      </c>
      <c r="AA51" s="35">
        <v>0</v>
      </c>
      <c r="AB51" s="32">
        <f t="shared" si="14"/>
        <v>0</v>
      </c>
      <c r="AC51" s="32">
        <f t="shared" si="15"/>
        <v>0</v>
      </c>
      <c r="AD51" s="35">
        <v>7</v>
      </c>
      <c r="AE51" s="32">
        <f t="shared" si="16"/>
        <v>6.8627450980392162</v>
      </c>
      <c r="AF51" s="35">
        <v>1</v>
      </c>
      <c r="AG51" s="32">
        <f t="shared" si="17"/>
        <v>0.98039215686274506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92</v>
      </c>
      <c r="D52" s="35">
        <v>87</v>
      </c>
      <c r="E52" s="32">
        <f t="shared" si="2"/>
        <v>94.565217391304344</v>
      </c>
      <c r="F52" s="35">
        <v>1</v>
      </c>
      <c r="G52" s="32">
        <f t="shared" si="3"/>
        <v>1.1494252873563218</v>
      </c>
      <c r="H52" s="106">
        <f t="shared" si="0"/>
        <v>79</v>
      </c>
      <c r="I52" s="32">
        <f t="shared" si="4"/>
        <v>90.804597701149419</v>
      </c>
      <c r="J52" s="32">
        <f t="shared" si="5"/>
        <v>85.869565217391312</v>
      </c>
      <c r="K52" s="35">
        <v>13</v>
      </c>
      <c r="L52" s="32">
        <f t="shared" si="6"/>
        <v>14.942528735632186</v>
      </c>
      <c r="M52" s="35">
        <v>66</v>
      </c>
      <c r="N52" s="32">
        <f t="shared" si="7"/>
        <v>75.862068965517238</v>
      </c>
      <c r="O52" s="35">
        <f t="shared" si="37"/>
        <v>8</v>
      </c>
      <c r="P52" s="32">
        <f t="shared" si="8"/>
        <v>9.1954022988505741</v>
      </c>
      <c r="Q52" s="35">
        <v>0</v>
      </c>
      <c r="R52" s="32">
        <f t="shared" si="9"/>
        <v>0</v>
      </c>
      <c r="S52" s="35">
        <v>9</v>
      </c>
      <c r="T52" s="32">
        <f t="shared" si="10"/>
        <v>10.344827586206897</v>
      </c>
      <c r="U52" s="35">
        <v>14</v>
      </c>
      <c r="V52" s="32">
        <f t="shared" si="11"/>
        <v>16.091954022988507</v>
      </c>
      <c r="W52" s="35">
        <v>3</v>
      </c>
      <c r="X52" s="32">
        <f t="shared" si="12"/>
        <v>3.4482758620689653</v>
      </c>
      <c r="Y52" s="35">
        <v>20</v>
      </c>
      <c r="Z52" s="32">
        <f t="shared" si="13"/>
        <v>22.988505747126435</v>
      </c>
      <c r="AA52" s="35">
        <v>1</v>
      </c>
      <c r="AB52" s="32">
        <f t="shared" si="14"/>
        <v>1.1494252873563218</v>
      </c>
      <c r="AC52" s="32">
        <f t="shared" si="15"/>
        <v>5</v>
      </c>
      <c r="AD52" s="35">
        <v>14</v>
      </c>
      <c r="AE52" s="32">
        <f t="shared" si="16"/>
        <v>16.091954022988507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126</v>
      </c>
      <c r="D53" s="35">
        <v>115</v>
      </c>
      <c r="E53" s="32">
        <f t="shared" si="2"/>
        <v>91.269841269841265</v>
      </c>
      <c r="F53" s="35">
        <v>9</v>
      </c>
      <c r="G53" s="32">
        <f t="shared" si="3"/>
        <v>7.8260869565217401</v>
      </c>
      <c r="H53" s="106">
        <f t="shared" si="0"/>
        <v>103</v>
      </c>
      <c r="I53" s="32">
        <f t="shared" si="4"/>
        <v>89.565217391304358</v>
      </c>
      <c r="J53" s="32">
        <f t="shared" si="5"/>
        <v>81.746031746031747</v>
      </c>
      <c r="K53" s="35">
        <v>36</v>
      </c>
      <c r="L53" s="32">
        <f t="shared" si="6"/>
        <v>31.304347826086961</v>
      </c>
      <c r="M53" s="35">
        <v>67</v>
      </c>
      <c r="N53" s="32">
        <f t="shared" si="7"/>
        <v>58.260869565217391</v>
      </c>
      <c r="O53" s="35">
        <f t="shared" si="37"/>
        <v>12</v>
      </c>
      <c r="P53" s="32">
        <f t="shared" si="8"/>
        <v>10.434782608695652</v>
      </c>
      <c r="Q53" s="35">
        <v>1</v>
      </c>
      <c r="R53" s="32">
        <f t="shared" si="9"/>
        <v>8.3333333333333321</v>
      </c>
      <c r="S53" s="35">
        <v>8</v>
      </c>
      <c r="T53" s="32">
        <f t="shared" si="10"/>
        <v>6.9565217391304346</v>
      </c>
      <c r="U53" s="35">
        <v>7</v>
      </c>
      <c r="V53" s="32">
        <f t="shared" si="11"/>
        <v>6.0869565217391308</v>
      </c>
      <c r="W53" s="35">
        <v>6</v>
      </c>
      <c r="X53" s="32">
        <f t="shared" si="12"/>
        <v>5.2173913043478262</v>
      </c>
      <c r="Y53" s="35">
        <v>8</v>
      </c>
      <c r="Z53" s="32">
        <f t="shared" si="13"/>
        <v>6.9565217391304346</v>
      </c>
      <c r="AA53" s="35">
        <v>0</v>
      </c>
      <c r="AB53" s="32">
        <f t="shared" si="14"/>
        <v>0</v>
      </c>
      <c r="AC53" s="32">
        <f t="shared" si="15"/>
        <v>0</v>
      </c>
      <c r="AD53" s="35">
        <v>9</v>
      </c>
      <c r="AE53" s="32">
        <f t="shared" si="16"/>
        <v>7.8260869565217401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30</v>
      </c>
      <c r="D54" s="35">
        <v>30</v>
      </c>
      <c r="E54" s="32">
        <f t="shared" si="2"/>
        <v>100</v>
      </c>
      <c r="F54" s="35">
        <v>1</v>
      </c>
      <c r="G54" s="32">
        <f t="shared" si="3"/>
        <v>3.3333333333333335</v>
      </c>
      <c r="H54" s="106">
        <f t="shared" si="0"/>
        <v>26</v>
      </c>
      <c r="I54" s="32">
        <f t="shared" si="4"/>
        <v>86.666666666666671</v>
      </c>
      <c r="J54" s="32">
        <f t="shared" si="5"/>
        <v>86.666666666666671</v>
      </c>
      <c r="K54" s="35">
        <v>3</v>
      </c>
      <c r="L54" s="32">
        <f t="shared" si="6"/>
        <v>10</v>
      </c>
      <c r="M54" s="35">
        <v>23</v>
      </c>
      <c r="N54" s="32">
        <f t="shared" si="7"/>
        <v>76.666666666666671</v>
      </c>
      <c r="O54" s="35">
        <f t="shared" si="37"/>
        <v>4</v>
      </c>
      <c r="P54" s="32">
        <f t="shared" si="8"/>
        <v>13.333333333333334</v>
      </c>
      <c r="Q54" s="35">
        <v>0</v>
      </c>
      <c r="R54" s="32">
        <f t="shared" si="9"/>
        <v>0</v>
      </c>
      <c r="S54" s="35">
        <v>2</v>
      </c>
      <c r="T54" s="32">
        <f t="shared" si="10"/>
        <v>6.666666666666667</v>
      </c>
      <c r="U54" s="35">
        <v>4</v>
      </c>
      <c r="V54" s="32">
        <f t="shared" si="11"/>
        <v>13.333333333333334</v>
      </c>
      <c r="W54" s="35">
        <v>1</v>
      </c>
      <c r="X54" s="32">
        <f t="shared" si="12"/>
        <v>3.3333333333333335</v>
      </c>
      <c r="Y54" s="35">
        <v>4</v>
      </c>
      <c r="Z54" s="32">
        <f t="shared" si="13"/>
        <v>13.333333333333334</v>
      </c>
      <c r="AA54" s="35">
        <v>0</v>
      </c>
      <c r="AB54" s="32">
        <f t="shared" si="14"/>
        <v>0</v>
      </c>
      <c r="AC54" s="32">
        <f t="shared" si="15"/>
        <v>0</v>
      </c>
      <c r="AD54" s="35">
        <v>1</v>
      </c>
      <c r="AE54" s="32">
        <f t="shared" si="16"/>
        <v>3.3333333333333335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1387.2</v>
      </c>
      <c r="D55" s="10">
        <f>SUM(D56:D63)</f>
        <v>1314</v>
      </c>
      <c r="E55" s="43">
        <f>IF(C55=0,0,D55/C55*100)</f>
        <v>94.72318339100346</v>
      </c>
      <c r="F55" s="10">
        <f>SUM(F56:F63)</f>
        <v>26</v>
      </c>
      <c r="G55" s="43">
        <f>IF(D55=0,0,F55/D55*100)</f>
        <v>1.9786910197869101</v>
      </c>
      <c r="H55" s="61">
        <f>SUM(H56:H63)</f>
        <v>1200</v>
      </c>
      <c r="I55" s="43">
        <f>IF(D55=0,0,H55/D55*100)</f>
        <v>91.324200913242009</v>
      </c>
      <c r="J55" s="43">
        <f>IF(C55=0,0,H55/C55*100)</f>
        <v>86.505190311418673</v>
      </c>
      <c r="K55" s="10">
        <f>SUM(K56:K63)</f>
        <v>478</v>
      </c>
      <c r="L55" s="43">
        <f>IF(D55=0,0,K55/D55*100)</f>
        <v>36.377473363774733</v>
      </c>
      <c r="M55" s="10">
        <f>SUM(M56:M63)</f>
        <v>722</v>
      </c>
      <c r="N55" s="43">
        <f>IF(D55=0,0,M55/D55*100)</f>
        <v>54.946727549467276</v>
      </c>
      <c r="O55" s="10">
        <f>SUM(O56:O63)</f>
        <v>114</v>
      </c>
      <c r="P55" s="43">
        <f>IF(D55=0,0,O55/D55*100)</f>
        <v>8.6757990867579906</v>
      </c>
      <c r="Q55" s="10">
        <f>SUM(Q56:Q63)</f>
        <v>10</v>
      </c>
      <c r="R55" s="43">
        <f t="shared" si="9"/>
        <v>8.7719298245614024</v>
      </c>
      <c r="S55" s="10">
        <f>SUM(S56:S63)</f>
        <v>81</v>
      </c>
      <c r="T55" s="43">
        <f>IF(D55=0,0,S55/D55*100)</f>
        <v>6.1643835616438354</v>
      </c>
      <c r="U55" s="10">
        <f>SUM(U56:U63)</f>
        <v>135</v>
      </c>
      <c r="V55" s="43">
        <f t="shared" si="11"/>
        <v>10.273972602739725</v>
      </c>
      <c r="W55" s="10">
        <f>SUM(W56:W63)</f>
        <v>45</v>
      </c>
      <c r="X55" s="43">
        <f>IF(D55=0,0,W55/D55*100)</f>
        <v>3.4246575342465753</v>
      </c>
      <c r="Y55" s="10">
        <f>SUM(Y56:Y63)</f>
        <v>98</v>
      </c>
      <c r="Z55" s="43">
        <f>IF(D55=0,0,Y55/D55*100)</f>
        <v>7.4581430745814306</v>
      </c>
      <c r="AA55" s="10">
        <f>SUM(AA56:AA63)</f>
        <v>6</v>
      </c>
      <c r="AB55" s="43">
        <f>IF(D55=0,0,AA55/D55*100)</f>
        <v>0.45662100456621002</v>
      </c>
      <c r="AC55" s="43">
        <f>IF(Y55=0,0,AA55/Y55*100)</f>
        <v>6.1224489795918364</v>
      </c>
      <c r="AD55" s="10">
        <f>SUM(AD56:AD63)</f>
        <v>97</v>
      </c>
      <c r="AE55" s="43">
        <f t="shared" si="16"/>
        <v>7.3820395738203954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35</v>
      </c>
      <c r="D56" s="35">
        <v>35</v>
      </c>
      <c r="E56" s="32">
        <f t="shared" si="2"/>
        <v>100</v>
      </c>
      <c r="F56" s="35">
        <v>0</v>
      </c>
      <c r="G56" s="32">
        <f t="shared" si="3"/>
        <v>0</v>
      </c>
      <c r="H56" s="106">
        <f t="shared" si="0"/>
        <v>34</v>
      </c>
      <c r="I56" s="32">
        <f t="shared" si="4"/>
        <v>97.142857142857139</v>
      </c>
      <c r="J56" s="32">
        <f t="shared" si="5"/>
        <v>97.142857142857139</v>
      </c>
      <c r="K56" s="35">
        <v>8</v>
      </c>
      <c r="L56" s="32">
        <f t="shared" si="6"/>
        <v>22.857142857142858</v>
      </c>
      <c r="M56" s="35">
        <v>26</v>
      </c>
      <c r="N56" s="32">
        <f t="shared" si="7"/>
        <v>74.285714285714292</v>
      </c>
      <c r="O56" s="35">
        <f t="shared" ref="O56:O63" si="38">D56-H56</f>
        <v>1</v>
      </c>
      <c r="P56" s="32">
        <f t="shared" si="8"/>
        <v>2.8571428571428572</v>
      </c>
      <c r="Q56" s="35">
        <v>0</v>
      </c>
      <c r="R56" s="32">
        <f t="shared" si="9"/>
        <v>0</v>
      </c>
      <c r="S56" s="35">
        <v>2</v>
      </c>
      <c r="T56" s="32">
        <f t="shared" si="10"/>
        <v>5.7142857142857144</v>
      </c>
      <c r="U56" s="35">
        <v>4</v>
      </c>
      <c r="V56" s="32">
        <f t="shared" si="11"/>
        <v>11.428571428571429</v>
      </c>
      <c r="W56" s="35">
        <v>4</v>
      </c>
      <c r="X56" s="32">
        <f t="shared" si="12"/>
        <v>11.428571428571429</v>
      </c>
      <c r="Y56" s="35">
        <v>3</v>
      </c>
      <c r="Z56" s="32">
        <f t="shared" si="13"/>
        <v>8.5714285714285712</v>
      </c>
      <c r="AA56" s="35">
        <v>0</v>
      </c>
      <c r="AB56" s="32">
        <f t="shared" si="14"/>
        <v>0</v>
      </c>
      <c r="AC56" s="32">
        <f t="shared" si="15"/>
        <v>0</v>
      </c>
      <c r="AD56" s="35">
        <v>2</v>
      </c>
      <c r="AE56" s="32">
        <f t="shared" si="16"/>
        <v>5.7142857142857144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9</v>
      </c>
      <c r="D57" s="35">
        <v>9</v>
      </c>
      <c r="E57" s="32">
        <f t="shared" si="2"/>
        <v>100</v>
      </c>
      <c r="F57" s="35">
        <v>0</v>
      </c>
      <c r="G57" s="32">
        <f t="shared" si="3"/>
        <v>0</v>
      </c>
      <c r="H57" s="106">
        <f t="shared" si="0"/>
        <v>9</v>
      </c>
      <c r="I57" s="32">
        <f t="shared" si="4"/>
        <v>100</v>
      </c>
      <c r="J57" s="32">
        <f t="shared" si="5"/>
        <v>100</v>
      </c>
      <c r="K57" s="35">
        <v>1</v>
      </c>
      <c r="L57" s="32">
        <f t="shared" si="6"/>
        <v>11.111111111111111</v>
      </c>
      <c r="M57" s="35">
        <v>8</v>
      </c>
      <c r="N57" s="32">
        <f t="shared" si="7"/>
        <v>88.888888888888886</v>
      </c>
      <c r="O57" s="35">
        <f t="shared" si="38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2</v>
      </c>
      <c r="V57" s="32">
        <f t="shared" si="11"/>
        <v>22.222222222222221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114</v>
      </c>
      <c r="D58" s="35">
        <v>114</v>
      </c>
      <c r="E58" s="32">
        <f t="shared" ref="E58:E59" si="39">IF(C58=0,0,D58/C58*100)</f>
        <v>100</v>
      </c>
      <c r="F58" s="35">
        <v>1</v>
      </c>
      <c r="G58" s="32">
        <f t="shared" ref="G58:G59" si="40">IF(D58=0,0,F58/D58*100)</f>
        <v>0.8771929824561403</v>
      </c>
      <c r="H58" s="106">
        <f t="shared" ref="H58:H59" si="41">K58+M58</f>
        <v>109</v>
      </c>
      <c r="I58" s="32">
        <f t="shared" ref="I58:I59" si="42">IF(D58=0,0,H58/D58*100)</f>
        <v>95.614035087719301</v>
      </c>
      <c r="J58" s="32">
        <f t="shared" ref="J58:J59" si="43">IF(C58=0,0,H58/C58*100)</f>
        <v>95.614035087719301</v>
      </c>
      <c r="K58" s="35">
        <v>67</v>
      </c>
      <c r="L58" s="32">
        <f t="shared" ref="L58:L59" si="44">IF(D58=0,0,K58/D58*100)</f>
        <v>58.771929824561411</v>
      </c>
      <c r="M58" s="35">
        <v>42</v>
      </c>
      <c r="N58" s="32">
        <f t="shared" ref="N58:N59" si="45">IF(D58=0,0,M58/D58*100)</f>
        <v>36.84210526315789</v>
      </c>
      <c r="O58" s="35">
        <f t="shared" si="38"/>
        <v>5</v>
      </c>
      <c r="P58" s="32">
        <f t="shared" ref="P58:P59" si="46">IF(D58=0,0,O58/D58*100)</f>
        <v>4.3859649122807012</v>
      </c>
      <c r="Q58" s="35">
        <v>0</v>
      </c>
      <c r="R58" s="32">
        <f t="shared" ref="R58:R59" si="47">IF(O58=0,0,Q58/O58*100)</f>
        <v>0</v>
      </c>
      <c r="S58" s="35">
        <v>1</v>
      </c>
      <c r="T58" s="32">
        <f t="shared" ref="T58:T59" si="48">IF(D58=0,0,S58/D58*100)</f>
        <v>0.8771929824561403</v>
      </c>
      <c r="U58" s="35">
        <v>10</v>
      </c>
      <c r="V58" s="32">
        <f t="shared" ref="V58:V59" si="49">IF(D58=0,0,U58/D58*100)</f>
        <v>8.7719298245614024</v>
      </c>
      <c r="W58" s="35">
        <v>0</v>
      </c>
      <c r="X58" s="32">
        <f t="shared" ref="X58:X59" si="50">IF(D58=0,0,W58/D58*100)</f>
        <v>0</v>
      </c>
      <c r="Y58" s="35">
        <v>14</v>
      </c>
      <c r="Z58" s="32">
        <f t="shared" ref="Z58:Z59" si="51">IF(D58=0,0,Y58/D58*100)</f>
        <v>12.280701754385964</v>
      </c>
      <c r="AA58" s="35">
        <v>0</v>
      </c>
      <c r="AB58" s="32">
        <f t="shared" ref="AB58:AB59" si="52">IF(D58=0,0,AA58/D58*100)</f>
        <v>0</v>
      </c>
      <c r="AC58" s="32">
        <f t="shared" ref="AC58:AC59" si="53">IF(Y58=0,0,AA58/Y58*100)</f>
        <v>0</v>
      </c>
      <c r="AD58" s="35">
        <v>1</v>
      </c>
      <c r="AE58" s="32">
        <f t="shared" ref="AE58:AE59" si="54">IF(D58=0,0,AD58/D58*100)</f>
        <v>0.8771929824561403</v>
      </c>
      <c r="AF58" s="35">
        <v>0</v>
      </c>
      <c r="AG58" s="32">
        <f t="shared" ref="AG58:AG59" si="55">IF(D58=0,0,AF58/D58*100)</f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8</v>
      </c>
      <c r="D59" s="35">
        <v>7</v>
      </c>
      <c r="E59" s="32">
        <f t="shared" si="39"/>
        <v>87.5</v>
      </c>
      <c r="F59" s="35">
        <v>0</v>
      </c>
      <c r="G59" s="32">
        <f t="shared" si="40"/>
        <v>0</v>
      </c>
      <c r="H59" s="106">
        <f t="shared" si="41"/>
        <v>7</v>
      </c>
      <c r="I59" s="32">
        <f t="shared" si="42"/>
        <v>100</v>
      </c>
      <c r="J59" s="32">
        <f t="shared" si="43"/>
        <v>87.5</v>
      </c>
      <c r="K59" s="35">
        <v>5</v>
      </c>
      <c r="L59" s="32">
        <f t="shared" si="44"/>
        <v>71.428571428571431</v>
      </c>
      <c r="M59" s="35">
        <v>2</v>
      </c>
      <c r="N59" s="32">
        <f t="shared" si="45"/>
        <v>28.571428571428569</v>
      </c>
      <c r="O59" s="35">
        <f t="shared" si="38"/>
        <v>0</v>
      </c>
      <c r="P59" s="32">
        <f t="shared" si="46"/>
        <v>0</v>
      </c>
      <c r="Q59" s="35">
        <v>0</v>
      </c>
      <c r="R59" s="32">
        <f t="shared" si="47"/>
        <v>0</v>
      </c>
      <c r="S59" s="35">
        <v>1</v>
      </c>
      <c r="T59" s="32">
        <f t="shared" si="48"/>
        <v>14.285714285714285</v>
      </c>
      <c r="U59" s="35">
        <v>0</v>
      </c>
      <c r="V59" s="32">
        <f t="shared" si="49"/>
        <v>0</v>
      </c>
      <c r="W59" s="35">
        <v>0</v>
      </c>
      <c r="X59" s="32">
        <f t="shared" si="50"/>
        <v>0</v>
      </c>
      <c r="Y59" s="35">
        <v>0</v>
      </c>
      <c r="Z59" s="32">
        <f t="shared" si="51"/>
        <v>0</v>
      </c>
      <c r="AA59" s="35">
        <v>0</v>
      </c>
      <c r="AB59" s="32">
        <f t="shared" si="52"/>
        <v>0</v>
      </c>
      <c r="AC59" s="32">
        <f t="shared" si="53"/>
        <v>0</v>
      </c>
      <c r="AD59" s="35">
        <v>1</v>
      </c>
      <c r="AE59" s="32">
        <f t="shared" si="54"/>
        <v>14.285714285714285</v>
      </c>
      <c r="AF59" s="35">
        <v>0</v>
      </c>
      <c r="AG59" s="32">
        <f t="shared" si="55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591</v>
      </c>
      <c r="D60" s="35">
        <v>571</v>
      </c>
      <c r="E60" s="32">
        <f t="shared" si="2"/>
        <v>96.615905245346866</v>
      </c>
      <c r="F60" s="35">
        <v>20</v>
      </c>
      <c r="G60" s="32">
        <f t="shared" si="3"/>
        <v>3.5026269702276709</v>
      </c>
      <c r="H60" s="106">
        <f t="shared" si="0"/>
        <v>530</v>
      </c>
      <c r="I60" s="32">
        <f t="shared" si="4"/>
        <v>92.819614711033267</v>
      </c>
      <c r="J60" s="32">
        <f t="shared" si="5"/>
        <v>89.678510998307942</v>
      </c>
      <c r="K60" s="35">
        <v>212</v>
      </c>
      <c r="L60" s="32">
        <f t="shared" si="6"/>
        <v>37.127845884413304</v>
      </c>
      <c r="M60" s="35">
        <v>318</v>
      </c>
      <c r="N60" s="32">
        <f t="shared" si="7"/>
        <v>55.69176882661997</v>
      </c>
      <c r="O60" s="35">
        <f t="shared" si="38"/>
        <v>41</v>
      </c>
      <c r="P60" s="32">
        <f t="shared" si="8"/>
        <v>7.1803852889667246</v>
      </c>
      <c r="Q60" s="35">
        <v>1</v>
      </c>
      <c r="R60" s="32">
        <f t="shared" si="9"/>
        <v>2.4390243902439024</v>
      </c>
      <c r="S60" s="35">
        <v>43</v>
      </c>
      <c r="T60" s="32">
        <f t="shared" si="10"/>
        <v>7.530647985989491</v>
      </c>
      <c r="U60" s="35">
        <v>47</v>
      </c>
      <c r="V60" s="32">
        <f t="shared" si="11"/>
        <v>8.2311733800350257</v>
      </c>
      <c r="W60" s="35">
        <v>9</v>
      </c>
      <c r="X60" s="32">
        <f t="shared" si="12"/>
        <v>1.5761821366024518</v>
      </c>
      <c r="Y60" s="35">
        <v>35</v>
      </c>
      <c r="Z60" s="32">
        <f t="shared" si="13"/>
        <v>6.1295971978984243</v>
      </c>
      <c r="AA60" s="35">
        <v>3</v>
      </c>
      <c r="AB60" s="32">
        <f t="shared" si="14"/>
        <v>0.52539404553415059</v>
      </c>
      <c r="AC60" s="32">
        <f t="shared" si="15"/>
        <v>8.5714285714285712</v>
      </c>
      <c r="AD60" s="35">
        <v>41</v>
      </c>
      <c r="AE60" s="32">
        <f t="shared" si="16"/>
        <v>7.1803852889667246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18</v>
      </c>
      <c r="D61" s="35">
        <v>18</v>
      </c>
      <c r="E61" s="32">
        <f t="shared" si="2"/>
        <v>100</v>
      </c>
      <c r="F61" s="35">
        <v>0</v>
      </c>
      <c r="G61" s="32">
        <f t="shared" si="3"/>
        <v>0</v>
      </c>
      <c r="H61" s="106">
        <f t="shared" si="0"/>
        <v>17</v>
      </c>
      <c r="I61" s="32">
        <f t="shared" si="4"/>
        <v>94.444444444444443</v>
      </c>
      <c r="J61" s="32">
        <f t="shared" si="5"/>
        <v>94.444444444444443</v>
      </c>
      <c r="K61" s="35">
        <v>6</v>
      </c>
      <c r="L61" s="32">
        <f t="shared" si="6"/>
        <v>33.333333333333329</v>
      </c>
      <c r="M61" s="35">
        <v>11</v>
      </c>
      <c r="N61" s="32">
        <f t="shared" si="7"/>
        <v>61.111111111111114</v>
      </c>
      <c r="O61" s="35">
        <f t="shared" si="38"/>
        <v>1</v>
      </c>
      <c r="P61" s="32">
        <f t="shared" si="8"/>
        <v>5.5555555555555554</v>
      </c>
      <c r="Q61" s="35">
        <v>0</v>
      </c>
      <c r="R61" s="32">
        <f t="shared" si="9"/>
        <v>0</v>
      </c>
      <c r="S61" s="35">
        <v>0</v>
      </c>
      <c r="T61" s="32">
        <f t="shared" si="10"/>
        <v>0</v>
      </c>
      <c r="U61" s="35">
        <v>1</v>
      </c>
      <c r="V61" s="32">
        <f t="shared" si="11"/>
        <v>5.5555555555555554</v>
      </c>
      <c r="W61" s="35">
        <v>2</v>
      </c>
      <c r="X61" s="32">
        <f t="shared" si="12"/>
        <v>11.111111111111111</v>
      </c>
      <c r="Y61" s="35">
        <v>3</v>
      </c>
      <c r="Z61" s="32">
        <f t="shared" si="13"/>
        <v>16.666666666666664</v>
      </c>
      <c r="AA61" s="35">
        <v>0</v>
      </c>
      <c r="AB61" s="32">
        <f t="shared" si="14"/>
        <v>0</v>
      </c>
      <c r="AC61" s="32">
        <f t="shared" si="15"/>
        <v>0</v>
      </c>
      <c r="AD61" s="35">
        <v>2</v>
      </c>
      <c r="AE61" s="32">
        <f t="shared" si="16"/>
        <v>11.111111111111111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221.2</v>
      </c>
      <c r="D62" s="35">
        <v>193</v>
      </c>
      <c r="E62" s="32">
        <f t="shared" si="2"/>
        <v>87.251356238698023</v>
      </c>
      <c r="F62" s="35">
        <v>0</v>
      </c>
      <c r="G62" s="32">
        <f t="shared" si="3"/>
        <v>0</v>
      </c>
      <c r="H62" s="106">
        <f t="shared" si="0"/>
        <v>170</v>
      </c>
      <c r="I62" s="32">
        <f t="shared" si="4"/>
        <v>88.082901554404145</v>
      </c>
      <c r="J62" s="32">
        <f t="shared" si="5"/>
        <v>76.853526220614839</v>
      </c>
      <c r="K62" s="35">
        <v>66</v>
      </c>
      <c r="L62" s="32">
        <f t="shared" si="6"/>
        <v>34.196891191709845</v>
      </c>
      <c r="M62" s="35">
        <v>104</v>
      </c>
      <c r="N62" s="32">
        <f t="shared" si="7"/>
        <v>53.8860103626943</v>
      </c>
      <c r="O62" s="35">
        <f t="shared" si="38"/>
        <v>23</v>
      </c>
      <c r="P62" s="32">
        <f t="shared" si="8"/>
        <v>11.917098445595855</v>
      </c>
      <c r="Q62" s="35">
        <v>3</v>
      </c>
      <c r="R62" s="32">
        <f t="shared" si="9"/>
        <v>13.043478260869565</v>
      </c>
      <c r="S62" s="35">
        <v>18</v>
      </c>
      <c r="T62" s="32">
        <f t="shared" si="10"/>
        <v>9.3264248704663206</v>
      </c>
      <c r="U62" s="35">
        <v>17</v>
      </c>
      <c r="V62" s="32">
        <f t="shared" si="11"/>
        <v>8.8082901554404138</v>
      </c>
      <c r="W62" s="35">
        <v>0</v>
      </c>
      <c r="X62" s="32">
        <f t="shared" si="12"/>
        <v>0</v>
      </c>
      <c r="Y62" s="35">
        <v>15</v>
      </c>
      <c r="Z62" s="32">
        <f t="shared" si="13"/>
        <v>7.7720207253886011</v>
      </c>
      <c r="AA62" s="35">
        <v>1</v>
      </c>
      <c r="AB62" s="32">
        <f t="shared" si="14"/>
        <v>0.5181347150259068</v>
      </c>
      <c r="AC62" s="32">
        <f t="shared" si="15"/>
        <v>6.666666666666667</v>
      </c>
      <c r="AD62" s="35">
        <v>21</v>
      </c>
      <c r="AE62" s="32">
        <f t="shared" si="16"/>
        <v>10.880829015544041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391</v>
      </c>
      <c r="D63" s="35">
        <v>367</v>
      </c>
      <c r="E63" s="32">
        <f t="shared" si="2"/>
        <v>93.861892583120209</v>
      </c>
      <c r="F63" s="35">
        <v>5</v>
      </c>
      <c r="G63" s="32">
        <f t="shared" si="3"/>
        <v>1.3623978201634876</v>
      </c>
      <c r="H63" s="106">
        <f t="shared" si="0"/>
        <v>324</v>
      </c>
      <c r="I63" s="32">
        <f t="shared" si="4"/>
        <v>88.283378746594011</v>
      </c>
      <c r="J63" s="32">
        <f t="shared" si="5"/>
        <v>82.864450127877248</v>
      </c>
      <c r="K63" s="35">
        <v>113</v>
      </c>
      <c r="L63" s="32">
        <f t="shared" si="6"/>
        <v>30.790190735694821</v>
      </c>
      <c r="M63" s="35">
        <v>211</v>
      </c>
      <c r="N63" s="32">
        <f t="shared" si="7"/>
        <v>57.493188010899189</v>
      </c>
      <c r="O63" s="35">
        <f t="shared" si="38"/>
        <v>43</v>
      </c>
      <c r="P63" s="32">
        <f t="shared" si="8"/>
        <v>11.716621253405995</v>
      </c>
      <c r="Q63" s="35">
        <v>6</v>
      </c>
      <c r="R63" s="32">
        <f t="shared" si="9"/>
        <v>13.953488372093023</v>
      </c>
      <c r="S63" s="35">
        <v>16</v>
      </c>
      <c r="T63" s="32">
        <f t="shared" si="10"/>
        <v>4.3596730245231603</v>
      </c>
      <c r="U63" s="35">
        <v>54</v>
      </c>
      <c r="V63" s="32">
        <f t="shared" si="11"/>
        <v>14.713896457765669</v>
      </c>
      <c r="W63" s="35">
        <v>30</v>
      </c>
      <c r="X63" s="32">
        <f t="shared" si="12"/>
        <v>8.1743869209809272</v>
      </c>
      <c r="Y63" s="35">
        <v>28</v>
      </c>
      <c r="Z63" s="32">
        <f t="shared" si="13"/>
        <v>7.6294277929155312</v>
      </c>
      <c r="AA63" s="35">
        <v>2</v>
      </c>
      <c r="AB63" s="32">
        <f t="shared" si="14"/>
        <v>0.54495912806539504</v>
      </c>
      <c r="AC63" s="32">
        <f t="shared" si="15"/>
        <v>7.1428571428571423</v>
      </c>
      <c r="AD63" s="35">
        <v>29</v>
      </c>
      <c r="AE63" s="32">
        <f t="shared" si="16"/>
        <v>7.9019073569482288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70</v>
      </c>
      <c r="D64" s="10">
        <f>SUM(D65:D71)</f>
        <v>72</v>
      </c>
      <c r="E64" s="43">
        <f>IF(C64=0,0,D64/C64*100)</f>
        <v>102.85714285714285</v>
      </c>
      <c r="F64" s="10">
        <f>SUM(F65:F71)</f>
        <v>1</v>
      </c>
      <c r="G64" s="43">
        <f>IF(D64=0,0,F64/D64*100)</f>
        <v>1.3888888888888888</v>
      </c>
      <c r="H64" s="61">
        <f>SUM(H65:H71)</f>
        <v>64</v>
      </c>
      <c r="I64" s="43">
        <f>IF(D64=0,0,H64/D64*100)</f>
        <v>88.888888888888886</v>
      </c>
      <c r="J64" s="43">
        <f>IF(C64=0,0,H64/C64*100)</f>
        <v>91.428571428571431</v>
      </c>
      <c r="K64" s="10">
        <f>SUM(K65:K71)</f>
        <v>20</v>
      </c>
      <c r="L64" s="43">
        <f>IF(D64=0,0,K64/D64*100)</f>
        <v>27.777777777777779</v>
      </c>
      <c r="M64" s="10">
        <f>SUM(M65:M71)</f>
        <v>44</v>
      </c>
      <c r="N64" s="43">
        <f>IF(D64=0,0,M64/D64*100)</f>
        <v>61.111111111111114</v>
      </c>
      <c r="O64" s="10">
        <f>SUM(O65:O71)</f>
        <v>8</v>
      </c>
      <c r="P64" s="43">
        <f>IF(D64=0,0,O64/D64*100)</f>
        <v>11.111111111111111</v>
      </c>
      <c r="Q64" s="10">
        <f>SUM(Q65:Q71)</f>
        <v>4</v>
      </c>
      <c r="R64" s="43">
        <f t="shared" si="9"/>
        <v>50</v>
      </c>
      <c r="S64" s="10">
        <f>SUM(S65:S71)</f>
        <v>8</v>
      </c>
      <c r="T64" s="43">
        <f>IF(D64=0,0,S64/D64*100)</f>
        <v>11.111111111111111</v>
      </c>
      <c r="U64" s="10">
        <f>SUM(U65:U71)</f>
        <v>38</v>
      </c>
      <c r="V64" s="43">
        <f t="shared" si="11"/>
        <v>52.777777777777779</v>
      </c>
      <c r="W64" s="10">
        <f>SUM(W65:W71)</f>
        <v>0</v>
      </c>
      <c r="X64" s="43">
        <f>IF(D64=0,0,W64/D64*100)</f>
        <v>0</v>
      </c>
      <c r="Y64" s="10">
        <f>SUM(Y65:Y71)</f>
        <v>2</v>
      </c>
      <c r="Z64" s="43">
        <f>IF(D64=0,0,Y64/D64*100)</f>
        <v>2.7777777777777777</v>
      </c>
      <c r="AA64" s="10">
        <f>SUM(AA65:AA71)</f>
        <v>0</v>
      </c>
      <c r="AB64" s="43">
        <f>IF(D64=0,0,AA64/D64*100)</f>
        <v>0</v>
      </c>
      <c r="AC64" s="43">
        <f>IF(Y64=0,0,AA64/Y64*100)</f>
        <v>0</v>
      </c>
      <c r="AD64" s="10">
        <f>SUM(AD65:AD71)</f>
        <v>6</v>
      </c>
      <c r="AE64" s="43">
        <f t="shared" si="16"/>
        <v>8.3333333333333321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2</v>
      </c>
      <c r="D65" s="35">
        <v>2</v>
      </c>
      <c r="E65" s="32">
        <f t="shared" si="2"/>
        <v>100</v>
      </c>
      <c r="F65" s="35">
        <v>0</v>
      </c>
      <c r="G65" s="32">
        <f t="shared" si="3"/>
        <v>0</v>
      </c>
      <c r="H65" s="106">
        <f t="shared" si="0"/>
        <v>2</v>
      </c>
      <c r="I65" s="32">
        <f t="shared" si="4"/>
        <v>100</v>
      </c>
      <c r="J65" s="32">
        <f t="shared" si="5"/>
        <v>100</v>
      </c>
      <c r="K65" s="35">
        <v>0</v>
      </c>
      <c r="L65" s="32">
        <f t="shared" si="6"/>
        <v>0</v>
      </c>
      <c r="M65" s="35">
        <v>2</v>
      </c>
      <c r="N65" s="32">
        <f t="shared" si="7"/>
        <v>100</v>
      </c>
      <c r="O65" s="35">
        <f t="shared" ref="O65:O71" si="56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0</v>
      </c>
      <c r="T65" s="32">
        <f t="shared" si="10"/>
        <v>0</v>
      </c>
      <c r="U65" s="35">
        <v>2</v>
      </c>
      <c r="V65" s="32">
        <f t="shared" si="11"/>
        <v>100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0</v>
      </c>
      <c r="D66" s="35">
        <v>0</v>
      </c>
      <c r="E66" s="32">
        <f t="shared" si="2"/>
        <v>0</v>
      </c>
      <c r="F66" s="35">
        <v>0</v>
      </c>
      <c r="G66" s="32">
        <f t="shared" si="3"/>
        <v>0</v>
      </c>
      <c r="H66" s="106">
        <f t="shared" si="0"/>
        <v>0</v>
      </c>
      <c r="I66" s="32">
        <f t="shared" si="4"/>
        <v>0</v>
      </c>
      <c r="J66" s="32">
        <f t="shared" si="5"/>
        <v>0</v>
      </c>
      <c r="K66" s="35">
        <v>0</v>
      </c>
      <c r="L66" s="32">
        <f t="shared" si="6"/>
        <v>0</v>
      </c>
      <c r="M66" s="35">
        <v>0</v>
      </c>
      <c r="N66" s="32">
        <f t="shared" si="7"/>
        <v>0</v>
      </c>
      <c r="O66" s="35">
        <f t="shared" si="56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24</v>
      </c>
      <c r="D67" s="35">
        <v>21</v>
      </c>
      <c r="E67" s="32">
        <f t="shared" si="2"/>
        <v>87.5</v>
      </c>
      <c r="F67" s="35">
        <v>0</v>
      </c>
      <c r="G67" s="32">
        <f t="shared" si="3"/>
        <v>0</v>
      </c>
      <c r="H67" s="106">
        <f t="shared" si="0"/>
        <v>21</v>
      </c>
      <c r="I67" s="32">
        <f t="shared" si="4"/>
        <v>100</v>
      </c>
      <c r="J67" s="32">
        <f t="shared" si="5"/>
        <v>87.5</v>
      </c>
      <c r="K67" s="35">
        <v>11</v>
      </c>
      <c r="L67" s="32">
        <f t="shared" si="6"/>
        <v>52.380952380952387</v>
      </c>
      <c r="M67" s="35">
        <v>10</v>
      </c>
      <c r="N67" s="32">
        <f t="shared" si="7"/>
        <v>47.619047619047613</v>
      </c>
      <c r="O67" s="35">
        <f t="shared" si="56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0</v>
      </c>
      <c r="T67" s="32">
        <f t="shared" si="10"/>
        <v>0</v>
      </c>
      <c r="U67" s="35">
        <v>11</v>
      </c>
      <c r="V67" s="32">
        <f t="shared" si="11"/>
        <v>52.380952380952387</v>
      </c>
      <c r="W67" s="35">
        <v>0</v>
      </c>
      <c r="X67" s="32">
        <f t="shared" si="12"/>
        <v>0</v>
      </c>
      <c r="Y67" s="35">
        <v>0</v>
      </c>
      <c r="Z67" s="32">
        <f t="shared" si="13"/>
        <v>0</v>
      </c>
      <c r="AA67" s="35">
        <v>0</v>
      </c>
      <c r="AB67" s="32">
        <f t="shared" si="14"/>
        <v>0</v>
      </c>
      <c r="AC67" s="32">
        <f t="shared" si="15"/>
        <v>0</v>
      </c>
      <c r="AD67" s="35">
        <v>3</v>
      </c>
      <c r="AE67" s="32">
        <f t="shared" si="16"/>
        <v>14.285714285714285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44</v>
      </c>
      <c r="D68" s="35">
        <v>44</v>
      </c>
      <c r="E68" s="32">
        <f t="shared" si="2"/>
        <v>100</v>
      </c>
      <c r="F68" s="35">
        <v>1</v>
      </c>
      <c r="G68" s="32">
        <f t="shared" si="3"/>
        <v>2.2727272727272729</v>
      </c>
      <c r="H68" s="106">
        <f t="shared" si="0"/>
        <v>40</v>
      </c>
      <c r="I68" s="32">
        <f t="shared" si="4"/>
        <v>90.909090909090907</v>
      </c>
      <c r="J68" s="32">
        <f t="shared" si="5"/>
        <v>90.909090909090907</v>
      </c>
      <c r="K68" s="35">
        <v>8</v>
      </c>
      <c r="L68" s="32">
        <f t="shared" si="6"/>
        <v>18.181818181818183</v>
      </c>
      <c r="M68" s="35">
        <v>32</v>
      </c>
      <c r="N68" s="32">
        <f t="shared" si="7"/>
        <v>72.727272727272734</v>
      </c>
      <c r="O68" s="35">
        <f t="shared" si="56"/>
        <v>4</v>
      </c>
      <c r="P68" s="32">
        <f t="shared" si="8"/>
        <v>9.0909090909090917</v>
      </c>
      <c r="Q68" s="35">
        <v>0</v>
      </c>
      <c r="R68" s="32">
        <f t="shared" si="9"/>
        <v>0</v>
      </c>
      <c r="S68" s="35">
        <v>6</v>
      </c>
      <c r="T68" s="32">
        <f t="shared" si="10"/>
        <v>13.636363636363635</v>
      </c>
      <c r="U68" s="35">
        <v>25</v>
      </c>
      <c r="V68" s="32">
        <f t="shared" si="11"/>
        <v>56.81818181818182</v>
      </c>
      <c r="W68" s="35">
        <v>0</v>
      </c>
      <c r="X68" s="32">
        <f t="shared" si="12"/>
        <v>0</v>
      </c>
      <c r="Y68" s="35">
        <v>2</v>
      </c>
      <c r="Z68" s="32">
        <f t="shared" si="13"/>
        <v>4.5454545454545459</v>
      </c>
      <c r="AA68" s="35">
        <v>0</v>
      </c>
      <c r="AB68" s="32">
        <f t="shared" si="14"/>
        <v>0</v>
      </c>
      <c r="AC68" s="32">
        <f t="shared" si="15"/>
        <v>0</v>
      </c>
      <c r="AD68" s="35">
        <v>3</v>
      </c>
      <c r="AE68" s="32">
        <f t="shared" si="16"/>
        <v>6.8181818181818175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5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1</v>
      </c>
      <c r="I69" s="32">
        <f t="shared" si="4"/>
        <v>20</v>
      </c>
      <c r="J69" s="32">
        <f t="shared" si="5"/>
        <v>0</v>
      </c>
      <c r="K69" s="35">
        <v>1</v>
      </c>
      <c r="L69" s="32">
        <f t="shared" si="6"/>
        <v>20</v>
      </c>
      <c r="M69" s="35">
        <v>0</v>
      </c>
      <c r="N69" s="32">
        <f t="shared" si="7"/>
        <v>0</v>
      </c>
      <c r="O69" s="35">
        <f t="shared" si="56"/>
        <v>4</v>
      </c>
      <c r="P69" s="32">
        <f t="shared" si="8"/>
        <v>80</v>
      </c>
      <c r="Q69" s="35">
        <v>4</v>
      </c>
      <c r="R69" s="32">
        <f t="shared" si="9"/>
        <v>100</v>
      </c>
      <c r="S69" s="35">
        <v>2</v>
      </c>
      <c r="T69" s="32">
        <f t="shared" si="10"/>
        <v>40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0</v>
      </c>
      <c r="D70" s="35">
        <v>0</v>
      </c>
      <c r="E70" s="32">
        <f t="shared" si="2"/>
        <v>0</v>
      </c>
      <c r="F70" s="35">
        <v>0</v>
      </c>
      <c r="G70" s="32">
        <f t="shared" si="3"/>
        <v>0</v>
      </c>
      <c r="H70" s="106">
        <f t="shared" si="0"/>
        <v>0</v>
      </c>
      <c r="I70" s="32">
        <f t="shared" si="4"/>
        <v>0</v>
      </c>
      <c r="J70" s="32">
        <f t="shared" si="5"/>
        <v>0</v>
      </c>
      <c r="K70" s="35">
        <v>0</v>
      </c>
      <c r="L70" s="32">
        <f t="shared" si="6"/>
        <v>0</v>
      </c>
      <c r="M70" s="35">
        <v>0</v>
      </c>
      <c r="N70" s="32">
        <f t="shared" si="7"/>
        <v>0</v>
      </c>
      <c r="O70" s="35">
        <f t="shared" si="56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0</v>
      </c>
      <c r="D71" s="35">
        <v>0</v>
      </c>
      <c r="E71" s="32">
        <f t="shared" si="2"/>
        <v>0</v>
      </c>
      <c r="F71" s="35">
        <v>0</v>
      </c>
      <c r="G71" s="32">
        <f t="shared" si="3"/>
        <v>0</v>
      </c>
      <c r="H71" s="106">
        <f t="shared" si="0"/>
        <v>0</v>
      </c>
      <c r="I71" s="32">
        <f t="shared" si="4"/>
        <v>0</v>
      </c>
      <c r="J71" s="32">
        <f t="shared" si="5"/>
        <v>0</v>
      </c>
      <c r="K71" s="35">
        <v>0</v>
      </c>
      <c r="L71" s="32">
        <f t="shared" si="6"/>
        <v>0</v>
      </c>
      <c r="M71" s="35">
        <v>0</v>
      </c>
      <c r="N71" s="32">
        <f t="shared" si="7"/>
        <v>0</v>
      </c>
      <c r="O71" s="35">
        <f t="shared" si="56"/>
        <v>0</v>
      </c>
      <c r="P71" s="32">
        <f t="shared" si="8"/>
        <v>0</v>
      </c>
      <c r="Q71" s="35">
        <v>0</v>
      </c>
      <c r="R71" s="32">
        <f t="shared" si="9"/>
        <v>0</v>
      </c>
      <c r="S71" s="35">
        <v>0</v>
      </c>
      <c r="T71" s="32">
        <f t="shared" si="10"/>
        <v>0</v>
      </c>
      <c r="U71" s="35">
        <v>0</v>
      </c>
      <c r="V71" s="32">
        <f t="shared" si="11"/>
        <v>0</v>
      </c>
      <c r="W71" s="35">
        <v>0</v>
      </c>
      <c r="X71" s="32">
        <f t="shared" si="12"/>
        <v>0</v>
      </c>
      <c r="Y71" s="35">
        <v>0</v>
      </c>
      <c r="Z71" s="32">
        <f t="shared" si="13"/>
        <v>0</v>
      </c>
      <c r="AA71" s="35">
        <v>0</v>
      </c>
      <c r="AB71" s="32">
        <f t="shared" si="14"/>
        <v>0</v>
      </c>
      <c r="AC71" s="32">
        <f t="shared" si="15"/>
        <v>0</v>
      </c>
      <c r="AD71" s="35">
        <v>0</v>
      </c>
      <c r="AE71" s="32">
        <f t="shared" si="16"/>
        <v>0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623</v>
      </c>
      <c r="D72" s="10">
        <f>SUM(D73:D78)</f>
        <v>550</v>
      </c>
      <c r="E72" s="43">
        <f t="shared" si="2"/>
        <v>88.282504012841088</v>
      </c>
      <c r="F72" s="10">
        <f>SUM(F73:F78)</f>
        <v>10</v>
      </c>
      <c r="G72" s="43">
        <f t="shared" si="3"/>
        <v>1.8181818181818181</v>
      </c>
      <c r="H72" s="61">
        <f>SUM(H73:H78)</f>
        <v>426</v>
      </c>
      <c r="I72" s="43">
        <f>IF(D72=0,0,H72/D72*100)</f>
        <v>77.454545454545453</v>
      </c>
      <c r="J72" s="43">
        <f>IF(C72=0,0,H72/C72*100)</f>
        <v>68.378812199036915</v>
      </c>
      <c r="K72" s="10">
        <f>SUM(K73:K78)</f>
        <v>93</v>
      </c>
      <c r="L72" s="43">
        <f t="shared" si="6"/>
        <v>16.90909090909091</v>
      </c>
      <c r="M72" s="10">
        <f>SUM(M73:M78)</f>
        <v>333</v>
      </c>
      <c r="N72" s="43">
        <f>IF(D72=0,0,M72/D72*100)</f>
        <v>60.545454545454547</v>
      </c>
      <c r="O72" s="10">
        <f>SUM(O73:O78)</f>
        <v>124</v>
      </c>
      <c r="P72" s="43">
        <f>IF(D72=0,0,O72/D72*100)</f>
        <v>22.545454545454547</v>
      </c>
      <c r="Q72" s="10">
        <f>SUM(Q73:Q78)</f>
        <v>18</v>
      </c>
      <c r="R72" s="43">
        <f t="shared" si="9"/>
        <v>14.516129032258066</v>
      </c>
      <c r="S72" s="10">
        <f>SUM(S73:S78)</f>
        <v>73</v>
      </c>
      <c r="T72" s="43">
        <f>IF(D72=0,0,S72/D72*100)</f>
        <v>13.272727272727272</v>
      </c>
      <c r="U72" s="10">
        <f>SUM(U73:U78)</f>
        <v>43</v>
      </c>
      <c r="V72" s="43">
        <f t="shared" si="11"/>
        <v>7.8181818181818183</v>
      </c>
      <c r="W72" s="10">
        <f>SUM(W73:W78)</f>
        <v>38</v>
      </c>
      <c r="X72" s="43">
        <f>IF(D72=0,0,W72/D72*100)</f>
        <v>6.9090909090909092</v>
      </c>
      <c r="Y72" s="10">
        <f>SUM(Y73:Y78)</f>
        <v>96</v>
      </c>
      <c r="Z72" s="43">
        <f>IF(D72=0,0,Y72/D72*100)</f>
        <v>17.454545454545457</v>
      </c>
      <c r="AA72" s="10">
        <f>SUM(AA73:AA78)</f>
        <v>3</v>
      </c>
      <c r="AB72" s="43">
        <f>IF(D72=0,0,AA72/D72*100)</f>
        <v>0.54545454545454553</v>
      </c>
      <c r="AC72" s="43">
        <f>IF(Y72=0,0,AA72/Y72*100)</f>
        <v>3.125</v>
      </c>
      <c r="AD72" s="10">
        <f>SUM(AD73:AD78)</f>
        <v>91</v>
      </c>
      <c r="AE72" s="43">
        <f t="shared" si="16"/>
        <v>16.545454545454547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81</v>
      </c>
      <c r="D73" s="35">
        <v>75</v>
      </c>
      <c r="E73" s="32">
        <f t="shared" si="2"/>
        <v>92.592592592592595</v>
      </c>
      <c r="F73" s="35">
        <v>0</v>
      </c>
      <c r="G73" s="32">
        <f t="shared" si="3"/>
        <v>0</v>
      </c>
      <c r="H73" s="106">
        <f t="shared" si="0"/>
        <v>67</v>
      </c>
      <c r="I73" s="32">
        <f t="shared" si="4"/>
        <v>89.333333333333329</v>
      </c>
      <c r="J73" s="32">
        <f t="shared" si="5"/>
        <v>82.716049382716051</v>
      </c>
      <c r="K73" s="35">
        <v>8</v>
      </c>
      <c r="L73" s="32">
        <f t="shared" si="6"/>
        <v>10.666666666666668</v>
      </c>
      <c r="M73" s="35">
        <v>59</v>
      </c>
      <c r="N73" s="32">
        <f t="shared" si="7"/>
        <v>78.666666666666657</v>
      </c>
      <c r="O73" s="35">
        <f t="shared" ref="O73:O78" si="57">D73-H73</f>
        <v>8</v>
      </c>
      <c r="P73" s="32">
        <f t="shared" si="8"/>
        <v>10.666666666666668</v>
      </c>
      <c r="Q73" s="35">
        <v>3</v>
      </c>
      <c r="R73" s="32">
        <f t="shared" si="9"/>
        <v>37.5</v>
      </c>
      <c r="S73" s="35">
        <v>5</v>
      </c>
      <c r="T73" s="32">
        <f t="shared" si="10"/>
        <v>6.666666666666667</v>
      </c>
      <c r="U73" s="35">
        <v>4</v>
      </c>
      <c r="V73" s="32">
        <f t="shared" si="11"/>
        <v>5.3333333333333339</v>
      </c>
      <c r="W73" s="35">
        <v>0</v>
      </c>
      <c r="X73" s="32">
        <f t="shared" si="12"/>
        <v>0</v>
      </c>
      <c r="Y73" s="35">
        <v>19</v>
      </c>
      <c r="Z73" s="32">
        <f t="shared" si="13"/>
        <v>25.333333333333336</v>
      </c>
      <c r="AA73" s="35">
        <v>0</v>
      </c>
      <c r="AB73" s="32">
        <f t="shared" si="14"/>
        <v>0</v>
      </c>
      <c r="AC73" s="32">
        <f t="shared" si="15"/>
        <v>0</v>
      </c>
      <c r="AD73" s="35">
        <v>7</v>
      </c>
      <c r="AE73" s="32">
        <f t="shared" si="16"/>
        <v>9.3333333333333339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196</v>
      </c>
      <c r="D74" s="35">
        <v>153</v>
      </c>
      <c r="E74" s="32">
        <f t="shared" si="2"/>
        <v>78.061224489795919</v>
      </c>
      <c r="F74" s="35">
        <v>2</v>
      </c>
      <c r="G74" s="32">
        <f t="shared" si="3"/>
        <v>1.3071895424836601</v>
      </c>
      <c r="H74" s="106">
        <f t="shared" si="0"/>
        <v>109</v>
      </c>
      <c r="I74" s="32">
        <f t="shared" si="4"/>
        <v>71.24183006535948</v>
      </c>
      <c r="J74" s="32">
        <f t="shared" si="5"/>
        <v>55.612244897959187</v>
      </c>
      <c r="K74" s="35">
        <v>26</v>
      </c>
      <c r="L74" s="32">
        <f t="shared" si="6"/>
        <v>16.993464052287582</v>
      </c>
      <c r="M74" s="35">
        <v>83</v>
      </c>
      <c r="N74" s="32">
        <f t="shared" si="7"/>
        <v>54.248366013071895</v>
      </c>
      <c r="O74" s="35">
        <f t="shared" si="57"/>
        <v>44</v>
      </c>
      <c r="P74" s="32">
        <f t="shared" si="8"/>
        <v>28.75816993464052</v>
      </c>
      <c r="Q74" s="35">
        <v>1</v>
      </c>
      <c r="R74" s="32">
        <f t="shared" si="9"/>
        <v>2.2727272727272729</v>
      </c>
      <c r="S74" s="35">
        <v>13</v>
      </c>
      <c r="T74" s="32">
        <f t="shared" si="10"/>
        <v>8.4967320261437909</v>
      </c>
      <c r="U74" s="35">
        <v>13</v>
      </c>
      <c r="V74" s="32">
        <f t="shared" si="11"/>
        <v>8.4967320261437909</v>
      </c>
      <c r="W74" s="35">
        <v>6</v>
      </c>
      <c r="X74" s="32">
        <f t="shared" si="12"/>
        <v>3.9215686274509802</v>
      </c>
      <c r="Y74" s="35">
        <v>24</v>
      </c>
      <c r="Z74" s="32">
        <f t="shared" si="13"/>
        <v>15.686274509803921</v>
      </c>
      <c r="AA74" s="35">
        <v>1</v>
      </c>
      <c r="AB74" s="32">
        <f t="shared" si="14"/>
        <v>0.65359477124183007</v>
      </c>
      <c r="AC74" s="32">
        <f t="shared" si="15"/>
        <v>4.1666666666666661</v>
      </c>
      <c r="AD74" s="35">
        <v>30</v>
      </c>
      <c r="AE74" s="32">
        <f t="shared" si="16"/>
        <v>19.607843137254903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157</v>
      </c>
      <c r="D75" s="35">
        <v>142</v>
      </c>
      <c r="E75" s="32">
        <f t="shared" si="2"/>
        <v>90.445859872611464</v>
      </c>
      <c r="F75" s="35">
        <v>0</v>
      </c>
      <c r="G75" s="32">
        <f t="shared" si="3"/>
        <v>0</v>
      </c>
      <c r="H75" s="106">
        <f t="shared" si="0"/>
        <v>117</v>
      </c>
      <c r="I75" s="32">
        <f t="shared" si="4"/>
        <v>82.394366197183103</v>
      </c>
      <c r="J75" s="32">
        <f t="shared" si="5"/>
        <v>74.522292993630572</v>
      </c>
      <c r="K75" s="35">
        <v>25</v>
      </c>
      <c r="L75" s="32">
        <f t="shared" si="6"/>
        <v>17.6056338028169</v>
      </c>
      <c r="M75" s="35">
        <v>92</v>
      </c>
      <c r="N75" s="32">
        <f t="shared" si="7"/>
        <v>64.788732394366207</v>
      </c>
      <c r="O75" s="35">
        <f t="shared" si="57"/>
        <v>25</v>
      </c>
      <c r="P75" s="32">
        <f t="shared" si="8"/>
        <v>17.6056338028169</v>
      </c>
      <c r="Q75" s="35">
        <v>2</v>
      </c>
      <c r="R75" s="32">
        <f t="shared" si="9"/>
        <v>8</v>
      </c>
      <c r="S75" s="35">
        <v>17</v>
      </c>
      <c r="T75" s="32">
        <f t="shared" si="10"/>
        <v>11.971830985915492</v>
      </c>
      <c r="U75" s="35">
        <v>6</v>
      </c>
      <c r="V75" s="32">
        <f t="shared" si="11"/>
        <v>4.225352112676056</v>
      </c>
      <c r="W75" s="35">
        <v>13</v>
      </c>
      <c r="X75" s="32">
        <f t="shared" si="12"/>
        <v>9.1549295774647899</v>
      </c>
      <c r="Y75" s="35">
        <v>17</v>
      </c>
      <c r="Z75" s="32">
        <f t="shared" si="13"/>
        <v>11.971830985915492</v>
      </c>
      <c r="AA75" s="35">
        <v>1</v>
      </c>
      <c r="AB75" s="32">
        <f t="shared" si="14"/>
        <v>0.70422535211267612</v>
      </c>
      <c r="AC75" s="32">
        <f t="shared" si="15"/>
        <v>5.8823529411764701</v>
      </c>
      <c r="AD75" s="35">
        <v>24</v>
      </c>
      <c r="AE75" s="32">
        <f t="shared" si="16"/>
        <v>16.901408450704224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180</v>
      </c>
      <c r="D76" s="35">
        <v>171</v>
      </c>
      <c r="E76" s="32">
        <f t="shared" si="2"/>
        <v>95</v>
      </c>
      <c r="F76" s="35">
        <v>8</v>
      </c>
      <c r="G76" s="32">
        <f t="shared" si="3"/>
        <v>4.6783625730994149</v>
      </c>
      <c r="H76" s="106">
        <f t="shared" si="0"/>
        <v>127</v>
      </c>
      <c r="I76" s="32">
        <f t="shared" si="4"/>
        <v>74.269005847953224</v>
      </c>
      <c r="J76" s="32">
        <f t="shared" si="5"/>
        <v>70.555555555555557</v>
      </c>
      <c r="K76" s="35">
        <v>33</v>
      </c>
      <c r="L76" s="32">
        <f t="shared" si="6"/>
        <v>19.298245614035086</v>
      </c>
      <c r="M76" s="35">
        <v>94</v>
      </c>
      <c r="N76" s="32">
        <f t="shared" si="7"/>
        <v>54.970760233918128</v>
      </c>
      <c r="O76" s="35">
        <f t="shared" si="57"/>
        <v>44</v>
      </c>
      <c r="P76" s="32">
        <f t="shared" si="8"/>
        <v>25.730994152046783</v>
      </c>
      <c r="Q76" s="35">
        <v>12</v>
      </c>
      <c r="R76" s="32">
        <f t="shared" si="9"/>
        <v>27.27272727272727</v>
      </c>
      <c r="S76" s="35">
        <v>38</v>
      </c>
      <c r="T76" s="32">
        <f t="shared" si="10"/>
        <v>22.222222222222221</v>
      </c>
      <c r="U76" s="35">
        <v>18</v>
      </c>
      <c r="V76" s="32">
        <f t="shared" si="11"/>
        <v>10.526315789473683</v>
      </c>
      <c r="W76" s="35">
        <v>19</v>
      </c>
      <c r="X76" s="32">
        <f t="shared" si="12"/>
        <v>11.111111111111111</v>
      </c>
      <c r="Y76" s="35">
        <v>36</v>
      </c>
      <c r="Z76" s="32">
        <f t="shared" si="13"/>
        <v>21.052631578947366</v>
      </c>
      <c r="AA76" s="35">
        <v>1</v>
      </c>
      <c r="AB76" s="32">
        <f t="shared" si="14"/>
        <v>0.58479532163742687</v>
      </c>
      <c r="AC76" s="32">
        <f t="shared" si="15"/>
        <v>2.7777777777777777</v>
      </c>
      <c r="AD76" s="35">
        <v>30</v>
      </c>
      <c r="AE76" s="32">
        <f t="shared" si="16"/>
        <v>17.543859649122805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0</v>
      </c>
      <c r="D77" s="35">
        <v>0</v>
      </c>
      <c r="E77" s="32">
        <f t="shared" si="2"/>
        <v>0</v>
      </c>
      <c r="F77" s="35">
        <v>0</v>
      </c>
      <c r="G77" s="32">
        <f t="shared" si="3"/>
        <v>0</v>
      </c>
      <c r="H77" s="106">
        <f t="shared" si="0"/>
        <v>0</v>
      </c>
      <c r="I77" s="32">
        <f t="shared" si="4"/>
        <v>0</v>
      </c>
      <c r="J77" s="32">
        <f t="shared" si="5"/>
        <v>0</v>
      </c>
      <c r="K77" s="35">
        <v>0</v>
      </c>
      <c r="L77" s="32">
        <f t="shared" si="6"/>
        <v>0</v>
      </c>
      <c r="M77" s="35">
        <v>0</v>
      </c>
      <c r="N77" s="32">
        <f t="shared" si="7"/>
        <v>0</v>
      </c>
      <c r="O77" s="35">
        <f t="shared" si="57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0</v>
      </c>
      <c r="Z77" s="32">
        <f t="shared" si="13"/>
        <v>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0</v>
      </c>
      <c r="AE77" s="32">
        <f t="shared" si="16"/>
        <v>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9</v>
      </c>
      <c r="D78" s="35">
        <v>9</v>
      </c>
      <c r="E78" s="32">
        <f t="shared" si="2"/>
        <v>100</v>
      </c>
      <c r="F78" s="35">
        <v>0</v>
      </c>
      <c r="G78" s="32">
        <f t="shared" si="3"/>
        <v>0</v>
      </c>
      <c r="H78" s="106">
        <f t="shared" si="0"/>
        <v>6</v>
      </c>
      <c r="I78" s="32">
        <f t="shared" si="4"/>
        <v>66.666666666666657</v>
      </c>
      <c r="J78" s="32">
        <f t="shared" si="5"/>
        <v>66.666666666666657</v>
      </c>
      <c r="K78" s="35">
        <v>1</v>
      </c>
      <c r="L78" s="32">
        <f t="shared" si="6"/>
        <v>11.111111111111111</v>
      </c>
      <c r="M78" s="35">
        <v>5</v>
      </c>
      <c r="N78" s="32">
        <f t="shared" si="7"/>
        <v>55.555555555555557</v>
      </c>
      <c r="O78" s="35">
        <f t="shared" si="57"/>
        <v>3</v>
      </c>
      <c r="P78" s="32">
        <f t="shared" si="8"/>
        <v>33.333333333333329</v>
      </c>
      <c r="Q78" s="35">
        <v>0</v>
      </c>
      <c r="R78" s="32">
        <f t="shared" si="9"/>
        <v>0</v>
      </c>
      <c r="S78" s="35">
        <v>0</v>
      </c>
      <c r="T78" s="32">
        <f t="shared" si="10"/>
        <v>0</v>
      </c>
      <c r="U78" s="35">
        <v>2</v>
      </c>
      <c r="V78" s="32">
        <f t="shared" si="11"/>
        <v>22.222222222222221</v>
      </c>
      <c r="W78" s="35">
        <v>0</v>
      </c>
      <c r="X78" s="32">
        <f t="shared" si="12"/>
        <v>0</v>
      </c>
      <c r="Y78" s="35">
        <v>0</v>
      </c>
      <c r="Z78" s="32">
        <f t="shared" si="13"/>
        <v>0</v>
      </c>
      <c r="AA78" s="35">
        <v>0</v>
      </c>
      <c r="AB78" s="32">
        <f t="shared" si="14"/>
        <v>0</v>
      </c>
      <c r="AC78" s="32">
        <f t="shared" si="15"/>
        <v>0</v>
      </c>
      <c r="AD78" s="35">
        <v>0</v>
      </c>
      <c r="AE78" s="32">
        <f t="shared" si="16"/>
        <v>0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1257</v>
      </c>
      <c r="D79" s="10">
        <f>SUM(D80:D89)</f>
        <v>1121</v>
      </c>
      <c r="E79" s="43">
        <f>IF(C79=0,0,D79/C79*100)</f>
        <v>89.180588703261733</v>
      </c>
      <c r="F79" s="10">
        <f>SUM(F80:F89)</f>
        <v>6</v>
      </c>
      <c r="G79" s="43">
        <f>IF(D79=0,0,F79/D79*100)</f>
        <v>0.53523639607493301</v>
      </c>
      <c r="H79" s="61">
        <f>SUM(H80:H89)</f>
        <v>837</v>
      </c>
      <c r="I79" s="43">
        <f>IF(D79=0,0,H79/D79*100)</f>
        <v>74.665477252453172</v>
      </c>
      <c r="J79" s="43">
        <f>IF(C79=0,0,H79/C79*100)</f>
        <v>66.587112171837703</v>
      </c>
      <c r="K79" s="10">
        <f>SUM(K80:K89)</f>
        <v>170</v>
      </c>
      <c r="L79" s="43">
        <f t="shared" si="6"/>
        <v>15.165031222123105</v>
      </c>
      <c r="M79" s="10">
        <f>SUM(M80:M89)</f>
        <v>667</v>
      </c>
      <c r="N79" s="43">
        <f>IF(D79=0,0,M79/D79*100)</f>
        <v>59.500446030330068</v>
      </c>
      <c r="O79" s="10">
        <f>SUM(O80:O89)</f>
        <v>284</v>
      </c>
      <c r="P79" s="43">
        <f>IF(D79=0,0,O79/D79*100)</f>
        <v>25.334522747546835</v>
      </c>
      <c r="Q79" s="10">
        <f>SUM(Q80:Q89)</f>
        <v>5</v>
      </c>
      <c r="R79" s="43">
        <f t="shared" si="9"/>
        <v>1.7605633802816902</v>
      </c>
      <c r="S79" s="10">
        <f>SUM(S80:S89)</f>
        <v>107</v>
      </c>
      <c r="T79" s="43">
        <f>IF(D79=0,0,S79/D79*100)</f>
        <v>9.5450490633363074</v>
      </c>
      <c r="U79" s="10">
        <f>SUM(U80:U89)</f>
        <v>87</v>
      </c>
      <c r="V79" s="43">
        <f t="shared" si="11"/>
        <v>7.7609277430865289</v>
      </c>
      <c r="W79" s="10">
        <f>SUM(W80:W89)</f>
        <v>50</v>
      </c>
      <c r="X79" s="43">
        <f>IF(D79=0,0,W79/D79*100)</f>
        <v>4.4603033006244424</v>
      </c>
      <c r="Y79" s="10">
        <f>SUM(Y80:Y89)</f>
        <v>167</v>
      </c>
      <c r="Z79" s="43">
        <f>IF(D79=0,0,Y79/D79*100)</f>
        <v>14.897413024085637</v>
      </c>
      <c r="AA79" s="10">
        <f>SUM(AA80:AA89)</f>
        <v>5</v>
      </c>
      <c r="AB79" s="43">
        <f>IF(D79=0,0,AA79/D79*100)</f>
        <v>0.44603033006244425</v>
      </c>
      <c r="AC79" s="43">
        <f>IF(Y79=0,0,AA79/Y79*100)</f>
        <v>2.9940119760479043</v>
      </c>
      <c r="AD79" s="10">
        <f>SUM(AD80:AD89)</f>
        <v>224</v>
      </c>
      <c r="AE79" s="43">
        <f t="shared" si="16"/>
        <v>19.982158786797502</v>
      </c>
      <c r="AF79" s="10">
        <f>SUM(AF80:AF89)</f>
        <v>2</v>
      </c>
      <c r="AG79" s="43">
        <f>IF(D79=0,0,AF79/D79*100)</f>
        <v>0.17841213202497772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12</v>
      </c>
      <c r="D80" s="35">
        <v>12</v>
      </c>
      <c r="E80" s="32">
        <f t="shared" ref="E80:E101" si="58">IF(C80=0,0,D80/C80*100)</f>
        <v>100</v>
      </c>
      <c r="F80" s="35">
        <v>0</v>
      </c>
      <c r="G80" s="32">
        <f t="shared" ref="G80:G101" si="59">IF(D80=0,0,F80/D80*100)</f>
        <v>0</v>
      </c>
      <c r="H80" s="106">
        <f t="shared" ref="H80:H89" si="60">K80+M80</f>
        <v>8</v>
      </c>
      <c r="I80" s="32">
        <f t="shared" ref="I80:I101" si="61">IF(D80=0,0,H80/D80*100)</f>
        <v>66.666666666666657</v>
      </c>
      <c r="J80" s="32">
        <f t="shared" ref="J80:J101" si="62">IF(C80=0,0,H80/C80*100)</f>
        <v>66.666666666666657</v>
      </c>
      <c r="K80" s="35">
        <v>0</v>
      </c>
      <c r="L80" s="32">
        <f t="shared" ref="L80:L101" si="63">IF(D80=0,0,K80/D80*100)</f>
        <v>0</v>
      </c>
      <c r="M80" s="35">
        <v>8</v>
      </c>
      <c r="N80" s="32">
        <f t="shared" ref="N80:N101" si="64">IF(D80=0,0,M80/D80*100)</f>
        <v>66.666666666666657</v>
      </c>
      <c r="O80" s="35">
        <f t="shared" ref="O80:O89" si="65">D80-H80</f>
        <v>4</v>
      </c>
      <c r="P80" s="32">
        <f t="shared" ref="P80:P101" si="66">IF(D80=0,0,O80/D80*100)</f>
        <v>33.333333333333329</v>
      </c>
      <c r="Q80" s="35">
        <v>0</v>
      </c>
      <c r="R80" s="32">
        <f t="shared" ref="R80:R101" si="67">IF(O80=0,0,Q80/O80*100)</f>
        <v>0</v>
      </c>
      <c r="S80" s="35">
        <v>1</v>
      </c>
      <c r="T80" s="32">
        <f t="shared" ref="T80:T101" si="68">IF(D80=0,0,S80/D80*100)</f>
        <v>8.3333333333333321</v>
      </c>
      <c r="U80" s="35">
        <v>2</v>
      </c>
      <c r="V80" s="32">
        <f t="shared" ref="V80:V101" si="69">IF(D80=0,0,U80/D80*100)</f>
        <v>16.666666666666664</v>
      </c>
      <c r="W80" s="35">
        <v>0</v>
      </c>
      <c r="X80" s="32">
        <f t="shared" ref="X80:X101" si="70">IF(D80=0,0,W80/D80*100)</f>
        <v>0</v>
      </c>
      <c r="Y80" s="35">
        <v>1</v>
      </c>
      <c r="Z80" s="32">
        <f t="shared" ref="Z80:Z101" si="71">IF(D80=0,0,Y80/D80*100)</f>
        <v>8.3333333333333321</v>
      </c>
      <c r="AA80" s="35">
        <v>0</v>
      </c>
      <c r="AB80" s="32">
        <f t="shared" ref="AB80:AB101" si="72">IF(D80=0,0,AA80/D80*100)</f>
        <v>0</v>
      </c>
      <c r="AC80" s="32">
        <f t="shared" ref="AC80:AC101" si="73">IF(Y80=0,0,AA80/Y80*100)</f>
        <v>0</v>
      </c>
      <c r="AD80" s="35">
        <v>0</v>
      </c>
      <c r="AE80" s="32">
        <f t="shared" ref="AE80:AE101" si="74">IF(D80=0,0,AD80/D80*100)</f>
        <v>0</v>
      </c>
      <c r="AF80" s="35">
        <v>0</v>
      </c>
      <c r="AG80" s="32">
        <f t="shared" ref="AG80:AG101" si="75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9</v>
      </c>
      <c r="D81" s="35">
        <v>9</v>
      </c>
      <c r="E81" s="32">
        <f t="shared" si="58"/>
        <v>100</v>
      </c>
      <c r="F81" s="35">
        <v>0</v>
      </c>
      <c r="G81" s="32">
        <f t="shared" si="59"/>
        <v>0</v>
      </c>
      <c r="H81" s="106">
        <f t="shared" si="60"/>
        <v>8</v>
      </c>
      <c r="I81" s="32">
        <f t="shared" si="61"/>
        <v>88.888888888888886</v>
      </c>
      <c r="J81" s="32">
        <f t="shared" si="62"/>
        <v>88.888888888888886</v>
      </c>
      <c r="K81" s="35">
        <v>0</v>
      </c>
      <c r="L81" s="32">
        <f t="shared" si="63"/>
        <v>0</v>
      </c>
      <c r="M81" s="35">
        <v>8</v>
      </c>
      <c r="N81" s="32">
        <f t="shared" si="64"/>
        <v>88.888888888888886</v>
      </c>
      <c r="O81" s="35">
        <f t="shared" si="65"/>
        <v>1</v>
      </c>
      <c r="P81" s="32">
        <f t="shared" si="66"/>
        <v>11.111111111111111</v>
      </c>
      <c r="Q81" s="35">
        <v>0</v>
      </c>
      <c r="R81" s="32">
        <f t="shared" si="67"/>
        <v>0</v>
      </c>
      <c r="S81" s="35">
        <v>0</v>
      </c>
      <c r="T81" s="32">
        <f t="shared" si="68"/>
        <v>0</v>
      </c>
      <c r="U81" s="35">
        <v>0</v>
      </c>
      <c r="V81" s="32">
        <f t="shared" si="69"/>
        <v>0</v>
      </c>
      <c r="W81" s="35">
        <v>0</v>
      </c>
      <c r="X81" s="32">
        <f t="shared" si="70"/>
        <v>0</v>
      </c>
      <c r="Y81" s="35">
        <v>0</v>
      </c>
      <c r="Z81" s="32">
        <f t="shared" si="71"/>
        <v>0</v>
      </c>
      <c r="AA81" s="35">
        <v>0</v>
      </c>
      <c r="AB81" s="32">
        <f t="shared" si="72"/>
        <v>0</v>
      </c>
      <c r="AC81" s="32">
        <f t="shared" si="73"/>
        <v>0</v>
      </c>
      <c r="AD81" s="35">
        <v>0</v>
      </c>
      <c r="AE81" s="32">
        <f t="shared" si="74"/>
        <v>0</v>
      </c>
      <c r="AF81" s="35">
        <v>0</v>
      </c>
      <c r="AG81" s="32">
        <f t="shared" si="75"/>
        <v>0</v>
      </c>
      <c r="AH81" s="42"/>
      <c r="AI81" s="42"/>
    </row>
    <row r="82" spans="1:35" x14ac:dyDescent="0.25">
      <c r="A82" s="93">
        <f t="shared" ref="A82:A89" si="76">A81+1</f>
        <v>67</v>
      </c>
      <c r="B82" s="96" t="s">
        <v>107</v>
      </c>
      <c r="C82" s="34">
        <v>0</v>
      </c>
      <c r="D82" s="35">
        <v>0</v>
      </c>
      <c r="E82" s="32">
        <f t="shared" si="58"/>
        <v>0</v>
      </c>
      <c r="F82" s="35">
        <v>0</v>
      </c>
      <c r="G82" s="32">
        <f t="shared" si="59"/>
        <v>0</v>
      </c>
      <c r="H82" s="106">
        <f t="shared" si="60"/>
        <v>0</v>
      </c>
      <c r="I82" s="32">
        <f t="shared" si="61"/>
        <v>0</v>
      </c>
      <c r="J82" s="32">
        <f t="shared" si="62"/>
        <v>0</v>
      </c>
      <c r="K82" s="35">
        <v>0</v>
      </c>
      <c r="L82" s="32">
        <f t="shared" si="63"/>
        <v>0</v>
      </c>
      <c r="M82" s="35">
        <v>0</v>
      </c>
      <c r="N82" s="32">
        <f t="shared" si="64"/>
        <v>0</v>
      </c>
      <c r="O82" s="35">
        <f t="shared" si="65"/>
        <v>0</v>
      </c>
      <c r="P82" s="32">
        <f t="shared" si="66"/>
        <v>0</v>
      </c>
      <c r="Q82" s="35">
        <v>0</v>
      </c>
      <c r="R82" s="32">
        <f t="shared" si="67"/>
        <v>0</v>
      </c>
      <c r="S82" s="35">
        <v>0</v>
      </c>
      <c r="T82" s="32">
        <f t="shared" si="68"/>
        <v>0</v>
      </c>
      <c r="U82" s="35">
        <v>0</v>
      </c>
      <c r="V82" s="32">
        <f t="shared" si="69"/>
        <v>0</v>
      </c>
      <c r="W82" s="35">
        <v>0</v>
      </c>
      <c r="X82" s="32">
        <f t="shared" si="70"/>
        <v>0</v>
      </c>
      <c r="Y82" s="35">
        <v>0</v>
      </c>
      <c r="Z82" s="32">
        <f t="shared" si="71"/>
        <v>0</v>
      </c>
      <c r="AA82" s="35">
        <v>0</v>
      </c>
      <c r="AB82" s="32">
        <f t="shared" si="72"/>
        <v>0</v>
      </c>
      <c r="AC82" s="32">
        <f t="shared" si="73"/>
        <v>0</v>
      </c>
      <c r="AD82" s="35">
        <v>0</v>
      </c>
      <c r="AE82" s="32">
        <f t="shared" si="74"/>
        <v>0</v>
      </c>
      <c r="AF82" s="35">
        <v>0</v>
      </c>
      <c r="AG82" s="32">
        <f t="shared" si="75"/>
        <v>0</v>
      </c>
      <c r="AH82" s="42"/>
      <c r="AI82" s="42"/>
    </row>
    <row r="83" spans="1:35" x14ac:dyDescent="0.25">
      <c r="A83" s="93">
        <f t="shared" si="76"/>
        <v>68</v>
      </c>
      <c r="B83" s="96" t="s">
        <v>108</v>
      </c>
      <c r="C83" s="34">
        <v>290</v>
      </c>
      <c r="D83" s="35">
        <v>240</v>
      </c>
      <c r="E83" s="32">
        <f t="shared" si="58"/>
        <v>82.758620689655174</v>
      </c>
      <c r="F83" s="35">
        <v>2</v>
      </c>
      <c r="G83" s="32">
        <f t="shared" si="59"/>
        <v>0.83333333333333337</v>
      </c>
      <c r="H83" s="106">
        <f t="shared" si="60"/>
        <v>180</v>
      </c>
      <c r="I83" s="32">
        <f t="shared" si="61"/>
        <v>75</v>
      </c>
      <c r="J83" s="32">
        <f t="shared" si="62"/>
        <v>62.068965517241381</v>
      </c>
      <c r="K83" s="35">
        <v>27</v>
      </c>
      <c r="L83" s="32">
        <f t="shared" si="63"/>
        <v>11.25</v>
      </c>
      <c r="M83" s="35">
        <v>153</v>
      </c>
      <c r="N83" s="32">
        <f t="shared" si="64"/>
        <v>63.749999999999993</v>
      </c>
      <c r="O83" s="35">
        <f t="shared" si="65"/>
        <v>60</v>
      </c>
      <c r="P83" s="32">
        <f t="shared" si="66"/>
        <v>25</v>
      </c>
      <c r="Q83" s="35">
        <v>0</v>
      </c>
      <c r="R83" s="32">
        <f t="shared" si="67"/>
        <v>0</v>
      </c>
      <c r="S83" s="35">
        <v>24</v>
      </c>
      <c r="T83" s="32">
        <f t="shared" si="68"/>
        <v>10</v>
      </c>
      <c r="U83" s="35">
        <v>19</v>
      </c>
      <c r="V83" s="32">
        <f t="shared" si="69"/>
        <v>7.9166666666666661</v>
      </c>
      <c r="W83" s="35">
        <v>8</v>
      </c>
      <c r="X83" s="32">
        <f t="shared" si="70"/>
        <v>3.3333333333333335</v>
      </c>
      <c r="Y83" s="35">
        <v>41</v>
      </c>
      <c r="Z83" s="32">
        <f t="shared" si="71"/>
        <v>17.083333333333332</v>
      </c>
      <c r="AA83" s="35">
        <v>3</v>
      </c>
      <c r="AB83" s="32">
        <f t="shared" si="72"/>
        <v>1.25</v>
      </c>
      <c r="AC83" s="32">
        <f t="shared" si="73"/>
        <v>7.3170731707317067</v>
      </c>
      <c r="AD83" s="35">
        <v>62</v>
      </c>
      <c r="AE83" s="32">
        <f t="shared" si="74"/>
        <v>25.833333333333336</v>
      </c>
      <c r="AF83" s="35">
        <v>0</v>
      </c>
      <c r="AG83" s="32">
        <f t="shared" si="75"/>
        <v>0</v>
      </c>
      <c r="AH83" s="42"/>
      <c r="AI83" s="42"/>
    </row>
    <row r="84" spans="1:35" x14ac:dyDescent="0.25">
      <c r="A84" s="93">
        <f t="shared" si="76"/>
        <v>69</v>
      </c>
      <c r="B84" s="96" t="s">
        <v>110</v>
      </c>
      <c r="C84" s="34">
        <v>225</v>
      </c>
      <c r="D84" s="35">
        <v>207</v>
      </c>
      <c r="E84" s="32">
        <f t="shared" si="58"/>
        <v>92</v>
      </c>
      <c r="F84" s="35">
        <v>1</v>
      </c>
      <c r="G84" s="32">
        <f t="shared" si="59"/>
        <v>0.48309178743961351</v>
      </c>
      <c r="H84" s="106">
        <f t="shared" si="60"/>
        <v>130</v>
      </c>
      <c r="I84" s="32">
        <f t="shared" si="61"/>
        <v>62.80193236714976</v>
      </c>
      <c r="J84" s="32">
        <f t="shared" si="62"/>
        <v>57.777777777777771</v>
      </c>
      <c r="K84" s="35">
        <v>27</v>
      </c>
      <c r="L84" s="32">
        <f t="shared" si="63"/>
        <v>13.043478260869565</v>
      </c>
      <c r="M84" s="35">
        <v>103</v>
      </c>
      <c r="N84" s="32">
        <f t="shared" si="64"/>
        <v>49.75845410628019</v>
      </c>
      <c r="O84" s="35">
        <f t="shared" si="65"/>
        <v>77</v>
      </c>
      <c r="P84" s="32">
        <f t="shared" si="66"/>
        <v>37.19806763285024</v>
      </c>
      <c r="Q84" s="35">
        <v>0</v>
      </c>
      <c r="R84" s="32">
        <f t="shared" si="67"/>
        <v>0</v>
      </c>
      <c r="S84" s="35">
        <v>26</v>
      </c>
      <c r="T84" s="32">
        <f t="shared" si="68"/>
        <v>12.560386473429952</v>
      </c>
      <c r="U84" s="35">
        <v>16</v>
      </c>
      <c r="V84" s="32">
        <f t="shared" si="69"/>
        <v>7.7294685990338161</v>
      </c>
      <c r="W84" s="35">
        <v>3</v>
      </c>
      <c r="X84" s="32">
        <f t="shared" si="70"/>
        <v>1.4492753623188406</v>
      </c>
      <c r="Y84" s="35">
        <v>28</v>
      </c>
      <c r="Z84" s="32">
        <f t="shared" si="71"/>
        <v>13.526570048309178</v>
      </c>
      <c r="AA84" s="35">
        <v>0</v>
      </c>
      <c r="AB84" s="32">
        <f t="shared" si="72"/>
        <v>0</v>
      </c>
      <c r="AC84" s="32">
        <f t="shared" si="73"/>
        <v>0</v>
      </c>
      <c r="AD84" s="35">
        <v>27</v>
      </c>
      <c r="AE84" s="32">
        <f t="shared" si="74"/>
        <v>13.043478260869565</v>
      </c>
      <c r="AF84" s="35">
        <v>0</v>
      </c>
      <c r="AG84" s="32">
        <f t="shared" si="75"/>
        <v>0</v>
      </c>
      <c r="AH84" s="42"/>
      <c r="AI84" s="42"/>
    </row>
    <row r="85" spans="1:35" x14ac:dyDescent="0.25">
      <c r="A85" s="93">
        <f t="shared" si="76"/>
        <v>70</v>
      </c>
      <c r="B85" s="96" t="s">
        <v>111</v>
      </c>
      <c r="C85" s="34">
        <v>44</v>
      </c>
      <c r="D85" s="35">
        <v>40</v>
      </c>
      <c r="E85" s="32">
        <f t="shared" si="58"/>
        <v>90.909090909090907</v>
      </c>
      <c r="F85" s="35">
        <v>0</v>
      </c>
      <c r="G85" s="32">
        <f t="shared" si="59"/>
        <v>0</v>
      </c>
      <c r="H85" s="106">
        <f t="shared" si="60"/>
        <v>37</v>
      </c>
      <c r="I85" s="32">
        <f t="shared" si="61"/>
        <v>92.5</v>
      </c>
      <c r="J85" s="32">
        <f t="shared" si="62"/>
        <v>84.090909090909093</v>
      </c>
      <c r="K85" s="35">
        <v>15</v>
      </c>
      <c r="L85" s="32">
        <f t="shared" si="63"/>
        <v>37.5</v>
      </c>
      <c r="M85" s="35">
        <v>22</v>
      </c>
      <c r="N85" s="32">
        <f t="shared" si="64"/>
        <v>55.000000000000007</v>
      </c>
      <c r="O85" s="35">
        <f t="shared" si="65"/>
        <v>3</v>
      </c>
      <c r="P85" s="32">
        <f t="shared" si="66"/>
        <v>7.5</v>
      </c>
      <c r="Q85" s="35">
        <v>0</v>
      </c>
      <c r="R85" s="32">
        <f t="shared" si="67"/>
        <v>0</v>
      </c>
      <c r="S85" s="35">
        <v>4</v>
      </c>
      <c r="T85" s="32">
        <f t="shared" si="68"/>
        <v>10</v>
      </c>
      <c r="U85" s="35">
        <v>8</v>
      </c>
      <c r="V85" s="32">
        <f t="shared" si="69"/>
        <v>20</v>
      </c>
      <c r="W85" s="35">
        <v>3</v>
      </c>
      <c r="X85" s="32">
        <f t="shared" si="70"/>
        <v>7.5</v>
      </c>
      <c r="Y85" s="35">
        <v>2</v>
      </c>
      <c r="Z85" s="32">
        <f t="shared" si="71"/>
        <v>5</v>
      </c>
      <c r="AA85" s="35">
        <v>0</v>
      </c>
      <c r="AB85" s="32">
        <f t="shared" si="72"/>
        <v>0</v>
      </c>
      <c r="AC85" s="32">
        <f t="shared" si="73"/>
        <v>0</v>
      </c>
      <c r="AD85" s="35">
        <v>2</v>
      </c>
      <c r="AE85" s="32">
        <f t="shared" si="74"/>
        <v>5</v>
      </c>
      <c r="AF85" s="35">
        <v>0</v>
      </c>
      <c r="AG85" s="32">
        <f t="shared" si="75"/>
        <v>0</v>
      </c>
      <c r="AH85" s="42"/>
      <c r="AI85" s="42"/>
    </row>
    <row r="86" spans="1:35" x14ac:dyDescent="0.25">
      <c r="A86" s="93">
        <f t="shared" si="76"/>
        <v>71</v>
      </c>
      <c r="B86" s="96" t="s">
        <v>112</v>
      </c>
      <c r="C86" s="34">
        <v>119</v>
      </c>
      <c r="D86" s="35">
        <v>105</v>
      </c>
      <c r="E86" s="32">
        <f t="shared" si="58"/>
        <v>88.235294117647058</v>
      </c>
      <c r="F86" s="35">
        <v>0</v>
      </c>
      <c r="G86" s="32">
        <f t="shared" si="59"/>
        <v>0</v>
      </c>
      <c r="H86" s="106">
        <f t="shared" si="60"/>
        <v>90</v>
      </c>
      <c r="I86" s="32">
        <f t="shared" si="61"/>
        <v>85.714285714285708</v>
      </c>
      <c r="J86" s="32">
        <f t="shared" si="62"/>
        <v>75.630252100840337</v>
      </c>
      <c r="K86" s="35">
        <v>30</v>
      </c>
      <c r="L86" s="32">
        <f t="shared" si="63"/>
        <v>28.571428571428569</v>
      </c>
      <c r="M86" s="35">
        <v>60</v>
      </c>
      <c r="N86" s="32">
        <f t="shared" si="64"/>
        <v>57.142857142857139</v>
      </c>
      <c r="O86" s="35">
        <f t="shared" si="65"/>
        <v>15</v>
      </c>
      <c r="P86" s="32">
        <f t="shared" si="66"/>
        <v>14.285714285714285</v>
      </c>
      <c r="Q86" s="35">
        <v>0</v>
      </c>
      <c r="R86" s="32">
        <f t="shared" si="67"/>
        <v>0</v>
      </c>
      <c r="S86" s="35">
        <v>6</v>
      </c>
      <c r="T86" s="32">
        <f t="shared" si="68"/>
        <v>5.7142857142857144</v>
      </c>
      <c r="U86" s="35">
        <v>8</v>
      </c>
      <c r="V86" s="32">
        <f t="shared" si="69"/>
        <v>7.6190476190476195</v>
      </c>
      <c r="W86" s="35">
        <v>2</v>
      </c>
      <c r="X86" s="32">
        <f t="shared" si="70"/>
        <v>1.9047619047619049</v>
      </c>
      <c r="Y86" s="35">
        <v>20</v>
      </c>
      <c r="Z86" s="32">
        <f t="shared" si="71"/>
        <v>19.047619047619047</v>
      </c>
      <c r="AA86" s="35">
        <v>0</v>
      </c>
      <c r="AB86" s="32">
        <f t="shared" si="72"/>
        <v>0</v>
      </c>
      <c r="AC86" s="32">
        <f t="shared" si="73"/>
        <v>0</v>
      </c>
      <c r="AD86" s="35">
        <v>16</v>
      </c>
      <c r="AE86" s="32">
        <f t="shared" si="74"/>
        <v>15.238095238095239</v>
      </c>
      <c r="AF86" s="35">
        <v>0</v>
      </c>
      <c r="AG86" s="32">
        <f t="shared" si="75"/>
        <v>0</v>
      </c>
      <c r="AH86" s="42"/>
      <c r="AI86" s="42"/>
    </row>
    <row r="87" spans="1:35" x14ac:dyDescent="0.25">
      <c r="A87" s="93">
        <f t="shared" si="76"/>
        <v>72</v>
      </c>
      <c r="B87" s="96" t="s">
        <v>113</v>
      </c>
      <c r="C87" s="34">
        <v>204</v>
      </c>
      <c r="D87" s="35">
        <v>171</v>
      </c>
      <c r="E87" s="32">
        <f t="shared" si="58"/>
        <v>83.82352941176471</v>
      </c>
      <c r="F87" s="35">
        <v>1</v>
      </c>
      <c r="G87" s="32">
        <f t="shared" si="59"/>
        <v>0.58479532163742687</v>
      </c>
      <c r="H87" s="106">
        <f t="shared" si="60"/>
        <v>117</v>
      </c>
      <c r="I87" s="32">
        <f t="shared" si="61"/>
        <v>68.421052631578945</v>
      </c>
      <c r="J87" s="32">
        <f t="shared" si="62"/>
        <v>57.352941176470587</v>
      </c>
      <c r="K87" s="35">
        <v>29</v>
      </c>
      <c r="L87" s="32">
        <f t="shared" si="63"/>
        <v>16.959064327485379</v>
      </c>
      <c r="M87" s="35">
        <v>88</v>
      </c>
      <c r="N87" s="32">
        <f t="shared" si="64"/>
        <v>51.461988304093566</v>
      </c>
      <c r="O87" s="35">
        <f t="shared" si="65"/>
        <v>54</v>
      </c>
      <c r="P87" s="32">
        <f t="shared" si="66"/>
        <v>31.578947368421051</v>
      </c>
      <c r="Q87" s="35">
        <v>2</v>
      </c>
      <c r="R87" s="32">
        <f t="shared" si="67"/>
        <v>3.7037037037037033</v>
      </c>
      <c r="S87" s="35">
        <v>10</v>
      </c>
      <c r="T87" s="32">
        <f t="shared" si="68"/>
        <v>5.8479532163742682</v>
      </c>
      <c r="U87" s="35">
        <v>10</v>
      </c>
      <c r="V87" s="32">
        <f t="shared" si="69"/>
        <v>5.8479532163742682</v>
      </c>
      <c r="W87" s="35">
        <v>0</v>
      </c>
      <c r="X87" s="32">
        <f t="shared" si="70"/>
        <v>0</v>
      </c>
      <c r="Y87" s="35">
        <v>37</v>
      </c>
      <c r="Z87" s="32">
        <f t="shared" si="71"/>
        <v>21.637426900584796</v>
      </c>
      <c r="AA87" s="35">
        <v>0</v>
      </c>
      <c r="AB87" s="32">
        <f t="shared" si="72"/>
        <v>0</v>
      </c>
      <c r="AC87" s="32">
        <f t="shared" si="73"/>
        <v>0</v>
      </c>
      <c r="AD87" s="35">
        <v>48</v>
      </c>
      <c r="AE87" s="32">
        <f t="shared" si="74"/>
        <v>28.07017543859649</v>
      </c>
      <c r="AF87" s="35">
        <v>0</v>
      </c>
      <c r="AG87" s="32">
        <f t="shared" si="75"/>
        <v>0</v>
      </c>
      <c r="AH87" s="42"/>
      <c r="AI87" s="42"/>
    </row>
    <row r="88" spans="1:35" x14ac:dyDescent="0.25">
      <c r="A88" s="93">
        <f t="shared" si="76"/>
        <v>73</v>
      </c>
      <c r="B88" s="96" t="s">
        <v>114</v>
      </c>
      <c r="C88" s="34">
        <v>231</v>
      </c>
      <c r="D88" s="35">
        <v>224</v>
      </c>
      <c r="E88" s="32">
        <f t="shared" si="58"/>
        <v>96.969696969696969</v>
      </c>
      <c r="F88" s="35">
        <v>0</v>
      </c>
      <c r="G88" s="32">
        <f t="shared" si="59"/>
        <v>0</v>
      </c>
      <c r="H88" s="106">
        <f t="shared" si="60"/>
        <v>190</v>
      </c>
      <c r="I88" s="32">
        <f t="shared" si="61"/>
        <v>84.821428571428569</v>
      </c>
      <c r="J88" s="32">
        <f t="shared" si="62"/>
        <v>82.251082251082252</v>
      </c>
      <c r="K88" s="35">
        <v>25</v>
      </c>
      <c r="L88" s="32">
        <f t="shared" si="63"/>
        <v>11.160714285714286</v>
      </c>
      <c r="M88" s="35">
        <v>165</v>
      </c>
      <c r="N88" s="32">
        <f t="shared" si="64"/>
        <v>73.660714285714292</v>
      </c>
      <c r="O88" s="35">
        <f t="shared" si="65"/>
        <v>34</v>
      </c>
      <c r="P88" s="32">
        <f t="shared" si="66"/>
        <v>15.178571428571427</v>
      </c>
      <c r="Q88" s="35">
        <v>1</v>
      </c>
      <c r="R88" s="32">
        <f t="shared" si="67"/>
        <v>2.9411764705882351</v>
      </c>
      <c r="S88" s="35">
        <v>23</v>
      </c>
      <c r="T88" s="32">
        <f t="shared" si="68"/>
        <v>10.267857142857142</v>
      </c>
      <c r="U88" s="35">
        <v>13</v>
      </c>
      <c r="V88" s="32">
        <f t="shared" si="69"/>
        <v>5.8035714285714288</v>
      </c>
      <c r="W88" s="35">
        <v>33</v>
      </c>
      <c r="X88" s="32">
        <f t="shared" si="70"/>
        <v>14.732142857142858</v>
      </c>
      <c r="Y88" s="35">
        <v>35</v>
      </c>
      <c r="Z88" s="32">
        <f t="shared" si="71"/>
        <v>15.625</v>
      </c>
      <c r="AA88" s="35">
        <v>0</v>
      </c>
      <c r="AB88" s="32">
        <f t="shared" si="72"/>
        <v>0</v>
      </c>
      <c r="AC88" s="32">
        <f t="shared" si="73"/>
        <v>0</v>
      </c>
      <c r="AD88" s="35">
        <v>64</v>
      </c>
      <c r="AE88" s="32">
        <f t="shared" si="74"/>
        <v>28.571428571428569</v>
      </c>
      <c r="AF88" s="35">
        <v>1</v>
      </c>
      <c r="AG88" s="32">
        <f t="shared" si="75"/>
        <v>0.4464285714285714</v>
      </c>
      <c r="AH88" s="42"/>
      <c r="AI88" s="42"/>
    </row>
    <row r="89" spans="1:35" x14ac:dyDescent="0.25">
      <c r="A89" s="93">
        <f t="shared" si="76"/>
        <v>74</v>
      </c>
      <c r="B89" s="96" t="s">
        <v>115</v>
      </c>
      <c r="C89" s="34">
        <v>123</v>
      </c>
      <c r="D89" s="35">
        <v>113</v>
      </c>
      <c r="E89" s="32">
        <f t="shared" si="58"/>
        <v>91.869918699186996</v>
      </c>
      <c r="F89" s="35">
        <v>2</v>
      </c>
      <c r="G89" s="32">
        <f t="shared" si="59"/>
        <v>1.7699115044247788</v>
      </c>
      <c r="H89" s="106">
        <f t="shared" si="60"/>
        <v>77</v>
      </c>
      <c r="I89" s="32">
        <f t="shared" si="61"/>
        <v>68.141592920353972</v>
      </c>
      <c r="J89" s="32">
        <f t="shared" si="62"/>
        <v>62.601626016260155</v>
      </c>
      <c r="K89" s="35">
        <v>17</v>
      </c>
      <c r="L89" s="32">
        <f t="shared" si="63"/>
        <v>15.044247787610621</v>
      </c>
      <c r="M89" s="35">
        <v>60</v>
      </c>
      <c r="N89" s="32">
        <f t="shared" si="64"/>
        <v>53.097345132743371</v>
      </c>
      <c r="O89" s="35">
        <f t="shared" si="65"/>
        <v>36</v>
      </c>
      <c r="P89" s="32">
        <f t="shared" si="66"/>
        <v>31.858407079646017</v>
      </c>
      <c r="Q89" s="35">
        <v>2</v>
      </c>
      <c r="R89" s="32">
        <f t="shared" si="67"/>
        <v>5.5555555555555554</v>
      </c>
      <c r="S89" s="35">
        <v>13</v>
      </c>
      <c r="T89" s="32">
        <f t="shared" si="68"/>
        <v>11.504424778761061</v>
      </c>
      <c r="U89" s="35">
        <v>11</v>
      </c>
      <c r="V89" s="32">
        <f t="shared" si="69"/>
        <v>9.7345132743362832</v>
      </c>
      <c r="W89" s="35">
        <v>1</v>
      </c>
      <c r="X89" s="32">
        <f t="shared" si="70"/>
        <v>0.88495575221238942</v>
      </c>
      <c r="Y89" s="35">
        <v>3</v>
      </c>
      <c r="Z89" s="32">
        <f t="shared" si="71"/>
        <v>2.6548672566371683</v>
      </c>
      <c r="AA89" s="35">
        <v>2</v>
      </c>
      <c r="AB89" s="32">
        <f t="shared" si="72"/>
        <v>1.7699115044247788</v>
      </c>
      <c r="AC89" s="32">
        <f t="shared" si="73"/>
        <v>66.666666666666657</v>
      </c>
      <c r="AD89" s="35">
        <v>5</v>
      </c>
      <c r="AE89" s="32">
        <f t="shared" si="74"/>
        <v>4.4247787610619467</v>
      </c>
      <c r="AF89" s="35">
        <v>1</v>
      </c>
      <c r="AG89" s="32">
        <f t="shared" si="75"/>
        <v>0.88495575221238942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163</v>
      </c>
      <c r="D90" s="10">
        <f>SUM(D91:D101)</f>
        <v>123</v>
      </c>
      <c r="E90" s="43">
        <f>IF(C90=0,0,D90/C90*100)</f>
        <v>75.460122699386503</v>
      </c>
      <c r="F90" s="10">
        <f>SUM(F91:F101)</f>
        <v>8</v>
      </c>
      <c r="G90" s="43">
        <f>IF(D90=0,0,F90/D90*100)</f>
        <v>6.5040650406504072</v>
      </c>
      <c r="H90" s="61">
        <f>SUM(H91:H101)</f>
        <v>99</v>
      </c>
      <c r="I90" s="43">
        <f>IF(D90=0,0,H90/D90*100)</f>
        <v>80.487804878048792</v>
      </c>
      <c r="J90" s="43">
        <f>IF(C90=0,0,H90/C90*100)</f>
        <v>60.736196319018411</v>
      </c>
      <c r="K90" s="10">
        <f>SUM(K91:K101)</f>
        <v>36</v>
      </c>
      <c r="L90" s="43">
        <f t="shared" si="63"/>
        <v>29.268292682926827</v>
      </c>
      <c r="M90" s="10">
        <f>SUM(M91:M101)</f>
        <v>63</v>
      </c>
      <c r="N90" s="43">
        <f>IF(D90=0,0,M90/D90*100)</f>
        <v>51.219512195121951</v>
      </c>
      <c r="O90" s="10">
        <f>SUM(O91:O101)</f>
        <v>24</v>
      </c>
      <c r="P90" s="43">
        <f>IF(D90=0,0,O90/D90*100)</f>
        <v>19.512195121951219</v>
      </c>
      <c r="Q90" s="10">
        <f>SUM(Q91:Q101)</f>
        <v>2</v>
      </c>
      <c r="R90" s="43">
        <f t="shared" si="67"/>
        <v>8.3333333333333321</v>
      </c>
      <c r="S90" s="10">
        <f>SUM(S91:S101)</f>
        <v>10</v>
      </c>
      <c r="T90" s="43">
        <f>IF(D90=0,0,S90/D90*100)</f>
        <v>8.1300813008130071</v>
      </c>
      <c r="U90" s="10">
        <f>SUM(U91:U101)</f>
        <v>17</v>
      </c>
      <c r="V90" s="43">
        <f t="shared" si="69"/>
        <v>13.821138211382115</v>
      </c>
      <c r="W90" s="10">
        <f>SUM(W91:W101)</f>
        <v>1</v>
      </c>
      <c r="X90" s="43">
        <f>IF(D90=0,0,W90/D90*100)</f>
        <v>0.81300813008130091</v>
      </c>
      <c r="Y90" s="10">
        <f>SUM(Y91:Y101)</f>
        <v>27</v>
      </c>
      <c r="Z90" s="43">
        <f>IF(D90=0,0,Y90/D90*100)</f>
        <v>21.951219512195124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16</v>
      </c>
      <c r="AE90" s="43">
        <f t="shared" si="74"/>
        <v>13.008130081300814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0</v>
      </c>
      <c r="D91" s="35">
        <v>0</v>
      </c>
      <c r="E91" s="32">
        <f t="shared" si="58"/>
        <v>0</v>
      </c>
      <c r="F91" s="35">
        <v>0</v>
      </c>
      <c r="G91" s="32">
        <f t="shared" si="59"/>
        <v>0</v>
      </c>
      <c r="H91" s="106">
        <f t="shared" ref="H91:H101" si="77">K91+M91</f>
        <v>0</v>
      </c>
      <c r="I91" s="32">
        <f t="shared" si="61"/>
        <v>0</v>
      </c>
      <c r="J91" s="32">
        <f t="shared" si="62"/>
        <v>0</v>
      </c>
      <c r="K91" s="35">
        <v>0</v>
      </c>
      <c r="L91" s="32">
        <f t="shared" si="63"/>
        <v>0</v>
      </c>
      <c r="M91" s="35">
        <v>0</v>
      </c>
      <c r="N91" s="32">
        <f t="shared" si="64"/>
        <v>0</v>
      </c>
      <c r="O91" s="35">
        <f t="shared" ref="O91:O101" si="78">D91-H91</f>
        <v>0</v>
      </c>
      <c r="P91" s="32">
        <f t="shared" si="66"/>
        <v>0</v>
      </c>
      <c r="Q91" s="35">
        <v>0</v>
      </c>
      <c r="R91" s="32">
        <f t="shared" si="67"/>
        <v>0</v>
      </c>
      <c r="S91" s="35">
        <v>0</v>
      </c>
      <c r="T91" s="32">
        <f t="shared" si="68"/>
        <v>0</v>
      </c>
      <c r="U91" s="35">
        <v>0</v>
      </c>
      <c r="V91" s="32">
        <f t="shared" si="69"/>
        <v>0</v>
      </c>
      <c r="W91" s="35">
        <v>0</v>
      </c>
      <c r="X91" s="32">
        <f t="shared" si="70"/>
        <v>0</v>
      </c>
      <c r="Y91" s="35">
        <v>0</v>
      </c>
      <c r="Z91" s="32">
        <f t="shared" si="71"/>
        <v>0</v>
      </c>
      <c r="AA91" s="35">
        <v>0</v>
      </c>
      <c r="AB91" s="32">
        <f t="shared" si="72"/>
        <v>0</v>
      </c>
      <c r="AC91" s="32">
        <f t="shared" si="73"/>
        <v>0</v>
      </c>
      <c r="AD91" s="35">
        <v>0</v>
      </c>
      <c r="AE91" s="32">
        <f t="shared" si="74"/>
        <v>0</v>
      </c>
      <c r="AF91" s="35">
        <v>0</v>
      </c>
      <c r="AG91" s="32">
        <f t="shared" si="75"/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18</v>
      </c>
      <c r="D92" s="35">
        <v>15</v>
      </c>
      <c r="E92" s="32">
        <f t="shared" si="58"/>
        <v>83.333333333333343</v>
      </c>
      <c r="F92" s="35">
        <v>1</v>
      </c>
      <c r="G92" s="32">
        <f t="shared" si="59"/>
        <v>6.666666666666667</v>
      </c>
      <c r="H92" s="106">
        <f t="shared" si="77"/>
        <v>12</v>
      </c>
      <c r="I92" s="32">
        <f t="shared" si="61"/>
        <v>80</v>
      </c>
      <c r="J92" s="32">
        <f t="shared" si="62"/>
        <v>66.666666666666657</v>
      </c>
      <c r="K92" s="35">
        <v>1</v>
      </c>
      <c r="L92" s="32">
        <f t="shared" si="63"/>
        <v>6.666666666666667</v>
      </c>
      <c r="M92" s="35">
        <v>11</v>
      </c>
      <c r="N92" s="32">
        <f t="shared" si="64"/>
        <v>73.333333333333329</v>
      </c>
      <c r="O92" s="35">
        <f t="shared" si="78"/>
        <v>3</v>
      </c>
      <c r="P92" s="32">
        <f t="shared" si="66"/>
        <v>20</v>
      </c>
      <c r="Q92" s="35">
        <v>1</v>
      </c>
      <c r="R92" s="32">
        <f t="shared" si="67"/>
        <v>33.333333333333329</v>
      </c>
      <c r="S92" s="35">
        <v>2</v>
      </c>
      <c r="T92" s="32">
        <f t="shared" si="68"/>
        <v>13.333333333333334</v>
      </c>
      <c r="U92" s="35">
        <v>1</v>
      </c>
      <c r="V92" s="32">
        <f t="shared" si="69"/>
        <v>6.666666666666667</v>
      </c>
      <c r="W92" s="35">
        <v>0</v>
      </c>
      <c r="X92" s="32">
        <f t="shared" si="70"/>
        <v>0</v>
      </c>
      <c r="Y92" s="35">
        <v>7</v>
      </c>
      <c r="Z92" s="32">
        <f t="shared" si="71"/>
        <v>46.666666666666664</v>
      </c>
      <c r="AA92" s="35">
        <v>0</v>
      </c>
      <c r="AB92" s="32">
        <f t="shared" si="72"/>
        <v>0</v>
      </c>
      <c r="AC92" s="32">
        <f t="shared" si="73"/>
        <v>0</v>
      </c>
      <c r="AD92" s="35">
        <v>2</v>
      </c>
      <c r="AE92" s="32">
        <f t="shared" si="74"/>
        <v>13.333333333333334</v>
      </c>
      <c r="AF92" s="35">
        <v>0</v>
      </c>
      <c r="AG92" s="32">
        <f t="shared" si="75"/>
        <v>0</v>
      </c>
      <c r="AH92" s="42"/>
      <c r="AI92" s="42"/>
    </row>
    <row r="93" spans="1:35" x14ac:dyDescent="0.25">
      <c r="A93" s="93">
        <f t="shared" ref="A93:A101" si="79">A92+1</f>
        <v>77</v>
      </c>
      <c r="B93" s="96" t="s">
        <v>109</v>
      </c>
      <c r="C93" s="34">
        <v>4</v>
      </c>
      <c r="D93" s="35">
        <v>4</v>
      </c>
      <c r="E93" s="32">
        <f t="shared" si="58"/>
        <v>100</v>
      </c>
      <c r="F93" s="35">
        <v>0</v>
      </c>
      <c r="G93" s="32">
        <f t="shared" si="59"/>
        <v>0</v>
      </c>
      <c r="H93" s="106">
        <f t="shared" si="77"/>
        <v>3</v>
      </c>
      <c r="I93" s="32">
        <f t="shared" si="61"/>
        <v>75</v>
      </c>
      <c r="J93" s="32">
        <f t="shared" si="62"/>
        <v>75</v>
      </c>
      <c r="K93" s="35">
        <v>1</v>
      </c>
      <c r="L93" s="32">
        <f t="shared" si="63"/>
        <v>25</v>
      </c>
      <c r="M93" s="35">
        <v>2</v>
      </c>
      <c r="N93" s="32">
        <f t="shared" si="64"/>
        <v>50</v>
      </c>
      <c r="O93" s="35">
        <f t="shared" si="78"/>
        <v>1</v>
      </c>
      <c r="P93" s="32">
        <f t="shared" si="66"/>
        <v>25</v>
      </c>
      <c r="Q93" s="35">
        <v>0</v>
      </c>
      <c r="R93" s="32">
        <f t="shared" si="67"/>
        <v>0</v>
      </c>
      <c r="S93" s="35">
        <v>0</v>
      </c>
      <c r="T93" s="32">
        <f t="shared" si="68"/>
        <v>0</v>
      </c>
      <c r="U93" s="35">
        <v>1</v>
      </c>
      <c r="V93" s="32">
        <f t="shared" si="69"/>
        <v>25</v>
      </c>
      <c r="W93" s="35">
        <v>0</v>
      </c>
      <c r="X93" s="32">
        <f t="shared" si="70"/>
        <v>0</v>
      </c>
      <c r="Y93" s="35">
        <v>0</v>
      </c>
      <c r="Z93" s="32">
        <f t="shared" si="71"/>
        <v>0</v>
      </c>
      <c r="AA93" s="35">
        <v>0</v>
      </c>
      <c r="AB93" s="32">
        <f t="shared" si="72"/>
        <v>0</v>
      </c>
      <c r="AC93" s="32">
        <f t="shared" si="73"/>
        <v>0</v>
      </c>
      <c r="AD93" s="35">
        <v>2</v>
      </c>
      <c r="AE93" s="32">
        <f t="shared" si="74"/>
        <v>50</v>
      </c>
      <c r="AF93" s="35">
        <v>0</v>
      </c>
      <c r="AG93" s="32">
        <f t="shared" si="75"/>
        <v>0</v>
      </c>
      <c r="AH93" s="42"/>
      <c r="AI93" s="42"/>
    </row>
    <row r="94" spans="1:35" x14ac:dyDescent="0.25">
      <c r="A94" s="93">
        <f t="shared" si="79"/>
        <v>78</v>
      </c>
      <c r="B94" s="96" t="s">
        <v>119</v>
      </c>
      <c r="C94" s="34">
        <v>6</v>
      </c>
      <c r="D94" s="35">
        <v>3</v>
      </c>
      <c r="E94" s="32">
        <f t="shared" si="58"/>
        <v>50</v>
      </c>
      <c r="F94" s="35">
        <v>0</v>
      </c>
      <c r="G94" s="32">
        <f t="shared" si="59"/>
        <v>0</v>
      </c>
      <c r="H94" s="106">
        <f t="shared" si="77"/>
        <v>2</v>
      </c>
      <c r="I94" s="32">
        <f t="shared" si="61"/>
        <v>66.666666666666657</v>
      </c>
      <c r="J94" s="32">
        <f t="shared" si="62"/>
        <v>33.333333333333329</v>
      </c>
      <c r="K94" s="35">
        <v>0</v>
      </c>
      <c r="L94" s="32">
        <f t="shared" si="63"/>
        <v>0</v>
      </c>
      <c r="M94" s="35">
        <v>2</v>
      </c>
      <c r="N94" s="32">
        <f t="shared" si="64"/>
        <v>66.666666666666657</v>
      </c>
      <c r="O94" s="35">
        <f t="shared" si="78"/>
        <v>1</v>
      </c>
      <c r="P94" s="32">
        <f t="shared" si="66"/>
        <v>33.333333333333329</v>
      </c>
      <c r="Q94" s="35">
        <v>0</v>
      </c>
      <c r="R94" s="32">
        <f t="shared" si="67"/>
        <v>0</v>
      </c>
      <c r="S94" s="35">
        <v>1</v>
      </c>
      <c r="T94" s="32">
        <f t="shared" si="68"/>
        <v>33.333333333333329</v>
      </c>
      <c r="U94" s="35">
        <v>0</v>
      </c>
      <c r="V94" s="32">
        <f t="shared" si="69"/>
        <v>0</v>
      </c>
      <c r="W94" s="35">
        <v>0</v>
      </c>
      <c r="X94" s="32">
        <f t="shared" si="70"/>
        <v>0</v>
      </c>
      <c r="Y94" s="35">
        <v>1</v>
      </c>
      <c r="Z94" s="32">
        <f t="shared" si="71"/>
        <v>33.333333333333329</v>
      </c>
      <c r="AA94" s="35">
        <v>0</v>
      </c>
      <c r="AB94" s="32">
        <f t="shared" si="72"/>
        <v>0</v>
      </c>
      <c r="AC94" s="32">
        <f t="shared" si="73"/>
        <v>0</v>
      </c>
      <c r="AD94" s="35">
        <v>2</v>
      </c>
      <c r="AE94" s="32">
        <f t="shared" si="74"/>
        <v>66.666666666666657</v>
      </c>
      <c r="AF94" s="35">
        <v>0</v>
      </c>
      <c r="AG94" s="32">
        <f t="shared" si="75"/>
        <v>0</v>
      </c>
      <c r="AH94" s="42"/>
      <c r="AI94" s="42"/>
    </row>
    <row r="95" spans="1:35" x14ac:dyDescent="0.25">
      <c r="A95" s="93">
        <f t="shared" si="79"/>
        <v>79</v>
      </c>
      <c r="B95" s="96" t="s">
        <v>120</v>
      </c>
      <c r="C95" s="34">
        <v>50</v>
      </c>
      <c r="D95" s="35">
        <v>43</v>
      </c>
      <c r="E95" s="32">
        <f t="shared" si="58"/>
        <v>86</v>
      </c>
      <c r="F95" s="35">
        <v>4</v>
      </c>
      <c r="G95" s="32">
        <f t="shared" si="59"/>
        <v>9.3023255813953494</v>
      </c>
      <c r="H95" s="106">
        <f t="shared" si="77"/>
        <v>41</v>
      </c>
      <c r="I95" s="32">
        <f t="shared" si="61"/>
        <v>95.348837209302332</v>
      </c>
      <c r="J95" s="32">
        <f t="shared" si="62"/>
        <v>82</v>
      </c>
      <c r="K95" s="35">
        <v>14</v>
      </c>
      <c r="L95" s="32">
        <f t="shared" si="63"/>
        <v>32.558139534883722</v>
      </c>
      <c r="M95" s="35">
        <v>27</v>
      </c>
      <c r="N95" s="32">
        <f t="shared" si="64"/>
        <v>62.790697674418603</v>
      </c>
      <c r="O95" s="35">
        <f t="shared" si="78"/>
        <v>2</v>
      </c>
      <c r="P95" s="32">
        <f t="shared" si="66"/>
        <v>4.6511627906976747</v>
      </c>
      <c r="Q95" s="35">
        <v>0</v>
      </c>
      <c r="R95" s="32">
        <f t="shared" si="67"/>
        <v>0</v>
      </c>
      <c r="S95" s="35">
        <v>2</v>
      </c>
      <c r="T95" s="32">
        <f t="shared" si="68"/>
        <v>4.6511627906976747</v>
      </c>
      <c r="U95" s="35">
        <v>8</v>
      </c>
      <c r="V95" s="32">
        <f t="shared" si="69"/>
        <v>18.604651162790699</v>
      </c>
      <c r="W95" s="35">
        <v>1</v>
      </c>
      <c r="X95" s="32">
        <f t="shared" si="70"/>
        <v>2.3255813953488373</v>
      </c>
      <c r="Y95" s="35">
        <v>5</v>
      </c>
      <c r="Z95" s="32">
        <f t="shared" si="71"/>
        <v>11.627906976744185</v>
      </c>
      <c r="AA95" s="35">
        <v>0</v>
      </c>
      <c r="AB95" s="32">
        <f t="shared" si="72"/>
        <v>0</v>
      </c>
      <c r="AC95" s="32">
        <f t="shared" si="73"/>
        <v>0</v>
      </c>
      <c r="AD95" s="35">
        <v>2</v>
      </c>
      <c r="AE95" s="32">
        <f t="shared" si="74"/>
        <v>4.6511627906976747</v>
      </c>
      <c r="AF95" s="35">
        <v>0</v>
      </c>
      <c r="AG95" s="32">
        <f t="shared" si="75"/>
        <v>0</v>
      </c>
      <c r="AH95" s="42"/>
      <c r="AI95" s="42"/>
    </row>
    <row r="96" spans="1:35" x14ac:dyDescent="0.25">
      <c r="A96" s="93">
        <f t="shared" si="79"/>
        <v>80</v>
      </c>
      <c r="B96" s="96" t="s">
        <v>121</v>
      </c>
      <c r="C96" s="34">
        <v>31</v>
      </c>
      <c r="D96" s="35">
        <v>8</v>
      </c>
      <c r="E96" s="32">
        <f t="shared" si="58"/>
        <v>25.806451612903224</v>
      </c>
      <c r="F96" s="35">
        <v>2</v>
      </c>
      <c r="G96" s="32">
        <f t="shared" si="59"/>
        <v>25</v>
      </c>
      <c r="H96" s="106">
        <f t="shared" si="77"/>
        <v>1</v>
      </c>
      <c r="I96" s="32">
        <f t="shared" si="61"/>
        <v>12.5</v>
      </c>
      <c r="J96" s="32">
        <f t="shared" si="62"/>
        <v>3.225806451612903</v>
      </c>
      <c r="K96" s="35">
        <v>0</v>
      </c>
      <c r="L96" s="32">
        <f t="shared" si="63"/>
        <v>0</v>
      </c>
      <c r="M96" s="35">
        <v>1</v>
      </c>
      <c r="N96" s="32">
        <f t="shared" si="64"/>
        <v>12.5</v>
      </c>
      <c r="O96" s="35">
        <f t="shared" si="78"/>
        <v>7</v>
      </c>
      <c r="P96" s="32">
        <f t="shared" si="66"/>
        <v>87.5</v>
      </c>
      <c r="Q96" s="35">
        <v>0</v>
      </c>
      <c r="R96" s="32">
        <f t="shared" si="67"/>
        <v>0</v>
      </c>
      <c r="S96" s="35">
        <v>0</v>
      </c>
      <c r="T96" s="32">
        <f t="shared" si="68"/>
        <v>0</v>
      </c>
      <c r="U96" s="35">
        <v>2</v>
      </c>
      <c r="V96" s="32">
        <f t="shared" si="69"/>
        <v>25</v>
      </c>
      <c r="W96" s="35">
        <v>0</v>
      </c>
      <c r="X96" s="32">
        <f t="shared" si="70"/>
        <v>0</v>
      </c>
      <c r="Y96" s="35">
        <v>8</v>
      </c>
      <c r="Z96" s="32">
        <f t="shared" si="71"/>
        <v>100</v>
      </c>
      <c r="AA96" s="35">
        <v>0</v>
      </c>
      <c r="AB96" s="32">
        <f t="shared" si="72"/>
        <v>0</v>
      </c>
      <c r="AC96" s="32">
        <f t="shared" si="73"/>
        <v>0</v>
      </c>
      <c r="AD96" s="35">
        <v>2</v>
      </c>
      <c r="AE96" s="32">
        <f t="shared" si="74"/>
        <v>25</v>
      </c>
      <c r="AF96" s="35">
        <v>0</v>
      </c>
      <c r="AG96" s="32">
        <f t="shared" si="75"/>
        <v>0</v>
      </c>
      <c r="AH96" s="42"/>
      <c r="AI96" s="42"/>
    </row>
    <row r="97" spans="1:35" x14ac:dyDescent="0.25">
      <c r="A97" s="93">
        <f t="shared" si="79"/>
        <v>81</v>
      </c>
      <c r="B97" s="96" t="s">
        <v>122</v>
      </c>
      <c r="C97" s="34">
        <v>44</v>
      </c>
      <c r="D97" s="35">
        <v>40</v>
      </c>
      <c r="E97" s="32">
        <f t="shared" si="58"/>
        <v>90.909090909090907</v>
      </c>
      <c r="F97" s="35">
        <v>1</v>
      </c>
      <c r="G97" s="32">
        <f t="shared" si="59"/>
        <v>2.5</v>
      </c>
      <c r="H97" s="106">
        <f t="shared" si="77"/>
        <v>31</v>
      </c>
      <c r="I97" s="32">
        <f t="shared" si="61"/>
        <v>77.5</v>
      </c>
      <c r="J97" s="32">
        <f t="shared" si="62"/>
        <v>70.454545454545453</v>
      </c>
      <c r="K97" s="35">
        <v>14</v>
      </c>
      <c r="L97" s="32">
        <f t="shared" si="63"/>
        <v>35</v>
      </c>
      <c r="M97" s="35">
        <v>17</v>
      </c>
      <c r="N97" s="32">
        <f t="shared" si="64"/>
        <v>42.5</v>
      </c>
      <c r="O97" s="35">
        <f t="shared" si="78"/>
        <v>9</v>
      </c>
      <c r="P97" s="32">
        <f t="shared" si="66"/>
        <v>22.5</v>
      </c>
      <c r="Q97" s="35">
        <v>0</v>
      </c>
      <c r="R97" s="32">
        <f t="shared" si="67"/>
        <v>0</v>
      </c>
      <c r="S97" s="35">
        <v>3</v>
      </c>
      <c r="T97" s="32">
        <f t="shared" si="68"/>
        <v>7.5</v>
      </c>
      <c r="U97" s="35">
        <v>5</v>
      </c>
      <c r="V97" s="32">
        <f t="shared" si="69"/>
        <v>12.5</v>
      </c>
      <c r="W97" s="35">
        <v>0</v>
      </c>
      <c r="X97" s="32">
        <f t="shared" si="70"/>
        <v>0</v>
      </c>
      <c r="Y97" s="35">
        <v>2</v>
      </c>
      <c r="Z97" s="32">
        <f t="shared" si="71"/>
        <v>5</v>
      </c>
      <c r="AA97" s="35">
        <v>0</v>
      </c>
      <c r="AB97" s="32">
        <f t="shared" si="72"/>
        <v>0</v>
      </c>
      <c r="AC97" s="32">
        <f t="shared" si="73"/>
        <v>0</v>
      </c>
      <c r="AD97" s="35">
        <v>4</v>
      </c>
      <c r="AE97" s="32">
        <f t="shared" si="74"/>
        <v>10</v>
      </c>
      <c r="AF97" s="35">
        <v>0</v>
      </c>
      <c r="AG97" s="32">
        <f t="shared" si="75"/>
        <v>0</v>
      </c>
      <c r="AH97" s="42"/>
      <c r="AI97" s="42"/>
    </row>
    <row r="98" spans="1:35" x14ac:dyDescent="0.25">
      <c r="A98" s="93">
        <f t="shared" si="79"/>
        <v>82</v>
      </c>
      <c r="B98" s="96" t="s">
        <v>123</v>
      </c>
      <c r="C98" s="34">
        <v>0</v>
      </c>
      <c r="D98" s="35">
        <v>0</v>
      </c>
      <c r="E98" s="32">
        <f t="shared" si="58"/>
        <v>0</v>
      </c>
      <c r="F98" s="35">
        <v>0</v>
      </c>
      <c r="G98" s="32">
        <f t="shared" si="59"/>
        <v>0</v>
      </c>
      <c r="H98" s="106">
        <f t="shared" si="77"/>
        <v>0</v>
      </c>
      <c r="I98" s="32">
        <f t="shared" si="61"/>
        <v>0</v>
      </c>
      <c r="J98" s="32">
        <f t="shared" si="62"/>
        <v>0</v>
      </c>
      <c r="K98" s="35">
        <v>0</v>
      </c>
      <c r="L98" s="32">
        <f t="shared" si="63"/>
        <v>0</v>
      </c>
      <c r="M98" s="35">
        <v>0</v>
      </c>
      <c r="N98" s="32">
        <f t="shared" si="64"/>
        <v>0</v>
      </c>
      <c r="O98" s="35">
        <f t="shared" si="78"/>
        <v>0</v>
      </c>
      <c r="P98" s="32">
        <f t="shared" si="66"/>
        <v>0</v>
      </c>
      <c r="Q98" s="35">
        <v>0</v>
      </c>
      <c r="R98" s="32">
        <f t="shared" si="67"/>
        <v>0</v>
      </c>
      <c r="S98" s="35">
        <v>0</v>
      </c>
      <c r="T98" s="32">
        <f t="shared" si="68"/>
        <v>0</v>
      </c>
      <c r="U98" s="35">
        <v>0</v>
      </c>
      <c r="V98" s="32">
        <f t="shared" si="69"/>
        <v>0</v>
      </c>
      <c r="W98" s="35">
        <v>0</v>
      </c>
      <c r="X98" s="32">
        <f t="shared" si="70"/>
        <v>0</v>
      </c>
      <c r="Y98" s="35">
        <v>0</v>
      </c>
      <c r="Z98" s="32">
        <f t="shared" si="71"/>
        <v>0</v>
      </c>
      <c r="AA98" s="35">
        <v>0</v>
      </c>
      <c r="AB98" s="32">
        <f t="shared" si="72"/>
        <v>0</v>
      </c>
      <c r="AC98" s="32">
        <f t="shared" si="73"/>
        <v>0</v>
      </c>
      <c r="AD98" s="35">
        <v>0</v>
      </c>
      <c r="AE98" s="32">
        <f t="shared" si="74"/>
        <v>0</v>
      </c>
      <c r="AF98" s="35">
        <v>0</v>
      </c>
      <c r="AG98" s="32">
        <f t="shared" si="75"/>
        <v>0</v>
      </c>
      <c r="AH98" s="42"/>
      <c r="AI98" s="42"/>
    </row>
    <row r="99" spans="1:35" x14ac:dyDescent="0.25">
      <c r="A99" s="93">
        <f t="shared" si="79"/>
        <v>83</v>
      </c>
      <c r="B99" s="96" t="s">
        <v>124</v>
      </c>
      <c r="C99" s="34">
        <v>10</v>
      </c>
      <c r="D99" s="35">
        <v>10</v>
      </c>
      <c r="E99" s="32">
        <f t="shared" si="58"/>
        <v>100</v>
      </c>
      <c r="F99" s="35">
        <v>0</v>
      </c>
      <c r="G99" s="32">
        <f t="shared" si="59"/>
        <v>0</v>
      </c>
      <c r="H99" s="106">
        <f t="shared" si="77"/>
        <v>9</v>
      </c>
      <c r="I99" s="32">
        <f t="shared" si="61"/>
        <v>90</v>
      </c>
      <c r="J99" s="32">
        <f t="shared" si="62"/>
        <v>90</v>
      </c>
      <c r="K99" s="35">
        <v>6</v>
      </c>
      <c r="L99" s="32">
        <f t="shared" si="63"/>
        <v>60</v>
      </c>
      <c r="M99" s="35">
        <v>3</v>
      </c>
      <c r="N99" s="32">
        <f t="shared" si="64"/>
        <v>30</v>
      </c>
      <c r="O99" s="35">
        <f t="shared" si="78"/>
        <v>1</v>
      </c>
      <c r="P99" s="32">
        <f t="shared" si="66"/>
        <v>10</v>
      </c>
      <c r="Q99" s="35">
        <v>1</v>
      </c>
      <c r="R99" s="32">
        <f t="shared" si="67"/>
        <v>100</v>
      </c>
      <c r="S99" s="35">
        <v>2</v>
      </c>
      <c r="T99" s="32">
        <f t="shared" si="68"/>
        <v>20</v>
      </c>
      <c r="U99" s="35">
        <v>0</v>
      </c>
      <c r="V99" s="32">
        <f t="shared" si="69"/>
        <v>0</v>
      </c>
      <c r="W99" s="35">
        <v>0</v>
      </c>
      <c r="X99" s="32">
        <f t="shared" si="70"/>
        <v>0</v>
      </c>
      <c r="Y99" s="35">
        <v>4</v>
      </c>
      <c r="Z99" s="32">
        <f t="shared" si="71"/>
        <v>40</v>
      </c>
      <c r="AA99" s="35">
        <v>0</v>
      </c>
      <c r="AB99" s="32">
        <f t="shared" si="72"/>
        <v>0</v>
      </c>
      <c r="AC99" s="32">
        <f t="shared" si="73"/>
        <v>0</v>
      </c>
      <c r="AD99" s="35">
        <v>2</v>
      </c>
      <c r="AE99" s="32">
        <f t="shared" si="74"/>
        <v>20</v>
      </c>
      <c r="AF99" s="35">
        <v>0</v>
      </c>
      <c r="AG99" s="32">
        <f t="shared" si="75"/>
        <v>0</v>
      </c>
      <c r="AH99" s="42"/>
      <c r="AI99" s="42"/>
    </row>
    <row r="100" spans="1:35" x14ac:dyDescent="0.25">
      <c r="A100" s="93">
        <f t="shared" si="79"/>
        <v>84</v>
      </c>
      <c r="B100" s="96" t="s">
        <v>125</v>
      </c>
      <c r="C100" s="34">
        <v>0</v>
      </c>
      <c r="D100" s="35">
        <v>0</v>
      </c>
      <c r="E100" s="32">
        <f t="shared" si="58"/>
        <v>0</v>
      </c>
      <c r="F100" s="35">
        <v>0</v>
      </c>
      <c r="G100" s="32">
        <f t="shared" si="59"/>
        <v>0</v>
      </c>
      <c r="H100" s="106">
        <f t="shared" si="77"/>
        <v>0</v>
      </c>
      <c r="I100" s="32">
        <f t="shared" si="61"/>
        <v>0</v>
      </c>
      <c r="J100" s="32">
        <f t="shared" si="62"/>
        <v>0</v>
      </c>
      <c r="K100" s="35">
        <v>0</v>
      </c>
      <c r="L100" s="32">
        <f t="shared" si="63"/>
        <v>0</v>
      </c>
      <c r="M100" s="35">
        <v>0</v>
      </c>
      <c r="N100" s="32">
        <f t="shared" si="64"/>
        <v>0</v>
      </c>
      <c r="O100" s="35">
        <f t="shared" si="78"/>
        <v>0</v>
      </c>
      <c r="P100" s="32">
        <f t="shared" si="66"/>
        <v>0</v>
      </c>
      <c r="Q100" s="35">
        <v>0</v>
      </c>
      <c r="R100" s="32">
        <f t="shared" si="67"/>
        <v>0</v>
      </c>
      <c r="S100" s="35">
        <v>0</v>
      </c>
      <c r="T100" s="32">
        <f t="shared" si="68"/>
        <v>0</v>
      </c>
      <c r="U100" s="35">
        <v>0</v>
      </c>
      <c r="V100" s="32">
        <f t="shared" si="69"/>
        <v>0</v>
      </c>
      <c r="W100" s="35">
        <v>0</v>
      </c>
      <c r="X100" s="32">
        <f t="shared" si="70"/>
        <v>0</v>
      </c>
      <c r="Y100" s="35">
        <v>0</v>
      </c>
      <c r="Z100" s="32">
        <f t="shared" si="71"/>
        <v>0</v>
      </c>
      <c r="AA100" s="35">
        <v>0</v>
      </c>
      <c r="AB100" s="32">
        <f t="shared" si="72"/>
        <v>0</v>
      </c>
      <c r="AC100" s="32">
        <f t="shared" si="73"/>
        <v>0</v>
      </c>
      <c r="AD100" s="35">
        <v>0</v>
      </c>
      <c r="AE100" s="32">
        <f t="shared" si="74"/>
        <v>0</v>
      </c>
      <c r="AF100" s="35">
        <v>0</v>
      </c>
      <c r="AG100" s="32">
        <f t="shared" si="75"/>
        <v>0</v>
      </c>
      <c r="AH100" s="42"/>
      <c r="AI100" s="42"/>
    </row>
    <row r="101" spans="1:35" x14ac:dyDescent="0.25">
      <c r="A101" s="93">
        <f t="shared" si="79"/>
        <v>85</v>
      </c>
      <c r="B101" s="96" t="s">
        <v>126</v>
      </c>
      <c r="C101" s="34">
        <v>0</v>
      </c>
      <c r="D101" s="35">
        <v>0</v>
      </c>
      <c r="E101" s="32">
        <f t="shared" si="58"/>
        <v>0</v>
      </c>
      <c r="F101" s="35">
        <v>0</v>
      </c>
      <c r="G101" s="32">
        <f t="shared" si="59"/>
        <v>0</v>
      </c>
      <c r="H101" s="106">
        <f t="shared" si="77"/>
        <v>0</v>
      </c>
      <c r="I101" s="32">
        <f t="shared" si="61"/>
        <v>0</v>
      </c>
      <c r="J101" s="32">
        <f t="shared" si="62"/>
        <v>0</v>
      </c>
      <c r="K101" s="35">
        <v>0</v>
      </c>
      <c r="L101" s="32">
        <f t="shared" si="63"/>
        <v>0</v>
      </c>
      <c r="M101" s="35">
        <v>0</v>
      </c>
      <c r="N101" s="32">
        <f t="shared" si="64"/>
        <v>0</v>
      </c>
      <c r="O101" s="35">
        <f t="shared" si="78"/>
        <v>0</v>
      </c>
      <c r="P101" s="32">
        <f t="shared" si="66"/>
        <v>0</v>
      </c>
      <c r="Q101" s="35">
        <v>0</v>
      </c>
      <c r="R101" s="32">
        <f t="shared" si="67"/>
        <v>0</v>
      </c>
      <c r="S101" s="35">
        <v>0</v>
      </c>
      <c r="T101" s="32">
        <f t="shared" si="68"/>
        <v>0</v>
      </c>
      <c r="U101" s="35">
        <v>0</v>
      </c>
      <c r="V101" s="32">
        <f t="shared" si="69"/>
        <v>0</v>
      </c>
      <c r="W101" s="35">
        <v>0</v>
      </c>
      <c r="X101" s="32">
        <f t="shared" si="70"/>
        <v>0</v>
      </c>
      <c r="Y101" s="35">
        <v>0</v>
      </c>
      <c r="Z101" s="32">
        <f t="shared" si="71"/>
        <v>0</v>
      </c>
      <c r="AA101" s="35">
        <v>0</v>
      </c>
      <c r="AB101" s="32">
        <f t="shared" si="72"/>
        <v>0</v>
      </c>
      <c r="AC101" s="32">
        <f t="shared" si="73"/>
        <v>0</v>
      </c>
      <c r="AD101" s="35">
        <v>0</v>
      </c>
      <c r="AE101" s="32">
        <f t="shared" si="74"/>
        <v>0</v>
      </c>
      <c r="AF101" s="35">
        <v>0</v>
      </c>
      <c r="AG101" s="32">
        <f t="shared" si="75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S5:S6"/>
    <mergeCell ref="T5:T6"/>
    <mergeCell ref="U5:U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106" fitToHeight="2" orientation="landscape" useFirstPageNumber="1" r:id="rId1"/>
  <headerFooter scaleWithDoc="0">
    <oddHeader>&amp;R&amp;P</oddHeader>
    <oddFooter>&amp;R&amp;P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Q80" activePane="bottomRight" state="frozen"/>
      <selection activeCell="D2" sqref="D2:D6"/>
      <selection pane="topRight" activeCell="D2" sqref="D2:D6"/>
      <selection pane="bottomLeft" activeCell="D2" sqref="D2:D6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239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216" t="s">
        <v>0</v>
      </c>
      <c r="B2" s="183" t="s">
        <v>1</v>
      </c>
      <c r="C2" s="217" t="s">
        <v>2</v>
      </c>
      <c r="D2" s="220" t="s">
        <v>3</v>
      </c>
      <c r="E2" s="217" t="s">
        <v>4</v>
      </c>
      <c r="F2" s="223" t="s">
        <v>9</v>
      </c>
      <c r="G2" s="224"/>
      <c r="H2" s="229" t="s">
        <v>5</v>
      </c>
      <c r="I2" s="230"/>
      <c r="J2" s="230"/>
      <c r="K2" s="230"/>
      <c r="L2" s="230"/>
      <c r="M2" s="230"/>
      <c r="N2" s="231"/>
      <c r="O2" s="273" t="s">
        <v>6</v>
      </c>
      <c r="P2" s="274"/>
      <c r="Q2" s="274"/>
      <c r="R2" s="275"/>
      <c r="S2" s="235" t="s">
        <v>8</v>
      </c>
      <c r="T2" s="236"/>
      <c r="U2" s="236"/>
      <c r="V2" s="237"/>
      <c r="W2" s="223" t="s">
        <v>7</v>
      </c>
      <c r="X2" s="224"/>
      <c r="Y2" s="165" t="s">
        <v>10</v>
      </c>
      <c r="Z2" s="166"/>
      <c r="AA2" s="166"/>
      <c r="AB2" s="166"/>
      <c r="AC2" s="167"/>
      <c r="AD2" s="165" t="s">
        <v>11</v>
      </c>
      <c r="AE2" s="166"/>
      <c r="AF2" s="166"/>
      <c r="AG2" s="167"/>
      <c r="AH2" s="42"/>
      <c r="AI2" s="42"/>
    </row>
    <row r="3" spans="1:35" ht="15" customHeight="1" x14ac:dyDescent="0.25">
      <c r="A3" s="184"/>
      <c r="B3" s="184"/>
      <c r="C3" s="218"/>
      <c r="D3" s="221"/>
      <c r="E3" s="218"/>
      <c r="F3" s="225"/>
      <c r="G3" s="226"/>
      <c r="H3" s="216" t="s">
        <v>12</v>
      </c>
      <c r="I3" s="270" t="s">
        <v>13</v>
      </c>
      <c r="J3" s="270" t="s">
        <v>14</v>
      </c>
      <c r="K3" s="238" t="s">
        <v>15</v>
      </c>
      <c r="L3" s="239"/>
      <c r="M3" s="238" t="s">
        <v>16</v>
      </c>
      <c r="N3" s="239"/>
      <c r="O3" s="276" t="s">
        <v>17</v>
      </c>
      <c r="P3" s="277"/>
      <c r="Q3" s="277"/>
      <c r="R3" s="278"/>
      <c r="S3" s="243" t="s">
        <v>18</v>
      </c>
      <c r="T3" s="244"/>
      <c r="U3" s="223" t="s">
        <v>19</v>
      </c>
      <c r="V3" s="224"/>
      <c r="W3" s="225"/>
      <c r="X3" s="226"/>
      <c r="Y3" s="261" t="s">
        <v>20</v>
      </c>
      <c r="Z3" s="262"/>
      <c r="AA3" s="258" t="s">
        <v>21</v>
      </c>
      <c r="AB3" s="282" t="s">
        <v>22</v>
      </c>
      <c r="AC3" s="191" t="s">
        <v>23</v>
      </c>
      <c r="AD3" s="253" t="s">
        <v>20</v>
      </c>
      <c r="AE3" s="254"/>
      <c r="AF3" s="223" t="s">
        <v>24</v>
      </c>
      <c r="AG3" s="224"/>
      <c r="AH3" s="42"/>
      <c r="AI3" s="42"/>
    </row>
    <row r="4" spans="1:35" ht="80.25" customHeight="1" x14ac:dyDescent="0.25">
      <c r="A4" s="184"/>
      <c r="B4" s="184"/>
      <c r="C4" s="218"/>
      <c r="D4" s="221"/>
      <c r="E4" s="218"/>
      <c r="F4" s="227"/>
      <c r="G4" s="228"/>
      <c r="H4" s="184"/>
      <c r="I4" s="271"/>
      <c r="J4" s="271"/>
      <c r="K4" s="247" t="s">
        <v>25</v>
      </c>
      <c r="L4" s="279" t="s">
        <v>22</v>
      </c>
      <c r="M4" s="247" t="s">
        <v>25</v>
      </c>
      <c r="N4" s="279" t="s">
        <v>22</v>
      </c>
      <c r="O4" s="247" t="s">
        <v>25</v>
      </c>
      <c r="P4" s="279" t="s">
        <v>22</v>
      </c>
      <c r="Q4" s="273" t="s">
        <v>26</v>
      </c>
      <c r="R4" s="275"/>
      <c r="S4" s="245"/>
      <c r="T4" s="246"/>
      <c r="U4" s="227"/>
      <c r="V4" s="228"/>
      <c r="W4" s="227"/>
      <c r="X4" s="228"/>
      <c r="Y4" s="263"/>
      <c r="Z4" s="264"/>
      <c r="AA4" s="259"/>
      <c r="AB4" s="283"/>
      <c r="AC4" s="192"/>
      <c r="AD4" s="255" t="s">
        <v>27</v>
      </c>
      <c r="AE4" s="258" t="s">
        <v>13</v>
      </c>
      <c r="AF4" s="227"/>
      <c r="AG4" s="228"/>
      <c r="AH4" s="42"/>
      <c r="AI4" s="42"/>
    </row>
    <row r="5" spans="1:35" ht="14.45" customHeight="1" x14ac:dyDescent="0.25">
      <c r="A5" s="184"/>
      <c r="B5" s="184"/>
      <c r="C5" s="218"/>
      <c r="D5" s="221"/>
      <c r="E5" s="218"/>
      <c r="F5" s="285" t="s">
        <v>25</v>
      </c>
      <c r="G5" s="279" t="s">
        <v>22</v>
      </c>
      <c r="H5" s="184"/>
      <c r="I5" s="271"/>
      <c r="J5" s="271"/>
      <c r="K5" s="248"/>
      <c r="L5" s="280"/>
      <c r="M5" s="248"/>
      <c r="N5" s="280"/>
      <c r="O5" s="248"/>
      <c r="P5" s="280"/>
      <c r="Q5" s="247" t="s">
        <v>25</v>
      </c>
      <c r="R5" s="191" t="s">
        <v>28</v>
      </c>
      <c r="S5" s="247" t="s">
        <v>25</v>
      </c>
      <c r="T5" s="279" t="s">
        <v>22</v>
      </c>
      <c r="U5" s="247" t="s">
        <v>25</v>
      </c>
      <c r="V5" s="279" t="s">
        <v>22</v>
      </c>
      <c r="W5" s="247" t="s">
        <v>25</v>
      </c>
      <c r="X5" s="279" t="s">
        <v>22</v>
      </c>
      <c r="Y5" s="247" t="s">
        <v>25</v>
      </c>
      <c r="Z5" s="279" t="s">
        <v>22</v>
      </c>
      <c r="AA5" s="259"/>
      <c r="AB5" s="283"/>
      <c r="AC5" s="192"/>
      <c r="AD5" s="256"/>
      <c r="AE5" s="259"/>
      <c r="AF5" s="247" t="s">
        <v>25</v>
      </c>
      <c r="AG5" s="279" t="s">
        <v>22</v>
      </c>
      <c r="AH5" s="42"/>
      <c r="AI5" s="42"/>
    </row>
    <row r="6" spans="1:35" ht="54" customHeight="1" x14ac:dyDescent="0.25">
      <c r="A6" s="185"/>
      <c r="B6" s="185"/>
      <c r="C6" s="219"/>
      <c r="D6" s="222"/>
      <c r="E6" s="219"/>
      <c r="F6" s="286"/>
      <c r="G6" s="281"/>
      <c r="H6" s="185"/>
      <c r="I6" s="272"/>
      <c r="J6" s="272"/>
      <c r="K6" s="249"/>
      <c r="L6" s="281"/>
      <c r="M6" s="249"/>
      <c r="N6" s="281"/>
      <c r="O6" s="249"/>
      <c r="P6" s="281"/>
      <c r="Q6" s="249"/>
      <c r="R6" s="193"/>
      <c r="S6" s="249"/>
      <c r="T6" s="281"/>
      <c r="U6" s="249"/>
      <c r="V6" s="281"/>
      <c r="W6" s="249"/>
      <c r="X6" s="281"/>
      <c r="Y6" s="249"/>
      <c r="Z6" s="281"/>
      <c r="AA6" s="260"/>
      <c r="AB6" s="284"/>
      <c r="AC6" s="193"/>
      <c r="AD6" s="257"/>
      <c r="AE6" s="260"/>
      <c r="AF6" s="249"/>
      <c r="AG6" s="281"/>
      <c r="AH6" s="42"/>
      <c r="AI6" s="42"/>
    </row>
    <row r="7" spans="1:35" ht="14.45" customHeight="1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589.5</v>
      </c>
      <c r="D8" s="65">
        <f>D9+D21+D40+D55+D72+D79+D90+D64+D102</f>
        <v>545</v>
      </c>
      <c r="E8" s="62">
        <f>IF(C8=0,0,D8/C8*100)</f>
        <v>92.451229855810013</v>
      </c>
      <c r="F8" s="65">
        <f>F9+F21+F40+F55+F72+F79+F90+F64+F102</f>
        <v>57</v>
      </c>
      <c r="G8" s="62">
        <f>IF(D8=0,0,F8/D8*100)</f>
        <v>10.458715596330276</v>
      </c>
      <c r="H8" s="65">
        <f>H9+H21+H40+H55+H72+H79+H90+H64+H102</f>
        <v>487</v>
      </c>
      <c r="I8" s="62">
        <f>IF(D8=0,0,H8/D8*100)</f>
        <v>89.357798165137609</v>
      </c>
      <c r="J8" s="62">
        <f>IF(C8=0,0,H8/C8*100)</f>
        <v>82.612383375742155</v>
      </c>
      <c r="K8" s="65">
        <f>K9+K21+K40+K55+K72+K79+K90+K64+K102</f>
        <v>288</v>
      </c>
      <c r="L8" s="62">
        <f>IF(D8=0,0,K8/D8*100)</f>
        <v>52.844036697247709</v>
      </c>
      <c r="M8" s="65">
        <f>M9+M21+M40+M55+M72+M79+M90+M64+M102</f>
        <v>199</v>
      </c>
      <c r="N8" s="62">
        <f>IF(D8=0,0,M8/D8*100)</f>
        <v>36.513761467889907</v>
      </c>
      <c r="O8" s="65">
        <f>O9+O21+O40+O55+O72+O79+O90+O64+O102</f>
        <v>58</v>
      </c>
      <c r="P8" s="62">
        <f>IF(D8=0,0,O8/D8*100)</f>
        <v>10.642201834862385</v>
      </c>
      <c r="Q8" s="65">
        <f>Q9+Q21+Q40+Q55+Q72+Q79+Q90+Q64+Q102</f>
        <v>4</v>
      </c>
      <c r="R8" s="62">
        <f>IF(O8=0,0,Q8/O8*100)</f>
        <v>6.8965517241379306</v>
      </c>
      <c r="S8" s="65">
        <f>S9+S21+S40+S55+S72+S79+S90+S64+S102</f>
        <v>60</v>
      </c>
      <c r="T8" s="62">
        <f>IF(D8=0,0,S8/D8*100)</f>
        <v>11.009174311926607</v>
      </c>
      <c r="U8" s="65">
        <f>U9+U21+U40+U55+U72+U79+U90+U64+U102</f>
        <v>63</v>
      </c>
      <c r="V8" s="62">
        <f>IF(D8=0,0,U8/D8*100)</f>
        <v>11.559633027522937</v>
      </c>
      <c r="W8" s="65">
        <f>W9+W21+W40+W55+W72+W79+W90+W64+W102</f>
        <v>17</v>
      </c>
      <c r="X8" s="62">
        <f>IF(D8=0,0,W8/D8*100)</f>
        <v>3.1192660550458715</v>
      </c>
      <c r="Y8" s="65">
        <f>Y9+Y21+Y40+Y55+Y72+Y79+Y90+Y64+Y102</f>
        <v>77</v>
      </c>
      <c r="Z8" s="62">
        <f>IF(D8=0,0,Y8/D8*100)</f>
        <v>14.128440366972479</v>
      </c>
      <c r="AA8" s="65">
        <f>AA9+AA21+AA40+AA55+AA72+AA79+AA90+AA64+AA102</f>
        <v>8</v>
      </c>
      <c r="AB8" s="62">
        <f>IF(D8=0,0,AA8/D8*100)</f>
        <v>1.4678899082568808</v>
      </c>
      <c r="AC8" s="62">
        <f>IF(Y8=0,0,AA8/Y8*100)</f>
        <v>10.38961038961039</v>
      </c>
      <c r="AD8" s="65">
        <f>AD9+AD21+AD40+AD55+AD72+AD79+AD90+AD64+AD102</f>
        <v>52</v>
      </c>
      <c r="AE8" s="62">
        <f>IF(D8=0,0,AD8/D8*100)</f>
        <v>9.5412844036697244</v>
      </c>
      <c r="AF8" s="65">
        <f>AF9+AF21+AF40+AF55+AF72+AF79+AF90+AF64+AF102</f>
        <v>1</v>
      </c>
      <c r="AG8" s="60">
        <f>IF(D8=0,0,AF8/D8*100)</f>
        <v>0.1834862385321101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17</v>
      </c>
      <c r="D9" s="10">
        <f>SUM(D10:D20)</f>
        <v>17</v>
      </c>
      <c r="E9" s="43">
        <f>IF(C9=0,0,D9/C9*100)</f>
        <v>100</v>
      </c>
      <c r="F9" s="10">
        <f>SUM(F10:F20)</f>
        <v>1</v>
      </c>
      <c r="G9" s="43">
        <f>IF(D9=0,0,F9/D9*100)</f>
        <v>5.8823529411764701</v>
      </c>
      <c r="H9" s="61">
        <f>SUM(H10:H20)</f>
        <v>16</v>
      </c>
      <c r="I9" s="43">
        <f>IF(D9=0,0,H9/D9*100)</f>
        <v>94.117647058823522</v>
      </c>
      <c r="J9" s="43">
        <f>IF(C9=0,0,H9/C9*100)</f>
        <v>94.117647058823522</v>
      </c>
      <c r="K9" s="10">
        <f>SUM(K10:K20)</f>
        <v>8</v>
      </c>
      <c r="L9" s="43">
        <f>IF(D9=0,0,K9/D9*100)</f>
        <v>47.058823529411761</v>
      </c>
      <c r="M9" s="10">
        <f>SUM(M10:M20)</f>
        <v>8</v>
      </c>
      <c r="N9" s="43">
        <f>IF(D9=0,0,M9/D9*100)</f>
        <v>47.058823529411761</v>
      </c>
      <c r="O9" s="10">
        <f>SUM(O10:O20)</f>
        <v>1</v>
      </c>
      <c r="P9" s="43">
        <f>IF(D9=0,0,O9/D9*100)</f>
        <v>5.8823529411764701</v>
      </c>
      <c r="Q9" s="10">
        <f>SUM(Q10:Q20)</f>
        <v>0</v>
      </c>
      <c r="R9" s="43">
        <f>IF(O9=0,0,Q9/O9*100)</f>
        <v>0</v>
      </c>
      <c r="S9" s="10">
        <f>SUM(S10:S20)</f>
        <v>1</v>
      </c>
      <c r="T9" s="43">
        <f>IF(D9=0,0,S9/D9*100)</f>
        <v>5.8823529411764701</v>
      </c>
      <c r="U9" s="10">
        <f>SUM(U10:U20)</f>
        <v>3</v>
      </c>
      <c r="V9" s="43">
        <f>IF(D9=0,0,U9/D9*100)</f>
        <v>17.647058823529413</v>
      </c>
      <c r="W9" s="10">
        <f>SUM(W10:W20)</f>
        <v>0</v>
      </c>
      <c r="X9" s="43">
        <f>IF(D9=0,0,W9/D9*100)</f>
        <v>0</v>
      </c>
      <c r="Y9" s="10">
        <f>SUM(Y10:Y20)</f>
        <v>7</v>
      </c>
      <c r="Z9" s="43">
        <f>IF(D9=0,0,Y9/D9*100)</f>
        <v>41.17647058823529</v>
      </c>
      <c r="AA9" s="10">
        <f>SUM(AA10:AA20)</f>
        <v>0</v>
      </c>
      <c r="AB9" s="43">
        <f>IF(D9=0,0,AA9/D9*100)</f>
        <v>0</v>
      </c>
      <c r="AC9" s="43">
        <f>IF(Y9=0,0,AA9/Y9*100)</f>
        <v>0</v>
      </c>
      <c r="AD9" s="10">
        <f>SUM(AD10:AD20)</f>
        <v>0</v>
      </c>
      <c r="AE9" s="43">
        <f>IF(D9=0,0,AD9/D9*100)</f>
        <v>0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0</v>
      </c>
      <c r="D10" s="35">
        <v>0</v>
      </c>
      <c r="E10" s="32">
        <f>IF(C10=0,0,D10/C10*100)</f>
        <v>0</v>
      </c>
      <c r="F10" s="35">
        <v>0</v>
      </c>
      <c r="G10" s="32">
        <f>IF(D10=0,0,F10/D10*100)</f>
        <v>0</v>
      </c>
      <c r="H10" s="106">
        <f>K10+M10</f>
        <v>0</v>
      </c>
      <c r="I10" s="32">
        <f>IF(D10=0,0,H10/D10*100)</f>
        <v>0</v>
      </c>
      <c r="J10" s="32">
        <f>IF(C10=0,0,H10/C10*100)</f>
        <v>0</v>
      </c>
      <c r="K10" s="35">
        <v>0</v>
      </c>
      <c r="L10" s="32">
        <f>IF(D10=0,0,K10/D10*100)</f>
        <v>0</v>
      </c>
      <c r="M10" s="35">
        <v>0</v>
      </c>
      <c r="N10" s="32">
        <f>IF(D10=0,0,M10/D10*100)</f>
        <v>0</v>
      </c>
      <c r="O10" s="35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0</v>
      </c>
      <c r="V10" s="32">
        <f>IF(D10=0,0,U10/D10*100)</f>
        <v>0</v>
      </c>
      <c r="W10" s="35">
        <v>0</v>
      </c>
      <c r="X10" s="32">
        <f>IF(D10=0,0,W10/D10*100)</f>
        <v>0</v>
      </c>
      <c r="Y10" s="35">
        <v>0</v>
      </c>
      <c r="Z10" s="32">
        <f>IF(D10=0,0,Y10/D10*100)</f>
        <v>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0</v>
      </c>
      <c r="D11" s="35">
        <v>0</v>
      </c>
      <c r="E11" s="32">
        <f>IF(C11=0,0,D11/C11*100)</f>
        <v>0</v>
      </c>
      <c r="F11" s="35">
        <v>0</v>
      </c>
      <c r="G11" s="32">
        <f>IF(D11=0,0,F11/D11*100)</f>
        <v>0</v>
      </c>
      <c r="H11" s="106">
        <f t="shared" ref="H11:H78" si="0">K11+M11</f>
        <v>0</v>
      </c>
      <c r="I11" s="32">
        <f>IF(D11=0,0,H11/D11*100)</f>
        <v>0</v>
      </c>
      <c r="J11" s="32">
        <f>IF(C11=0,0,H11/C11*100)</f>
        <v>0</v>
      </c>
      <c r="K11" s="35">
        <v>0</v>
      </c>
      <c r="L11" s="32">
        <f>IF(D11=0,0,K11/D11*100)</f>
        <v>0</v>
      </c>
      <c r="M11" s="35">
        <v>0</v>
      </c>
      <c r="N11" s="32">
        <f>IF(D11=0,0,M11/D11*100)</f>
        <v>0</v>
      </c>
      <c r="O11" s="35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0</v>
      </c>
      <c r="T11" s="32">
        <f>IF(D11=0,0,S11/D11*100)</f>
        <v>0</v>
      </c>
      <c r="U11" s="35">
        <v>0</v>
      </c>
      <c r="V11" s="32">
        <f>IF(D11=0,0,U11/D11*100)</f>
        <v>0</v>
      </c>
      <c r="W11" s="35">
        <v>0</v>
      </c>
      <c r="X11" s="32">
        <f>IF(D11=0,0,W11/D11*100)</f>
        <v>0</v>
      </c>
      <c r="Y11" s="35">
        <v>0</v>
      </c>
      <c r="Z11" s="32">
        <f>IF(D11=0,0,Y11/D11*100)</f>
        <v>0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0</v>
      </c>
      <c r="AE11" s="32">
        <f>IF(D11=0,0,AD11/D11*100)</f>
        <v>0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0</v>
      </c>
      <c r="D12" s="35">
        <v>0</v>
      </c>
      <c r="E12" s="32">
        <f t="shared" ref="E12:E78" si="2">IF(C12=0,0,D12/C12*100)</f>
        <v>0</v>
      </c>
      <c r="F12" s="35">
        <v>0</v>
      </c>
      <c r="G12" s="32">
        <f t="shared" ref="G12:G78" si="3">IF(D12=0,0,F12/D12*100)</f>
        <v>0</v>
      </c>
      <c r="H12" s="106">
        <f t="shared" si="0"/>
        <v>0</v>
      </c>
      <c r="I12" s="32">
        <f t="shared" ref="I12:I78" si="4">IF(D12=0,0,H12/D12*100)</f>
        <v>0</v>
      </c>
      <c r="J12" s="32">
        <f t="shared" ref="J12:J78" si="5">IF(C12=0,0,H12/C12*100)</f>
        <v>0</v>
      </c>
      <c r="K12" s="35">
        <v>0</v>
      </c>
      <c r="L12" s="32">
        <f t="shared" ref="L12:L79" si="6">IF(D12=0,0,K12/D12*100)</f>
        <v>0</v>
      </c>
      <c r="M12" s="35">
        <v>0</v>
      </c>
      <c r="N12" s="32">
        <f t="shared" ref="N12:N78" si="7">IF(D12=0,0,M12/D12*100)</f>
        <v>0</v>
      </c>
      <c r="O12" s="35">
        <f t="shared" si="1"/>
        <v>0</v>
      </c>
      <c r="P12" s="32">
        <f t="shared" ref="P12:P78" si="8">IF(D12=0,0,O12/D12*100)</f>
        <v>0</v>
      </c>
      <c r="Q12" s="35">
        <v>0</v>
      </c>
      <c r="R12" s="32">
        <f t="shared" ref="R12:R79" si="9">IF(O12=0,0,Q12/O12*100)</f>
        <v>0</v>
      </c>
      <c r="S12" s="35">
        <v>0</v>
      </c>
      <c r="T12" s="32">
        <f t="shared" ref="T12:T78" si="10">IF(D12=0,0,S12/D12*100)</f>
        <v>0</v>
      </c>
      <c r="U12" s="35">
        <v>0</v>
      </c>
      <c r="V12" s="32">
        <f t="shared" ref="V12:V79" si="11">IF(D12=0,0,U12/D12*100)</f>
        <v>0</v>
      </c>
      <c r="W12" s="35">
        <v>0</v>
      </c>
      <c r="X12" s="32">
        <f t="shared" ref="X12:X78" si="12">IF(D12=0,0,W12/D12*100)</f>
        <v>0</v>
      </c>
      <c r="Y12" s="35">
        <v>0</v>
      </c>
      <c r="Z12" s="32">
        <f t="shared" ref="Z12:Z78" si="13">IF(D12=0,0,Y12/D12*100)</f>
        <v>0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0</v>
      </c>
      <c r="AE12" s="32">
        <f t="shared" ref="AE12:AE79" si="16">IF(D12=0,0,AD12/D12*100)</f>
        <v>0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2</v>
      </c>
      <c r="D13" s="35">
        <v>2</v>
      </c>
      <c r="E13" s="32">
        <f t="shared" si="2"/>
        <v>100</v>
      </c>
      <c r="F13" s="35">
        <v>0</v>
      </c>
      <c r="G13" s="32">
        <f t="shared" si="3"/>
        <v>0</v>
      </c>
      <c r="H13" s="106">
        <f t="shared" si="0"/>
        <v>2</v>
      </c>
      <c r="I13" s="32">
        <f t="shared" si="4"/>
        <v>100</v>
      </c>
      <c r="J13" s="32">
        <f t="shared" si="5"/>
        <v>100</v>
      </c>
      <c r="K13" s="35">
        <v>2</v>
      </c>
      <c r="L13" s="32">
        <f t="shared" si="6"/>
        <v>100</v>
      </c>
      <c r="M13" s="35">
        <v>0</v>
      </c>
      <c r="N13" s="32">
        <f t="shared" si="7"/>
        <v>0</v>
      </c>
      <c r="O13" s="35">
        <f t="shared" si="1"/>
        <v>0</v>
      </c>
      <c r="P13" s="32">
        <f t="shared" si="8"/>
        <v>0</v>
      </c>
      <c r="Q13" s="35">
        <v>0</v>
      </c>
      <c r="R13" s="32">
        <f t="shared" si="9"/>
        <v>0</v>
      </c>
      <c r="S13" s="35">
        <v>0</v>
      </c>
      <c r="T13" s="32">
        <f t="shared" si="10"/>
        <v>0</v>
      </c>
      <c r="U13" s="35">
        <v>1</v>
      </c>
      <c r="V13" s="32">
        <f t="shared" si="11"/>
        <v>50</v>
      </c>
      <c r="W13" s="35">
        <v>0</v>
      </c>
      <c r="X13" s="32">
        <f t="shared" si="12"/>
        <v>0</v>
      </c>
      <c r="Y13" s="35">
        <v>0</v>
      </c>
      <c r="Z13" s="32">
        <f t="shared" si="13"/>
        <v>0</v>
      </c>
      <c r="AA13" s="35">
        <v>0</v>
      </c>
      <c r="AB13" s="32">
        <f t="shared" si="14"/>
        <v>0</v>
      </c>
      <c r="AC13" s="32">
        <f t="shared" si="15"/>
        <v>0</v>
      </c>
      <c r="AD13" s="35">
        <v>0</v>
      </c>
      <c r="AE13" s="32">
        <f t="shared" si="16"/>
        <v>0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7</v>
      </c>
      <c r="D14" s="35">
        <v>7</v>
      </c>
      <c r="E14" s="32">
        <f t="shared" si="2"/>
        <v>100</v>
      </c>
      <c r="F14" s="35">
        <v>0</v>
      </c>
      <c r="G14" s="32">
        <f t="shared" si="3"/>
        <v>0</v>
      </c>
      <c r="H14" s="106">
        <f t="shared" si="0"/>
        <v>6</v>
      </c>
      <c r="I14" s="32">
        <f t="shared" si="4"/>
        <v>85.714285714285708</v>
      </c>
      <c r="J14" s="32">
        <f t="shared" si="5"/>
        <v>85.714285714285708</v>
      </c>
      <c r="K14" s="35">
        <v>0</v>
      </c>
      <c r="L14" s="32">
        <f t="shared" si="6"/>
        <v>0</v>
      </c>
      <c r="M14" s="35">
        <v>6</v>
      </c>
      <c r="N14" s="32">
        <f t="shared" si="7"/>
        <v>85.714285714285708</v>
      </c>
      <c r="O14" s="35">
        <f t="shared" si="1"/>
        <v>1</v>
      </c>
      <c r="P14" s="32">
        <f t="shared" si="8"/>
        <v>14.285714285714285</v>
      </c>
      <c r="Q14" s="35">
        <v>0</v>
      </c>
      <c r="R14" s="32">
        <f t="shared" si="9"/>
        <v>0</v>
      </c>
      <c r="S14" s="35">
        <v>1</v>
      </c>
      <c r="T14" s="32">
        <f t="shared" si="10"/>
        <v>14.285714285714285</v>
      </c>
      <c r="U14" s="35">
        <v>0</v>
      </c>
      <c r="V14" s="32">
        <f t="shared" si="11"/>
        <v>0</v>
      </c>
      <c r="W14" s="35">
        <v>0</v>
      </c>
      <c r="X14" s="32">
        <f t="shared" si="12"/>
        <v>0</v>
      </c>
      <c r="Y14" s="35">
        <v>6</v>
      </c>
      <c r="Z14" s="32">
        <f t="shared" si="13"/>
        <v>85.714285714285708</v>
      </c>
      <c r="AA14" s="35">
        <v>0</v>
      </c>
      <c r="AB14" s="32">
        <f t="shared" si="14"/>
        <v>0</v>
      </c>
      <c r="AC14" s="32">
        <f t="shared" si="15"/>
        <v>0</v>
      </c>
      <c r="AD14" s="35">
        <v>0</v>
      </c>
      <c r="AE14" s="32">
        <f t="shared" si="16"/>
        <v>0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5</v>
      </c>
      <c r="D15" s="35">
        <v>5</v>
      </c>
      <c r="E15" s="32">
        <f t="shared" si="2"/>
        <v>100</v>
      </c>
      <c r="F15" s="35">
        <v>1</v>
      </c>
      <c r="G15" s="32">
        <f t="shared" si="3"/>
        <v>20</v>
      </c>
      <c r="H15" s="106">
        <f t="shared" si="0"/>
        <v>5</v>
      </c>
      <c r="I15" s="32">
        <f t="shared" si="4"/>
        <v>100</v>
      </c>
      <c r="J15" s="32">
        <f t="shared" si="5"/>
        <v>100</v>
      </c>
      <c r="K15" s="35">
        <v>4</v>
      </c>
      <c r="L15" s="32">
        <f t="shared" si="6"/>
        <v>80</v>
      </c>
      <c r="M15" s="35">
        <v>1</v>
      </c>
      <c r="N15" s="32">
        <f t="shared" si="7"/>
        <v>20</v>
      </c>
      <c r="O15" s="35">
        <f t="shared" si="1"/>
        <v>0</v>
      </c>
      <c r="P15" s="32">
        <f t="shared" si="8"/>
        <v>0</v>
      </c>
      <c r="Q15" s="35">
        <v>0</v>
      </c>
      <c r="R15" s="32">
        <f t="shared" si="9"/>
        <v>0</v>
      </c>
      <c r="S15" s="35">
        <v>0</v>
      </c>
      <c r="T15" s="32">
        <f t="shared" si="10"/>
        <v>0</v>
      </c>
      <c r="U15" s="35">
        <v>1</v>
      </c>
      <c r="V15" s="32">
        <f t="shared" si="11"/>
        <v>20</v>
      </c>
      <c r="W15" s="35">
        <v>0</v>
      </c>
      <c r="X15" s="32">
        <f t="shared" si="12"/>
        <v>0</v>
      </c>
      <c r="Y15" s="35">
        <v>1</v>
      </c>
      <c r="Z15" s="32">
        <f t="shared" si="13"/>
        <v>20</v>
      </c>
      <c r="AA15" s="35">
        <v>0</v>
      </c>
      <c r="AB15" s="32">
        <f t="shared" si="14"/>
        <v>0</v>
      </c>
      <c r="AC15" s="32">
        <f t="shared" si="15"/>
        <v>0</v>
      </c>
      <c r="AD15" s="35">
        <v>0</v>
      </c>
      <c r="AE15" s="32">
        <f t="shared" si="16"/>
        <v>0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0</v>
      </c>
      <c r="D16" s="35">
        <v>0</v>
      </c>
      <c r="E16" s="32">
        <f t="shared" si="2"/>
        <v>0</v>
      </c>
      <c r="F16" s="35">
        <v>0</v>
      </c>
      <c r="G16" s="32">
        <f t="shared" si="3"/>
        <v>0</v>
      </c>
      <c r="H16" s="106">
        <f t="shared" si="0"/>
        <v>0</v>
      </c>
      <c r="I16" s="32">
        <f t="shared" si="4"/>
        <v>0</v>
      </c>
      <c r="J16" s="32">
        <f t="shared" si="5"/>
        <v>0</v>
      </c>
      <c r="K16" s="35">
        <v>0</v>
      </c>
      <c r="L16" s="32">
        <f t="shared" si="6"/>
        <v>0</v>
      </c>
      <c r="M16" s="35">
        <v>0</v>
      </c>
      <c r="N16" s="32">
        <f t="shared" si="7"/>
        <v>0</v>
      </c>
      <c r="O16" s="35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0</v>
      </c>
      <c r="D17" s="35">
        <v>0</v>
      </c>
      <c r="E17" s="32">
        <f t="shared" si="2"/>
        <v>0</v>
      </c>
      <c r="F17" s="35">
        <v>0</v>
      </c>
      <c r="G17" s="32">
        <f t="shared" si="3"/>
        <v>0</v>
      </c>
      <c r="H17" s="106">
        <f t="shared" si="0"/>
        <v>0</v>
      </c>
      <c r="I17" s="32">
        <f t="shared" si="4"/>
        <v>0</v>
      </c>
      <c r="J17" s="32">
        <f t="shared" si="5"/>
        <v>0</v>
      </c>
      <c r="K17" s="35">
        <v>0</v>
      </c>
      <c r="L17" s="32">
        <f t="shared" si="6"/>
        <v>0</v>
      </c>
      <c r="M17" s="35">
        <v>0</v>
      </c>
      <c r="N17" s="32">
        <f t="shared" si="7"/>
        <v>0</v>
      </c>
      <c r="O17" s="35">
        <f t="shared" si="1"/>
        <v>0</v>
      </c>
      <c r="P17" s="32">
        <f t="shared" si="8"/>
        <v>0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0</v>
      </c>
      <c r="V17" s="32">
        <f t="shared" si="11"/>
        <v>0</v>
      </c>
      <c r="W17" s="35">
        <v>0</v>
      </c>
      <c r="X17" s="32">
        <f t="shared" si="12"/>
        <v>0</v>
      </c>
      <c r="Y17" s="35">
        <v>0</v>
      </c>
      <c r="Z17" s="32">
        <f t="shared" si="13"/>
        <v>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1</v>
      </c>
      <c r="D18" s="35">
        <v>1</v>
      </c>
      <c r="E18" s="32">
        <f t="shared" si="2"/>
        <v>100</v>
      </c>
      <c r="F18" s="35">
        <v>0</v>
      </c>
      <c r="G18" s="32">
        <f t="shared" si="3"/>
        <v>0</v>
      </c>
      <c r="H18" s="106">
        <f t="shared" si="0"/>
        <v>1</v>
      </c>
      <c r="I18" s="32">
        <f t="shared" si="4"/>
        <v>100</v>
      </c>
      <c r="J18" s="32">
        <f t="shared" si="5"/>
        <v>100</v>
      </c>
      <c r="K18" s="35">
        <v>1</v>
      </c>
      <c r="L18" s="32">
        <f t="shared" si="6"/>
        <v>100</v>
      </c>
      <c r="M18" s="35">
        <v>0</v>
      </c>
      <c r="N18" s="32">
        <f t="shared" si="7"/>
        <v>0</v>
      </c>
      <c r="O18" s="35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0</v>
      </c>
      <c r="T18" s="32">
        <f t="shared" si="10"/>
        <v>0</v>
      </c>
      <c r="U18" s="35">
        <v>0</v>
      </c>
      <c r="V18" s="32">
        <f t="shared" si="11"/>
        <v>0</v>
      </c>
      <c r="W18" s="35">
        <v>0</v>
      </c>
      <c r="X18" s="32">
        <f t="shared" si="12"/>
        <v>0</v>
      </c>
      <c r="Y18" s="35">
        <v>0</v>
      </c>
      <c r="Z18" s="32">
        <f t="shared" si="13"/>
        <v>0</v>
      </c>
      <c r="AA18" s="35">
        <v>0</v>
      </c>
      <c r="AB18" s="32">
        <f t="shared" si="14"/>
        <v>0</v>
      </c>
      <c r="AC18" s="32">
        <f t="shared" si="15"/>
        <v>0</v>
      </c>
      <c r="AD18" s="35">
        <v>0</v>
      </c>
      <c r="AE18" s="32">
        <f t="shared" si="16"/>
        <v>0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2</v>
      </c>
      <c r="D19" s="35">
        <v>2</v>
      </c>
      <c r="E19" s="32">
        <f t="shared" si="2"/>
        <v>100</v>
      </c>
      <c r="F19" s="35">
        <v>0</v>
      </c>
      <c r="G19" s="32">
        <f t="shared" si="3"/>
        <v>0</v>
      </c>
      <c r="H19" s="106">
        <f t="shared" si="0"/>
        <v>2</v>
      </c>
      <c r="I19" s="32">
        <f t="shared" si="4"/>
        <v>100</v>
      </c>
      <c r="J19" s="32">
        <f t="shared" si="5"/>
        <v>100</v>
      </c>
      <c r="K19" s="35">
        <v>1</v>
      </c>
      <c r="L19" s="32">
        <f t="shared" si="6"/>
        <v>50</v>
      </c>
      <c r="M19" s="35">
        <v>1</v>
      </c>
      <c r="N19" s="32">
        <f t="shared" si="7"/>
        <v>50</v>
      </c>
      <c r="O19" s="35">
        <f t="shared" si="1"/>
        <v>0</v>
      </c>
      <c r="P19" s="32">
        <f t="shared" si="8"/>
        <v>0</v>
      </c>
      <c r="Q19" s="35">
        <v>0</v>
      </c>
      <c r="R19" s="32">
        <f t="shared" si="9"/>
        <v>0</v>
      </c>
      <c r="S19" s="35">
        <v>0</v>
      </c>
      <c r="T19" s="32">
        <f t="shared" si="10"/>
        <v>0</v>
      </c>
      <c r="U19" s="35">
        <v>1</v>
      </c>
      <c r="V19" s="32">
        <f t="shared" si="11"/>
        <v>50</v>
      </c>
      <c r="W19" s="35">
        <v>0</v>
      </c>
      <c r="X19" s="32">
        <f t="shared" si="12"/>
        <v>0</v>
      </c>
      <c r="Y19" s="35">
        <v>0</v>
      </c>
      <c r="Z19" s="32">
        <f t="shared" si="13"/>
        <v>0</v>
      </c>
      <c r="AA19" s="35">
        <v>0</v>
      </c>
      <c r="AB19" s="32">
        <f t="shared" si="14"/>
        <v>0</v>
      </c>
      <c r="AC19" s="32">
        <f t="shared" si="15"/>
        <v>0</v>
      </c>
      <c r="AD19" s="35">
        <v>0</v>
      </c>
      <c r="AE19" s="32">
        <f t="shared" si="16"/>
        <v>0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0</v>
      </c>
      <c r="D20" s="35">
        <v>0</v>
      </c>
      <c r="E20" s="32">
        <f t="shared" si="2"/>
        <v>0</v>
      </c>
      <c r="F20" s="35">
        <v>0</v>
      </c>
      <c r="G20" s="32">
        <f t="shared" si="3"/>
        <v>0</v>
      </c>
      <c r="H20" s="106">
        <f t="shared" si="0"/>
        <v>0</v>
      </c>
      <c r="I20" s="32">
        <f t="shared" si="4"/>
        <v>0</v>
      </c>
      <c r="J20" s="32">
        <f t="shared" si="5"/>
        <v>0</v>
      </c>
      <c r="K20" s="35">
        <v>0</v>
      </c>
      <c r="L20" s="32">
        <f t="shared" si="6"/>
        <v>0</v>
      </c>
      <c r="M20" s="35">
        <v>0</v>
      </c>
      <c r="N20" s="32">
        <f t="shared" si="7"/>
        <v>0</v>
      </c>
      <c r="O20" s="35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63</v>
      </c>
      <c r="D21" s="10">
        <f>SUM(D22:D39)</f>
        <v>57</v>
      </c>
      <c r="E21" s="43">
        <f>IF(C21=0,0,D21/C21*100)</f>
        <v>90.476190476190482</v>
      </c>
      <c r="F21" s="10">
        <f>SUM(F22:F39)</f>
        <v>9</v>
      </c>
      <c r="G21" s="43">
        <f>IF(D21=0,0,F21/D21*100)</f>
        <v>15.789473684210526</v>
      </c>
      <c r="H21" s="61">
        <f>SUM(H22:H39)</f>
        <v>56</v>
      </c>
      <c r="I21" s="43">
        <f>IF(D21=0,0,H21/D21*100)</f>
        <v>98.245614035087712</v>
      </c>
      <c r="J21" s="43">
        <f>IF(C21=0,0,H21/C21*100)</f>
        <v>88.888888888888886</v>
      </c>
      <c r="K21" s="10">
        <f>SUM(K22:K39)</f>
        <v>27</v>
      </c>
      <c r="L21" s="43">
        <f>IF(D21=0,0,K21/D21*100)</f>
        <v>47.368421052631575</v>
      </c>
      <c r="M21" s="10">
        <f>SUM(M22:M39)</f>
        <v>29</v>
      </c>
      <c r="N21" s="43">
        <f>IF(D21=0,0,M21/D21*100)</f>
        <v>50.877192982456144</v>
      </c>
      <c r="O21" s="10">
        <f>SUM(O22:O39)</f>
        <v>1</v>
      </c>
      <c r="P21" s="43">
        <f>IF(D21=0,0,O21/D21*100)</f>
        <v>1.7543859649122806</v>
      </c>
      <c r="Q21" s="10">
        <f>SUM(Q22:Q39)</f>
        <v>1</v>
      </c>
      <c r="R21" s="43">
        <f t="shared" si="9"/>
        <v>100</v>
      </c>
      <c r="S21" s="10">
        <f>SUM(S22:S39)</f>
        <v>6</v>
      </c>
      <c r="T21" s="43">
        <f>IF(D21=0,0,S21/D21*100)</f>
        <v>10.526315789473683</v>
      </c>
      <c r="U21" s="10">
        <f>SUM(U22:U39)</f>
        <v>10</v>
      </c>
      <c r="V21" s="43">
        <f t="shared" si="11"/>
        <v>17.543859649122805</v>
      </c>
      <c r="W21" s="10">
        <f>SUM(W22:W39)</f>
        <v>4</v>
      </c>
      <c r="X21" s="43">
        <f>IF(D21=0,0,W21/D21*100)</f>
        <v>7.0175438596491224</v>
      </c>
      <c r="Y21" s="10">
        <f>SUM(Y22:Y39)</f>
        <v>10</v>
      </c>
      <c r="Z21" s="43">
        <f>IF(D21=0,0,Y21/D21*100)</f>
        <v>17.543859649122805</v>
      </c>
      <c r="AA21" s="10">
        <f>SUM(AA22:AA39)</f>
        <v>2</v>
      </c>
      <c r="AB21" s="43">
        <f>IF(D21=0,0,AA21/D21*100)</f>
        <v>3.5087719298245612</v>
      </c>
      <c r="AC21" s="43">
        <f>IF(Y21=0,0,AA21/Y21*100)</f>
        <v>20</v>
      </c>
      <c r="AD21" s="10">
        <f>SUM(AD22:AD39)</f>
        <v>5</v>
      </c>
      <c r="AE21" s="43">
        <f t="shared" si="16"/>
        <v>8.7719298245614024</v>
      </c>
      <c r="AF21" s="10">
        <f>SUM(AF22:AF39)</f>
        <v>1</v>
      </c>
      <c r="AG21" s="43">
        <f>IF(D21=0,0,AF21/D21*100)</f>
        <v>1.7543859649122806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5</v>
      </c>
      <c r="D22" s="35">
        <v>5</v>
      </c>
      <c r="E22" s="32">
        <f t="shared" si="2"/>
        <v>100</v>
      </c>
      <c r="F22" s="35">
        <v>0</v>
      </c>
      <c r="G22" s="32">
        <f t="shared" si="3"/>
        <v>0</v>
      </c>
      <c r="H22" s="106">
        <f t="shared" si="0"/>
        <v>5</v>
      </c>
      <c r="I22" s="32">
        <f t="shared" si="4"/>
        <v>100</v>
      </c>
      <c r="J22" s="32">
        <f t="shared" si="5"/>
        <v>100</v>
      </c>
      <c r="K22" s="35">
        <v>3</v>
      </c>
      <c r="L22" s="32">
        <f t="shared" si="6"/>
        <v>60</v>
      </c>
      <c r="M22" s="35">
        <v>2</v>
      </c>
      <c r="N22" s="32">
        <f t="shared" si="7"/>
        <v>40</v>
      </c>
      <c r="O22" s="35">
        <f t="shared" ref="O22:O39" si="18">D22-H22</f>
        <v>0</v>
      </c>
      <c r="P22" s="32">
        <f t="shared" si="8"/>
        <v>0</v>
      </c>
      <c r="Q22" s="35">
        <v>0</v>
      </c>
      <c r="R22" s="32">
        <f t="shared" si="9"/>
        <v>0</v>
      </c>
      <c r="S22" s="35">
        <v>1</v>
      </c>
      <c r="T22" s="32">
        <f t="shared" si="10"/>
        <v>20</v>
      </c>
      <c r="U22" s="35">
        <v>0</v>
      </c>
      <c r="V22" s="32">
        <f t="shared" si="11"/>
        <v>0</v>
      </c>
      <c r="W22" s="35">
        <v>0</v>
      </c>
      <c r="X22" s="32">
        <f t="shared" si="12"/>
        <v>0</v>
      </c>
      <c r="Y22" s="35">
        <v>0</v>
      </c>
      <c r="Z22" s="32">
        <f t="shared" si="13"/>
        <v>0</v>
      </c>
      <c r="AA22" s="35">
        <v>0</v>
      </c>
      <c r="AB22" s="32">
        <f t="shared" si="14"/>
        <v>0</v>
      </c>
      <c r="AC22" s="32">
        <f t="shared" si="15"/>
        <v>0</v>
      </c>
      <c r="AD22" s="35">
        <v>0</v>
      </c>
      <c r="AE22" s="32">
        <f t="shared" si="16"/>
        <v>0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1</v>
      </c>
      <c r="D23" s="35">
        <v>1</v>
      </c>
      <c r="E23" s="32">
        <f t="shared" si="2"/>
        <v>100</v>
      </c>
      <c r="F23" s="35">
        <v>0</v>
      </c>
      <c r="G23" s="32">
        <f t="shared" si="3"/>
        <v>0</v>
      </c>
      <c r="H23" s="106">
        <f t="shared" si="0"/>
        <v>1</v>
      </c>
      <c r="I23" s="32">
        <f t="shared" si="4"/>
        <v>100</v>
      </c>
      <c r="J23" s="32">
        <f t="shared" si="5"/>
        <v>100</v>
      </c>
      <c r="K23" s="35">
        <v>0</v>
      </c>
      <c r="L23" s="32">
        <f t="shared" si="6"/>
        <v>0</v>
      </c>
      <c r="M23" s="35">
        <v>1</v>
      </c>
      <c r="N23" s="32">
        <f t="shared" si="7"/>
        <v>100</v>
      </c>
      <c r="O23" s="35">
        <f t="shared" si="18"/>
        <v>0</v>
      </c>
      <c r="P23" s="32">
        <f t="shared" si="8"/>
        <v>0</v>
      </c>
      <c r="Q23" s="35">
        <v>0</v>
      </c>
      <c r="R23" s="32">
        <f t="shared" si="9"/>
        <v>0</v>
      </c>
      <c r="S23" s="35">
        <v>0</v>
      </c>
      <c r="T23" s="32">
        <f t="shared" si="10"/>
        <v>0</v>
      </c>
      <c r="U23" s="35">
        <v>0</v>
      </c>
      <c r="V23" s="32">
        <f t="shared" si="11"/>
        <v>0</v>
      </c>
      <c r="W23" s="35">
        <v>0</v>
      </c>
      <c r="X23" s="32">
        <f t="shared" si="12"/>
        <v>0</v>
      </c>
      <c r="Y23" s="35">
        <v>0</v>
      </c>
      <c r="Z23" s="32">
        <f t="shared" si="13"/>
        <v>0</v>
      </c>
      <c r="AA23" s="35">
        <v>0</v>
      </c>
      <c r="AB23" s="32">
        <f t="shared" si="14"/>
        <v>0</v>
      </c>
      <c r="AC23" s="32">
        <f t="shared" si="15"/>
        <v>0</v>
      </c>
      <c r="AD23" s="35">
        <v>0</v>
      </c>
      <c r="AE23" s="32">
        <f t="shared" si="16"/>
        <v>0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1</v>
      </c>
      <c r="D24" s="35">
        <v>1</v>
      </c>
      <c r="E24" s="32">
        <f t="shared" si="2"/>
        <v>100</v>
      </c>
      <c r="F24" s="35">
        <v>0</v>
      </c>
      <c r="G24" s="32">
        <f t="shared" si="3"/>
        <v>0</v>
      </c>
      <c r="H24" s="106">
        <f t="shared" si="0"/>
        <v>1</v>
      </c>
      <c r="I24" s="32">
        <f t="shared" si="4"/>
        <v>100</v>
      </c>
      <c r="J24" s="32">
        <f t="shared" si="5"/>
        <v>100</v>
      </c>
      <c r="K24" s="35">
        <v>1</v>
      </c>
      <c r="L24" s="32">
        <f t="shared" si="6"/>
        <v>100</v>
      </c>
      <c r="M24" s="35">
        <v>0</v>
      </c>
      <c r="N24" s="32">
        <f t="shared" si="7"/>
        <v>0</v>
      </c>
      <c r="O24" s="35">
        <f t="shared" si="18"/>
        <v>0</v>
      </c>
      <c r="P24" s="32">
        <f t="shared" si="8"/>
        <v>0</v>
      </c>
      <c r="Q24" s="35">
        <v>0</v>
      </c>
      <c r="R24" s="32">
        <f t="shared" si="9"/>
        <v>0</v>
      </c>
      <c r="S24" s="35">
        <v>0</v>
      </c>
      <c r="T24" s="32">
        <f t="shared" si="10"/>
        <v>0</v>
      </c>
      <c r="U24" s="35">
        <v>1</v>
      </c>
      <c r="V24" s="32">
        <f t="shared" si="11"/>
        <v>100</v>
      </c>
      <c r="W24" s="35">
        <v>0</v>
      </c>
      <c r="X24" s="32">
        <f t="shared" si="12"/>
        <v>0</v>
      </c>
      <c r="Y24" s="35">
        <v>1</v>
      </c>
      <c r="Z24" s="32">
        <f t="shared" si="13"/>
        <v>100</v>
      </c>
      <c r="AA24" s="35">
        <v>0</v>
      </c>
      <c r="AB24" s="32">
        <f t="shared" si="14"/>
        <v>0</v>
      </c>
      <c r="AC24" s="32">
        <f t="shared" si="15"/>
        <v>0</v>
      </c>
      <c r="AD24" s="35">
        <v>0</v>
      </c>
      <c r="AE24" s="32">
        <f t="shared" si="16"/>
        <v>0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15</v>
      </c>
      <c r="D25" s="35">
        <v>15</v>
      </c>
      <c r="E25" s="32">
        <f t="shared" si="2"/>
        <v>100</v>
      </c>
      <c r="F25" s="35">
        <v>7</v>
      </c>
      <c r="G25" s="32">
        <f t="shared" si="3"/>
        <v>46.666666666666664</v>
      </c>
      <c r="H25" s="106">
        <f t="shared" si="0"/>
        <v>15</v>
      </c>
      <c r="I25" s="32">
        <f t="shared" si="4"/>
        <v>100</v>
      </c>
      <c r="J25" s="32">
        <f t="shared" si="5"/>
        <v>100</v>
      </c>
      <c r="K25" s="35">
        <v>4</v>
      </c>
      <c r="L25" s="32">
        <f t="shared" si="6"/>
        <v>26.666666666666668</v>
      </c>
      <c r="M25" s="35">
        <v>11</v>
      </c>
      <c r="N25" s="32">
        <f t="shared" si="7"/>
        <v>73.333333333333329</v>
      </c>
      <c r="O25" s="35">
        <f t="shared" si="18"/>
        <v>0</v>
      </c>
      <c r="P25" s="32">
        <f t="shared" si="8"/>
        <v>0</v>
      </c>
      <c r="Q25" s="35">
        <v>0</v>
      </c>
      <c r="R25" s="32">
        <f t="shared" si="9"/>
        <v>0</v>
      </c>
      <c r="S25" s="35">
        <v>0</v>
      </c>
      <c r="T25" s="32">
        <f t="shared" si="10"/>
        <v>0</v>
      </c>
      <c r="U25" s="35">
        <v>7</v>
      </c>
      <c r="V25" s="32">
        <f t="shared" si="11"/>
        <v>46.666666666666664</v>
      </c>
      <c r="W25" s="35">
        <v>0</v>
      </c>
      <c r="X25" s="32">
        <f t="shared" si="12"/>
        <v>0</v>
      </c>
      <c r="Y25" s="35">
        <v>2</v>
      </c>
      <c r="Z25" s="32">
        <f t="shared" si="13"/>
        <v>13.333333333333334</v>
      </c>
      <c r="AA25" s="35">
        <v>1</v>
      </c>
      <c r="AB25" s="32">
        <f t="shared" si="14"/>
        <v>6.666666666666667</v>
      </c>
      <c r="AC25" s="32">
        <f t="shared" si="15"/>
        <v>50</v>
      </c>
      <c r="AD25" s="35">
        <v>2</v>
      </c>
      <c r="AE25" s="32">
        <f t="shared" si="16"/>
        <v>13.333333333333334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0</v>
      </c>
      <c r="D26" s="35">
        <v>0</v>
      </c>
      <c r="E26" s="32">
        <f t="shared" si="2"/>
        <v>0</v>
      </c>
      <c r="F26" s="35">
        <v>0</v>
      </c>
      <c r="G26" s="32">
        <f t="shared" si="3"/>
        <v>0</v>
      </c>
      <c r="H26" s="106">
        <f t="shared" si="0"/>
        <v>0</v>
      </c>
      <c r="I26" s="32">
        <f t="shared" si="4"/>
        <v>0</v>
      </c>
      <c r="J26" s="32">
        <f t="shared" si="5"/>
        <v>0</v>
      </c>
      <c r="K26" s="35">
        <v>0</v>
      </c>
      <c r="L26" s="32">
        <f t="shared" si="6"/>
        <v>0</v>
      </c>
      <c r="M26" s="35">
        <v>0</v>
      </c>
      <c r="N26" s="32">
        <f t="shared" si="7"/>
        <v>0</v>
      </c>
      <c r="O26" s="35">
        <f t="shared" si="18"/>
        <v>0</v>
      </c>
      <c r="P26" s="32">
        <f t="shared" si="8"/>
        <v>0</v>
      </c>
      <c r="Q26" s="35">
        <v>0</v>
      </c>
      <c r="R26" s="32">
        <f t="shared" si="9"/>
        <v>0</v>
      </c>
      <c r="S26" s="35">
        <v>0</v>
      </c>
      <c r="T26" s="32">
        <f t="shared" si="10"/>
        <v>0</v>
      </c>
      <c r="U26" s="35">
        <v>0</v>
      </c>
      <c r="V26" s="32">
        <f t="shared" si="11"/>
        <v>0</v>
      </c>
      <c r="W26" s="35">
        <v>0</v>
      </c>
      <c r="X26" s="32">
        <f t="shared" si="12"/>
        <v>0</v>
      </c>
      <c r="Y26" s="35">
        <v>0</v>
      </c>
      <c r="Z26" s="32">
        <f t="shared" si="13"/>
        <v>0</v>
      </c>
      <c r="AA26" s="35">
        <v>0</v>
      </c>
      <c r="AB26" s="32">
        <f t="shared" si="14"/>
        <v>0</v>
      </c>
      <c r="AC26" s="32">
        <f t="shared" si="15"/>
        <v>0</v>
      </c>
      <c r="AD26" s="35">
        <v>0</v>
      </c>
      <c r="AE26" s="32">
        <f t="shared" si="16"/>
        <v>0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0</v>
      </c>
      <c r="D27" s="35">
        <v>0</v>
      </c>
      <c r="E27" s="32">
        <f t="shared" si="2"/>
        <v>0</v>
      </c>
      <c r="F27" s="35">
        <v>0</v>
      </c>
      <c r="G27" s="32">
        <f t="shared" si="3"/>
        <v>0</v>
      </c>
      <c r="H27" s="106">
        <f t="shared" si="0"/>
        <v>0</v>
      </c>
      <c r="I27" s="32">
        <f t="shared" si="4"/>
        <v>0</v>
      </c>
      <c r="J27" s="32">
        <f t="shared" si="5"/>
        <v>0</v>
      </c>
      <c r="K27" s="35">
        <v>0</v>
      </c>
      <c r="L27" s="32">
        <f t="shared" si="6"/>
        <v>0</v>
      </c>
      <c r="M27" s="35">
        <v>0</v>
      </c>
      <c r="N27" s="32">
        <f t="shared" si="7"/>
        <v>0</v>
      </c>
      <c r="O27" s="35">
        <f t="shared" si="18"/>
        <v>0</v>
      </c>
      <c r="P27" s="32">
        <f t="shared" si="8"/>
        <v>0</v>
      </c>
      <c r="Q27" s="35">
        <v>0</v>
      </c>
      <c r="R27" s="32">
        <f t="shared" si="9"/>
        <v>0</v>
      </c>
      <c r="S27" s="35">
        <v>0</v>
      </c>
      <c r="T27" s="32">
        <f t="shared" si="10"/>
        <v>0</v>
      </c>
      <c r="U27" s="35">
        <v>0</v>
      </c>
      <c r="V27" s="32">
        <f t="shared" si="11"/>
        <v>0</v>
      </c>
      <c r="W27" s="35">
        <v>0</v>
      </c>
      <c r="X27" s="32">
        <f t="shared" si="12"/>
        <v>0</v>
      </c>
      <c r="Y27" s="35">
        <v>0</v>
      </c>
      <c r="Z27" s="32">
        <f t="shared" si="13"/>
        <v>0</v>
      </c>
      <c r="AA27" s="35">
        <v>0</v>
      </c>
      <c r="AB27" s="32">
        <f t="shared" si="14"/>
        <v>0</v>
      </c>
      <c r="AC27" s="32">
        <f t="shared" si="15"/>
        <v>0</v>
      </c>
      <c r="AD27" s="35">
        <v>0</v>
      </c>
      <c r="AE27" s="32">
        <f t="shared" si="16"/>
        <v>0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0</v>
      </c>
      <c r="D28" s="35">
        <v>0</v>
      </c>
      <c r="E28" s="32">
        <f t="shared" si="2"/>
        <v>0</v>
      </c>
      <c r="F28" s="35">
        <v>0</v>
      </c>
      <c r="G28" s="32">
        <f t="shared" si="3"/>
        <v>0</v>
      </c>
      <c r="H28" s="106">
        <f t="shared" si="0"/>
        <v>0</v>
      </c>
      <c r="I28" s="32">
        <f t="shared" si="4"/>
        <v>0</v>
      </c>
      <c r="J28" s="32">
        <f t="shared" si="5"/>
        <v>0</v>
      </c>
      <c r="K28" s="35">
        <v>0</v>
      </c>
      <c r="L28" s="32">
        <f t="shared" si="6"/>
        <v>0</v>
      </c>
      <c r="M28" s="35">
        <v>0</v>
      </c>
      <c r="N28" s="32">
        <f t="shared" si="7"/>
        <v>0</v>
      </c>
      <c r="O28" s="35">
        <f t="shared" si="18"/>
        <v>0</v>
      </c>
      <c r="P28" s="32">
        <f t="shared" si="8"/>
        <v>0</v>
      </c>
      <c r="Q28" s="35">
        <v>0</v>
      </c>
      <c r="R28" s="32">
        <f t="shared" si="9"/>
        <v>0</v>
      </c>
      <c r="S28" s="35">
        <v>0</v>
      </c>
      <c r="T28" s="32">
        <f t="shared" si="10"/>
        <v>0</v>
      </c>
      <c r="U28" s="35">
        <v>0</v>
      </c>
      <c r="V28" s="32">
        <f t="shared" si="11"/>
        <v>0</v>
      </c>
      <c r="W28" s="35">
        <v>0</v>
      </c>
      <c r="X28" s="32">
        <f t="shared" si="12"/>
        <v>0</v>
      </c>
      <c r="Y28" s="35">
        <v>0</v>
      </c>
      <c r="Z28" s="32">
        <f t="shared" si="13"/>
        <v>0</v>
      </c>
      <c r="AA28" s="35">
        <v>0</v>
      </c>
      <c r="AB28" s="32">
        <f t="shared" si="14"/>
        <v>0</v>
      </c>
      <c r="AC28" s="32">
        <f t="shared" si="15"/>
        <v>0</v>
      </c>
      <c r="AD28" s="35">
        <v>1</v>
      </c>
      <c r="AE28" s="32">
        <f t="shared" si="16"/>
        <v>0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5</v>
      </c>
      <c r="D29" s="35">
        <v>5</v>
      </c>
      <c r="E29" s="32">
        <f t="shared" si="2"/>
        <v>100</v>
      </c>
      <c r="F29" s="35">
        <v>0</v>
      </c>
      <c r="G29" s="32">
        <f t="shared" si="3"/>
        <v>0</v>
      </c>
      <c r="H29" s="106">
        <f t="shared" si="0"/>
        <v>5</v>
      </c>
      <c r="I29" s="32">
        <f t="shared" si="4"/>
        <v>100</v>
      </c>
      <c r="J29" s="32">
        <f t="shared" si="5"/>
        <v>100</v>
      </c>
      <c r="K29" s="35">
        <v>4</v>
      </c>
      <c r="L29" s="32">
        <f t="shared" si="6"/>
        <v>80</v>
      </c>
      <c r="M29" s="35">
        <v>1</v>
      </c>
      <c r="N29" s="32">
        <f t="shared" si="7"/>
        <v>20</v>
      </c>
      <c r="O29" s="35">
        <f t="shared" si="18"/>
        <v>0</v>
      </c>
      <c r="P29" s="32">
        <f t="shared" si="8"/>
        <v>0</v>
      </c>
      <c r="Q29" s="35">
        <v>0</v>
      </c>
      <c r="R29" s="32">
        <f t="shared" si="9"/>
        <v>0</v>
      </c>
      <c r="S29" s="35">
        <v>1</v>
      </c>
      <c r="T29" s="32">
        <f t="shared" si="10"/>
        <v>20</v>
      </c>
      <c r="U29" s="35">
        <v>0</v>
      </c>
      <c r="V29" s="32">
        <f t="shared" si="11"/>
        <v>0</v>
      </c>
      <c r="W29" s="35">
        <v>0</v>
      </c>
      <c r="X29" s="32">
        <f t="shared" si="12"/>
        <v>0</v>
      </c>
      <c r="Y29" s="35">
        <v>4</v>
      </c>
      <c r="Z29" s="32">
        <f t="shared" si="13"/>
        <v>80</v>
      </c>
      <c r="AA29" s="35">
        <v>0</v>
      </c>
      <c r="AB29" s="32">
        <f t="shared" si="14"/>
        <v>0</v>
      </c>
      <c r="AC29" s="32">
        <f t="shared" si="15"/>
        <v>0</v>
      </c>
      <c r="AD29" s="35">
        <v>0</v>
      </c>
      <c r="AE29" s="32">
        <f t="shared" si="16"/>
        <v>0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6</v>
      </c>
      <c r="D30" s="35">
        <v>5</v>
      </c>
      <c r="E30" s="32">
        <f t="shared" si="2"/>
        <v>83.333333333333343</v>
      </c>
      <c r="F30" s="35">
        <v>0</v>
      </c>
      <c r="G30" s="32">
        <f t="shared" si="3"/>
        <v>0</v>
      </c>
      <c r="H30" s="106">
        <f t="shared" si="0"/>
        <v>5</v>
      </c>
      <c r="I30" s="32">
        <f t="shared" si="4"/>
        <v>100</v>
      </c>
      <c r="J30" s="32">
        <f t="shared" si="5"/>
        <v>83.333333333333343</v>
      </c>
      <c r="K30" s="35">
        <v>3</v>
      </c>
      <c r="L30" s="32">
        <f t="shared" si="6"/>
        <v>60</v>
      </c>
      <c r="M30" s="35">
        <v>2</v>
      </c>
      <c r="N30" s="32">
        <f t="shared" si="7"/>
        <v>40</v>
      </c>
      <c r="O30" s="35">
        <f t="shared" si="18"/>
        <v>0</v>
      </c>
      <c r="P30" s="32">
        <f t="shared" si="8"/>
        <v>0</v>
      </c>
      <c r="Q30" s="35">
        <v>0</v>
      </c>
      <c r="R30" s="32">
        <f t="shared" si="9"/>
        <v>0</v>
      </c>
      <c r="S30" s="35">
        <v>2</v>
      </c>
      <c r="T30" s="32">
        <f t="shared" si="10"/>
        <v>40</v>
      </c>
      <c r="U30" s="35">
        <v>0</v>
      </c>
      <c r="V30" s="32">
        <f t="shared" si="11"/>
        <v>0</v>
      </c>
      <c r="W30" s="35">
        <v>3</v>
      </c>
      <c r="X30" s="32">
        <f t="shared" si="12"/>
        <v>60</v>
      </c>
      <c r="Y30" s="35">
        <v>1</v>
      </c>
      <c r="Z30" s="32">
        <f t="shared" si="13"/>
        <v>20</v>
      </c>
      <c r="AA30" s="35">
        <v>0</v>
      </c>
      <c r="AB30" s="32">
        <f t="shared" si="14"/>
        <v>0</v>
      </c>
      <c r="AC30" s="32">
        <f t="shared" si="15"/>
        <v>0</v>
      </c>
      <c r="AD30" s="35">
        <v>0</v>
      </c>
      <c r="AE30" s="32">
        <f t="shared" si="16"/>
        <v>0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8</v>
      </c>
      <c r="D31" s="35">
        <v>5</v>
      </c>
      <c r="E31" s="32">
        <f t="shared" si="2"/>
        <v>62.5</v>
      </c>
      <c r="F31" s="35">
        <v>0</v>
      </c>
      <c r="G31" s="32">
        <f t="shared" si="3"/>
        <v>0</v>
      </c>
      <c r="H31" s="106">
        <f t="shared" si="0"/>
        <v>5</v>
      </c>
      <c r="I31" s="32">
        <f t="shared" si="4"/>
        <v>100</v>
      </c>
      <c r="J31" s="32">
        <f t="shared" si="5"/>
        <v>62.5</v>
      </c>
      <c r="K31" s="35">
        <v>3</v>
      </c>
      <c r="L31" s="32">
        <f t="shared" si="6"/>
        <v>60</v>
      </c>
      <c r="M31" s="35">
        <v>2</v>
      </c>
      <c r="N31" s="32">
        <f t="shared" si="7"/>
        <v>40</v>
      </c>
      <c r="O31" s="35">
        <f t="shared" si="18"/>
        <v>0</v>
      </c>
      <c r="P31" s="32">
        <f t="shared" si="8"/>
        <v>0</v>
      </c>
      <c r="Q31" s="35">
        <v>0</v>
      </c>
      <c r="R31" s="32">
        <f t="shared" si="9"/>
        <v>0</v>
      </c>
      <c r="S31" s="35">
        <v>1</v>
      </c>
      <c r="T31" s="32">
        <f t="shared" si="10"/>
        <v>20</v>
      </c>
      <c r="U31" s="35">
        <v>2</v>
      </c>
      <c r="V31" s="32">
        <f t="shared" si="11"/>
        <v>40</v>
      </c>
      <c r="W31" s="35">
        <v>0</v>
      </c>
      <c r="X31" s="32">
        <f t="shared" si="12"/>
        <v>0</v>
      </c>
      <c r="Y31" s="35">
        <v>0</v>
      </c>
      <c r="Z31" s="32">
        <f t="shared" si="13"/>
        <v>0</v>
      </c>
      <c r="AA31" s="35">
        <v>0</v>
      </c>
      <c r="AB31" s="32">
        <f t="shared" si="14"/>
        <v>0</v>
      </c>
      <c r="AC31" s="32">
        <f t="shared" si="15"/>
        <v>0</v>
      </c>
      <c r="AD31" s="35">
        <v>1</v>
      </c>
      <c r="AE31" s="32">
        <f t="shared" si="16"/>
        <v>20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0</v>
      </c>
      <c r="D32" s="35">
        <v>0</v>
      </c>
      <c r="E32" s="32">
        <f t="shared" si="2"/>
        <v>0</v>
      </c>
      <c r="F32" s="35">
        <v>0</v>
      </c>
      <c r="G32" s="32">
        <f t="shared" si="3"/>
        <v>0</v>
      </c>
      <c r="H32" s="106">
        <f t="shared" si="0"/>
        <v>0</v>
      </c>
      <c r="I32" s="32">
        <f t="shared" si="4"/>
        <v>0</v>
      </c>
      <c r="J32" s="32">
        <f t="shared" si="5"/>
        <v>0</v>
      </c>
      <c r="K32" s="35">
        <v>0</v>
      </c>
      <c r="L32" s="32">
        <f t="shared" si="6"/>
        <v>0</v>
      </c>
      <c r="M32" s="35">
        <v>0</v>
      </c>
      <c r="N32" s="32">
        <f t="shared" si="7"/>
        <v>0</v>
      </c>
      <c r="O32" s="35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11</v>
      </c>
      <c r="D33" s="35">
        <v>11</v>
      </c>
      <c r="E33" s="32">
        <f t="shared" si="2"/>
        <v>100</v>
      </c>
      <c r="F33" s="35">
        <v>1</v>
      </c>
      <c r="G33" s="32">
        <f t="shared" si="3"/>
        <v>9.0909090909090917</v>
      </c>
      <c r="H33" s="106">
        <f t="shared" si="0"/>
        <v>10</v>
      </c>
      <c r="I33" s="32">
        <f t="shared" si="4"/>
        <v>90.909090909090907</v>
      </c>
      <c r="J33" s="32">
        <f t="shared" si="5"/>
        <v>90.909090909090907</v>
      </c>
      <c r="K33" s="35">
        <v>6</v>
      </c>
      <c r="L33" s="32">
        <f t="shared" si="6"/>
        <v>54.54545454545454</v>
      </c>
      <c r="M33" s="35">
        <v>4</v>
      </c>
      <c r="N33" s="32">
        <f t="shared" si="7"/>
        <v>36.363636363636367</v>
      </c>
      <c r="O33" s="35">
        <f t="shared" si="18"/>
        <v>1</v>
      </c>
      <c r="P33" s="32">
        <f t="shared" si="8"/>
        <v>9.0909090909090917</v>
      </c>
      <c r="Q33" s="35">
        <v>1</v>
      </c>
      <c r="R33" s="32">
        <f t="shared" si="9"/>
        <v>100</v>
      </c>
      <c r="S33" s="35">
        <v>0</v>
      </c>
      <c r="T33" s="32">
        <f t="shared" si="10"/>
        <v>0</v>
      </c>
      <c r="U33" s="35">
        <v>0</v>
      </c>
      <c r="V33" s="32">
        <f t="shared" si="11"/>
        <v>0</v>
      </c>
      <c r="W33" s="35">
        <v>1</v>
      </c>
      <c r="X33" s="32">
        <f t="shared" si="12"/>
        <v>9.0909090909090917</v>
      </c>
      <c r="Y33" s="35">
        <v>1</v>
      </c>
      <c r="Z33" s="32">
        <f t="shared" si="13"/>
        <v>9.0909090909090917</v>
      </c>
      <c r="AA33" s="35">
        <v>1</v>
      </c>
      <c r="AB33" s="32">
        <f t="shared" si="14"/>
        <v>9.0909090909090917</v>
      </c>
      <c r="AC33" s="32">
        <f t="shared" si="15"/>
        <v>100</v>
      </c>
      <c r="AD33" s="35">
        <v>0</v>
      </c>
      <c r="AE33" s="32">
        <f t="shared" si="16"/>
        <v>0</v>
      </c>
      <c r="AF33" s="35">
        <v>1</v>
      </c>
      <c r="AG33" s="32">
        <f t="shared" si="17"/>
        <v>9.0909090909090917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2</v>
      </c>
      <c r="D34" s="35">
        <v>1</v>
      </c>
      <c r="E34" s="32">
        <f t="shared" si="2"/>
        <v>50</v>
      </c>
      <c r="F34" s="35">
        <v>0</v>
      </c>
      <c r="G34" s="32">
        <f t="shared" si="3"/>
        <v>0</v>
      </c>
      <c r="H34" s="106">
        <f t="shared" si="0"/>
        <v>1</v>
      </c>
      <c r="I34" s="32">
        <f t="shared" si="4"/>
        <v>100</v>
      </c>
      <c r="J34" s="32">
        <f t="shared" si="5"/>
        <v>50</v>
      </c>
      <c r="K34" s="35">
        <v>1</v>
      </c>
      <c r="L34" s="32">
        <f t="shared" si="6"/>
        <v>100</v>
      </c>
      <c r="M34" s="35">
        <v>0</v>
      </c>
      <c r="N34" s="32">
        <f t="shared" si="7"/>
        <v>0</v>
      </c>
      <c r="O34" s="35">
        <f t="shared" si="18"/>
        <v>0</v>
      </c>
      <c r="P34" s="32">
        <f t="shared" si="8"/>
        <v>0</v>
      </c>
      <c r="Q34" s="35">
        <v>0</v>
      </c>
      <c r="R34" s="32">
        <f t="shared" si="9"/>
        <v>0</v>
      </c>
      <c r="S34" s="35">
        <v>0</v>
      </c>
      <c r="T34" s="32">
        <f t="shared" si="10"/>
        <v>0</v>
      </c>
      <c r="U34" s="35">
        <v>0</v>
      </c>
      <c r="V34" s="32">
        <f t="shared" si="11"/>
        <v>0</v>
      </c>
      <c r="W34" s="35">
        <v>0</v>
      </c>
      <c r="X34" s="32">
        <f t="shared" si="12"/>
        <v>0</v>
      </c>
      <c r="Y34" s="35">
        <v>0</v>
      </c>
      <c r="Z34" s="32">
        <f t="shared" si="13"/>
        <v>0</v>
      </c>
      <c r="AA34" s="35">
        <v>0</v>
      </c>
      <c r="AB34" s="32">
        <f t="shared" si="14"/>
        <v>0</v>
      </c>
      <c r="AC34" s="32">
        <f t="shared" si="15"/>
        <v>0</v>
      </c>
      <c r="AD34" s="35">
        <v>0</v>
      </c>
      <c r="AE34" s="32">
        <f t="shared" si="16"/>
        <v>0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0</v>
      </c>
      <c r="D35" s="35">
        <v>0</v>
      </c>
      <c r="E35" s="32">
        <f t="shared" si="2"/>
        <v>0</v>
      </c>
      <c r="F35" s="35">
        <v>0</v>
      </c>
      <c r="G35" s="32">
        <f t="shared" si="3"/>
        <v>0</v>
      </c>
      <c r="H35" s="106">
        <f t="shared" si="0"/>
        <v>0</v>
      </c>
      <c r="I35" s="32">
        <f t="shared" si="4"/>
        <v>0</v>
      </c>
      <c r="J35" s="32">
        <f t="shared" si="5"/>
        <v>0</v>
      </c>
      <c r="K35" s="35">
        <v>0</v>
      </c>
      <c r="L35" s="32">
        <f t="shared" si="6"/>
        <v>0</v>
      </c>
      <c r="M35" s="35">
        <v>0</v>
      </c>
      <c r="N35" s="32">
        <f t="shared" si="7"/>
        <v>0</v>
      </c>
      <c r="O35" s="35">
        <f t="shared" si="18"/>
        <v>0</v>
      </c>
      <c r="P35" s="32">
        <f t="shared" si="8"/>
        <v>0</v>
      </c>
      <c r="Q35" s="35">
        <v>0</v>
      </c>
      <c r="R35" s="32">
        <f t="shared" si="9"/>
        <v>0</v>
      </c>
      <c r="S35" s="35">
        <v>0</v>
      </c>
      <c r="T35" s="32">
        <f t="shared" si="10"/>
        <v>0</v>
      </c>
      <c r="U35" s="35">
        <v>0</v>
      </c>
      <c r="V35" s="32">
        <f t="shared" si="11"/>
        <v>0</v>
      </c>
      <c r="W35" s="35">
        <v>0</v>
      </c>
      <c r="X35" s="32">
        <f t="shared" si="12"/>
        <v>0</v>
      </c>
      <c r="Y35" s="35">
        <v>0</v>
      </c>
      <c r="Z35" s="32">
        <f t="shared" si="13"/>
        <v>0</v>
      </c>
      <c r="AA35" s="35">
        <v>0</v>
      </c>
      <c r="AB35" s="32">
        <f t="shared" si="14"/>
        <v>0</v>
      </c>
      <c r="AC35" s="32">
        <f t="shared" si="15"/>
        <v>0</v>
      </c>
      <c r="AD35" s="35">
        <v>0</v>
      </c>
      <c r="AE35" s="32">
        <f t="shared" si="16"/>
        <v>0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5</v>
      </c>
      <c r="D36" s="35">
        <v>4</v>
      </c>
      <c r="E36" s="32">
        <f t="shared" si="2"/>
        <v>80</v>
      </c>
      <c r="F36" s="35">
        <v>0</v>
      </c>
      <c r="G36" s="32">
        <f t="shared" si="3"/>
        <v>0</v>
      </c>
      <c r="H36" s="106">
        <f t="shared" si="0"/>
        <v>4</v>
      </c>
      <c r="I36" s="32">
        <f t="shared" si="4"/>
        <v>100</v>
      </c>
      <c r="J36" s="32">
        <f t="shared" si="5"/>
        <v>80</v>
      </c>
      <c r="K36" s="35">
        <v>1</v>
      </c>
      <c r="L36" s="32">
        <f t="shared" si="6"/>
        <v>25</v>
      </c>
      <c r="M36" s="35">
        <v>3</v>
      </c>
      <c r="N36" s="32">
        <f t="shared" si="7"/>
        <v>75</v>
      </c>
      <c r="O36" s="35">
        <f t="shared" si="18"/>
        <v>0</v>
      </c>
      <c r="P36" s="32">
        <f t="shared" si="8"/>
        <v>0</v>
      </c>
      <c r="Q36" s="35">
        <v>0</v>
      </c>
      <c r="R36" s="32">
        <f t="shared" si="9"/>
        <v>0</v>
      </c>
      <c r="S36" s="35">
        <v>0</v>
      </c>
      <c r="T36" s="32">
        <f t="shared" si="10"/>
        <v>0</v>
      </c>
      <c r="U36" s="35">
        <v>0</v>
      </c>
      <c r="V36" s="32">
        <f t="shared" si="11"/>
        <v>0</v>
      </c>
      <c r="W36" s="35">
        <v>0</v>
      </c>
      <c r="X36" s="32">
        <f t="shared" si="12"/>
        <v>0</v>
      </c>
      <c r="Y36" s="35">
        <v>0</v>
      </c>
      <c r="Z36" s="32">
        <f t="shared" si="13"/>
        <v>0</v>
      </c>
      <c r="AA36" s="35">
        <v>0</v>
      </c>
      <c r="AB36" s="32">
        <f t="shared" si="14"/>
        <v>0</v>
      </c>
      <c r="AC36" s="32">
        <f t="shared" si="15"/>
        <v>0</v>
      </c>
      <c r="AD36" s="35">
        <v>0</v>
      </c>
      <c r="AE36" s="32">
        <f t="shared" si="16"/>
        <v>0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1</v>
      </c>
      <c r="D37" s="35">
        <v>1</v>
      </c>
      <c r="E37" s="32">
        <f t="shared" si="2"/>
        <v>100</v>
      </c>
      <c r="F37" s="35">
        <v>0</v>
      </c>
      <c r="G37" s="32">
        <f t="shared" si="3"/>
        <v>0</v>
      </c>
      <c r="H37" s="106">
        <f t="shared" si="0"/>
        <v>1</v>
      </c>
      <c r="I37" s="32">
        <f t="shared" si="4"/>
        <v>100</v>
      </c>
      <c r="J37" s="32">
        <f t="shared" si="5"/>
        <v>100</v>
      </c>
      <c r="K37" s="35">
        <v>0</v>
      </c>
      <c r="L37" s="32">
        <f t="shared" si="6"/>
        <v>0</v>
      </c>
      <c r="M37" s="35">
        <v>1</v>
      </c>
      <c r="N37" s="32">
        <f t="shared" si="7"/>
        <v>100</v>
      </c>
      <c r="O37" s="35">
        <f t="shared" si="18"/>
        <v>0</v>
      </c>
      <c r="P37" s="32">
        <f t="shared" si="8"/>
        <v>0</v>
      </c>
      <c r="Q37" s="35">
        <v>0</v>
      </c>
      <c r="R37" s="32">
        <f t="shared" si="9"/>
        <v>0</v>
      </c>
      <c r="S37" s="35">
        <v>0</v>
      </c>
      <c r="T37" s="32">
        <f t="shared" si="10"/>
        <v>0</v>
      </c>
      <c r="U37" s="35">
        <v>0</v>
      </c>
      <c r="V37" s="32">
        <f t="shared" si="11"/>
        <v>0</v>
      </c>
      <c r="W37" s="35">
        <v>0</v>
      </c>
      <c r="X37" s="32">
        <f t="shared" si="12"/>
        <v>0</v>
      </c>
      <c r="Y37" s="35">
        <v>0</v>
      </c>
      <c r="Z37" s="32">
        <f t="shared" si="13"/>
        <v>0</v>
      </c>
      <c r="AA37" s="35">
        <v>0</v>
      </c>
      <c r="AB37" s="32">
        <f t="shared" si="14"/>
        <v>0</v>
      </c>
      <c r="AC37" s="32">
        <f t="shared" si="15"/>
        <v>0</v>
      </c>
      <c r="AD37" s="35">
        <v>0</v>
      </c>
      <c r="AE37" s="32">
        <f t="shared" si="16"/>
        <v>0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2</v>
      </c>
      <c r="D38" s="35">
        <v>2</v>
      </c>
      <c r="E38" s="32">
        <f t="shared" si="2"/>
        <v>100</v>
      </c>
      <c r="F38" s="35">
        <v>0</v>
      </c>
      <c r="G38" s="32">
        <f t="shared" si="3"/>
        <v>0</v>
      </c>
      <c r="H38" s="106">
        <f t="shared" si="0"/>
        <v>2</v>
      </c>
      <c r="I38" s="32">
        <f t="shared" si="4"/>
        <v>100</v>
      </c>
      <c r="J38" s="32">
        <f t="shared" si="5"/>
        <v>100</v>
      </c>
      <c r="K38" s="35">
        <v>1</v>
      </c>
      <c r="L38" s="32">
        <f t="shared" si="6"/>
        <v>50</v>
      </c>
      <c r="M38" s="35">
        <v>1</v>
      </c>
      <c r="N38" s="32">
        <f t="shared" si="7"/>
        <v>50</v>
      </c>
      <c r="O38" s="35">
        <f t="shared" si="18"/>
        <v>0</v>
      </c>
      <c r="P38" s="32">
        <f t="shared" si="8"/>
        <v>0</v>
      </c>
      <c r="Q38" s="35">
        <v>0</v>
      </c>
      <c r="R38" s="32">
        <f t="shared" si="9"/>
        <v>0</v>
      </c>
      <c r="S38" s="35">
        <v>1</v>
      </c>
      <c r="T38" s="32">
        <f t="shared" si="10"/>
        <v>50</v>
      </c>
      <c r="U38" s="35">
        <v>0</v>
      </c>
      <c r="V38" s="32">
        <f t="shared" si="11"/>
        <v>0</v>
      </c>
      <c r="W38" s="35">
        <v>0</v>
      </c>
      <c r="X38" s="32">
        <f t="shared" si="12"/>
        <v>0</v>
      </c>
      <c r="Y38" s="35">
        <v>1</v>
      </c>
      <c r="Z38" s="32">
        <f t="shared" si="13"/>
        <v>50</v>
      </c>
      <c r="AA38" s="35">
        <v>0</v>
      </c>
      <c r="AB38" s="32">
        <f t="shared" si="14"/>
        <v>0</v>
      </c>
      <c r="AC38" s="32">
        <f t="shared" si="15"/>
        <v>0</v>
      </c>
      <c r="AD38" s="35">
        <v>1</v>
      </c>
      <c r="AE38" s="32">
        <f t="shared" si="16"/>
        <v>50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1</v>
      </c>
      <c r="D39" s="35">
        <v>1</v>
      </c>
      <c r="E39" s="32">
        <f t="shared" si="2"/>
        <v>100</v>
      </c>
      <c r="F39" s="35">
        <v>1</v>
      </c>
      <c r="G39" s="32">
        <f t="shared" si="3"/>
        <v>100</v>
      </c>
      <c r="H39" s="106">
        <f t="shared" si="0"/>
        <v>1</v>
      </c>
      <c r="I39" s="32">
        <f t="shared" si="4"/>
        <v>100</v>
      </c>
      <c r="J39" s="32">
        <f t="shared" si="5"/>
        <v>100</v>
      </c>
      <c r="K39" s="35">
        <v>0</v>
      </c>
      <c r="L39" s="32">
        <f t="shared" si="6"/>
        <v>0</v>
      </c>
      <c r="M39" s="35">
        <v>1</v>
      </c>
      <c r="N39" s="32">
        <f t="shared" si="7"/>
        <v>100</v>
      </c>
      <c r="O39" s="35">
        <f t="shared" si="18"/>
        <v>0</v>
      </c>
      <c r="P39" s="32">
        <f t="shared" si="8"/>
        <v>0</v>
      </c>
      <c r="Q39" s="35">
        <v>0</v>
      </c>
      <c r="R39" s="32">
        <f t="shared" si="9"/>
        <v>0</v>
      </c>
      <c r="S39" s="35">
        <v>0</v>
      </c>
      <c r="T39" s="32">
        <f t="shared" si="10"/>
        <v>0</v>
      </c>
      <c r="U39" s="35">
        <v>0</v>
      </c>
      <c r="V39" s="32">
        <f t="shared" si="11"/>
        <v>0</v>
      </c>
      <c r="W39" s="35">
        <v>0</v>
      </c>
      <c r="X39" s="32">
        <f t="shared" si="12"/>
        <v>0</v>
      </c>
      <c r="Y39" s="35">
        <v>0</v>
      </c>
      <c r="Z39" s="32">
        <f t="shared" si="13"/>
        <v>0</v>
      </c>
      <c r="AA39" s="35">
        <v>0</v>
      </c>
      <c r="AB39" s="32">
        <f t="shared" si="14"/>
        <v>0</v>
      </c>
      <c r="AC39" s="32">
        <f t="shared" si="15"/>
        <v>0</v>
      </c>
      <c r="AD39" s="35">
        <v>0</v>
      </c>
      <c r="AE39" s="32">
        <f t="shared" si="16"/>
        <v>0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103</v>
      </c>
      <c r="D40" s="10">
        <f>SUM(D41:D54)</f>
        <v>90</v>
      </c>
      <c r="E40" s="43">
        <f>IF(C40=0,0,D40/C40*100)</f>
        <v>87.378640776699029</v>
      </c>
      <c r="F40" s="10">
        <f>SUM(F41:F54)</f>
        <v>15</v>
      </c>
      <c r="G40" s="43">
        <f>IF(D40=0,0,F40/D40*100)</f>
        <v>16.666666666666664</v>
      </c>
      <c r="H40" s="61">
        <f>SUM(H41:H54)</f>
        <v>83</v>
      </c>
      <c r="I40" s="43">
        <f>IF(D40=0,0,H40/D40*100)</f>
        <v>92.222222222222229</v>
      </c>
      <c r="J40" s="43">
        <f>IF(C40=0,0,H40/C40*100)</f>
        <v>80.582524271844662</v>
      </c>
      <c r="K40" s="10">
        <f>SUM(K41:K54)</f>
        <v>45</v>
      </c>
      <c r="L40" s="43">
        <f>IF(D40=0,0,K40/D40*100)</f>
        <v>50</v>
      </c>
      <c r="M40" s="10">
        <f>SUM(M41:M54)</f>
        <v>38</v>
      </c>
      <c r="N40" s="43">
        <f>IF(D40=0,0,M40/D40*100)</f>
        <v>42.222222222222221</v>
      </c>
      <c r="O40" s="10">
        <f>SUM(O41:O54)</f>
        <v>7</v>
      </c>
      <c r="P40" s="43">
        <f>IF(D40=0,0,O40/D40*100)</f>
        <v>7.7777777777777777</v>
      </c>
      <c r="Q40" s="10">
        <f>SUM(Q41:Q54)</f>
        <v>2</v>
      </c>
      <c r="R40" s="43">
        <f t="shared" si="9"/>
        <v>28.571428571428569</v>
      </c>
      <c r="S40" s="10">
        <f>SUM(S41:S54)</f>
        <v>8</v>
      </c>
      <c r="T40" s="43">
        <f>IF(D40=0,0,S40/D40*100)</f>
        <v>8.8888888888888893</v>
      </c>
      <c r="U40" s="10">
        <f>SUM(U41:U54)</f>
        <v>6</v>
      </c>
      <c r="V40" s="43">
        <f t="shared" si="11"/>
        <v>6.666666666666667</v>
      </c>
      <c r="W40" s="10">
        <f>SUM(W41:W54)</f>
        <v>4</v>
      </c>
      <c r="X40" s="43">
        <f>IF(D40=0,0,W40/D40*100)</f>
        <v>4.4444444444444446</v>
      </c>
      <c r="Y40" s="10">
        <f>SUM(Y41:Y54)</f>
        <v>15</v>
      </c>
      <c r="Z40" s="43">
        <f>IF(D40=0,0,Y40/D40*100)</f>
        <v>16.666666666666664</v>
      </c>
      <c r="AA40" s="10">
        <f>SUM(AA41:AA54)</f>
        <v>5</v>
      </c>
      <c r="AB40" s="43">
        <f>IF(D40=0,0,AA40/D40*100)</f>
        <v>5.5555555555555554</v>
      </c>
      <c r="AC40" s="43">
        <f>IF(Y40=0,0,AA40/Y40*100)</f>
        <v>33.333333333333329</v>
      </c>
      <c r="AD40" s="10">
        <f>SUM(AD41:AD54)</f>
        <v>7</v>
      </c>
      <c r="AE40" s="43">
        <f t="shared" si="16"/>
        <v>7.7777777777777777</v>
      </c>
      <c r="AF40" s="10">
        <f>SUM(AF41:AF54)</f>
        <v>0</v>
      </c>
      <c r="AG40" s="43">
        <f>IF(D40=0,0,AF40/D40*100)</f>
        <v>0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9</v>
      </c>
      <c r="D41" s="35">
        <v>8</v>
      </c>
      <c r="E41" s="32">
        <f t="shared" si="2"/>
        <v>88.888888888888886</v>
      </c>
      <c r="F41" s="35">
        <v>4</v>
      </c>
      <c r="G41" s="32">
        <f t="shared" si="3"/>
        <v>50</v>
      </c>
      <c r="H41" s="106">
        <f t="shared" si="0"/>
        <v>8</v>
      </c>
      <c r="I41" s="32">
        <f t="shared" si="4"/>
        <v>100</v>
      </c>
      <c r="J41" s="32">
        <f t="shared" si="5"/>
        <v>88.888888888888886</v>
      </c>
      <c r="K41" s="35">
        <v>5</v>
      </c>
      <c r="L41" s="32">
        <f t="shared" si="6"/>
        <v>62.5</v>
      </c>
      <c r="M41" s="35">
        <v>3</v>
      </c>
      <c r="N41" s="32">
        <f t="shared" si="7"/>
        <v>37.5</v>
      </c>
      <c r="O41" s="35">
        <f t="shared" ref="O41:O54" si="19">D41-H41</f>
        <v>0</v>
      </c>
      <c r="P41" s="32">
        <f t="shared" si="8"/>
        <v>0</v>
      </c>
      <c r="Q41" s="35">
        <v>0</v>
      </c>
      <c r="R41" s="32">
        <f t="shared" si="9"/>
        <v>0</v>
      </c>
      <c r="S41" s="35">
        <v>2</v>
      </c>
      <c r="T41" s="32">
        <f t="shared" si="10"/>
        <v>25</v>
      </c>
      <c r="U41" s="35">
        <v>3</v>
      </c>
      <c r="V41" s="32">
        <f t="shared" si="11"/>
        <v>37.5</v>
      </c>
      <c r="W41" s="35">
        <v>0</v>
      </c>
      <c r="X41" s="32">
        <f t="shared" si="12"/>
        <v>0</v>
      </c>
      <c r="Y41" s="35">
        <v>0</v>
      </c>
      <c r="Z41" s="32">
        <f t="shared" si="13"/>
        <v>0</v>
      </c>
      <c r="AA41" s="35">
        <v>0</v>
      </c>
      <c r="AB41" s="32">
        <f t="shared" si="14"/>
        <v>0</v>
      </c>
      <c r="AC41" s="32">
        <f t="shared" si="15"/>
        <v>0</v>
      </c>
      <c r="AD41" s="35">
        <v>1</v>
      </c>
      <c r="AE41" s="32">
        <f t="shared" si="16"/>
        <v>12.5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1</v>
      </c>
      <c r="D42" s="35">
        <v>1</v>
      </c>
      <c r="E42" s="32">
        <f t="shared" si="2"/>
        <v>100</v>
      </c>
      <c r="F42" s="35">
        <v>0</v>
      </c>
      <c r="G42" s="32">
        <f t="shared" si="3"/>
        <v>0</v>
      </c>
      <c r="H42" s="106">
        <f t="shared" si="0"/>
        <v>1</v>
      </c>
      <c r="I42" s="32">
        <f t="shared" si="4"/>
        <v>100</v>
      </c>
      <c r="J42" s="32">
        <f t="shared" si="5"/>
        <v>100</v>
      </c>
      <c r="K42" s="35">
        <v>1</v>
      </c>
      <c r="L42" s="32">
        <f t="shared" si="6"/>
        <v>100</v>
      </c>
      <c r="M42" s="35">
        <v>0</v>
      </c>
      <c r="N42" s="32">
        <f t="shared" si="7"/>
        <v>0</v>
      </c>
      <c r="O42" s="35">
        <f t="shared" si="19"/>
        <v>0</v>
      </c>
      <c r="P42" s="32">
        <f t="shared" si="8"/>
        <v>0</v>
      </c>
      <c r="Q42" s="35">
        <v>0</v>
      </c>
      <c r="R42" s="32">
        <f t="shared" si="9"/>
        <v>0</v>
      </c>
      <c r="S42" s="35">
        <v>0</v>
      </c>
      <c r="T42" s="32">
        <f t="shared" si="10"/>
        <v>0</v>
      </c>
      <c r="U42" s="35">
        <v>0</v>
      </c>
      <c r="V42" s="32">
        <f t="shared" si="11"/>
        <v>0</v>
      </c>
      <c r="W42" s="35">
        <v>0</v>
      </c>
      <c r="X42" s="32">
        <f t="shared" si="12"/>
        <v>0</v>
      </c>
      <c r="Y42" s="35">
        <v>0</v>
      </c>
      <c r="Z42" s="32">
        <f t="shared" si="13"/>
        <v>0</v>
      </c>
      <c r="AA42" s="35">
        <v>0</v>
      </c>
      <c r="AB42" s="32">
        <f t="shared" si="14"/>
        <v>0</v>
      </c>
      <c r="AC42" s="32">
        <f t="shared" si="15"/>
        <v>0</v>
      </c>
      <c r="AD42" s="35">
        <v>0</v>
      </c>
      <c r="AE42" s="32">
        <f t="shared" si="16"/>
        <v>0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1</v>
      </c>
      <c r="D43" s="35">
        <v>1</v>
      </c>
      <c r="E43" s="32">
        <f t="shared" si="2"/>
        <v>100</v>
      </c>
      <c r="F43" s="35">
        <v>0</v>
      </c>
      <c r="G43" s="32">
        <f t="shared" si="3"/>
        <v>0</v>
      </c>
      <c r="H43" s="106">
        <f t="shared" si="0"/>
        <v>1</v>
      </c>
      <c r="I43" s="32">
        <f t="shared" si="4"/>
        <v>100</v>
      </c>
      <c r="J43" s="32">
        <f t="shared" si="5"/>
        <v>100</v>
      </c>
      <c r="K43" s="35">
        <v>1</v>
      </c>
      <c r="L43" s="32">
        <f t="shared" si="6"/>
        <v>100</v>
      </c>
      <c r="M43" s="35">
        <v>0</v>
      </c>
      <c r="N43" s="32">
        <f t="shared" si="7"/>
        <v>0</v>
      </c>
      <c r="O43" s="35">
        <f t="shared" si="19"/>
        <v>0</v>
      </c>
      <c r="P43" s="32">
        <f t="shared" si="8"/>
        <v>0</v>
      </c>
      <c r="Q43" s="35">
        <v>0</v>
      </c>
      <c r="R43" s="32">
        <f t="shared" si="9"/>
        <v>0</v>
      </c>
      <c r="S43" s="35">
        <v>0</v>
      </c>
      <c r="T43" s="32">
        <f t="shared" si="10"/>
        <v>0</v>
      </c>
      <c r="U43" s="35">
        <v>0</v>
      </c>
      <c r="V43" s="32">
        <f t="shared" si="11"/>
        <v>0</v>
      </c>
      <c r="W43" s="35">
        <v>0</v>
      </c>
      <c r="X43" s="32">
        <f t="shared" si="12"/>
        <v>0</v>
      </c>
      <c r="Y43" s="35">
        <v>0</v>
      </c>
      <c r="Z43" s="32">
        <f t="shared" si="13"/>
        <v>0</v>
      </c>
      <c r="AA43" s="35">
        <v>0</v>
      </c>
      <c r="AB43" s="32">
        <f t="shared" si="14"/>
        <v>0</v>
      </c>
      <c r="AC43" s="32">
        <f t="shared" si="15"/>
        <v>0</v>
      </c>
      <c r="AD43" s="35">
        <v>0</v>
      </c>
      <c r="AE43" s="32">
        <f t="shared" si="16"/>
        <v>0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2</v>
      </c>
      <c r="D44" s="35">
        <v>2</v>
      </c>
      <c r="E44" s="32">
        <f t="shared" si="2"/>
        <v>100</v>
      </c>
      <c r="F44" s="35">
        <v>0</v>
      </c>
      <c r="G44" s="32">
        <f t="shared" si="3"/>
        <v>0</v>
      </c>
      <c r="H44" s="106">
        <f t="shared" si="0"/>
        <v>1</v>
      </c>
      <c r="I44" s="32">
        <f t="shared" si="4"/>
        <v>50</v>
      </c>
      <c r="J44" s="32">
        <f t="shared" si="5"/>
        <v>50</v>
      </c>
      <c r="K44" s="35">
        <v>0</v>
      </c>
      <c r="L44" s="32">
        <f t="shared" si="6"/>
        <v>0</v>
      </c>
      <c r="M44" s="35">
        <v>1</v>
      </c>
      <c r="N44" s="32">
        <f t="shared" si="7"/>
        <v>50</v>
      </c>
      <c r="O44" s="35">
        <f t="shared" si="19"/>
        <v>1</v>
      </c>
      <c r="P44" s="32">
        <f t="shared" si="8"/>
        <v>50</v>
      </c>
      <c r="Q44" s="35">
        <v>0</v>
      </c>
      <c r="R44" s="32">
        <f t="shared" si="9"/>
        <v>0</v>
      </c>
      <c r="S44" s="35">
        <v>0</v>
      </c>
      <c r="T44" s="32">
        <f t="shared" si="10"/>
        <v>0</v>
      </c>
      <c r="U44" s="35">
        <v>1</v>
      </c>
      <c r="V44" s="32">
        <f t="shared" si="11"/>
        <v>50</v>
      </c>
      <c r="W44" s="35">
        <v>0</v>
      </c>
      <c r="X44" s="32">
        <f t="shared" si="12"/>
        <v>0</v>
      </c>
      <c r="Y44" s="35">
        <v>3</v>
      </c>
      <c r="Z44" s="32">
        <f t="shared" si="13"/>
        <v>150</v>
      </c>
      <c r="AA44" s="35">
        <v>2</v>
      </c>
      <c r="AB44" s="32">
        <f t="shared" si="14"/>
        <v>100</v>
      </c>
      <c r="AC44" s="32">
        <f t="shared" si="15"/>
        <v>66.666666666666657</v>
      </c>
      <c r="AD44" s="35">
        <v>2</v>
      </c>
      <c r="AE44" s="32">
        <f t="shared" si="16"/>
        <v>100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11</v>
      </c>
      <c r="D45" s="35">
        <v>11</v>
      </c>
      <c r="E45" s="32">
        <f t="shared" si="2"/>
        <v>100</v>
      </c>
      <c r="F45" s="35">
        <v>8</v>
      </c>
      <c r="G45" s="32">
        <f t="shared" si="3"/>
        <v>72.727272727272734</v>
      </c>
      <c r="H45" s="106">
        <f t="shared" si="0"/>
        <v>11</v>
      </c>
      <c r="I45" s="32">
        <f t="shared" si="4"/>
        <v>100</v>
      </c>
      <c r="J45" s="32">
        <f t="shared" si="5"/>
        <v>100</v>
      </c>
      <c r="K45" s="35">
        <v>2</v>
      </c>
      <c r="L45" s="32">
        <f t="shared" si="6"/>
        <v>18.181818181818183</v>
      </c>
      <c r="M45" s="35">
        <v>9</v>
      </c>
      <c r="N45" s="32">
        <f t="shared" si="7"/>
        <v>81.818181818181827</v>
      </c>
      <c r="O45" s="35">
        <f t="shared" si="19"/>
        <v>0</v>
      </c>
      <c r="P45" s="32">
        <f t="shared" si="8"/>
        <v>0</v>
      </c>
      <c r="Q45" s="35">
        <v>0</v>
      </c>
      <c r="R45" s="32">
        <f t="shared" si="9"/>
        <v>0</v>
      </c>
      <c r="S45" s="35">
        <v>0</v>
      </c>
      <c r="T45" s="32">
        <f t="shared" si="10"/>
        <v>0</v>
      </c>
      <c r="U45" s="35">
        <v>0</v>
      </c>
      <c r="V45" s="32">
        <f t="shared" si="11"/>
        <v>0</v>
      </c>
      <c r="W45" s="35">
        <v>0</v>
      </c>
      <c r="X45" s="32">
        <f t="shared" si="12"/>
        <v>0</v>
      </c>
      <c r="Y45" s="35">
        <v>0</v>
      </c>
      <c r="Z45" s="32">
        <f t="shared" si="13"/>
        <v>0</v>
      </c>
      <c r="AA45" s="35">
        <v>0</v>
      </c>
      <c r="AB45" s="32">
        <f t="shared" si="14"/>
        <v>0</v>
      </c>
      <c r="AC45" s="32">
        <f t="shared" si="15"/>
        <v>0</v>
      </c>
      <c r="AD45" s="35">
        <v>0</v>
      </c>
      <c r="AE45" s="32">
        <f t="shared" si="16"/>
        <v>0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1</v>
      </c>
      <c r="D46" s="35">
        <v>1</v>
      </c>
      <c r="E46" s="32">
        <f t="shared" si="2"/>
        <v>100</v>
      </c>
      <c r="F46" s="35">
        <v>0</v>
      </c>
      <c r="G46" s="32">
        <f t="shared" si="3"/>
        <v>0</v>
      </c>
      <c r="H46" s="106">
        <f t="shared" si="0"/>
        <v>1</v>
      </c>
      <c r="I46" s="32">
        <f t="shared" si="4"/>
        <v>100</v>
      </c>
      <c r="J46" s="32">
        <f t="shared" si="5"/>
        <v>100</v>
      </c>
      <c r="K46" s="35">
        <v>0</v>
      </c>
      <c r="L46" s="32">
        <f t="shared" si="6"/>
        <v>0</v>
      </c>
      <c r="M46" s="35">
        <v>1</v>
      </c>
      <c r="N46" s="32">
        <f t="shared" si="7"/>
        <v>100</v>
      </c>
      <c r="O46" s="35">
        <f t="shared" si="19"/>
        <v>0</v>
      </c>
      <c r="P46" s="32">
        <f t="shared" si="8"/>
        <v>0</v>
      </c>
      <c r="Q46" s="35">
        <v>0</v>
      </c>
      <c r="R46" s="32">
        <f t="shared" si="9"/>
        <v>0</v>
      </c>
      <c r="S46" s="35">
        <v>0</v>
      </c>
      <c r="T46" s="32">
        <f t="shared" si="10"/>
        <v>0</v>
      </c>
      <c r="U46" s="35">
        <v>0</v>
      </c>
      <c r="V46" s="32">
        <f t="shared" si="11"/>
        <v>0</v>
      </c>
      <c r="W46" s="35">
        <v>0</v>
      </c>
      <c r="X46" s="32">
        <f t="shared" si="12"/>
        <v>0</v>
      </c>
      <c r="Y46" s="35">
        <v>0</v>
      </c>
      <c r="Z46" s="32">
        <f t="shared" si="13"/>
        <v>0</v>
      </c>
      <c r="AA46" s="35">
        <v>0</v>
      </c>
      <c r="AB46" s="32">
        <f t="shared" si="14"/>
        <v>0</v>
      </c>
      <c r="AC46" s="32">
        <f t="shared" si="15"/>
        <v>0</v>
      </c>
      <c r="AD46" s="35">
        <v>0</v>
      </c>
      <c r="AE46" s="32">
        <f t="shared" si="16"/>
        <v>0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4</v>
      </c>
      <c r="D47" s="35">
        <v>4</v>
      </c>
      <c r="E47" s="32">
        <f t="shared" si="2"/>
        <v>100</v>
      </c>
      <c r="F47" s="35">
        <v>1</v>
      </c>
      <c r="G47" s="32">
        <f t="shared" si="3"/>
        <v>25</v>
      </c>
      <c r="H47" s="106">
        <f t="shared" si="0"/>
        <v>4</v>
      </c>
      <c r="I47" s="32">
        <f t="shared" si="4"/>
        <v>100</v>
      </c>
      <c r="J47" s="32">
        <f t="shared" si="5"/>
        <v>100</v>
      </c>
      <c r="K47" s="35">
        <v>2</v>
      </c>
      <c r="L47" s="32">
        <f t="shared" si="6"/>
        <v>50</v>
      </c>
      <c r="M47" s="35">
        <v>2</v>
      </c>
      <c r="N47" s="32">
        <f t="shared" si="7"/>
        <v>50</v>
      </c>
      <c r="O47" s="35">
        <f t="shared" si="19"/>
        <v>0</v>
      </c>
      <c r="P47" s="32">
        <f t="shared" si="8"/>
        <v>0</v>
      </c>
      <c r="Q47" s="35">
        <v>0</v>
      </c>
      <c r="R47" s="32">
        <f t="shared" si="9"/>
        <v>0</v>
      </c>
      <c r="S47" s="35">
        <v>0</v>
      </c>
      <c r="T47" s="32">
        <f t="shared" si="10"/>
        <v>0</v>
      </c>
      <c r="U47" s="35">
        <v>1</v>
      </c>
      <c r="V47" s="32">
        <f t="shared" si="11"/>
        <v>25</v>
      </c>
      <c r="W47" s="35">
        <v>1</v>
      </c>
      <c r="X47" s="32">
        <f t="shared" si="12"/>
        <v>25</v>
      </c>
      <c r="Y47" s="35">
        <v>1</v>
      </c>
      <c r="Z47" s="32">
        <f t="shared" si="13"/>
        <v>25</v>
      </c>
      <c r="AA47" s="35">
        <v>0</v>
      </c>
      <c r="AB47" s="32">
        <f t="shared" si="14"/>
        <v>0</v>
      </c>
      <c r="AC47" s="32">
        <f t="shared" si="15"/>
        <v>0</v>
      </c>
      <c r="AD47" s="35">
        <v>0</v>
      </c>
      <c r="AE47" s="32">
        <f t="shared" si="16"/>
        <v>0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11</v>
      </c>
      <c r="D48" s="35">
        <v>7</v>
      </c>
      <c r="E48" s="32">
        <f t="shared" si="2"/>
        <v>63.636363636363633</v>
      </c>
      <c r="F48" s="35">
        <v>0</v>
      </c>
      <c r="G48" s="32">
        <f t="shared" si="3"/>
        <v>0</v>
      </c>
      <c r="H48" s="106">
        <f t="shared" si="0"/>
        <v>7</v>
      </c>
      <c r="I48" s="32">
        <f t="shared" si="4"/>
        <v>100</v>
      </c>
      <c r="J48" s="32">
        <f t="shared" si="5"/>
        <v>63.636363636363633</v>
      </c>
      <c r="K48" s="35">
        <v>4</v>
      </c>
      <c r="L48" s="32">
        <f t="shared" si="6"/>
        <v>57.142857142857139</v>
      </c>
      <c r="M48" s="35">
        <v>3</v>
      </c>
      <c r="N48" s="32">
        <f t="shared" si="7"/>
        <v>42.857142857142854</v>
      </c>
      <c r="O48" s="35">
        <f t="shared" si="19"/>
        <v>0</v>
      </c>
      <c r="P48" s="32">
        <f t="shared" si="8"/>
        <v>0</v>
      </c>
      <c r="Q48" s="35">
        <v>0</v>
      </c>
      <c r="R48" s="32">
        <f t="shared" si="9"/>
        <v>0</v>
      </c>
      <c r="S48" s="35">
        <v>1</v>
      </c>
      <c r="T48" s="32">
        <f t="shared" si="10"/>
        <v>14.285714285714285</v>
      </c>
      <c r="U48" s="35">
        <v>0</v>
      </c>
      <c r="V48" s="32">
        <f t="shared" si="11"/>
        <v>0</v>
      </c>
      <c r="W48" s="35">
        <v>0</v>
      </c>
      <c r="X48" s="32">
        <f t="shared" si="12"/>
        <v>0</v>
      </c>
      <c r="Y48" s="35">
        <v>1</v>
      </c>
      <c r="Z48" s="32">
        <f t="shared" si="13"/>
        <v>14.285714285714285</v>
      </c>
      <c r="AA48" s="35">
        <v>1</v>
      </c>
      <c r="AB48" s="32">
        <f t="shared" si="14"/>
        <v>14.285714285714285</v>
      </c>
      <c r="AC48" s="32">
        <f t="shared" si="15"/>
        <v>100</v>
      </c>
      <c r="AD48" s="35">
        <v>0</v>
      </c>
      <c r="AE48" s="32">
        <f t="shared" si="16"/>
        <v>0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1</v>
      </c>
      <c r="D49" s="35">
        <v>1</v>
      </c>
      <c r="E49" s="32">
        <f t="shared" si="2"/>
        <v>100</v>
      </c>
      <c r="F49" s="35">
        <v>0</v>
      </c>
      <c r="G49" s="32">
        <f t="shared" si="3"/>
        <v>0</v>
      </c>
      <c r="H49" s="106">
        <f t="shared" si="0"/>
        <v>1</v>
      </c>
      <c r="I49" s="32">
        <f t="shared" si="4"/>
        <v>100</v>
      </c>
      <c r="J49" s="32">
        <f t="shared" si="5"/>
        <v>100</v>
      </c>
      <c r="K49" s="35">
        <v>1</v>
      </c>
      <c r="L49" s="32">
        <f t="shared" si="6"/>
        <v>100</v>
      </c>
      <c r="M49" s="35">
        <v>0</v>
      </c>
      <c r="N49" s="32">
        <f t="shared" si="7"/>
        <v>0</v>
      </c>
      <c r="O49" s="35">
        <f t="shared" si="19"/>
        <v>0</v>
      </c>
      <c r="P49" s="32">
        <f t="shared" si="8"/>
        <v>0</v>
      </c>
      <c r="Q49" s="35">
        <v>0</v>
      </c>
      <c r="R49" s="32">
        <f t="shared" si="9"/>
        <v>0</v>
      </c>
      <c r="S49" s="35">
        <v>0</v>
      </c>
      <c r="T49" s="32">
        <f t="shared" si="10"/>
        <v>0</v>
      </c>
      <c r="U49" s="35">
        <v>0</v>
      </c>
      <c r="V49" s="32">
        <f t="shared" si="11"/>
        <v>0</v>
      </c>
      <c r="W49" s="35">
        <v>0</v>
      </c>
      <c r="X49" s="32">
        <f t="shared" si="12"/>
        <v>0</v>
      </c>
      <c r="Y49" s="35">
        <v>0</v>
      </c>
      <c r="Z49" s="32">
        <f t="shared" si="13"/>
        <v>0</v>
      </c>
      <c r="AA49" s="35">
        <v>0</v>
      </c>
      <c r="AB49" s="32">
        <f t="shared" si="14"/>
        <v>0</v>
      </c>
      <c r="AC49" s="32">
        <f t="shared" si="15"/>
        <v>0</v>
      </c>
      <c r="AD49" s="35">
        <v>3</v>
      </c>
      <c r="AE49" s="32">
        <f t="shared" si="16"/>
        <v>300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7</v>
      </c>
      <c r="D50" s="35">
        <v>4</v>
      </c>
      <c r="E50" s="32">
        <f t="shared" si="2"/>
        <v>57.142857142857139</v>
      </c>
      <c r="F50" s="35">
        <v>1</v>
      </c>
      <c r="G50" s="32">
        <f t="shared" si="3"/>
        <v>25</v>
      </c>
      <c r="H50" s="106">
        <f t="shared" si="0"/>
        <v>4</v>
      </c>
      <c r="I50" s="32">
        <f t="shared" si="4"/>
        <v>100</v>
      </c>
      <c r="J50" s="32">
        <f t="shared" si="5"/>
        <v>57.142857142857139</v>
      </c>
      <c r="K50" s="35">
        <v>2</v>
      </c>
      <c r="L50" s="32">
        <f t="shared" si="6"/>
        <v>50</v>
      </c>
      <c r="M50" s="35">
        <v>2</v>
      </c>
      <c r="N50" s="32">
        <f t="shared" si="7"/>
        <v>50</v>
      </c>
      <c r="O50" s="35">
        <f t="shared" si="19"/>
        <v>0</v>
      </c>
      <c r="P50" s="32">
        <f t="shared" si="8"/>
        <v>0</v>
      </c>
      <c r="Q50" s="35">
        <v>0</v>
      </c>
      <c r="R50" s="32">
        <f t="shared" si="9"/>
        <v>0</v>
      </c>
      <c r="S50" s="35">
        <v>0</v>
      </c>
      <c r="T50" s="32">
        <f t="shared" si="10"/>
        <v>0</v>
      </c>
      <c r="U50" s="35">
        <v>1</v>
      </c>
      <c r="V50" s="32">
        <f t="shared" si="11"/>
        <v>25</v>
      </c>
      <c r="W50" s="35">
        <v>0</v>
      </c>
      <c r="X50" s="32">
        <f t="shared" si="12"/>
        <v>0</v>
      </c>
      <c r="Y50" s="35">
        <v>0</v>
      </c>
      <c r="Z50" s="32">
        <f t="shared" si="13"/>
        <v>0</v>
      </c>
      <c r="AA50" s="35">
        <v>0</v>
      </c>
      <c r="AB50" s="32">
        <f t="shared" si="14"/>
        <v>0</v>
      </c>
      <c r="AC50" s="32">
        <f t="shared" si="15"/>
        <v>0</v>
      </c>
      <c r="AD50" s="35">
        <v>0</v>
      </c>
      <c r="AE50" s="32">
        <f t="shared" si="16"/>
        <v>0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0</v>
      </c>
      <c r="D51" s="35">
        <v>0</v>
      </c>
      <c r="E51" s="32">
        <f t="shared" si="2"/>
        <v>0</v>
      </c>
      <c r="F51" s="35">
        <v>0</v>
      </c>
      <c r="G51" s="32">
        <f t="shared" si="3"/>
        <v>0</v>
      </c>
      <c r="H51" s="106">
        <f t="shared" si="0"/>
        <v>0</v>
      </c>
      <c r="I51" s="32">
        <f t="shared" si="4"/>
        <v>0</v>
      </c>
      <c r="J51" s="32">
        <f t="shared" si="5"/>
        <v>0</v>
      </c>
      <c r="K51" s="35">
        <v>0</v>
      </c>
      <c r="L51" s="32">
        <f t="shared" si="6"/>
        <v>0</v>
      </c>
      <c r="M51" s="35">
        <v>0</v>
      </c>
      <c r="N51" s="32">
        <f t="shared" si="7"/>
        <v>0</v>
      </c>
      <c r="O51" s="35">
        <f t="shared" si="19"/>
        <v>0</v>
      </c>
      <c r="P51" s="32">
        <f t="shared" si="8"/>
        <v>0</v>
      </c>
      <c r="Q51" s="35">
        <v>0</v>
      </c>
      <c r="R51" s="32">
        <f t="shared" si="9"/>
        <v>0</v>
      </c>
      <c r="S51" s="35">
        <v>0</v>
      </c>
      <c r="T51" s="32">
        <f t="shared" si="10"/>
        <v>0</v>
      </c>
      <c r="U51" s="35">
        <v>0</v>
      </c>
      <c r="V51" s="32">
        <f t="shared" si="11"/>
        <v>0</v>
      </c>
      <c r="W51" s="35">
        <v>0</v>
      </c>
      <c r="X51" s="32">
        <f t="shared" si="12"/>
        <v>0</v>
      </c>
      <c r="Y51" s="35">
        <v>4</v>
      </c>
      <c r="Z51" s="32">
        <f t="shared" si="13"/>
        <v>0</v>
      </c>
      <c r="AA51" s="35">
        <v>2</v>
      </c>
      <c r="AB51" s="32">
        <f t="shared" si="14"/>
        <v>0</v>
      </c>
      <c r="AC51" s="32">
        <f t="shared" si="15"/>
        <v>50</v>
      </c>
      <c r="AD51" s="35">
        <v>0</v>
      </c>
      <c r="AE51" s="32">
        <f t="shared" si="16"/>
        <v>0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33</v>
      </c>
      <c r="D52" s="35">
        <v>31</v>
      </c>
      <c r="E52" s="32">
        <f t="shared" si="2"/>
        <v>93.939393939393938</v>
      </c>
      <c r="F52" s="35">
        <v>0</v>
      </c>
      <c r="G52" s="32">
        <f t="shared" si="3"/>
        <v>0</v>
      </c>
      <c r="H52" s="106">
        <f t="shared" si="0"/>
        <v>25</v>
      </c>
      <c r="I52" s="32">
        <f t="shared" si="4"/>
        <v>80.645161290322577</v>
      </c>
      <c r="J52" s="32">
        <f t="shared" si="5"/>
        <v>75.757575757575751</v>
      </c>
      <c r="K52" s="35">
        <v>11</v>
      </c>
      <c r="L52" s="32">
        <f t="shared" si="6"/>
        <v>35.483870967741936</v>
      </c>
      <c r="M52" s="35">
        <v>14</v>
      </c>
      <c r="N52" s="32">
        <f t="shared" si="7"/>
        <v>45.161290322580641</v>
      </c>
      <c r="O52" s="35">
        <f t="shared" si="19"/>
        <v>6</v>
      </c>
      <c r="P52" s="32">
        <f t="shared" si="8"/>
        <v>19.35483870967742</v>
      </c>
      <c r="Q52" s="35">
        <v>1</v>
      </c>
      <c r="R52" s="32">
        <f t="shared" si="9"/>
        <v>16.666666666666664</v>
      </c>
      <c r="S52" s="35">
        <v>2</v>
      </c>
      <c r="T52" s="32">
        <f t="shared" si="10"/>
        <v>6.4516129032258061</v>
      </c>
      <c r="U52" s="35">
        <v>0</v>
      </c>
      <c r="V52" s="32">
        <f t="shared" si="11"/>
        <v>0</v>
      </c>
      <c r="W52" s="35">
        <v>2</v>
      </c>
      <c r="X52" s="32">
        <f t="shared" si="12"/>
        <v>6.4516129032258061</v>
      </c>
      <c r="Y52" s="35">
        <v>4</v>
      </c>
      <c r="Z52" s="32">
        <f t="shared" si="13"/>
        <v>12.903225806451612</v>
      </c>
      <c r="AA52" s="35">
        <v>0</v>
      </c>
      <c r="AB52" s="32">
        <f t="shared" si="14"/>
        <v>0</v>
      </c>
      <c r="AC52" s="32">
        <f t="shared" si="15"/>
        <v>0</v>
      </c>
      <c r="AD52" s="35">
        <v>0</v>
      </c>
      <c r="AE52" s="32">
        <f t="shared" si="16"/>
        <v>0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17</v>
      </c>
      <c r="D53" s="35">
        <v>14</v>
      </c>
      <c r="E53" s="32">
        <f t="shared" si="2"/>
        <v>82.35294117647058</v>
      </c>
      <c r="F53" s="35">
        <v>1</v>
      </c>
      <c r="G53" s="32">
        <f t="shared" si="3"/>
        <v>7.1428571428571423</v>
      </c>
      <c r="H53" s="106">
        <f t="shared" si="0"/>
        <v>14</v>
      </c>
      <c r="I53" s="32">
        <f t="shared" si="4"/>
        <v>100</v>
      </c>
      <c r="J53" s="32">
        <f t="shared" si="5"/>
        <v>82.35294117647058</v>
      </c>
      <c r="K53" s="35">
        <v>12</v>
      </c>
      <c r="L53" s="32">
        <f t="shared" si="6"/>
        <v>85.714285714285708</v>
      </c>
      <c r="M53" s="35">
        <v>2</v>
      </c>
      <c r="N53" s="32">
        <f t="shared" si="7"/>
        <v>14.285714285714285</v>
      </c>
      <c r="O53" s="35">
        <f t="shared" si="19"/>
        <v>0</v>
      </c>
      <c r="P53" s="32">
        <f t="shared" si="8"/>
        <v>0</v>
      </c>
      <c r="Q53" s="35">
        <v>0</v>
      </c>
      <c r="R53" s="32">
        <f t="shared" si="9"/>
        <v>0</v>
      </c>
      <c r="S53" s="35">
        <v>1</v>
      </c>
      <c r="T53" s="32">
        <f t="shared" si="10"/>
        <v>7.1428571428571423</v>
      </c>
      <c r="U53" s="35">
        <v>0</v>
      </c>
      <c r="V53" s="32">
        <f t="shared" si="11"/>
        <v>0</v>
      </c>
      <c r="W53" s="35">
        <v>1</v>
      </c>
      <c r="X53" s="32">
        <f t="shared" si="12"/>
        <v>7.1428571428571423</v>
      </c>
      <c r="Y53" s="35">
        <v>2</v>
      </c>
      <c r="Z53" s="32">
        <f t="shared" si="13"/>
        <v>14.285714285714285</v>
      </c>
      <c r="AA53" s="35">
        <v>0</v>
      </c>
      <c r="AB53" s="32">
        <f t="shared" si="14"/>
        <v>0</v>
      </c>
      <c r="AC53" s="32">
        <f t="shared" si="15"/>
        <v>0</v>
      </c>
      <c r="AD53" s="35">
        <v>1</v>
      </c>
      <c r="AE53" s="32">
        <f t="shared" si="16"/>
        <v>7.1428571428571423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5</v>
      </c>
      <c r="D54" s="35">
        <v>5</v>
      </c>
      <c r="E54" s="32">
        <f t="shared" si="2"/>
        <v>100</v>
      </c>
      <c r="F54" s="35">
        <v>0</v>
      </c>
      <c r="G54" s="32">
        <f t="shared" si="3"/>
        <v>0</v>
      </c>
      <c r="H54" s="106">
        <f t="shared" si="0"/>
        <v>5</v>
      </c>
      <c r="I54" s="32">
        <f t="shared" si="4"/>
        <v>100</v>
      </c>
      <c r="J54" s="32">
        <f t="shared" si="5"/>
        <v>100</v>
      </c>
      <c r="K54" s="35">
        <v>4</v>
      </c>
      <c r="L54" s="32">
        <f t="shared" si="6"/>
        <v>80</v>
      </c>
      <c r="M54" s="35">
        <v>1</v>
      </c>
      <c r="N54" s="32">
        <f t="shared" si="7"/>
        <v>20</v>
      </c>
      <c r="O54" s="35">
        <f t="shared" si="19"/>
        <v>0</v>
      </c>
      <c r="P54" s="32">
        <f t="shared" si="8"/>
        <v>0</v>
      </c>
      <c r="Q54" s="35">
        <v>1</v>
      </c>
      <c r="R54" s="32">
        <f t="shared" si="9"/>
        <v>0</v>
      </c>
      <c r="S54" s="35">
        <v>2</v>
      </c>
      <c r="T54" s="32">
        <f t="shared" si="10"/>
        <v>40</v>
      </c>
      <c r="U54" s="35">
        <v>0</v>
      </c>
      <c r="V54" s="32">
        <f t="shared" si="11"/>
        <v>0</v>
      </c>
      <c r="W54" s="35">
        <v>0</v>
      </c>
      <c r="X54" s="32">
        <f t="shared" si="12"/>
        <v>0</v>
      </c>
      <c r="Y54" s="35">
        <v>0</v>
      </c>
      <c r="Z54" s="32">
        <f t="shared" si="13"/>
        <v>0</v>
      </c>
      <c r="AA54" s="35">
        <v>0</v>
      </c>
      <c r="AB54" s="32">
        <f t="shared" si="14"/>
        <v>0</v>
      </c>
      <c r="AC54" s="32">
        <f t="shared" si="15"/>
        <v>0</v>
      </c>
      <c r="AD54" s="35">
        <v>0</v>
      </c>
      <c r="AE54" s="32">
        <f t="shared" si="16"/>
        <v>0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210.5</v>
      </c>
      <c r="D55" s="10">
        <f>SUM(D56:D63)</f>
        <v>191</v>
      </c>
      <c r="E55" s="43">
        <f>IF(C55=0,0,D55/C55*100)</f>
        <v>90.736342042755354</v>
      </c>
      <c r="F55" s="10">
        <f>SUM(F56:F63)</f>
        <v>16</v>
      </c>
      <c r="G55" s="43">
        <f>IF(D55=0,0,F55/D55*100)</f>
        <v>8.3769633507853403</v>
      </c>
      <c r="H55" s="61">
        <f>SUM(H56:H63)</f>
        <v>166</v>
      </c>
      <c r="I55" s="43">
        <f>IF(D55=0,0,H55/D55*100)</f>
        <v>86.910994764397913</v>
      </c>
      <c r="J55" s="43">
        <f>IF(C55=0,0,H55/C55*100)</f>
        <v>78.859857482185276</v>
      </c>
      <c r="K55" s="10">
        <f>SUM(K56:K63)</f>
        <v>107</v>
      </c>
      <c r="L55" s="43">
        <f>IF(D55=0,0,K55/D55*100)</f>
        <v>56.02094240837696</v>
      </c>
      <c r="M55" s="10">
        <f>SUM(M56:M63)</f>
        <v>59</v>
      </c>
      <c r="N55" s="43">
        <f>IF(D55=0,0,M55/D55*100)</f>
        <v>30.890052356020941</v>
      </c>
      <c r="O55" s="10">
        <f>SUM(O56:O63)</f>
        <v>25</v>
      </c>
      <c r="P55" s="43">
        <f>IF(D55=0,0,O55/D55*100)</f>
        <v>13.089005235602095</v>
      </c>
      <c r="Q55" s="10">
        <f>SUM(Q56:Q63)</f>
        <v>1</v>
      </c>
      <c r="R55" s="43">
        <f t="shared" si="9"/>
        <v>4</v>
      </c>
      <c r="S55" s="10">
        <f>SUM(S56:S63)</f>
        <v>12</v>
      </c>
      <c r="T55" s="43">
        <f>IF(D55=0,0,S55/D55*100)</f>
        <v>6.2827225130890048</v>
      </c>
      <c r="U55" s="10">
        <f>SUM(U56:U63)</f>
        <v>23</v>
      </c>
      <c r="V55" s="43">
        <f t="shared" si="11"/>
        <v>12.041884816753926</v>
      </c>
      <c r="W55" s="10">
        <f>SUM(W56:W63)</f>
        <v>1</v>
      </c>
      <c r="X55" s="43">
        <f>IF(D55=0,0,W55/D55*100)</f>
        <v>0.52356020942408377</v>
      </c>
      <c r="Y55" s="10">
        <f>SUM(Y56:Y63)</f>
        <v>23</v>
      </c>
      <c r="Z55" s="43">
        <f>IF(D55=0,0,Y55/D55*100)</f>
        <v>12.041884816753926</v>
      </c>
      <c r="AA55" s="10">
        <f>SUM(AA56:AA63)</f>
        <v>0</v>
      </c>
      <c r="AB55" s="43">
        <f>IF(D55=0,0,AA55/D55*100)</f>
        <v>0</v>
      </c>
      <c r="AC55" s="43">
        <f>IF(Y55=0,0,AA55/Y55*100)</f>
        <v>0</v>
      </c>
      <c r="AD55" s="10">
        <f>SUM(AD56:AD63)</f>
        <v>23</v>
      </c>
      <c r="AE55" s="43">
        <f t="shared" si="16"/>
        <v>12.041884816753926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6</v>
      </c>
      <c r="D56" s="35">
        <v>4</v>
      </c>
      <c r="E56" s="32">
        <f t="shared" si="2"/>
        <v>66.666666666666657</v>
      </c>
      <c r="F56" s="35">
        <v>0</v>
      </c>
      <c r="G56" s="32">
        <f t="shared" si="3"/>
        <v>0</v>
      </c>
      <c r="H56" s="106">
        <f t="shared" si="0"/>
        <v>4</v>
      </c>
      <c r="I56" s="32">
        <f t="shared" si="4"/>
        <v>100</v>
      </c>
      <c r="J56" s="32">
        <f t="shared" si="5"/>
        <v>66.666666666666657</v>
      </c>
      <c r="K56" s="35">
        <v>3</v>
      </c>
      <c r="L56" s="32">
        <f t="shared" si="6"/>
        <v>75</v>
      </c>
      <c r="M56" s="35">
        <v>1</v>
      </c>
      <c r="N56" s="32">
        <f t="shared" si="7"/>
        <v>25</v>
      </c>
      <c r="O56" s="35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0</v>
      </c>
      <c r="T56" s="32">
        <f t="shared" si="10"/>
        <v>0</v>
      </c>
      <c r="U56" s="35">
        <v>1</v>
      </c>
      <c r="V56" s="32">
        <f t="shared" si="11"/>
        <v>25</v>
      </c>
      <c r="W56" s="35">
        <v>0</v>
      </c>
      <c r="X56" s="32">
        <f t="shared" si="12"/>
        <v>0</v>
      </c>
      <c r="Y56" s="35">
        <v>0</v>
      </c>
      <c r="Z56" s="32">
        <f t="shared" si="13"/>
        <v>0</v>
      </c>
      <c r="AA56" s="35">
        <v>0</v>
      </c>
      <c r="AB56" s="32">
        <f t="shared" si="14"/>
        <v>0</v>
      </c>
      <c r="AC56" s="32">
        <f t="shared" si="15"/>
        <v>0</v>
      </c>
      <c r="AD56" s="35">
        <v>0</v>
      </c>
      <c r="AE56" s="32">
        <f t="shared" si="16"/>
        <v>0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1</v>
      </c>
      <c r="D57" s="35">
        <v>1</v>
      </c>
      <c r="E57" s="32">
        <f t="shared" si="2"/>
        <v>100</v>
      </c>
      <c r="F57" s="35">
        <v>0</v>
      </c>
      <c r="G57" s="32">
        <f t="shared" si="3"/>
        <v>0</v>
      </c>
      <c r="H57" s="106">
        <f t="shared" si="0"/>
        <v>1</v>
      </c>
      <c r="I57" s="32">
        <f t="shared" si="4"/>
        <v>100</v>
      </c>
      <c r="J57" s="32">
        <f t="shared" si="5"/>
        <v>100</v>
      </c>
      <c r="K57" s="35">
        <v>1</v>
      </c>
      <c r="L57" s="32">
        <f t="shared" si="6"/>
        <v>100</v>
      </c>
      <c r="M57" s="35">
        <v>0</v>
      </c>
      <c r="N57" s="32">
        <f t="shared" si="7"/>
        <v>0</v>
      </c>
      <c r="O57" s="35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0</v>
      </c>
      <c r="V57" s="32">
        <f t="shared" si="11"/>
        <v>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16</v>
      </c>
      <c r="D58" s="35">
        <v>16</v>
      </c>
      <c r="E58" s="32">
        <f t="shared" si="2"/>
        <v>100</v>
      </c>
      <c r="F58" s="35">
        <v>0</v>
      </c>
      <c r="G58" s="32">
        <f t="shared" si="3"/>
        <v>0</v>
      </c>
      <c r="H58" s="106">
        <f t="shared" si="0"/>
        <v>16</v>
      </c>
      <c r="I58" s="32">
        <f t="shared" si="4"/>
        <v>100</v>
      </c>
      <c r="J58" s="32">
        <f t="shared" si="5"/>
        <v>100</v>
      </c>
      <c r="K58" s="35">
        <v>10</v>
      </c>
      <c r="L58" s="32">
        <f t="shared" si="6"/>
        <v>62.5</v>
      </c>
      <c r="M58" s="35">
        <v>6</v>
      </c>
      <c r="N58" s="32">
        <f t="shared" si="7"/>
        <v>37.5</v>
      </c>
      <c r="O58" s="35">
        <f t="shared" si="20"/>
        <v>0</v>
      </c>
      <c r="P58" s="32">
        <f t="shared" si="8"/>
        <v>0</v>
      </c>
      <c r="Q58" s="35">
        <v>0</v>
      </c>
      <c r="R58" s="32">
        <f t="shared" si="9"/>
        <v>0</v>
      </c>
      <c r="S58" s="35">
        <v>0</v>
      </c>
      <c r="T58" s="32">
        <f t="shared" si="10"/>
        <v>0</v>
      </c>
      <c r="U58" s="35">
        <v>2</v>
      </c>
      <c r="V58" s="32">
        <f t="shared" si="11"/>
        <v>12.5</v>
      </c>
      <c r="W58" s="35">
        <v>0</v>
      </c>
      <c r="X58" s="32">
        <f t="shared" si="12"/>
        <v>0</v>
      </c>
      <c r="Y58" s="35">
        <v>2</v>
      </c>
      <c r="Z58" s="32">
        <f t="shared" si="13"/>
        <v>12.5</v>
      </c>
      <c r="AA58" s="35">
        <v>0</v>
      </c>
      <c r="AB58" s="32">
        <f t="shared" si="14"/>
        <v>0</v>
      </c>
      <c r="AC58" s="32">
        <f t="shared" si="15"/>
        <v>0</v>
      </c>
      <c r="AD58" s="35">
        <v>1</v>
      </c>
      <c r="AE58" s="32">
        <f t="shared" si="16"/>
        <v>6.25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3</v>
      </c>
      <c r="D59" s="35">
        <v>3</v>
      </c>
      <c r="E59" s="32">
        <f t="shared" si="2"/>
        <v>100</v>
      </c>
      <c r="F59" s="35">
        <v>1</v>
      </c>
      <c r="G59" s="32">
        <f t="shared" si="3"/>
        <v>33.333333333333329</v>
      </c>
      <c r="H59" s="106">
        <f t="shared" si="0"/>
        <v>1</v>
      </c>
      <c r="I59" s="32">
        <f t="shared" si="4"/>
        <v>33.333333333333329</v>
      </c>
      <c r="J59" s="32">
        <f t="shared" si="5"/>
        <v>33.333333333333329</v>
      </c>
      <c r="K59" s="35">
        <v>0</v>
      </c>
      <c r="L59" s="32">
        <f t="shared" si="6"/>
        <v>0</v>
      </c>
      <c r="M59" s="35">
        <v>1</v>
      </c>
      <c r="N59" s="32">
        <f t="shared" si="7"/>
        <v>33.333333333333329</v>
      </c>
      <c r="O59" s="35">
        <f t="shared" si="20"/>
        <v>2</v>
      </c>
      <c r="P59" s="32">
        <f t="shared" si="8"/>
        <v>66.666666666666657</v>
      </c>
      <c r="Q59" s="35">
        <v>0</v>
      </c>
      <c r="R59" s="32">
        <f t="shared" si="9"/>
        <v>0</v>
      </c>
      <c r="S59" s="35">
        <v>0</v>
      </c>
      <c r="T59" s="32">
        <f t="shared" si="10"/>
        <v>0</v>
      </c>
      <c r="U59" s="35">
        <v>1</v>
      </c>
      <c r="V59" s="32">
        <f t="shared" si="11"/>
        <v>33.333333333333329</v>
      </c>
      <c r="W59" s="35">
        <v>0</v>
      </c>
      <c r="X59" s="32">
        <f t="shared" si="12"/>
        <v>0</v>
      </c>
      <c r="Y59" s="35">
        <v>2</v>
      </c>
      <c r="Z59" s="32">
        <f t="shared" si="13"/>
        <v>66.666666666666657</v>
      </c>
      <c r="AA59" s="35">
        <v>0</v>
      </c>
      <c r="AB59" s="32">
        <f t="shared" si="14"/>
        <v>0</v>
      </c>
      <c r="AC59" s="32">
        <f t="shared" si="15"/>
        <v>0</v>
      </c>
      <c r="AD59" s="35">
        <v>1</v>
      </c>
      <c r="AE59" s="32">
        <f t="shared" si="16"/>
        <v>33.333333333333329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88.5</v>
      </c>
      <c r="D60" s="35">
        <v>81</v>
      </c>
      <c r="E60" s="32">
        <f t="shared" si="2"/>
        <v>91.525423728813564</v>
      </c>
      <c r="F60" s="35">
        <v>2</v>
      </c>
      <c r="G60" s="32">
        <f t="shared" si="3"/>
        <v>2.4691358024691357</v>
      </c>
      <c r="H60" s="106">
        <f t="shared" si="0"/>
        <v>77</v>
      </c>
      <c r="I60" s="32">
        <f t="shared" si="4"/>
        <v>95.061728395061735</v>
      </c>
      <c r="J60" s="32">
        <f t="shared" si="5"/>
        <v>87.005649717514117</v>
      </c>
      <c r="K60" s="35">
        <v>49</v>
      </c>
      <c r="L60" s="32">
        <f t="shared" si="6"/>
        <v>60.493827160493829</v>
      </c>
      <c r="M60" s="35">
        <v>28</v>
      </c>
      <c r="N60" s="32">
        <f t="shared" si="7"/>
        <v>34.567901234567898</v>
      </c>
      <c r="O60" s="35">
        <f t="shared" si="20"/>
        <v>4</v>
      </c>
      <c r="P60" s="32">
        <f t="shared" si="8"/>
        <v>4.9382716049382713</v>
      </c>
      <c r="Q60" s="35">
        <v>1</v>
      </c>
      <c r="R60" s="32">
        <f t="shared" si="9"/>
        <v>25</v>
      </c>
      <c r="S60" s="35">
        <v>8</v>
      </c>
      <c r="T60" s="32">
        <f t="shared" si="10"/>
        <v>9.8765432098765427</v>
      </c>
      <c r="U60" s="35">
        <v>6</v>
      </c>
      <c r="V60" s="32">
        <f t="shared" si="11"/>
        <v>7.4074074074074066</v>
      </c>
      <c r="W60" s="35">
        <v>1</v>
      </c>
      <c r="X60" s="32">
        <f t="shared" si="12"/>
        <v>1.2345679012345678</v>
      </c>
      <c r="Y60" s="35">
        <v>12</v>
      </c>
      <c r="Z60" s="32">
        <f t="shared" si="13"/>
        <v>14.814814814814813</v>
      </c>
      <c r="AA60" s="35">
        <v>0</v>
      </c>
      <c r="AB60" s="32">
        <f t="shared" si="14"/>
        <v>0</v>
      </c>
      <c r="AC60" s="32">
        <f t="shared" si="15"/>
        <v>0</v>
      </c>
      <c r="AD60" s="35">
        <v>15</v>
      </c>
      <c r="AE60" s="32">
        <f t="shared" si="16"/>
        <v>18.518518518518519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8</v>
      </c>
      <c r="D61" s="35">
        <v>8</v>
      </c>
      <c r="E61" s="32">
        <f t="shared" si="2"/>
        <v>100</v>
      </c>
      <c r="F61" s="35">
        <v>7</v>
      </c>
      <c r="G61" s="32">
        <f t="shared" si="3"/>
        <v>87.5</v>
      </c>
      <c r="H61" s="106">
        <f t="shared" si="0"/>
        <v>8</v>
      </c>
      <c r="I61" s="32">
        <f t="shared" si="4"/>
        <v>100</v>
      </c>
      <c r="J61" s="32">
        <f t="shared" si="5"/>
        <v>100</v>
      </c>
      <c r="K61" s="35">
        <v>8</v>
      </c>
      <c r="L61" s="32">
        <f t="shared" si="6"/>
        <v>100</v>
      </c>
      <c r="M61" s="35">
        <v>0</v>
      </c>
      <c r="N61" s="32">
        <f t="shared" si="7"/>
        <v>0</v>
      </c>
      <c r="O61" s="35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0</v>
      </c>
      <c r="T61" s="32">
        <f t="shared" si="10"/>
        <v>0</v>
      </c>
      <c r="U61" s="35">
        <v>3</v>
      </c>
      <c r="V61" s="32">
        <f t="shared" si="11"/>
        <v>37.5</v>
      </c>
      <c r="W61" s="35">
        <v>0</v>
      </c>
      <c r="X61" s="32">
        <f t="shared" si="12"/>
        <v>0</v>
      </c>
      <c r="Y61" s="35">
        <v>1</v>
      </c>
      <c r="Z61" s="32">
        <f t="shared" si="13"/>
        <v>12.5</v>
      </c>
      <c r="AA61" s="35">
        <v>0</v>
      </c>
      <c r="AB61" s="32">
        <f t="shared" si="14"/>
        <v>0</v>
      </c>
      <c r="AC61" s="32">
        <f t="shared" si="15"/>
        <v>0</v>
      </c>
      <c r="AD61" s="35">
        <v>1</v>
      </c>
      <c r="AE61" s="32">
        <f t="shared" si="16"/>
        <v>12.5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46</v>
      </c>
      <c r="D62" s="35">
        <v>39</v>
      </c>
      <c r="E62" s="32">
        <f t="shared" si="2"/>
        <v>84.782608695652172</v>
      </c>
      <c r="F62" s="35">
        <v>6</v>
      </c>
      <c r="G62" s="32">
        <f t="shared" si="3"/>
        <v>15.384615384615385</v>
      </c>
      <c r="H62" s="106">
        <f t="shared" si="0"/>
        <v>21</v>
      </c>
      <c r="I62" s="32">
        <f t="shared" si="4"/>
        <v>53.846153846153847</v>
      </c>
      <c r="J62" s="32">
        <f t="shared" si="5"/>
        <v>45.652173913043477</v>
      </c>
      <c r="K62" s="35">
        <v>11</v>
      </c>
      <c r="L62" s="32">
        <f t="shared" si="6"/>
        <v>28.205128205128204</v>
      </c>
      <c r="M62" s="35">
        <v>10</v>
      </c>
      <c r="N62" s="32">
        <f t="shared" si="7"/>
        <v>25.641025641025639</v>
      </c>
      <c r="O62" s="35">
        <f t="shared" si="20"/>
        <v>18</v>
      </c>
      <c r="P62" s="32">
        <f t="shared" si="8"/>
        <v>46.153846153846153</v>
      </c>
      <c r="Q62" s="35">
        <v>0</v>
      </c>
      <c r="R62" s="32">
        <f t="shared" si="9"/>
        <v>0</v>
      </c>
      <c r="S62" s="35">
        <v>1</v>
      </c>
      <c r="T62" s="32">
        <f t="shared" si="10"/>
        <v>2.5641025641025639</v>
      </c>
      <c r="U62" s="35">
        <v>5</v>
      </c>
      <c r="V62" s="32">
        <f t="shared" si="11"/>
        <v>12.820512820512819</v>
      </c>
      <c r="W62" s="35">
        <v>0</v>
      </c>
      <c r="X62" s="32">
        <f t="shared" si="12"/>
        <v>0</v>
      </c>
      <c r="Y62" s="35">
        <v>5</v>
      </c>
      <c r="Z62" s="32">
        <f t="shared" si="13"/>
        <v>12.820512820512819</v>
      </c>
      <c r="AA62" s="35">
        <v>0</v>
      </c>
      <c r="AB62" s="32">
        <f t="shared" si="14"/>
        <v>0</v>
      </c>
      <c r="AC62" s="32">
        <f t="shared" si="15"/>
        <v>0</v>
      </c>
      <c r="AD62" s="35">
        <v>2</v>
      </c>
      <c r="AE62" s="32">
        <f t="shared" si="16"/>
        <v>5.1282051282051277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42</v>
      </c>
      <c r="D63" s="35">
        <v>39</v>
      </c>
      <c r="E63" s="32">
        <f t="shared" si="2"/>
        <v>92.857142857142861</v>
      </c>
      <c r="F63" s="35">
        <v>0</v>
      </c>
      <c r="G63" s="32">
        <f t="shared" si="3"/>
        <v>0</v>
      </c>
      <c r="H63" s="106">
        <f t="shared" si="0"/>
        <v>38</v>
      </c>
      <c r="I63" s="32">
        <f t="shared" si="4"/>
        <v>97.435897435897431</v>
      </c>
      <c r="J63" s="32">
        <f t="shared" si="5"/>
        <v>90.476190476190482</v>
      </c>
      <c r="K63" s="35">
        <v>25</v>
      </c>
      <c r="L63" s="32">
        <f t="shared" si="6"/>
        <v>64.102564102564102</v>
      </c>
      <c r="M63" s="35">
        <v>13</v>
      </c>
      <c r="N63" s="32">
        <f t="shared" si="7"/>
        <v>33.333333333333329</v>
      </c>
      <c r="O63" s="35">
        <f t="shared" si="20"/>
        <v>1</v>
      </c>
      <c r="P63" s="32">
        <f t="shared" si="8"/>
        <v>2.5641025641025639</v>
      </c>
      <c r="Q63" s="35">
        <v>0</v>
      </c>
      <c r="R63" s="32">
        <f t="shared" si="9"/>
        <v>0</v>
      </c>
      <c r="S63" s="35">
        <v>3</v>
      </c>
      <c r="T63" s="32">
        <f t="shared" si="10"/>
        <v>7.6923076923076925</v>
      </c>
      <c r="U63" s="35">
        <v>5</v>
      </c>
      <c r="V63" s="32">
        <f t="shared" si="11"/>
        <v>12.820512820512819</v>
      </c>
      <c r="W63" s="35">
        <v>0</v>
      </c>
      <c r="X63" s="32">
        <f t="shared" si="12"/>
        <v>0</v>
      </c>
      <c r="Y63" s="35">
        <v>1</v>
      </c>
      <c r="Z63" s="32">
        <f t="shared" si="13"/>
        <v>2.5641025641025639</v>
      </c>
      <c r="AA63" s="35">
        <v>0</v>
      </c>
      <c r="AB63" s="32">
        <f t="shared" si="14"/>
        <v>0</v>
      </c>
      <c r="AC63" s="32">
        <f t="shared" si="15"/>
        <v>0</v>
      </c>
      <c r="AD63" s="35">
        <v>3</v>
      </c>
      <c r="AE63" s="32">
        <f t="shared" si="16"/>
        <v>7.6923076923076925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142</v>
      </c>
      <c r="D64" s="10">
        <f>SUM(D65:D71)</f>
        <v>142</v>
      </c>
      <c r="E64" s="43">
        <f>IF(C64=0,0,D64/C64*100)</f>
        <v>100</v>
      </c>
      <c r="F64" s="10">
        <f>SUM(F65:F71)</f>
        <v>4</v>
      </c>
      <c r="G64" s="43">
        <f>IF(D64=0,0,F64/D64*100)</f>
        <v>2.8169014084507045</v>
      </c>
      <c r="H64" s="61">
        <f>SUM(H65:H71)</f>
        <v>122</v>
      </c>
      <c r="I64" s="43">
        <f>IF(D64=0,0,H64/D64*100)</f>
        <v>85.91549295774648</v>
      </c>
      <c r="J64" s="43">
        <f>IF(C64=0,0,H64/C64*100)</f>
        <v>85.91549295774648</v>
      </c>
      <c r="K64" s="10">
        <f>SUM(K65:K71)</f>
        <v>69</v>
      </c>
      <c r="L64" s="43">
        <f>IF(D64=0,0,K64/D64*100)</f>
        <v>48.591549295774648</v>
      </c>
      <c r="M64" s="10">
        <f>SUM(M65:M71)</f>
        <v>53</v>
      </c>
      <c r="N64" s="43">
        <f>IF(D64=0,0,M64/D64*100)</f>
        <v>37.323943661971832</v>
      </c>
      <c r="O64" s="10">
        <f>SUM(O65:O71)</f>
        <v>20</v>
      </c>
      <c r="P64" s="43">
        <f>IF(D64=0,0,O64/D64*100)</f>
        <v>14.084507042253522</v>
      </c>
      <c r="Q64" s="10">
        <f>SUM(Q65:Q71)</f>
        <v>0</v>
      </c>
      <c r="R64" s="43">
        <f t="shared" si="9"/>
        <v>0</v>
      </c>
      <c r="S64" s="10">
        <f>SUM(S65:S71)</f>
        <v>22</v>
      </c>
      <c r="T64" s="43">
        <f>IF(D64=0,0,S64/D64*100)</f>
        <v>15.492957746478872</v>
      </c>
      <c r="U64" s="10">
        <f>SUM(U65:U71)</f>
        <v>13</v>
      </c>
      <c r="V64" s="43">
        <f t="shared" si="11"/>
        <v>9.1549295774647899</v>
      </c>
      <c r="W64" s="10">
        <f>SUM(W65:W71)</f>
        <v>8</v>
      </c>
      <c r="X64" s="43">
        <f>IF(D64=0,0,W64/D64*100)</f>
        <v>5.6338028169014089</v>
      </c>
      <c r="Y64" s="10">
        <f>SUM(Y65:Y71)</f>
        <v>14</v>
      </c>
      <c r="Z64" s="43">
        <f>IF(D64=0,0,Y64/D64*100)</f>
        <v>9.8591549295774641</v>
      </c>
      <c r="AA64" s="10">
        <f>SUM(AA65:AA71)</f>
        <v>0</v>
      </c>
      <c r="AB64" s="43">
        <f>IF(D64=0,0,AA64/D64*100)</f>
        <v>0</v>
      </c>
      <c r="AC64" s="43">
        <f>IF(Y64=0,0,AA64/Y64*100)</f>
        <v>0</v>
      </c>
      <c r="AD64" s="10">
        <f>SUM(AD65:AD71)</f>
        <v>9</v>
      </c>
      <c r="AE64" s="43">
        <f t="shared" si="16"/>
        <v>6.3380281690140841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3</v>
      </c>
      <c r="D65" s="35">
        <v>3</v>
      </c>
      <c r="E65" s="32">
        <f t="shared" si="2"/>
        <v>100</v>
      </c>
      <c r="F65" s="35">
        <v>0</v>
      </c>
      <c r="G65" s="32">
        <f t="shared" si="3"/>
        <v>0</v>
      </c>
      <c r="H65" s="106">
        <f t="shared" si="0"/>
        <v>3</v>
      </c>
      <c r="I65" s="32">
        <f t="shared" si="4"/>
        <v>100</v>
      </c>
      <c r="J65" s="32">
        <f t="shared" si="5"/>
        <v>100</v>
      </c>
      <c r="K65" s="35">
        <v>0</v>
      </c>
      <c r="L65" s="32">
        <f t="shared" si="6"/>
        <v>0</v>
      </c>
      <c r="M65" s="35">
        <v>3</v>
      </c>
      <c r="N65" s="32">
        <f t="shared" si="7"/>
        <v>100</v>
      </c>
      <c r="O65" s="35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0</v>
      </c>
      <c r="T65" s="32">
        <f t="shared" si="10"/>
        <v>0</v>
      </c>
      <c r="U65" s="35">
        <v>0</v>
      </c>
      <c r="V65" s="32">
        <f t="shared" si="11"/>
        <v>0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4</v>
      </c>
      <c r="D66" s="35">
        <v>4</v>
      </c>
      <c r="E66" s="32">
        <f t="shared" si="2"/>
        <v>100</v>
      </c>
      <c r="F66" s="35">
        <v>0</v>
      </c>
      <c r="G66" s="32">
        <f t="shared" si="3"/>
        <v>0</v>
      </c>
      <c r="H66" s="106">
        <f t="shared" si="0"/>
        <v>4</v>
      </c>
      <c r="I66" s="32">
        <f t="shared" si="4"/>
        <v>100</v>
      </c>
      <c r="J66" s="32">
        <f t="shared" si="5"/>
        <v>100</v>
      </c>
      <c r="K66" s="35">
        <v>4</v>
      </c>
      <c r="L66" s="32">
        <f t="shared" si="6"/>
        <v>100</v>
      </c>
      <c r="M66" s="35">
        <v>0</v>
      </c>
      <c r="N66" s="32">
        <f t="shared" si="7"/>
        <v>0</v>
      </c>
      <c r="O66" s="35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18</v>
      </c>
      <c r="D67" s="35">
        <v>18</v>
      </c>
      <c r="E67" s="32">
        <f t="shared" si="2"/>
        <v>100</v>
      </c>
      <c r="F67" s="35">
        <v>1</v>
      </c>
      <c r="G67" s="32">
        <f t="shared" si="3"/>
        <v>5.5555555555555554</v>
      </c>
      <c r="H67" s="106">
        <f t="shared" si="0"/>
        <v>11</v>
      </c>
      <c r="I67" s="32">
        <f t="shared" si="4"/>
        <v>61.111111111111114</v>
      </c>
      <c r="J67" s="32">
        <f t="shared" si="5"/>
        <v>61.111111111111114</v>
      </c>
      <c r="K67" s="35">
        <v>2</v>
      </c>
      <c r="L67" s="32">
        <f t="shared" si="6"/>
        <v>11.111111111111111</v>
      </c>
      <c r="M67" s="35">
        <v>9</v>
      </c>
      <c r="N67" s="32">
        <f t="shared" si="7"/>
        <v>50</v>
      </c>
      <c r="O67" s="35">
        <f t="shared" si="21"/>
        <v>7</v>
      </c>
      <c r="P67" s="32">
        <f t="shared" si="8"/>
        <v>38.888888888888893</v>
      </c>
      <c r="Q67" s="35">
        <v>0</v>
      </c>
      <c r="R67" s="32">
        <f t="shared" si="9"/>
        <v>0</v>
      </c>
      <c r="S67" s="35">
        <v>0</v>
      </c>
      <c r="T67" s="32">
        <f t="shared" si="10"/>
        <v>0</v>
      </c>
      <c r="U67" s="35">
        <v>0</v>
      </c>
      <c r="V67" s="32">
        <f t="shared" si="11"/>
        <v>0</v>
      </c>
      <c r="W67" s="35">
        <v>0</v>
      </c>
      <c r="X67" s="32">
        <f t="shared" si="12"/>
        <v>0</v>
      </c>
      <c r="Y67" s="35">
        <v>1</v>
      </c>
      <c r="Z67" s="32">
        <f t="shared" si="13"/>
        <v>5.5555555555555554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3</v>
      </c>
      <c r="D68" s="35">
        <v>3</v>
      </c>
      <c r="E68" s="32">
        <f t="shared" si="2"/>
        <v>100</v>
      </c>
      <c r="F68" s="35">
        <v>0</v>
      </c>
      <c r="G68" s="32">
        <f t="shared" si="3"/>
        <v>0</v>
      </c>
      <c r="H68" s="106">
        <f t="shared" si="0"/>
        <v>3</v>
      </c>
      <c r="I68" s="32">
        <f t="shared" si="4"/>
        <v>100</v>
      </c>
      <c r="J68" s="32">
        <f t="shared" si="5"/>
        <v>100</v>
      </c>
      <c r="K68" s="35">
        <v>0</v>
      </c>
      <c r="L68" s="32">
        <f t="shared" si="6"/>
        <v>0</v>
      </c>
      <c r="M68" s="35">
        <v>3</v>
      </c>
      <c r="N68" s="32">
        <f t="shared" si="7"/>
        <v>100</v>
      </c>
      <c r="O68" s="35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0</v>
      </c>
      <c r="T68" s="32">
        <f t="shared" si="10"/>
        <v>0</v>
      </c>
      <c r="U68" s="35">
        <v>3</v>
      </c>
      <c r="V68" s="32">
        <f t="shared" si="11"/>
        <v>100</v>
      </c>
      <c r="W68" s="35">
        <v>0</v>
      </c>
      <c r="X68" s="32">
        <f t="shared" si="12"/>
        <v>0</v>
      </c>
      <c r="Y68" s="35">
        <v>0</v>
      </c>
      <c r="Z68" s="32">
        <f t="shared" si="13"/>
        <v>0</v>
      </c>
      <c r="AA68" s="35">
        <v>0</v>
      </c>
      <c r="AB68" s="32">
        <f t="shared" si="14"/>
        <v>0</v>
      </c>
      <c r="AC68" s="32">
        <f t="shared" si="15"/>
        <v>0</v>
      </c>
      <c r="AD68" s="35">
        <v>0</v>
      </c>
      <c r="AE68" s="32">
        <f t="shared" si="16"/>
        <v>0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0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0</v>
      </c>
      <c r="I69" s="32">
        <f t="shared" si="4"/>
        <v>0</v>
      </c>
      <c r="J69" s="32">
        <f t="shared" si="5"/>
        <v>0</v>
      </c>
      <c r="K69" s="35">
        <v>0</v>
      </c>
      <c r="L69" s="32">
        <f t="shared" si="6"/>
        <v>0</v>
      </c>
      <c r="M69" s="35">
        <v>0</v>
      </c>
      <c r="N69" s="32">
        <f t="shared" si="7"/>
        <v>0</v>
      </c>
      <c r="O69" s="35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0</v>
      </c>
      <c r="T69" s="32">
        <f t="shared" si="10"/>
        <v>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0</v>
      </c>
      <c r="D70" s="35">
        <v>0</v>
      </c>
      <c r="E70" s="32">
        <f t="shared" si="2"/>
        <v>0</v>
      </c>
      <c r="F70" s="35">
        <v>0</v>
      </c>
      <c r="G70" s="32">
        <f t="shared" si="3"/>
        <v>0</v>
      </c>
      <c r="H70" s="106">
        <f t="shared" si="0"/>
        <v>0</v>
      </c>
      <c r="I70" s="32">
        <f t="shared" si="4"/>
        <v>0</v>
      </c>
      <c r="J70" s="32">
        <f t="shared" si="5"/>
        <v>0</v>
      </c>
      <c r="K70" s="35">
        <v>0</v>
      </c>
      <c r="L70" s="32">
        <f t="shared" si="6"/>
        <v>0</v>
      </c>
      <c r="M70" s="35">
        <v>0</v>
      </c>
      <c r="N70" s="32">
        <f t="shared" si="7"/>
        <v>0</v>
      </c>
      <c r="O70" s="35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114</v>
      </c>
      <c r="D71" s="35">
        <v>114</v>
      </c>
      <c r="E71" s="32">
        <f t="shared" si="2"/>
        <v>100</v>
      </c>
      <c r="F71" s="35">
        <v>3</v>
      </c>
      <c r="G71" s="32">
        <f t="shared" si="3"/>
        <v>2.6315789473684208</v>
      </c>
      <c r="H71" s="106">
        <f t="shared" si="0"/>
        <v>101</v>
      </c>
      <c r="I71" s="32">
        <f t="shared" si="4"/>
        <v>88.596491228070178</v>
      </c>
      <c r="J71" s="32">
        <f t="shared" si="5"/>
        <v>88.596491228070178</v>
      </c>
      <c r="K71" s="35">
        <v>63</v>
      </c>
      <c r="L71" s="32">
        <f t="shared" si="6"/>
        <v>55.26315789473685</v>
      </c>
      <c r="M71" s="35">
        <v>38</v>
      </c>
      <c r="N71" s="32">
        <f t="shared" si="7"/>
        <v>33.333333333333329</v>
      </c>
      <c r="O71" s="35">
        <f t="shared" si="21"/>
        <v>13</v>
      </c>
      <c r="P71" s="32">
        <f t="shared" si="8"/>
        <v>11.403508771929824</v>
      </c>
      <c r="Q71" s="35">
        <v>0</v>
      </c>
      <c r="R71" s="32">
        <f t="shared" si="9"/>
        <v>0</v>
      </c>
      <c r="S71" s="35">
        <v>22</v>
      </c>
      <c r="T71" s="32">
        <f t="shared" si="10"/>
        <v>19.298245614035086</v>
      </c>
      <c r="U71" s="35">
        <v>10</v>
      </c>
      <c r="V71" s="32">
        <f t="shared" si="11"/>
        <v>8.7719298245614024</v>
      </c>
      <c r="W71" s="35">
        <v>8</v>
      </c>
      <c r="X71" s="32">
        <f t="shared" si="12"/>
        <v>7.0175438596491224</v>
      </c>
      <c r="Y71" s="35">
        <v>13</v>
      </c>
      <c r="Z71" s="32">
        <f t="shared" si="13"/>
        <v>11.403508771929824</v>
      </c>
      <c r="AA71" s="35">
        <v>0</v>
      </c>
      <c r="AB71" s="32">
        <f t="shared" si="14"/>
        <v>0</v>
      </c>
      <c r="AC71" s="32">
        <f t="shared" si="15"/>
        <v>0</v>
      </c>
      <c r="AD71" s="35">
        <v>9</v>
      </c>
      <c r="AE71" s="32">
        <f t="shared" si="16"/>
        <v>7.8947368421052628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5</v>
      </c>
      <c r="D72" s="10">
        <f>SUM(D73:D78)</f>
        <v>5</v>
      </c>
      <c r="E72" s="43">
        <f t="shared" si="2"/>
        <v>100</v>
      </c>
      <c r="F72" s="10">
        <f>SUM(F73:F78)</f>
        <v>2</v>
      </c>
      <c r="G72" s="43">
        <f t="shared" si="3"/>
        <v>40</v>
      </c>
      <c r="H72" s="61">
        <f>SUM(H73:H78)</f>
        <v>3</v>
      </c>
      <c r="I72" s="43">
        <f>IF(D72=0,0,H72/D72*100)</f>
        <v>60</v>
      </c>
      <c r="J72" s="43">
        <f>IF(C72=0,0,H72/C72*100)</f>
        <v>60</v>
      </c>
      <c r="K72" s="10">
        <f>SUM(K73:K78)</f>
        <v>1</v>
      </c>
      <c r="L72" s="43">
        <f t="shared" si="6"/>
        <v>20</v>
      </c>
      <c r="M72" s="10">
        <f>SUM(M73:M78)</f>
        <v>2</v>
      </c>
      <c r="N72" s="43">
        <f>IF(D72=0,0,M72/D72*100)</f>
        <v>40</v>
      </c>
      <c r="O72" s="10">
        <f>SUM(O73:O78)</f>
        <v>2</v>
      </c>
      <c r="P72" s="43">
        <f>IF(D72=0,0,O72/D72*100)</f>
        <v>40</v>
      </c>
      <c r="Q72" s="10">
        <f>SUM(Q73:Q78)</f>
        <v>0</v>
      </c>
      <c r="R72" s="43">
        <f t="shared" si="9"/>
        <v>0</v>
      </c>
      <c r="S72" s="10">
        <f>SUM(S73:S78)</f>
        <v>1</v>
      </c>
      <c r="T72" s="43">
        <f>IF(D72=0,0,S72/D72*100)</f>
        <v>20</v>
      </c>
      <c r="U72" s="10">
        <f>SUM(U73:U78)</f>
        <v>0</v>
      </c>
      <c r="V72" s="43">
        <f t="shared" si="11"/>
        <v>0</v>
      </c>
      <c r="W72" s="10">
        <f>SUM(W73:W78)</f>
        <v>0</v>
      </c>
      <c r="X72" s="43">
        <f>IF(D72=0,0,W72/D72*100)</f>
        <v>0</v>
      </c>
      <c r="Y72" s="10">
        <f>SUM(Y73:Y78)</f>
        <v>1</v>
      </c>
      <c r="Z72" s="43">
        <f>IF(D72=0,0,Y72/D72*100)</f>
        <v>20</v>
      </c>
      <c r="AA72" s="10">
        <f>SUM(AA73:AA78)</f>
        <v>0</v>
      </c>
      <c r="AB72" s="43">
        <f>IF(D72=0,0,AA72/D72*100)</f>
        <v>0</v>
      </c>
      <c r="AC72" s="43">
        <f>IF(Y72=0,0,AA72/Y72*100)</f>
        <v>0</v>
      </c>
      <c r="AD72" s="10">
        <f>SUM(AD73:AD78)</f>
        <v>1</v>
      </c>
      <c r="AE72" s="43">
        <f t="shared" si="16"/>
        <v>20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0</v>
      </c>
      <c r="D73" s="35">
        <v>0</v>
      </c>
      <c r="E73" s="32">
        <f t="shared" si="2"/>
        <v>0</v>
      </c>
      <c r="F73" s="35">
        <v>0</v>
      </c>
      <c r="G73" s="32">
        <f t="shared" si="3"/>
        <v>0</v>
      </c>
      <c r="H73" s="106">
        <f t="shared" si="0"/>
        <v>0</v>
      </c>
      <c r="I73" s="32">
        <f t="shared" si="4"/>
        <v>0</v>
      </c>
      <c r="J73" s="32">
        <f t="shared" si="5"/>
        <v>0</v>
      </c>
      <c r="K73" s="35">
        <v>0</v>
      </c>
      <c r="L73" s="32">
        <f t="shared" si="6"/>
        <v>0</v>
      </c>
      <c r="M73" s="35">
        <v>0</v>
      </c>
      <c r="N73" s="32">
        <f t="shared" si="7"/>
        <v>0</v>
      </c>
      <c r="O73" s="35">
        <f t="shared" ref="O73:O78" si="22">D73-H73</f>
        <v>0</v>
      </c>
      <c r="P73" s="32">
        <f t="shared" si="8"/>
        <v>0</v>
      </c>
      <c r="Q73" s="35">
        <v>0</v>
      </c>
      <c r="R73" s="32">
        <f t="shared" si="9"/>
        <v>0</v>
      </c>
      <c r="S73" s="35">
        <v>0</v>
      </c>
      <c r="T73" s="32">
        <f t="shared" si="10"/>
        <v>0</v>
      </c>
      <c r="U73" s="35">
        <v>0</v>
      </c>
      <c r="V73" s="32">
        <f t="shared" si="11"/>
        <v>0</v>
      </c>
      <c r="W73" s="35">
        <v>0</v>
      </c>
      <c r="X73" s="32">
        <f t="shared" si="12"/>
        <v>0</v>
      </c>
      <c r="Y73" s="35">
        <v>0</v>
      </c>
      <c r="Z73" s="32">
        <f t="shared" si="13"/>
        <v>0</v>
      </c>
      <c r="AA73" s="35">
        <v>0</v>
      </c>
      <c r="AB73" s="32">
        <f t="shared" si="14"/>
        <v>0</v>
      </c>
      <c r="AC73" s="32">
        <f t="shared" si="15"/>
        <v>0</v>
      </c>
      <c r="AD73" s="35">
        <v>0</v>
      </c>
      <c r="AE73" s="32">
        <f t="shared" si="16"/>
        <v>0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4</v>
      </c>
      <c r="D74" s="35">
        <v>4</v>
      </c>
      <c r="E74" s="32">
        <f t="shared" si="2"/>
        <v>100</v>
      </c>
      <c r="F74" s="35">
        <v>2</v>
      </c>
      <c r="G74" s="32">
        <f t="shared" si="3"/>
        <v>50</v>
      </c>
      <c r="H74" s="106">
        <f t="shared" si="0"/>
        <v>3</v>
      </c>
      <c r="I74" s="32">
        <f t="shared" si="4"/>
        <v>75</v>
      </c>
      <c r="J74" s="32">
        <f t="shared" si="5"/>
        <v>75</v>
      </c>
      <c r="K74" s="35">
        <v>1</v>
      </c>
      <c r="L74" s="32">
        <f t="shared" si="6"/>
        <v>25</v>
      </c>
      <c r="M74" s="35">
        <v>2</v>
      </c>
      <c r="N74" s="32">
        <f t="shared" si="7"/>
        <v>50</v>
      </c>
      <c r="O74" s="35">
        <f t="shared" si="22"/>
        <v>1</v>
      </c>
      <c r="P74" s="32">
        <f t="shared" si="8"/>
        <v>25</v>
      </c>
      <c r="Q74" s="35">
        <v>0</v>
      </c>
      <c r="R74" s="32">
        <f t="shared" si="9"/>
        <v>0</v>
      </c>
      <c r="S74" s="35">
        <v>1</v>
      </c>
      <c r="T74" s="32">
        <f t="shared" si="10"/>
        <v>25</v>
      </c>
      <c r="U74" s="35">
        <v>0</v>
      </c>
      <c r="V74" s="32">
        <f t="shared" si="11"/>
        <v>0</v>
      </c>
      <c r="W74" s="35">
        <v>0</v>
      </c>
      <c r="X74" s="32">
        <f t="shared" si="12"/>
        <v>0</v>
      </c>
      <c r="Y74" s="35">
        <v>1</v>
      </c>
      <c r="Z74" s="32">
        <f t="shared" si="13"/>
        <v>25</v>
      </c>
      <c r="AA74" s="35">
        <v>0</v>
      </c>
      <c r="AB74" s="32">
        <f t="shared" si="14"/>
        <v>0</v>
      </c>
      <c r="AC74" s="32">
        <f t="shared" si="15"/>
        <v>0</v>
      </c>
      <c r="AD74" s="35">
        <v>1</v>
      </c>
      <c r="AE74" s="32">
        <f t="shared" si="16"/>
        <v>25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0</v>
      </c>
      <c r="D75" s="35">
        <v>0</v>
      </c>
      <c r="E75" s="32">
        <f t="shared" si="2"/>
        <v>0</v>
      </c>
      <c r="F75" s="35">
        <v>0</v>
      </c>
      <c r="G75" s="32">
        <f t="shared" si="3"/>
        <v>0</v>
      </c>
      <c r="H75" s="106">
        <f t="shared" si="0"/>
        <v>0</v>
      </c>
      <c r="I75" s="32">
        <f t="shared" si="4"/>
        <v>0</v>
      </c>
      <c r="J75" s="32">
        <f t="shared" si="5"/>
        <v>0</v>
      </c>
      <c r="K75" s="35">
        <v>0</v>
      </c>
      <c r="L75" s="32">
        <f t="shared" si="6"/>
        <v>0</v>
      </c>
      <c r="M75" s="35">
        <v>0</v>
      </c>
      <c r="N75" s="32">
        <f t="shared" si="7"/>
        <v>0</v>
      </c>
      <c r="O75" s="35">
        <f t="shared" si="22"/>
        <v>0</v>
      </c>
      <c r="P75" s="32">
        <f t="shared" si="8"/>
        <v>0</v>
      </c>
      <c r="Q75" s="35">
        <v>0</v>
      </c>
      <c r="R75" s="32">
        <f t="shared" si="9"/>
        <v>0</v>
      </c>
      <c r="S75" s="35">
        <v>0</v>
      </c>
      <c r="T75" s="32">
        <f t="shared" si="10"/>
        <v>0</v>
      </c>
      <c r="U75" s="35">
        <v>0</v>
      </c>
      <c r="V75" s="32">
        <f t="shared" si="11"/>
        <v>0</v>
      </c>
      <c r="W75" s="35">
        <v>0</v>
      </c>
      <c r="X75" s="32">
        <f t="shared" si="12"/>
        <v>0</v>
      </c>
      <c r="Y75" s="35">
        <v>0</v>
      </c>
      <c r="Z75" s="32">
        <f t="shared" si="13"/>
        <v>0</v>
      </c>
      <c r="AA75" s="35">
        <v>0</v>
      </c>
      <c r="AB75" s="32">
        <f t="shared" si="14"/>
        <v>0</v>
      </c>
      <c r="AC75" s="32">
        <f t="shared" si="15"/>
        <v>0</v>
      </c>
      <c r="AD75" s="35">
        <v>0</v>
      </c>
      <c r="AE75" s="32">
        <f t="shared" si="16"/>
        <v>0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1</v>
      </c>
      <c r="D76" s="35">
        <v>1</v>
      </c>
      <c r="E76" s="32">
        <f t="shared" si="2"/>
        <v>100</v>
      </c>
      <c r="F76" s="35">
        <v>0</v>
      </c>
      <c r="G76" s="32">
        <f t="shared" si="3"/>
        <v>0</v>
      </c>
      <c r="H76" s="106">
        <f t="shared" si="0"/>
        <v>0</v>
      </c>
      <c r="I76" s="32">
        <f t="shared" si="4"/>
        <v>0</v>
      </c>
      <c r="J76" s="32">
        <f t="shared" si="5"/>
        <v>0</v>
      </c>
      <c r="K76" s="35">
        <v>0</v>
      </c>
      <c r="L76" s="32">
        <f t="shared" si="6"/>
        <v>0</v>
      </c>
      <c r="M76" s="35">
        <v>0</v>
      </c>
      <c r="N76" s="32">
        <f t="shared" si="7"/>
        <v>0</v>
      </c>
      <c r="O76" s="35">
        <f t="shared" si="22"/>
        <v>1</v>
      </c>
      <c r="P76" s="32">
        <f t="shared" si="8"/>
        <v>100</v>
      </c>
      <c r="Q76" s="35">
        <v>0</v>
      </c>
      <c r="R76" s="32">
        <f t="shared" si="9"/>
        <v>0</v>
      </c>
      <c r="S76" s="35">
        <v>0</v>
      </c>
      <c r="T76" s="32">
        <f t="shared" si="10"/>
        <v>0</v>
      </c>
      <c r="U76" s="35">
        <v>0</v>
      </c>
      <c r="V76" s="32">
        <f t="shared" si="11"/>
        <v>0</v>
      </c>
      <c r="W76" s="35">
        <v>0</v>
      </c>
      <c r="X76" s="32">
        <f t="shared" si="12"/>
        <v>0</v>
      </c>
      <c r="Y76" s="35">
        <v>0</v>
      </c>
      <c r="Z76" s="32">
        <f t="shared" si="13"/>
        <v>0</v>
      </c>
      <c r="AA76" s="35">
        <v>0</v>
      </c>
      <c r="AB76" s="32">
        <f t="shared" si="14"/>
        <v>0</v>
      </c>
      <c r="AC76" s="32">
        <f t="shared" si="15"/>
        <v>0</v>
      </c>
      <c r="AD76" s="35">
        <v>0</v>
      </c>
      <c r="AE76" s="32">
        <f t="shared" si="16"/>
        <v>0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0</v>
      </c>
      <c r="D77" s="35">
        <v>0</v>
      </c>
      <c r="E77" s="32">
        <f t="shared" si="2"/>
        <v>0</v>
      </c>
      <c r="F77" s="35">
        <v>0</v>
      </c>
      <c r="G77" s="32">
        <f t="shared" si="3"/>
        <v>0</v>
      </c>
      <c r="H77" s="106">
        <f t="shared" si="0"/>
        <v>0</v>
      </c>
      <c r="I77" s="32">
        <f t="shared" si="4"/>
        <v>0</v>
      </c>
      <c r="J77" s="32">
        <f t="shared" si="5"/>
        <v>0</v>
      </c>
      <c r="K77" s="35">
        <v>0</v>
      </c>
      <c r="L77" s="32">
        <f t="shared" si="6"/>
        <v>0</v>
      </c>
      <c r="M77" s="35">
        <v>0</v>
      </c>
      <c r="N77" s="32">
        <f t="shared" si="7"/>
        <v>0</v>
      </c>
      <c r="O77" s="35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0</v>
      </c>
      <c r="Z77" s="32">
        <f t="shared" si="13"/>
        <v>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0</v>
      </c>
      <c r="AE77" s="32">
        <f t="shared" si="16"/>
        <v>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0</v>
      </c>
      <c r="D78" s="35">
        <v>0</v>
      </c>
      <c r="E78" s="32">
        <f t="shared" si="2"/>
        <v>0</v>
      </c>
      <c r="F78" s="35">
        <v>0</v>
      </c>
      <c r="G78" s="32">
        <f t="shared" si="3"/>
        <v>0</v>
      </c>
      <c r="H78" s="106">
        <f t="shared" si="0"/>
        <v>0</v>
      </c>
      <c r="I78" s="32">
        <f t="shared" si="4"/>
        <v>0</v>
      </c>
      <c r="J78" s="32">
        <f t="shared" si="5"/>
        <v>0</v>
      </c>
      <c r="K78" s="35">
        <v>0</v>
      </c>
      <c r="L78" s="32">
        <f t="shared" si="6"/>
        <v>0</v>
      </c>
      <c r="M78" s="35">
        <v>0</v>
      </c>
      <c r="N78" s="32">
        <f t="shared" si="7"/>
        <v>0</v>
      </c>
      <c r="O78" s="35">
        <f t="shared" si="22"/>
        <v>0</v>
      </c>
      <c r="P78" s="32">
        <f t="shared" si="8"/>
        <v>0</v>
      </c>
      <c r="Q78" s="35">
        <v>0</v>
      </c>
      <c r="R78" s="32">
        <f t="shared" si="9"/>
        <v>0</v>
      </c>
      <c r="S78" s="35">
        <v>0</v>
      </c>
      <c r="T78" s="32">
        <f t="shared" si="10"/>
        <v>0</v>
      </c>
      <c r="U78" s="35">
        <v>0</v>
      </c>
      <c r="V78" s="32">
        <f t="shared" si="11"/>
        <v>0</v>
      </c>
      <c r="W78" s="35">
        <v>0</v>
      </c>
      <c r="X78" s="32">
        <f t="shared" si="12"/>
        <v>0</v>
      </c>
      <c r="Y78" s="35">
        <v>0</v>
      </c>
      <c r="Z78" s="32">
        <f t="shared" si="13"/>
        <v>0</v>
      </c>
      <c r="AA78" s="35">
        <v>0</v>
      </c>
      <c r="AB78" s="32">
        <f t="shared" si="14"/>
        <v>0</v>
      </c>
      <c r="AC78" s="32">
        <f t="shared" si="15"/>
        <v>0</v>
      </c>
      <c r="AD78" s="35">
        <v>0</v>
      </c>
      <c r="AE78" s="32">
        <f t="shared" si="16"/>
        <v>0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22</v>
      </c>
      <c r="D79" s="10">
        <f>SUM(D80:D89)</f>
        <v>18</v>
      </c>
      <c r="E79" s="43">
        <f>IF(C79=0,0,D79/C79*100)</f>
        <v>81.818181818181827</v>
      </c>
      <c r="F79" s="10">
        <f>SUM(F80:F89)</f>
        <v>5</v>
      </c>
      <c r="G79" s="43">
        <f>IF(D79=0,0,F79/D79*100)</f>
        <v>27.777777777777779</v>
      </c>
      <c r="H79" s="61">
        <f>SUM(H80:H89)</f>
        <v>16</v>
      </c>
      <c r="I79" s="43">
        <f>IF(D79=0,0,H79/D79*100)</f>
        <v>88.888888888888886</v>
      </c>
      <c r="J79" s="43">
        <f>IF(C79=0,0,H79/C79*100)</f>
        <v>72.727272727272734</v>
      </c>
      <c r="K79" s="10">
        <f>SUM(K80:K89)</f>
        <v>8</v>
      </c>
      <c r="L79" s="43">
        <f t="shared" si="6"/>
        <v>44.444444444444443</v>
      </c>
      <c r="M79" s="10">
        <f>SUM(M80:M89)</f>
        <v>8</v>
      </c>
      <c r="N79" s="43">
        <f>IF(D79=0,0,M79/D79*100)</f>
        <v>44.444444444444443</v>
      </c>
      <c r="O79" s="10">
        <f>SUM(O80:O89)</f>
        <v>2</v>
      </c>
      <c r="P79" s="43">
        <f>IF(D79=0,0,O79/D79*100)</f>
        <v>11.111111111111111</v>
      </c>
      <c r="Q79" s="10">
        <f>SUM(Q80:Q89)</f>
        <v>0</v>
      </c>
      <c r="R79" s="43">
        <f t="shared" si="9"/>
        <v>0</v>
      </c>
      <c r="S79" s="10">
        <f>SUM(S80:S89)</f>
        <v>2</v>
      </c>
      <c r="T79" s="43">
        <f>IF(D79=0,0,S79/D79*100)</f>
        <v>11.111111111111111</v>
      </c>
      <c r="U79" s="10">
        <f>SUM(U80:U89)</f>
        <v>0</v>
      </c>
      <c r="V79" s="43">
        <f t="shared" si="11"/>
        <v>0</v>
      </c>
      <c r="W79" s="10">
        <f>SUM(W80:W89)</f>
        <v>0</v>
      </c>
      <c r="X79" s="43">
        <f>IF(D79=0,0,W79/D79*100)</f>
        <v>0</v>
      </c>
      <c r="Y79" s="10">
        <f>SUM(Y80:Y89)</f>
        <v>2</v>
      </c>
      <c r="Z79" s="43">
        <f>IF(D79=0,0,Y79/D79*100)</f>
        <v>11.111111111111111</v>
      </c>
      <c r="AA79" s="10">
        <f>SUM(AA80:AA89)</f>
        <v>0</v>
      </c>
      <c r="AB79" s="43">
        <f>IF(D79=0,0,AA79/D79*100)</f>
        <v>0</v>
      </c>
      <c r="AC79" s="43">
        <f>IF(Y79=0,0,AA79/Y79*100)</f>
        <v>0</v>
      </c>
      <c r="AD79" s="10">
        <f>SUM(AD80:AD89)</f>
        <v>2</v>
      </c>
      <c r="AE79" s="43">
        <f t="shared" si="16"/>
        <v>11.111111111111111</v>
      </c>
      <c r="AF79" s="10">
        <f>SUM(AF80:AF89)</f>
        <v>0</v>
      </c>
      <c r="AG79" s="43">
        <f>IF(D79=0,0,AF79/D79*100)</f>
        <v>0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0</v>
      </c>
      <c r="D80" s="35">
        <v>0</v>
      </c>
      <c r="E80" s="32">
        <f t="shared" ref="E80:E101" si="23">IF(C80=0,0,D80/C80*100)</f>
        <v>0</v>
      </c>
      <c r="F80" s="35">
        <v>0</v>
      </c>
      <c r="G80" s="32">
        <f t="shared" ref="G80:G101" si="24">IF(D80=0,0,F80/D80*100)</f>
        <v>0</v>
      </c>
      <c r="H80" s="106">
        <f t="shared" ref="H80:H89" si="25">K80+M80</f>
        <v>0</v>
      </c>
      <c r="I80" s="32">
        <f t="shared" ref="I80:I101" si="26">IF(D80=0,0,H80/D80*100)</f>
        <v>0</v>
      </c>
      <c r="J80" s="32">
        <f t="shared" ref="J80:J101" si="27">IF(C80=0,0,H80/C80*100)</f>
        <v>0</v>
      </c>
      <c r="K80" s="35">
        <v>0</v>
      </c>
      <c r="L80" s="32">
        <f t="shared" ref="L80:L101" si="28">IF(D80=0,0,K80/D80*100)</f>
        <v>0</v>
      </c>
      <c r="M80" s="35">
        <v>0</v>
      </c>
      <c r="N80" s="32">
        <f t="shared" ref="N80:N101" si="29">IF(D80=0,0,M80/D80*100)</f>
        <v>0</v>
      </c>
      <c r="O80" s="35">
        <f t="shared" ref="O80:O89" si="30">D80-H80</f>
        <v>0</v>
      </c>
      <c r="P80" s="32">
        <f t="shared" ref="P80:P101" si="31">IF(D80=0,0,O80/D80*100)</f>
        <v>0</v>
      </c>
      <c r="Q80" s="35">
        <v>0</v>
      </c>
      <c r="R80" s="32">
        <f t="shared" ref="R80:R101" si="32">IF(O80=0,0,Q80/O80*100)</f>
        <v>0</v>
      </c>
      <c r="S80" s="35">
        <v>0</v>
      </c>
      <c r="T80" s="32">
        <f t="shared" ref="T80:T101" si="33">IF(D80=0,0,S80/D80*100)</f>
        <v>0</v>
      </c>
      <c r="U80" s="35">
        <v>0</v>
      </c>
      <c r="V80" s="32">
        <f t="shared" ref="V80:V101" si="34">IF(D80=0,0,U80/D80*100)</f>
        <v>0</v>
      </c>
      <c r="W80" s="35">
        <v>0</v>
      </c>
      <c r="X80" s="32">
        <f t="shared" ref="X80:X101" si="35">IF(D80=0,0,W80/D80*100)</f>
        <v>0</v>
      </c>
      <c r="Y80" s="35">
        <v>0</v>
      </c>
      <c r="Z80" s="32">
        <f t="shared" ref="Z80:Z101" si="36">IF(D80=0,0,Y80/D80*100)</f>
        <v>0</v>
      </c>
      <c r="AA80" s="35">
        <v>0</v>
      </c>
      <c r="AB80" s="32">
        <f t="shared" ref="AB80:AB101" si="37">IF(D80=0,0,AA80/D80*100)</f>
        <v>0</v>
      </c>
      <c r="AC80" s="32">
        <f t="shared" ref="AC80:AC101" si="38">IF(Y80=0,0,AA80/Y80*100)</f>
        <v>0</v>
      </c>
      <c r="AD80" s="35">
        <v>0</v>
      </c>
      <c r="AE80" s="32">
        <f t="shared" ref="AE80:AE101" si="39">IF(D80=0,0,AD80/D80*100)</f>
        <v>0</v>
      </c>
      <c r="AF80" s="35">
        <v>0</v>
      </c>
      <c r="AG80" s="32">
        <f t="shared" ref="AG80:AG101" si="40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0</v>
      </c>
      <c r="D81" s="35">
        <v>0</v>
      </c>
      <c r="E81" s="32">
        <f t="shared" si="23"/>
        <v>0</v>
      </c>
      <c r="F81" s="35">
        <v>0</v>
      </c>
      <c r="G81" s="32">
        <f t="shared" si="24"/>
        <v>0</v>
      </c>
      <c r="H81" s="106">
        <f t="shared" si="25"/>
        <v>0</v>
      </c>
      <c r="I81" s="32">
        <f t="shared" si="26"/>
        <v>0</v>
      </c>
      <c r="J81" s="32">
        <f t="shared" si="27"/>
        <v>0</v>
      </c>
      <c r="K81" s="35">
        <v>0</v>
      </c>
      <c r="L81" s="32">
        <f t="shared" si="28"/>
        <v>0</v>
      </c>
      <c r="M81" s="35">
        <v>0</v>
      </c>
      <c r="N81" s="32">
        <f t="shared" si="29"/>
        <v>0</v>
      </c>
      <c r="O81" s="35">
        <f t="shared" si="30"/>
        <v>0</v>
      </c>
      <c r="P81" s="32">
        <f t="shared" si="31"/>
        <v>0</v>
      </c>
      <c r="Q81" s="35">
        <v>0</v>
      </c>
      <c r="R81" s="32">
        <f t="shared" si="32"/>
        <v>0</v>
      </c>
      <c r="S81" s="35">
        <v>0</v>
      </c>
      <c r="T81" s="32">
        <f t="shared" si="33"/>
        <v>0</v>
      </c>
      <c r="U81" s="35">
        <v>0</v>
      </c>
      <c r="V81" s="32">
        <f t="shared" si="34"/>
        <v>0</v>
      </c>
      <c r="W81" s="35">
        <v>0</v>
      </c>
      <c r="X81" s="32">
        <f t="shared" si="35"/>
        <v>0</v>
      </c>
      <c r="Y81" s="35">
        <v>0</v>
      </c>
      <c r="Z81" s="32">
        <f t="shared" si="36"/>
        <v>0</v>
      </c>
      <c r="AA81" s="35">
        <v>0</v>
      </c>
      <c r="AB81" s="32">
        <f t="shared" si="37"/>
        <v>0</v>
      </c>
      <c r="AC81" s="32">
        <f t="shared" si="38"/>
        <v>0</v>
      </c>
      <c r="AD81" s="35">
        <v>0</v>
      </c>
      <c r="AE81" s="32">
        <f t="shared" si="39"/>
        <v>0</v>
      </c>
      <c r="AF81" s="35">
        <v>0</v>
      </c>
      <c r="AG81" s="32">
        <f t="shared" si="40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0</v>
      </c>
      <c r="D82" s="35">
        <v>0</v>
      </c>
      <c r="E82" s="32">
        <f t="shared" si="23"/>
        <v>0</v>
      </c>
      <c r="F82" s="35">
        <v>0</v>
      </c>
      <c r="G82" s="32">
        <f t="shared" si="24"/>
        <v>0</v>
      </c>
      <c r="H82" s="106">
        <f t="shared" si="25"/>
        <v>0</v>
      </c>
      <c r="I82" s="32">
        <f t="shared" si="26"/>
        <v>0</v>
      </c>
      <c r="J82" s="32">
        <f t="shared" si="27"/>
        <v>0</v>
      </c>
      <c r="K82" s="35">
        <v>0</v>
      </c>
      <c r="L82" s="32">
        <f t="shared" si="28"/>
        <v>0</v>
      </c>
      <c r="M82" s="35">
        <v>0</v>
      </c>
      <c r="N82" s="32">
        <f t="shared" si="29"/>
        <v>0</v>
      </c>
      <c r="O82" s="35">
        <f t="shared" si="30"/>
        <v>0</v>
      </c>
      <c r="P82" s="32">
        <f t="shared" si="31"/>
        <v>0</v>
      </c>
      <c r="Q82" s="35">
        <v>0</v>
      </c>
      <c r="R82" s="32">
        <f t="shared" si="32"/>
        <v>0</v>
      </c>
      <c r="S82" s="35">
        <v>0</v>
      </c>
      <c r="T82" s="32">
        <f t="shared" si="33"/>
        <v>0</v>
      </c>
      <c r="U82" s="35">
        <v>0</v>
      </c>
      <c r="V82" s="32">
        <f t="shared" si="34"/>
        <v>0</v>
      </c>
      <c r="W82" s="35">
        <v>0</v>
      </c>
      <c r="X82" s="32">
        <f t="shared" si="35"/>
        <v>0</v>
      </c>
      <c r="Y82" s="35">
        <v>0</v>
      </c>
      <c r="Z82" s="32">
        <f t="shared" si="36"/>
        <v>0</v>
      </c>
      <c r="AA82" s="35">
        <v>0</v>
      </c>
      <c r="AB82" s="32">
        <f t="shared" si="37"/>
        <v>0</v>
      </c>
      <c r="AC82" s="32">
        <f t="shared" si="38"/>
        <v>0</v>
      </c>
      <c r="AD82" s="35">
        <v>0</v>
      </c>
      <c r="AE82" s="32">
        <f t="shared" si="39"/>
        <v>0</v>
      </c>
      <c r="AF82" s="35">
        <v>0</v>
      </c>
      <c r="AG82" s="32">
        <f t="shared" si="40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6</v>
      </c>
      <c r="D83" s="35">
        <v>6</v>
      </c>
      <c r="E83" s="32">
        <f t="shared" si="23"/>
        <v>100</v>
      </c>
      <c r="F83" s="35">
        <v>0</v>
      </c>
      <c r="G83" s="32">
        <f t="shared" si="24"/>
        <v>0</v>
      </c>
      <c r="H83" s="106">
        <f t="shared" si="25"/>
        <v>4</v>
      </c>
      <c r="I83" s="32">
        <f t="shared" si="26"/>
        <v>66.666666666666657</v>
      </c>
      <c r="J83" s="32">
        <f t="shared" si="27"/>
        <v>66.666666666666657</v>
      </c>
      <c r="K83" s="35">
        <v>1</v>
      </c>
      <c r="L83" s="32">
        <f t="shared" si="28"/>
        <v>16.666666666666664</v>
      </c>
      <c r="M83" s="35">
        <v>3</v>
      </c>
      <c r="N83" s="32">
        <f t="shared" si="29"/>
        <v>50</v>
      </c>
      <c r="O83" s="35">
        <f t="shared" si="30"/>
        <v>2</v>
      </c>
      <c r="P83" s="32">
        <f t="shared" si="31"/>
        <v>33.333333333333329</v>
      </c>
      <c r="Q83" s="35">
        <v>0</v>
      </c>
      <c r="R83" s="32">
        <f t="shared" si="32"/>
        <v>0</v>
      </c>
      <c r="S83" s="35">
        <v>0</v>
      </c>
      <c r="T83" s="32">
        <f t="shared" si="33"/>
        <v>0</v>
      </c>
      <c r="U83" s="35">
        <v>0</v>
      </c>
      <c r="V83" s="32">
        <f t="shared" si="34"/>
        <v>0</v>
      </c>
      <c r="W83" s="35">
        <v>0</v>
      </c>
      <c r="X83" s="32">
        <f t="shared" si="35"/>
        <v>0</v>
      </c>
      <c r="Y83" s="35">
        <v>1</v>
      </c>
      <c r="Z83" s="32">
        <f t="shared" si="36"/>
        <v>16.666666666666664</v>
      </c>
      <c r="AA83" s="35">
        <v>0</v>
      </c>
      <c r="AB83" s="32">
        <f t="shared" si="37"/>
        <v>0</v>
      </c>
      <c r="AC83" s="32">
        <f t="shared" si="38"/>
        <v>0</v>
      </c>
      <c r="AD83" s="35">
        <v>2</v>
      </c>
      <c r="AE83" s="32">
        <f t="shared" si="39"/>
        <v>33.333333333333329</v>
      </c>
      <c r="AF83" s="35">
        <v>0</v>
      </c>
      <c r="AG83" s="32">
        <f t="shared" si="40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4</v>
      </c>
      <c r="D84" s="35">
        <v>4</v>
      </c>
      <c r="E84" s="32">
        <f t="shared" si="23"/>
        <v>100</v>
      </c>
      <c r="F84" s="35">
        <v>2</v>
      </c>
      <c r="G84" s="32">
        <f t="shared" si="24"/>
        <v>50</v>
      </c>
      <c r="H84" s="106">
        <f t="shared" si="25"/>
        <v>4</v>
      </c>
      <c r="I84" s="32">
        <f t="shared" si="26"/>
        <v>100</v>
      </c>
      <c r="J84" s="32">
        <f t="shared" si="27"/>
        <v>100</v>
      </c>
      <c r="K84" s="35">
        <v>3</v>
      </c>
      <c r="L84" s="32">
        <f t="shared" si="28"/>
        <v>75</v>
      </c>
      <c r="M84" s="35">
        <v>1</v>
      </c>
      <c r="N84" s="32">
        <f t="shared" si="29"/>
        <v>25</v>
      </c>
      <c r="O84" s="35">
        <f t="shared" si="30"/>
        <v>0</v>
      </c>
      <c r="P84" s="32">
        <f t="shared" si="31"/>
        <v>0</v>
      </c>
      <c r="Q84" s="35">
        <v>0</v>
      </c>
      <c r="R84" s="32">
        <f t="shared" si="32"/>
        <v>0</v>
      </c>
      <c r="S84" s="35">
        <v>2</v>
      </c>
      <c r="T84" s="32">
        <f t="shared" si="33"/>
        <v>50</v>
      </c>
      <c r="U84" s="35">
        <v>0</v>
      </c>
      <c r="V84" s="32">
        <f t="shared" si="34"/>
        <v>0</v>
      </c>
      <c r="W84" s="35">
        <v>0</v>
      </c>
      <c r="X84" s="32">
        <f t="shared" si="35"/>
        <v>0</v>
      </c>
      <c r="Y84" s="35">
        <v>1</v>
      </c>
      <c r="Z84" s="32">
        <f t="shared" si="36"/>
        <v>25</v>
      </c>
      <c r="AA84" s="35">
        <v>0</v>
      </c>
      <c r="AB84" s="32">
        <f t="shared" si="37"/>
        <v>0</v>
      </c>
      <c r="AC84" s="32">
        <f t="shared" si="38"/>
        <v>0</v>
      </c>
      <c r="AD84" s="35">
        <v>0</v>
      </c>
      <c r="AE84" s="32">
        <f t="shared" si="39"/>
        <v>0</v>
      </c>
      <c r="AF84" s="35">
        <v>0</v>
      </c>
      <c r="AG84" s="32">
        <f t="shared" si="40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0</v>
      </c>
      <c r="D85" s="35">
        <v>0</v>
      </c>
      <c r="E85" s="32">
        <f t="shared" si="23"/>
        <v>0</v>
      </c>
      <c r="F85" s="35">
        <v>0</v>
      </c>
      <c r="G85" s="32">
        <f t="shared" si="24"/>
        <v>0</v>
      </c>
      <c r="H85" s="106">
        <f t="shared" si="25"/>
        <v>0</v>
      </c>
      <c r="I85" s="32">
        <f t="shared" si="26"/>
        <v>0</v>
      </c>
      <c r="J85" s="32">
        <f t="shared" si="27"/>
        <v>0</v>
      </c>
      <c r="K85" s="35">
        <v>0</v>
      </c>
      <c r="L85" s="32">
        <f t="shared" si="28"/>
        <v>0</v>
      </c>
      <c r="M85" s="35">
        <v>0</v>
      </c>
      <c r="N85" s="32">
        <f t="shared" si="29"/>
        <v>0</v>
      </c>
      <c r="O85" s="35">
        <f t="shared" si="30"/>
        <v>0</v>
      </c>
      <c r="P85" s="32">
        <f t="shared" si="31"/>
        <v>0</v>
      </c>
      <c r="Q85" s="35">
        <v>0</v>
      </c>
      <c r="R85" s="32">
        <f t="shared" si="32"/>
        <v>0</v>
      </c>
      <c r="S85" s="35">
        <v>0</v>
      </c>
      <c r="T85" s="32">
        <f t="shared" si="33"/>
        <v>0</v>
      </c>
      <c r="U85" s="35">
        <v>0</v>
      </c>
      <c r="V85" s="32">
        <f t="shared" si="34"/>
        <v>0</v>
      </c>
      <c r="W85" s="35">
        <v>0</v>
      </c>
      <c r="X85" s="32">
        <f t="shared" si="35"/>
        <v>0</v>
      </c>
      <c r="Y85" s="35">
        <v>0</v>
      </c>
      <c r="Z85" s="32">
        <f t="shared" si="36"/>
        <v>0</v>
      </c>
      <c r="AA85" s="35">
        <v>0</v>
      </c>
      <c r="AB85" s="32">
        <f t="shared" si="37"/>
        <v>0</v>
      </c>
      <c r="AC85" s="32">
        <f t="shared" si="38"/>
        <v>0</v>
      </c>
      <c r="AD85" s="35">
        <v>0</v>
      </c>
      <c r="AE85" s="32">
        <f t="shared" si="39"/>
        <v>0</v>
      </c>
      <c r="AF85" s="35">
        <v>0</v>
      </c>
      <c r="AG85" s="32">
        <f t="shared" si="40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2</v>
      </c>
      <c r="D86" s="35">
        <v>2</v>
      </c>
      <c r="E86" s="32">
        <f t="shared" si="23"/>
        <v>100</v>
      </c>
      <c r="F86" s="35">
        <v>0</v>
      </c>
      <c r="G86" s="32">
        <f t="shared" si="24"/>
        <v>0</v>
      </c>
      <c r="H86" s="106">
        <f t="shared" si="25"/>
        <v>2</v>
      </c>
      <c r="I86" s="32">
        <f t="shared" si="26"/>
        <v>100</v>
      </c>
      <c r="J86" s="32">
        <f t="shared" si="27"/>
        <v>100</v>
      </c>
      <c r="K86" s="35">
        <v>0</v>
      </c>
      <c r="L86" s="32">
        <f t="shared" si="28"/>
        <v>0</v>
      </c>
      <c r="M86" s="35">
        <v>2</v>
      </c>
      <c r="N86" s="32">
        <f t="shared" si="29"/>
        <v>100</v>
      </c>
      <c r="O86" s="35">
        <f t="shared" si="30"/>
        <v>0</v>
      </c>
      <c r="P86" s="32">
        <f t="shared" si="31"/>
        <v>0</v>
      </c>
      <c r="Q86" s="35">
        <v>0</v>
      </c>
      <c r="R86" s="32">
        <f t="shared" si="32"/>
        <v>0</v>
      </c>
      <c r="S86" s="35">
        <v>0</v>
      </c>
      <c r="T86" s="32">
        <f t="shared" si="33"/>
        <v>0</v>
      </c>
      <c r="U86" s="35">
        <v>0</v>
      </c>
      <c r="V86" s="32">
        <f t="shared" si="34"/>
        <v>0</v>
      </c>
      <c r="W86" s="35">
        <v>0</v>
      </c>
      <c r="X86" s="32">
        <f t="shared" si="35"/>
        <v>0</v>
      </c>
      <c r="Y86" s="35">
        <v>0</v>
      </c>
      <c r="Z86" s="32">
        <f t="shared" si="36"/>
        <v>0</v>
      </c>
      <c r="AA86" s="35">
        <v>0</v>
      </c>
      <c r="AB86" s="32">
        <f t="shared" si="37"/>
        <v>0</v>
      </c>
      <c r="AC86" s="32">
        <f t="shared" si="38"/>
        <v>0</v>
      </c>
      <c r="AD86" s="35">
        <v>0</v>
      </c>
      <c r="AE86" s="32">
        <f t="shared" si="39"/>
        <v>0</v>
      </c>
      <c r="AF86" s="35">
        <v>0</v>
      </c>
      <c r="AG86" s="32">
        <f t="shared" si="40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4</v>
      </c>
      <c r="D87" s="35">
        <v>2</v>
      </c>
      <c r="E87" s="32">
        <f t="shared" si="23"/>
        <v>50</v>
      </c>
      <c r="F87" s="35">
        <v>0</v>
      </c>
      <c r="G87" s="32">
        <f t="shared" si="24"/>
        <v>0</v>
      </c>
      <c r="H87" s="106">
        <f t="shared" si="25"/>
        <v>2</v>
      </c>
      <c r="I87" s="32">
        <f t="shared" si="26"/>
        <v>100</v>
      </c>
      <c r="J87" s="32">
        <f t="shared" si="27"/>
        <v>50</v>
      </c>
      <c r="K87" s="35">
        <v>2</v>
      </c>
      <c r="L87" s="32">
        <f t="shared" si="28"/>
        <v>100</v>
      </c>
      <c r="M87" s="35">
        <v>0</v>
      </c>
      <c r="N87" s="32">
        <f t="shared" si="29"/>
        <v>0</v>
      </c>
      <c r="O87" s="35">
        <f t="shared" si="30"/>
        <v>0</v>
      </c>
      <c r="P87" s="32">
        <f t="shared" si="31"/>
        <v>0</v>
      </c>
      <c r="Q87" s="35">
        <v>0</v>
      </c>
      <c r="R87" s="32">
        <f t="shared" si="32"/>
        <v>0</v>
      </c>
      <c r="S87" s="35">
        <v>0</v>
      </c>
      <c r="T87" s="32">
        <f t="shared" si="33"/>
        <v>0</v>
      </c>
      <c r="U87" s="35">
        <v>0</v>
      </c>
      <c r="V87" s="32">
        <f t="shared" si="34"/>
        <v>0</v>
      </c>
      <c r="W87" s="35">
        <v>0</v>
      </c>
      <c r="X87" s="32">
        <f t="shared" si="35"/>
        <v>0</v>
      </c>
      <c r="Y87" s="35">
        <v>0</v>
      </c>
      <c r="Z87" s="32">
        <f t="shared" si="36"/>
        <v>0</v>
      </c>
      <c r="AA87" s="35">
        <v>0</v>
      </c>
      <c r="AB87" s="32">
        <f t="shared" si="37"/>
        <v>0</v>
      </c>
      <c r="AC87" s="32">
        <f t="shared" si="38"/>
        <v>0</v>
      </c>
      <c r="AD87" s="35">
        <v>0</v>
      </c>
      <c r="AE87" s="32">
        <f t="shared" si="39"/>
        <v>0</v>
      </c>
      <c r="AF87" s="35">
        <v>0</v>
      </c>
      <c r="AG87" s="32">
        <f t="shared" si="40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6</v>
      </c>
      <c r="D88" s="35">
        <v>4</v>
      </c>
      <c r="E88" s="32">
        <f t="shared" si="23"/>
        <v>66.666666666666657</v>
      </c>
      <c r="F88" s="35">
        <v>3</v>
      </c>
      <c r="G88" s="32">
        <f t="shared" si="24"/>
        <v>75</v>
      </c>
      <c r="H88" s="106">
        <f t="shared" si="25"/>
        <v>4</v>
      </c>
      <c r="I88" s="32">
        <f t="shared" si="26"/>
        <v>100</v>
      </c>
      <c r="J88" s="32">
        <f t="shared" si="27"/>
        <v>66.666666666666657</v>
      </c>
      <c r="K88" s="35">
        <v>2</v>
      </c>
      <c r="L88" s="32">
        <f t="shared" si="28"/>
        <v>50</v>
      </c>
      <c r="M88" s="35">
        <v>2</v>
      </c>
      <c r="N88" s="32">
        <f t="shared" si="29"/>
        <v>50</v>
      </c>
      <c r="O88" s="35">
        <f t="shared" si="30"/>
        <v>0</v>
      </c>
      <c r="P88" s="32">
        <f t="shared" si="31"/>
        <v>0</v>
      </c>
      <c r="Q88" s="35">
        <v>0</v>
      </c>
      <c r="R88" s="32">
        <f t="shared" si="32"/>
        <v>0</v>
      </c>
      <c r="S88" s="35">
        <v>0</v>
      </c>
      <c r="T88" s="32">
        <f t="shared" si="33"/>
        <v>0</v>
      </c>
      <c r="U88" s="35">
        <v>0</v>
      </c>
      <c r="V88" s="32">
        <f t="shared" si="34"/>
        <v>0</v>
      </c>
      <c r="W88" s="35">
        <v>0</v>
      </c>
      <c r="X88" s="32">
        <f t="shared" si="35"/>
        <v>0</v>
      </c>
      <c r="Y88" s="35">
        <v>0</v>
      </c>
      <c r="Z88" s="32">
        <f t="shared" si="36"/>
        <v>0</v>
      </c>
      <c r="AA88" s="35">
        <v>0</v>
      </c>
      <c r="AB88" s="32">
        <f t="shared" si="37"/>
        <v>0</v>
      </c>
      <c r="AC88" s="32">
        <f t="shared" si="38"/>
        <v>0</v>
      </c>
      <c r="AD88" s="35">
        <v>0</v>
      </c>
      <c r="AE88" s="32">
        <f t="shared" si="39"/>
        <v>0</v>
      </c>
      <c r="AF88" s="35">
        <v>0</v>
      </c>
      <c r="AG88" s="32">
        <f t="shared" si="40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0</v>
      </c>
      <c r="D89" s="35">
        <v>0</v>
      </c>
      <c r="E89" s="32">
        <f t="shared" si="23"/>
        <v>0</v>
      </c>
      <c r="F89" s="35">
        <v>0</v>
      </c>
      <c r="G89" s="32">
        <f t="shared" si="24"/>
        <v>0</v>
      </c>
      <c r="H89" s="106">
        <f t="shared" si="25"/>
        <v>0</v>
      </c>
      <c r="I89" s="32">
        <f t="shared" si="26"/>
        <v>0</v>
      </c>
      <c r="J89" s="32">
        <f t="shared" si="27"/>
        <v>0</v>
      </c>
      <c r="K89" s="35">
        <v>0</v>
      </c>
      <c r="L89" s="32">
        <f t="shared" si="28"/>
        <v>0</v>
      </c>
      <c r="M89" s="35">
        <v>0</v>
      </c>
      <c r="N89" s="32">
        <f t="shared" si="29"/>
        <v>0</v>
      </c>
      <c r="O89" s="35">
        <f t="shared" si="30"/>
        <v>0</v>
      </c>
      <c r="P89" s="32">
        <f t="shared" si="31"/>
        <v>0</v>
      </c>
      <c r="Q89" s="35">
        <v>0</v>
      </c>
      <c r="R89" s="32">
        <f t="shared" si="32"/>
        <v>0</v>
      </c>
      <c r="S89" s="35">
        <v>0</v>
      </c>
      <c r="T89" s="32">
        <f t="shared" si="33"/>
        <v>0</v>
      </c>
      <c r="U89" s="35">
        <v>0</v>
      </c>
      <c r="V89" s="32">
        <f t="shared" si="34"/>
        <v>0</v>
      </c>
      <c r="W89" s="35">
        <v>0</v>
      </c>
      <c r="X89" s="32">
        <f t="shared" si="35"/>
        <v>0</v>
      </c>
      <c r="Y89" s="35">
        <v>0</v>
      </c>
      <c r="Z89" s="32">
        <f t="shared" si="36"/>
        <v>0</v>
      </c>
      <c r="AA89" s="35">
        <v>0</v>
      </c>
      <c r="AB89" s="32">
        <f t="shared" si="37"/>
        <v>0</v>
      </c>
      <c r="AC89" s="32">
        <f t="shared" si="38"/>
        <v>0</v>
      </c>
      <c r="AD89" s="35">
        <v>0</v>
      </c>
      <c r="AE89" s="32">
        <f t="shared" si="39"/>
        <v>0</v>
      </c>
      <c r="AF89" s="35">
        <v>0</v>
      </c>
      <c r="AG89" s="32">
        <f t="shared" si="40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27</v>
      </c>
      <c r="D90" s="10">
        <f>SUM(D91:D101)</f>
        <v>25</v>
      </c>
      <c r="E90" s="43">
        <f>IF(C90=0,0,D90/C90*100)</f>
        <v>92.592592592592595</v>
      </c>
      <c r="F90" s="10">
        <f>SUM(F91:F101)</f>
        <v>5</v>
      </c>
      <c r="G90" s="43">
        <f>IF(D90=0,0,F90/D90*100)</f>
        <v>20</v>
      </c>
      <c r="H90" s="61">
        <f>SUM(H91:H101)</f>
        <v>25</v>
      </c>
      <c r="I90" s="43">
        <f>IF(D90=0,0,H90/D90*100)</f>
        <v>100</v>
      </c>
      <c r="J90" s="43">
        <f>IF(C90=0,0,H90/C90*100)</f>
        <v>92.592592592592595</v>
      </c>
      <c r="K90" s="10">
        <f>SUM(K91:K101)</f>
        <v>23</v>
      </c>
      <c r="L90" s="43">
        <f t="shared" si="28"/>
        <v>92</v>
      </c>
      <c r="M90" s="10">
        <f>SUM(M91:M101)</f>
        <v>2</v>
      </c>
      <c r="N90" s="43">
        <f>IF(D90=0,0,M90/D90*100)</f>
        <v>8</v>
      </c>
      <c r="O90" s="10">
        <f>SUM(O91:O101)</f>
        <v>0</v>
      </c>
      <c r="P90" s="43">
        <f>IF(D90=0,0,O90/D90*100)</f>
        <v>0</v>
      </c>
      <c r="Q90" s="10">
        <f>SUM(Q91:Q101)</f>
        <v>0</v>
      </c>
      <c r="R90" s="43">
        <f t="shared" si="32"/>
        <v>0</v>
      </c>
      <c r="S90" s="10">
        <f>SUM(S91:S101)</f>
        <v>8</v>
      </c>
      <c r="T90" s="43">
        <f>IF(D90=0,0,S90/D90*100)</f>
        <v>32</v>
      </c>
      <c r="U90" s="10">
        <f>SUM(U91:U101)</f>
        <v>8</v>
      </c>
      <c r="V90" s="43">
        <f t="shared" si="34"/>
        <v>32</v>
      </c>
      <c r="W90" s="10">
        <f>SUM(W91:W101)</f>
        <v>0</v>
      </c>
      <c r="X90" s="43">
        <f>IF(D90=0,0,W90/D90*100)</f>
        <v>0</v>
      </c>
      <c r="Y90" s="10">
        <f>SUM(Y91:Y101)</f>
        <v>5</v>
      </c>
      <c r="Z90" s="43">
        <f>IF(D90=0,0,Y90/D90*100)</f>
        <v>20</v>
      </c>
      <c r="AA90" s="10">
        <f>SUM(AA91:AA101)</f>
        <v>1</v>
      </c>
      <c r="AB90" s="43">
        <f>IF(D90=0,0,AA90/D90*100)</f>
        <v>4</v>
      </c>
      <c r="AC90" s="43">
        <f>IF(Y90=0,0,AA90/Y90*100)</f>
        <v>20</v>
      </c>
      <c r="AD90" s="10">
        <f>SUM(AD91:AD101)</f>
        <v>5</v>
      </c>
      <c r="AE90" s="43">
        <f t="shared" si="39"/>
        <v>20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0</v>
      </c>
      <c r="D91" s="35">
        <v>0</v>
      </c>
      <c r="E91" s="32">
        <f t="shared" si="23"/>
        <v>0</v>
      </c>
      <c r="F91" s="35">
        <v>0</v>
      </c>
      <c r="G91" s="32">
        <f t="shared" si="24"/>
        <v>0</v>
      </c>
      <c r="H91" s="106">
        <f t="shared" ref="H91:H101" si="42">K91+M91</f>
        <v>0</v>
      </c>
      <c r="I91" s="32">
        <f t="shared" si="26"/>
        <v>0</v>
      </c>
      <c r="J91" s="32">
        <f t="shared" si="27"/>
        <v>0</v>
      </c>
      <c r="K91" s="35">
        <v>0</v>
      </c>
      <c r="L91" s="32">
        <f t="shared" si="28"/>
        <v>0</v>
      </c>
      <c r="M91" s="35">
        <v>0</v>
      </c>
      <c r="N91" s="32">
        <f t="shared" si="29"/>
        <v>0</v>
      </c>
      <c r="O91" s="35">
        <f t="shared" ref="O91:O101" si="43">D91-H91</f>
        <v>0</v>
      </c>
      <c r="P91" s="32">
        <f t="shared" si="31"/>
        <v>0</v>
      </c>
      <c r="Q91" s="35">
        <v>0</v>
      </c>
      <c r="R91" s="32">
        <f t="shared" si="32"/>
        <v>0</v>
      </c>
      <c r="S91" s="35">
        <v>0</v>
      </c>
      <c r="T91" s="32">
        <f t="shared" si="33"/>
        <v>0</v>
      </c>
      <c r="U91" s="35">
        <v>0</v>
      </c>
      <c r="V91" s="32">
        <f t="shared" si="34"/>
        <v>0</v>
      </c>
      <c r="W91" s="35">
        <v>0</v>
      </c>
      <c r="X91" s="32">
        <f t="shared" si="35"/>
        <v>0</v>
      </c>
      <c r="Y91" s="35">
        <v>0</v>
      </c>
      <c r="Z91" s="32">
        <f t="shared" si="36"/>
        <v>0</v>
      </c>
      <c r="AA91" s="35">
        <v>0</v>
      </c>
      <c r="AB91" s="32">
        <f t="shared" si="37"/>
        <v>0</v>
      </c>
      <c r="AC91" s="32">
        <f t="shared" si="38"/>
        <v>0</v>
      </c>
      <c r="AD91" s="35">
        <v>0</v>
      </c>
      <c r="AE91" s="32">
        <f t="shared" si="39"/>
        <v>0</v>
      </c>
      <c r="AF91" s="35">
        <v>0</v>
      </c>
      <c r="AG91" s="32">
        <f t="shared" si="40"/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21</v>
      </c>
      <c r="D92" s="35">
        <v>21</v>
      </c>
      <c r="E92" s="32">
        <f t="shared" si="23"/>
        <v>100</v>
      </c>
      <c r="F92" s="35">
        <v>3</v>
      </c>
      <c r="G92" s="32">
        <f t="shared" si="24"/>
        <v>14.285714285714285</v>
      </c>
      <c r="H92" s="106">
        <f t="shared" si="42"/>
        <v>21</v>
      </c>
      <c r="I92" s="32">
        <f t="shared" si="26"/>
        <v>100</v>
      </c>
      <c r="J92" s="32">
        <f t="shared" si="27"/>
        <v>100</v>
      </c>
      <c r="K92" s="35">
        <v>19</v>
      </c>
      <c r="L92" s="32">
        <f t="shared" si="28"/>
        <v>90.476190476190482</v>
      </c>
      <c r="M92" s="35">
        <v>2</v>
      </c>
      <c r="N92" s="32">
        <f t="shared" si="29"/>
        <v>9.5238095238095237</v>
      </c>
      <c r="O92" s="35">
        <f t="shared" si="43"/>
        <v>0</v>
      </c>
      <c r="P92" s="32">
        <f t="shared" si="31"/>
        <v>0</v>
      </c>
      <c r="Q92" s="35">
        <v>0</v>
      </c>
      <c r="R92" s="32">
        <f t="shared" si="32"/>
        <v>0</v>
      </c>
      <c r="S92" s="35">
        <v>8</v>
      </c>
      <c r="T92" s="32">
        <f t="shared" si="33"/>
        <v>38.095238095238095</v>
      </c>
      <c r="U92" s="35">
        <v>7</v>
      </c>
      <c r="V92" s="32">
        <f t="shared" si="34"/>
        <v>33.333333333333329</v>
      </c>
      <c r="W92" s="35">
        <v>0</v>
      </c>
      <c r="X92" s="32">
        <f t="shared" si="35"/>
        <v>0</v>
      </c>
      <c r="Y92" s="35">
        <v>5</v>
      </c>
      <c r="Z92" s="32">
        <f t="shared" si="36"/>
        <v>23.809523809523807</v>
      </c>
      <c r="AA92" s="35">
        <v>1</v>
      </c>
      <c r="AB92" s="32">
        <f t="shared" si="37"/>
        <v>4.7619047619047619</v>
      </c>
      <c r="AC92" s="32">
        <f t="shared" si="38"/>
        <v>20</v>
      </c>
      <c r="AD92" s="35">
        <v>5</v>
      </c>
      <c r="AE92" s="32">
        <f t="shared" si="39"/>
        <v>23.809523809523807</v>
      </c>
      <c r="AF92" s="35">
        <v>0</v>
      </c>
      <c r="AG92" s="32">
        <f t="shared" si="40"/>
        <v>0</v>
      </c>
      <c r="AH92" s="42"/>
      <c r="AI92" s="42"/>
    </row>
    <row r="93" spans="1:35" x14ac:dyDescent="0.25">
      <c r="A93" s="93">
        <f t="shared" ref="A93:A101" si="44">A92+1</f>
        <v>77</v>
      </c>
      <c r="B93" s="96" t="s">
        <v>109</v>
      </c>
      <c r="C93" s="34">
        <v>2</v>
      </c>
      <c r="D93" s="35">
        <v>2</v>
      </c>
      <c r="E93" s="32">
        <f t="shared" si="23"/>
        <v>100</v>
      </c>
      <c r="F93" s="35">
        <v>1</v>
      </c>
      <c r="G93" s="32">
        <f t="shared" si="24"/>
        <v>50</v>
      </c>
      <c r="H93" s="106">
        <f t="shared" si="42"/>
        <v>2</v>
      </c>
      <c r="I93" s="32">
        <f t="shared" si="26"/>
        <v>100</v>
      </c>
      <c r="J93" s="32">
        <f t="shared" si="27"/>
        <v>100</v>
      </c>
      <c r="K93" s="35">
        <v>2</v>
      </c>
      <c r="L93" s="32">
        <f t="shared" si="28"/>
        <v>100</v>
      </c>
      <c r="M93" s="35">
        <v>0</v>
      </c>
      <c r="N93" s="32">
        <f t="shared" si="29"/>
        <v>0</v>
      </c>
      <c r="O93" s="35">
        <f t="shared" si="43"/>
        <v>0</v>
      </c>
      <c r="P93" s="32">
        <f t="shared" si="31"/>
        <v>0</v>
      </c>
      <c r="Q93" s="35">
        <v>0</v>
      </c>
      <c r="R93" s="32">
        <f t="shared" si="32"/>
        <v>0</v>
      </c>
      <c r="S93" s="35">
        <v>0</v>
      </c>
      <c r="T93" s="32">
        <f t="shared" si="33"/>
        <v>0</v>
      </c>
      <c r="U93" s="35">
        <v>0</v>
      </c>
      <c r="V93" s="32">
        <f t="shared" si="34"/>
        <v>0</v>
      </c>
      <c r="W93" s="35">
        <v>0</v>
      </c>
      <c r="X93" s="32">
        <f t="shared" si="35"/>
        <v>0</v>
      </c>
      <c r="Y93" s="35">
        <v>0</v>
      </c>
      <c r="Z93" s="32">
        <f t="shared" si="36"/>
        <v>0</v>
      </c>
      <c r="AA93" s="35">
        <v>0</v>
      </c>
      <c r="AB93" s="32">
        <f t="shared" si="37"/>
        <v>0</v>
      </c>
      <c r="AC93" s="32">
        <f t="shared" si="38"/>
        <v>0</v>
      </c>
      <c r="AD93" s="35">
        <v>0</v>
      </c>
      <c r="AE93" s="32">
        <f t="shared" si="39"/>
        <v>0</v>
      </c>
      <c r="AF93" s="35">
        <v>0</v>
      </c>
      <c r="AG93" s="32">
        <f t="shared" si="40"/>
        <v>0</v>
      </c>
      <c r="AH93" s="42"/>
      <c r="AI93" s="42"/>
    </row>
    <row r="94" spans="1:35" x14ac:dyDescent="0.25">
      <c r="A94" s="93">
        <f t="shared" si="44"/>
        <v>78</v>
      </c>
      <c r="B94" s="96" t="s">
        <v>119</v>
      </c>
      <c r="C94" s="34">
        <v>1</v>
      </c>
      <c r="D94" s="35">
        <v>1</v>
      </c>
      <c r="E94" s="32">
        <f t="shared" si="23"/>
        <v>100</v>
      </c>
      <c r="F94" s="35">
        <v>1</v>
      </c>
      <c r="G94" s="32">
        <f t="shared" si="24"/>
        <v>100</v>
      </c>
      <c r="H94" s="106">
        <f t="shared" si="42"/>
        <v>1</v>
      </c>
      <c r="I94" s="32">
        <f t="shared" si="26"/>
        <v>100</v>
      </c>
      <c r="J94" s="32">
        <f t="shared" si="27"/>
        <v>100</v>
      </c>
      <c r="K94" s="35">
        <v>1</v>
      </c>
      <c r="L94" s="32">
        <f t="shared" si="28"/>
        <v>100</v>
      </c>
      <c r="M94" s="35">
        <v>0</v>
      </c>
      <c r="N94" s="32">
        <f t="shared" si="29"/>
        <v>0</v>
      </c>
      <c r="O94" s="35">
        <f t="shared" si="43"/>
        <v>0</v>
      </c>
      <c r="P94" s="32">
        <f t="shared" si="31"/>
        <v>0</v>
      </c>
      <c r="Q94" s="35">
        <v>0</v>
      </c>
      <c r="R94" s="32">
        <f t="shared" si="32"/>
        <v>0</v>
      </c>
      <c r="S94" s="35">
        <v>0</v>
      </c>
      <c r="T94" s="32">
        <f t="shared" si="33"/>
        <v>0</v>
      </c>
      <c r="U94" s="35">
        <v>1</v>
      </c>
      <c r="V94" s="32">
        <f t="shared" si="34"/>
        <v>100</v>
      </c>
      <c r="W94" s="35">
        <v>0</v>
      </c>
      <c r="X94" s="32">
        <f t="shared" si="35"/>
        <v>0</v>
      </c>
      <c r="Y94" s="35">
        <v>0</v>
      </c>
      <c r="Z94" s="32">
        <f t="shared" si="36"/>
        <v>0</v>
      </c>
      <c r="AA94" s="35">
        <v>0</v>
      </c>
      <c r="AB94" s="32">
        <f t="shared" si="37"/>
        <v>0</v>
      </c>
      <c r="AC94" s="32">
        <f t="shared" si="38"/>
        <v>0</v>
      </c>
      <c r="AD94" s="35">
        <v>0</v>
      </c>
      <c r="AE94" s="32">
        <f t="shared" si="39"/>
        <v>0</v>
      </c>
      <c r="AF94" s="35">
        <v>0</v>
      </c>
      <c r="AG94" s="32">
        <f t="shared" si="40"/>
        <v>0</v>
      </c>
      <c r="AH94" s="42"/>
      <c r="AI94" s="42"/>
    </row>
    <row r="95" spans="1:35" x14ac:dyDescent="0.25">
      <c r="A95" s="93">
        <f t="shared" si="44"/>
        <v>79</v>
      </c>
      <c r="B95" s="96" t="s">
        <v>120</v>
      </c>
      <c r="C95" s="34">
        <v>1</v>
      </c>
      <c r="D95" s="35">
        <v>1</v>
      </c>
      <c r="E95" s="32">
        <f t="shared" si="23"/>
        <v>100</v>
      </c>
      <c r="F95" s="35">
        <v>0</v>
      </c>
      <c r="G95" s="32">
        <f t="shared" si="24"/>
        <v>0</v>
      </c>
      <c r="H95" s="106">
        <f t="shared" si="42"/>
        <v>1</v>
      </c>
      <c r="I95" s="32">
        <f t="shared" si="26"/>
        <v>100</v>
      </c>
      <c r="J95" s="32">
        <f t="shared" si="27"/>
        <v>100</v>
      </c>
      <c r="K95" s="35">
        <v>1</v>
      </c>
      <c r="L95" s="32">
        <f t="shared" si="28"/>
        <v>100</v>
      </c>
      <c r="M95" s="35">
        <v>0</v>
      </c>
      <c r="N95" s="32">
        <f t="shared" si="29"/>
        <v>0</v>
      </c>
      <c r="O95" s="35">
        <f t="shared" si="43"/>
        <v>0</v>
      </c>
      <c r="P95" s="32">
        <f t="shared" si="31"/>
        <v>0</v>
      </c>
      <c r="Q95" s="35">
        <v>0</v>
      </c>
      <c r="R95" s="32">
        <f t="shared" si="32"/>
        <v>0</v>
      </c>
      <c r="S95" s="35">
        <v>0</v>
      </c>
      <c r="T95" s="32">
        <f t="shared" si="33"/>
        <v>0</v>
      </c>
      <c r="U95" s="35">
        <v>0</v>
      </c>
      <c r="V95" s="32">
        <f t="shared" si="34"/>
        <v>0</v>
      </c>
      <c r="W95" s="35">
        <v>0</v>
      </c>
      <c r="X95" s="32">
        <f t="shared" si="35"/>
        <v>0</v>
      </c>
      <c r="Y95" s="35">
        <v>0</v>
      </c>
      <c r="Z95" s="32">
        <f t="shared" si="36"/>
        <v>0</v>
      </c>
      <c r="AA95" s="35">
        <v>0</v>
      </c>
      <c r="AB95" s="32">
        <f t="shared" si="37"/>
        <v>0</v>
      </c>
      <c r="AC95" s="32">
        <f t="shared" si="38"/>
        <v>0</v>
      </c>
      <c r="AD95" s="35">
        <v>0</v>
      </c>
      <c r="AE95" s="32">
        <f t="shared" si="39"/>
        <v>0</v>
      </c>
      <c r="AF95" s="35">
        <v>0</v>
      </c>
      <c r="AG95" s="32">
        <f t="shared" si="40"/>
        <v>0</v>
      </c>
      <c r="AH95" s="42"/>
      <c r="AI95" s="42"/>
    </row>
    <row r="96" spans="1:35" x14ac:dyDescent="0.25">
      <c r="A96" s="93">
        <f t="shared" si="44"/>
        <v>80</v>
      </c>
      <c r="B96" s="96" t="s">
        <v>121</v>
      </c>
      <c r="C96" s="34">
        <v>0</v>
      </c>
      <c r="D96" s="35">
        <v>0</v>
      </c>
      <c r="E96" s="32">
        <f t="shared" si="23"/>
        <v>0</v>
      </c>
      <c r="F96" s="35">
        <v>0</v>
      </c>
      <c r="G96" s="32">
        <f t="shared" si="24"/>
        <v>0</v>
      </c>
      <c r="H96" s="106">
        <f t="shared" si="42"/>
        <v>0</v>
      </c>
      <c r="I96" s="32">
        <f t="shared" si="26"/>
        <v>0</v>
      </c>
      <c r="J96" s="32">
        <f t="shared" si="27"/>
        <v>0</v>
      </c>
      <c r="K96" s="35">
        <v>0</v>
      </c>
      <c r="L96" s="32">
        <f t="shared" si="28"/>
        <v>0</v>
      </c>
      <c r="M96" s="35">
        <v>0</v>
      </c>
      <c r="N96" s="32">
        <f t="shared" si="29"/>
        <v>0</v>
      </c>
      <c r="O96" s="35">
        <f t="shared" si="43"/>
        <v>0</v>
      </c>
      <c r="P96" s="32">
        <f t="shared" si="31"/>
        <v>0</v>
      </c>
      <c r="Q96" s="35">
        <v>0</v>
      </c>
      <c r="R96" s="32">
        <f t="shared" si="32"/>
        <v>0</v>
      </c>
      <c r="S96" s="35">
        <v>0</v>
      </c>
      <c r="T96" s="32">
        <f t="shared" si="33"/>
        <v>0</v>
      </c>
      <c r="U96" s="35">
        <v>0</v>
      </c>
      <c r="V96" s="32">
        <f t="shared" si="34"/>
        <v>0</v>
      </c>
      <c r="W96" s="35">
        <v>0</v>
      </c>
      <c r="X96" s="32">
        <f t="shared" si="35"/>
        <v>0</v>
      </c>
      <c r="Y96" s="35">
        <v>0</v>
      </c>
      <c r="Z96" s="32">
        <f t="shared" si="36"/>
        <v>0</v>
      </c>
      <c r="AA96" s="35">
        <v>0</v>
      </c>
      <c r="AB96" s="32">
        <f t="shared" si="37"/>
        <v>0</v>
      </c>
      <c r="AC96" s="32">
        <f t="shared" si="38"/>
        <v>0</v>
      </c>
      <c r="AD96" s="35">
        <v>0</v>
      </c>
      <c r="AE96" s="32">
        <f t="shared" si="39"/>
        <v>0</v>
      </c>
      <c r="AF96" s="35">
        <v>0</v>
      </c>
      <c r="AG96" s="32">
        <f t="shared" si="40"/>
        <v>0</v>
      </c>
      <c r="AH96" s="42"/>
      <c r="AI96" s="42"/>
    </row>
    <row r="97" spans="1:35" x14ac:dyDescent="0.25">
      <c r="A97" s="93">
        <f t="shared" si="44"/>
        <v>81</v>
      </c>
      <c r="B97" s="96" t="s">
        <v>122</v>
      </c>
      <c r="C97" s="34">
        <v>0</v>
      </c>
      <c r="D97" s="35">
        <v>0</v>
      </c>
      <c r="E97" s="32">
        <f t="shared" si="23"/>
        <v>0</v>
      </c>
      <c r="F97" s="35">
        <v>0</v>
      </c>
      <c r="G97" s="32">
        <f t="shared" si="24"/>
        <v>0</v>
      </c>
      <c r="H97" s="106">
        <f t="shared" si="42"/>
        <v>0</v>
      </c>
      <c r="I97" s="32">
        <f t="shared" si="26"/>
        <v>0</v>
      </c>
      <c r="J97" s="32">
        <f t="shared" si="27"/>
        <v>0</v>
      </c>
      <c r="K97" s="35">
        <v>0</v>
      </c>
      <c r="L97" s="32">
        <f t="shared" si="28"/>
        <v>0</v>
      </c>
      <c r="M97" s="35">
        <v>0</v>
      </c>
      <c r="N97" s="32">
        <f t="shared" si="29"/>
        <v>0</v>
      </c>
      <c r="O97" s="35">
        <f t="shared" si="43"/>
        <v>0</v>
      </c>
      <c r="P97" s="32">
        <f t="shared" si="31"/>
        <v>0</v>
      </c>
      <c r="Q97" s="35">
        <v>0</v>
      </c>
      <c r="R97" s="32">
        <f t="shared" si="32"/>
        <v>0</v>
      </c>
      <c r="S97" s="35">
        <v>0</v>
      </c>
      <c r="T97" s="32">
        <f t="shared" si="33"/>
        <v>0</v>
      </c>
      <c r="U97" s="35">
        <v>0</v>
      </c>
      <c r="V97" s="32">
        <f t="shared" si="34"/>
        <v>0</v>
      </c>
      <c r="W97" s="35">
        <v>0</v>
      </c>
      <c r="X97" s="32">
        <f t="shared" si="35"/>
        <v>0</v>
      </c>
      <c r="Y97" s="35">
        <v>0</v>
      </c>
      <c r="Z97" s="32">
        <f t="shared" si="36"/>
        <v>0</v>
      </c>
      <c r="AA97" s="35">
        <v>0</v>
      </c>
      <c r="AB97" s="32">
        <f t="shared" si="37"/>
        <v>0</v>
      </c>
      <c r="AC97" s="32">
        <f t="shared" si="38"/>
        <v>0</v>
      </c>
      <c r="AD97" s="35">
        <v>0</v>
      </c>
      <c r="AE97" s="32">
        <f t="shared" si="39"/>
        <v>0</v>
      </c>
      <c r="AF97" s="35">
        <v>0</v>
      </c>
      <c r="AG97" s="32">
        <f t="shared" si="40"/>
        <v>0</v>
      </c>
      <c r="AH97" s="42"/>
      <c r="AI97" s="42"/>
    </row>
    <row r="98" spans="1:35" x14ac:dyDescent="0.25">
      <c r="A98" s="93">
        <f t="shared" si="44"/>
        <v>82</v>
      </c>
      <c r="B98" s="96" t="s">
        <v>123</v>
      </c>
      <c r="C98" s="34">
        <v>2</v>
      </c>
      <c r="D98" s="35">
        <v>0</v>
      </c>
      <c r="E98" s="32">
        <f t="shared" si="23"/>
        <v>0</v>
      </c>
      <c r="F98" s="35">
        <v>0</v>
      </c>
      <c r="G98" s="32">
        <f t="shared" si="24"/>
        <v>0</v>
      </c>
      <c r="H98" s="106">
        <f t="shared" si="42"/>
        <v>0</v>
      </c>
      <c r="I98" s="32">
        <f t="shared" si="26"/>
        <v>0</v>
      </c>
      <c r="J98" s="32">
        <f t="shared" si="27"/>
        <v>0</v>
      </c>
      <c r="K98" s="35">
        <v>0</v>
      </c>
      <c r="L98" s="32">
        <f t="shared" si="28"/>
        <v>0</v>
      </c>
      <c r="M98" s="35">
        <v>0</v>
      </c>
      <c r="N98" s="32">
        <f t="shared" si="29"/>
        <v>0</v>
      </c>
      <c r="O98" s="35">
        <f t="shared" si="43"/>
        <v>0</v>
      </c>
      <c r="P98" s="32">
        <f t="shared" si="31"/>
        <v>0</v>
      </c>
      <c r="Q98" s="35">
        <v>0</v>
      </c>
      <c r="R98" s="32">
        <f t="shared" si="32"/>
        <v>0</v>
      </c>
      <c r="S98" s="35">
        <v>0</v>
      </c>
      <c r="T98" s="32">
        <f t="shared" si="33"/>
        <v>0</v>
      </c>
      <c r="U98" s="35">
        <v>0</v>
      </c>
      <c r="V98" s="32">
        <f t="shared" si="34"/>
        <v>0</v>
      </c>
      <c r="W98" s="35">
        <v>0</v>
      </c>
      <c r="X98" s="32">
        <f t="shared" si="35"/>
        <v>0</v>
      </c>
      <c r="Y98" s="35">
        <v>0</v>
      </c>
      <c r="Z98" s="32">
        <f t="shared" si="36"/>
        <v>0</v>
      </c>
      <c r="AA98" s="35">
        <v>0</v>
      </c>
      <c r="AB98" s="32">
        <f t="shared" si="37"/>
        <v>0</v>
      </c>
      <c r="AC98" s="32">
        <f t="shared" si="38"/>
        <v>0</v>
      </c>
      <c r="AD98" s="35">
        <v>0</v>
      </c>
      <c r="AE98" s="32">
        <f t="shared" si="39"/>
        <v>0</v>
      </c>
      <c r="AF98" s="35">
        <v>0</v>
      </c>
      <c r="AG98" s="32">
        <f t="shared" si="40"/>
        <v>0</v>
      </c>
      <c r="AH98" s="42"/>
      <c r="AI98" s="42"/>
    </row>
    <row r="99" spans="1:35" x14ac:dyDescent="0.25">
      <c r="A99" s="93">
        <f t="shared" si="44"/>
        <v>83</v>
      </c>
      <c r="B99" s="96" t="s">
        <v>124</v>
      </c>
      <c r="C99" s="34">
        <v>0</v>
      </c>
      <c r="D99" s="35">
        <v>0</v>
      </c>
      <c r="E99" s="32">
        <f t="shared" si="23"/>
        <v>0</v>
      </c>
      <c r="F99" s="35">
        <v>0</v>
      </c>
      <c r="G99" s="32">
        <f t="shared" si="24"/>
        <v>0</v>
      </c>
      <c r="H99" s="106">
        <f t="shared" si="42"/>
        <v>0</v>
      </c>
      <c r="I99" s="32">
        <f t="shared" si="26"/>
        <v>0</v>
      </c>
      <c r="J99" s="32">
        <f t="shared" si="27"/>
        <v>0</v>
      </c>
      <c r="K99" s="35">
        <v>0</v>
      </c>
      <c r="L99" s="32">
        <f t="shared" si="28"/>
        <v>0</v>
      </c>
      <c r="M99" s="35">
        <v>0</v>
      </c>
      <c r="N99" s="32">
        <f t="shared" si="29"/>
        <v>0</v>
      </c>
      <c r="O99" s="35">
        <f t="shared" si="43"/>
        <v>0</v>
      </c>
      <c r="P99" s="32">
        <f t="shared" si="31"/>
        <v>0</v>
      </c>
      <c r="Q99" s="35">
        <v>0</v>
      </c>
      <c r="R99" s="32">
        <f t="shared" si="32"/>
        <v>0</v>
      </c>
      <c r="S99" s="35">
        <v>0</v>
      </c>
      <c r="T99" s="32">
        <f t="shared" si="33"/>
        <v>0</v>
      </c>
      <c r="U99" s="35">
        <v>0</v>
      </c>
      <c r="V99" s="32">
        <f t="shared" si="34"/>
        <v>0</v>
      </c>
      <c r="W99" s="35">
        <v>0</v>
      </c>
      <c r="X99" s="32">
        <f t="shared" si="35"/>
        <v>0</v>
      </c>
      <c r="Y99" s="35">
        <v>0</v>
      </c>
      <c r="Z99" s="32">
        <f t="shared" si="36"/>
        <v>0</v>
      </c>
      <c r="AA99" s="35">
        <v>0</v>
      </c>
      <c r="AB99" s="32">
        <f t="shared" si="37"/>
        <v>0</v>
      </c>
      <c r="AC99" s="32">
        <f t="shared" si="38"/>
        <v>0</v>
      </c>
      <c r="AD99" s="35">
        <v>0</v>
      </c>
      <c r="AE99" s="32">
        <f t="shared" si="39"/>
        <v>0</v>
      </c>
      <c r="AF99" s="35">
        <v>0</v>
      </c>
      <c r="AG99" s="32">
        <f t="shared" si="40"/>
        <v>0</v>
      </c>
      <c r="AH99" s="42"/>
      <c r="AI99" s="42"/>
    </row>
    <row r="100" spans="1:35" x14ac:dyDescent="0.25">
      <c r="A100" s="93">
        <f t="shared" si="44"/>
        <v>84</v>
      </c>
      <c r="B100" s="96" t="s">
        <v>125</v>
      </c>
      <c r="C100" s="34">
        <v>0</v>
      </c>
      <c r="D100" s="35">
        <v>0</v>
      </c>
      <c r="E100" s="32">
        <f t="shared" si="23"/>
        <v>0</v>
      </c>
      <c r="F100" s="35">
        <v>0</v>
      </c>
      <c r="G100" s="32">
        <f t="shared" si="24"/>
        <v>0</v>
      </c>
      <c r="H100" s="106">
        <f t="shared" si="42"/>
        <v>0</v>
      </c>
      <c r="I100" s="32">
        <f t="shared" si="26"/>
        <v>0</v>
      </c>
      <c r="J100" s="32">
        <f t="shared" si="27"/>
        <v>0</v>
      </c>
      <c r="K100" s="35">
        <v>0</v>
      </c>
      <c r="L100" s="32">
        <f t="shared" si="28"/>
        <v>0</v>
      </c>
      <c r="M100" s="35">
        <v>0</v>
      </c>
      <c r="N100" s="32">
        <f t="shared" si="29"/>
        <v>0</v>
      </c>
      <c r="O100" s="35">
        <f t="shared" si="43"/>
        <v>0</v>
      </c>
      <c r="P100" s="32">
        <f t="shared" si="31"/>
        <v>0</v>
      </c>
      <c r="Q100" s="35">
        <v>0</v>
      </c>
      <c r="R100" s="32">
        <f t="shared" si="32"/>
        <v>0</v>
      </c>
      <c r="S100" s="35">
        <v>0</v>
      </c>
      <c r="T100" s="32">
        <f t="shared" si="33"/>
        <v>0</v>
      </c>
      <c r="U100" s="35">
        <v>0</v>
      </c>
      <c r="V100" s="32">
        <f t="shared" si="34"/>
        <v>0</v>
      </c>
      <c r="W100" s="35">
        <v>0</v>
      </c>
      <c r="X100" s="32">
        <f t="shared" si="35"/>
        <v>0</v>
      </c>
      <c r="Y100" s="35">
        <v>0</v>
      </c>
      <c r="Z100" s="32">
        <f t="shared" si="36"/>
        <v>0</v>
      </c>
      <c r="AA100" s="35">
        <v>0</v>
      </c>
      <c r="AB100" s="32">
        <f t="shared" si="37"/>
        <v>0</v>
      </c>
      <c r="AC100" s="32">
        <f t="shared" si="38"/>
        <v>0</v>
      </c>
      <c r="AD100" s="35">
        <v>0</v>
      </c>
      <c r="AE100" s="32">
        <f t="shared" si="39"/>
        <v>0</v>
      </c>
      <c r="AF100" s="35">
        <v>0</v>
      </c>
      <c r="AG100" s="32">
        <f t="shared" si="40"/>
        <v>0</v>
      </c>
      <c r="AH100" s="42"/>
      <c r="AI100" s="42"/>
    </row>
    <row r="101" spans="1:35" x14ac:dyDescent="0.25">
      <c r="A101" s="93">
        <f t="shared" si="44"/>
        <v>85</v>
      </c>
      <c r="B101" s="96" t="s">
        <v>126</v>
      </c>
      <c r="C101" s="34">
        <v>0</v>
      </c>
      <c r="D101" s="35">
        <v>0</v>
      </c>
      <c r="E101" s="32">
        <f t="shared" si="23"/>
        <v>0</v>
      </c>
      <c r="F101" s="35">
        <v>0</v>
      </c>
      <c r="G101" s="32">
        <f t="shared" si="24"/>
        <v>0</v>
      </c>
      <c r="H101" s="106">
        <f t="shared" si="42"/>
        <v>0</v>
      </c>
      <c r="I101" s="32">
        <f t="shared" si="26"/>
        <v>0</v>
      </c>
      <c r="J101" s="32">
        <f t="shared" si="27"/>
        <v>0</v>
      </c>
      <c r="K101" s="35">
        <v>0</v>
      </c>
      <c r="L101" s="32">
        <f t="shared" si="28"/>
        <v>0</v>
      </c>
      <c r="M101" s="35">
        <v>0</v>
      </c>
      <c r="N101" s="32">
        <f t="shared" si="29"/>
        <v>0</v>
      </c>
      <c r="O101" s="35">
        <f t="shared" si="43"/>
        <v>0</v>
      </c>
      <c r="P101" s="32">
        <f t="shared" si="31"/>
        <v>0</v>
      </c>
      <c r="Q101" s="35">
        <v>0</v>
      </c>
      <c r="R101" s="32">
        <f t="shared" si="32"/>
        <v>0</v>
      </c>
      <c r="S101" s="35">
        <v>0</v>
      </c>
      <c r="T101" s="32">
        <f t="shared" si="33"/>
        <v>0</v>
      </c>
      <c r="U101" s="35">
        <v>0</v>
      </c>
      <c r="V101" s="32">
        <f t="shared" si="34"/>
        <v>0</v>
      </c>
      <c r="W101" s="35">
        <v>0</v>
      </c>
      <c r="X101" s="32">
        <f t="shared" si="35"/>
        <v>0</v>
      </c>
      <c r="Y101" s="35">
        <v>0</v>
      </c>
      <c r="Z101" s="32">
        <f t="shared" si="36"/>
        <v>0</v>
      </c>
      <c r="AA101" s="35">
        <v>0</v>
      </c>
      <c r="AB101" s="32">
        <f t="shared" si="37"/>
        <v>0</v>
      </c>
      <c r="AC101" s="32">
        <f t="shared" si="38"/>
        <v>0</v>
      </c>
      <c r="AD101" s="35">
        <v>0</v>
      </c>
      <c r="AE101" s="32">
        <f t="shared" si="39"/>
        <v>0</v>
      </c>
      <c r="AF101" s="35">
        <v>0</v>
      </c>
      <c r="AG101" s="32">
        <f t="shared" si="40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S5:S6"/>
    <mergeCell ref="T5:T6"/>
    <mergeCell ref="U5:U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108" fitToHeight="2" orientation="landscape" useFirstPageNumber="1" r:id="rId1"/>
  <headerFooter scaleWithDoc="0">
    <oddHeader>&amp;R&amp;P</oddHeader>
    <oddFooter>&amp;R&amp;P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77" activePane="bottomRight" state="frozen"/>
      <selection activeCell="D2" sqref="D2:D6"/>
      <selection pane="topRight" activeCell="D2" sqref="D2:D6"/>
      <selection pane="bottomLeft" activeCell="D2" sqref="D2:D6"/>
      <selection pane="bottomRight" activeCell="AG81" sqref="AG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201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216" t="s">
        <v>0</v>
      </c>
      <c r="B2" s="183" t="s">
        <v>1</v>
      </c>
      <c r="C2" s="217" t="s">
        <v>2</v>
      </c>
      <c r="D2" s="220" t="s">
        <v>3</v>
      </c>
      <c r="E2" s="217" t="s">
        <v>4</v>
      </c>
      <c r="F2" s="223" t="s">
        <v>9</v>
      </c>
      <c r="G2" s="224"/>
      <c r="H2" s="229" t="s">
        <v>5</v>
      </c>
      <c r="I2" s="230"/>
      <c r="J2" s="230"/>
      <c r="K2" s="230"/>
      <c r="L2" s="230"/>
      <c r="M2" s="230"/>
      <c r="N2" s="231"/>
      <c r="O2" s="273" t="s">
        <v>6</v>
      </c>
      <c r="P2" s="274"/>
      <c r="Q2" s="274"/>
      <c r="R2" s="275"/>
      <c r="S2" s="235" t="s">
        <v>8</v>
      </c>
      <c r="T2" s="236"/>
      <c r="U2" s="236"/>
      <c r="V2" s="237"/>
      <c r="W2" s="223" t="s">
        <v>7</v>
      </c>
      <c r="X2" s="224"/>
      <c r="Y2" s="165" t="s">
        <v>10</v>
      </c>
      <c r="Z2" s="166"/>
      <c r="AA2" s="166"/>
      <c r="AB2" s="166"/>
      <c r="AC2" s="167"/>
      <c r="AD2" s="165" t="s">
        <v>11</v>
      </c>
      <c r="AE2" s="166"/>
      <c r="AF2" s="166"/>
      <c r="AG2" s="167"/>
      <c r="AH2" s="42"/>
      <c r="AI2" s="42"/>
    </row>
    <row r="3" spans="1:35" ht="15" customHeight="1" x14ac:dyDescent="0.25">
      <c r="A3" s="184"/>
      <c r="B3" s="184"/>
      <c r="C3" s="218"/>
      <c r="D3" s="221"/>
      <c r="E3" s="218"/>
      <c r="F3" s="225"/>
      <c r="G3" s="226"/>
      <c r="H3" s="216" t="s">
        <v>12</v>
      </c>
      <c r="I3" s="270" t="s">
        <v>13</v>
      </c>
      <c r="J3" s="270" t="s">
        <v>14</v>
      </c>
      <c r="K3" s="238" t="s">
        <v>15</v>
      </c>
      <c r="L3" s="239"/>
      <c r="M3" s="238" t="s">
        <v>16</v>
      </c>
      <c r="N3" s="239"/>
      <c r="O3" s="276" t="s">
        <v>17</v>
      </c>
      <c r="P3" s="277"/>
      <c r="Q3" s="277"/>
      <c r="R3" s="278"/>
      <c r="S3" s="243" t="s">
        <v>18</v>
      </c>
      <c r="T3" s="244"/>
      <c r="U3" s="223" t="s">
        <v>19</v>
      </c>
      <c r="V3" s="224"/>
      <c r="W3" s="225"/>
      <c r="X3" s="226"/>
      <c r="Y3" s="261" t="s">
        <v>20</v>
      </c>
      <c r="Z3" s="262"/>
      <c r="AA3" s="258" t="s">
        <v>21</v>
      </c>
      <c r="AB3" s="282" t="s">
        <v>22</v>
      </c>
      <c r="AC3" s="191" t="s">
        <v>23</v>
      </c>
      <c r="AD3" s="253" t="s">
        <v>20</v>
      </c>
      <c r="AE3" s="254"/>
      <c r="AF3" s="223" t="s">
        <v>24</v>
      </c>
      <c r="AG3" s="224"/>
      <c r="AH3" s="42"/>
      <c r="AI3" s="42"/>
    </row>
    <row r="4" spans="1:35" ht="80.25" customHeight="1" x14ac:dyDescent="0.25">
      <c r="A4" s="184"/>
      <c r="B4" s="184"/>
      <c r="C4" s="218"/>
      <c r="D4" s="221"/>
      <c r="E4" s="218"/>
      <c r="F4" s="227"/>
      <c r="G4" s="228"/>
      <c r="H4" s="184"/>
      <c r="I4" s="271"/>
      <c r="J4" s="271"/>
      <c r="K4" s="247" t="s">
        <v>25</v>
      </c>
      <c r="L4" s="279" t="s">
        <v>22</v>
      </c>
      <c r="M4" s="247" t="s">
        <v>25</v>
      </c>
      <c r="N4" s="279" t="s">
        <v>22</v>
      </c>
      <c r="O4" s="247" t="s">
        <v>25</v>
      </c>
      <c r="P4" s="279" t="s">
        <v>22</v>
      </c>
      <c r="Q4" s="273" t="s">
        <v>26</v>
      </c>
      <c r="R4" s="275"/>
      <c r="S4" s="245"/>
      <c r="T4" s="246"/>
      <c r="U4" s="227"/>
      <c r="V4" s="228"/>
      <c r="W4" s="227"/>
      <c r="X4" s="228"/>
      <c r="Y4" s="263"/>
      <c r="Z4" s="264"/>
      <c r="AA4" s="259"/>
      <c r="AB4" s="283"/>
      <c r="AC4" s="192"/>
      <c r="AD4" s="255" t="s">
        <v>27</v>
      </c>
      <c r="AE4" s="258" t="s">
        <v>13</v>
      </c>
      <c r="AF4" s="227"/>
      <c r="AG4" s="228"/>
      <c r="AH4" s="42"/>
      <c r="AI4" s="42"/>
    </row>
    <row r="5" spans="1:35" ht="14.45" customHeight="1" x14ac:dyDescent="0.25">
      <c r="A5" s="184"/>
      <c r="B5" s="184"/>
      <c r="C5" s="218"/>
      <c r="D5" s="221"/>
      <c r="E5" s="218"/>
      <c r="F5" s="285" t="s">
        <v>25</v>
      </c>
      <c r="G5" s="279" t="s">
        <v>22</v>
      </c>
      <c r="H5" s="184"/>
      <c r="I5" s="271"/>
      <c r="J5" s="271"/>
      <c r="K5" s="248"/>
      <c r="L5" s="280"/>
      <c r="M5" s="248"/>
      <c r="N5" s="280"/>
      <c r="O5" s="248"/>
      <c r="P5" s="280"/>
      <c r="Q5" s="247" t="s">
        <v>25</v>
      </c>
      <c r="R5" s="191" t="s">
        <v>28</v>
      </c>
      <c r="S5" s="247" t="s">
        <v>25</v>
      </c>
      <c r="T5" s="279" t="s">
        <v>22</v>
      </c>
      <c r="U5" s="247" t="s">
        <v>25</v>
      </c>
      <c r="V5" s="279" t="s">
        <v>22</v>
      </c>
      <c r="W5" s="247" t="s">
        <v>25</v>
      </c>
      <c r="X5" s="279" t="s">
        <v>22</v>
      </c>
      <c r="Y5" s="247" t="s">
        <v>25</v>
      </c>
      <c r="Z5" s="279" t="s">
        <v>22</v>
      </c>
      <c r="AA5" s="259"/>
      <c r="AB5" s="283"/>
      <c r="AC5" s="192"/>
      <c r="AD5" s="256"/>
      <c r="AE5" s="259"/>
      <c r="AF5" s="247" t="s">
        <v>25</v>
      </c>
      <c r="AG5" s="279" t="s">
        <v>22</v>
      </c>
      <c r="AH5" s="42"/>
      <c r="AI5" s="42"/>
    </row>
    <row r="6" spans="1:35" ht="54" customHeight="1" x14ac:dyDescent="0.25">
      <c r="A6" s="185"/>
      <c r="B6" s="185"/>
      <c r="C6" s="219"/>
      <c r="D6" s="222"/>
      <c r="E6" s="219"/>
      <c r="F6" s="286"/>
      <c r="G6" s="281"/>
      <c r="H6" s="185"/>
      <c r="I6" s="272"/>
      <c r="J6" s="272"/>
      <c r="K6" s="249"/>
      <c r="L6" s="281"/>
      <c r="M6" s="249"/>
      <c r="N6" s="281"/>
      <c r="O6" s="249"/>
      <c r="P6" s="281"/>
      <c r="Q6" s="249"/>
      <c r="R6" s="193"/>
      <c r="S6" s="249"/>
      <c r="T6" s="281"/>
      <c r="U6" s="249"/>
      <c r="V6" s="281"/>
      <c r="W6" s="249"/>
      <c r="X6" s="281"/>
      <c r="Y6" s="249"/>
      <c r="Z6" s="281"/>
      <c r="AA6" s="260"/>
      <c r="AB6" s="284"/>
      <c r="AC6" s="193"/>
      <c r="AD6" s="257"/>
      <c r="AE6" s="260"/>
      <c r="AF6" s="249"/>
      <c r="AG6" s="281"/>
      <c r="AH6" s="42"/>
      <c r="AI6" s="42"/>
    </row>
    <row r="7" spans="1:35" ht="14.45" customHeight="1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4825.8500000000004</v>
      </c>
      <c r="D8" s="65">
        <f>D9+D21+D40+D55+D72+D79+D90+D64+D102</f>
        <v>4536</v>
      </c>
      <c r="E8" s="62">
        <f>IF(C8=0,0,D8/C8*100)</f>
        <v>93.99380420029631</v>
      </c>
      <c r="F8" s="65">
        <f>F9+F21+F40+F55+F72+F79+F90+F64+F102</f>
        <v>3900</v>
      </c>
      <c r="G8" s="62">
        <f>IF(D8=0,0,F8/D8*100)</f>
        <v>85.978835978835974</v>
      </c>
      <c r="H8" s="65">
        <f>H9+H21+H40+H55+H72+H79+H90+H64+H102</f>
        <v>4436</v>
      </c>
      <c r="I8" s="62">
        <f>IF(D8=0,0,H8/D8*100)</f>
        <v>97.795414462081126</v>
      </c>
      <c r="J8" s="62">
        <f>IF(C8=0,0,H8/C8*100)</f>
        <v>91.921630386356796</v>
      </c>
      <c r="K8" s="65">
        <f>K9+K21+K40+K55+K72+K79+K90+K64+K102</f>
        <v>3614</v>
      </c>
      <c r="L8" s="62">
        <f>IF(D8=0,0,K8/D8*100)</f>
        <v>79.673721340387999</v>
      </c>
      <c r="M8" s="65">
        <f>M9+M21+M40+M55+M72+M79+M90+M64+M102</f>
        <v>822</v>
      </c>
      <c r="N8" s="62">
        <f>IF(D8=0,0,M8/D8*100)</f>
        <v>18.121693121693124</v>
      </c>
      <c r="O8" s="65">
        <f>O9+O21+O40+O55+O72+O79+O90+O64+O102</f>
        <v>100</v>
      </c>
      <c r="P8" s="62">
        <f>IF(D8=0,0,O8/D8*100)</f>
        <v>2.204585537918871</v>
      </c>
      <c r="Q8" s="65">
        <f>Q9+Q21+Q40+Q55+Q72+Q79+Q90+Q64+Q102</f>
        <v>17</v>
      </c>
      <c r="R8" s="62">
        <f>IF(O8=0,0,Q8/O8*100)</f>
        <v>17</v>
      </c>
      <c r="S8" s="65">
        <f>S9+S21+S40+S55+S72+S79+S90+S64+S102</f>
        <v>754</v>
      </c>
      <c r="T8" s="62">
        <f>IF(D8=0,0,S8/D8*100)</f>
        <v>16.622574955908291</v>
      </c>
      <c r="U8" s="65">
        <f>U9+U21+U40+U55+U72+U79+U90+U64+U102</f>
        <v>373</v>
      </c>
      <c r="V8" s="62">
        <f>IF(D8=0,0,U8/D8*100)</f>
        <v>8.2231040564373892</v>
      </c>
      <c r="W8" s="65">
        <f>W9+W21+W40+W55+W72+W79+W90+W64+W102</f>
        <v>148</v>
      </c>
      <c r="X8" s="62">
        <f>IF(D8=0,0,W8/D8*100)</f>
        <v>3.2627865961199292</v>
      </c>
      <c r="Y8" s="65">
        <f>Y9+Y21+Y40+Y55+Y72+Y79+Y90+Y64+Y102</f>
        <v>621</v>
      </c>
      <c r="Z8" s="62">
        <f>IF(D8=0,0,Y8/D8*100)</f>
        <v>13.690476190476192</v>
      </c>
      <c r="AA8" s="65">
        <f>AA9+AA21+AA40+AA55+AA72+AA79+AA90+AA64+AA102</f>
        <v>71</v>
      </c>
      <c r="AB8" s="62">
        <f>IF(D8=0,0,AA8/D8*100)</f>
        <v>1.5652557319223985</v>
      </c>
      <c r="AC8" s="62">
        <f>IF(Y8=0,0,AA8/Y8*100)</f>
        <v>11.433172302737519</v>
      </c>
      <c r="AD8" s="65">
        <f>AD9+AD21+AD40+AD55+AD72+AD79+AD90+AD64+AD102</f>
        <v>528</v>
      </c>
      <c r="AE8" s="62">
        <f>IF(D8=0,0,AD8/D8*100)</f>
        <v>11.640211640211639</v>
      </c>
      <c r="AF8" s="65">
        <f>AF9+AF21+AF40+AF55+AF72+AF79+AF90+AF64+AF102</f>
        <v>7</v>
      </c>
      <c r="AG8" s="60">
        <f>IF(D8=0,0,AF8/D8*100)</f>
        <v>0.15432098765432098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230</v>
      </c>
      <c r="D9" s="10">
        <f>SUM(D10:D20)</f>
        <v>207</v>
      </c>
      <c r="E9" s="43">
        <f>IF(C9=0,0,D9/C9*100)</f>
        <v>90</v>
      </c>
      <c r="F9" s="10">
        <f>SUM(F10:F20)</f>
        <v>186</v>
      </c>
      <c r="G9" s="43">
        <f>IF(D9=0,0,F9/D9*100)</f>
        <v>89.85507246376811</v>
      </c>
      <c r="H9" s="61">
        <f>SUM(H10:H20)</f>
        <v>204</v>
      </c>
      <c r="I9" s="43">
        <f>IF(D9=0,0,H9/D9*100)</f>
        <v>98.550724637681171</v>
      </c>
      <c r="J9" s="43">
        <f>IF(C9=0,0,H9/C9*100)</f>
        <v>88.695652173913047</v>
      </c>
      <c r="K9" s="10">
        <f>SUM(K10:K20)</f>
        <v>170</v>
      </c>
      <c r="L9" s="43">
        <f>IF(D9=0,0,K9/D9*100)</f>
        <v>82.125603864734302</v>
      </c>
      <c r="M9" s="10">
        <f>SUM(M10:M20)</f>
        <v>34</v>
      </c>
      <c r="N9" s="43">
        <f>IF(D9=0,0,M9/D9*100)</f>
        <v>16.425120772946862</v>
      </c>
      <c r="O9" s="10">
        <f>SUM(O10:O20)</f>
        <v>3</v>
      </c>
      <c r="P9" s="43">
        <f>IF(D9=0,0,O9/D9*100)</f>
        <v>1.4492753623188406</v>
      </c>
      <c r="Q9" s="10">
        <f>SUM(Q10:Q20)</f>
        <v>1</v>
      </c>
      <c r="R9" s="43">
        <f>IF(O9=0,0,Q9/O9*100)</f>
        <v>33.333333333333329</v>
      </c>
      <c r="S9" s="10">
        <f>SUM(S10:S20)</f>
        <v>26</v>
      </c>
      <c r="T9" s="43">
        <f>IF(D9=0,0,S9/D9*100)</f>
        <v>12.560386473429952</v>
      </c>
      <c r="U9" s="10">
        <f>SUM(U10:U20)</f>
        <v>20</v>
      </c>
      <c r="V9" s="43">
        <f>IF(D9=0,0,U9/D9*100)</f>
        <v>9.6618357487922708</v>
      </c>
      <c r="W9" s="10">
        <f>SUM(W10:W20)</f>
        <v>1</v>
      </c>
      <c r="X9" s="43">
        <f>IF(D9=0,0,W9/D9*100)</f>
        <v>0.48309178743961351</v>
      </c>
      <c r="Y9" s="10">
        <f>SUM(Y10:Y20)</f>
        <v>29</v>
      </c>
      <c r="Z9" s="43">
        <f>IF(D9=0,0,Y9/D9*100)</f>
        <v>14.009661835748794</v>
      </c>
      <c r="AA9" s="10">
        <f>SUM(AA10:AA20)</f>
        <v>2</v>
      </c>
      <c r="AB9" s="43">
        <f>IF(D9=0,0,AA9/D9*100)</f>
        <v>0.96618357487922701</v>
      </c>
      <c r="AC9" s="43">
        <f>IF(Y9=0,0,AA9/Y9*100)</f>
        <v>6.8965517241379306</v>
      </c>
      <c r="AD9" s="10">
        <f>SUM(AD10:AD20)</f>
        <v>16</v>
      </c>
      <c r="AE9" s="43">
        <f>IF(D9=0,0,AD9/D9*100)</f>
        <v>7.7294685990338161</v>
      </c>
      <c r="AF9" s="10">
        <f>SUM(AF10:AF20)</f>
        <v>1</v>
      </c>
      <c r="AG9" s="43">
        <f>IF(D9=0,0,AF9/D9*100)</f>
        <v>0.48309178743961351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3</v>
      </c>
      <c r="D10" s="35">
        <v>3</v>
      </c>
      <c r="E10" s="32">
        <f>IF(C10=0,0,D10/C10*100)</f>
        <v>100</v>
      </c>
      <c r="F10" s="35">
        <v>3</v>
      </c>
      <c r="G10" s="32">
        <f>IF(D10=0,0,F10/D10*100)</f>
        <v>100</v>
      </c>
      <c r="H10" s="106">
        <f>K10+M10</f>
        <v>3</v>
      </c>
      <c r="I10" s="32">
        <f>IF(D10=0,0,H10/D10*100)</f>
        <v>100</v>
      </c>
      <c r="J10" s="32">
        <f>IF(C10=0,0,H10/C10*100)</f>
        <v>100</v>
      </c>
      <c r="K10" s="35">
        <v>2</v>
      </c>
      <c r="L10" s="32">
        <f>IF(D10=0,0,K10/D10*100)</f>
        <v>66.666666666666657</v>
      </c>
      <c r="M10" s="35">
        <v>1</v>
      </c>
      <c r="N10" s="32">
        <f>IF(D10=0,0,M10/D10*100)</f>
        <v>33.333333333333329</v>
      </c>
      <c r="O10" s="35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1</v>
      </c>
      <c r="V10" s="32">
        <f>IF(D10=0,0,U10/D10*100)</f>
        <v>33.333333333333329</v>
      </c>
      <c r="W10" s="35">
        <v>0</v>
      </c>
      <c r="X10" s="32">
        <f>IF(D10=0,0,W10/D10*100)</f>
        <v>0</v>
      </c>
      <c r="Y10" s="35">
        <v>0</v>
      </c>
      <c r="Z10" s="32">
        <f>IF(D10=0,0,Y10/D10*100)</f>
        <v>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28</v>
      </c>
      <c r="D11" s="35">
        <v>24</v>
      </c>
      <c r="E11" s="32">
        <f>IF(C11=0,0,D11/C11*100)</f>
        <v>85.714285714285708</v>
      </c>
      <c r="F11" s="35">
        <v>20</v>
      </c>
      <c r="G11" s="32">
        <f>IF(D11=0,0,F11/D11*100)</f>
        <v>83.333333333333343</v>
      </c>
      <c r="H11" s="106">
        <f t="shared" ref="H11:H78" si="0">K11+M11</f>
        <v>24</v>
      </c>
      <c r="I11" s="32">
        <f>IF(D11=0,0,H11/D11*100)</f>
        <v>100</v>
      </c>
      <c r="J11" s="32">
        <f>IF(C11=0,0,H11/C11*100)</f>
        <v>85.714285714285708</v>
      </c>
      <c r="K11" s="35">
        <v>22</v>
      </c>
      <c r="L11" s="32">
        <f>IF(D11=0,0,K11/D11*100)</f>
        <v>91.666666666666657</v>
      </c>
      <c r="M11" s="35">
        <v>2</v>
      </c>
      <c r="N11" s="32">
        <f>IF(D11=0,0,M11/D11*100)</f>
        <v>8.3333333333333321</v>
      </c>
      <c r="O11" s="35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7</v>
      </c>
      <c r="T11" s="32">
        <f>IF(D11=0,0,S11/D11*100)</f>
        <v>29.166666666666668</v>
      </c>
      <c r="U11" s="35">
        <v>5</v>
      </c>
      <c r="V11" s="32">
        <f>IF(D11=0,0,U11/D11*100)</f>
        <v>20.833333333333336</v>
      </c>
      <c r="W11" s="35">
        <v>0</v>
      </c>
      <c r="X11" s="32">
        <f>IF(D11=0,0,W11/D11*100)</f>
        <v>0</v>
      </c>
      <c r="Y11" s="35">
        <v>3</v>
      </c>
      <c r="Z11" s="32">
        <f>IF(D11=0,0,Y11/D11*100)</f>
        <v>12.5</v>
      </c>
      <c r="AA11" s="35">
        <v>2</v>
      </c>
      <c r="AB11" s="32">
        <f>IF(D11=0,0,AA11/D11*100)</f>
        <v>8.3333333333333321</v>
      </c>
      <c r="AC11" s="32">
        <f>IF(Y11=0,0,AA11/Y11*100)</f>
        <v>66.666666666666657</v>
      </c>
      <c r="AD11" s="35">
        <v>1</v>
      </c>
      <c r="AE11" s="32">
        <f>IF(D11=0,0,AD11/D11*100)</f>
        <v>4.1666666666666661</v>
      </c>
      <c r="AF11" s="35">
        <v>1</v>
      </c>
      <c r="AG11" s="32">
        <f>IF(D11=0,0,AF11/D11*100)</f>
        <v>4.1666666666666661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9</v>
      </c>
      <c r="D12" s="35">
        <v>9</v>
      </c>
      <c r="E12" s="32">
        <f t="shared" ref="E12:E78" si="2">IF(C12=0,0,D12/C12*100)</f>
        <v>100</v>
      </c>
      <c r="F12" s="35">
        <v>9</v>
      </c>
      <c r="G12" s="32">
        <f t="shared" ref="G12:G78" si="3">IF(D12=0,0,F12/D12*100)</f>
        <v>100</v>
      </c>
      <c r="H12" s="106">
        <f t="shared" si="0"/>
        <v>9</v>
      </c>
      <c r="I12" s="32">
        <f t="shared" ref="I12:I78" si="4">IF(D12=0,0,H12/D12*100)</f>
        <v>100</v>
      </c>
      <c r="J12" s="32">
        <f t="shared" ref="J12:J78" si="5">IF(C12=0,0,H12/C12*100)</f>
        <v>100</v>
      </c>
      <c r="K12" s="35">
        <v>8</v>
      </c>
      <c r="L12" s="32">
        <f t="shared" ref="L12:L79" si="6">IF(D12=0,0,K12/D12*100)</f>
        <v>88.888888888888886</v>
      </c>
      <c r="M12" s="35">
        <v>1</v>
      </c>
      <c r="N12" s="32">
        <f t="shared" ref="N12:N78" si="7">IF(D12=0,0,M12/D12*100)</f>
        <v>11.111111111111111</v>
      </c>
      <c r="O12" s="35">
        <f t="shared" si="1"/>
        <v>0</v>
      </c>
      <c r="P12" s="32">
        <f t="shared" ref="P12:P78" si="8">IF(D12=0,0,O12/D12*100)</f>
        <v>0</v>
      </c>
      <c r="Q12" s="35">
        <v>0</v>
      </c>
      <c r="R12" s="32">
        <f t="shared" ref="R12:R79" si="9">IF(O12=0,0,Q12/O12*100)</f>
        <v>0</v>
      </c>
      <c r="S12" s="35">
        <v>1</v>
      </c>
      <c r="T12" s="32">
        <f t="shared" ref="T12:T78" si="10">IF(D12=0,0,S12/D12*100)</f>
        <v>11.111111111111111</v>
      </c>
      <c r="U12" s="35">
        <v>0</v>
      </c>
      <c r="V12" s="32">
        <f t="shared" ref="V12:V79" si="11">IF(D12=0,0,U12/D12*100)</f>
        <v>0</v>
      </c>
      <c r="W12" s="35">
        <v>0</v>
      </c>
      <c r="X12" s="32">
        <f t="shared" ref="X12:X78" si="12">IF(D12=0,0,W12/D12*100)</f>
        <v>0</v>
      </c>
      <c r="Y12" s="35">
        <v>1</v>
      </c>
      <c r="Z12" s="32">
        <f t="shared" ref="Z12:Z78" si="13">IF(D12=0,0,Y12/D12*100)</f>
        <v>11.111111111111111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0</v>
      </c>
      <c r="AE12" s="32">
        <f t="shared" ref="AE12:AE79" si="16">IF(D12=0,0,AD12/D12*100)</f>
        <v>0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35</v>
      </c>
      <c r="D13" s="35">
        <v>32</v>
      </c>
      <c r="E13" s="32">
        <f t="shared" si="2"/>
        <v>91.428571428571431</v>
      </c>
      <c r="F13" s="35">
        <v>30</v>
      </c>
      <c r="G13" s="32">
        <f t="shared" si="3"/>
        <v>93.75</v>
      </c>
      <c r="H13" s="106">
        <f t="shared" si="0"/>
        <v>32</v>
      </c>
      <c r="I13" s="32">
        <f t="shared" si="4"/>
        <v>100</v>
      </c>
      <c r="J13" s="32">
        <f t="shared" si="5"/>
        <v>91.428571428571431</v>
      </c>
      <c r="K13" s="35">
        <v>22</v>
      </c>
      <c r="L13" s="32">
        <f t="shared" si="6"/>
        <v>68.75</v>
      </c>
      <c r="M13" s="35">
        <v>10</v>
      </c>
      <c r="N13" s="32">
        <f t="shared" si="7"/>
        <v>31.25</v>
      </c>
      <c r="O13" s="35">
        <f t="shared" si="1"/>
        <v>0</v>
      </c>
      <c r="P13" s="32">
        <f t="shared" si="8"/>
        <v>0</v>
      </c>
      <c r="Q13" s="35">
        <v>0</v>
      </c>
      <c r="R13" s="32">
        <f t="shared" si="9"/>
        <v>0</v>
      </c>
      <c r="S13" s="35">
        <v>5</v>
      </c>
      <c r="T13" s="32">
        <f t="shared" si="10"/>
        <v>15.625</v>
      </c>
      <c r="U13" s="35">
        <v>8</v>
      </c>
      <c r="V13" s="32">
        <f t="shared" si="11"/>
        <v>25</v>
      </c>
      <c r="W13" s="35">
        <v>1</v>
      </c>
      <c r="X13" s="32">
        <f t="shared" si="12"/>
        <v>3.125</v>
      </c>
      <c r="Y13" s="35">
        <v>5</v>
      </c>
      <c r="Z13" s="32">
        <f t="shared" si="13"/>
        <v>15.625</v>
      </c>
      <c r="AA13" s="35">
        <v>0</v>
      </c>
      <c r="AB13" s="32">
        <f t="shared" si="14"/>
        <v>0</v>
      </c>
      <c r="AC13" s="32">
        <f t="shared" si="15"/>
        <v>0</v>
      </c>
      <c r="AD13" s="35">
        <v>2</v>
      </c>
      <c r="AE13" s="32">
        <f t="shared" si="16"/>
        <v>6.25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38</v>
      </c>
      <c r="D14" s="35">
        <v>36</v>
      </c>
      <c r="E14" s="32">
        <f t="shared" si="2"/>
        <v>94.73684210526315</v>
      </c>
      <c r="F14" s="35">
        <v>31</v>
      </c>
      <c r="G14" s="32">
        <f t="shared" si="3"/>
        <v>86.111111111111114</v>
      </c>
      <c r="H14" s="106">
        <f t="shared" si="0"/>
        <v>36</v>
      </c>
      <c r="I14" s="32">
        <f t="shared" si="4"/>
        <v>100</v>
      </c>
      <c r="J14" s="32">
        <f t="shared" si="5"/>
        <v>94.73684210526315</v>
      </c>
      <c r="K14" s="35">
        <v>33</v>
      </c>
      <c r="L14" s="32">
        <f t="shared" si="6"/>
        <v>91.666666666666657</v>
      </c>
      <c r="M14" s="35">
        <v>3</v>
      </c>
      <c r="N14" s="32">
        <f t="shared" si="7"/>
        <v>8.3333333333333321</v>
      </c>
      <c r="O14" s="35">
        <f t="shared" si="1"/>
        <v>0</v>
      </c>
      <c r="P14" s="32">
        <f t="shared" si="8"/>
        <v>0</v>
      </c>
      <c r="Q14" s="35">
        <v>0</v>
      </c>
      <c r="R14" s="32">
        <f t="shared" si="9"/>
        <v>0</v>
      </c>
      <c r="S14" s="35">
        <v>5</v>
      </c>
      <c r="T14" s="32">
        <f t="shared" si="10"/>
        <v>13.888888888888889</v>
      </c>
      <c r="U14" s="35">
        <v>0</v>
      </c>
      <c r="V14" s="32">
        <f t="shared" si="11"/>
        <v>0</v>
      </c>
      <c r="W14" s="35">
        <v>0</v>
      </c>
      <c r="X14" s="32">
        <f t="shared" si="12"/>
        <v>0</v>
      </c>
      <c r="Y14" s="35">
        <v>8</v>
      </c>
      <c r="Z14" s="32">
        <f t="shared" si="13"/>
        <v>22.222222222222221</v>
      </c>
      <c r="AA14" s="35">
        <v>0</v>
      </c>
      <c r="AB14" s="32">
        <f t="shared" si="14"/>
        <v>0</v>
      </c>
      <c r="AC14" s="32">
        <f t="shared" si="15"/>
        <v>0</v>
      </c>
      <c r="AD14" s="35">
        <v>3</v>
      </c>
      <c r="AE14" s="32">
        <f t="shared" si="16"/>
        <v>8.3333333333333321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71</v>
      </c>
      <c r="D15" s="35">
        <v>61</v>
      </c>
      <c r="E15" s="32">
        <f t="shared" si="2"/>
        <v>85.91549295774648</v>
      </c>
      <c r="F15" s="35">
        <v>52</v>
      </c>
      <c r="G15" s="32">
        <f t="shared" si="3"/>
        <v>85.245901639344254</v>
      </c>
      <c r="H15" s="106">
        <f t="shared" si="0"/>
        <v>60</v>
      </c>
      <c r="I15" s="32">
        <f t="shared" si="4"/>
        <v>98.360655737704917</v>
      </c>
      <c r="J15" s="32">
        <f t="shared" si="5"/>
        <v>84.507042253521121</v>
      </c>
      <c r="K15" s="35">
        <v>51</v>
      </c>
      <c r="L15" s="32">
        <f t="shared" si="6"/>
        <v>83.606557377049185</v>
      </c>
      <c r="M15" s="35">
        <v>9</v>
      </c>
      <c r="N15" s="32">
        <f t="shared" si="7"/>
        <v>14.754098360655737</v>
      </c>
      <c r="O15" s="35">
        <f t="shared" si="1"/>
        <v>1</v>
      </c>
      <c r="P15" s="32">
        <f t="shared" si="8"/>
        <v>1.639344262295082</v>
      </c>
      <c r="Q15" s="35">
        <v>0</v>
      </c>
      <c r="R15" s="32">
        <f t="shared" si="9"/>
        <v>0</v>
      </c>
      <c r="S15" s="35">
        <v>4</v>
      </c>
      <c r="T15" s="32">
        <f t="shared" si="10"/>
        <v>6.557377049180328</v>
      </c>
      <c r="U15" s="35">
        <v>4</v>
      </c>
      <c r="V15" s="32">
        <f t="shared" si="11"/>
        <v>6.557377049180328</v>
      </c>
      <c r="W15" s="35">
        <v>0</v>
      </c>
      <c r="X15" s="32">
        <f t="shared" si="12"/>
        <v>0</v>
      </c>
      <c r="Y15" s="35">
        <v>8</v>
      </c>
      <c r="Z15" s="32">
        <f t="shared" si="13"/>
        <v>13.114754098360656</v>
      </c>
      <c r="AA15" s="35">
        <v>0</v>
      </c>
      <c r="AB15" s="32">
        <f t="shared" si="14"/>
        <v>0</v>
      </c>
      <c r="AC15" s="32">
        <f t="shared" si="15"/>
        <v>0</v>
      </c>
      <c r="AD15" s="35">
        <v>8</v>
      </c>
      <c r="AE15" s="32">
        <f t="shared" si="16"/>
        <v>13.114754098360656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3</v>
      </c>
      <c r="D16" s="35">
        <v>3</v>
      </c>
      <c r="E16" s="32">
        <f t="shared" si="2"/>
        <v>100</v>
      </c>
      <c r="F16" s="35">
        <v>3</v>
      </c>
      <c r="G16" s="32">
        <f t="shared" si="3"/>
        <v>100</v>
      </c>
      <c r="H16" s="106">
        <f t="shared" si="0"/>
        <v>3</v>
      </c>
      <c r="I16" s="32">
        <f t="shared" si="4"/>
        <v>100</v>
      </c>
      <c r="J16" s="32">
        <f t="shared" si="5"/>
        <v>100</v>
      </c>
      <c r="K16" s="35">
        <v>2</v>
      </c>
      <c r="L16" s="32">
        <f t="shared" si="6"/>
        <v>66.666666666666657</v>
      </c>
      <c r="M16" s="35">
        <v>1</v>
      </c>
      <c r="N16" s="32">
        <f t="shared" si="7"/>
        <v>33.333333333333329</v>
      </c>
      <c r="O16" s="35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6</v>
      </c>
      <c r="D17" s="35">
        <v>4</v>
      </c>
      <c r="E17" s="32">
        <f t="shared" si="2"/>
        <v>66.666666666666657</v>
      </c>
      <c r="F17" s="35">
        <v>4</v>
      </c>
      <c r="G17" s="32">
        <f t="shared" si="3"/>
        <v>100</v>
      </c>
      <c r="H17" s="106">
        <f t="shared" si="0"/>
        <v>3</v>
      </c>
      <c r="I17" s="32">
        <f t="shared" si="4"/>
        <v>75</v>
      </c>
      <c r="J17" s="32">
        <f t="shared" si="5"/>
        <v>50</v>
      </c>
      <c r="K17" s="35">
        <v>1</v>
      </c>
      <c r="L17" s="32">
        <f t="shared" si="6"/>
        <v>25</v>
      </c>
      <c r="M17" s="35">
        <v>2</v>
      </c>
      <c r="N17" s="32">
        <f t="shared" si="7"/>
        <v>50</v>
      </c>
      <c r="O17" s="35">
        <f t="shared" si="1"/>
        <v>1</v>
      </c>
      <c r="P17" s="32">
        <f t="shared" si="8"/>
        <v>25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0</v>
      </c>
      <c r="V17" s="32">
        <f t="shared" si="11"/>
        <v>0</v>
      </c>
      <c r="W17" s="35">
        <v>0</v>
      </c>
      <c r="X17" s="32">
        <f t="shared" si="12"/>
        <v>0</v>
      </c>
      <c r="Y17" s="35">
        <v>0</v>
      </c>
      <c r="Z17" s="32">
        <f t="shared" si="13"/>
        <v>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19</v>
      </c>
      <c r="D18" s="35">
        <v>19</v>
      </c>
      <c r="E18" s="32">
        <f t="shared" si="2"/>
        <v>100</v>
      </c>
      <c r="F18" s="35">
        <v>18</v>
      </c>
      <c r="G18" s="32">
        <f t="shared" si="3"/>
        <v>94.73684210526315</v>
      </c>
      <c r="H18" s="106">
        <f t="shared" si="0"/>
        <v>19</v>
      </c>
      <c r="I18" s="32">
        <f t="shared" si="4"/>
        <v>100</v>
      </c>
      <c r="J18" s="32">
        <f t="shared" si="5"/>
        <v>100</v>
      </c>
      <c r="K18" s="35">
        <v>15</v>
      </c>
      <c r="L18" s="32">
        <f t="shared" si="6"/>
        <v>78.94736842105263</v>
      </c>
      <c r="M18" s="35">
        <v>4</v>
      </c>
      <c r="N18" s="32">
        <f t="shared" si="7"/>
        <v>21.052631578947366</v>
      </c>
      <c r="O18" s="35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2</v>
      </c>
      <c r="T18" s="32">
        <f t="shared" si="10"/>
        <v>10.526315789473683</v>
      </c>
      <c r="U18" s="35">
        <v>1</v>
      </c>
      <c r="V18" s="32">
        <f t="shared" si="11"/>
        <v>5.2631578947368416</v>
      </c>
      <c r="W18" s="35">
        <v>0</v>
      </c>
      <c r="X18" s="32">
        <f t="shared" si="12"/>
        <v>0</v>
      </c>
      <c r="Y18" s="35">
        <v>2</v>
      </c>
      <c r="Z18" s="32">
        <f t="shared" si="13"/>
        <v>10.526315789473683</v>
      </c>
      <c r="AA18" s="35">
        <v>0</v>
      </c>
      <c r="AB18" s="32">
        <f t="shared" si="14"/>
        <v>0</v>
      </c>
      <c r="AC18" s="32">
        <f t="shared" si="15"/>
        <v>0</v>
      </c>
      <c r="AD18" s="35">
        <v>0</v>
      </c>
      <c r="AE18" s="32">
        <f t="shared" si="16"/>
        <v>0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13</v>
      </c>
      <c r="D19" s="35">
        <v>11</v>
      </c>
      <c r="E19" s="32">
        <f t="shared" si="2"/>
        <v>84.615384615384613</v>
      </c>
      <c r="F19" s="35">
        <v>11</v>
      </c>
      <c r="G19" s="32">
        <f t="shared" si="3"/>
        <v>100</v>
      </c>
      <c r="H19" s="106">
        <f t="shared" si="0"/>
        <v>10</v>
      </c>
      <c r="I19" s="32">
        <f t="shared" si="4"/>
        <v>90.909090909090907</v>
      </c>
      <c r="J19" s="32">
        <f t="shared" si="5"/>
        <v>76.923076923076934</v>
      </c>
      <c r="K19" s="35">
        <v>9</v>
      </c>
      <c r="L19" s="32">
        <f t="shared" si="6"/>
        <v>81.818181818181827</v>
      </c>
      <c r="M19" s="35">
        <v>1</v>
      </c>
      <c r="N19" s="32">
        <f t="shared" si="7"/>
        <v>9.0909090909090917</v>
      </c>
      <c r="O19" s="35">
        <f t="shared" si="1"/>
        <v>1</v>
      </c>
      <c r="P19" s="32">
        <f t="shared" si="8"/>
        <v>9.0909090909090917</v>
      </c>
      <c r="Q19" s="35">
        <v>1</v>
      </c>
      <c r="R19" s="32">
        <f t="shared" si="9"/>
        <v>100</v>
      </c>
      <c r="S19" s="35">
        <v>1</v>
      </c>
      <c r="T19" s="32">
        <f t="shared" si="10"/>
        <v>9.0909090909090917</v>
      </c>
      <c r="U19" s="35">
        <v>1</v>
      </c>
      <c r="V19" s="32">
        <f t="shared" si="11"/>
        <v>9.0909090909090917</v>
      </c>
      <c r="W19" s="35">
        <v>0</v>
      </c>
      <c r="X19" s="32">
        <f t="shared" si="12"/>
        <v>0</v>
      </c>
      <c r="Y19" s="35">
        <v>2</v>
      </c>
      <c r="Z19" s="32">
        <f t="shared" si="13"/>
        <v>18.181818181818183</v>
      </c>
      <c r="AA19" s="35">
        <v>0</v>
      </c>
      <c r="AB19" s="32">
        <f t="shared" si="14"/>
        <v>0</v>
      </c>
      <c r="AC19" s="32">
        <f t="shared" si="15"/>
        <v>0</v>
      </c>
      <c r="AD19" s="35">
        <v>2</v>
      </c>
      <c r="AE19" s="32">
        <f t="shared" si="16"/>
        <v>18.181818181818183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5</v>
      </c>
      <c r="D20" s="35">
        <v>5</v>
      </c>
      <c r="E20" s="32">
        <f t="shared" si="2"/>
        <v>100</v>
      </c>
      <c r="F20" s="35">
        <v>5</v>
      </c>
      <c r="G20" s="32">
        <f t="shared" si="3"/>
        <v>100</v>
      </c>
      <c r="H20" s="106">
        <f t="shared" si="0"/>
        <v>5</v>
      </c>
      <c r="I20" s="32">
        <f t="shared" si="4"/>
        <v>100</v>
      </c>
      <c r="J20" s="32">
        <f t="shared" si="5"/>
        <v>100</v>
      </c>
      <c r="K20" s="35">
        <v>5</v>
      </c>
      <c r="L20" s="32">
        <f t="shared" si="6"/>
        <v>100</v>
      </c>
      <c r="M20" s="35">
        <v>0</v>
      </c>
      <c r="N20" s="32">
        <f t="shared" si="7"/>
        <v>0</v>
      </c>
      <c r="O20" s="35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1</v>
      </c>
      <c r="T20" s="32">
        <f t="shared" si="10"/>
        <v>20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1449</v>
      </c>
      <c r="D21" s="10">
        <f>SUM(D22:D39)</f>
        <v>1375</v>
      </c>
      <c r="E21" s="43">
        <f>IF(C21=0,0,D21/C21*100)</f>
        <v>94.893029675638374</v>
      </c>
      <c r="F21" s="10">
        <f>SUM(F22:F39)</f>
        <v>1208</v>
      </c>
      <c r="G21" s="43">
        <f>IF(D21=0,0,F21/D21*100)</f>
        <v>87.854545454545445</v>
      </c>
      <c r="H21" s="61">
        <f>SUM(H22:H39)</f>
        <v>1361</v>
      </c>
      <c r="I21" s="43">
        <f>IF(D21=0,0,H21/D21*100)</f>
        <v>98.981818181818184</v>
      </c>
      <c r="J21" s="43">
        <f>IF(C21=0,0,H21/C21*100)</f>
        <v>93.92684610075915</v>
      </c>
      <c r="K21" s="10">
        <f>SUM(K22:K39)</f>
        <v>1145</v>
      </c>
      <c r="L21" s="43">
        <f>IF(D21=0,0,K21/D21*100)</f>
        <v>83.27272727272728</v>
      </c>
      <c r="M21" s="10">
        <f>SUM(M22:M39)</f>
        <v>216</v>
      </c>
      <c r="N21" s="43">
        <f>IF(D21=0,0,M21/D21*100)</f>
        <v>15.709090909090909</v>
      </c>
      <c r="O21" s="10">
        <f>SUM(O22:O39)</f>
        <v>14</v>
      </c>
      <c r="P21" s="43">
        <f>IF(D21=0,0,O21/D21*100)</f>
        <v>1.0181818181818183</v>
      </c>
      <c r="Q21" s="10">
        <f>SUM(Q22:Q39)</f>
        <v>5</v>
      </c>
      <c r="R21" s="43">
        <f t="shared" si="9"/>
        <v>35.714285714285715</v>
      </c>
      <c r="S21" s="10">
        <f>SUM(S22:S39)</f>
        <v>230</v>
      </c>
      <c r="T21" s="43">
        <f>IF(D21=0,0,S21/D21*100)</f>
        <v>16.727272727272727</v>
      </c>
      <c r="U21" s="10">
        <f>SUM(U22:U39)</f>
        <v>112</v>
      </c>
      <c r="V21" s="43">
        <f t="shared" si="11"/>
        <v>8.1454545454545464</v>
      </c>
      <c r="W21" s="10">
        <f>SUM(W22:W39)</f>
        <v>16</v>
      </c>
      <c r="X21" s="43">
        <f>IF(D21=0,0,W21/D21*100)</f>
        <v>1.1636363636363636</v>
      </c>
      <c r="Y21" s="10">
        <f>SUM(Y22:Y39)</f>
        <v>212</v>
      </c>
      <c r="Z21" s="43">
        <f>IF(D21=0,0,Y21/D21*100)</f>
        <v>15.418181818181816</v>
      </c>
      <c r="AA21" s="10">
        <f>SUM(AA22:AA39)</f>
        <v>13</v>
      </c>
      <c r="AB21" s="43">
        <f>IF(D21=0,0,AA21/D21*100)</f>
        <v>0.94545454545454555</v>
      </c>
      <c r="AC21" s="43">
        <f>IF(Y21=0,0,AA21/Y21*100)</f>
        <v>6.132075471698113</v>
      </c>
      <c r="AD21" s="10">
        <f>SUM(AD22:AD39)</f>
        <v>159</v>
      </c>
      <c r="AE21" s="43">
        <f t="shared" si="16"/>
        <v>11.563636363636363</v>
      </c>
      <c r="AF21" s="10">
        <f>SUM(AF22:AF39)</f>
        <v>0</v>
      </c>
      <c r="AG21" s="43">
        <f>IF(D21=0,0,AF21/D21*100)</f>
        <v>0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218</v>
      </c>
      <c r="D22" s="35">
        <v>208</v>
      </c>
      <c r="E22" s="32">
        <f t="shared" si="2"/>
        <v>95.412844036697251</v>
      </c>
      <c r="F22" s="35">
        <v>176</v>
      </c>
      <c r="G22" s="32">
        <f t="shared" si="3"/>
        <v>84.615384615384613</v>
      </c>
      <c r="H22" s="106">
        <f t="shared" si="0"/>
        <v>206</v>
      </c>
      <c r="I22" s="32">
        <f t="shared" si="4"/>
        <v>99.038461538461547</v>
      </c>
      <c r="J22" s="32">
        <f t="shared" si="5"/>
        <v>94.495412844036693</v>
      </c>
      <c r="K22" s="35">
        <v>192</v>
      </c>
      <c r="L22" s="32">
        <f t="shared" si="6"/>
        <v>92.307692307692307</v>
      </c>
      <c r="M22" s="35">
        <v>14</v>
      </c>
      <c r="N22" s="32">
        <f t="shared" si="7"/>
        <v>6.7307692307692308</v>
      </c>
      <c r="O22" s="35">
        <f t="shared" ref="O22:O39" si="18">D22-H22</f>
        <v>2</v>
      </c>
      <c r="P22" s="32">
        <f t="shared" si="8"/>
        <v>0.96153846153846156</v>
      </c>
      <c r="Q22" s="35">
        <v>2</v>
      </c>
      <c r="R22" s="32">
        <f t="shared" si="9"/>
        <v>100</v>
      </c>
      <c r="S22" s="35">
        <v>33</v>
      </c>
      <c r="T22" s="32">
        <f t="shared" si="10"/>
        <v>15.865384615384615</v>
      </c>
      <c r="U22" s="35">
        <v>15</v>
      </c>
      <c r="V22" s="32">
        <f t="shared" si="11"/>
        <v>7.2115384615384608</v>
      </c>
      <c r="W22" s="35">
        <v>6</v>
      </c>
      <c r="X22" s="32">
        <f t="shared" si="12"/>
        <v>2.8846153846153846</v>
      </c>
      <c r="Y22" s="35">
        <v>28</v>
      </c>
      <c r="Z22" s="32">
        <f t="shared" si="13"/>
        <v>13.461538461538462</v>
      </c>
      <c r="AA22" s="35">
        <v>1</v>
      </c>
      <c r="AB22" s="32">
        <f t="shared" si="14"/>
        <v>0.48076923076923078</v>
      </c>
      <c r="AC22" s="32">
        <f t="shared" si="15"/>
        <v>3.5714285714285712</v>
      </c>
      <c r="AD22" s="35">
        <v>19</v>
      </c>
      <c r="AE22" s="32">
        <f t="shared" si="16"/>
        <v>9.1346153846153832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93</v>
      </c>
      <c r="D23" s="35">
        <v>86</v>
      </c>
      <c r="E23" s="32">
        <f t="shared" si="2"/>
        <v>92.473118279569889</v>
      </c>
      <c r="F23" s="35">
        <v>70</v>
      </c>
      <c r="G23" s="32">
        <f t="shared" si="3"/>
        <v>81.395348837209298</v>
      </c>
      <c r="H23" s="106">
        <f t="shared" si="0"/>
        <v>83</v>
      </c>
      <c r="I23" s="32">
        <f t="shared" si="4"/>
        <v>96.511627906976756</v>
      </c>
      <c r="J23" s="32">
        <f t="shared" si="5"/>
        <v>89.247311827956992</v>
      </c>
      <c r="K23" s="35">
        <v>67</v>
      </c>
      <c r="L23" s="32">
        <f t="shared" si="6"/>
        <v>77.906976744186053</v>
      </c>
      <c r="M23" s="35">
        <v>16</v>
      </c>
      <c r="N23" s="32">
        <f t="shared" si="7"/>
        <v>18.604651162790699</v>
      </c>
      <c r="O23" s="35">
        <f t="shared" si="18"/>
        <v>3</v>
      </c>
      <c r="P23" s="32">
        <f t="shared" si="8"/>
        <v>3.4883720930232558</v>
      </c>
      <c r="Q23" s="35">
        <v>0</v>
      </c>
      <c r="R23" s="32">
        <f t="shared" si="9"/>
        <v>0</v>
      </c>
      <c r="S23" s="35">
        <v>31</v>
      </c>
      <c r="T23" s="32">
        <f t="shared" si="10"/>
        <v>36.046511627906973</v>
      </c>
      <c r="U23" s="35">
        <v>3</v>
      </c>
      <c r="V23" s="32">
        <f t="shared" si="11"/>
        <v>3.4883720930232558</v>
      </c>
      <c r="W23" s="35">
        <v>0</v>
      </c>
      <c r="X23" s="32">
        <f t="shared" si="12"/>
        <v>0</v>
      </c>
      <c r="Y23" s="35">
        <v>23</v>
      </c>
      <c r="Z23" s="32">
        <f t="shared" si="13"/>
        <v>26.744186046511626</v>
      </c>
      <c r="AA23" s="35">
        <v>3</v>
      </c>
      <c r="AB23" s="32">
        <f t="shared" si="14"/>
        <v>3.4883720930232558</v>
      </c>
      <c r="AC23" s="32">
        <f t="shared" si="15"/>
        <v>13.043478260869565</v>
      </c>
      <c r="AD23" s="35">
        <v>9</v>
      </c>
      <c r="AE23" s="32">
        <f t="shared" si="16"/>
        <v>10.465116279069768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34</v>
      </c>
      <c r="D24" s="35">
        <v>30</v>
      </c>
      <c r="E24" s="32">
        <f t="shared" si="2"/>
        <v>88.235294117647058</v>
      </c>
      <c r="F24" s="35">
        <v>29</v>
      </c>
      <c r="G24" s="32">
        <f t="shared" si="3"/>
        <v>96.666666666666671</v>
      </c>
      <c r="H24" s="106">
        <f t="shared" si="0"/>
        <v>30</v>
      </c>
      <c r="I24" s="32">
        <f t="shared" si="4"/>
        <v>100</v>
      </c>
      <c r="J24" s="32">
        <f t="shared" si="5"/>
        <v>88.235294117647058</v>
      </c>
      <c r="K24" s="35">
        <v>25</v>
      </c>
      <c r="L24" s="32">
        <f t="shared" si="6"/>
        <v>83.333333333333343</v>
      </c>
      <c r="M24" s="35">
        <v>5</v>
      </c>
      <c r="N24" s="32">
        <f t="shared" si="7"/>
        <v>16.666666666666664</v>
      </c>
      <c r="O24" s="35">
        <f t="shared" si="18"/>
        <v>0</v>
      </c>
      <c r="P24" s="32">
        <f t="shared" si="8"/>
        <v>0</v>
      </c>
      <c r="Q24" s="35">
        <v>0</v>
      </c>
      <c r="R24" s="32">
        <f t="shared" si="9"/>
        <v>0</v>
      </c>
      <c r="S24" s="35">
        <v>6</v>
      </c>
      <c r="T24" s="32">
        <f t="shared" si="10"/>
        <v>20</v>
      </c>
      <c r="U24" s="35">
        <v>2</v>
      </c>
      <c r="V24" s="32">
        <f t="shared" si="11"/>
        <v>6.666666666666667</v>
      </c>
      <c r="W24" s="35">
        <v>0</v>
      </c>
      <c r="X24" s="32">
        <f t="shared" si="12"/>
        <v>0</v>
      </c>
      <c r="Y24" s="35">
        <v>4</v>
      </c>
      <c r="Z24" s="32">
        <f t="shared" si="13"/>
        <v>13.333333333333334</v>
      </c>
      <c r="AA24" s="35">
        <v>0</v>
      </c>
      <c r="AB24" s="32">
        <f t="shared" si="14"/>
        <v>0</v>
      </c>
      <c r="AC24" s="32">
        <f t="shared" si="15"/>
        <v>0</v>
      </c>
      <c r="AD24" s="35">
        <v>5</v>
      </c>
      <c r="AE24" s="32">
        <f t="shared" si="16"/>
        <v>16.666666666666664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215</v>
      </c>
      <c r="D25" s="35">
        <v>210</v>
      </c>
      <c r="E25" s="32">
        <f t="shared" si="2"/>
        <v>97.674418604651152</v>
      </c>
      <c r="F25" s="35">
        <v>186</v>
      </c>
      <c r="G25" s="32">
        <f t="shared" si="3"/>
        <v>88.571428571428569</v>
      </c>
      <c r="H25" s="106">
        <f t="shared" si="0"/>
        <v>205</v>
      </c>
      <c r="I25" s="32">
        <f t="shared" si="4"/>
        <v>97.61904761904762</v>
      </c>
      <c r="J25" s="32">
        <f t="shared" si="5"/>
        <v>95.348837209302332</v>
      </c>
      <c r="K25" s="35">
        <v>163</v>
      </c>
      <c r="L25" s="32">
        <f t="shared" si="6"/>
        <v>77.61904761904762</v>
      </c>
      <c r="M25" s="35">
        <v>42</v>
      </c>
      <c r="N25" s="32">
        <f t="shared" si="7"/>
        <v>20</v>
      </c>
      <c r="O25" s="35">
        <f t="shared" si="18"/>
        <v>5</v>
      </c>
      <c r="P25" s="32">
        <f t="shared" si="8"/>
        <v>2.3809523809523809</v>
      </c>
      <c r="Q25" s="35">
        <v>2</v>
      </c>
      <c r="R25" s="32">
        <f t="shared" si="9"/>
        <v>40</v>
      </c>
      <c r="S25" s="35">
        <v>42</v>
      </c>
      <c r="T25" s="32">
        <f t="shared" si="10"/>
        <v>20</v>
      </c>
      <c r="U25" s="35">
        <v>22</v>
      </c>
      <c r="V25" s="32">
        <f t="shared" si="11"/>
        <v>10.476190476190476</v>
      </c>
      <c r="W25" s="35">
        <v>5</v>
      </c>
      <c r="X25" s="32">
        <f t="shared" si="12"/>
        <v>2.3809523809523809</v>
      </c>
      <c r="Y25" s="35">
        <v>20</v>
      </c>
      <c r="Z25" s="32">
        <f t="shared" si="13"/>
        <v>9.5238095238095237</v>
      </c>
      <c r="AA25" s="35">
        <v>1</v>
      </c>
      <c r="AB25" s="32">
        <f t="shared" si="14"/>
        <v>0.47619047619047622</v>
      </c>
      <c r="AC25" s="32">
        <f t="shared" si="15"/>
        <v>5</v>
      </c>
      <c r="AD25" s="35">
        <v>16</v>
      </c>
      <c r="AE25" s="32">
        <f t="shared" si="16"/>
        <v>7.6190476190476195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7</v>
      </c>
      <c r="D26" s="35">
        <v>7</v>
      </c>
      <c r="E26" s="32">
        <f t="shared" si="2"/>
        <v>100</v>
      </c>
      <c r="F26" s="35">
        <v>7</v>
      </c>
      <c r="G26" s="32">
        <f t="shared" si="3"/>
        <v>100</v>
      </c>
      <c r="H26" s="106">
        <f t="shared" si="0"/>
        <v>7</v>
      </c>
      <c r="I26" s="32">
        <f t="shared" si="4"/>
        <v>100</v>
      </c>
      <c r="J26" s="32">
        <f t="shared" si="5"/>
        <v>100</v>
      </c>
      <c r="K26" s="35">
        <v>7</v>
      </c>
      <c r="L26" s="32">
        <f t="shared" si="6"/>
        <v>100</v>
      </c>
      <c r="M26" s="35">
        <v>0</v>
      </c>
      <c r="N26" s="32">
        <f t="shared" si="7"/>
        <v>0</v>
      </c>
      <c r="O26" s="35">
        <f t="shared" si="18"/>
        <v>0</v>
      </c>
      <c r="P26" s="32">
        <f t="shared" si="8"/>
        <v>0</v>
      </c>
      <c r="Q26" s="35">
        <v>0</v>
      </c>
      <c r="R26" s="32">
        <f t="shared" si="9"/>
        <v>0</v>
      </c>
      <c r="S26" s="35">
        <v>0</v>
      </c>
      <c r="T26" s="32">
        <f t="shared" si="10"/>
        <v>0</v>
      </c>
      <c r="U26" s="35">
        <v>0</v>
      </c>
      <c r="V26" s="32">
        <f t="shared" si="11"/>
        <v>0</v>
      </c>
      <c r="W26" s="35">
        <v>0</v>
      </c>
      <c r="X26" s="32">
        <f t="shared" si="12"/>
        <v>0</v>
      </c>
      <c r="Y26" s="35">
        <v>0</v>
      </c>
      <c r="Z26" s="32">
        <f t="shared" si="13"/>
        <v>0</v>
      </c>
      <c r="AA26" s="35">
        <v>0</v>
      </c>
      <c r="AB26" s="32">
        <f t="shared" si="14"/>
        <v>0</v>
      </c>
      <c r="AC26" s="32">
        <f t="shared" si="15"/>
        <v>0</v>
      </c>
      <c r="AD26" s="35">
        <v>0</v>
      </c>
      <c r="AE26" s="32">
        <f t="shared" si="16"/>
        <v>0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56</v>
      </c>
      <c r="D27" s="35">
        <v>49</v>
      </c>
      <c r="E27" s="32">
        <f t="shared" si="2"/>
        <v>87.5</v>
      </c>
      <c r="F27" s="35">
        <v>40</v>
      </c>
      <c r="G27" s="32">
        <f t="shared" si="3"/>
        <v>81.632653061224488</v>
      </c>
      <c r="H27" s="106">
        <f t="shared" si="0"/>
        <v>49</v>
      </c>
      <c r="I27" s="32">
        <f t="shared" si="4"/>
        <v>100</v>
      </c>
      <c r="J27" s="32">
        <f t="shared" si="5"/>
        <v>87.5</v>
      </c>
      <c r="K27" s="35">
        <v>44</v>
      </c>
      <c r="L27" s="32">
        <f t="shared" si="6"/>
        <v>89.795918367346943</v>
      </c>
      <c r="M27" s="35">
        <v>5</v>
      </c>
      <c r="N27" s="32">
        <f t="shared" si="7"/>
        <v>10.204081632653061</v>
      </c>
      <c r="O27" s="35">
        <f t="shared" si="18"/>
        <v>0</v>
      </c>
      <c r="P27" s="32">
        <f t="shared" si="8"/>
        <v>0</v>
      </c>
      <c r="Q27" s="35">
        <v>0</v>
      </c>
      <c r="R27" s="32">
        <f t="shared" si="9"/>
        <v>0</v>
      </c>
      <c r="S27" s="35">
        <v>10</v>
      </c>
      <c r="T27" s="32">
        <f t="shared" si="10"/>
        <v>20.408163265306122</v>
      </c>
      <c r="U27" s="35">
        <v>7</v>
      </c>
      <c r="V27" s="32">
        <f t="shared" si="11"/>
        <v>14.285714285714285</v>
      </c>
      <c r="W27" s="35">
        <v>0</v>
      </c>
      <c r="X27" s="32">
        <f t="shared" si="12"/>
        <v>0</v>
      </c>
      <c r="Y27" s="35">
        <v>4</v>
      </c>
      <c r="Z27" s="32">
        <f t="shared" si="13"/>
        <v>8.1632653061224492</v>
      </c>
      <c r="AA27" s="35">
        <v>1</v>
      </c>
      <c r="AB27" s="32">
        <f t="shared" si="14"/>
        <v>2.0408163265306123</v>
      </c>
      <c r="AC27" s="32">
        <f t="shared" si="15"/>
        <v>25</v>
      </c>
      <c r="AD27" s="35">
        <v>2</v>
      </c>
      <c r="AE27" s="32">
        <f t="shared" si="16"/>
        <v>4.0816326530612246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22</v>
      </c>
      <c r="D28" s="35">
        <v>21</v>
      </c>
      <c r="E28" s="32">
        <f t="shared" si="2"/>
        <v>95.454545454545453</v>
      </c>
      <c r="F28" s="35">
        <v>20</v>
      </c>
      <c r="G28" s="32">
        <f t="shared" si="3"/>
        <v>95.238095238095227</v>
      </c>
      <c r="H28" s="106">
        <f t="shared" si="0"/>
        <v>20</v>
      </c>
      <c r="I28" s="32">
        <f t="shared" si="4"/>
        <v>95.238095238095227</v>
      </c>
      <c r="J28" s="32">
        <f t="shared" si="5"/>
        <v>90.909090909090907</v>
      </c>
      <c r="K28" s="35">
        <v>16</v>
      </c>
      <c r="L28" s="32">
        <f t="shared" si="6"/>
        <v>76.19047619047619</v>
      </c>
      <c r="M28" s="35">
        <v>4</v>
      </c>
      <c r="N28" s="32">
        <f t="shared" si="7"/>
        <v>19.047619047619047</v>
      </c>
      <c r="O28" s="35">
        <f t="shared" si="18"/>
        <v>1</v>
      </c>
      <c r="P28" s="32">
        <f t="shared" si="8"/>
        <v>4.7619047619047619</v>
      </c>
      <c r="Q28" s="35">
        <v>0</v>
      </c>
      <c r="R28" s="32">
        <f t="shared" si="9"/>
        <v>0</v>
      </c>
      <c r="S28" s="35">
        <v>1</v>
      </c>
      <c r="T28" s="32">
        <f t="shared" si="10"/>
        <v>4.7619047619047619</v>
      </c>
      <c r="U28" s="35">
        <v>2</v>
      </c>
      <c r="V28" s="32">
        <f t="shared" si="11"/>
        <v>9.5238095238095237</v>
      </c>
      <c r="W28" s="35">
        <v>1</v>
      </c>
      <c r="X28" s="32">
        <f t="shared" si="12"/>
        <v>4.7619047619047619</v>
      </c>
      <c r="Y28" s="35">
        <v>5</v>
      </c>
      <c r="Z28" s="32">
        <f t="shared" si="13"/>
        <v>23.809523809523807</v>
      </c>
      <c r="AA28" s="35">
        <v>0</v>
      </c>
      <c r="AB28" s="32">
        <f t="shared" si="14"/>
        <v>0</v>
      </c>
      <c r="AC28" s="32">
        <f t="shared" si="15"/>
        <v>0</v>
      </c>
      <c r="AD28" s="35">
        <v>2</v>
      </c>
      <c r="AE28" s="32">
        <f t="shared" si="16"/>
        <v>9.5238095238095237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97</v>
      </c>
      <c r="D29" s="35">
        <v>95</v>
      </c>
      <c r="E29" s="32">
        <f t="shared" si="2"/>
        <v>97.9381443298969</v>
      </c>
      <c r="F29" s="35">
        <v>85</v>
      </c>
      <c r="G29" s="32">
        <f t="shared" si="3"/>
        <v>89.473684210526315</v>
      </c>
      <c r="H29" s="106">
        <f t="shared" si="0"/>
        <v>95</v>
      </c>
      <c r="I29" s="32">
        <f t="shared" si="4"/>
        <v>100</v>
      </c>
      <c r="J29" s="32">
        <f t="shared" si="5"/>
        <v>97.9381443298969</v>
      </c>
      <c r="K29" s="35">
        <v>88</v>
      </c>
      <c r="L29" s="32">
        <f t="shared" si="6"/>
        <v>92.631578947368425</v>
      </c>
      <c r="M29" s="35">
        <v>7</v>
      </c>
      <c r="N29" s="32">
        <f t="shared" si="7"/>
        <v>7.3684210526315779</v>
      </c>
      <c r="O29" s="35">
        <f t="shared" si="18"/>
        <v>0</v>
      </c>
      <c r="P29" s="32">
        <f t="shared" si="8"/>
        <v>0</v>
      </c>
      <c r="Q29" s="35">
        <v>0</v>
      </c>
      <c r="R29" s="32">
        <f t="shared" si="9"/>
        <v>0</v>
      </c>
      <c r="S29" s="35">
        <v>11</v>
      </c>
      <c r="T29" s="32">
        <f t="shared" si="10"/>
        <v>11.578947368421053</v>
      </c>
      <c r="U29" s="35">
        <v>8</v>
      </c>
      <c r="V29" s="32">
        <f t="shared" si="11"/>
        <v>8.4210526315789469</v>
      </c>
      <c r="W29" s="35">
        <v>0</v>
      </c>
      <c r="X29" s="32">
        <f t="shared" si="12"/>
        <v>0</v>
      </c>
      <c r="Y29" s="35">
        <v>15</v>
      </c>
      <c r="Z29" s="32">
        <f t="shared" si="13"/>
        <v>15.789473684210526</v>
      </c>
      <c r="AA29" s="35">
        <v>0</v>
      </c>
      <c r="AB29" s="32">
        <f t="shared" si="14"/>
        <v>0</v>
      </c>
      <c r="AC29" s="32">
        <f t="shared" si="15"/>
        <v>0</v>
      </c>
      <c r="AD29" s="35">
        <v>22</v>
      </c>
      <c r="AE29" s="32">
        <f t="shared" si="16"/>
        <v>23.157894736842106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131</v>
      </c>
      <c r="D30" s="35">
        <v>123</v>
      </c>
      <c r="E30" s="32">
        <f t="shared" si="2"/>
        <v>93.893129770992374</v>
      </c>
      <c r="F30" s="35">
        <v>113</v>
      </c>
      <c r="G30" s="32">
        <f t="shared" si="3"/>
        <v>91.869918699186996</v>
      </c>
      <c r="H30" s="106">
        <f t="shared" si="0"/>
        <v>122</v>
      </c>
      <c r="I30" s="32">
        <f t="shared" si="4"/>
        <v>99.1869918699187</v>
      </c>
      <c r="J30" s="32">
        <f t="shared" si="5"/>
        <v>93.129770992366417</v>
      </c>
      <c r="K30" s="35">
        <v>102</v>
      </c>
      <c r="L30" s="32">
        <f t="shared" si="6"/>
        <v>82.926829268292678</v>
      </c>
      <c r="M30" s="35">
        <v>20</v>
      </c>
      <c r="N30" s="32">
        <f t="shared" si="7"/>
        <v>16.260162601626014</v>
      </c>
      <c r="O30" s="35">
        <f t="shared" si="18"/>
        <v>1</v>
      </c>
      <c r="P30" s="32">
        <f t="shared" si="8"/>
        <v>0.81300813008130091</v>
      </c>
      <c r="Q30" s="35">
        <v>0</v>
      </c>
      <c r="R30" s="32">
        <f t="shared" si="9"/>
        <v>0</v>
      </c>
      <c r="S30" s="35">
        <v>24</v>
      </c>
      <c r="T30" s="32">
        <f t="shared" si="10"/>
        <v>19.512195121951219</v>
      </c>
      <c r="U30" s="35">
        <v>9</v>
      </c>
      <c r="V30" s="32">
        <f t="shared" si="11"/>
        <v>7.3170731707317067</v>
      </c>
      <c r="W30" s="35">
        <v>3</v>
      </c>
      <c r="X30" s="32">
        <f t="shared" si="12"/>
        <v>2.4390243902439024</v>
      </c>
      <c r="Y30" s="35">
        <v>22</v>
      </c>
      <c r="Z30" s="32">
        <f t="shared" si="13"/>
        <v>17.886178861788618</v>
      </c>
      <c r="AA30" s="35">
        <v>2</v>
      </c>
      <c r="AB30" s="32">
        <f t="shared" si="14"/>
        <v>1.6260162601626018</v>
      </c>
      <c r="AC30" s="32">
        <f t="shared" si="15"/>
        <v>9.0909090909090917</v>
      </c>
      <c r="AD30" s="35">
        <v>18</v>
      </c>
      <c r="AE30" s="32">
        <f t="shared" si="16"/>
        <v>14.634146341463413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98</v>
      </c>
      <c r="D31" s="35">
        <v>89</v>
      </c>
      <c r="E31" s="32">
        <f t="shared" si="2"/>
        <v>90.816326530612244</v>
      </c>
      <c r="F31" s="35">
        <v>82</v>
      </c>
      <c r="G31" s="32">
        <f t="shared" si="3"/>
        <v>92.134831460674164</v>
      </c>
      <c r="H31" s="106">
        <f t="shared" si="0"/>
        <v>88</v>
      </c>
      <c r="I31" s="32">
        <f t="shared" si="4"/>
        <v>98.876404494382015</v>
      </c>
      <c r="J31" s="32">
        <f t="shared" si="5"/>
        <v>89.795918367346943</v>
      </c>
      <c r="K31" s="35">
        <v>77</v>
      </c>
      <c r="L31" s="32">
        <f t="shared" si="6"/>
        <v>86.516853932584269</v>
      </c>
      <c r="M31" s="35">
        <v>11</v>
      </c>
      <c r="N31" s="32">
        <f t="shared" si="7"/>
        <v>12.359550561797752</v>
      </c>
      <c r="O31" s="35">
        <f t="shared" si="18"/>
        <v>1</v>
      </c>
      <c r="P31" s="32">
        <f t="shared" si="8"/>
        <v>1.1235955056179776</v>
      </c>
      <c r="Q31" s="35">
        <v>0</v>
      </c>
      <c r="R31" s="32">
        <f t="shared" si="9"/>
        <v>0</v>
      </c>
      <c r="S31" s="35">
        <v>13</v>
      </c>
      <c r="T31" s="32">
        <f t="shared" si="10"/>
        <v>14.606741573033707</v>
      </c>
      <c r="U31" s="35">
        <v>10</v>
      </c>
      <c r="V31" s="32">
        <f t="shared" si="11"/>
        <v>11.235955056179774</v>
      </c>
      <c r="W31" s="35">
        <v>0</v>
      </c>
      <c r="X31" s="32">
        <f t="shared" si="12"/>
        <v>0</v>
      </c>
      <c r="Y31" s="35">
        <v>24</v>
      </c>
      <c r="Z31" s="32">
        <f t="shared" si="13"/>
        <v>26.966292134831459</v>
      </c>
      <c r="AA31" s="35">
        <v>2</v>
      </c>
      <c r="AB31" s="32">
        <f t="shared" si="14"/>
        <v>2.2471910112359552</v>
      </c>
      <c r="AC31" s="32">
        <f t="shared" si="15"/>
        <v>8.3333333333333321</v>
      </c>
      <c r="AD31" s="35">
        <v>11</v>
      </c>
      <c r="AE31" s="32">
        <f t="shared" si="16"/>
        <v>12.359550561797752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21</v>
      </c>
      <c r="D32" s="35">
        <v>21</v>
      </c>
      <c r="E32" s="32">
        <f t="shared" si="2"/>
        <v>100</v>
      </c>
      <c r="F32" s="35">
        <v>21</v>
      </c>
      <c r="G32" s="32">
        <f t="shared" si="3"/>
        <v>100</v>
      </c>
      <c r="H32" s="106">
        <f t="shared" si="0"/>
        <v>20</v>
      </c>
      <c r="I32" s="32">
        <f t="shared" si="4"/>
        <v>95.238095238095227</v>
      </c>
      <c r="J32" s="32">
        <f t="shared" si="5"/>
        <v>95.238095238095227</v>
      </c>
      <c r="K32" s="35">
        <v>19</v>
      </c>
      <c r="L32" s="32">
        <f t="shared" si="6"/>
        <v>90.476190476190482</v>
      </c>
      <c r="M32" s="35">
        <v>1</v>
      </c>
      <c r="N32" s="32">
        <f t="shared" si="7"/>
        <v>4.7619047619047619</v>
      </c>
      <c r="O32" s="35">
        <f t="shared" si="18"/>
        <v>1</v>
      </c>
      <c r="P32" s="32">
        <f t="shared" si="8"/>
        <v>4.7619047619047619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2</v>
      </c>
      <c r="V32" s="32">
        <f t="shared" si="11"/>
        <v>9.5238095238095237</v>
      </c>
      <c r="W32" s="35">
        <v>0</v>
      </c>
      <c r="X32" s="32">
        <f t="shared" si="12"/>
        <v>0</v>
      </c>
      <c r="Y32" s="35">
        <v>1</v>
      </c>
      <c r="Z32" s="32">
        <f t="shared" si="13"/>
        <v>4.7619047619047619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100</v>
      </c>
      <c r="D33" s="35">
        <v>100</v>
      </c>
      <c r="E33" s="32">
        <f t="shared" si="2"/>
        <v>100</v>
      </c>
      <c r="F33" s="35">
        <v>81</v>
      </c>
      <c r="G33" s="32">
        <f t="shared" si="3"/>
        <v>81</v>
      </c>
      <c r="H33" s="106">
        <f t="shared" si="0"/>
        <v>100</v>
      </c>
      <c r="I33" s="32">
        <f t="shared" si="4"/>
        <v>100</v>
      </c>
      <c r="J33" s="32">
        <f t="shared" si="5"/>
        <v>100</v>
      </c>
      <c r="K33" s="35">
        <v>65</v>
      </c>
      <c r="L33" s="32">
        <f t="shared" si="6"/>
        <v>65</v>
      </c>
      <c r="M33" s="35">
        <v>35</v>
      </c>
      <c r="N33" s="32">
        <f t="shared" si="7"/>
        <v>35</v>
      </c>
      <c r="O33" s="35">
        <f t="shared" si="18"/>
        <v>0</v>
      </c>
      <c r="P33" s="32">
        <f t="shared" si="8"/>
        <v>0</v>
      </c>
      <c r="Q33" s="35">
        <v>0</v>
      </c>
      <c r="R33" s="32">
        <f t="shared" si="9"/>
        <v>0</v>
      </c>
      <c r="S33" s="35">
        <v>9</v>
      </c>
      <c r="T33" s="32">
        <f t="shared" si="10"/>
        <v>9</v>
      </c>
      <c r="U33" s="35">
        <v>6</v>
      </c>
      <c r="V33" s="32">
        <f t="shared" si="11"/>
        <v>6</v>
      </c>
      <c r="W33" s="35">
        <v>1</v>
      </c>
      <c r="X33" s="32">
        <f t="shared" si="12"/>
        <v>1</v>
      </c>
      <c r="Y33" s="35">
        <v>8</v>
      </c>
      <c r="Z33" s="32">
        <f t="shared" si="13"/>
        <v>8</v>
      </c>
      <c r="AA33" s="35">
        <v>1</v>
      </c>
      <c r="AB33" s="32">
        <f t="shared" si="14"/>
        <v>1</v>
      </c>
      <c r="AC33" s="32">
        <f t="shared" si="15"/>
        <v>12.5</v>
      </c>
      <c r="AD33" s="35">
        <v>5</v>
      </c>
      <c r="AE33" s="32">
        <f t="shared" si="16"/>
        <v>5</v>
      </c>
      <c r="AF33" s="35">
        <v>0</v>
      </c>
      <c r="AG33" s="32">
        <f t="shared" si="17"/>
        <v>0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57</v>
      </c>
      <c r="D34" s="35">
        <v>53</v>
      </c>
      <c r="E34" s="32">
        <f t="shared" si="2"/>
        <v>92.982456140350877</v>
      </c>
      <c r="F34" s="35">
        <v>43</v>
      </c>
      <c r="G34" s="32">
        <f t="shared" si="3"/>
        <v>81.132075471698116</v>
      </c>
      <c r="H34" s="106">
        <f t="shared" si="0"/>
        <v>53</v>
      </c>
      <c r="I34" s="32">
        <f t="shared" si="4"/>
        <v>100</v>
      </c>
      <c r="J34" s="32">
        <f t="shared" si="5"/>
        <v>92.982456140350877</v>
      </c>
      <c r="K34" s="35">
        <v>45</v>
      </c>
      <c r="L34" s="32">
        <f t="shared" si="6"/>
        <v>84.905660377358487</v>
      </c>
      <c r="M34" s="35">
        <v>8</v>
      </c>
      <c r="N34" s="32">
        <f t="shared" si="7"/>
        <v>15.09433962264151</v>
      </c>
      <c r="O34" s="35">
        <f t="shared" si="18"/>
        <v>0</v>
      </c>
      <c r="P34" s="32">
        <f t="shared" si="8"/>
        <v>0</v>
      </c>
      <c r="Q34" s="35">
        <v>1</v>
      </c>
      <c r="R34" s="32">
        <f t="shared" si="9"/>
        <v>0</v>
      </c>
      <c r="S34" s="35">
        <v>8</v>
      </c>
      <c r="T34" s="32">
        <f t="shared" si="10"/>
        <v>15.09433962264151</v>
      </c>
      <c r="U34" s="35">
        <v>5</v>
      </c>
      <c r="V34" s="32">
        <f t="shared" si="11"/>
        <v>9.433962264150944</v>
      </c>
      <c r="W34" s="35">
        <v>0</v>
      </c>
      <c r="X34" s="32">
        <f t="shared" si="12"/>
        <v>0</v>
      </c>
      <c r="Y34" s="35">
        <v>7</v>
      </c>
      <c r="Z34" s="32">
        <f t="shared" si="13"/>
        <v>13.20754716981132</v>
      </c>
      <c r="AA34" s="35">
        <v>2</v>
      </c>
      <c r="AB34" s="32">
        <f t="shared" si="14"/>
        <v>3.7735849056603774</v>
      </c>
      <c r="AC34" s="32">
        <f t="shared" si="15"/>
        <v>28.571428571428569</v>
      </c>
      <c r="AD34" s="35">
        <v>3</v>
      </c>
      <c r="AE34" s="32">
        <f t="shared" si="16"/>
        <v>5.6603773584905666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17</v>
      </c>
      <c r="D35" s="35">
        <v>17</v>
      </c>
      <c r="E35" s="32">
        <f t="shared" si="2"/>
        <v>100</v>
      </c>
      <c r="F35" s="35">
        <v>16</v>
      </c>
      <c r="G35" s="32">
        <f t="shared" si="3"/>
        <v>94.117647058823522</v>
      </c>
      <c r="H35" s="106">
        <f t="shared" si="0"/>
        <v>17</v>
      </c>
      <c r="I35" s="32">
        <f t="shared" si="4"/>
        <v>100</v>
      </c>
      <c r="J35" s="32">
        <f t="shared" si="5"/>
        <v>100</v>
      </c>
      <c r="K35" s="35">
        <v>12</v>
      </c>
      <c r="L35" s="32">
        <f t="shared" si="6"/>
        <v>70.588235294117652</v>
      </c>
      <c r="M35" s="35">
        <v>5</v>
      </c>
      <c r="N35" s="32">
        <f t="shared" si="7"/>
        <v>29.411764705882355</v>
      </c>
      <c r="O35" s="35">
        <f t="shared" si="18"/>
        <v>0</v>
      </c>
      <c r="P35" s="32">
        <f t="shared" si="8"/>
        <v>0</v>
      </c>
      <c r="Q35" s="35">
        <v>0</v>
      </c>
      <c r="R35" s="32">
        <f t="shared" si="9"/>
        <v>0</v>
      </c>
      <c r="S35" s="35">
        <v>1</v>
      </c>
      <c r="T35" s="32">
        <f t="shared" si="10"/>
        <v>5.8823529411764701</v>
      </c>
      <c r="U35" s="35">
        <v>4</v>
      </c>
      <c r="V35" s="32">
        <f t="shared" si="11"/>
        <v>23.52941176470588</v>
      </c>
      <c r="W35" s="35">
        <v>0</v>
      </c>
      <c r="X35" s="32">
        <f t="shared" si="12"/>
        <v>0</v>
      </c>
      <c r="Y35" s="35">
        <v>1</v>
      </c>
      <c r="Z35" s="32">
        <f t="shared" si="13"/>
        <v>5.8823529411764701</v>
      </c>
      <c r="AA35" s="35">
        <v>0</v>
      </c>
      <c r="AB35" s="32">
        <f t="shared" si="14"/>
        <v>0</v>
      </c>
      <c r="AC35" s="32">
        <f t="shared" si="15"/>
        <v>0</v>
      </c>
      <c r="AD35" s="35">
        <v>0</v>
      </c>
      <c r="AE35" s="32">
        <f t="shared" si="16"/>
        <v>0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145</v>
      </c>
      <c r="D36" s="35">
        <v>143</v>
      </c>
      <c r="E36" s="32">
        <f t="shared" si="2"/>
        <v>98.620689655172413</v>
      </c>
      <c r="F36" s="35">
        <v>131</v>
      </c>
      <c r="G36" s="32">
        <f t="shared" si="3"/>
        <v>91.608391608391599</v>
      </c>
      <c r="H36" s="106">
        <f t="shared" si="0"/>
        <v>143</v>
      </c>
      <c r="I36" s="32">
        <f t="shared" si="4"/>
        <v>100</v>
      </c>
      <c r="J36" s="32">
        <f t="shared" si="5"/>
        <v>98.620689655172413</v>
      </c>
      <c r="K36" s="35">
        <v>133</v>
      </c>
      <c r="L36" s="32">
        <f t="shared" si="6"/>
        <v>93.006993006993014</v>
      </c>
      <c r="M36" s="35">
        <v>10</v>
      </c>
      <c r="N36" s="32">
        <f t="shared" si="7"/>
        <v>6.9930069930069934</v>
      </c>
      <c r="O36" s="35">
        <f t="shared" si="18"/>
        <v>0</v>
      </c>
      <c r="P36" s="32">
        <f t="shared" si="8"/>
        <v>0</v>
      </c>
      <c r="Q36" s="35">
        <v>0</v>
      </c>
      <c r="R36" s="32">
        <f t="shared" si="9"/>
        <v>0</v>
      </c>
      <c r="S36" s="35">
        <v>18</v>
      </c>
      <c r="T36" s="32">
        <f t="shared" si="10"/>
        <v>12.587412587412588</v>
      </c>
      <c r="U36" s="35">
        <v>6</v>
      </c>
      <c r="V36" s="32">
        <f t="shared" si="11"/>
        <v>4.1958041958041958</v>
      </c>
      <c r="W36" s="35">
        <v>0</v>
      </c>
      <c r="X36" s="32">
        <f t="shared" si="12"/>
        <v>0</v>
      </c>
      <c r="Y36" s="35">
        <v>32</v>
      </c>
      <c r="Z36" s="32">
        <f t="shared" si="13"/>
        <v>22.377622377622377</v>
      </c>
      <c r="AA36" s="35">
        <v>0</v>
      </c>
      <c r="AB36" s="32">
        <f t="shared" si="14"/>
        <v>0</v>
      </c>
      <c r="AC36" s="32">
        <f t="shared" si="15"/>
        <v>0</v>
      </c>
      <c r="AD36" s="35">
        <v>30</v>
      </c>
      <c r="AE36" s="32">
        <f t="shared" si="16"/>
        <v>20.97902097902098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77</v>
      </c>
      <c r="D37" s="35">
        <v>70</v>
      </c>
      <c r="E37" s="32">
        <f t="shared" si="2"/>
        <v>90.909090909090907</v>
      </c>
      <c r="F37" s="35">
        <v>59</v>
      </c>
      <c r="G37" s="32">
        <f t="shared" si="3"/>
        <v>84.285714285714292</v>
      </c>
      <c r="H37" s="106">
        <f t="shared" si="0"/>
        <v>70</v>
      </c>
      <c r="I37" s="32">
        <f t="shared" si="4"/>
        <v>100</v>
      </c>
      <c r="J37" s="32">
        <f t="shared" si="5"/>
        <v>90.909090909090907</v>
      </c>
      <c r="K37" s="35">
        <v>44</v>
      </c>
      <c r="L37" s="32">
        <f t="shared" si="6"/>
        <v>62.857142857142854</v>
      </c>
      <c r="M37" s="35">
        <v>26</v>
      </c>
      <c r="N37" s="32">
        <f t="shared" si="7"/>
        <v>37.142857142857146</v>
      </c>
      <c r="O37" s="35">
        <f t="shared" si="18"/>
        <v>0</v>
      </c>
      <c r="P37" s="32">
        <f t="shared" si="8"/>
        <v>0</v>
      </c>
      <c r="Q37" s="35">
        <v>0</v>
      </c>
      <c r="R37" s="32">
        <f t="shared" si="9"/>
        <v>0</v>
      </c>
      <c r="S37" s="35">
        <v>13</v>
      </c>
      <c r="T37" s="32">
        <f t="shared" si="10"/>
        <v>18.571428571428573</v>
      </c>
      <c r="U37" s="35">
        <v>4</v>
      </c>
      <c r="V37" s="32">
        <f t="shared" si="11"/>
        <v>5.7142857142857144</v>
      </c>
      <c r="W37" s="35">
        <v>0</v>
      </c>
      <c r="X37" s="32">
        <f t="shared" si="12"/>
        <v>0</v>
      </c>
      <c r="Y37" s="35">
        <v>14</v>
      </c>
      <c r="Z37" s="32">
        <f t="shared" si="13"/>
        <v>20</v>
      </c>
      <c r="AA37" s="35">
        <v>0</v>
      </c>
      <c r="AB37" s="32">
        <f t="shared" si="14"/>
        <v>0</v>
      </c>
      <c r="AC37" s="32">
        <f t="shared" si="15"/>
        <v>0</v>
      </c>
      <c r="AD37" s="35">
        <v>7</v>
      </c>
      <c r="AE37" s="32">
        <f t="shared" si="16"/>
        <v>10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38</v>
      </c>
      <c r="D38" s="35">
        <v>32</v>
      </c>
      <c r="E38" s="32">
        <f t="shared" si="2"/>
        <v>84.210526315789465</v>
      </c>
      <c r="F38" s="35">
        <v>30</v>
      </c>
      <c r="G38" s="32">
        <f t="shared" si="3"/>
        <v>93.75</v>
      </c>
      <c r="H38" s="106">
        <f t="shared" si="0"/>
        <v>32</v>
      </c>
      <c r="I38" s="32">
        <f t="shared" si="4"/>
        <v>100</v>
      </c>
      <c r="J38" s="32">
        <f t="shared" si="5"/>
        <v>84.210526315789465</v>
      </c>
      <c r="K38" s="35">
        <v>27</v>
      </c>
      <c r="L38" s="32">
        <f t="shared" si="6"/>
        <v>84.375</v>
      </c>
      <c r="M38" s="35">
        <v>5</v>
      </c>
      <c r="N38" s="32">
        <f t="shared" si="7"/>
        <v>15.625</v>
      </c>
      <c r="O38" s="35">
        <f t="shared" si="18"/>
        <v>0</v>
      </c>
      <c r="P38" s="32">
        <f t="shared" si="8"/>
        <v>0</v>
      </c>
      <c r="Q38" s="35">
        <v>0</v>
      </c>
      <c r="R38" s="32">
        <f t="shared" si="9"/>
        <v>0</v>
      </c>
      <c r="S38" s="35">
        <v>4</v>
      </c>
      <c r="T38" s="32">
        <f t="shared" si="10"/>
        <v>12.5</v>
      </c>
      <c r="U38" s="35">
        <v>3</v>
      </c>
      <c r="V38" s="32">
        <f t="shared" si="11"/>
        <v>9.375</v>
      </c>
      <c r="W38" s="35">
        <v>0</v>
      </c>
      <c r="X38" s="32">
        <f t="shared" si="12"/>
        <v>0</v>
      </c>
      <c r="Y38" s="35">
        <v>2</v>
      </c>
      <c r="Z38" s="32">
        <f t="shared" si="13"/>
        <v>6.25</v>
      </c>
      <c r="AA38" s="35">
        <v>0</v>
      </c>
      <c r="AB38" s="32">
        <f t="shared" si="14"/>
        <v>0</v>
      </c>
      <c r="AC38" s="32">
        <f t="shared" si="15"/>
        <v>0</v>
      </c>
      <c r="AD38" s="35">
        <v>5</v>
      </c>
      <c r="AE38" s="32">
        <f t="shared" si="16"/>
        <v>15.625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23</v>
      </c>
      <c r="D39" s="35">
        <v>21</v>
      </c>
      <c r="E39" s="32">
        <f t="shared" si="2"/>
        <v>91.304347826086953</v>
      </c>
      <c r="F39" s="35">
        <v>19</v>
      </c>
      <c r="G39" s="32">
        <f t="shared" si="3"/>
        <v>90.476190476190482</v>
      </c>
      <c r="H39" s="106">
        <f t="shared" si="0"/>
        <v>21</v>
      </c>
      <c r="I39" s="32">
        <f t="shared" si="4"/>
        <v>100</v>
      </c>
      <c r="J39" s="32">
        <f t="shared" si="5"/>
        <v>91.304347826086953</v>
      </c>
      <c r="K39" s="35">
        <v>19</v>
      </c>
      <c r="L39" s="32">
        <f t="shared" si="6"/>
        <v>90.476190476190482</v>
      </c>
      <c r="M39" s="35">
        <v>2</v>
      </c>
      <c r="N39" s="32">
        <f t="shared" si="7"/>
        <v>9.5238095238095237</v>
      </c>
      <c r="O39" s="35">
        <f t="shared" si="18"/>
        <v>0</v>
      </c>
      <c r="P39" s="32">
        <f t="shared" si="8"/>
        <v>0</v>
      </c>
      <c r="Q39" s="35">
        <v>0</v>
      </c>
      <c r="R39" s="32">
        <f t="shared" si="9"/>
        <v>0</v>
      </c>
      <c r="S39" s="35">
        <v>6</v>
      </c>
      <c r="T39" s="32">
        <f t="shared" si="10"/>
        <v>28.571428571428569</v>
      </c>
      <c r="U39" s="35">
        <v>4</v>
      </c>
      <c r="V39" s="32">
        <f t="shared" si="11"/>
        <v>19.047619047619047</v>
      </c>
      <c r="W39" s="35">
        <v>0</v>
      </c>
      <c r="X39" s="32">
        <f t="shared" si="12"/>
        <v>0</v>
      </c>
      <c r="Y39" s="35">
        <v>2</v>
      </c>
      <c r="Z39" s="32">
        <f t="shared" si="13"/>
        <v>9.5238095238095237</v>
      </c>
      <c r="AA39" s="35">
        <v>0</v>
      </c>
      <c r="AB39" s="32">
        <f t="shared" si="14"/>
        <v>0</v>
      </c>
      <c r="AC39" s="32">
        <f t="shared" si="15"/>
        <v>0</v>
      </c>
      <c r="AD39" s="35">
        <v>5</v>
      </c>
      <c r="AE39" s="32">
        <f t="shared" si="16"/>
        <v>23.809523809523807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1092</v>
      </c>
      <c r="D40" s="10">
        <f>SUM(D41:D54)</f>
        <v>1021</v>
      </c>
      <c r="E40" s="43">
        <f>IF(C40=0,0,D40/C40*100)</f>
        <v>93.498168498168496</v>
      </c>
      <c r="F40" s="10">
        <f>SUM(F41:F54)</f>
        <v>883</v>
      </c>
      <c r="G40" s="43">
        <f>IF(D40=0,0,F40/D40*100)</f>
        <v>86.483839373163562</v>
      </c>
      <c r="H40" s="61">
        <f>SUM(H41:H54)</f>
        <v>999</v>
      </c>
      <c r="I40" s="43">
        <f>IF(D40=0,0,H40/D40*100)</f>
        <v>97.845249755142021</v>
      </c>
      <c r="J40" s="43">
        <f>IF(C40=0,0,H40/C40*100)</f>
        <v>91.483516483516482</v>
      </c>
      <c r="K40" s="10">
        <f>SUM(K41:K54)</f>
        <v>777</v>
      </c>
      <c r="L40" s="43">
        <f>IF(D40=0,0,K40/D40*100)</f>
        <v>76.101860920666013</v>
      </c>
      <c r="M40" s="10">
        <f>SUM(M41:M54)</f>
        <v>222</v>
      </c>
      <c r="N40" s="43">
        <f>IF(D40=0,0,M40/D40*100)</f>
        <v>21.743388834476004</v>
      </c>
      <c r="O40" s="10">
        <f>SUM(O41:O54)</f>
        <v>22</v>
      </c>
      <c r="P40" s="43">
        <f>IF(D40=0,0,O40/D40*100)</f>
        <v>2.1547502448579823</v>
      </c>
      <c r="Q40" s="10">
        <f>SUM(Q41:Q54)</f>
        <v>4</v>
      </c>
      <c r="R40" s="43">
        <f t="shared" si="9"/>
        <v>18.181818181818183</v>
      </c>
      <c r="S40" s="10">
        <f>SUM(S41:S54)</f>
        <v>162</v>
      </c>
      <c r="T40" s="43">
        <f>IF(D40=0,0,S40/D40*100)</f>
        <v>15.866797257590598</v>
      </c>
      <c r="U40" s="10">
        <f>SUM(U41:U54)</f>
        <v>73</v>
      </c>
      <c r="V40" s="43">
        <f t="shared" si="11"/>
        <v>7.1498530852105784</v>
      </c>
      <c r="W40" s="10">
        <f>SUM(W41:W54)</f>
        <v>63</v>
      </c>
      <c r="X40" s="43">
        <f>IF(D40=0,0,W40/D40*100)</f>
        <v>6.1704211557296764</v>
      </c>
      <c r="Y40" s="10">
        <f>SUM(Y41:Y54)</f>
        <v>126</v>
      </c>
      <c r="Z40" s="43">
        <f>IF(D40=0,0,Y40/D40*100)</f>
        <v>12.340842311459353</v>
      </c>
      <c r="AA40" s="10">
        <f>SUM(AA41:AA54)</f>
        <v>32</v>
      </c>
      <c r="AB40" s="43">
        <f>IF(D40=0,0,AA40/D40*100)</f>
        <v>3.1341821743388834</v>
      </c>
      <c r="AC40" s="43">
        <f>IF(Y40=0,0,AA40/Y40*100)</f>
        <v>25.396825396825395</v>
      </c>
      <c r="AD40" s="10">
        <f>SUM(AD41:AD54)</f>
        <v>113</v>
      </c>
      <c r="AE40" s="43">
        <f t="shared" si="16"/>
        <v>11.067580803134183</v>
      </c>
      <c r="AF40" s="10">
        <f>SUM(AF41:AF54)</f>
        <v>0</v>
      </c>
      <c r="AG40" s="43">
        <f>IF(D40=0,0,AF40/D40*100)</f>
        <v>0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91</v>
      </c>
      <c r="D41" s="35">
        <v>87</v>
      </c>
      <c r="E41" s="32">
        <f t="shared" si="2"/>
        <v>95.604395604395606</v>
      </c>
      <c r="F41" s="35">
        <v>76</v>
      </c>
      <c r="G41" s="32">
        <f t="shared" si="3"/>
        <v>87.356321839080465</v>
      </c>
      <c r="H41" s="106">
        <f t="shared" si="0"/>
        <v>86</v>
      </c>
      <c r="I41" s="32">
        <f t="shared" si="4"/>
        <v>98.850574712643677</v>
      </c>
      <c r="J41" s="32">
        <f t="shared" si="5"/>
        <v>94.505494505494497</v>
      </c>
      <c r="K41" s="35">
        <v>60</v>
      </c>
      <c r="L41" s="32">
        <f t="shared" si="6"/>
        <v>68.965517241379317</v>
      </c>
      <c r="M41" s="35">
        <v>26</v>
      </c>
      <c r="N41" s="32">
        <f t="shared" si="7"/>
        <v>29.885057471264371</v>
      </c>
      <c r="O41" s="35">
        <f t="shared" ref="O41:O54" si="19">D41-H41</f>
        <v>1</v>
      </c>
      <c r="P41" s="32">
        <f t="shared" si="8"/>
        <v>1.1494252873563218</v>
      </c>
      <c r="Q41" s="35">
        <v>0</v>
      </c>
      <c r="R41" s="32">
        <f t="shared" si="9"/>
        <v>0</v>
      </c>
      <c r="S41" s="35">
        <v>12</v>
      </c>
      <c r="T41" s="32">
        <f t="shared" si="10"/>
        <v>13.793103448275861</v>
      </c>
      <c r="U41" s="35">
        <v>2</v>
      </c>
      <c r="V41" s="32">
        <f t="shared" si="11"/>
        <v>2.2988505747126435</v>
      </c>
      <c r="W41" s="35">
        <v>6</v>
      </c>
      <c r="X41" s="32">
        <f t="shared" si="12"/>
        <v>6.8965517241379306</v>
      </c>
      <c r="Y41" s="35">
        <v>13</v>
      </c>
      <c r="Z41" s="32">
        <f t="shared" si="13"/>
        <v>14.942528735632186</v>
      </c>
      <c r="AA41" s="35">
        <v>1</v>
      </c>
      <c r="AB41" s="32">
        <f t="shared" si="14"/>
        <v>1.1494252873563218</v>
      </c>
      <c r="AC41" s="32">
        <f t="shared" si="15"/>
        <v>7.6923076923076925</v>
      </c>
      <c r="AD41" s="35">
        <v>12</v>
      </c>
      <c r="AE41" s="32">
        <f t="shared" si="16"/>
        <v>13.793103448275861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27</v>
      </c>
      <c r="D42" s="35">
        <v>26</v>
      </c>
      <c r="E42" s="32">
        <f t="shared" si="2"/>
        <v>96.296296296296291</v>
      </c>
      <c r="F42" s="35">
        <v>22</v>
      </c>
      <c r="G42" s="32">
        <f t="shared" si="3"/>
        <v>84.615384615384613</v>
      </c>
      <c r="H42" s="106">
        <f t="shared" si="0"/>
        <v>26</v>
      </c>
      <c r="I42" s="32">
        <f t="shared" si="4"/>
        <v>100</v>
      </c>
      <c r="J42" s="32">
        <f t="shared" si="5"/>
        <v>96.296296296296291</v>
      </c>
      <c r="K42" s="35">
        <v>25</v>
      </c>
      <c r="L42" s="32">
        <f t="shared" si="6"/>
        <v>96.15384615384616</v>
      </c>
      <c r="M42" s="35">
        <v>1</v>
      </c>
      <c r="N42" s="32">
        <f t="shared" si="7"/>
        <v>3.8461538461538463</v>
      </c>
      <c r="O42" s="35">
        <f t="shared" si="19"/>
        <v>0</v>
      </c>
      <c r="P42" s="32">
        <f t="shared" si="8"/>
        <v>0</v>
      </c>
      <c r="Q42" s="35">
        <v>0</v>
      </c>
      <c r="R42" s="32">
        <f t="shared" si="9"/>
        <v>0</v>
      </c>
      <c r="S42" s="35">
        <v>4</v>
      </c>
      <c r="T42" s="32">
        <f t="shared" si="10"/>
        <v>15.384615384615385</v>
      </c>
      <c r="U42" s="35">
        <v>1</v>
      </c>
      <c r="V42" s="32">
        <f t="shared" si="11"/>
        <v>3.8461538461538463</v>
      </c>
      <c r="W42" s="35">
        <v>0</v>
      </c>
      <c r="X42" s="32">
        <f t="shared" si="12"/>
        <v>0</v>
      </c>
      <c r="Y42" s="35">
        <v>5</v>
      </c>
      <c r="Z42" s="32">
        <f t="shared" si="13"/>
        <v>19.230769230769234</v>
      </c>
      <c r="AA42" s="35">
        <v>0</v>
      </c>
      <c r="AB42" s="32">
        <f t="shared" si="14"/>
        <v>0</v>
      </c>
      <c r="AC42" s="32">
        <f t="shared" si="15"/>
        <v>0</v>
      </c>
      <c r="AD42" s="35">
        <v>7</v>
      </c>
      <c r="AE42" s="32">
        <f t="shared" si="16"/>
        <v>26.923076923076923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116</v>
      </c>
      <c r="D43" s="35">
        <v>110</v>
      </c>
      <c r="E43" s="32">
        <f t="shared" si="2"/>
        <v>94.827586206896555</v>
      </c>
      <c r="F43" s="35">
        <v>97</v>
      </c>
      <c r="G43" s="32">
        <f t="shared" si="3"/>
        <v>88.181818181818187</v>
      </c>
      <c r="H43" s="106">
        <f t="shared" si="0"/>
        <v>109</v>
      </c>
      <c r="I43" s="32">
        <f t="shared" si="4"/>
        <v>99.090909090909093</v>
      </c>
      <c r="J43" s="32">
        <f t="shared" si="5"/>
        <v>93.965517241379317</v>
      </c>
      <c r="K43" s="35">
        <v>99</v>
      </c>
      <c r="L43" s="32">
        <f t="shared" si="6"/>
        <v>90</v>
      </c>
      <c r="M43" s="35">
        <v>10</v>
      </c>
      <c r="N43" s="32">
        <f t="shared" si="7"/>
        <v>9.0909090909090917</v>
      </c>
      <c r="O43" s="35">
        <f t="shared" si="19"/>
        <v>1</v>
      </c>
      <c r="P43" s="32">
        <f t="shared" si="8"/>
        <v>0.90909090909090906</v>
      </c>
      <c r="Q43" s="35">
        <v>1</v>
      </c>
      <c r="R43" s="32">
        <f t="shared" si="9"/>
        <v>100</v>
      </c>
      <c r="S43" s="35">
        <v>17</v>
      </c>
      <c r="T43" s="32">
        <f t="shared" si="10"/>
        <v>15.454545454545453</v>
      </c>
      <c r="U43" s="35">
        <v>9</v>
      </c>
      <c r="V43" s="32">
        <f t="shared" si="11"/>
        <v>8.1818181818181817</v>
      </c>
      <c r="W43" s="35">
        <v>28</v>
      </c>
      <c r="X43" s="32">
        <f t="shared" si="12"/>
        <v>25.454545454545453</v>
      </c>
      <c r="Y43" s="35">
        <v>21</v>
      </c>
      <c r="Z43" s="32">
        <f t="shared" si="13"/>
        <v>19.090909090909093</v>
      </c>
      <c r="AA43" s="35">
        <v>0</v>
      </c>
      <c r="AB43" s="32">
        <f t="shared" si="14"/>
        <v>0</v>
      </c>
      <c r="AC43" s="32">
        <f t="shared" si="15"/>
        <v>0</v>
      </c>
      <c r="AD43" s="35">
        <v>23</v>
      </c>
      <c r="AE43" s="32">
        <f t="shared" si="16"/>
        <v>20.909090909090907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252</v>
      </c>
      <c r="D44" s="35">
        <v>234</v>
      </c>
      <c r="E44" s="32">
        <f t="shared" si="2"/>
        <v>92.857142857142861</v>
      </c>
      <c r="F44" s="35">
        <v>197</v>
      </c>
      <c r="G44" s="32">
        <f t="shared" si="3"/>
        <v>84.188034188034194</v>
      </c>
      <c r="H44" s="106">
        <f t="shared" si="0"/>
        <v>227</v>
      </c>
      <c r="I44" s="32">
        <f t="shared" si="4"/>
        <v>97.008547008547012</v>
      </c>
      <c r="J44" s="32">
        <f t="shared" si="5"/>
        <v>90.079365079365076</v>
      </c>
      <c r="K44" s="35">
        <v>148</v>
      </c>
      <c r="L44" s="32">
        <f t="shared" si="6"/>
        <v>63.247863247863243</v>
      </c>
      <c r="M44" s="35">
        <v>79</v>
      </c>
      <c r="N44" s="32">
        <f t="shared" si="7"/>
        <v>33.760683760683762</v>
      </c>
      <c r="O44" s="35">
        <f t="shared" si="19"/>
        <v>7</v>
      </c>
      <c r="P44" s="32">
        <f t="shared" si="8"/>
        <v>2.9914529914529915</v>
      </c>
      <c r="Q44" s="35">
        <v>0</v>
      </c>
      <c r="R44" s="32">
        <f t="shared" si="9"/>
        <v>0</v>
      </c>
      <c r="S44" s="35">
        <v>47</v>
      </c>
      <c r="T44" s="32">
        <f t="shared" si="10"/>
        <v>20.085470085470085</v>
      </c>
      <c r="U44" s="35">
        <v>12</v>
      </c>
      <c r="V44" s="32">
        <f t="shared" si="11"/>
        <v>5.1282051282051277</v>
      </c>
      <c r="W44" s="35">
        <v>12</v>
      </c>
      <c r="X44" s="32">
        <f t="shared" si="12"/>
        <v>5.1282051282051277</v>
      </c>
      <c r="Y44" s="35">
        <v>16</v>
      </c>
      <c r="Z44" s="32">
        <f t="shared" si="13"/>
        <v>6.8376068376068382</v>
      </c>
      <c r="AA44" s="35">
        <v>3</v>
      </c>
      <c r="AB44" s="32">
        <f t="shared" si="14"/>
        <v>1.2820512820512819</v>
      </c>
      <c r="AC44" s="32">
        <f t="shared" si="15"/>
        <v>18.75</v>
      </c>
      <c r="AD44" s="35">
        <v>12</v>
      </c>
      <c r="AE44" s="32">
        <f t="shared" si="16"/>
        <v>5.1282051282051277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84</v>
      </c>
      <c r="D45" s="35">
        <v>81</v>
      </c>
      <c r="E45" s="32">
        <f t="shared" si="2"/>
        <v>96.428571428571431</v>
      </c>
      <c r="F45" s="35">
        <v>73</v>
      </c>
      <c r="G45" s="32">
        <f t="shared" si="3"/>
        <v>90.123456790123456</v>
      </c>
      <c r="H45" s="106">
        <f t="shared" si="0"/>
        <v>80</v>
      </c>
      <c r="I45" s="32">
        <f t="shared" si="4"/>
        <v>98.76543209876543</v>
      </c>
      <c r="J45" s="32">
        <f t="shared" si="5"/>
        <v>95.238095238095227</v>
      </c>
      <c r="K45" s="35">
        <v>64</v>
      </c>
      <c r="L45" s="32">
        <f t="shared" si="6"/>
        <v>79.012345679012341</v>
      </c>
      <c r="M45" s="35">
        <v>16</v>
      </c>
      <c r="N45" s="32">
        <f t="shared" si="7"/>
        <v>19.753086419753085</v>
      </c>
      <c r="O45" s="35">
        <f t="shared" si="19"/>
        <v>1</v>
      </c>
      <c r="P45" s="32">
        <f t="shared" si="8"/>
        <v>1.2345679012345678</v>
      </c>
      <c r="Q45" s="35">
        <v>0</v>
      </c>
      <c r="R45" s="32">
        <f t="shared" si="9"/>
        <v>0</v>
      </c>
      <c r="S45" s="35">
        <v>15</v>
      </c>
      <c r="T45" s="32">
        <f t="shared" si="10"/>
        <v>18.518518518518519</v>
      </c>
      <c r="U45" s="35">
        <v>4</v>
      </c>
      <c r="V45" s="32">
        <f t="shared" si="11"/>
        <v>4.9382716049382713</v>
      </c>
      <c r="W45" s="35">
        <v>7</v>
      </c>
      <c r="X45" s="32">
        <f t="shared" si="12"/>
        <v>8.6419753086419746</v>
      </c>
      <c r="Y45" s="35">
        <v>15</v>
      </c>
      <c r="Z45" s="32">
        <f t="shared" si="13"/>
        <v>18.518518518518519</v>
      </c>
      <c r="AA45" s="35">
        <v>2</v>
      </c>
      <c r="AB45" s="32">
        <f t="shared" si="14"/>
        <v>2.4691358024691357</v>
      </c>
      <c r="AC45" s="32">
        <f t="shared" si="15"/>
        <v>13.333333333333334</v>
      </c>
      <c r="AD45" s="35">
        <v>12</v>
      </c>
      <c r="AE45" s="32">
        <f t="shared" si="16"/>
        <v>14.814814814814813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62</v>
      </c>
      <c r="D46" s="35">
        <v>57</v>
      </c>
      <c r="E46" s="32">
        <f t="shared" si="2"/>
        <v>91.935483870967744</v>
      </c>
      <c r="F46" s="35">
        <v>54</v>
      </c>
      <c r="G46" s="32">
        <f t="shared" si="3"/>
        <v>94.73684210526315</v>
      </c>
      <c r="H46" s="106">
        <f t="shared" si="0"/>
        <v>56</v>
      </c>
      <c r="I46" s="32">
        <f t="shared" si="4"/>
        <v>98.245614035087712</v>
      </c>
      <c r="J46" s="32">
        <f t="shared" si="5"/>
        <v>90.322580645161281</v>
      </c>
      <c r="K46" s="35">
        <v>43</v>
      </c>
      <c r="L46" s="32">
        <f t="shared" si="6"/>
        <v>75.438596491228068</v>
      </c>
      <c r="M46" s="35">
        <v>13</v>
      </c>
      <c r="N46" s="32">
        <f t="shared" si="7"/>
        <v>22.807017543859647</v>
      </c>
      <c r="O46" s="35">
        <f t="shared" si="19"/>
        <v>1</v>
      </c>
      <c r="P46" s="32">
        <f t="shared" si="8"/>
        <v>1.7543859649122806</v>
      </c>
      <c r="Q46" s="35">
        <v>0</v>
      </c>
      <c r="R46" s="32">
        <f t="shared" si="9"/>
        <v>0</v>
      </c>
      <c r="S46" s="35">
        <v>5</v>
      </c>
      <c r="T46" s="32">
        <f t="shared" si="10"/>
        <v>8.7719298245614024</v>
      </c>
      <c r="U46" s="35">
        <v>6</v>
      </c>
      <c r="V46" s="32">
        <f t="shared" si="11"/>
        <v>10.526315789473683</v>
      </c>
      <c r="W46" s="35">
        <v>1</v>
      </c>
      <c r="X46" s="32">
        <f t="shared" si="12"/>
        <v>1.7543859649122806</v>
      </c>
      <c r="Y46" s="35">
        <v>7</v>
      </c>
      <c r="Z46" s="32">
        <f t="shared" si="13"/>
        <v>12.280701754385964</v>
      </c>
      <c r="AA46" s="35">
        <v>0</v>
      </c>
      <c r="AB46" s="32">
        <f t="shared" si="14"/>
        <v>0</v>
      </c>
      <c r="AC46" s="32">
        <f t="shared" si="15"/>
        <v>0</v>
      </c>
      <c r="AD46" s="35">
        <v>6</v>
      </c>
      <c r="AE46" s="32">
        <f t="shared" si="16"/>
        <v>10.526315789473683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57</v>
      </c>
      <c r="D47" s="35">
        <v>50</v>
      </c>
      <c r="E47" s="32">
        <f t="shared" si="2"/>
        <v>87.719298245614027</v>
      </c>
      <c r="F47" s="35">
        <v>48</v>
      </c>
      <c r="G47" s="32">
        <f t="shared" si="3"/>
        <v>96</v>
      </c>
      <c r="H47" s="106">
        <f t="shared" si="0"/>
        <v>47</v>
      </c>
      <c r="I47" s="32">
        <f t="shared" si="4"/>
        <v>94</v>
      </c>
      <c r="J47" s="32">
        <f t="shared" si="5"/>
        <v>82.456140350877192</v>
      </c>
      <c r="K47" s="35">
        <v>37</v>
      </c>
      <c r="L47" s="32">
        <f t="shared" si="6"/>
        <v>74</v>
      </c>
      <c r="M47" s="35">
        <v>10</v>
      </c>
      <c r="N47" s="32">
        <f t="shared" si="7"/>
        <v>20</v>
      </c>
      <c r="O47" s="35">
        <f t="shared" si="19"/>
        <v>3</v>
      </c>
      <c r="P47" s="32">
        <f t="shared" si="8"/>
        <v>6</v>
      </c>
      <c r="Q47" s="35">
        <v>0</v>
      </c>
      <c r="R47" s="32">
        <f t="shared" si="9"/>
        <v>0</v>
      </c>
      <c r="S47" s="35">
        <v>5</v>
      </c>
      <c r="T47" s="32">
        <f t="shared" si="10"/>
        <v>10</v>
      </c>
      <c r="U47" s="35">
        <v>7</v>
      </c>
      <c r="V47" s="32">
        <f t="shared" si="11"/>
        <v>14.000000000000002</v>
      </c>
      <c r="W47" s="35">
        <v>7</v>
      </c>
      <c r="X47" s="32">
        <f t="shared" si="12"/>
        <v>14.000000000000002</v>
      </c>
      <c r="Y47" s="35">
        <v>9</v>
      </c>
      <c r="Z47" s="32">
        <f t="shared" si="13"/>
        <v>18</v>
      </c>
      <c r="AA47" s="35">
        <v>3</v>
      </c>
      <c r="AB47" s="32">
        <f t="shared" si="14"/>
        <v>6</v>
      </c>
      <c r="AC47" s="32">
        <f t="shared" si="15"/>
        <v>33.333333333333329</v>
      </c>
      <c r="AD47" s="35">
        <v>6</v>
      </c>
      <c r="AE47" s="32">
        <f t="shared" si="16"/>
        <v>12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88</v>
      </c>
      <c r="D48" s="35">
        <v>78</v>
      </c>
      <c r="E48" s="32">
        <f t="shared" si="2"/>
        <v>88.63636363636364</v>
      </c>
      <c r="F48" s="35">
        <v>70</v>
      </c>
      <c r="G48" s="32">
        <f t="shared" si="3"/>
        <v>89.743589743589752</v>
      </c>
      <c r="H48" s="106">
        <f t="shared" si="0"/>
        <v>78</v>
      </c>
      <c r="I48" s="32">
        <f t="shared" si="4"/>
        <v>100</v>
      </c>
      <c r="J48" s="32">
        <f t="shared" si="5"/>
        <v>88.63636363636364</v>
      </c>
      <c r="K48" s="35">
        <v>66</v>
      </c>
      <c r="L48" s="32">
        <f t="shared" si="6"/>
        <v>84.615384615384613</v>
      </c>
      <c r="M48" s="35">
        <v>12</v>
      </c>
      <c r="N48" s="32">
        <f t="shared" si="7"/>
        <v>15.384615384615385</v>
      </c>
      <c r="O48" s="35">
        <f t="shared" si="19"/>
        <v>0</v>
      </c>
      <c r="P48" s="32">
        <f t="shared" si="8"/>
        <v>0</v>
      </c>
      <c r="Q48" s="35">
        <v>1</v>
      </c>
      <c r="R48" s="32">
        <f t="shared" si="9"/>
        <v>0</v>
      </c>
      <c r="S48" s="35">
        <v>14</v>
      </c>
      <c r="T48" s="32">
        <f t="shared" si="10"/>
        <v>17.948717948717949</v>
      </c>
      <c r="U48" s="35">
        <v>6</v>
      </c>
      <c r="V48" s="32">
        <f t="shared" si="11"/>
        <v>7.6923076923076925</v>
      </c>
      <c r="W48" s="35">
        <v>1</v>
      </c>
      <c r="X48" s="32">
        <f t="shared" si="12"/>
        <v>1.2820512820512819</v>
      </c>
      <c r="Y48" s="35">
        <v>0</v>
      </c>
      <c r="Z48" s="32">
        <f t="shared" si="13"/>
        <v>0</v>
      </c>
      <c r="AA48" s="35">
        <v>13</v>
      </c>
      <c r="AB48" s="32">
        <f t="shared" si="14"/>
        <v>16.666666666666664</v>
      </c>
      <c r="AC48" s="32">
        <f t="shared" si="15"/>
        <v>0</v>
      </c>
      <c r="AD48" s="35">
        <v>9</v>
      </c>
      <c r="AE48" s="32">
        <f t="shared" si="16"/>
        <v>11.538461538461538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66</v>
      </c>
      <c r="D49" s="35">
        <v>59</v>
      </c>
      <c r="E49" s="32">
        <f t="shared" si="2"/>
        <v>89.393939393939391</v>
      </c>
      <c r="F49" s="35">
        <v>42</v>
      </c>
      <c r="G49" s="32">
        <f t="shared" si="3"/>
        <v>71.186440677966104</v>
      </c>
      <c r="H49" s="106">
        <f t="shared" si="0"/>
        <v>59</v>
      </c>
      <c r="I49" s="32">
        <f t="shared" si="4"/>
        <v>100</v>
      </c>
      <c r="J49" s="32">
        <f t="shared" si="5"/>
        <v>89.393939393939391</v>
      </c>
      <c r="K49" s="35">
        <v>50</v>
      </c>
      <c r="L49" s="32">
        <f t="shared" si="6"/>
        <v>84.745762711864401</v>
      </c>
      <c r="M49" s="35">
        <v>9</v>
      </c>
      <c r="N49" s="32">
        <f t="shared" si="7"/>
        <v>15.254237288135593</v>
      </c>
      <c r="O49" s="35">
        <f t="shared" si="19"/>
        <v>0</v>
      </c>
      <c r="P49" s="32">
        <f t="shared" si="8"/>
        <v>0</v>
      </c>
      <c r="Q49" s="35">
        <v>0</v>
      </c>
      <c r="R49" s="32">
        <f t="shared" si="9"/>
        <v>0</v>
      </c>
      <c r="S49" s="35">
        <v>2</v>
      </c>
      <c r="T49" s="32">
        <f t="shared" si="10"/>
        <v>3.3898305084745761</v>
      </c>
      <c r="U49" s="35">
        <v>5</v>
      </c>
      <c r="V49" s="32">
        <f t="shared" si="11"/>
        <v>8.4745762711864394</v>
      </c>
      <c r="W49" s="35">
        <v>0</v>
      </c>
      <c r="X49" s="32">
        <f t="shared" si="12"/>
        <v>0</v>
      </c>
      <c r="Y49" s="35">
        <v>10</v>
      </c>
      <c r="Z49" s="32">
        <f t="shared" si="13"/>
        <v>16.949152542372879</v>
      </c>
      <c r="AA49" s="35">
        <v>2</v>
      </c>
      <c r="AB49" s="32">
        <f t="shared" si="14"/>
        <v>3.3898305084745761</v>
      </c>
      <c r="AC49" s="32">
        <f t="shared" si="15"/>
        <v>20</v>
      </c>
      <c r="AD49" s="35">
        <v>7</v>
      </c>
      <c r="AE49" s="32">
        <f t="shared" si="16"/>
        <v>11.864406779661017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52</v>
      </c>
      <c r="D50" s="35">
        <v>50</v>
      </c>
      <c r="E50" s="32">
        <f t="shared" si="2"/>
        <v>96.15384615384616</v>
      </c>
      <c r="F50" s="35">
        <v>40</v>
      </c>
      <c r="G50" s="32">
        <f t="shared" si="3"/>
        <v>80</v>
      </c>
      <c r="H50" s="106">
        <f t="shared" si="0"/>
        <v>48</v>
      </c>
      <c r="I50" s="32">
        <f t="shared" si="4"/>
        <v>96</v>
      </c>
      <c r="J50" s="32">
        <f t="shared" si="5"/>
        <v>92.307692307692307</v>
      </c>
      <c r="K50" s="35">
        <v>38</v>
      </c>
      <c r="L50" s="32">
        <f t="shared" si="6"/>
        <v>76</v>
      </c>
      <c r="M50" s="35">
        <v>10</v>
      </c>
      <c r="N50" s="32">
        <f t="shared" si="7"/>
        <v>20</v>
      </c>
      <c r="O50" s="35">
        <f t="shared" si="19"/>
        <v>2</v>
      </c>
      <c r="P50" s="32">
        <f t="shared" si="8"/>
        <v>4</v>
      </c>
      <c r="Q50" s="35">
        <v>1</v>
      </c>
      <c r="R50" s="32">
        <f t="shared" si="9"/>
        <v>50</v>
      </c>
      <c r="S50" s="35">
        <v>2</v>
      </c>
      <c r="T50" s="32">
        <f t="shared" si="10"/>
        <v>4</v>
      </c>
      <c r="U50" s="35">
        <v>4</v>
      </c>
      <c r="V50" s="32">
        <f t="shared" si="11"/>
        <v>8</v>
      </c>
      <c r="W50" s="35">
        <v>1</v>
      </c>
      <c r="X50" s="32">
        <f t="shared" si="12"/>
        <v>2</v>
      </c>
      <c r="Y50" s="35">
        <v>5</v>
      </c>
      <c r="Z50" s="32">
        <f t="shared" si="13"/>
        <v>10</v>
      </c>
      <c r="AA50" s="35">
        <v>0</v>
      </c>
      <c r="AB50" s="32">
        <f t="shared" si="14"/>
        <v>0</v>
      </c>
      <c r="AC50" s="32">
        <f t="shared" si="15"/>
        <v>0</v>
      </c>
      <c r="AD50" s="35">
        <v>5</v>
      </c>
      <c r="AE50" s="32">
        <f t="shared" si="16"/>
        <v>10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44</v>
      </c>
      <c r="D51" s="35">
        <v>40</v>
      </c>
      <c r="E51" s="32">
        <f t="shared" si="2"/>
        <v>90.909090909090907</v>
      </c>
      <c r="F51" s="35">
        <v>39</v>
      </c>
      <c r="G51" s="32">
        <f t="shared" si="3"/>
        <v>97.5</v>
      </c>
      <c r="H51" s="106">
        <f t="shared" si="0"/>
        <v>40</v>
      </c>
      <c r="I51" s="32">
        <f t="shared" si="4"/>
        <v>100</v>
      </c>
      <c r="J51" s="32">
        <f t="shared" si="5"/>
        <v>90.909090909090907</v>
      </c>
      <c r="K51" s="35">
        <v>35</v>
      </c>
      <c r="L51" s="32">
        <f t="shared" si="6"/>
        <v>87.5</v>
      </c>
      <c r="M51" s="35">
        <v>5</v>
      </c>
      <c r="N51" s="32">
        <f t="shared" si="7"/>
        <v>12.5</v>
      </c>
      <c r="O51" s="35">
        <f t="shared" si="19"/>
        <v>0</v>
      </c>
      <c r="P51" s="32">
        <f t="shared" si="8"/>
        <v>0</v>
      </c>
      <c r="Q51" s="35">
        <v>0</v>
      </c>
      <c r="R51" s="32">
        <f t="shared" si="9"/>
        <v>0</v>
      </c>
      <c r="S51" s="35">
        <v>7</v>
      </c>
      <c r="T51" s="32">
        <f t="shared" si="10"/>
        <v>17.5</v>
      </c>
      <c r="U51" s="35">
        <v>5</v>
      </c>
      <c r="V51" s="32">
        <f t="shared" si="11"/>
        <v>12.5</v>
      </c>
      <c r="W51" s="35">
        <v>0</v>
      </c>
      <c r="X51" s="32">
        <f t="shared" si="12"/>
        <v>0</v>
      </c>
      <c r="Y51" s="35">
        <v>7</v>
      </c>
      <c r="Z51" s="32">
        <f t="shared" si="13"/>
        <v>17.5</v>
      </c>
      <c r="AA51" s="35">
        <v>7</v>
      </c>
      <c r="AB51" s="32">
        <f t="shared" si="14"/>
        <v>17.5</v>
      </c>
      <c r="AC51" s="32">
        <f t="shared" si="15"/>
        <v>100</v>
      </c>
      <c r="AD51" s="35">
        <v>1</v>
      </c>
      <c r="AE51" s="32">
        <f t="shared" si="16"/>
        <v>2.5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68</v>
      </c>
      <c r="D52" s="35">
        <v>66</v>
      </c>
      <c r="E52" s="32">
        <f t="shared" si="2"/>
        <v>97.058823529411768</v>
      </c>
      <c r="F52" s="35">
        <v>53</v>
      </c>
      <c r="G52" s="32">
        <f t="shared" si="3"/>
        <v>80.303030303030297</v>
      </c>
      <c r="H52" s="106">
        <f t="shared" si="0"/>
        <v>64</v>
      </c>
      <c r="I52" s="32">
        <f t="shared" si="4"/>
        <v>96.969696969696969</v>
      </c>
      <c r="J52" s="32">
        <f t="shared" si="5"/>
        <v>94.117647058823522</v>
      </c>
      <c r="K52" s="35">
        <v>48</v>
      </c>
      <c r="L52" s="32">
        <f t="shared" si="6"/>
        <v>72.727272727272734</v>
      </c>
      <c r="M52" s="35">
        <v>16</v>
      </c>
      <c r="N52" s="32">
        <f t="shared" si="7"/>
        <v>24.242424242424242</v>
      </c>
      <c r="O52" s="35">
        <f t="shared" si="19"/>
        <v>2</v>
      </c>
      <c r="P52" s="32">
        <f t="shared" si="8"/>
        <v>3.0303030303030303</v>
      </c>
      <c r="Q52" s="35">
        <v>0</v>
      </c>
      <c r="R52" s="32">
        <f t="shared" si="9"/>
        <v>0</v>
      </c>
      <c r="S52" s="35">
        <v>14</v>
      </c>
      <c r="T52" s="32">
        <f t="shared" si="10"/>
        <v>21.212121212121211</v>
      </c>
      <c r="U52" s="35">
        <v>5</v>
      </c>
      <c r="V52" s="32">
        <f t="shared" si="11"/>
        <v>7.5757575757575761</v>
      </c>
      <c r="W52" s="35">
        <v>0</v>
      </c>
      <c r="X52" s="32">
        <f t="shared" si="12"/>
        <v>0</v>
      </c>
      <c r="Y52" s="35">
        <v>5</v>
      </c>
      <c r="Z52" s="32">
        <f t="shared" si="13"/>
        <v>7.5757575757575761</v>
      </c>
      <c r="AA52" s="35">
        <v>1</v>
      </c>
      <c r="AB52" s="32">
        <f t="shared" si="14"/>
        <v>1.5151515151515151</v>
      </c>
      <c r="AC52" s="32">
        <f t="shared" si="15"/>
        <v>20</v>
      </c>
      <c r="AD52" s="35">
        <v>6</v>
      </c>
      <c r="AE52" s="32">
        <f t="shared" si="16"/>
        <v>9.0909090909090917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70</v>
      </c>
      <c r="D53" s="35">
        <v>68</v>
      </c>
      <c r="E53" s="32">
        <f t="shared" si="2"/>
        <v>97.142857142857139</v>
      </c>
      <c r="F53" s="35">
        <v>58</v>
      </c>
      <c r="G53" s="32">
        <f t="shared" si="3"/>
        <v>85.294117647058826</v>
      </c>
      <c r="H53" s="106">
        <f t="shared" si="0"/>
        <v>67</v>
      </c>
      <c r="I53" s="32">
        <f t="shared" si="4"/>
        <v>98.529411764705884</v>
      </c>
      <c r="J53" s="32">
        <f t="shared" si="5"/>
        <v>95.714285714285722</v>
      </c>
      <c r="K53" s="35">
        <v>52</v>
      </c>
      <c r="L53" s="32">
        <f t="shared" si="6"/>
        <v>76.470588235294116</v>
      </c>
      <c r="M53" s="35">
        <v>15</v>
      </c>
      <c r="N53" s="32">
        <f t="shared" si="7"/>
        <v>22.058823529411764</v>
      </c>
      <c r="O53" s="35">
        <f t="shared" si="19"/>
        <v>1</v>
      </c>
      <c r="P53" s="32">
        <f t="shared" si="8"/>
        <v>1.4705882352941175</v>
      </c>
      <c r="Q53" s="35">
        <v>1</v>
      </c>
      <c r="R53" s="32">
        <f t="shared" si="9"/>
        <v>100</v>
      </c>
      <c r="S53" s="35">
        <v>16</v>
      </c>
      <c r="T53" s="32">
        <f t="shared" si="10"/>
        <v>23.52941176470588</v>
      </c>
      <c r="U53" s="35">
        <v>5</v>
      </c>
      <c r="V53" s="32">
        <f t="shared" si="11"/>
        <v>7.3529411764705888</v>
      </c>
      <c r="W53" s="35">
        <v>0</v>
      </c>
      <c r="X53" s="32">
        <f t="shared" si="12"/>
        <v>0</v>
      </c>
      <c r="Y53" s="35">
        <v>10</v>
      </c>
      <c r="Z53" s="32">
        <f t="shared" si="13"/>
        <v>14.705882352941178</v>
      </c>
      <c r="AA53" s="35">
        <v>0</v>
      </c>
      <c r="AB53" s="32">
        <f t="shared" si="14"/>
        <v>0</v>
      </c>
      <c r="AC53" s="32">
        <f t="shared" si="15"/>
        <v>0</v>
      </c>
      <c r="AD53" s="35">
        <v>5</v>
      </c>
      <c r="AE53" s="32">
        <f t="shared" si="16"/>
        <v>7.3529411764705888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15</v>
      </c>
      <c r="D54" s="35">
        <v>15</v>
      </c>
      <c r="E54" s="32">
        <f t="shared" si="2"/>
        <v>100</v>
      </c>
      <c r="F54" s="35">
        <v>14</v>
      </c>
      <c r="G54" s="32">
        <f t="shared" si="3"/>
        <v>93.333333333333329</v>
      </c>
      <c r="H54" s="106">
        <f t="shared" si="0"/>
        <v>12</v>
      </c>
      <c r="I54" s="32">
        <f t="shared" si="4"/>
        <v>80</v>
      </c>
      <c r="J54" s="32">
        <f t="shared" si="5"/>
        <v>80</v>
      </c>
      <c r="K54" s="35">
        <v>12</v>
      </c>
      <c r="L54" s="32">
        <f t="shared" si="6"/>
        <v>80</v>
      </c>
      <c r="M54" s="35">
        <v>0</v>
      </c>
      <c r="N54" s="32">
        <f t="shared" si="7"/>
        <v>0</v>
      </c>
      <c r="O54" s="35">
        <f t="shared" si="19"/>
        <v>3</v>
      </c>
      <c r="P54" s="32">
        <f t="shared" si="8"/>
        <v>20</v>
      </c>
      <c r="Q54" s="35">
        <v>0</v>
      </c>
      <c r="R54" s="32">
        <f t="shared" si="9"/>
        <v>0</v>
      </c>
      <c r="S54" s="35">
        <v>2</v>
      </c>
      <c r="T54" s="32">
        <f t="shared" si="10"/>
        <v>13.333333333333334</v>
      </c>
      <c r="U54" s="35">
        <v>2</v>
      </c>
      <c r="V54" s="32">
        <f t="shared" si="11"/>
        <v>13.333333333333334</v>
      </c>
      <c r="W54" s="35">
        <v>0</v>
      </c>
      <c r="X54" s="32">
        <f t="shared" si="12"/>
        <v>0</v>
      </c>
      <c r="Y54" s="35">
        <v>3</v>
      </c>
      <c r="Z54" s="32">
        <f t="shared" si="13"/>
        <v>20</v>
      </c>
      <c r="AA54" s="35">
        <v>0</v>
      </c>
      <c r="AB54" s="32">
        <f t="shared" si="14"/>
        <v>0</v>
      </c>
      <c r="AC54" s="32">
        <f t="shared" si="15"/>
        <v>0</v>
      </c>
      <c r="AD54" s="35">
        <v>2</v>
      </c>
      <c r="AE54" s="32">
        <f t="shared" si="16"/>
        <v>13.333333333333334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922.6</v>
      </c>
      <c r="D55" s="10">
        <f>SUM(D56:D63)</f>
        <v>902</v>
      </c>
      <c r="E55" s="43">
        <f>IF(C55=0,0,D55/C55*100)</f>
        <v>97.767179709516583</v>
      </c>
      <c r="F55" s="10">
        <f>SUM(F56:F63)</f>
        <v>756</v>
      </c>
      <c r="G55" s="43">
        <f>IF(D55=0,0,F55/D55*100)</f>
        <v>83.813747228381374</v>
      </c>
      <c r="H55" s="61">
        <f>SUM(H56:H63)</f>
        <v>867</v>
      </c>
      <c r="I55" s="43">
        <f>IF(D55=0,0,H55/D55*100)</f>
        <v>96.119733924611978</v>
      </c>
      <c r="J55" s="43">
        <f>IF(C55=0,0,H55/C55*100)</f>
        <v>93.973553002384563</v>
      </c>
      <c r="K55" s="10">
        <f>SUM(K56:K63)</f>
        <v>708</v>
      </c>
      <c r="L55" s="43">
        <f>IF(D55=0,0,K55/D55*100)</f>
        <v>78.492239467849217</v>
      </c>
      <c r="M55" s="10">
        <f>SUM(M56:M63)</f>
        <v>159</v>
      </c>
      <c r="N55" s="43">
        <f>IF(D55=0,0,M55/D55*100)</f>
        <v>17.627494456762747</v>
      </c>
      <c r="O55" s="10">
        <f>SUM(O56:O63)</f>
        <v>35</v>
      </c>
      <c r="P55" s="43">
        <f>IF(D55=0,0,O55/D55*100)</f>
        <v>3.8802660753880267</v>
      </c>
      <c r="Q55" s="10">
        <f>SUM(Q56:Q63)</f>
        <v>3</v>
      </c>
      <c r="R55" s="43">
        <f t="shared" si="9"/>
        <v>8.5714285714285712</v>
      </c>
      <c r="S55" s="10">
        <f>SUM(S56:S63)</f>
        <v>135</v>
      </c>
      <c r="T55" s="43">
        <f>IF(D55=0,0,S55/D55*100)</f>
        <v>14.966740576496672</v>
      </c>
      <c r="U55" s="10">
        <f>SUM(U56:U63)</f>
        <v>73</v>
      </c>
      <c r="V55" s="43">
        <f t="shared" si="11"/>
        <v>8.0931263858093132</v>
      </c>
      <c r="W55" s="10">
        <f>SUM(W56:W63)</f>
        <v>21</v>
      </c>
      <c r="X55" s="43">
        <f>IF(D55=0,0,W55/D55*100)</f>
        <v>2.3281596452328159</v>
      </c>
      <c r="Y55" s="10">
        <f>SUM(Y56:Y63)</f>
        <v>93</v>
      </c>
      <c r="Z55" s="43">
        <f>IF(D55=0,0,Y55/D55*100)</f>
        <v>10.310421286031042</v>
      </c>
      <c r="AA55" s="10">
        <f>SUM(AA56:AA63)</f>
        <v>5</v>
      </c>
      <c r="AB55" s="43">
        <f>IF(D55=0,0,AA55/D55*100)</f>
        <v>0.55432372505543237</v>
      </c>
      <c r="AC55" s="43">
        <f>IF(Y55=0,0,AA55/Y55*100)</f>
        <v>5.376344086021505</v>
      </c>
      <c r="AD55" s="10">
        <f>SUM(AD56:AD63)</f>
        <v>77</v>
      </c>
      <c r="AE55" s="43">
        <f t="shared" si="16"/>
        <v>8.536585365853659</v>
      </c>
      <c r="AF55" s="10">
        <f>SUM(AF56:AF63)</f>
        <v>1</v>
      </c>
      <c r="AG55" s="43">
        <f>IF(D55=0,0,AF55/D55*100)</f>
        <v>0.11086474501108648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12</v>
      </c>
      <c r="D56" s="35">
        <v>11</v>
      </c>
      <c r="E56" s="32">
        <f t="shared" si="2"/>
        <v>91.666666666666657</v>
      </c>
      <c r="F56" s="35">
        <v>7</v>
      </c>
      <c r="G56" s="32">
        <f t="shared" si="3"/>
        <v>63.636363636363633</v>
      </c>
      <c r="H56" s="106">
        <f t="shared" si="0"/>
        <v>11</v>
      </c>
      <c r="I56" s="32">
        <f t="shared" si="4"/>
        <v>100</v>
      </c>
      <c r="J56" s="32">
        <f t="shared" si="5"/>
        <v>91.666666666666657</v>
      </c>
      <c r="K56" s="35">
        <v>10</v>
      </c>
      <c r="L56" s="32">
        <f t="shared" si="6"/>
        <v>90.909090909090907</v>
      </c>
      <c r="M56" s="35">
        <v>1</v>
      </c>
      <c r="N56" s="32">
        <f t="shared" si="7"/>
        <v>9.0909090909090917</v>
      </c>
      <c r="O56" s="35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3</v>
      </c>
      <c r="T56" s="32">
        <f t="shared" si="10"/>
        <v>27.27272727272727</v>
      </c>
      <c r="U56" s="35">
        <v>2</v>
      </c>
      <c r="V56" s="32">
        <f t="shared" si="11"/>
        <v>18.181818181818183</v>
      </c>
      <c r="W56" s="35">
        <v>0</v>
      </c>
      <c r="X56" s="32">
        <f t="shared" si="12"/>
        <v>0</v>
      </c>
      <c r="Y56" s="35">
        <v>1</v>
      </c>
      <c r="Z56" s="32">
        <f t="shared" si="13"/>
        <v>9.0909090909090917</v>
      </c>
      <c r="AA56" s="35">
        <v>0</v>
      </c>
      <c r="AB56" s="32">
        <f t="shared" si="14"/>
        <v>0</v>
      </c>
      <c r="AC56" s="32">
        <f t="shared" si="15"/>
        <v>0</v>
      </c>
      <c r="AD56" s="35">
        <v>1</v>
      </c>
      <c r="AE56" s="32">
        <f t="shared" si="16"/>
        <v>9.0909090909090917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2</v>
      </c>
      <c r="D57" s="35">
        <v>2</v>
      </c>
      <c r="E57" s="32">
        <f t="shared" si="2"/>
        <v>100</v>
      </c>
      <c r="F57" s="35">
        <v>18</v>
      </c>
      <c r="G57" s="32">
        <f t="shared" si="3"/>
        <v>900</v>
      </c>
      <c r="H57" s="106">
        <f t="shared" si="0"/>
        <v>2</v>
      </c>
      <c r="I57" s="32">
        <f t="shared" si="4"/>
        <v>100</v>
      </c>
      <c r="J57" s="32">
        <f t="shared" si="5"/>
        <v>100</v>
      </c>
      <c r="K57" s="35">
        <v>2</v>
      </c>
      <c r="L57" s="32">
        <f t="shared" si="6"/>
        <v>100</v>
      </c>
      <c r="M57" s="35">
        <v>0</v>
      </c>
      <c r="N57" s="32">
        <f t="shared" si="7"/>
        <v>0</v>
      </c>
      <c r="O57" s="35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0</v>
      </c>
      <c r="V57" s="32">
        <f t="shared" si="11"/>
        <v>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82</v>
      </c>
      <c r="D58" s="35">
        <v>81</v>
      </c>
      <c r="E58" s="32">
        <f t="shared" si="2"/>
        <v>98.780487804878049</v>
      </c>
      <c r="F58" s="35">
        <v>65</v>
      </c>
      <c r="G58" s="32">
        <f t="shared" si="3"/>
        <v>80.246913580246911</v>
      </c>
      <c r="H58" s="106">
        <f t="shared" si="0"/>
        <v>81</v>
      </c>
      <c r="I58" s="32">
        <f t="shared" si="4"/>
        <v>100</v>
      </c>
      <c r="J58" s="32">
        <f t="shared" si="5"/>
        <v>98.780487804878049</v>
      </c>
      <c r="K58" s="35">
        <v>71</v>
      </c>
      <c r="L58" s="32">
        <f t="shared" si="6"/>
        <v>87.654320987654316</v>
      </c>
      <c r="M58" s="35">
        <v>10</v>
      </c>
      <c r="N58" s="32">
        <f t="shared" si="7"/>
        <v>12.345679012345679</v>
      </c>
      <c r="O58" s="35">
        <f t="shared" si="20"/>
        <v>0</v>
      </c>
      <c r="P58" s="32">
        <f t="shared" si="8"/>
        <v>0</v>
      </c>
      <c r="Q58" s="35">
        <v>0</v>
      </c>
      <c r="R58" s="32">
        <f t="shared" si="9"/>
        <v>0</v>
      </c>
      <c r="S58" s="35">
        <v>14</v>
      </c>
      <c r="T58" s="32">
        <f t="shared" si="10"/>
        <v>17.283950617283949</v>
      </c>
      <c r="U58" s="35">
        <v>5</v>
      </c>
      <c r="V58" s="32">
        <f t="shared" si="11"/>
        <v>6.1728395061728394</v>
      </c>
      <c r="W58" s="35">
        <v>12</v>
      </c>
      <c r="X58" s="32">
        <f t="shared" si="12"/>
        <v>14.814814814814813</v>
      </c>
      <c r="Y58" s="35">
        <v>26</v>
      </c>
      <c r="Z58" s="32">
        <f t="shared" si="13"/>
        <v>32.098765432098766</v>
      </c>
      <c r="AA58" s="35">
        <v>0</v>
      </c>
      <c r="AB58" s="32">
        <f t="shared" si="14"/>
        <v>0</v>
      </c>
      <c r="AC58" s="32">
        <f t="shared" si="15"/>
        <v>0</v>
      </c>
      <c r="AD58" s="35">
        <v>2</v>
      </c>
      <c r="AE58" s="32">
        <f t="shared" si="16"/>
        <v>2.4691358024691357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8.5</v>
      </c>
      <c r="D59" s="35">
        <v>8</v>
      </c>
      <c r="E59" s="32">
        <f t="shared" si="2"/>
        <v>94.117647058823522</v>
      </c>
      <c r="F59" s="35">
        <v>8</v>
      </c>
      <c r="G59" s="32">
        <f t="shared" si="3"/>
        <v>100</v>
      </c>
      <c r="H59" s="106">
        <f t="shared" si="0"/>
        <v>4</v>
      </c>
      <c r="I59" s="32">
        <f t="shared" si="4"/>
        <v>50</v>
      </c>
      <c r="J59" s="32">
        <f t="shared" si="5"/>
        <v>47.058823529411761</v>
      </c>
      <c r="K59" s="35">
        <v>4</v>
      </c>
      <c r="L59" s="32">
        <f t="shared" si="6"/>
        <v>50</v>
      </c>
      <c r="M59" s="35">
        <v>0</v>
      </c>
      <c r="N59" s="32">
        <f t="shared" si="7"/>
        <v>0</v>
      </c>
      <c r="O59" s="35">
        <f t="shared" si="20"/>
        <v>4</v>
      </c>
      <c r="P59" s="32">
        <f t="shared" si="8"/>
        <v>50</v>
      </c>
      <c r="Q59" s="35">
        <v>0</v>
      </c>
      <c r="R59" s="32">
        <f t="shared" si="9"/>
        <v>0</v>
      </c>
      <c r="S59" s="35">
        <v>1</v>
      </c>
      <c r="T59" s="32">
        <f t="shared" si="10"/>
        <v>12.5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2</v>
      </c>
      <c r="Z59" s="32">
        <f t="shared" si="13"/>
        <v>25</v>
      </c>
      <c r="AA59" s="35">
        <v>0</v>
      </c>
      <c r="AB59" s="32">
        <f t="shared" si="14"/>
        <v>0</v>
      </c>
      <c r="AC59" s="32">
        <f t="shared" si="15"/>
        <v>0</v>
      </c>
      <c r="AD59" s="35">
        <v>2</v>
      </c>
      <c r="AE59" s="32">
        <f t="shared" si="16"/>
        <v>25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501.1</v>
      </c>
      <c r="D60" s="35">
        <v>497</v>
      </c>
      <c r="E60" s="32">
        <f t="shared" si="2"/>
        <v>99.18180003991219</v>
      </c>
      <c r="F60" s="35">
        <v>417</v>
      </c>
      <c r="G60" s="32">
        <f t="shared" si="3"/>
        <v>83.903420523138834</v>
      </c>
      <c r="H60" s="106">
        <f t="shared" si="0"/>
        <v>467</v>
      </c>
      <c r="I60" s="32">
        <f t="shared" si="4"/>
        <v>93.963782696177063</v>
      </c>
      <c r="J60" s="32">
        <f t="shared" si="5"/>
        <v>93.194971063659949</v>
      </c>
      <c r="K60" s="35">
        <v>385</v>
      </c>
      <c r="L60" s="32">
        <f t="shared" si="6"/>
        <v>77.464788732394368</v>
      </c>
      <c r="M60" s="35">
        <v>82</v>
      </c>
      <c r="N60" s="32">
        <f t="shared" si="7"/>
        <v>16.498993963782695</v>
      </c>
      <c r="O60" s="35">
        <f t="shared" si="20"/>
        <v>30</v>
      </c>
      <c r="P60" s="32">
        <f t="shared" si="8"/>
        <v>6.0362173038229372</v>
      </c>
      <c r="Q60" s="35">
        <v>2</v>
      </c>
      <c r="R60" s="32">
        <f t="shared" si="9"/>
        <v>6.666666666666667</v>
      </c>
      <c r="S60" s="35">
        <v>67</v>
      </c>
      <c r="T60" s="32">
        <f t="shared" si="10"/>
        <v>13.480885311871226</v>
      </c>
      <c r="U60" s="35">
        <v>35</v>
      </c>
      <c r="V60" s="32">
        <f t="shared" si="11"/>
        <v>7.042253521126761</v>
      </c>
      <c r="W60" s="35">
        <v>4</v>
      </c>
      <c r="X60" s="32">
        <f t="shared" si="12"/>
        <v>0.8048289738430584</v>
      </c>
      <c r="Y60" s="35">
        <v>40</v>
      </c>
      <c r="Z60" s="32">
        <f t="shared" si="13"/>
        <v>8.0482897384305829</v>
      </c>
      <c r="AA60" s="35">
        <v>5</v>
      </c>
      <c r="AB60" s="32">
        <f t="shared" si="14"/>
        <v>1.0060362173038229</v>
      </c>
      <c r="AC60" s="32">
        <f t="shared" si="15"/>
        <v>12.5</v>
      </c>
      <c r="AD60" s="35">
        <v>50</v>
      </c>
      <c r="AE60" s="32">
        <f t="shared" si="16"/>
        <v>10.06036217303823</v>
      </c>
      <c r="AF60" s="35">
        <v>1</v>
      </c>
      <c r="AG60" s="32">
        <f t="shared" si="17"/>
        <v>0.2012072434607646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27</v>
      </c>
      <c r="D61" s="35">
        <v>27</v>
      </c>
      <c r="E61" s="32">
        <f t="shared" si="2"/>
        <v>100</v>
      </c>
      <c r="F61" s="35">
        <v>22</v>
      </c>
      <c r="G61" s="32">
        <f t="shared" si="3"/>
        <v>81.481481481481481</v>
      </c>
      <c r="H61" s="106">
        <f t="shared" si="0"/>
        <v>27</v>
      </c>
      <c r="I61" s="32">
        <f t="shared" si="4"/>
        <v>100</v>
      </c>
      <c r="J61" s="32">
        <f t="shared" si="5"/>
        <v>100</v>
      </c>
      <c r="K61" s="35">
        <v>22</v>
      </c>
      <c r="L61" s="32">
        <f t="shared" si="6"/>
        <v>81.481481481481481</v>
      </c>
      <c r="M61" s="35">
        <v>5</v>
      </c>
      <c r="N61" s="32">
        <f t="shared" si="7"/>
        <v>18.518518518518519</v>
      </c>
      <c r="O61" s="35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4</v>
      </c>
      <c r="T61" s="32">
        <f t="shared" si="10"/>
        <v>14.814814814814813</v>
      </c>
      <c r="U61" s="35">
        <v>1</v>
      </c>
      <c r="V61" s="32">
        <f t="shared" si="11"/>
        <v>3.7037037037037033</v>
      </c>
      <c r="W61" s="35">
        <v>0</v>
      </c>
      <c r="X61" s="32">
        <f t="shared" si="12"/>
        <v>0</v>
      </c>
      <c r="Y61" s="35">
        <v>2</v>
      </c>
      <c r="Z61" s="32">
        <f t="shared" si="13"/>
        <v>7.4074074074074066</v>
      </c>
      <c r="AA61" s="35">
        <v>0</v>
      </c>
      <c r="AB61" s="32">
        <f t="shared" si="14"/>
        <v>0</v>
      </c>
      <c r="AC61" s="32">
        <f t="shared" si="15"/>
        <v>0</v>
      </c>
      <c r="AD61" s="35">
        <v>0</v>
      </c>
      <c r="AE61" s="32">
        <f t="shared" si="16"/>
        <v>0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112</v>
      </c>
      <c r="D62" s="35">
        <v>106</v>
      </c>
      <c r="E62" s="32">
        <f t="shared" si="2"/>
        <v>94.642857142857139</v>
      </c>
      <c r="F62" s="35">
        <v>86</v>
      </c>
      <c r="G62" s="32">
        <f t="shared" si="3"/>
        <v>81.132075471698116</v>
      </c>
      <c r="H62" s="106">
        <f t="shared" si="0"/>
        <v>105</v>
      </c>
      <c r="I62" s="32">
        <f t="shared" si="4"/>
        <v>99.056603773584911</v>
      </c>
      <c r="J62" s="32">
        <f t="shared" si="5"/>
        <v>93.75</v>
      </c>
      <c r="K62" s="35">
        <v>76</v>
      </c>
      <c r="L62" s="32">
        <f t="shared" si="6"/>
        <v>71.698113207547166</v>
      </c>
      <c r="M62" s="35">
        <v>29</v>
      </c>
      <c r="N62" s="32">
        <f t="shared" si="7"/>
        <v>27.358490566037734</v>
      </c>
      <c r="O62" s="35">
        <f t="shared" si="20"/>
        <v>1</v>
      </c>
      <c r="P62" s="32">
        <f t="shared" si="8"/>
        <v>0.94339622641509435</v>
      </c>
      <c r="Q62" s="35">
        <v>0</v>
      </c>
      <c r="R62" s="32">
        <f t="shared" si="9"/>
        <v>0</v>
      </c>
      <c r="S62" s="35">
        <v>20</v>
      </c>
      <c r="T62" s="32">
        <f t="shared" si="10"/>
        <v>18.867924528301888</v>
      </c>
      <c r="U62" s="35">
        <v>13</v>
      </c>
      <c r="V62" s="32">
        <f t="shared" si="11"/>
        <v>12.264150943396226</v>
      </c>
      <c r="W62" s="35">
        <v>1</v>
      </c>
      <c r="X62" s="32">
        <f t="shared" si="12"/>
        <v>0.94339622641509435</v>
      </c>
      <c r="Y62" s="35">
        <v>8</v>
      </c>
      <c r="Z62" s="32">
        <f t="shared" si="13"/>
        <v>7.5471698113207548</v>
      </c>
      <c r="AA62" s="35">
        <v>0</v>
      </c>
      <c r="AB62" s="32">
        <f t="shared" si="14"/>
        <v>0</v>
      </c>
      <c r="AC62" s="32">
        <f t="shared" si="15"/>
        <v>0</v>
      </c>
      <c r="AD62" s="35">
        <v>11</v>
      </c>
      <c r="AE62" s="32">
        <f t="shared" si="16"/>
        <v>10.377358490566039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178</v>
      </c>
      <c r="D63" s="35">
        <v>170</v>
      </c>
      <c r="E63" s="32">
        <f t="shared" si="2"/>
        <v>95.50561797752809</v>
      </c>
      <c r="F63" s="35">
        <v>133</v>
      </c>
      <c r="G63" s="32">
        <f t="shared" si="3"/>
        <v>78.235294117647058</v>
      </c>
      <c r="H63" s="106">
        <f t="shared" si="0"/>
        <v>170</v>
      </c>
      <c r="I63" s="32">
        <f t="shared" si="4"/>
        <v>100</v>
      </c>
      <c r="J63" s="32">
        <f t="shared" si="5"/>
        <v>95.50561797752809</v>
      </c>
      <c r="K63" s="35">
        <v>138</v>
      </c>
      <c r="L63" s="32">
        <f t="shared" si="6"/>
        <v>81.17647058823529</v>
      </c>
      <c r="M63" s="35">
        <v>32</v>
      </c>
      <c r="N63" s="32">
        <f t="shared" si="7"/>
        <v>18.823529411764707</v>
      </c>
      <c r="O63" s="35">
        <f t="shared" si="20"/>
        <v>0</v>
      </c>
      <c r="P63" s="32">
        <f t="shared" si="8"/>
        <v>0</v>
      </c>
      <c r="Q63" s="35">
        <v>1</v>
      </c>
      <c r="R63" s="32">
        <f t="shared" si="9"/>
        <v>0</v>
      </c>
      <c r="S63" s="35">
        <v>26</v>
      </c>
      <c r="T63" s="32">
        <f t="shared" si="10"/>
        <v>15.294117647058824</v>
      </c>
      <c r="U63" s="35">
        <v>17</v>
      </c>
      <c r="V63" s="32">
        <f t="shared" si="11"/>
        <v>10</v>
      </c>
      <c r="W63" s="35">
        <v>4</v>
      </c>
      <c r="X63" s="32">
        <f t="shared" si="12"/>
        <v>2.3529411764705883</v>
      </c>
      <c r="Y63" s="35">
        <v>14</v>
      </c>
      <c r="Z63" s="32">
        <f t="shared" si="13"/>
        <v>8.235294117647058</v>
      </c>
      <c r="AA63" s="35">
        <v>0</v>
      </c>
      <c r="AB63" s="32">
        <f t="shared" si="14"/>
        <v>0</v>
      </c>
      <c r="AC63" s="32">
        <f t="shared" si="15"/>
        <v>0</v>
      </c>
      <c r="AD63" s="35">
        <v>11</v>
      </c>
      <c r="AE63" s="32">
        <f t="shared" si="16"/>
        <v>6.4705882352941186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267</v>
      </c>
      <c r="D64" s="10">
        <f>SUM(D65:D71)</f>
        <v>244</v>
      </c>
      <c r="E64" s="43">
        <f>IF(C64=0,0,D64/C64*100)</f>
        <v>91.385767790262179</v>
      </c>
      <c r="F64" s="10">
        <f>SUM(F65:F71)</f>
        <v>185</v>
      </c>
      <c r="G64" s="43">
        <f>IF(D64=0,0,F64/D64*100)</f>
        <v>75.819672131147541</v>
      </c>
      <c r="H64" s="61">
        <f>SUM(H65:H71)</f>
        <v>242</v>
      </c>
      <c r="I64" s="43">
        <f>IF(D64=0,0,H64/D64*100)</f>
        <v>99.180327868852459</v>
      </c>
      <c r="J64" s="43">
        <f>IF(C64=0,0,H64/C64*100)</f>
        <v>90.636704119850179</v>
      </c>
      <c r="K64" s="10">
        <f>SUM(K65:K71)</f>
        <v>170</v>
      </c>
      <c r="L64" s="43">
        <f>IF(D64=0,0,K64/D64*100)</f>
        <v>69.672131147540981</v>
      </c>
      <c r="M64" s="10">
        <f>SUM(M65:M71)</f>
        <v>72</v>
      </c>
      <c r="N64" s="43">
        <f>IF(D64=0,0,M64/D64*100)</f>
        <v>29.508196721311474</v>
      </c>
      <c r="O64" s="10">
        <f>SUM(O65:O71)</f>
        <v>2</v>
      </c>
      <c r="P64" s="43">
        <f>IF(D64=0,0,O64/D64*100)</f>
        <v>0.81967213114754101</v>
      </c>
      <c r="Q64" s="10">
        <f>SUM(Q65:Q71)</f>
        <v>2</v>
      </c>
      <c r="R64" s="43">
        <f t="shared" si="9"/>
        <v>100</v>
      </c>
      <c r="S64" s="10">
        <f>SUM(S65:S71)</f>
        <v>67</v>
      </c>
      <c r="T64" s="43">
        <f>IF(D64=0,0,S64/D64*100)</f>
        <v>27.459016393442624</v>
      </c>
      <c r="U64" s="10">
        <f>SUM(U65:U71)</f>
        <v>33</v>
      </c>
      <c r="V64" s="43">
        <f t="shared" si="11"/>
        <v>13.524590163934427</v>
      </c>
      <c r="W64" s="10">
        <f>SUM(W65:W71)</f>
        <v>5</v>
      </c>
      <c r="X64" s="43">
        <f>IF(D64=0,0,W64/D64*100)</f>
        <v>2.0491803278688523</v>
      </c>
      <c r="Y64" s="10">
        <f>SUM(Y65:Y71)</f>
        <v>32</v>
      </c>
      <c r="Z64" s="43">
        <f>IF(D64=0,0,Y64/D64*100)</f>
        <v>13.114754098360656</v>
      </c>
      <c r="AA64" s="10">
        <f>SUM(AA65:AA71)</f>
        <v>5</v>
      </c>
      <c r="AB64" s="43">
        <f>IF(D64=0,0,AA64/D64*100)</f>
        <v>2.0491803278688523</v>
      </c>
      <c r="AC64" s="43">
        <f>IF(Y64=0,0,AA64/Y64*100)</f>
        <v>15.625</v>
      </c>
      <c r="AD64" s="10">
        <f>SUM(AD65:AD71)</f>
        <v>16</v>
      </c>
      <c r="AE64" s="43">
        <f t="shared" si="16"/>
        <v>6.557377049180328</v>
      </c>
      <c r="AF64" s="10">
        <f>SUM(AF65:AF71)</f>
        <v>4</v>
      </c>
      <c r="AG64" s="43">
        <f>IF(D64=0,0,AF64/D64*100)</f>
        <v>1.639344262295082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2</v>
      </c>
      <c r="D65" s="35">
        <v>2</v>
      </c>
      <c r="E65" s="32">
        <f t="shared" si="2"/>
        <v>100</v>
      </c>
      <c r="F65" s="35">
        <v>1</v>
      </c>
      <c r="G65" s="32">
        <f t="shared" si="3"/>
        <v>50</v>
      </c>
      <c r="H65" s="106">
        <f t="shared" si="0"/>
        <v>2</v>
      </c>
      <c r="I65" s="32">
        <f t="shared" si="4"/>
        <v>100</v>
      </c>
      <c r="J65" s="32">
        <f t="shared" si="5"/>
        <v>100</v>
      </c>
      <c r="K65" s="35">
        <v>2</v>
      </c>
      <c r="L65" s="32">
        <f t="shared" si="6"/>
        <v>100</v>
      </c>
      <c r="M65" s="35">
        <v>0</v>
      </c>
      <c r="N65" s="32">
        <f t="shared" si="7"/>
        <v>0</v>
      </c>
      <c r="O65" s="35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1</v>
      </c>
      <c r="T65" s="32">
        <f t="shared" si="10"/>
        <v>50</v>
      </c>
      <c r="U65" s="35">
        <v>1</v>
      </c>
      <c r="V65" s="32">
        <f t="shared" si="11"/>
        <v>50</v>
      </c>
      <c r="W65" s="35">
        <v>0</v>
      </c>
      <c r="X65" s="32">
        <f t="shared" si="12"/>
        <v>0</v>
      </c>
      <c r="Y65" s="35">
        <v>1</v>
      </c>
      <c r="Z65" s="32">
        <f t="shared" si="13"/>
        <v>50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12</v>
      </c>
      <c r="D66" s="35">
        <v>12</v>
      </c>
      <c r="E66" s="32">
        <f t="shared" si="2"/>
        <v>100</v>
      </c>
      <c r="F66" s="35">
        <v>8</v>
      </c>
      <c r="G66" s="32">
        <f t="shared" si="3"/>
        <v>66.666666666666657</v>
      </c>
      <c r="H66" s="106">
        <f t="shared" si="0"/>
        <v>11</v>
      </c>
      <c r="I66" s="32">
        <f t="shared" si="4"/>
        <v>91.666666666666657</v>
      </c>
      <c r="J66" s="32">
        <f t="shared" si="5"/>
        <v>91.666666666666657</v>
      </c>
      <c r="K66" s="35">
        <v>7</v>
      </c>
      <c r="L66" s="32">
        <f t="shared" si="6"/>
        <v>58.333333333333336</v>
      </c>
      <c r="M66" s="35">
        <v>4</v>
      </c>
      <c r="N66" s="32">
        <f t="shared" si="7"/>
        <v>33.333333333333329</v>
      </c>
      <c r="O66" s="35">
        <f t="shared" si="21"/>
        <v>1</v>
      </c>
      <c r="P66" s="32">
        <f t="shared" si="8"/>
        <v>8.3333333333333321</v>
      </c>
      <c r="Q66" s="35">
        <v>1</v>
      </c>
      <c r="R66" s="32">
        <f t="shared" si="9"/>
        <v>100</v>
      </c>
      <c r="S66" s="35">
        <v>4</v>
      </c>
      <c r="T66" s="32">
        <f t="shared" si="10"/>
        <v>33.333333333333329</v>
      </c>
      <c r="U66" s="35">
        <v>1</v>
      </c>
      <c r="V66" s="32">
        <f t="shared" si="11"/>
        <v>8.3333333333333321</v>
      </c>
      <c r="W66" s="35">
        <v>3</v>
      </c>
      <c r="X66" s="32">
        <f t="shared" si="12"/>
        <v>25</v>
      </c>
      <c r="Y66" s="35">
        <v>1</v>
      </c>
      <c r="Z66" s="32">
        <f t="shared" si="13"/>
        <v>8.3333333333333321</v>
      </c>
      <c r="AA66" s="35">
        <v>1</v>
      </c>
      <c r="AB66" s="32">
        <f t="shared" si="14"/>
        <v>8.3333333333333321</v>
      </c>
      <c r="AC66" s="32">
        <f t="shared" si="15"/>
        <v>100</v>
      </c>
      <c r="AD66" s="35">
        <v>1</v>
      </c>
      <c r="AE66" s="32">
        <f t="shared" si="16"/>
        <v>8.3333333333333321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40</v>
      </c>
      <c r="D67" s="35">
        <v>24</v>
      </c>
      <c r="E67" s="32">
        <f t="shared" si="2"/>
        <v>60</v>
      </c>
      <c r="F67" s="35">
        <v>2</v>
      </c>
      <c r="G67" s="32">
        <f t="shared" si="3"/>
        <v>8.3333333333333321</v>
      </c>
      <c r="H67" s="106">
        <f t="shared" si="0"/>
        <v>24</v>
      </c>
      <c r="I67" s="32">
        <f t="shared" si="4"/>
        <v>100</v>
      </c>
      <c r="J67" s="32">
        <f t="shared" si="5"/>
        <v>60</v>
      </c>
      <c r="K67" s="35">
        <v>15</v>
      </c>
      <c r="L67" s="32">
        <f t="shared" si="6"/>
        <v>62.5</v>
      </c>
      <c r="M67" s="35">
        <v>9</v>
      </c>
      <c r="N67" s="32">
        <f t="shared" si="7"/>
        <v>37.5</v>
      </c>
      <c r="O67" s="35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1</v>
      </c>
      <c r="T67" s="32">
        <f t="shared" si="10"/>
        <v>4.1666666666666661</v>
      </c>
      <c r="U67" s="35">
        <v>0</v>
      </c>
      <c r="V67" s="32">
        <f t="shared" si="11"/>
        <v>0</v>
      </c>
      <c r="W67" s="35">
        <v>0</v>
      </c>
      <c r="X67" s="32">
        <f t="shared" si="12"/>
        <v>0</v>
      </c>
      <c r="Y67" s="35">
        <v>1</v>
      </c>
      <c r="Z67" s="32">
        <f t="shared" si="13"/>
        <v>4.1666666666666661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19</v>
      </c>
      <c r="D68" s="35">
        <v>19</v>
      </c>
      <c r="E68" s="32">
        <f t="shared" si="2"/>
        <v>100</v>
      </c>
      <c r="F68" s="35">
        <v>17</v>
      </c>
      <c r="G68" s="32">
        <f t="shared" si="3"/>
        <v>89.473684210526315</v>
      </c>
      <c r="H68" s="106">
        <f t="shared" si="0"/>
        <v>19</v>
      </c>
      <c r="I68" s="32">
        <f t="shared" si="4"/>
        <v>100</v>
      </c>
      <c r="J68" s="32">
        <f t="shared" si="5"/>
        <v>100</v>
      </c>
      <c r="K68" s="35">
        <v>10</v>
      </c>
      <c r="L68" s="32">
        <f t="shared" si="6"/>
        <v>52.631578947368418</v>
      </c>
      <c r="M68" s="35">
        <v>9</v>
      </c>
      <c r="N68" s="32">
        <f t="shared" si="7"/>
        <v>47.368421052631575</v>
      </c>
      <c r="O68" s="35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3</v>
      </c>
      <c r="T68" s="32">
        <f t="shared" si="10"/>
        <v>15.789473684210526</v>
      </c>
      <c r="U68" s="35">
        <v>8</v>
      </c>
      <c r="V68" s="32">
        <f t="shared" si="11"/>
        <v>42.105263157894733</v>
      </c>
      <c r="W68" s="35">
        <v>1</v>
      </c>
      <c r="X68" s="32">
        <f t="shared" si="12"/>
        <v>5.2631578947368416</v>
      </c>
      <c r="Y68" s="35">
        <v>1</v>
      </c>
      <c r="Z68" s="32">
        <f t="shared" si="13"/>
        <v>5.2631578947368416</v>
      </c>
      <c r="AA68" s="35">
        <v>0</v>
      </c>
      <c r="AB68" s="32">
        <f t="shared" si="14"/>
        <v>0</v>
      </c>
      <c r="AC68" s="32">
        <f t="shared" si="15"/>
        <v>0</v>
      </c>
      <c r="AD68" s="35">
        <v>1</v>
      </c>
      <c r="AE68" s="32">
        <f t="shared" si="16"/>
        <v>5.2631578947368416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0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0</v>
      </c>
      <c r="I69" s="32">
        <f t="shared" si="4"/>
        <v>0</v>
      </c>
      <c r="J69" s="32">
        <f t="shared" si="5"/>
        <v>0</v>
      </c>
      <c r="K69" s="35">
        <v>0</v>
      </c>
      <c r="L69" s="32">
        <f t="shared" si="6"/>
        <v>0</v>
      </c>
      <c r="M69" s="35">
        <v>0</v>
      </c>
      <c r="N69" s="32">
        <f t="shared" si="7"/>
        <v>0</v>
      </c>
      <c r="O69" s="35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0</v>
      </c>
      <c r="T69" s="32">
        <f t="shared" si="10"/>
        <v>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0</v>
      </c>
      <c r="D70" s="35">
        <v>0</v>
      </c>
      <c r="E70" s="32">
        <f t="shared" si="2"/>
        <v>0</v>
      </c>
      <c r="F70" s="35">
        <v>0</v>
      </c>
      <c r="G70" s="32">
        <f t="shared" si="3"/>
        <v>0</v>
      </c>
      <c r="H70" s="106">
        <f t="shared" si="0"/>
        <v>0</v>
      </c>
      <c r="I70" s="32">
        <f t="shared" si="4"/>
        <v>0</v>
      </c>
      <c r="J70" s="32">
        <f t="shared" si="5"/>
        <v>0</v>
      </c>
      <c r="K70" s="35">
        <v>0</v>
      </c>
      <c r="L70" s="32">
        <f t="shared" si="6"/>
        <v>0</v>
      </c>
      <c r="M70" s="35">
        <v>0</v>
      </c>
      <c r="N70" s="32">
        <f t="shared" si="7"/>
        <v>0</v>
      </c>
      <c r="O70" s="35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194</v>
      </c>
      <c r="D71" s="35">
        <v>187</v>
      </c>
      <c r="E71" s="32">
        <f t="shared" si="2"/>
        <v>96.391752577319593</v>
      </c>
      <c r="F71" s="35">
        <v>157</v>
      </c>
      <c r="G71" s="32">
        <f t="shared" si="3"/>
        <v>83.957219251336895</v>
      </c>
      <c r="H71" s="106">
        <f t="shared" si="0"/>
        <v>186</v>
      </c>
      <c r="I71" s="32">
        <f t="shared" si="4"/>
        <v>99.465240641711233</v>
      </c>
      <c r="J71" s="32">
        <f t="shared" si="5"/>
        <v>95.876288659793815</v>
      </c>
      <c r="K71" s="35">
        <v>136</v>
      </c>
      <c r="L71" s="32">
        <f t="shared" si="6"/>
        <v>72.727272727272734</v>
      </c>
      <c r="M71" s="35">
        <v>50</v>
      </c>
      <c r="N71" s="32">
        <f t="shared" si="7"/>
        <v>26.737967914438503</v>
      </c>
      <c r="O71" s="35">
        <f t="shared" si="21"/>
        <v>1</v>
      </c>
      <c r="P71" s="32">
        <f t="shared" si="8"/>
        <v>0.53475935828876997</v>
      </c>
      <c r="Q71" s="35">
        <v>1</v>
      </c>
      <c r="R71" s="32">
        <f t="shared" si="9"/>
        <v>100</v>
      </c>
      <c r="S71" s="35">
        <v>58</v>
      </c>
      <c r="T71" s="32">
        <f t="shared" si="10"/>
        <v>31.016042780748666</v>
      </c>
      <c r="U71" s="35">
        <v>23</v>
      </c>
      <c r="V71" s="32">
        <f t="shared" si="11"/>
        <v>12.299465240641712</v>
      </c>
      <c r="W71" s="35">
        <v>1</v>
      </c>
      <c r="X71" s="32">
        <f t="shared" si="12"/>
        <v>0.53475935828876997</v>
      </c>
      <c r="Y71" s="35">
        <v>28</v>
      </c>
      <c r="Z71" s="32">
        <f t="shared" si="13"/>
        <v>14.973262032085561</v>
      </c>
      <c r="AA71" s="35">
        <v>4</v>
      </c>
      <c r="AB71" s="32">
        <f t="shared" si="14"/>
        <v>2.1390374331550799</v>
      </c>
      <c r="AC71" s="32">
        <f t="shared" si="15"/>
        <v>14.285714285714285</v>
      </c>
      <c r="AD71" s="35">
        <v>14</v>
      </c>
      <c r="AE71" s="32">
        <f t="shared" si="16"/>
        <v>7.4866310160427805</v>
      </c>
      <c r="AF71" s="35">
        <v>4</v>
      </c>
      <c r="AG71" s="32">
        <f t="shared" si="17"/>
        <v>2.1390374331550799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299</v>
      </c>
      <c r="D72" s="10">
        <f>SUM(D73:D78)</f>
        <v>272</v>
      </c>
      <c r="E72" s="43">
        <f t="shared" si="2"/>
        <v>90.969899665551836</v>
      </c>
      <c r="F72" s="10">
        <f>SUM(F73:F78)</f>
        <v>241</v>
      </c>
      <c r="G72" s="43">
        <f t="shared" si="3"/>
        <v>88.60294117647058</v>
      </c>
      <c r="H72" s="61">
        <f>SUM(H73:H78)</f>
        <v>264</v>
      </c>
      <c r="I72" s="43">
        <f>IF(D72=0,0,H72/D72*100)</f>
        <v>97.058823529411768</v>
      </c>
      <c r="J72" s="43">
        <f>IF(C72=0,0,H72/C72*100)</f>
        <v>88.294314381270894</v>
      </c>
      <c r="K72" s="10">
        <f>SUM(K73:K78)</f>
        <v>220</v>
      </c>
      <c r="L72" s="43">
        <f t="shared" si="6"/>
        <v>80.882352941176478</v>
      </c>
      <c r="M72" s="10">
        <f>SUM(M73:M78)</f>
        <v>44</v>
      </c>
      <c r="N72" s="43">
        <f>IF(D72=0,0,M72/D72*100)</f>
        <v>16.176470588235293</v>
      </c>
      <c r="O72" s="10">
        <f>SUM(O73:O78)</f>
        <v>8</v>
      </c>
      <c r="P72" s="43">
        <f>IF(D72=0,0,O72/D72*100)</f>
        <v>2.9411764705882351</v>
      </c>
      <c r="Q72" s="10">
        <f>SUM(Q73:Q78)</f>
        <v>0</v>
      </c>
      <c r="R72" s="43">
        <f t="shared" si="9"/>
        <v>0</v>
      </c>
      <c r="S72" s="10">
        <f>SUM(S73:S78)</f>
        <v>38</v>
      </c>
      <c r="T72" s="43">
        <f>IF(D72=0,0,S72/D72*100)</f>
        <v>13.970588235294118</v>
      </c>
      <c r="U72" s="10">
        <f>SUM(U73:U78)</f>
        <v>17</v>
      </c>
      <c r="V72" s="43">
        <f t="shared" si="11"/>
        <v>6.25</v>
      </c>
      <c r="W72" s="10">
        <f>SUM(W73:W78)</f>
        <v>25</v>
      </c>
      <c r="X72" s="43">
        <f>IF(D72=0,0,W72/D72*100)</f>
        <v>9.1911764705882355</v>
      </c>
      <c r="Y72" s="10">
        <f>SUM(Y73:Y78)</f>
        <v>36</v>
      </c>
      <c r="Z72" s="43">
        <f>IF(D72=0,0,Y72/D72*100)</f>
        <v>13.23529411764706</v>
      </c>
      <c r="AA72" s="10">
        <f>SUM(AA73:AA78)</f>
        <v>1</v>
      </c>
      <c r="AB72" s="43">
        <f>IF(D72=0,0,AA72/D72*100)</f>
        <v>0.36764705882352938</v>
      </c>
      <c r="AC72" s="43">
        <f>IF(Y72=0,0,AA72/Y72*100)</f>
        <v>2.7777777777777777</v>
      </c>
      <c r="AD72" s="10">
        <f>SUM(AD73:AD78)</f>
        <v>46</v>
      </c>
      <c r="AE72" s="43">
        <f t="shared" si="16"/>
        <v>16.911764705882355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24</v>
      </c>
      <c r="D73" s="35">
        <v>24</v>
      </c>
      <c r="E73" s="32">
        <f t="shared" si="2"/>
        <v>100</v>
      </c>
      <c r="F73" s="35">
        <v>19</v>
      </c>
      <c r="G73" s="32">
        <f t="shared" si="3"/>
        <v>79.166666666666657</v>
      </c>
      <c r="H73" s="106">
        <f t="shared" si="0"/>
        <v>24</v>
      </c>
      <c r="I73" s="32">
        <f t="shared" si="4"/>
        <v>100</v>
      </c>
      <c r="J73" s="32">
        <f t="shared" si="5"/>
        <v>100</v>
      </c>
      <c r="K73" s="35">
        <v>22</v>
      </c>
      <c r="L73" s="32">
        <f t="shared" si="6"/>
        <v>91.666666666666657</v>
      </c>
      <c r="M73" s="35">
        <v>2</v>
      </c>
      <c r="N73" s="32">
        <f t="shared" si="7"/>
        <v>8.3333333333333321</v>
      </c>
      <c r="O73" s="35">
        <f t="shared" ref="O73:O78" si="22">D73-H73</f>
        <v>0</v>
      </c>
      <c r="P73" s="32">
        <f t="shared" si="8"/>
        <v>0</v>
      </c>
      <c r="Q73" s="35">
        <v>0</v>
      </c>
      <c r="R73" s="32">
        <f t="shared" si="9"/>
        <v>0</v>
      </c>
      <c r="S73" s="35">
        <v>4</v>
      </c>
      <c r="T73" s="32">
        <f t="shared" si="10"/>
        <v>16.666666666666664</v>
      </c>
      <c r="U73" s="35">
        <v>2</v>
      </c>
      <c r="V73" s="32">
        <f t="shared" si="11"/>
        <v>8.3333333333333321</v>
      </c>
      <c r="W73" s="35">
        <v>0</v>
      </c>
      <c r="X73" s="32">
        <f t="shared" si="12"/>
        <v>0</v>
      </c>
      <c r="Y73" s="35">
        <v>4</v>
      </c>
      <c r="Z73" s="32">
        <f t="shared" si="13"/>
        <v>16.666666666666664</v>
      </c>
      <c r="AA73" s="35">
        <v>0</v>
      </c>
      <c r="AB73" s="32">
        <f t="shared" si="14"/>
        <v>0</v>
      </c>
      <c r="AC73" s="32">
        <f t="shared" si="15"/>
        <v>0</v>
      </c>
      <c r="AD73" s="35">
        <v>0</v>
      </c>
      <c r="AE73" s="32">
        <f t="shared" si="16"/>
        <v>0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102</v>
      </c>
      <c r="D74" s="35">
        <v>95</v>
      </c>
      <c r="E74" s="32">
        <f t="shared" si="2"/>
        <v>93.137254901960787</v>
      </c>
      <c r="F74" s="35">
        <v>88</v>
      </c>
      <c r="G74" s="32">
        <f t="shared" si="3"/>
        <v>92.631578947368425</v>
      </c>
      <c r="H74" s="106">
        <f t="shared" si="0"/>
        <v>90</v>
      </c>
      <c r="I74" s="32">
        <f t="shared" si="4"/>
        <v>94.73684210526315</v>
      </c>
      <c r="J74" s="32">
        <f t="shared" si="5"/>
        <v>88.235294117647058</v>
      </c>
      <c r="K74" s="35">
        <v>71</v>
      </c>
      <c r="L74" s="32">
        <f t="shared" si="6"/>
        <v>74.73684210526315</v>
      </c>
      <c r="M74" s="35">
        <v>19</v>
      </c>
      <c r="N74" s="32">
        <f t="shared" si="7"/>
        <v>20</v>
      </c>
      <c r="O74" s="35">
        <f t="shared" si="22"/>
        <v>5</v>
      </c>
      <c r="P74" s="32">
        <f t="shared" si="8"/>
        <v>5.2631578947368416</v>
      </c>
      <c r="Q74" s="35">
        <v>0</v>
      </c>
      <c r="R74" s="32">
        <f t="shared" si="9"/>
        <v>0</v>
      </c>
      <c r="S74" s="35">
        <v>5</v>
      </c>
      <c r="T74" s="32">
        <f t="shared" si="10"/>
        <v>5.2631578947368416</v>
      </c>
      <c r="U74" s="35">
        <v>11</v>
      </c>
      <c r="V74" s="32">
        <f t="shared" si="11"/>
        <v>11.578947368421053</v>
      </c>
      <c r="W74" s="35">
        <v>4</v>
      </c>
      <c r="X74" s="32">
        <f t="shared" si="12"/>
        <v>4.2105263157894735</v>
      </c>
      <c r="Y74" s="35">
        <v>15</v>
      </c>
      <c r="Z74" s="32">
        <f t="shared" si="13"/>
        <v>15.789473684210526</v>
      </c>
      <c r="AA74" s="35">
        <v>1</v>
      </c>
      <c r="AB74" s="32">
        <f t="shared" si="14"/>
        <v>1.0526315789473684</v>
      </c>
      <c r="AC74" s="32">
        <f t="shared" si="15"/>
        <v>6.666666666666667</v>
      </c>
      <c r="AD74" s="35">
        <v>16</v>
      </c>
      <c r="AE74" s="32">
        <f t="shared" si="16"/>
        <v>16.842105263157894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86</v>
      </c>
      <c r="D75" s="35">
        <v>79</v>
      </c>
      <c r="E75" s="32">
        <f t="shared" si="2"/>
        <v>91.860465116279073</v>
      </c>
      <c r="F75" s="35">
        <v>68</v>
      </c>
      <c r="G75" s="32">
        <f t="shared" si="3"/>
        <v>86.075949367088612</v>
      </c>
      <c r="H75" s="106">
        <f t="shared" si="0"/>
        <v>78</v>
      </c>
      <c r="I75" s="32">
        <f t="shared" si="4"/>
        <v>98.734177215189874</v>
      </c>
      <c r="J75" s="32">
        <f t="shared" si="5"/>
        <v>90.697674418604649</v>
      </c>
      <c r="K75" s="35">
        <v>63</v>
      </c>
      <c r="L75" s="32">
        <f t="shared" si="6"/>
        <v>79.74683544303798</v>
      </c>
      <c r="M75" s="35">
        <v>15</v>
      </c>
      <c r="N75" s="32">
        <f t="shared" si="7"/>
        <v>18.9873417721519</v>
      </c>
      <c r="O75" s="35">
        <f t="shared" si="22"/>
        <v>1</v>
      </c>
      <c r="P75" s="32">
        <f t="shared" si="8"/>
        <v>1.2658227848101267</v>
      </c>
      <c r="Q75" s="35">
        <v>0</v>
      </c>
      <c r="R75" s="32">
        <f t="shared" si="9"/>
        <v>0</v>
      </c>
      <c r="S75" s="35">
        <v>13</v>
      </c>
      <c r="T75" s="32">
        <f t="shared" si="10"/>
        <v>16.455696202531644</v>
      </c>
      <c r="U75" s="35">
        <v>3</v>
      </c>
      <c r="V75" s="32">
        <f t="shared" si="11"/>
        <v>3.79746835443038</v>
      </c>
      <c r="W75" s="35">
        <v>8</v>
      </c>
      <c r="X75" s="32">
        <f t="shared" si="12"/>
        <v>10.126582278481013</v>
      </c>
      <c r="Y75" s="35">
        <v>10</v>
      </c>
      <c r="Z75" s="32">
        <f t="shared" si="13"/>
        <v>12.658227848101266</v>
      </c>
      <c r="AA75" s="35">
        <v>0</v>
      </c>
      <c r="AB75" s="32">
        <f t="shared" si="14"/>
        <v>0</v>
      </c>
      <c r="AC75" s="32">
        <f t="shared" si="15"/>
        <v>0</v>
      </c>
      <c r="AD75" s="35">
        <v>19</v>
      </c>
      <c r="AE75" s="32">
        <f t="shared" si="16"/>
        <v>24.050632911392405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66</v>
      </c>
      <c r="D76" s="35">
        <v>56</v>
      </c>
      <c r="E76" s="32">
        <f t="shared" si="2"/>
        <v>84.848484848484844</v>
      </c>
      <c r="F76" s="35">
        <v>52</v>
      </c>
      <c r="G76" s="32">
        <f t="shared" si="3"/>
        <v>92.857142857142861</v>
      </c>
      <c r="H76" s="106">
        <f t="shared" si="0"/>
        <v>55</v>
      </c>
      <c r="I76" s="32">
        <f t="shared" si="4"/>
        <v>98.214285714285708</v>
      </c>
      <c r="J76" s="32">
        <f t="shared" si="5"/>
        <v>83.333333333333343</v>
      </c>
      <c r="K76" s="35">
        <v>49</v>
      </c>
      <c r="L76" s="32">
        <f t="shared" si="6"/>
        <v>87.5</v>
      </c>
      <c r="M76" s="35">
        <v>6</v>
      </c>
      <c r="N76" s="32">
        <f t="shared" si="7"/>
        <v>10.714285714285714</v>
      </c>
      <c r="O76" s="35">
        <f t="shared" si="22"/>
        <v>1</v>
      </c>
      <c r="P76" s="32">
        <f t="shared" si="8"/>
        <v>1.7857142857142856</v>
      </c>
      <c r="Q76" s="35">
        <v>0</v>
      </c>
      <c r="R76" s="32">
        <f t="shared" si="9"/>
        <v>0</v>
      </c>
      <c r="S76" s="35">
        <v>10</v>
      </c>
      <c r="T76" s="32">
        <f t="shared" si="10"/>
        <v>17.857142857142858</v>
      </c>
      <c r="U76" s="35">
        <v>1</v>
      </c>
      <c r="V76" s="32">
        <f t="shared" si="11"/>
        <v>1.7857142857142856</v>
      </c>
      <c r="W76" s="35">
        <v>13</v>
      </c>
      <c r="X76" s="32">
        <f t="shared" si="12"/>
        <v>23.214285714285715</v>
      </c>
      <c r="Y76" s="35">
        <v>5</v>
      </c>
      <c r="Z76" s="32">
        <f t="shared" si="13"/>
        <v>8.9285714285714288</v>
      </c>
      <c r="AA76" s="35">
        <v>0</v>
      </c>
      <c r="AB76" s="32">
        <f t="shared" si="14"/>
        <v>0</v>
      </c>
      <c r="AC76" s="32">
        <f t="shared" si="15"/>
        <v>0</v>
      </c>
      <c r="AD76" s="35">
        <v>10</v>
      </c>
      <c r="AE76" s="32">
        <f t="shared" si="16"/>
        <v>17.857142857142858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7</v>
      </c>
      <c r="D77" s="35">
        <v>6</v>
      </c>
      <c r="E77" s="32">
        <f t="shared" si="2"/>
        <v>85.714285714285708</v>
      </c>
      <c r="F77" s="35">
        <v>6</v>
      </c>
      <c r="G77" s="32">
        <f t="shared" si="3"/>
        <v>100</v>
      </c>
      <c r="H77" s="106">
        <f t="shared" si="0"/>
        <v>6</v>
      </c>
      <c r="I77" s="32">
        <f t="shared" si="4"/>
        <v>100</v>
      </c>
      <c r="J77" s="32">
        <f t="shared" si="5"/>
        <v>85.714285714285708</v>
      </c>
      <c r="K77" s="35">
        <v>4</v>
      </c>
      <c r="L77" s="32">
        <f t="shared" si="6"/>
        <v>66.666666666666657</v>
      </c>
      <c r="M77" s="35">
        <v>2</v>
      </c>
      <c r="N77" s="32">
        <f t="shared" si="7"/>
        <v>33.333333333333329</v>
      </c>
      <c r="O77" s="35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1</v>
      </c>
      <c r="Z77" s="32">
        <f t="shared" si="13"/>
        <v>16.666666666666664</v>
      </c>
      <c r="AA77" s="35">
        <v>0</v>
      </c>
      <c r="AB77" s="32">
        <f t="shared" si="14"/>
        <v>0</v>
      </c>
      <c r="AC77" s="32">
        <f t="shared" si="15"/>
        <v>0</v>
      </c>
      <c r="AD77" s="35">
        <v>0</v>
      </c>
      <c r="AE77" s="32">
        <f t="shared" si="16"/>
        <v>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14</v>
      </c>
      <c r="D78" s="35">
        <v>12</v>
      </c>
      <c r="E78" s="32">
        <f t="shared" si="2"/>
        <v>85.714285714285708</v>
      </c>
      <c r="F78" s="35">
        <v>8</v>
      </c>
      <c r="G78" s="32">
        <f t="shared" si="3"/>
        <v>66.666666666666657</v>
      </c>
      <c r="H78" s="106">
        <f t="shared" si="0"/>
        <v>11</v>
      </c>
      <c r="I78" s="32">
        <f t="shared" si="4"/>
        <v>91.666666666666657</v>
      </c>
      <c r="J78" s="32">
        <f t="shared" si="5"/>
        <v>78.571428571428569</v>
      </c>
      <c r="K78" s="35">
        <v>11</v>
      </c>
      <c r="L78" s="32">
        <f t="shared" si="6"/>
        <v>91.666666666666657</v>
      </c>
      <c r="M78" s="35">
        <v>0</v>
      </c>
      <c r="N78" s="32">
        <f t="shared" si="7"/>
        <v>0</v>
      </c>
      <c r="O78" s="35">
        <f t="shared" si="22"/>
        <v>1</v>
      </c>
      <c r="P78" s="32">
        <f t="shared" si="8"/>
        <v>8.3333333333333321</v>
      </c>
      <c r="Q78" s="35">
        <v>0</v>
      </c>
      <c r="R78" s="32">
        <f t="shared" si="9"/>
        <v>0</v>
      </c>
      <c r="S78" s="35">
        <v>6</v>
      </c>
      <c r="T78" s="32">
        <f t="shared" si="10"/>
        <v>50</v>
      </c>
      <c r="U78" s="35">
        <v>0</v>
      </c>
      <c r="V78" s="32">
        <f t="shared" si="11"/>
        <v>0</v>
      </c>
      <c r="W78" s="35">
        <v>0</v>
      </c>
      <c r="X78" s="32">
        <f t="shared" si="12"/>
        <v>0</v>
      </c>
      <c r="Y78" s="35">
        <v>1</v>
      </c>
      <c r="Z78" s="32">
        <f t="shared" si="13"/>
        <v>8.3333333333333321</v>
      </c>
      <c r="AA78" s="35">
        <v>0</v>
      </c>
      <c r="AB78" s="32">
        <f t="shared" si="14"/>
        <v>0</v>
      </c>
      <c r="AC78" s="32">
        <f t="shared" si="15"/>
        <v>0</v>
      </c>
      <c r="AD78" s="35">
        <v>1</v>
      </c>
      <c r="AE78" s="32">
        <f t="shared" si="16"/>
        <v>8.3333333333333321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453.25</v>
      </c>
      <c r="D79" s="10">
        <f>SUM(D80:D89)</f>
        <v>417</v>
      </c>
      <c r="E79" s="43">
        <f>IF(C79=0,0,D79/C79*100)</f>
        <v>92.002206287920572</v>
      </c>
      <c r="F79" s="10">
        <f>SUM(F80:F89)</f>
        <v>352</v>
      </c>
      <c r="G79" s="43">
        <f>IF(D79=0,0,F79/D79*100)</f>
        <v>84.412470023980816</v>
      </c>
      <c r="H79" s="61">
        <f>SUM(H80:H89)</f>
        <v>401</v>
      </c>
      <c r="I79" s="43">
        <f>IF(D79=0,0,H79/D79*100)</f>
        <v>96.163069544364504</v>
      </c>
      <c r="J79" s="43">
        <f>IF(C79=0,0,H79/C79*100)</f>
        <v>88.472145615002759</v>
      </c>
      <c r="K79" s="10">
        <f>SUM(K80:K89)</f>
        <v>339</v>
      </c>
      <c r="L79" s="43">
        <f t="shared" si="6"/>
        <v>81.294964028776988</v>
      </c>
      <c r="M79" s="10">
        <f>SUM(M80:M89)</f>
        <v>62</v>
      </c>
      <c r="N79" s="43">
        <f>IF(D79=0,0,M79/D79*100)</f>
        <v>14.86810551558753</v>
      </c>
      <c r="O79" s="10">
        <f>SUM(O80:O89)</f>
        <v>16</v>
      </c>
      <c r="P79" s="43">
        <f>IF(D79=0,0,O79/D79*100)</f>
        <v>3.8369304556354913</v>
      </c>
      <c r="Q79" s="10">
        <f>SUM(Q80:Q89)</f>
        <v>2</v>
      </c>
      <c r="R79" s="43">
        <f t="shared" si="9"/>
        <v>12.5</v>
      </c>
      <c r="S79" s="10">
        <f>SUM(S80:S89)</f>
        <v>71</v>
      </c>
      <c r="T79" s="43">
        <f>IF(D79=0,0,S79/D79*100)</f>
        <v>17.026378896882495</v>
      </c>
      <c r="U79" s="10">
        <f>SUM(U80:U89)</f>
        <v>37</v>
      </c>
      <c r="V79" s="43">
        <f t="shared" si="11"/>
        <v>8.8729016786570742</v>
      </c>
      <c r="W79" s="10">
        <f>SUM(W80:W89)</f>
        <v>16</v>
      </c>
      <c r="X79" s="43">
        <f>IF(D79=0,0,W79/D79*100)</f>
        <v>3.8369304556354913</v>
      </c>
      <c r="Y79" s="10">
        <f>SUM(Y80:Y89)</f>
        <v>58</v>
      </c>
      <c r="Z79" s="43">
        <f>IF(D79=0,0,Y79/D79*100)</f>
        <v>13.908872901678656</v>
      </c>
      <c r="AA79" s="10">
        <f>SUM(AA80:AA89)</f>
        <v>12</v>
      </c>
      <c r="AB79" s="43">
        <f>IF(D79=0,0,AA79/D79*100)</f>
        <v>2.877697841726619</v>
      </c>
      <c r="AC79" s="43">
        <f>IF(Y79=0,0,AA79/Y79*100)</f>
        <v>20.689655172413794</v>
      </c>
      <c r="AD79" s="10">
        <f>SUM(AD80:AD89)</f>
        <v>80</v>
      </c>
      <c r="AE79" s="43">
        <f t="shared" si="16"/>
        <v>19.18465227817746</v>
      </c>
      <c r="AF79" s="10">
        <f>SUM(AF80:AF89)</f>
        <v>1</v>
      </c>
      <c r="AG79" s="43">
        <f>IF(D79=0,0,AF79/D79*100)</f>
        <v>0.23980815347721821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6</v>
      </c>
      <c r="D80" s="35">
        <v>6</v>
      </c>
      <c r="E80" s="32">
        <f t="shared" ref="E80:E101" si="23">IF(C80=0,0,D80/C80*100)</f>
        <v>100</v>
      </c>
      <c r="F80" s="35">
        <v>6</v>
      </c>
      <c r="G80" s="32">
        <f t="shared" ref="G80:G101" si="24">IF(D80=0,0,F80/D80*100)</f>
        <v>100</v>
      </c>
      <c r="H80" s="106">
        <f t="shared" ref="H80:H89" si="25">K80+M80</f>
        <v>6</v>
      </c>
      <c r="I80" s="32">
        <f t="shared" ref="I80:I101" si="26">IF(D80=0,0,H80/D80*100)</f>
        <v>100</v>
      </c>
      <c r="J80" s="32">
        <f t="shared" ref="J80:J101" si="27">IF(C80=0,0,H80/C80*100)</f>
        <v>100</v>
      </c>
      <c r="K80" s="35">
        <v>2</v>
      </c>
      <c r="L80" s="32">
        <f t="shared" ref="L80:L101" si="28">IF(D80=0,0,K80/D80*100)</f>
        <v>33.333333333333329</v>
      </c>
      <c r="M80" s="35">
        <v>4</v>
      </c>
      <c r="N80" s="32">
        <f t="shared" ref="N80:N101" si="29">IF(D80=0,0,M80/D80*100)</f>
        <v>66.666666666666657</v>
      </c>
      <c r="O80" s="35">
        <f t="shared" ref="O80:O89" si="30">D80-H80</f>
        <v>0</v>
      </c>
      <c r="P80" s="32">
        <f t="shared" ref="P80:P101" si="31">IF(D80=0,0,O80/D80*100)</f>
        <v>0</v>
      </c>
      <c r="Q80" s="35">
        <v>0</v>
      </c>
      <c r="R80" s="32">
        <f t="shared" ref="R80:R101" si="32">IF(O80=0,0,Q80/O80*100)</f>
        <v>0</v>
      </c>
      <c r="S80" s="35">
        <v>0</v>
      </c>
      <c r="T80" s="32">
        <f t="shared" ref="T80:T101" si="33">IF(D80=0,0,S80/D80*100)</f>
        <v>0</v>
      </c>
      <c r="U80" s="35">
        <v>3</v>
      </c>
      <c r="V80" s="32">
        <f t="shared" ref="V80:V101" si="34">IF(D80=0,0,U80/D80*100)</f>
        <v>50</v>
      </c>
      <c r="W80" s="35">
        <v>0</v>
      </c>
      <c r="X80" s="32">
        <f t="shared" ref="X80:X101" si="35">IF(D80=0,0,W80/D80*100)</f>
        <v>0</v>
      </c>
      <c r="Y80" s="35">
        <v>0</v>
      </c>
      <c r="Z80" s="32">
        <f t="shared" ref="Z80:Z101" si="36">IF(D80=0,0,Y80/D80*100)</f>
        <v>0</v>
      </c>
      <c r="AA80" s="35">
        <v>0</v>
      </c>
      <c r="AB80" s="32">
        <f t="shared" ref="AB80:AB101" si="37">IF(D80=0,0,AA80/D80*100)</f>
        <v>0</v>
      </c>
      <c r="AC80" s="32">
        <f t="shared" ref="AC80:AC101" si="38">IF(Y80=0,0,AA80/Y80*100)</f>
        <v>0</v>
      </c>
      <c r="AD80" s="35">
        <v>0</v>
      </c>
      <c r="AE80" s="32">
        <f t="shared" ref="AE80:AE101" si="39">IF(D80=0,0,AD80/D80*100)</f>
        <v>0</v>
      </c>
      <c r="AF80" s="35">
        <v>0</v>
      </c>
      <c r="AG80" s="32">
        <f t="shared" ref="AG80:AG101" si="40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2</v>
      </c>
      <c r="D81" s="35">
        <v>2</v>
      </c>
      <c r="E81" s="32">
        <f t="shared" si="23"/>
        <v>100</v>
      </c>
      <c r="F81" s="35">
        <v>1</v>
      </c>
      <c r="G81" s="32">
        <f t="shared" si="24"/>
        <v>50</v>
      </c>
      <c r="H81" s="106">
        <f t="shared" si="25"/>
        <v>2</v>
      </c>
      <c r="I81" s="32">
        <f t="shared" si="26"/>
        <v>100</v>
      </c>
      <c r="J81" s="32">
        <f t="shared" si="27"/>
        <v>100</v>
      </c>
      <c r="K81" s="35">
        <v>2</v>
      </c>
      <c r="L81" s="32">
        <f t="shared" si="28"/>
        <v>100</v>
      </c>
      <c r="M81" s="35">
        <v>0</v>
      </c>
      <c r="N81" s="32">
        <f t="shared" si="29"/>
        <v>0</v>
      </c>
      <c r="O81" s="35">
        <f t="shared" si="30"/>
        <v>0</v>
      </c>
      <c r="P81" s="32">
        <f t="shared" si="31"/>
        <v>0</v>
      </c>
      <c r="Q81" s="35">
        <v>0</v>
      </c>
      <c r="R81" s="32">
        <f t="shared" si="32"/>
        <v>0</v>
      </c>
      <c r="S81" s="35">
        <v>2</v>
      </c>
      <c r="T81" s="32">
        <f t="shared" si="33"/>
        <v>100</v>
      </c>
      <c r="U81" s="35">
        <v>0</v>
      </c>
      <c r="V81" s="32">
        <f t="shared" si="34"/>
        <v>0</v>
      </c>
      <c r="W81" s="35">
        <v>0</v>
      </c>
      <c r="X81" s="32">
        <f t="shared" si="35"/>
        <v>0</v>
      </c>
      <c r="Y81" s="35">
        <v>1</v>
      </c>
      <c r="Z81" s="32">
        <f t="shared" si="36"/>
        <v>50</v>
      </c>
      <c r="AA81" s="35">
        <v>0</v>
      </c>
      <c r="AB81" s="32">
        <f t="shared" si="37"/>
        <v>0</v>
      </c>
      <c r="AC81" s="32">
        <f t="shared" si="38"/>
        <v>0</v>
      </c>
      <c r="AD81" s="35">
        <v>0</v>
      </c>
      <c r="AE81" s="32">
        <f t="shared" si="39"/>
        <v>0</v>
      </c>
      <c r="AF81" s="35">
        <v>0</v>
      </c>
      <c r="AG81" s="32">
        <f t="shared" si="40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6</v>
      </c>
      <c r="D82" s="35">
        <v>5</v>
      </c>
      <c r="E82" s="32">
        <f t="shared" si="23"/>
        <v>83.333333333333343</v>
      </c>
      <c r="F82" s="35">
        <v>5</v>
      </c>
      <c r="G82" s="32">
        <f t="shared" si="24"/>
        <v>100</v>
      </c>
      <c r="H82" s="106">
        <f t="shared" si="25"/>
        <v>5</v>
      </c>
      <c r="I82" s="32">
        <f t="shared" si="26"/>
        <v>100</v>
      </c>
      <c r="J82" s="32">
        <f t="shared" si="27"/>
        <v>83.333333333333343</v>
      </c>
      <c r="K82" s="35">
        <v>4</v>
      </c>
      <c r="L82" s="32">
        <f t="shared" si="28"/>
        <v>80</v>
      </c>
      <c r="M82" s="35">
        <v>1</v>
      </c>
      <c r="N82" s="32">
        <f t="shared" si="29"/>
        <v>20</v>
      </c>
      <c r="O82" s="35">
        <f t="shared" si="30"/>
        <v>0</v>
      </c>
      <c r="P82" s="32">
        <f t="shared" si="31"/>
        <v>0</v>
      </c>
      <c r="Q82" s="35">
        <v>0</v>
      </c>
      <c r="R82" s="32">
        <f t="shared" si="32"/>
        <v>0</v>
      </c>
      <c r="S82" s="35">
        <v>0</v>
      </c>
      <c r="T82" s="32">
        <f t="shared" si="33"/>
        <v>0</v>
      </c>
      <c r="U82" s="35">
        <v>1</v>
      </c>
      <c r="V82" s="32">
        <f t="shared" si="34"/>
        <v>20</v>
      </c>
      <c r="W82" s="35">
        <v>0</v>
      </c>
      <c r="X82" s="32">
        <f t="shared" si="35"/>
        <v>0</v>
      </c>
      <c r="Y82" s="35">
        <v>1</v>
      </c>
      <c r="Z82" s="32">
        <f t="shared" si="36"/>
        <v>20</v>
      </c>
      <c r="AA82" s="35">
        <v>0</v>
      </c>
      <c r="AB82" s="32">
        <f t="shared" si="37"/>
        <v>0</v>
      </c>
      <c r="AC82" s="32">
        <f t="shared" si="38"/>
        <v>0</v>
      </c>
      <c r="AD82" s="35">
        <v>1</v>
      </c>
      <c r="AE82" s="32">
        <f t="shared" si="39"/>
        <v>20</v>
      </c>
      <c r="AF82" s="35">
        <v>0</v>
      </c>
      <c r="AG82" s="32">
        <f t="shared" si="40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75</v>
      </c>
      <c r="D83" s="35">
        <v>70</v>
      </c>
      <c r="E83" s="32">
        <f t="shared" si="23"/>
        <v>93.333333333333329</v>
      </c>
      <c r="F83" s="35">
        <v>56</v>
      </c>
      <c r="G83" s="32">
        <f t="shared" si="24"/>
        <v>80</v>
      </c>
      <c r="H83" s="106">
        <f t="shared" si="25"/>
        <v>70</v>
      </c>
      <c r="I83" s="32">
        <f t="shared" si="26"/>
        <v>100</v>
      </c>
      <c r="J83" s="32">
        <f t="shared" si="27"/>
        <v>93.333333333333329</v>
      </c>
      <c r="K83" s="35">
        <v>59</v>
      </c>
      <c r="L83" s="32">
        <f t="shared" si="28"/>
        <v>84.285714285714292</v>
      </c>
      <c r="M83" s="35">
        <v>11</v>
      </c>
      <c r="N83" s="32">
        <f t="shared" si="29"/>
        <v>15.714285714285714</v>
      </c>
      <c r="O83" s="35">
        <f t="shared" si="30"/>
        <v>0</v>
      </c>
      <c r="P83" s="32">
        <f t="shared" si="31"/>
        <v>0</v>
      </c>
      <c r="Q83" s="35">
        <v>0</v>
      </c>
      <c r="R83" s="32">
        <f t="shared" si="32"/>
        <v>0</v>
      </c>
      <c r="S83" s="35">
        <v>5</v>
      </c>
      <c r="T83" s="32">
        <f t="shared" si="33"/>
        <v>7.1428571428571423</v>
      </c>
      <c r="U83" s="35">
        <v>7</v>
      </c>
      <c r="V83" s="32">
        <f t="shared" si="34"/>
        <v>10</v>
      </c>
      <c r="W83" s="35">
        <v>4</v>
      </c>
      <c r="X83" s="32">
        <f t="shared" si="35"/>
        <v>5.7142857142857144</v>
      </c>
      <c r="Y83" s="35">
        <v>13</v>
      </c>
      <c r="Z83" s="32">
        <f t="shared" si="36"/>
        <v>18.571428571428573</v>
      </c>
      <c r="AA83" s="35">
        <v>4</v>
      </c>
      <c r="AB83" s="32">
        <f t="shared" si="37"/>
        <v>5.7142857142857144</v>
      </c>
      <c r="AC83" s="32">
        <f t="shared" si="38"/>
        <v>30.76923076923077</v>
      </c>
      <c r="AD83" s="35">
        <v>27</v>
      </c>
      <c r="AE83" s="32">
        <f t="shared" si="39"/>
        <v>38.571428571428577</v>
      </c>
      <c r="AF83" s="35">
        <v>0</v>
      </c>
      <c r="AG83" s="32">
        <f t="shared" si="40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94</v>
      </c>
      <c r="D84" s="35">
        <v>83</v>
      </c>
      <c r="E84" s="32">
        <f t="shared" si="23"/>
        <v>88.297872340425528</v>
      </c>
      <c r="F84" s="35">
        <v>73</v>
      </c>
      <c r="G84" s="32">
        <f t="shared" si="24"/>
        <v>87.951807228915655</v>
      </c>
      <c r="H84" s="106">
        <f t="shared" si="25"/>
        <v>82</v>
      </c>
      <c r="I84" s="32">
        <f t="shared" si="26"/>
        <v>98.795180722891558</v>
      </c>
      <c r="J84" s="32">
        <f t="shared" si="27"/>
        <v>87.2340425531915</v>
      </c>
      <c r="K84" s="35">
        <v>68</v>
      </c>
      <c r="L84" s="32">
        <f t="shared" si="28"/>
        <v>81.92771084337349</v>
      </c>
      <c r="M84" s="35">
        <v>14</v>
      </c>
      <c r="N84" s="32">
        <f t="shared" si="29"/>
        <v>16.867469879518072</v>
      </c>
      <c r="O84" s="35">
        <f t="shared" si="30"/>
        <v>1</v>
      </c>
      <c r="P84" s="32">
        <f t="shared" si="31"/>
        <v>1.2048192771084338</v>
      </c>
      <c r="Q84" s="35">
        <v>0</v>
      </c>
      <c r="R84" s="32">
        <f t="shared" si="32"/>
        <v>0</v>
      </c>
      <c r="S84" s="35">
        <v>32</v>
      </c>
      <c r="T84" s="32">
        <f t="shared" si="33"/>
        <v>38.554216867469883</v>
      </c>
      <c r="U84" s="35">
        <v>6</v>
      </c>
      <c r="V84" s="32">
        <f t="shared" si="34"/>
        <v>7.2289156626506017</v>
      </c>
      <c r="W84" s="35">
        <v>5</v>
      </c>
      <c r="X84" s="32">
        <f t="shared" si="35"/>
        <v>6.024096385542169</v>
      </c>
      <c r="Y84" s="35">
        <v>13</v>
      </c>
      <c r="Z84" s="32">
        <f t="shared" si="36"/>
        <v>15.66265060240964</v>
      </c>
      <c r="AA84" s="35">
        <v>5</v>
      </c>
      <c r="AB84" s="32">
        <f t="shared" si="37"/>
        <v>6.024096385542169</v>
      </c>
      <c r="AC84" s="32">
        <f t="shared" si="38"/>
        <v>38.461538461538467</v>
      </c>
      <c r="AD84" s="35">
        <v>15</v>
      </c>
      <c r="AE84" s="32">
        <f t="shared" si="39"/>
        <v>18.072289156626507</v>
      </c>
      <c r="AF84" s="35">
        <v>0</v>
      </c>
      <c r="AG84" s="32">
        <f t="shared" si="40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41</v>
      </c>
      <c r="D85" s="35">
        <v>40</v>
      </c>
      <c r="E85" s="32">
        <f t="shared" si="23"/>
        <v>97.560975609756099</v>
      </c>
      <c r="F85" s="35">
        <v>34</v>
      </c>
      <c r="G85" s="32">
        <f t="shared" si="24"/>
        <v>85</v>
      </c>
      <c r="H85" s="106">
        <f t="shared" si="25"/>
        <v>40</v>
      </c>
      <c r="I85" s="32">
        <f t="shared" si="26"/>
        <v>100</v>
      </c>
      <c r="J85" s="32">
        <f t="shared" si="27"/>
        <v>97.560975609756099</v>
      </c>
      <c r="K85" s="35">
        <v>39</v>
      </c>
      <c r="L85" s="32">
        <f t="shared" si="28"/>
        <v>97.5</v>
      </c>
      <c r="M85" s="35">
        <v>1</v>
      </c>
      <c r="N85" s="32">
        <f t="shared" si="29"/>
        <v>2.5</v>
      </c>
      <c r="O85" s="35">
        <f t="shared" si="30"/>
        <v>0</v>
      </c>
      <c r="P85" s="32">
        <f t="shared" si="31"/>
        <v>0</v>
      </c>
      <c r="Q85" s="35">
        <v>1</v>
      </c>
      <c r="R85" s="32">
        <f t="shared" si="32"/>
        <v>0</v>
      </c>
      <c r="S85" s="35">
        <v>10</v>
      </c>
      <c r="T85" s="32">
        <f t="shared" si="33"/>
        <v>25</v>
      </c>
      <c r="U85" s="35">
        <v>5</v>
      </c>
      <c r="V85" s="32">
        <f t="shared" si="34"/>
        <v>12.5</v>
      </c>
      <c r="W85" s="35">
        <v>1</v>
      </c>
      <c r="X85" s="32">
        <f t="shared" si="35"/>
        <v>2.5</v>
      </c>
      <c r="Y85" s="35">
        <v>2</v>
      </c>
      <c r="Z85" s="32">
        <f t="shared" si="36"/>
        <v>5</v>
      </c>
      <c r="AA85" s="35">
        <v>0</v>
      </c>
      <c r="AB85" s="32">
        <f t="shared" si="37"/>
        <v>0</v>
      </c>
      <c r="AC85" s="32">
        <f t="shared" si="38"/>
        <v>0</v>
      </c>
      <c r="AD85" s="35">
        <v>3</v>
      </c>
      <c r="AE85" s="32">
        <f t="shared" si="39"/>
        <v>7.5</v>
      </c>
      <c r="AF85" s="35">
        <v>0</v>
      </c>
      <c r="AG85" s="32">
        <f t="shared" si="40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44</v>
      </c>
      <c r="D86" s="35">
        <v>39</v>
      </c>
      <c r="E86" s="32">
        <f t="shared" si="23"/>
        <v>88.63636363636364</v>
      </c>
      <c r="F86" s="35">
        <v>35</v>
      </c>
      <c r="G86" s="32">
        <f t="shared" si="24"/>
        <v>89.743589743589752</v>
      </c>
      <c r="H86" s="106">
        <f t="shared" si="25"/>
        <v>35</v>
      </c>
      <c r="I86" s="32">
        <f t="shared" si="26"/>
        <v>89.743589743589752</v>
      </c>
      <c r="J86" s="32">
        <f t="shared" si="27"/>
        <v>79.545454545454547</v>
      </c>
      <c r="K86" s="35">
        <v>29</v>
      </c>
      <c r="L86" s="32">
        <f t="shared" si="28"/>
        <v>74.358974358974365</v>
      </c>
      <c r="M86" s="35">
        <v>6</v>
      </c>
      <c r="N86" s="32">
        <f t="shared" si="29"/>
        <v>15.384615384615385</v>
      </c>
      <c r="O86" s="35">
        <f t="shared" si="30"/>
        <v>4</v>
      </c>
      <c r="P86" s="32">
        <f t="shared" si="31"/>
        <v>10.256410256410255</v>
      </c>
      <c r="Q86" s="35">
        <v>0</v>
      </c>
      <c r="R86" s="32">
        <f t="shared" si="32"/>
        <v>0</v>
      </c>
      <c r="S86" s="35">
        <v>5</v>
      </c>
      <c r="T86" s="32">
        <f t="shared" si="33"/>
        <v>12.820512820512819</v>
      </c>
      <c r="U86" s="35">
        <v>1</v>
      </c>
      <c r="V86" s="32">
        <f t="shared" si="34"/>
        <v>2.5641025641025639</v>
      </c>
      <c r="W86" s="35">
        <v>0</v>
      </c>
      <c r="X86" s="32">
        <f t="shared" si="35"/>
        <v>0</v>
      </c>
      <c r="Y86" s="35">
        <v>7</v>
      </c>
      <c r="Z86" s="32">
        <f t="shared" si="36"/>
        <v>17.948717948717949</v>
      </c>
      <c r="AA86" s="35">
        <v>1</v>
      </c>
      <c r="AB86" s="32">
        <f t="shared" si="37"/>
        <v>2.5641025641025639</v>
      </c>
      <c r="AC86" s="32">
        <f t="shared" si="38"/>
        <v>14.285714285714285</v>
      </c>
      <c r="AD86" s="35">
        <v>5</v>
      </c>
      <c r="AE86" s="32">
        <f t="shared" si="39"/>
        <v>12.820512820512819</v>
      </c>
      <c r="AF86" s="35">
        <v>0</v>
      </c>
      <c r="AG86" s="32">
        <f t="shared" si="40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85</v>
      </c>
      <c r="D87" s="35">
        <v>75</v>
      </c>
      <c r="E87" s="32">
        <f t="shared" si="23"/>
        <v>88.235294117647058</v>
      </c>
      <c r="F87" s="35">
        <v>64</v>
      </c>
      <c r="G87" s="32">
        <f t="shared" si="24"/>
        <v>85.333333333333343</v>
      </c>
      <c r="H87" s="106">
        <f t="shared" si="25"/>
        <v>66</v>
      </c>
      <c r="I87" s="32">
        <f t="shared" si="26"/>
        <v>88</v>
      </c>
      <c r="J87" s="32">
        <f t="shared" si="27"/>
        <v>77.64705882352942</v>
      </c>
      <c r="K87" s="35">
        <v>54</v>
      </c>
      <c r="L87" s="32">
        <f t="shared" si="28"/>
        <v>72</v>
      </c>
      <c r="M87" s="35">
        <v>12</v>
      </c>
      <c r="N87" s="32">
        <f t="shared" si="29"/>
        <v>16</v>
      </c>
      <c r="O87" s="35">
        <f t="shared" si="30"/>
        <v>9</v>
      </c>
      <c r="P87" s="32">
        <f t="shared" si="31"/>
        <v>12</v>
      </c>
      <c r="Q87" s="35">
        <v>0</v>
      </c>
      <c r="R87" s="32">
        <f t="shared" si="32"/>
        <v>0</v>
      </c>
      <c r="S87" s="35">
        <v>4</v>
      </c>
      <c r="T87" s="32">
        <f t="shared" si="33"/>
        <v>5.3333333333333339</v>
      </c>
      <c r="U87" s="35">
        <v>2</v>
      </c>
      <c r="V87" s="32">
        <f t="shared" si="34"/>
        <v>2.666666666666667</v>
      </c>
      <c r="W87" s="35">
        <v>0</v>
      </c>
      <c r="X87" s="32">
        <f t="shared" si="35"/>
        <v>0</v>
      </c>
      <c r="Y87" s="35">
        <v>12</v>
      </c>
      <c r="Z87" s="32">
        <f t="shared" si="36"/>
        <v>16</v>
      </c>
      <c r="AA87" s="35">
        <v>1</v>
      </c>
      <c r="AB87" s="32">
        <f t="shared" si="37"/>
        <v>1.3333333333333335</v>
      </c>
      <c r="AC87" s="32">
        <f t="shared" si="38"/>
        <v>8.3333333333333321</v>
      </c>
      <c r="AD87" s="35">
        <v>14</v>
      </c>
      <c r="AE87" s="32">
        <f t="shared" si="39"/>
        <v>18.666666666666668</v>
      </c>
      <c r="AF87" s="35">
        <v>0</v>
      </c>
      <c r="AG87" s="32">
        <f t="shared" si="40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73</v>
      </c>
      <c r="D88" s="35">
        <v>70</v>
      </c>
      <c r="E88" s="32">
        <f t="shared" si="23"/>
        <v>95.890410958904098</v>
      </c>
      <c r="F88" s="35">
        <v>56</v>
      </c>
      <c r="G88" s="32">
        <f t="shared" si="24"/>
        <v>80</v>
      </c>
      <c r="H88" s="106">
        <f t="shared" si="25"/>
        <v>70</v>
      </c>
      <c r="I88" s="32">
        <f t="shared" si="26"/>
        <v>100</v>
      </c>
      <c r="J88" s="32">
        <f t="shared" si="27"/>
        <v>95.890410958904098</v>
      </c>
      <c r="K88" s="35">
        <v>58</v>
      </c>
      <c r="L88" s="32">
        <f t="shared" si="28"/>
        <v>82.857142857142861</v>
      </c>
      <c r="M88" s="35">
        <v>12</v>
      </c>
      <c r="N88" s="32">
        <f t="shared" si="29"/>
        <v>17.142857142857142</v>
      </c>
      <c r="O88" s="35">
        <f t="shared" si="30"/>
        <v>0</v>
      </c>
      <c r="P88" s="32">
        <f t="shared" si="31"/>
        <v>0</v>
      </c>
      <c r="Q88" s="35">
        <v>0</v>
      </c>
      <c r="R88" s="32">
        <f t="shared" si="32"/>
        <v>0</v>
      </c>
      <c r="S88" s="35">
        <v>10</v>
      </c>
      <c r="T88" s="32">
        <f t="shared" si="33"/>
        <v>14.285714285714285</v>
      </c>
      <c r="U88" s="35">
        <v>9</v>
      </c>
      <c r="V88" s="32">
        <f t="shared" si="34"/>
        <v>12.857142857142856</v>
      </c>
      <c r="W88" s="35">
        <v>3</v>
      </c>
      <c r="X88" s="32">
        <f t="shared" si="35"/>
        <v>4.2857142857142856</v>
      </c>
      <c r="Y88" s="35">
        <v>3</v>
      </c>
      <c r="Z88" s="32">
        <f t="shared" si="36"/>
        <v>4.2857142857142856</v>
      </c>
      <c r="AA88" s="35">
        <v>1</v>
      </c>
      <c r="AB88" s="32">
        <f t="shared" si="37"/>
        <v>1.4285714285714286</v>
      </c>
      <c r="AC88" s="32">
        <f t="shared" si="38"/>
        <v>33.333333333333329</v>
      </c>
      <c r="AD88" s="35">
        <v>6</v>
      </c>
      <c r="AE88" s="32">
        <f t="shared" si="39"/>
        <v>8.5714285714285712</v>
      </c>
      <c r="AF88" s="35">
        <v>1</v>
      </c>
      <c r="AG88" s="32">
        <f t="shared" si="40"/>
        <v>1.4285714285714286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27.25</v>
      </c>
      <c r="D89" s="35">
        <v>27</v>
      </c>
      <c r="E89" s="32">
        <f t="shared" si="23"/>
        <v>99.082568807339456</v>
      </c>
      <c r="F89" s="35">
        <v>22</v>
      </c>
      <c r="G89" s="32">
        <f t="shared" si="24"/>
        <v>81.481481481481481</v>
      </c>
      <c r="H89" s="106">
        <f t="shared" si="25"/>
        <v>25</v>
      </c>
      <c r="I89" s="32">
        <f t="shared" si="26"/>
        <v>92.592592592592595</v>
      </c>
      <c r="J89" s="32">
        <f t="shared" si="27"/>
        <v>91.743119266055047</v>
      </c>
      <c r="K89" s="35">
        <v>24</v>
      </c>
      <c r="L89" s="32">
        <f t="shared" si="28"/>
        <v>88.888888888888886</v>
      </c>
      <c r="M89" s="35">
        <v>1</v>
      </c>
      <c r="N89" s="32">
        <f t="shared" si="29"/>
        <v>3.7037037037037033</v>
      </c>
      <c r="O89" s="35">
        <f t="shared" si="30"/>
        <v>2</v>
      </c>
      <c r="P89" s="32">
        <f t="shared" si="31"/>
        <v>7.4074074074074066</v>
      </c>
      <c r="Q89" s="35">
        <v>1</v>
      </c>
      <c r="R89" s="32">
        <f t="shared" si="32"/>
        <v>50</v>
      </c>
      <c r="S89" s="35">
        <v>3</v>
      </c>
      <c r="T89" s="32">
        <f t="shared" si="33"/>
        <v>11.111111111111111</v>
      </c>
      <c r="U89" s="35">
        <v>3</v>
      </c>
      <c r="V89" s="32">
        <f t="shared" si="34"/>
        <v>11.111111111111111</v>
      </c>
      <c r="W89" s="35">
        <v>3</v>
      </c>
      <c r="X89" s="32">
        <f t="shared" si="35"/>
        <v>11.111111111111111</v>
      </c>
      <c r="Y89" s="35">
        <v>6</v>
      </c>
      <c r="Z89" s="32">
        <f t="shared" si="36"/>
        <v>22.222222222222221</v>
      </c>
      <c r="AA89" s="35">
        <v>0</v>
      </c>
      <c r="AB89" s="32">
        <f t="shared" si="37"/>
        <v>0</v>
      </c>
      <c r="AC89" s="32">
        <f t="shared" si="38"/>
        <v>0</v>
      </c>
      <c r="AD89" s="35">
        <v>9</v>
      </c>
      <c r="AE89" s="32">
        <f t="shared" si="39"/>
        <v>33.333333333333329</v>
      </c>
      <c r="AF89" s="35">
        <v>0</v>
      </c>
      <c r="AG89" s="32">
        <f t="shared" si="40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113</v>
      </c>
      <c r="D90" s="10">
        <f>SUM(D91:D101)</f>
        <v>98</v>
      </c>
      <c r="E90" s="43">
        <f>IF(C90=0,0,D90/C90*100)</f>
        <v>86.725663716814154</v>
      </c>
      <c r="F90" s="10">
        <f>SUM(F91:F101)</f>
        <v>89</v>
      </c>
      <c r="G90" s="43">
        <f>IF(D90=0,0,F90/D90*100)</f>
        <v>90.816326530612244</v>
      </c>
      <c r="H90" s="61">
        <f>SUM(H91:H101)</f>
        <v>98</v>
      </c>
      <c r="I90" s="43">
        <f>IF(D90=0,0,H90/D90*100)</f>
        <v>100</v>
      </c>
      <c r="J90" s="43">
        <f>IF(C90=0,0,H90/C90*100)</f>
        <v>86.725663716814154</v>
      </c>
      <c r="K90" s="10">
        <f>SUM(K91:K101)</f>
        <v>85</v>
      </c>
      <c r="L90" s="43">
        <f t="shared" si="28"/>
        <v>86.734693877551024</v>
      </c>
      <c r="M90" s="10">
        <f>SUM(M91:M101)</f>
        <v>13</v>
      </c>
      <c r="N90" s="43">
        <f>IF(D90=0,0,M90/D90*100)</f>
        <v>13.26530612244898</v>
      </c>
      <c r="O90" s="10">
        <f>SUM(O91:O101)</f>
        <v>0</v>
      </c>
      <c r="P90" s="43">
        <f>IF(D90=0,0,O90/D90*100)</f>
        <v>0</v>
      </c>
      <c r="Q90" s="10">
        <f>SUM(Q91:Q101)</f>
        <v>0</v>
      </c>
      <c r="R90" s="43">
        <f t="shared" si="32"/>
        <v>0</v>
      </c>
      <c r="S90" s="10">
        <f>SUM(S91:S101)</f>
        <v>25</v>
      </c>
      <c r="T90" s="43">
        <f>IF(D90=0,0,S90/D90*100)</f>
        <v>25.510204081632654</v>
      </c>
      <c r="U90" s="10">
        <f>SUM(U91:U101)</f>
        <v>8</v>
      </c>
      <c r="V90" s="43">
        <f t="shared" si="34"/>
        <v>8.1632653061224492</v>
      </c>
      <c r="W90" s="10">
        <f>SUM(W91:W101)</f>
        <v>1</v>
      </c>
      <c r="X90" s="43">
        <f>IF(D90=0,0,W90/D90*100)</f>
        <v>1.0204081632653061</v>
      </c>
      <c r="Y90" s="10">
        <f>SUM(Y91:Y101)</f>
        <v>35</v>
      </c>
      <c r="Z90" s="43">
        <f>IF(D90=0,0,Y90/D90*100)</f>
        <v>35.714285714285715</v>
      </c>
      <c r="AA90" s="10">
        <f>SUM(AA91:AA101)</f>
        <v>1</v>
      </c>
      <c r="AB90" s="43">
        <f>IF(D90=0,0,AA90/D90*100)</f>
        <v>1.0204081632653061</v>
      </c>
      <c r="AC90" s="43">
        <f>IF(Y90=0,0,AA90/Y90*100)</f>
        <v>2.8571428571428572</v>
      </c>
      <c r="AD90" s="10">
        <f>SUM(AD91:AD101)</f>
        <v>21</v>
      </c>
      <c r="AE90" s="43">
        <f t="shared" si="39"/>
        <v>21.428571428571427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2</v>
      </c>
      <c r="D91" s="35">
        <v>2</v>
      </c>
      <c r="E91" s="32">
        <f t="shared" si="23"/>
        <v>100</v>
      </c>
      <c r="F91" s="35">
        <v>1</v>
      </c>
      <c r="G91" s="32">
        <f t="shared" si="24"/>
        <v>50</v>
      </c>
      <c r="H91" s="106">
        <f t="shared" ref="H91:H101" si="42">K91+M91</f>
        <v>2</v>
      </c>
      <c r="I91" s="32">
        <f t="shared" si="26"/>
        <v>100</v>
      </c>
      <c r="J91" s="32">
        <f t="shared" si="27"/>
        <v>100</v>
      </c>
      <c r="K91" s="35">
        <v>2</v>
      </c>
      <c r="L91" s="32">
        <f t="shared" si="28"/>
        <v>100</v>
      </c>
      <c r="M91" s="35">
        <v>0</v>
      </c>
      <c r="N91" s="32">
        <f t="shared" si="29"/>
        <v>0</v>
      </c>
      <c r="O91" s="35">
        <f t="shared" ref="O91:O101" si="43">D91-H91</f>
        <v>0</v>
      </c>
      <c r="P91" s="32">
        <f t="shared" si="31"/>
        <v>0</v>
      </c>
      <c r="Q91" s="35">
        <v>0</v>
      </c>
      <c r="R91" s="32">
        <f t="shared" si="32"/>
        <v>0</v>
      </c>
      <c r="S91" s="35">
        <v>0</v>
      </c>
      <c r="T91" s="32">
        <f t="shared" si="33"/>
        <v>0</v>
      </c>
      <c r="U91" s="35">
        <v>0</v>
      </c>
      <c r="V91" s="32">
        <f t="shared" si="34"/>
        <v>0</v>
      </c>
      <c r="W91" s="35">
        <v>0</v>
      </c>
      <c r="X91" s="32">
        <f t="shared" si="35"/>
        <v>0</v>
      </c>
      <c r="Y91" s="35">
        <v>0</v>
      </c>
      <c r="Z91" s="32">
        <f t="shared" si="36"/>
        <v>0</v>
      </c>
      <c r="AA91" s="35">
        <v>0</v>
      </c>
      <c r="AB91" s="32">
        <f t="shared" si="37"/>
        <v>0</v>
      </c>
      <c r="AC91" s="32">
        <f t="shared" si="38"/>
        <v>0</v>
      </c>
      <c r="AD91" s="35">
        <v>1</v>
      </c>
      <c r="AE91" s="32">
        <f t="shared" si="39"/>
        <v>50</v>
      </c>
      <c r="AF91" s="35">
        <v>0</v>
      </c>
      <c r="AG91" s="32">
        <f t="shared" si="40"/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15</v>
      </c>
      <c r="D92" s="35">
        <v>15</v>
      </c>
      <c r="E92" s="32">
        <f t="shared" si="23"/>
        <v>100</v>
      </c>
      <c r="F92" s="35">
        <v>12</v>
      </c>
      <c r="G92" s="32">
        <f t="shared" si="24"/>
        <v>80</v>
      </c>
      <c r="H92" s="106">
        <f t="shared" si="42"/>
        <v>15</v>
      </c>
      <c r="I92" s="32">
        <f t="shared" si="26"/>
        <v>100</v>
      </c>
      <c r="J92" s="32">
        <f t="shared" si="27"/>
        <v>100</v>
      </c>
      <c r="K92" s="35">
        <v>14</v>
      </c>
      <c r="L92" s="32">
        <f t="shared" si="28"/>
        <v>93.333333333333329</v>
      </c>
      <c r="M92" s="35">
        <v>1</v>
      </c>
      <c r="N92" s="32">
        <f t="shared" si="29"/>
        <v>6.666666666666667</v>
      </c>
      <c r="O92" s="35">
        <f t="shared" si="43"/>
        <v>0</v>
      </c>
      <c r="P92" s="32">
        <f t="shared" si="31"/>
        <v>0</v>
      </c>
      <c r="Q92" s="35">
        <v>0</v>
      </c>
      <c r="R92" s="32">
        <f t="shared" si="32"/>
        <v>0</v>
      </c>
      <c r="S92" s="35">
        <v>1</v>
      </c>
      <c r="T92" s="32">
        <f t="shared" si="33"/>
        <v>6.666666666666667</v>
      </c>
      <c r="U92" s="35">
        <v>1</v>
      </c>
      <c r="V92" s="32">
        <f t="shared" si="34"/>
        <v>6.666666666666667</v>
      </c>
      <c r="W92" s="35">
        <v>0</v>
      </c>
      <c r="X92" s="32">
        <f t="shared" si="35"/>
        <v>0</v>
      </c>
      <c r="Y92" s="35">
        <v>7</v>
      </c>
      <c r="Z92" s="32">
        <f t="shared" si="36"/>
        <v>46.666666666666664</v>
      </c>
      <c r="AA92" s="35">
        <v>1</v>
      </c>
      <c r="AB92" s="32">
        <f t="shared" si="37"/>
        <v>6.666666666666667</v>
      </c>
      <c r="AC92" s="32">
        <f t="shared" si="38"/>
        <v>14.285714285714285</v>
      </c>
      <c r="AD92" s="35">
        <v>2</v>
      </c>
      <c r="AE92" s="32">
        <f t="shared" si="39"/>
        <v>13.333333333333334</v>
      </c>
      <c r="AF92" s="35">
        <v>0</v>
      </c>
      <c r="AG92" s="32">
        <f t="shared" si="40"/>
        <v>0</v>
      </c>
      <c r="AH92" s="42"/>
      <c r="AI92" s="42"/>
    </row>
    <row r="93" spans="1:35" x14ac:dyDescent="0.25">
      <c r="A93" s="93">
        <f t="shared" ref="A93:A101" si="44">A92+1</f>
        <v>77</v>
      </c>
      <c r="B93" s="96" t="s">
        <v>109</v>
      </c>
      <c r="C93" s="34">
        <v>4</v>
      </c>
      <c r="D93" s="35">
        <v>4</v>
      </c>
      <c r="E93" s="32">
        <f t="shared" si="23"/>
        <v>100</v>
      </c>
      <c r="F93" s="35">
        <v>4</v>
      </c>
      <c r="G93" s="32">
        <f t="shared" si="24"/>
        <v>100</v>
      </c>
      <c r="H93" s="106">
        <f t="shared" si="42"/>
        <v>4</v>
      </c>
      <c r="I93" s="32">
        <f t="shared" si="26"/>
        <v>100</v>
      </c>
      <c r="J93" s="32">
        <f t="shared" si="27"/>
        <v>100</v>
      </c>
      <c r="K93" s="35">
        <v>3</v>
      </c>
      <c r="L93" s="32">
        <f t="shared" si="28"/>
        <v>75</v>
      </c>
      <c r="M93" s="35">
        <v>1</v>
      </c>
      <c r="N93" s="32">
        <f t="shared" si="29"/>
        <v>25</v>
      </c>
      <c r="O93" s="35">
        <f t="shared" si="43"/>
        <v>0</v>
      </c>
      <c r="P93" s="32">
        <f t="shared" si="31"/>
        <v>0</v>
      </c>
      <c r="Q93" s="35">
        <v>0</v>
      </c>
      <c r="R93" s="32">
        <f t="shared" si="32"/>
        <v>0</v>
      </c>
      <c r="S93" s="35">
        <v>0</v>
      </c>
      <c r="T93" s="32">
        <f t="shared" si="33"/>
        <v>0</v>
      </c>
      <c r="U93" s="35">
        <v>1</v>
      </c>
      <c r="V93" s="32">
        <f t="shared" si="34"/>
        <v>25</v>
      </c>
      <c r="W93" s="35">
        <v>0</v>
      </c>
      <c r="X93" s="32">
        <f t="shared" si="35"/>
        <v>0</v>
      </c>
      <c r="Y93" s="35">
        <v>0</v>
      </c>
      <c r="Z93" s="32">
        <f t="shared" si="36"/>
        <v>0</v>
      </c>
      <c r="AA93" s="35">
        <v>0</v>
      </c>
      <c r="AB93" s="32">
        <f t="shared" si="37"/>
        <v>0</v>
      </c>
      <c r="AC93" s="32">
        <f t="shared" si="38"/>
        <v>0</v>
      </c>
      <c r="AD93" s="35">
        <v>0</v>
      </c>
      <c r="AE93" s="32">
        <f t="shared" si="39"/>
        <v>0</v>
      </c>
      <c r="AF93" s="35">
        <v>0</v>
      </c>
      <c r="AG93" s="32">
        <f t="shared" si="40"/>
        <v>0</v>
      </c>
      <c r="AH93" s="42"/>
      <c r="AI93" s="42"/>
    </row>
    <row r="94" spans="1:35" x14ac:dyDescent="0.25">
      <c r="A94" s="93">
        <f t="shared" si="44"/>
        <v>78</v>
      </c>
      <c r="B94" s="96" t="s">
        <v>119</v>
      </c>
      <c r="C94" s="34">
        <v>8</v>
      </c>
      <c r="D94" s="35">
        <v>7</v>
      </c>
      <c r="E94" s="32">
        <f t="shared" si="23"/>
        <v>87.5</v>
      </c>
      <c r="F94" s="35">
        <v>7</v>
      </c>
      <c r="G94" s="32">
        <f t="shared" si="24"/>
        <v>100</v>
      </c>
      <c r="H94" s="106">
        <f t="shared" si="42"/>
        <v>7</v>
      </c>
      <c r="I94" s="32">
        <f t="shared" si="26"/>
        <v>100</v>
      </c>
      <c r="J94" s="32">
        <f t="shared" si="27"/>
        <v>87.5</v>
      </c>
      <c r="K94" s="35">
        <v>7</v>
      </c>
      <c r="L94" s="32">
        <f t="shared" si="28"/>
        <v>100</v>
      </c>
      <c r="M94" s="35">
        <v>0</v>
      </c>
      <c r="N94" s="32">
        <f t="shared" si="29"/>
        <v>0</v>
      </c>
      <c r="O94" s="35">
        <f t="shared" si="43"/>
        <v>0</v>
      </c>
      <c r="P94" s="32">
        <f t="shared" si="31"/>
        <v>0</v>
      </c>
      <c r="Q94" s="35">
        <v>0</v>
      </c>
      <c r="R94" s="32">
        <f t="shared" si="32"/>
        <v>0</v>
      </c>
      <c r="S94" s="35">
        <v>4</v>
      </c>
      <c r="T94" s="32">
        <f t="shared" si="33"/>
        <v>57.142857142857139</v>
      </c>
      <c r="U94" s="35">
        <v>0</v>
      </c>
      <c r="V94" s="32">
        <f t="shared" si="34"/>
        <v>0</v>
      </c>
      <c r="W94" s="35">
        <v>0</v>
      </c>
      <c r="X94" s="32">
        <f t="shared" si="35"/>
        <v>0</v>
      </c>
      <c r="Y94" s="35">
        <v>3</v>
      </c>
      <c r="Z94" s="32">
        <f t="shared" si="36"/>
        <v>42.857142857142854</v>
      </c>
      <c r="AA94" s="35">
        <v>0</v>
      </c>
      <c r="AB94" s="32">
        <f t="shared" si="37"/>
        <v>0</v>
      </c>
      <c r="AC94" s="32">
        <f t="shared" si="38"/>
        <v>0</v>
      </c>
      <c r="AD94" s="35">
        <v>2</v>
      </c>
      <c r="AE94" s="32">
        <f t="shared" si="39"/>
        <v>28.571428571428569</v>
      </c>
      <c r="AF94" s="35">
        <v>0</v>
      </c>
      <c r="AG94" s="32">
        <f t="shared" si="40"/>
        <v>0</v>
      </c>
      <c r="AH94" s="42"/>
      <c r="AI94" s="42"/>
    </row>
    <row r="95" spans="1:35" x14ac:dyDescent="0.25">
      <c r="A95" s="93">
        <f t="shared" si="44"/>
        <v>79</v>
      </c>
      <c r="B95" s="96" t="s">
        <v>120</v>
      </c>
      <c r="C95" s="34">
        <v>29</v>
      </c>
      <c r="D95" s="35">
        <v>26</v>
      </c>
      <c r="E95" s="32">
        <f t="shared" si="23"/>
        <v>89.65517241379311</v>
      </c>
      <c r="F95" s="35">
        <v>25</v>
      </c>
      <c r="G95" s="32">
        <f t="shared" si="24"/>
        <v>96.15384615384616</v>
      </c>
      <c r="H95" s="106">
        <f t="shared" si="42"/>
        <v>26</v>
      </c>
      <c r="I95" s="32">
        <f t="shared" si="26"/>
        <v>100</v>
      </c>
      <c r="J95" s="32">
        <f t="shared" si="27"/>
        <v>89.65517241379311</v>
      </c>
      <c r="K95" s="35">
        <v>23</v>
      </c>
      <c r="L95" s="32">
        <f t="shared" si="28"/>
        <v>88.461538461538453</v>
      </c>
      <c r="M95" s="35">
        <v>3</v>
      </c>
      <c r="N95" s="32">
        <f t="shared" si="29"/>
        <v>11.538461538461538</v>
      </c>
      <c r="O95" s="35">
        <f t="shared" si="43"/>
        <v>0</v>
      </c>
      <c r="P95" s="32">
        <f t="shared" si="31"/>
        <v>0</v>
      </c>
      <c r="Q95" s="35">
        <v>0</v>
      </c>
      <c r="R95" s="32">
        <f t="shared" si="32"/>
        <v>0</v>
      </c>
      <c r="S95" s="35">
        <v>8</v>
      </c>
      <c r="T95" s="32">
        <f t="shared" si="33"/>
        <v>30.76923076923077</v>
      </c>
      <c r="U95" s="35">
        <v>1</v>
      </c>
      <c r="V95" s="32">
        <f t="shared" si="34"/>
        <v>3.8461538461538463</v>
      </c>
      <c r="W95" s="35">
        <v>0</v>
      </c>
      <c r="X95" s="32">
        <f t="shared" si="35"/>
        <v>0</v>
      </c>
      <c r="Y95" s="35">
        <v>10</v>
      </c>
      <c r="Z95" s="32">
        <f t="shared" si="36"/>
        <v>38.461538461538467</v>
      </c>
      <c r="AA95" s="35">
        <v>0</v>
      </c>
      <c r="AB95" s="32">
        <f t="shared" si="37"/>
        <v>0</v>
      </c>
      <c r="AC95" s="32">
        <f t="shared" si="38"/>
        <v>0</v>
      </c>
      <c r="AD95" s="35">
        <v>5</v>
      </c>
      <c r="AE95" s="32">
        <f t="shared" si="39"/>
        <v>19.230769230769234</v>
      </c>
      <c r="AF95" s="35">
        <v>0</v>
      </c>
      <c r="AG95" s="32">
        <f t="shared" si="40"/>
        <v>0</v>
      </c>
      <c r="AH95" s="42"/>
      <c r="AI95" s="42"/>
    </row>
    <row r="96" spans="1:35" x14ac:dyDescent="0.25">
      <c r="A96" s="93">
        <f t="shared" si="44"/>
        <v>80</v>
      </c>
      <c r="B96" s="96" t="s">
        <v>121</v>
      </c>
      <c r="C96" s="34">
        <v>1</v>
      </c>
      <c r="D96" s="35">
        <v>0</v>
      </c>
      <c r="E96" s="32">
        <f t="shared" si="23"/>
        <v>0</v>
      </c>
      <c r="F96" s="35">
        <v>0</v>
      </c>
      <c r="G96" s="32">
        <f t="shared" si="24"/>
        <v>0</v>
      </c>
      <c r="H96" s="106">
        <f t="shared" si="42"/>
        <v>0</v>
      </c>
      <c r="I96" s="32">
        <f t="shared" si="26"/>
        <v>0</v>
      </c>
      <c r="J96" s="32">
        <f t="shared" si="27"/>
        <v>0</v>
      </c>
      <c r="K96" s="35">
        <v>0</v>
      </c>
      <c r="L96" s="32">
        <f t="shared" si="28"/>
        <v>0</v>
      </c>
      <c r="M96" s="35">
        <v>0</v>
      </c>
      <c r="N96" s="32">
        <f t="shared" si="29"/>
        <v>0</v>
      </c>
      <c r="O96" s="35">
        <f t="shared" si="43"/>
        <v>0</v>
      </c>
      <c r="P96" s="32">
        <f t="shared" si="31"/>
        <v>0</v>
      </c>
      <c r="Q96" s="35">
        <v>0</v>
      </c>
      <c r="R96" s="32">
        <f t="shared" si="32"/>
        <v>0</v>
      </c>
      <c r="S96" s="35">
        <v>0</v>
      </c>
      <c r="T96" s="32">
        <f t="shared" si="33"/>
        <v>0</v>
      </c>
      <c r="U96" s="35">
        <v>0</v>
      </c>
      <c r="V96" s="32">
        <f t="shared" si="34"/>
        <v>0</v>
      </c>
      <c r="W96" s="35">
        <v>0</v>
      </c>
      <c r="X96" s="32">
        <f t="shared" si="35"/>
        <v>0</v>
      </c>
      <c r="Y96" s="35">
        <v>0</v>
      </c>
      <c r="Z96" s="32">
        <f t="shared" si="36"/>
        <v>0</v>
      </c>
      <c r="AA96" s="35">
        <v>0</v>
      </c>
      <c r="AB96" s="32">
        <f t="shared" si="37"/>
        <v>0</v>
      </c>
      <c r="AC96" s="32">
        <f t="shared" si="38"/>
        <v>0</v>
      </c>
      <c r="AD96" s="35">
        <v>0</v>
      </c>
      <c r="AE96" s="32">
        <f t="shared" si="39"/>
        <v>0</v>
      </c>
      <c r="AF96" s="35">
        <v>0</v>
      </c>
      <c r="AG96" s="32">
        <f t="shared" si="40"/>
        <v>0</v>
      </c>
      <c r="AH96" s="42"/>
      <c r="AI96" s="42"/>
    </row>
    <row r="97" spans="1:35" x14ac:dyDescent="0.25">
      <c r="A97" s="93">
        <f t="shared" si="44"/>
        <v>81</v>
      </c>
      <c r="B97" s="96" t="s">
        <v>122</v>
      </c>
      <c r="C97" s="34">
        <v>31</v>
      </c>
      <c r="D97" s="35">
        <v>29</v>
      </c>
      <c r="E97" s="32">
        <f t="shared" si="23"/>
        <v>93.548387096774192</v>
      </c>
      <c r="F97" s="35">
        <v>27</v>
      </c>
      <c r="G97" s="32">
        <f t="shared" si="24"/>
        <v>93.103448275862064</v>
      </c>
      <c r="H97" s="106">
        <f t="shared" si="42"/>
        <v>29</v>
      </c>
      <c r="I97" s="32">
        <f t="shared" si="26"/>
        <v>100</v>
      </c>
      <c r="J97" s="32">
        <f t="shared" si="27"/>
        <v>93.548387096774192</v>
      </c>
      <c r="K97" s="35">
        <v>21</v>
      </c>
      <c r="L97" s="32">
        <f t="shared" si="28"/>
        <v>72.41379310344827</v>
      </c>
      <c r="M97" s="35">
        <v>8</v>
      </c>
      <c r="N97" s="32">
        <f t="shared" si="29"/>
        <v>27.586206896551722</v>
      </c>
      <c r="O97" s="35">
        <f t="shared" si="43"/>
        <v>0</v>
      </c>
      <c r="P97" s="32">
        <f t="shared" si="31"/>
        <v>0</v>
      </c>
      <c r="Q97" s="35">
        <v>0</v>
      </c>
      <c r="R97" s="32">
        <f t="shared" si="32"/>
        <v>0</v>
      </c>
      <c r="S97" s="35">
        <v>9</v>
      </c>
      <c r="T97" s="32">
        <f t="shared" si="33"/>
        <v>31.03448275862069</v>
      </c>
      <c r="U97" s="35">
        <v>3</v>
      </c>
      <c r="V97" s="32">
        <f t="shared" si="34"/>
        <v>10.344827586206897</v>
      </c>
      <c r="W97" s="35">
        <v>1</v>
      </c>
      <c r="X97" s="32">
        <f t="shared" si="35"/>
        <v>3.4482758620689653</v>
      </c>
      <c r="Y97" s="35">
        <v>4</v>
      </c>
      <c r="Z97" s="32">
        <f t="shared" si="36"/>
        <v>13.793103448275861</v>
      </c>
      <c r="AA97" s="35">
        <v>0</v>
      </c>
      <c r="AB97" s="32">
        <f t="shared" si="37"/>
        <v>0</v>
      </c>
      <c r="AC97" s="32">
        <f t="shared" si="38"/>
        <v>0</v>
      </c>
      <c r="AD97" s="35">
        <v>2</v>
      </c>
      <c r="AE97" s="32">
        <f t="shared" si="39"/>
        <v>6.8965517241379306</v>
      </c>
      <c r="AF97" s="35">
        <v>0</v>
      </c>
      <c r="AG97" s="32">
        <f t="shared" si="40"/>
        <v>0</v>
      </c>
      <c r="AH97" s="42"/>
      <c r="AI97" s="42"/>
    </row>
    <row r="98" spans="1:35" x14ac:dyDescent="0.25">
      <c r="A98" s="93">
        <f t="shared" si="44"/>
        <v>82</v>
      </c>
      <c r="B98" s="96" t="s">
        <v>123</v>
      </c>
      <c r="C98" s="34">
        <v>4</v>
      </c>
      <c r="D98" s="35">
        <v>0</v>
      </c>
      <c r="E98" s="32">
        <f t="shared" si="23"/>
        <v>0</v>
      </c>
      <c r="F98" s="35">
        <v>0</v>
      </c>
      <c r="G98" s="32">
        <f t="shared" si="24"/>
        <v>0</v>
      </c>
      <c r="H98" s="106">
        <f t="shared" si="42"/>
        <v>0</v>
      </c>
      <c r="I98" s="32">
        <f t="shared" si="26"/>
        <v>0</v>
      </c>
      <c r="J98" s="32">
        <f t="shared" si="27"/>
        <v>0</v>
      </c>
      <c r="K98" s="35">
        <v>0</v>
      </c>
      <c r="L98" s="32">
        <f t="shared" si="28"/>
        <v>0</v>
      </c>
      <c r="M98" s="35">
        <v>0</v>
      </c>
      <c r="N98" s="32">
        <f t="shared" si="29"/>
        <v>0</v>
      </c>
      <c r="O98" s="35">
        <f t="shared" si="43"/>
        <v>0</v>
      </c>
      <c r="P98" s="32">
        <f t="shared" si="31"/>
        <v>0</v>
      </c>
      <c r="Q98" s="35">
        <v>0</v>
      </c>
      <c r="R98" s="32">
        <f t="shared" si="32"/>
        <v>0</v>
      </c>
      <c r="S98" s="35">
        <v>0</v>
      </c>
      <c r="T98" s="32">
        <f t="shared" si="33"/>
        <v>0</v>
      </c>
      <c r="U98" s="35">
        <v>0</v>
      </c>
      <c r="V98" s="32">
        <f t="shared" si="34"/>
        <v>0</v>
      </c>
      <c r="W98" s="35">
        <v>0</v>
      </c>
      <c r="X98" s="32">
        <f t="shared" si="35"/>
        <v>0</v>
      </c>
      <c r="Y98" s="35">
        <v>0</v>
      </c>
      <c r="Z98" s="32">
        <f t="shared" si="36"/>
        <v>0</v>
      </c>
      <c r="AA98" s="35">
        <v>0</v>
      </c>
      <c r="AB98" s="32">
        <f t="shared" si="37"/>
        <v>0</v>
      </c>
      <c r="AC98" s="32">
        <f t="shared" si="38"/>
        <v>0</v>
      </c>
      <c r="AD98" s="35">
        <v>0</v>
      </c>
      <c r="AE98" s="32">
        <f t="shared" si="39"/>
        <v>0</v>
      </c>
      <c r="AF98" s="35">
        <v>0</v>
      </c>
      <c r="AG98" s="32">
        <f t="shared" si="40"/>
        <v>0</v>
      </c>
      <c r="AH98" s="42"/>
      <c r="AI98" s="42"/>
    </row>
    <row r="99" spans="1:35" x14ac:dyDescent="0.25">
      <c r="A99" s="93">
        <f t="shared" si="44"/>
        <v>83</v>
      </c>
      <c r="B99" s="96" t="s">
        <v>124</v>
      </c>
      <c r="C99" s="34">
        <v>8</v>
      </c>
      <c r="D99" s="35">
        <v>7</v>
      </c>
      <c r="E99" s="32">
        <f t="shared" si="23"/>
        <v>87.5</v>
      </c>
      <c r="F99" s="35">
        <v>6</v>
      </c>
      <c r="G99" s="32">
        <f t="shared" si="24"/>
        <v>85.714285714285708</v>
      </c>
      <c r="H99" s="106">
        <f t="shared" si="42"/>
        <v>7</v>
      </c>
      <c r="I99" s="32">
        <f t="shared" si="26"/>
        <v>100</v>
      </c>
      <c r="J99" s="32">
        <f t="shared" si="27"/>
        <v>87.5</v>
      </c>
      <c r="K99" s="35">
        <v>7</v>
      </c>
      <c r="L99" s="32">
        <f t="shared" si="28"/>
        <v>100</v>
      </c>
      <c r="M99" s="35">
        <v>0</v>
      </c>
      <c r="N99" s="32">
        <f t="shared" si="29"/>
        <v>0</v>
      </c>
      <c r="O99" s="35">
        <f t="shared" si="43"/>
        <v>0</v>
      </c>
      <c r="P99" s="32">
        <f t="shared" si="31"/>
        <v>0</v>
      </c>
      <c r="Q99" s="35">
        <v>0</v>
      </c>
      <c r="R99" s="32">
        <f t="shared" si="32"/>
        <v>0</v>
      </c>
      <c r="S99" s="35">
        <v>2</v>
      </c>
      <c r="T99" s="32">
        <f t="shared" si="33"/>
        <v>28.571428571428569</v>
      </c>
      <c r="U99" s="35">
        <v>1</v>
      </c>
      <c r="V99" s="32">
        <f t="shared" si="34"/>
        <v>14.285714285714285</v>
      </c>
      <c r="W99" s="35">
        <v>0</v>
      </c>
      <c r="X99" s="32">
        <f t="shared" si="35"/>
        <v>0</v>
      </c>
      <c r="Y99" s="35">
        <v>4</v>
      </c>
      <c r="Z99" s="32">
        <f t="shared" si="36"/>
        <v>57.142857142857139</v>
      </c>
      <c r="AA99" s="35">
        <v>0</v>
      </c>
      <c r="AB99" s="32">
        <f t="shared" si="37"/>
        <v>0</v>
      </c>
      <c r="AC99" s="32">
        <f t="shared" si="38"/>
        <v>0</v>
      </c>
      <c r="AD99" s="35">
        <v>3</v>
      </c>
      <c r="AE99" s="32">
        <f t="shared" si="39"/>
        <v>42.857142857142854</v>
      </c>
      <c r="AF99" s="35">
        <v>0</v>
      </c>
      <c r="AG99" s="32">
        <f t="shared" si="40"/>
        <v>0</v>
      </c>
      <c r="AH99" s="42"/>
      <c r="AI99" s="42"/>
    </row>
    <row r="100" spans="1:35" x14ac:dyDescent="0.25">
      <c r="A100" s="93">
        <f t="shared" si="44"/>
        <v>84</v>
      </c>
      <c r="B100" s="96" t="s">
        <v>125</v>
      </c>
      <c r="C100" s="34">
        <v>1</v>
      </c>
      <c r="D100" s="35">
        <v>1</v>
      </c>
      <c r="E100" s="32">
        <f t="shared" si="23"/>
        <v>100</v>
      </c>
      <c r="F100" s="35">
        <v>1</v>
      </c>
      <c r="G100" s="32">
        <f t="shared" si="24"/>
        <v>100</v>
      </c>
      <c r="H100" s="106">
        <f t="shared" si="42"/>
        <v>1</v>
      </c>
      <c r="I100" s="32">
        <f t="shared" si="26"/>
        <v>100</v>
      </c>
      <c r="J100" s="32">
        <f t="shared" si="27"/>
        <v>100</v>
      </c>
      <c r="K100" s="35">
        <v>1</v>
      </c>
      <c r="L100" s="32">
        <f t="shared" si="28"/>
        <v>100</v>
      </c>
      <c r="M100" s="35">
        <v>0</v>
      </c>
      <c r="N100" s="32">
        <f t="shared" si="29"/>
        <v>0</v>
      </c>
      <c r="O100" s="35">
        <f t="shared" si="43"/>
        <v>0</v>
      </c>
      <c r="P100" s="32">
        <f t="shared" si="31"/>
        <v>0</v>
      </c>
      <c r="Q100" s="35">
        <v>0</v>
      </c>
      <c r="R100" s="32">
        <f t="shared" si="32"/>
        <v>0</v>
      </c>
      <c r="S100" s="35">
        <v>0</v>
      </c>
      <c r="T100" s="32">
        <f t="shared" si="33"/>
        <v>0</v>
      </c>
      <c r="U100" s="35">
        <v>1</v>
      </c>
      <c r="V100" s="32">
        <f t="shared" si="34"/>
        <v>100</v>
      </c>
      <c r="W100" s="35">
        <v>0</v>
      </c>
      <c r="X100" s="32">
        <f t="shared" si="35"/>
        <v>0</v>
      </c>
      <c r="Y100" s="35">
        <v>0</v>
      </c>
      <c r="Z100" s="32">
        <f t="shared" si="36"/>
        <v>0</v>
      </c>
      <c r="AA100" s="35">
        <v>0</v>
      </c>
      <c r="AB100" s="32">
        <f t="shared" si="37"/>
        <v>0</v>
      </c>
      <c r="AC100" s="32">
        <f t="shared" si="38"/>
        <v>0</v>
      </c>
      <c r="AD100" s="35">
        <v>0</v>
      </c>
      <c r="AE100" s="32">
        <f t="shared" si="39"/>
        <v>0</v>
      </c>
      <c r="AF100" s="35">
        <v>0</v>
      </c>
      <c r="AG100" s="32">
        <f t="shared" si="40"/>
        <v>0</v>
      </c>
      <c r="AH100" s="42"/>
      <c r="AI100" s="42"/>
    </row>
    <row r="101" spans="1:35" x14ac:dyDescent="0.25">
      <c r="A101" s="93">
        <f t="shared" si="44"/>
        <v>85</v>
      </c>
      <c r="B101" s="96" t="s">
        <v>126</v>
      </c>
      <c r="C101" s="34">
        <v>10</v>
      </c>
      <c r="D101" s="35">
        <v>7</v>
      </c>
      <c r="E101" s="32">
        <f t="shared" si="23"/>
        <v>70</v>
      </c>
      <c r="F101" s="35">
        <v>6</v>
      </c>
      <c r="G101" s="32">
        <f t="shared" si="24"/>
        <v>85.714285714285708</v>
      </c>
      <c r="H101" s="106">
        <f t="shared" si="42"/>
        <v>7</v>
      </c>
      <c r="I101" s="32">
        <f t="shared" si="26"/>
        <v>100</v>
      </c>
      <c r="J101" s="32">
        <f t="shared" si="27"/>
        <v>70</v>
      </c>
      <c r="K101" s="35">
        <v>7</v>
      </c>
      <c r="L101" s="32">
        <f t="shared" si="28"/>
        <v>100</v>
      </c>
      <c r="M101" s="35">
        <v>0</v>
      </c>
      <c r="N101" s="32">
        <f t="shared" si="29"/>
        <v>0</v>
      </c>
      <c r="O101" s="35">
        <f t="shared" si="43"/>
        <v>0</v>
      </c>
      <c r="P101" s="32">
        <f t="shared" si="31"/>
        <v>0</v>
      </c>
      <c r="Q101" s="35">
        <v>0</v>
      </c>
      <c r="R101" s="32">
        <f t="shared" si="32"/>
        <v>0</v>
      </c>
      <c r="S101" s="35">
        <v>1</v>
      </c>
      <c r="T101" s="32">
        <f t="shared" si="33"/>
        <v>14.285714285714285</v>
      </c>
      <c r="U101" s="35">
        <v>0</v>
      </c>
      <c r="V101" s="32">
        <f t="shared" si="34"/>
        <v>0</v>
      </c>
      <c r="W101" s="35">
        <v>0</v>
      </c>
      <c r="X101" s="32">
        <f t="shared" si="35"/>
        <v>0</v>
      </c>
      <c r="Y101" s="35">
        <v>7</v>
      </c>
      <c r="Z101" s="32">
        <f t="shared" si="36"/>
        <v>100</v>
      </c>
      <c r="AA101" s="35">
        <v>0</v>
      </c>
      <c r="AB101" s="32">
        <f t="shared" si="37"/>
        <v>0</v>
      </c>
      <c r="AC101" s="32">
        <f t="shared" si="38"/>
        <v>0</v>
      </c>
      <c r="AD101" s="35">
        <v>6</v>
      </c>
      <c r="AE101" s="32">
        <f t="shared" si="39"/>
        <v>85.714285714285708</v>
      </c>
      <c r="AF101" s="35">
        <v>0</v>
      </c>
      <c r="AG101" s="32">
        <f t="shared" si="40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S5:S6"/>
    <mergeCell ref="T5:T6"/>
    <mergeCell ref="U5:U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110" fitToHeight="2" orientation="landscape" useFirstPageNumber="1" r:id="rId1"/>
  <headerFooter scaleWithDoc="0">
    <oddHeader>&amp;R&amp;P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0"/>
  <sheetViews>
    <sheetView zoomScale="80" zoomScaleNormal="80" workbookViewId="0">
      <selection activeCell="AJ10" sqref="AJ10"/>
    </sheetView>
  </sheetViews>
  <sheetFormatPr defaultRowHeight="15" x14ac:dyDescent="0.25"/>
  <cols>
    <col min="1" max="1" width="4.85546875" customWidth="1"/>
    <col min="2" max="2" width="35.5703125" customWidth="1"/>
  </cols>
  <sheetData>
    <row r="1" spans="1:35" ht="37.9" customHeight="1" thickBot="1" x14ac:dyDescent="0.3">
      <c r="A1" s="182" t="s">
        <v>248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2">
        <v>1</v>
      </c>
      <c r="B8" s="13" t="s">
        <v>141</v>
      </c>
      <c r="C8" s="66">
        <f>'Рук. и спец.'!C55</f>
        <v>51629.420000000006</v>
      </c>
      <c r="D8" s="66">
        <f>'Рук. и спец.'!D55</f>
        <v>49804.4</v>
      </c>
      <c r="E8" s="86">
        <f>'Рук. и спец.'!E55</f>
        <v>96.465154944603285</v>
      </c>
      <c r="F8" s="66">
        <f>'Рук. и спец.'!F55</f>
        <v>22360.400000000001</v>
      </c>
      <c r="G8" s="86">
        <f>'Рук. и спец.'!G55</f>
        <v>44.896434853145507</v>
      </c>
      <c r="H8" s="66">
        <f>'Рук. и спец.'!H55</f>
        <v>45054.9</v>
      </c>
      <c r="I8" s="86">
        <f>'Рук. и спец.'!I55</f>
        <v>90.463693970813821</v>
      </c>
      <c r="J8" s="86">
        <f>'Рук. и спец.'!J55</f>
        <v>87.265942557557295</v>
      </c>
      <c r="K8" s="66">
        <f>'Рук. и спец.'!K55</f>
        <v>26860.400000000001</v>
      </c>
      <c r="L8" s="86">
        <f>'Рук. и спец.'!L55</f>
        <v>53.931781127771849</v>
      </c>
      <c r="M8" s="66">
        <f>'Рук. и спец.'!M55</f>
        <v>18194.5</v>
      </c>
      <c r="N8" s="86">
        <f>'Рук. и спец.'!N55</f>
        <v>36.531912843041979</v>
      </c>
      <c r="O8" s="66">
        <f>'Рук. и спец.'!O55</f>
        <v>4749.5</v>
      </c>
      <c r="P8" s="86">
        <f>'Рук. и спец.'!P55</f>
        <v>9.536306029186175</v>
      </c>
      <c r="Q8" s="66">
        <f>'Рук. и спец.'!Q55</f>
        <v>448</v>
      </c>
      <c r="R8" s="86">
        <f>'Рук. и спец.'!R55</f>
        <v>9.4325718496683866</v>
      </c>
      <c r="S8" s="66">
        <f>'Рук. и спец.'!S55</f>
        <v>4557.5</v>
      </c>
      <c r="T8" s="86">
        <f>'Рук. и спец.'!T55</f>
        <v>9.1507979214687847</v>
      </c>
      <c r="U8" s="66">
        <f>'Рук. и спец.'!U55</f>
        <v>6152.5</v>
      </c>
      <c r="V8" s="86">
        <f>'Рук. и спец.'!V55</f>
        <v>12.3533262121419</v>
      </c>
      <c r="W8" s="66">
        <f>'Рук. и спец.'!W55</f>
        <v>1416</v>
      </c>
      <c r="X8" s="86">
        <f>'Рук. и спец.'!X55</f>
        <v>2.8431222944157541</v>
      </c>
      <c r="Y8" s="66">
        <f>'Рук. и спец.'!Y55</f>
        <v>5951</v>
      </c>
      <c r="Z8" s="86">
        <f>'Рук. и спец.'!Z55</f>
        <v>11.948743484511407</v>
      </c>
      <c r="AA8" s="66">
        <f>'Рук. и спец.'!AA55</f>
        <v>240</v>
      </c>
      <c r="AB8" s="86">
        <f>'Рук. и спец.'!AB55</f>
        <v>0.48188513464673799</v>
      </c>
      <c r="AC8" s="86">
        <f>'Рук. и спец.'!AC55</f>
        <v>4.032935641068728</v>
      </c>
      <c r="AD8" s="66">
        <f>'Рук. и спец.'!AD55</f>
        <v>4484</v>
      </c>
      <c r="AE8" s="86">
        <f>'Рук. и спец.'!AE55</f>
        <v>9.0032205989832228</v>
      </c>
      <c r="AF8" s="66">
        <f>'Рук. и спец.'!AF55</f>
        <v>12</v>
      </c>
      <c r="AG8" s="86">
        <f>'Рук. и спец.'!AG55</f>
        <v>2.4094256732336901E-2</v>
      </c>
    </row>
    <row r="9" spans="1:35" ht="42.75" x14ac:dyDescent="0.25">
      <c r="A9" s="12">
        <v>2</v>
      </c>
      <c r="B9" s="13" t="s">
        <v>135</v>
      </c>
      <c r="C9" s="11">
        <f>Руководители!C55</f>
        <v>5093</v>
      </c>
      <c r="D9" s="11">
        <f>Руководители!D55</f>
        <v>4994</v>
      </c>
      <c r="E9" s="87">
        <f>Руководители!E55</f>
        <v>98.056155507559396</v>
      </c>
      <c r="F9" s="11">
        <f>Руководители!F55</f>
        <v>527</v>
      </c>
      <c r="G9" s="87">
        <f>Руководители!G55</f>
        <v>10.552663195835002</v>
      </c>
      <c r="H9" s="11">
        <f>Руководители!H55</f>
        <v>4746</v>
      </c>
      <c r="I9" s="87">
        <f>Руководители!I55</f>
        <v>95.034040849018822</v>
      </c>
      <c r="J9" s="87">
        <f>Руководители!J55</f>
        <v>93.186726880031415</v>
      </c>
      <c r="K9" s="11">
        <f>Руководители!K55</f>
        <v>3284</v>
      </c>
      <c r="L9" s="87">
        <f>Руководители!L55</f>
        <v>65.758910692831392</v>
      </c>
      <c r="M9" s="11">
        <f>Руководители!M55</f>
        <v>1462</v>
      </c>
      <c r="N9" s="87">
        <f>Руководители!N55</f>
        <v>29.275130156187423</v>
      </c>
      <c r="O9" s="11">
        <f>Руководители!O55</f>
        <v>248</v>
      </c>
      <c r="P9" s="87">
        <f>Руководители!P55</f>
        <v>4.9659591509811776</v>
      </c>
      <c r="Q9" s="11">
        <f>Руководители!Q55</f>
        <v>16</v>
      </c>
      <c r="R9" s="87">
        <f>Руководители!R55</f>
        <v>6.4516129032258061</v>
      </c>
      <c r="S9" s="11">
        <f>Руководители!S55</f>
        <v>95</v>
      </c>
      <c r="T9" s="87">
        <f>Руководители!T55</f>
        <v>1.9022827392871446</v>
      </c>
      <c r="U9" s="11">
        <f>Руководители!U55</f>
        <v>736</v>
      </c>
      <c r="V9" s="87">
        <f>Руководители!V55</f>
        <v>14.73768522226672</v>
      </c>
      <c r="W9" s="11">
        <f>Руководители!W55</f>
        <v>88</v>
      </c>
      <c r="X9" s="87">
        <f>Руководители!X55</f>
        <v>1.7621145374449341</v>
      </c>
      <c r="Y9" s="11">
        <f>Руководители!Y55</f>
        <v>329</v>
      </c>
      <c r="Z9" s="87">
        <f>Руководители!Z55</f>
        <v>6.5879054865839004</v>
      </c>
      <c r="AA9" s="11">
        <f>Руководители!AA55</f>
        <v>7</v>
      </c>
      <c r="AB9" s="87">
        <f>Руководители!AB55</f>
        <v>0.14016820184221065</v>
      </c>
      <c r="AC9" s="87">
        <f>Руководители!AC55</f>
        <v>2.1276595744680851</v>
      </c>
      <c r="AD9" s="11">
        <f>Руководители!AD55</f>
        <v>119</v>
      </c>
      <c r="AE9" s="87">
        <f>Руководители!AE55</f>
        <v>2.382859431317581</v>
      </c>
      <c r="AF9" s="11">
        <f>Руководители!AF55</f>
        <v>0</v>
      </c>
      <c r="AG9" s="87">
        <f>Руководители!AG55</f>
        <v>0</v>
      </c>
    </row>
    <row r="10" spans="1:35" ht="28.5" x14ac:dyDescent="0.25">
      <c r="A10" s="12">
        <v>3</v>
      </c>
      <c r="B10" s="14" t="s">
        <v>136</v>
      </c>
      <c r="C10" s="11">
        <f>'Зам. рук.'!C55</f>
        <v>681.3</v>
      </c>
      <c r="D10" s="11">
        <f>'Зам. рук.'!D55</f>
        <v>668.8</v>
      </c>
      <c r="E10" s="87">
        <f>'Зам. рук.'!E55</f>
        <v>98.165272273594596</v>
      </c>
      <c r="F10" s="11">
        <f>'Зам. рук.'!F55</f>
        <v>149.80000000000001</v>
      </c>
      <c r="G10" s="87">
        <f>'Зам. рук.'!G55</f>
        <v>22.398325358851679</v>
      </c>
      <c r="H10" s="11">
        <f>'Зам. рук.'!H55</f>
        <v>639.79999999999995</v>
      </c>
      <c r="I10" s="87">
        <f>'Зам. рук.'!I55</f>
        <v>95.663875598086122</v>
      </c>
      <c r="J10" s="87">
        <f>'Зам. рук.'!J55</f>
        <v>93.908703948334065</v>
      </c>
      <c r="K10" s="11">
        <f>'Зам. рук.'!K55</f>
        <v>555.79999999999995</v>
      </c>
      <c r="L10" s="87">
        <f>'Зам. рук.'!L55</f>
        <v>83.104066985645929</v>
      </c>
      <c r="M10" s="11">
        <f>'Зам. рук.'!M55</f>
        <v>84</v>
      </c>
      <c r="N10" s="87">
        <f>'Зам. рук.'!N55</f>
        <v>12.559808612440193</v>
      </c>
      <c r="O10" s="11">
        <f>'Зам. рук.'!O55</f>
        <v>29</v>
      </c>
      <c r="P10" s="87">
        <f>'Зам. рук.'!P55</f>
        <v>4.3361244019138763</v>
      </c>
      <c r="Q10" s="11">
        <f>'Зам. рук.'!Q55</f>
        <v>4</v>
      </c>
      <c r="R10" s="87">
        <f>'Зам. рук.'!R55</f>
        <v>13.793103448275861</v>
      </c>
      <c r="S10" s="11">
        <f>'Зам. рук.'!S55</f>
        <v>40</v>
      </c>
      <c r="T10" s="87">
        <f>'Зам. рук.'!T55</f>
        <v>5.9808612440191391</v>
      </c>
      <c r="U10" s="11">
        <f>'Зам. рук.'!U55</f>
        <v>104</v>
      </c>
      <c r="V10" s="87">
        <f>'Зам. рук.'!V55</f>
        <v>15.550239234449762</v>
      </c>
      <c r="W10" s="11">
        <f>'Зам. рук.'!W55</f>
        <v>34</v>
      </c>
      <c r="X10" s="87">
        <f>'Зам. рук.'!X55</f>
        <v>5.0837320574162685</v>
      </c>
      <c r="Y10" s="11">
        <f>'Зам. рук.'!Y55</f>
        <v>83</v>
      </c>
      <c r="Z10" s="87">
        <f>'Зам. рук.'!Z55</f>
        <v>12.410287081339714</v>
      </c>
      <c r="AA10" s="11">
        <f>'Зам. рук.'!AA55</f>
        <v>6</v>
      </c>
      <c r="AB10" s="87">
        <f>'Зам. рук.'!AB55</f>
        <v>0.89712918660287078</v>
      </c>
      <c r="AC10" s="87">
        <f>'Зам. рук.'!AC55</f>
        <v>7.2289156626506017</v>
      </c>
      <c r="AD10" s="11">
        <f>'Зам. рук.'!AD55</f>
        <v>63</v>
      </c>
      <c r="AE10" s="87">
        <f>'Зам. рук.'!AE55</f>
        <v>9.4198564593301448</v>
      </c>
      <c r="AF10" s="11">
        <f>'Зам. рук.'!AF55</f>
        <v>0</v>
      </c>
      <c r="AG10" s="87">
        <f>'Зам. рук.'!AG55</f>
        <v>0</v>
      </c>
    </row>
    <row r="11" spans="1:35" x14ac:dyDescent="0.25">
      <c r="A11" s="12">
        <v>4</v>
      </c>
      <c r="B11" s="13" t="s">
        <v>142</v>
      </c>
      <c r="C11" s="67">
        <f>Гл.спец!C55</f>
        <v>7021.5</v>
      </c>
      <c r="D11" s="67">
        <f>Гл.спец!D55</f>
        <v>6567.8</v>
      </c>
      <c r="E11" s="87">
        <f>Гл.спец!E55</f>
        <v>93.538417717012038</v>
      </c>
      <c r="F11" s="67">
        <f>Гл.спец!F55</f>
        <v>2741.3</v>
      </c>
      <c r="G11" s="87">
        <f>Гл.спец!G55</f>
        <v>41.738481683364292</v>
      </c>
      <c r="H11" s="67">
        <f>Гл.спец!H55</f>
        <v>6482.8</v>
      </c>
      <c r="I11" s="87">
        <f>Гл.спец!I55</f>
        <v>98.705807119583426</v>
      </c>
      <c r="J11" s="87">
        <f>Гл.спец!J55</f>
        <v>92.327850174464146</v>
      </c>
      <c r="K11" s="67">
        <f>Гл.спец!K55</f>
        <v>4785.8</v>
      </c>
      <c r="L11" s="87">
        <f>Гл.спец!L55</f>
        <v>72.86762690703128</v>
      </c>
      <c r="M11" s="67">
        <f>Гл.спец!M55</f>
        <v>1697</v>
      </c>
      <c r="N11" s="87">
        <f>Гл.спец!N55</f>
        <v>25.838180212552146</v>
      </c>
      <c r="O11" s="67">
        <f>Гл.спец!O55</f>
        <v>85</v>
      </c>
      <c r="P11" s="87">
        <f>Гл.спец!P55</f>
        <v>1.2941928804165777</v>
      </c>
      <c r="Q11" s="67">
        <f>Гл.спец!Q55</f>
        <v>25</v>
      </c>
      <c r="R11" s="87">
        <f>Гл.спец!R55</f>
        <v>29.411764705882355</v>
      </c>
      <c r="S11" s="67">
        <f>Гл.спец!S55</f>
        <v>392</v>
      </c>
      <c r="T11" s="87">
        <f>Гл.спец!T55</f>
        <v>5.9685130485093936</v>
      </c>
      <c r="U11" s="67">
        <f>Гл.спец!U55</f>
        <v>1072.5</v>
      </c>
      <c r="V11" s="87">
        <f>Гл.спец!V55</f>
        <v>16.329668991138586</v>
      </c>
      <c r="W11" s="67">
        <f>Гл.спец!W55</f>
        <v>370</v>
      </c>
      <c r="X11" s="87">
        <f>Гл.спец!X55</f>
        <v>5.6335454794603974</v>
      </c>
      <c r="Y11" s="67">
        <f>Гл.спец!Y55</f>
        <v>647</v>
      </c>
      <c r="Z11" s="87">
        <f>Гл.спец!Z55</f>
        <v>9.8510916897591265</v>
      </c>
      <c r="AA11" s="67">
        <f>Гл.спец!AA55</f>
        <v>12</v>
      </c>
      <c r="AB11" s="87">
        <f>Гл.спец!AB55</f>
        <v>0.18270958311763452</v>
      </c>
      <c r="AC11" s="87">
        <f>Гл.спец!AC55</f>
        <v>1.8547140649149922</v>
      </c>
      <c r="AD11" s="67">
        <f>Гл.спец!AD55</f>
        <v>377</v>
      </c>
      <c r="AE11" s="87">
        <f>Гл.спец!AE55</f>
        <v>5.7401260696123506</v>
      </c>
      <c r="AF11" s="67">
        <f>Гл.спец!AF55</f>
        <v>1</v>
      </c>
      <c r="AG11" s="87">
        <f>Гл.спец!AG55</f>
        <v>1.5225798593136209E-2</v>
      </c>
    </row>
    <row r="12" spans="1:35" x14ac:dyDescent="0.25">
      <c r="A12" s="15">
        <v>5</v>
      </c>
      <c r="B12" s="16" t="s">
        <v>137</v>
      </c>
      <c r="C12" s="11">
        <f>Гл.агрон.!C55</f>
        <v>998.6</v>
      </c>
      <c r="D12" s="11">
        <f>Гл.агрон.!D55</f>
        <v>956.5</v>
      </c>
      <c r="E12" s="87">
        <f>Гл.агрон.!E55</f>
        <v>95.784097736831569</v>
      </c>
      <c r="F12" s="11">
        <f>Гл.агрон.!F55</f>
        <v>98</v>
      </c>
      <c r="G12" s="87">
        <f>Гл.агрон.!G55</f>
        <v>10.245687401986409</v>
      </c>
      <c r="H12" s="11">
        <f>Гл.агрон.!H55</f>
        <v>945.5</v>
      </c>
      <c r="I12" s="87">
        <f>Гл.агрон.!I55</f>
        <v>98.849973863042337</v>
      </c>
      <c r="J12" s="87">
        <f>Гл.агрон.!J55</f>
        <v>94.682555577808941</v>
      </c>
      <c r="K12" s="11">
        <f>Гл.агрон.!K55</f>
        <v>813.5</v>
      </c>
      <c r="L12" s="87">
        <f>Гл.агрон.!L55</f>
        <v>85.049660219550447</v>
      </c>
      <c r="M12" s="11">
        <f>Гл.агрон.!M55</f>
        <v>132</v>
      </c>
      <c r="N12" s="87">
        <f>Гл.агрон.!N55</f>
        <v>13.800313643491899</v>
      </c>
      <c r="O12" s="11">
        <f>Гл.агрон.!O55</f>
        <v>11</v>
      </c>
      <c r="P12" s="87">
        <f>Гл.агрон.!P55</f>
        <v>1.1500261369576581</v>
      </c>
      <c r="Q12" s="11">
        <f>Гл.агрон.!Q55</f>
        <v>6</v>
      </c>
      <c r="R12" s="87">
        <f>Гл.агрон.!R55</f>
        <v>54.54545454545454</v>
      </c>
      <c r="S12" s="11">
        <f>Гл.агрон.!S55</f>
        <v>81</v>
      </c>
      <c r="T12" s="87">
        <f>Гл.агрон.!T55</f>
        <v>8.4683742812336646</v>
      </c>
      <c r="U12" s="11">
        <f>Гл.агрон.!U55</f>
        <v>116.5</v>
      </c>
      <c r="V12" s="87">
        <f>Гл.агрон.!V55</f>
        <v>12.179822268687925</v>
      </c>
      <c r="W12" s="11">
        <f>Гл.агрон.!W55</f>
        <v>40</v>
      </c>
      <c r="X12" s="87">
        <f>Гл.агрон.!X55</f>
        <v>4.1819132253005753</v>
      </c>
      <c r="Y12" s="11">
        <f>Гл.агрон.!Y55</f>
        <v>68</v>
      </c>
      <c r="Z12" s="87">
        <f>Гл.агрон.!Z55</f>
        <v>7.1092524830109776</v>
      </c>
      <c r="AA12" s="11">
        <f>Гл.агрон.!AA55</f>
        <v>1</v>
      </c>
      <c r="AB12" s="87">
        <f>Гл.агрон.!AB55</f>
        <v>0.10454783063251437</v>
      </c>
      <c r="AC12" s="87">
        <f>Гл.агрон.!AC55</f>
        <v>1.4705882352941175</v>
      </c>
      <c r="AD12" s="11">
        <f>Гл.агрон.!AD55</f>
        <v>62</v>
      </c>
      <c r="AE12" s="87">
        <f>Гл.агрон.!AE55</f>
        <v>6.4819654992158915</v>
      </c>
      <c r="AF12" s="11">
        <f>Гл.агрон.!AF55</f>
        <v>0</v>
      </c>
      <c r="AG12" s="87">
        <f>Гл.агрон.!AG55</f>
        <v>0</v>
      </c>
    </row>
    <row r="13" spans="1:35" ht="30" x14ac:dyDescent="0.25">
      <c r="A13" s="15">
        <v>6</v>
      </c>
      <c r="B13" s="16" t="s">
        <v>143</v>
      </c>
      <c r="C13" s="11">
        <f>'Гл. зоот.'!C55</f>
        <v>294</v>
      </c>
      <c r="D13" s="11">
        <f>'Гл. зоот.'!D55</f>
        <v>269</v>
      </c>
      <c r="E13" s="87">
        <f>'Гл. зоот.'!E55</f>
        <v>91.496598639455783</v>
      </c>
      <c r="F13" s="11">
        <f>'Гл. зоот.'!F55</f>
        <v>67</v>
      </c>
      <c r="G13" s="87">
        <f>'Гл. зоот.'!G55</f>
        <v>24.907063197026023</v>
      </c>
      <c r="H13" s="11">
        <f>'Гл. зоот.'!H55</f>
        <v>267</v>
      </c>
      <c r="I13" s="87">
        <f>'Гл. зоот.'!I55</f>
        <v>99.25650557620817</v>
      </c>
      <c r="J13" s="87">
        <f>'Гл. зоот.'!J55</f>
        <v>90.816326530612244</v>
      </c>
      <c r="K13" s="11">
        <f>'Гл. зоот.'!K55</f>
        <v>229</v>
      </c>
      <c r="L13" s="87">
        <f>'Гл. зоот.'!L55</f>
        <v>85.130111524163567</v>
      </c>
      <c r="M13" s="11">
        <f>'Гл. зоот.'!M55</f>
        <v>38</v>
      </c>
      <c r="N13" s="87">
        <f>'Гл. зоот.'!N55</f>
        <v>14.12639405204461</v>
      </c>
      <c r="O13" s="11">
        <f>'Гл. зоот.'!O55</f>
        <v>2</v>
      </c>
      <c r="P13" s="87">
        <f>'Гл. зоот.'!P55</f>
        <v>0.74349442379182151</v>
      </c>
      <c r="Q13" s="11">
        <f>'Гл. зоот.'!Q55</f>
        <v>2</v>
      </c>
      <c r="R13" s="87">
        <f>'Гл. зоот.'!R55</f>
        <v>100</v>
      </c>
      <c r="S13" s="11">
        <f>'Гл. зоот.'!S55</f>
        <v>15</v>
      </c>
      <c r="T13" s="87">
        <f>'Гл. зоот.'!T55</f>
        <v>5.5762081784386615</v>
      </c>
      <c r="U13" s="11">
        <f>'Гл. зоот.'!U55</f>
        <v>54</v>
      </c>
      <c r="V13" s="87">
        <f>'Гл. зоот.'!V55</f>
        <v>20.074349442379184</v>
      </c>
      <c r="W13" s="11">
        <f>'Гл. зоот.'!W55</f>
        <v>12</v>
      </c>
      <c r="X13" s="87">
        <f>'Гл. зоот.'!X55</f>
        <v>4.4609665427509295</v>
      </c>
      <c r="Y13" s="11">
        <f>'Гл. зоот.'!Y55</f>
        <v>22</v>
      </c>
      <c r="Z13" s="87">
        <f>'Гл. зоот.'!Z55</f>
        <v>8.1784386617100377</v>
      </c>
      <c r="AA13" s="11">
        <f>'Гл. зоот.'!AA55</f>
        <v>1</v>
      </c>
      <c r="AB13" s="87">
        <f>'Гл. зоот.'!AB55</f>
        <v>0.37174721189591076</v>
      </c>
      <c r="AC13" s="87">
        <f>'Гл. зоот.'!AC55</f>
        <v>4.5454545454545459</v>
      </c>
      <c r="AD13" s="11">
        <f>'Гл. зоот.'!AD55</f>
        <v>21</v>
      </c>
      <c r="AE13" s="87">
        <f>'Гл. зоот.'!AE55</f>
        <v>7.8066914498141262</v>
      </c>
      <c r="AF13" s="11">
        <f>'Гл. зоот.'!AF55</f>
        <v>0</v>
      </c>
      <c r="AG13" s="87">
        <f>'Гл. зоот.'!AG55</f>
        <v>0</v>
      </c>
    </row>
    <row r="14" spans="1:35" x14ac:dyDescent="0.25">
      <c r="A14" s="15">
        <v>7</v>
      </c>
      <c r="B14" s="16" t="s">
        <v>138</v>
      </c>
      <c r="C14" s="11">
        <f>Гл.ветвр.!C55</f>
        <v>305.5</v>
      </c>
      <c r="D14" s="11">
        <f>Гл.ветвр.!D55</f>
        <v>273</v>
      </c>
      <c r="E14" s="87">
        <f>Гл.ветвр.!E55</f>
        <v>89.361702127659569</v>
      </c>
      <c r="F14" s="11">
        <f>Гл.ветвр.!F55</f>
        <v>74</v>
      </c>
      <c r="G14" s="87">
        <f>Гл.ветвр.!G55</f>
        <v>27.106227106227106</v>
      </c>
      <c r="H14" s="11">
        <f>Гл.ветвр.!H55</f>
        <v>271</v>
      </c>
      <c r="I14" s="87">
        <f>Гл.ветвр.!I55</f>
        <v>99.26739926739927</v>
      </c>
      <c r="J14" s="87">
        <f>Гл.ветвр.!J55</f>
        <v>88.707037643207855</v>
      </c>
      <c r="K14" s="11">
        <f>Гл.ветвр.!K55</f>
        <v>234</v>
      </c>
      <c r="L14" s="87">
        <f>Гл.ветвр.!L55</f>
        <v>85.714285714285708</v>
      </c>
      <c r="M14" s="11">
        <f>Гл.ветвр.!M55</f>
        <v>37</v>
      </c>
      <c r="N14" s="87">
        <f>Гл.ветвр.!N55</f>
        <v>13.553113553113553</v>
      </c>
      <c r="O14" s="11">
        <f>Гл.ветвр.!O55</f>
        <v>2</v>
      </c>
      <c r="P14" s="87">
        <f>Гл.ветвр.!P55</f>
        <v>0.73260073260073255</v>
      </c>
      <c r="Q14" s="11">
        <f>Гл.ветвр.!Q55</f>
        <v>1</v>
      </c>
      <c r="R14" s="87">
        <f>Гл.ветвр.!R55</f>
        <v>50</v>
      </c>
      <c r="S14" s="11">
        <f>Гл.ветвр.!S55</f>
        <v>15</v>
      </c>
      <c r="T14" s="87">
        <f>Гл.ветвр.!T55</f>
        <v>5.4945054945054945</v>
      </c>
      <c r="U14" s="11">
        <f>Гл.ветвр.!U55</f>
        <v>52</v>
      </c>
      <c r="V14" s="87">
        <f>Гл.ветвр.!V55</f>
        <v>19.047619047619047</v>
      </c>
      <c r="W14" s="11">
        <f>Гл.ветвр.!W55</f>
        <v>10</v>
      </c>
      <c r="X14" s="87">
        <f>Гл.ветвр.!X55</f>
        <v>3.6630036630036633</v>
      </c>
      <c r="Y14" s="11">
        <f>Гл.ветвр.!Y55</f>
        <v>22</v>
      </c>
      <c r="Z14" s="87">
        <f>Гл.ветвр.!Z55</f>
        <v>8.0586080586080584</v>
      </c>
      <c r="AA14" s="11">
        <f>Гл.ветвр.!AA55</f>
        <v>1</v>
      </c>
      <c r="AB14" s="87">
        <f>Гл.ветвр.!AB55</f>
        <v>0.36630036630036628</v>
      </c>
      <c r="AC14" s="87">
        <f>Гл.ветвр.!AC55</f>
        <v>4.5454545454545459</v>
      </c>
      <c r="AD14" s="11">
        <f>Гл.ветвр.!AD55</f>
        <v>24</v>
      </c>
      <c r="AE14" s="87">
        <f>Гл.ветвр.!AE55</f>
        <v>8.791208791208792</v>
      </c>
      <c r="AF14" s="11">
        <f>Гл.ветвр.!AF55</f>
        <v>0</v>
      </c>
      <c r="AG14" s="87">
        <f>Гл.ветвр.!AG55</f>
        <v>0</v>
      </c>
    </row>
    <row r="15" spans="1:35" ht="75" x14ac:dyDescent="0.25">
      <c r="A15" s="15">
        <v>8</v>
      </c>
      <c r="B15" s="16" t="s">
        <v>144</v>
      </c>
      <c r="C15" s="11">
        <f>'Гл. инж.'!C55</f>
        <v>1486.5</v>
      </c>
      <c r="D15" s="11">
        <f>'Гл. инж.'!D55</f>
        <v>1375</v>
      </c>
      <c r="E15" s="87">
        <f>'Гл. инж.'!E55</f>
        <v>92.499159098553648</v>
      </c>
      <c r="F15" s="11">
        <f>'Гл. инж.'!F55</f>
        <v>102</v>
      </c>
      <c r="G15" s="87">
        <f>'Гл. инж.'!G55</f>
        <v>7.418181818181818</v>
      </c>
      <c r="H15" s="11">
        <f>'Гл. инж.'!H55</f>
        <v>1350</v>
      </c>
      <c r="I15" s="87">
        <f>'Гл. инж.'!I55</f>
        <v>98.181818181818187</v>
      </c>
      <c r="J15" s="87">
        <f>'Гл. инж.'!J55</f>
        <v>90.817356205852676</v>
      </c>
      <c r="K15" s="11">
        <f>'Гл. инж.'!K55</f>
        <v>872</v>
      </c>
      <c r="L15" s="87">
        <f>'Гл. инж.'!L55</f>
        <v>63.418181818181822</v>
      </c>
      <c r="M15" s="11">
        <f>'Гл. инж.'!M55</f>
        <v>478</v>
      </c>
      <c r="N15" s="87">
        <f>'Гл. инж.'!N55</f>
        <v>34.763636363636365</v>
      </c>
      <c r="O15" s="11">
        <f>'Гл. инж.'!O55</f>
        <v>25</v>
      </c>
      <c r="P15" s="87">
        <f>'Гл. инж.'!P55</f>
        <v>1.8181818181818181</v>
      </c>
      <c r="Q15" s="11">
        <f>'Гл. инж.'!Q55</f>
        <v>3</v>
      </c>
      <c r="R15" s="87">
        <f>'Гл. инж.'!R55</f>
        <v>12</v>
      </c>
      <c r="S15" s="11">
        <f>'Гл. инж.'!S55</f>
        <v>121</v>
      </c>
      <c r="T15" s="87">
        <f>'Гл. инж.'!T55</f>
        <v>8.7999999999999989</v>
      </c>
      <c r="U15" s="11">
        <f>'Гл. инж.'!U55</f>
        <v>168</v>
      </c>
      <c r="V15" s="87">
        <f>'Гл. инж.'!V55</f>
        <v>12.218181818181819</v>
      </c>
      <c r="W15" s="11">
        <f>'Гл. инж.'!W55</f>
        <v>78</v>
      </c>
      <c r="X15" s="87">
        <f>'Гл. инж.'!X55</f>
        <v>5.6727272727272728</v>
      </c>
      <c r="Y15" s="11">
        <f>'Гл. инж.'!Y55</f>
        <v>110</v>
      </c>
      <c r="Z15" s="87">
        <f>'Гл. инж.'!Z55</f>
        <v>8</v>
      </c>
      <c r="AA15" s="11">
        <f>'Гл. инж.'!AA55</f>
        <v>2</v>
      </c>
      <c r="AB15" s="87">
        <f>'Гл. инж.'!AB55</f>
        <v>0.14545454545454545</v>
      </c>
      <c r="AC15" s="87">
        <f>'Гл. инж.'!AC55</f>
        <v>1.8181818181818181</v>
      </c>
      <c r="AD15" s="11">
        <f>'Гл. инж.'!AD55</f>
        <v>83</v>
      </c>
      <c r="AE15" s="87">
        <f>'Гл. инж.'!AE55</f>
        <v>6.0363636363636362</v>
      </c>
      <c r="AF15" s="11">
        <f>'Гл. инж.'!AF55</f>
        <v>0</v>
      </c>
      <c r="AG15" s="87">
        <f>'Гл. инж.'!AG55</f>
        <v>0</v>
      </c>
    </row>
    <row r="16" spans="1:35" x14ac:dyDescent="0.25">
      <c r="A16" s="15">
        <v>9</v>
      </c>
      <c r="B16" s="16" t="s">
        <v>145</v>
      </c>
      <c r="C16" s="11">
        <f>'Гл. энерг.'!C55</f>
        <v>698.5</v>
      </c>
      <c r="D16" s="11">
        <f>'Гл. энерг.'!D55</f>
        <v>671</v>
      </c>
      <c r="E16" s="87">
        <f>'Гл. энерг.'!E55</f>
        <v>96.062992125984252</v>
      </c>
      <c r="F16" s="11">
        <f>'Гл. энерг.'!F55</f>
        <v>11</v>
      </c>
      <c r="G16" s="87">
        <f>'Гл. энерг.'!G55</f>
        <v>1.639344262295082</v>
      </c>
      <c r="H16" s="11">
        <f>'Гл. энерг.'!H55</f>
        <v>659</v>
      </c>
      <c r="I16" s="87">
        <f>'Гл. энерг.'!I55</f>
        <v>98.211624441132642</v>
      </c>
      <c r="J16" s="87">
        <f>'Гл. энерг.'!J55</f>
        <v>94.34502505368647</v>
      </c>
      <c r="K16" s="11">
        <f>'Гл. энерг.'!K55</f>
        <v>395</v>
      </c>
      <c r="L16" s="87">
        <f>'Гл. энерг.'!L55</f>
        <v>58.867362146050674</v>
      </c>
      <c r="M16" s="11">
        <f>'Гл. энерг.'!M55</f>
        <v>264</v>
      </c>
      <c r="N16" s="87">
        <f>'Гл. энерг.'!N55</f>
        <v>39.344262295081968</v>
      </c>
      <c r="O16" s="11">
        <f>'Гл. энерг.'!O55</f>
        <v>12</v>
      </c>
      <c r="P16" s="87">
        <f>'Гл. энерг.'!P55</f>
        <v>1.7883755588673622</v>
      </c>
      <c r="Q16" s="11">
        <f>'Гл. энерг.'!Q55</f>
        <v>5</v>
      </c>
      <c r="R16" s="87">
        <f>'Гл. энерг.'!R55</f>
        <v>41.666666666666671</v>
      </c>
      <c r="S16" s="11">
        <f>'Гл. энерг.'!S55</f>
        <v>41</v>
      </c>
      <c r="T16" s="87">
        <f>'Гл. энерг.'!T55</f>
        <v>6.1102831594634877</v>
      </c>
      <c r="U16" s="11">
        <f>'Гл. энерг.'!U55</f>
        <v>110</v>
      </c>
      <c r="V16" s="87">
        <f>'Гл. энерг.'!V55</f>
        <v>16.393442622950818</v>
      </c>
      <c r="W16" s="11">
        <f>'Гл. энерг.'!W55</f>
        <v>59</v>
      </c>
      <c r="X16" s="87">
        <f>'Гл. энерг.'!X55</f>
        <v>8.7928464977645309</v>
      </c>
      <c r="Y16" s="11">
        <f>'Гл. энерг.'!Y55</f>
        <v>43</v>
      </c>
      <c r="Z16" s="87">
        <f>'Гл. энерг.'!Z55</f>
        <v>6.4083457526080485</v>
      </c>
      <c r="AA16" s="11">
        <f>'Гл. энерг.'!AA55</f>
        <v>1</v>
      </c>
      <c r="AB16" s="87">
        <f>'Гл. энерг.'!AB55</f>
        <v>0.14903129657228018</v>
      </c>
      <c r="AC16" s="87">
        <f>'Гл. энерг.'!AC55</f>
        <v>2.3255813953488373</v>
      </c>
      <c r="AD16" s="11">
        <f>'Гл. энерг.'!AD55</f>
        <v>46</v>
      </c>
      <c r="AE16" s="87">
        <f>'Гл. энерг.'!AE55</f>
        <v>6.855439642324888</v>
      </c>
      <c r="AF16" s="11">
        <f>'Гл. энерг.'!AF55</f>
        <v>0</v>
      </c>
      <c r="AG16" s="87">
        <f>'Гл. энерг.'!AG55</f>
        <v>0</v>
      </c>
    </row>
    <row r="17" spans="1:33" ht="30" x14ac:dyDescent="0.25">
      <c r="A17" s="15">
        <v>10</v>
      </c>
      <c r="B17" s="16" t="s">
        <v>146</v>
      </c>
      <c r="C17" s="11">
        <f>Гл.мелиор!C55</f>
        <v>100</v>
      </c>
      <c r="D17" s="11">
        <f>Гл.мелиор!D55</f>
        <v>97</v>
      </c>
      <c r="E17" s="87">
        <f>Гл.мелиор!E55</f>
        <v>97</v>
      </c>
      <c r="F17" s="11">
        <f>Гл.мелиор!F55</f>
        <v>13</v>
      </c>
      <c r="G17" s="87">
        <f>Гл.мелиор!G55</f>
        <v>13.402061855670103</v>
      </c>
      <c r="H17" s="11">
        <f>Гл.мелиор!H55</f>
        <v>92</v>
      </c>
      <c r="I17" s="87">
        <f>Гл.мелиор!I55</f>
        <v>94.845360824742258</v>
      </c>
      <c r="J17" s="87">
        <f>Гл.мелиор!J55</f>
        <v>92</v>
      </c>
      <c r="K17" s="11">
        <f>Гл.мелиор!K55</f>
        <v>67</v>
      </c>
      <c r="L17" s="87">
        <f>Гл.мелиор!L55</f>
        <v>69.072164948453604</v>
      </c>
      <c r="M17" s="11">
        <f>Гл.мелиор!M55</f>
        <v>25</v>
      </c>
      <c r="N17" s="87">
        <f>Гл.мелиор!N55</f>
        <v>25.773195876288657</v>
      </c>
      <c r="O17" s="11">
        <f>Гл.мелиор!O55</f>
        <v>5</v>
      </c>
      <c r="P17" s="87">
        <f>Гл.мелиор!P55</f>
        <v>5.1546391752577314</v>
      </c>
      <c r="Q17" s="11">
        <f>Гл.мелиор!Q55</f>
        <v>1</v>
      </c>
      <c r="R17" s="87">
        <f>Гл.мелиор!R55</f>
        <v>20</v>
      </c>
      <c r="S17" s="11">
        <f>Гл.мелиор!S55</f>
        <v>11</v>
      </c>
      <c r="T17" s="87">
        <f>Гл.мелиор!T55</f>
        <v>11.340206185567011</v>
      </c>
      <c r="U17" s="11">
        <f>Гл.мелиор!U55</f>
        <v>7</v>
      </c>
      <c r="V17" s="87">
        <f>Гл.мелиор!V55</f>
        <v>7.216494845360824</v>
      </c>
      <c r="W17" s="11">
        <f>Гл.мелиор!W55</f>
        <v>3</v>
      </c>
      <c r="X17" s="87">
        <f>Гл.мелиор!X55</f>
        <v>3.0927835051546393</v>
      </c>
      <c r="Y17" s="11">
        <f>Гл.мелиор!Y55</f>
        <v>3</v>
      </c>
      <c r="Z17" s="87">
        <f>Гл.мелиор!Z55</f>
        <v>3.0927835051546393</v>
      </c>
      <c r="AA17" s="11">
        <f>Гл.мелиор!AA55</f>
        <v>0</v>
      </c>
      <c r="AB17" s="87">
        <f>Гл.мелиор!AB55</f>
        <v>0</v>
      </c>
      <c r="AC17" s="87">
        <f>Гл.мелиор!AC55</f>
        <v>0</v>
      </c>
      <c r="AD17" s="11">
        <f>Гл.мелиор!AD55</f>
        <v>3</v>
      </c>
      <c r="AE17" s="87">
        <f>Гл.мелиор!AE55</f>
        <v>3.0927835051546393</v>
      </c>
      <c r="AF17" s="11">
        <f>Гл.мелиор!AF55</f>
        <v>0</v>
      </c>
      <c r="AG17" s="87">
        <f>Гл.мелиор!AG55</f>
        <v>0</v>
      </c>
    </row>
    <row r="18" spans="1:33" ht="30" x14ac:dyDescent="0.25">
      <c r="A18" s="15">
        <v>11</v>
      </c>
      <c r="B18" s="16" t="s">
        <v>147</v>
      </c>
      <c r="C18" s="11">
        <f>'Гл. экон.'!C55</f>
        <v>635.37</v>
      </c>
      <c r="D18" s="11">
        <f>'Гл. экон.'!D55</f>
        <v>607.29999999999995</v>
      </c>
      <c r="E18" s="87">
        <f>'Гл. экон.'!E55</f>
        <v>95.582101767474057</v>
      </c>
      <c r="F18" s="11">
        <f>'Гл. экон.'!F55</f>
        <v>490.3</v>
      </c>
      <c r="G18" s="87">
        <f>'Гл. экон.'!G55</f>
        <v>80.734398155771459</v>
      </c>
      <c r="H18" s="11">
        <f>'Гл. экон.'!H55</f>
        <v>605.29999999999995</v>
      </c>
      <c r="I18" s="87">
        <f>'Гл. экон.'!I55</f>
        <v>99.670673472748234</v>
      </c>
      <c r="J18" s="87">
        <f>'Гл. экон.'!J55</f>
        <v>95.267324551048986</v>
      </c>
      <c r="K18" s="11">
        <f>'Гл. экон.'!K55</f>
        <v>515.29999999999995</v>
      </c>
      <c r="L18" s="87">
        <f>'Гл. экон.'!L55</f>
        <v>84.850979746418574</v>
      </c>
      <c r="M18" s="11">
        <f>'Гл. экон.'!M55</f>
        <v>90</v>
      </c>
      <c r="N18" s="87">
        <f>'Гл. экон.'!N55</f>
        <v>14.819693726329659</v>
      </c>
      <c r="O18" s="11">
        <f>'Гл. экон.'!O55</f>
        <v>2</v>
      </c>
      <c r="P18" s="87">
        <f>'Гл. экон.'!P55</f>
        <v>0.32932652725177014</v>
      </c>
      <c r="Q18" s="11">
        <f>'Гл. экон.'!Q55</f>
        <v>0</v>
      </c>
      <c r="R18" s="87">
        <f>'Гл. экон.'!R55</f>
        <v>0</v>
      </c>
      <c r="S18" s="11">
        <f>'Гл. экон.'!S55</f>
        <v>47</v>
      </c>
      <c r="T18" s="87">
        <f>'Гл. экон.'!T55</f>
        <v>7.7391733904165978</v>
      </c>
      <c r="U18" s="11">
        <f>'Гл. экон.'!U55</f>
        <v>101</v>
      </c>
      <c r="V18" s="87">
        <f>'Гл. экон.'!V55</f>
        <v>16.630989626214394</v>
      </c>
      <c r="W18" s="11">
        <f>'Гл. экон.'!W55</f>
        <v>17</v>
      </c>
      <c r="X18" s="87">
        <f>'Гл. экон.'!X55</f>
        <v>2.7992754816400462</v>
      </c>
      <c r="Y18" s="11">
        <f>'Гл. экон.'!Y55</f>
        <v>37</v>
      </c>
      <c r="Z18" s="87">
        <f>'Гл. экон.'!Z55</f>
        <v>6.0925407541577474</v>
      </c>
      <c r="AA18" s="11">
        <f>'Гл. экон.'!AA55</f>
        <v>1</v>
      </c>
      <c r="AB18" s="87">
        <f>'Гл. экон.'!AB55</f>
        <v>0.16466326362588507</v>
      </c>
      <c r="AC18" s="87">
        <f>'Гл. экон.'!AC55</f>
        <v>2.7027027027027026</v>
      </c>
      <c r="AD18" s="11">
        <f>'Гл. экон.'!AD55</f>
        <v>27</v>
      </c>
      <c r="AE18" s="87">
        <f>'Гл. экон.'!AE55</f>
        <v>4.4459081178988971</v>
      </c>
      <c r="AF18" s="11">
        <f>'Гл. экон.'!AF55</f>
        <v>0</v>
      </c>
      <c r="AG18" s="87">
        <f>'Гл. экон.'!AG55</f>
        <v>0</v>
      </c>
    </row>
    <row r="19" spans="1:33" ht="45" x14ac:dyDescent="0.25">
      <c r="A19" s="15">
        <v>12</v>
      </c>
      <c r="B19" s="16" t="s">
        <v>148</v>
      </c>
      <c r="C19" s="11">
        <f>Гл.бухг.!C55</f>
        <v>1886.33</v>
      </c>
      <c r="D19" s="11">
        <f>Гл.бухг.!D55</f>
        <v>1789</v>
      </c>
      <c r="E19" s="87">
        <f>Гл.бухг.!E55</f>
        <v>94.840245344133862</v>
      </c>
      <c r="F19" s="11">
        <f>Гл.бухг.!F55</f>
        <v>1685</v>
      </c>
      <c r="G19" s="87">
        <f>Гл.бухг.!G55</f>
        <v>94.18669647847959</v>
      </c>
      <c r="H19" s="11">
        <f>Гл.бухг.!H55</f>
        <v>1777</v>
      </c>
      <c r="I19" s="87">
        <f>Гл.бухг.!I55</f>
        <v>99.329234209055343</v>
      </c>
      <c r="J19" s="87">
        <f>Гл.бухг.!J55</f>
        <v>94.204089422317423</v>
      </c>
      <c r="K19" s="11">
        <f>Гл.бухг.!K55</f>
        <v>1307</v>
      </c>
      <c r="L19" s="87">
        <f>Гл.бухг.!L55</f>
        <v>73.057574063722754</v>
      </c>
      <c r="M19" s="11">
        <f>Гл.бухг.!M55</f>
        <v>470</v>
      </c>
      <c r="N19" s="87">
        <f>Гл.бухг.!N55</f>
        <v>26.271660145332586</v>
      </c>
      <c r="O19" s="11">
        <f>Гл.бухг.!O55</f>
        <v>12</v>
      </c>
      <c r="P19" s="87">
        <f>Гл.бухг.!P55</f>
        <v>0.67076579094466182</v>
      </c>
      <c r="Q19" s="11">
        <f>Гл.бухг.!Q55</f>
        <v>4</v>
      </c>
      <c r="R19" s="87">
        <f>Гл.бухг.!R55</f>
        <v>33.333333333333329</v>
      </c>
      <c r="S19" s="11">
        <f>Гл.бухг.!S55</f>
        <v>35</v>
      </c>
      <c r="T19" s="87">
        <f>Гл.бухг.!T55</f>
        <v>1.9564002235885971</v>
      </c>
      <c r="U19" s="11">
        <f>Гл.бухг.!U55</f>
        <v>397</v>
      </c>
      <c r="V19" s="87">
        <f>Гл.бухг.!V55</f>
        <v>22.191168250419231</v>
      </c>
      <c r="W19" s="11">
        <f>Гл.бухг.!W55</f>
        <v>122</v>
      </c>
      <c r="X19" s="87">
        <f>Гл.бухг.!X55</f>
        <v>6.8194522079373945</v>
      </c>
      <c r="Y19" s="11">
        <f>Гл.бухг.!Y55</f>
        <v>140</v>
      </c>
      <c r="Z19" s="87">
        <f>Гл.бухг.!Z55</f>
        <v>7.8256008943543884</v>
      </c>
      <c r="AA19" s="11">
        <f>Гл.бухг.!AA55</f>
        <v>3</v>
      </c>
      <c r="AB19" s="87">
        <f>Гл.бухг.!AB55</f>
        <v>0.16769144773616546</v>
      </c>
      <c r="AC19" s="87">
        <f>Гл.бухг.!AC55</f>
        <v>2.1428571428571428</v>
      </c>
      <c r="AD19" s="11">
        <f>Гл.бухг.!AD55</f>
        <v>74</v>
      </c>
      <c r="AE19" s="87">
        <f>Гл.бухг.!AE55</f>
        <v>4.1363890441587481</v>
      </c>
      <c r="AF19" s="11">
        <f>Гл.бухг.!AF55</f>
        <v>1</v>
      </c>
      <c r="AG19" s="87">
        <f>Гл.бухг.!AG55</f>
        <v>5.5897149245388487E-2</v>
      </c>
    </row>
    <row r="20" spans="1:33" ht="30" x14ac:dyDescent="0.25">
      <c r="A20" s="15">
        <v>13</v>
      </c>
      <c r="B20" s="16" t="s">
        <v>139</v>
      </c>
      <c r="C20" s="11">
        <f>'Др. гл.спец.'!C55</f>
        <v>616.70000000000005</v>
      </c>
      <c r="D20" s="11">
        <f>'Др. гл.спец.'!D55</f>
        <v>530</v>
      </c>
      <c r="E20" s="87">
        <f>'Др. гл.спец.'!E55</f>
        <v>85.94130047024484</v>
      </c>
      <c r="F20" s="11">
        <f>'Др. гл.спец.'!F55</f>
        <v>201</v>
      </c>
      <c r="G20" s="87">
        <f>'Др. гл.спец.'!G55</f>
        <v>37.924528301886795</v>
      </c>
      <c r="H20" s="11">
        <f>'Др. гл.спец.'!H55</f>
        <v>516</v>
      </c>
      <c r="I20" s="87">
        <f>'Др. гл.спец.'!I55</f>
        <v>97.35849056603773</v>
      </c>
      <c r="J20" s="87">
        <f>'Др. гл.спец.'!J55</f>
        <v>83.671152910653461</v>
      </c>
      <c r="K20" s="11">
        <f>'Др. гл.спец.'!K55</f>
        <v>353</v>
      </c>
      <c r="L20" s="87">
        <f>'Др. гл.спец.'!L55</f>
        <v>66.603773584905653</v>
      </c>
      <c r="M20" s="11">
        <f>'Др. гл.спец.'!M55</f>
        <v>163</v>
      </c>
      <c r="N20" s="87">
        <f>'Др. гл.спец.'!N55</f>
        <v>30.754716981132074</v>
      </c>
      <c r="O20" s="11">
        <f>'Др. гл.спец.'!O55</f>
        <v>14</v>
      </c>
      <c r="P20" s="87">
        <f>'Др. гл.спец.'!P55</f>
        <v>2.6415094339622645</v>
      </c>
      <c r="Q20" s="11">
        <f>'Др. гл.спец.'!Q55</f>
        <v>3</v>
      </c>
      <c r="R20" s="87">
        <f>'Др. гл.спец.'!R55</f>
        <v>21.428571428571427</v>
      </c>
      <c r="S20" s="11">
        <f>'Др. гл.спец.'!S55</f>
        <v>26</v>
      </c>
      <c r="T20" s="87">
        <f>'Др. гл.спец.'!T55</f>
        <v>4.9056603773584913</v>
      </c>
      <c r="U20" s="11">
        <f>'Др. гл.спец.'!U55</f>
        <v>67</v>
      </c>
      <c r="V20" s="87">
        <f>'Др. гл.спец.'!V55</f>
        <v>12.641509433962264</v>
      </c>
      <c r="W20" s="11">
        <f>'Др. гл.спец.'!W55</f>
        <v>29</v>
      </c>
      <c r="X20" s="87">
        <f>'Др. гл.спец.'!X55</f>
        <v>5.4716981132075473</v>
      </c>
      <c r="Y20" s="11">
        <f>'Др. гл.спец.'!Y55</f>
        <v>202</v>
      </c>
      <c r="Z20" s="87">
        <f>'Др. гл.спец.'!Z55</f>
        <v>38.113207547169814</v>
      </c>
      <c r="AA20" s="11">
        <f>'Др. гл.спец.'!AA55</f>
        <v>2</v>
      </c>
      <c r="AB20" s="87">
        <f>'Др. гл.спец.'!AB55</f>
        <v>0.37735849056603776</v>
      </c>
      <c r="AC20" s="87">
        <f>'Др. гл.спец.'!AC55</f>
        <v>0.99009900990099009</v>
      </c>
      <c r="AD20" s="11">
        <f>'Др. гл.спец.'!AD55</f>
        <v>37</v>
      </c>
      <c r="AE20" s="87">
        <f>'Др. гл.спец.'!AE55</f>
        <v>6.9811320754716979</v>
      </c>
      <c r="AF20" s="11">
        <f>'Др. гл.спец.'!AF55</f>
        <v>0</v>
      </c>
      <c r="AG20" s="87">
        <f>'Др. гл.спец.'!AG55</f>
        <v>0</v>
      </c>
    </row>
    <row r="21" spans="1:33" ht="99.75" x14ac:dyDescent="0.25">
      <c r="A21" s="12">
        <v>14</v>
      </c>
      <c r="B21" s="14" t="s">
        <v>149</v>
      </c>
      <c r="C21" s="11">
        <f>Рук.ср.зв.!C55</f>
        <v>8312.25</v>
      </c>
      <c r="D21" s="11">
        <f>Рук.ср.зв.!D55</f>
        <v>8049</v>
      </c>
      <c r="E21" s="87">
        <f>Рук.ср.зв.!E55</f>
        <v>96.832987458269429</v>
      </c>
      <c r="F21" s="11">
        <f>Рук.ср.зв.!F55</f>
        <v>2898</v>
      </c>
      <c r="G21" s="87">
        <f>Рук.ср.зв.!G55</f>
        <v>36.004472605292584</v>
      </c>
      <c r="H21" s="11">
        <f>Рук.ср.зв.!H55</f>
        <v>6901</v>
      </c>
      <c r="I21" s="87">
        <f>Рук.ср.зв.!I55</f>
        <v>85.737358678096655</v>
      </c>
      <c r="J21" s="87">
        <f>Рук.ср.зв.!J55</f>
        <v>83.022045775812799</v>
      </c>
      <c r="K21" s="11">
        <f>Рук.ср.зв.!K55</f>
        <v>3529</v>
      </c>
      <c r="L21" s="87">
        <f>Рук.ср.зв.!L55</f>
        <v>43.843955770903221</v>
      </c>
      <c r="M21" s="11">
        <f>Рук.ср.зв.!M55</f>
        <v>3372</v>
      </c>
      <c r="N21" s="87">
        <f>Рук.ср.зв.!N55</f>
        <v>41.89340290719344</v>
      </c>
      <c r="O21" s="11">
        <f>Рук.ср.зв.!O55</f>
        <v>1148</v>
      </c>
      <c r="P21" s="87">
        <f>Рук.ср.зв.!P55</f>
        <v>14.262641321903342</v>
      </c>
      <c r="Q21" s="11">
        <f>Рук.ср.зв.!Q55</f>
        <v>82</v>
      </c>
      <c r="R21" s="87">
        <f>Рук.ср.зв.!R55</f>
        <v>7.1428571428571423</v>
      </c>
      <c r="S21" s="11">
        <f>Рук.ср.зв.!S55</f>
        <v>573</v>
      </c>
      <c r="T21" s="87">
        <f>Рук.ср.зв.!T55</f>
        <v>7.1188967573611626</v>
      </c>
      <c r="U21" s="11">
        <f>Рук.ср.зв.!U55</f>
        <v>1106</v>
      </c>
      <c r="V21" s="87">
        <f>Рук.ср.зв.!V55</f>
        <v>13.740837371102</v>
      </c>
      <c r="W21" s="11">
        <f>Рук.ср.зв.!W55</f>
        <v>225</v>
      </c>
      <c r="X21" s="87">
        <f>Рук.ср.зв.!X55</f>
        <v>2.7953783078643308</v>
      </c>
      <c r="Y21" s="11">
        <f>Рук.ср.зв.!Y55</f>
        <v>822</v>
      </c>
      <c r="Z21" s="87">
        <f>Рук.ср.зв.!Z55</f>
        <v>10.212448751397689</v>
      </c>
      <c r="AA21" s="11">
        <f>Рук.ср.зв.!AA55</f>
        <v>8</v>
      </c>
      <c r="AB21" s="87">
        <f>Рук.ср.зв.!AB55</f>
        <v>9.9391228724065098E-2</v>
      </c>
      <c r="AC21" s="87">
        <f>Рук.ср.зв.!AC55</f>
        <v>0.97323600973236013</v>
      </c>
      <c r="AD21" s="11">
        <f>Рук.ср.зв.!AD55</f>
        <v>655</v>
      </c>
      <c r="AE21" s="87">
        <f>Рук.ср.зв.!AE55</f>
        <v>8.1376568517828307</v>
      </c>
      <c r="AF21" s="11">
        <f>Рук.ср.зв.!AF55</f>
        <v>1</v>
      </c>
      <c r="AG21" s="87">
        <f>Рук.ср.зв.!AG55</f>
        <v>1.2423903590508137E-2</v>
      </c>
    </row>
    <row r="22" spans="1:33" ht="85.5" x14ac:dyDescent="0.25">
      <c r="A22" s="12">
        <v>15</v>
      </c>
      <c r="B22" s="13" t="s">
        <v>150</v>
      </c>
      <c r="C22" s="11">
        <f>'Кадр. служба'!C55</f>
        <v>1264.8</v>
      </c>
      <c r="D22" s="11">
        <f>'Кадр. служба'!D55</f>
        <v>1235</v>
      </c>
      <c r="E22" s="87">
        <f>'Кадр. служба'!E55</f>
        <v>97.64389626818469</v>
      </c>
      <c r="F22" s="11">
        <f>'Кадр. служба'!F55</f>
        <v>1081</v>
      </c>
      <c r="G22" s="87">
        <f>'Кадр. служба'!G55</f>
        <v>87.530364372469634</v>
      </c>
      <c r="H22" s="11">
        <f>'Кадр. служба'!H55</f>
        <v>1182</v>
      </c>
      <c r="I22" s="87">
        <f>'Кадр. служба'!I55</f>
        <v>95.708502024291491</v>
      </c>
      <c r="J22" s="87">
        <f>'Кадр. служба'!J55</f>
        <v>93.453510436432637</v>
      </c>
      <c r="K22" s="11">
        <f>'Кадр. служба'!K55</f>
        <v>687</v>
      </c>
      <c r="L22" s="87">
        <f>'Кадр. служба'!L55</f>
        <v>55.627530364372468</v>
      </c>
      <c r="M22" s="11">
        <f>'Кадр. служба'!M55</f>
        <v>495</v>
      </c>
      <c r="N22" s="87">
        <f>'Кадр. служба'!N55</f>
        <v>40.08097165991903</v>
      </c>
      <c r="O22" s="11">
        <f>'Кадр. служба'!O55</f>
        <v>53</v>
      </c>
      <c r="P22" s="87">
        <f>'Кадр. служба'!P55</f>
        <v>4.2914979757085021</v>
      </c>
      <c r="Q22" s="11">
        <f>'Кадр. служба'!Q55</f>
        <v>9</v>
      </c>
      <c r="R22" s="87">
        <f>'Кадр. служба'!R55</f>
        <v>16.981132075471699</v>
      </c>
      <c r="S22" s="11">
        <f>'Кадр. служба'!S55</f>
        <v>121</v>
      </c>
      <c r="T22" s="87">
        <f>'Кадр. служба'!T55</f>
        <v>9.7975708502024297</v>
      </c>
      <c r="U22" s="11">
        <f>'Кадр. служба'!U55</f>
        <v>197</v>
      </c>
      <c r="V22" s="87">
        <f>'Кадр. служба'!V55</f>
        <v>15.951417004048581</v>
      </c>
      <c r="W22" s="11">
        <f>'Кадр. служба'!W55</f>
        <v>59</v>
      </c>
      <c r="X22" s="87">
        <f>'Кадр. служба'!X55</f>
        <v>4.7773279352226723</v>
      </c>
      <c r="Y22" s="11">
        <f>'Кадр. служба'!Y55</f>
        <v>151</v>
      </c>
      <c r="Z22" s="87">
        <f>'Кадр. служба'!Z55</f>
        <v>12.226720647773279</v>
      </c>
      <c r="AA22" s="11">
        <f>'Кадр. служба'!AA55</f>
        <v>1</v>
      </c>
      <c r="AB22" s="87">
        <f>'Кадр. служба'!AB55</f>
        <v>8.0971659919028341E-2</v>
      </c>
      <c r="AC22" s="87">
        <f>'Кадр. служба'!AC55</f>
        <v>0.66225165562913912</v>
      </c>
      <c r="AD22" s="11">
        <f>'Кадр. служба'!AD55</f>
        <v>91</v>
      </c>
      <c r="AE22" s="87">
        <f>'Кадр. служба'!AE55</f>
        <v>7.3684210526315779</v>
      </c>
      <c r="AF22" s="11">
        <f>'Кадр. служба'!AF55</f>
        <v>0</v>
      </c>
      <c r="AG22" s="87">
        <f>'Кадр. служба'!AG55</f>
        <v>0</v>
      </c>
    </row>
    <row r="23" spans="1:33" ht="28.5" x14ac:dyDescent="0.25">
      <c r="A23" s="12">
        <v>16</v>
      </c>
      <c r="B23" s="13" t="s">
        <v>151</v>
      </c>
      <c r="C23" s="11">
        <f>'Др. рук.'!C55</f>
        <v>920.6</v>
      </c>
      <c r="D23" s="11">
        <f>'Др. рук.'!D55</f>
        <v>899</v>
      </c>
      <c r="E23" s="87">
        <f>'Др. рук.'!E55</f>
        <v>97.653704106017813</v>
      </c>
      <c r="F23" s="11">
        <f>'Др. рук.'!F55</f>
        <v>435</v>
      </c>
      <c r="G23" s="87">
        <f>'Др. рук.'!G55</f>
        <v>48.387096774193552</v>
      </c>
      <c r="H23" s="11">
        <f>'Др. рук.'!H55</f>
        <v>833</v>
      </c>
      <c r="I23" s="87">
        <f>'Др. рук.'!I55</f>
        <v>92.65850945494995</v>
      </c>
      <c r="J23" s="87">
        <f>'Др. рук.'!J55</f>
        <v>90.484466652183357</v>
      </c>
      <c r="K23" s="11">
        <f>'Др. рук.'!K55</f>
        <v>497</v>
      </c>
      <c r="L23" s="87">
        <f>'Др. рук.'!L55</f>
        <v>55.28364849833148</v>
      </c>
      <c r="M23" s="11">
        <f>'Др. рук.'!M55</f>
        <v>336</v>
      </c>
      <c r="N23" s="87">
        <f>'Др. рук.'!N55</f>
        <v>37.37486095661847</v>
      </c>
      <c r="O23" s="11">
        <f>'Др. рук.'!O55</f>
        <v>66</v>
      </c>
      <c r="P23" s="87">
        <f>'Др. рук.'!P55</f>
        <v>7.3414905450500552</v>
      </c>
      <c r="Q23" s="11">
        <f>'Др. рук.'!Q55</f>
        <v>4</v>
      </c>
      <c r="R23" s="87">
        <f>'Др. рук.'!R55</f>
        <v>6.0606060606060606</v>
      </c>
      <c r="S23" s="11">
        <f>'Др. рук.'!S55</f>
        <v>72</v>
      </c>
      <c r="T23" s="87">
        <f>'Др. рук.'!T55</f>
        <v>8.008898776418242</v>
      </c>
      <c r="U23" s="11">
        <f>'Др. рук.'!U55</f>
        <v>109</v>
      </c>
      <c r="V23" s="87">
        <f>'Др. рук.'!V55</f>
        <v>12.124582869855395</v>
      </c>
      <c r="W23" s="11">
        <f>'Др. рук.'!W55</f>
        <v>22</v>
      </c>
      <c r="X23" s="87">
        <f>'Др. рук.'!X55</f>
        <v>2.4471635150166855</v>
      </c>
      <c r="Y23" s="11">
        <f>'Др. рук.'!Y55</f>
        <v>66</v>
      </c>
      <c r="Z23" s="87">
        <f>'Др. рук.'!Z55</f>
        <v>7.3414905450500552</v>
      </c>
      <c r="AA23" s="11">
        <f>'Др. рук.'!AA55</f>
        <v>4</v>
      </c>
      <c r="AB23" s="87">
        <f>'Др. рук.'!AB55</f>
        <v>0.44493882091212456</v>
      </c>
      <c r="AC23" s="87">
        <f>'Др. рук.'!AC55</f>
        <v>6.0606060606060606</v>
      </c>
      <c r="AD23" s="11">
        <f>'Др. рук.'!AD55</f>
        <v>61</v>
      </c>
      <c r="AE23" s="87">
        <f>'Др. рук.'!AE55</f>
        <v>6.7853170189099004</v>
      </c>
      <c r="AF23" s="11">
        <f>'Др. рук.'!AF55</f>
        <v>0</v>
      </c>
      <c r="AG23" s="87">
        <f>'Др. рук.'!AG55</f>
        <v>0</v>
      </c>
    </row>
    <row r="24" spans="1:33" ht="42.75" x14ac:dyDescent="0.25">
      <c r="A24" s="12">
        <v>17</v>
      </c>
      <c r="B24" s="13" t="s">
        <v>152</v>
      </c>
      <c r="C24" s="11">
        <f>ОТиТБ!C55</f>
        <v>924.77</v>
      </c>
      <c r="D24" s="11">
        <f>ОТиТБ!D55</f>
        <v>902.25</v>
      </c>
      <c r="E24" s="87">
        <f>ОТиТБ!E55</f>
        <v>97.564799896190408</v>
      </c>
      <c r="F24" s="11">
        <f>ОТиТБ!F55</f>
        <v>312</v>
      </c>
      <c r="G24" s="87">
        <f>ОТиТБ!G55</f>
        <v>34.580216126350791</v>
      </c>
      <c r="H24" s="11">
        <f>ОТиТБ!H55</f>
        <v>880.25</v>
      </c>
      <c r="I24" s="87">
        <f>ОТиТБ!I55</f>
        <v>97.561651426988078</v>
      </c>
      <c r="J24" s="87">
        <f>ОТиТБ!J55</f>
        <v>95.185829990159718</v>
      </c>
      <c r="K24" s="11">
        <f>ОТиТБ!K55</f>
        <v>594</v>
      </c>
      <c r="L24" s="87">
        <f>ОТиТБ!L55</f>
        <v>65.835411471321692</v>
      </c>
      <c r="M24" s="11">
        <f>ОТиТБ!M55</f>
        <v>286.25</v>
      </c>
      <c r="N24" s="87">
        <f>ОТиТБ!N55</f>
        <v>31.72623995566639</v>
      </c>
      <c r="O24" s="11">
        <f>ОТиТБ!O55</f>
        <v>22</v>
      </c>
      <c r="P24" s="87">
        <f>ОТиТБ!P55</f>
        <v>2.4383485730119148</v>
      </c>
      <c r="Q24" s="11">
        <f>ОТиТБ!Q55</f>
        <v>2</v>
      </c>
      <c r="R24" s="87">
        <f>ОТиТБ!R55</f>
        <v>9.0909090909090917</v>
      </c>
      <c r="S24" s="11">
        <f>ОТиТБ!S55</f>
        <v>56</v>
      </c>
      <c r="T24" s="87">
        <f>ОТиТБ!T55</f>
        <v>6.206705458575783</v>
      </c>
      <c r="U24" s="11">
        <f>ОТиТБ!U55</f>
        <v>152</v>
      </c>
      <c r="V24" s="87">
        <f>ОТиТБ!V55</f>
        <v>16.846771958991411</v>
      </c>
      <c r="W24" s="11">
        <f>ОТиТБ!W55</f>
        <v>74</v>
      </c>
      <c r="X24" s="87">
        <f>ОТиТБ!X55</f>
        <v>8.2017179274037133</v>
      </c>
      <c r="Y24" s="11">
        <f>ОТиТБ!Y55</f>
        <v>99</v>
      </c>
      <c r="Z24" s="87">
        <f>ОТиТБ!Z55</f>
        <v>10.972568578553615</v>
      </c>
      <c r="AA24" s="11">
        <f>ОТиТБ!AA55</f>
        <v>1</v>
      </c>
      <c r="AB24" s="87">
        <f>ОТиТБ!AB55</f>
        <v>0.11083402604599613</v>
      </c>
      <c r="AC24" s="87">
        <f>ОТиТБ!AC55</f>
        <v>1.0101010101010102</v>
      </c>
      <c r="AD24" s="11">
        <f>ОТиТБ!AD55</f>
        <v>68</v>
      </c>
      <c r="AE24" s="87">
        <f>ОТиТБ!AE55</f>
        <v>7.5367137711277357</v>
      </c>
      <c r="AF24" s="11">
        <f>ОТиТБ!AF55</f>
        <v>1</v>
      </c>
      <c r="AG24" s="87">
        <f>ОТиТБ!AG55</f>
        <v>0.11083402604599613</v>
      </c>
    </row>
    <row r="25" spans="1:33" ht="71.25" x14ac:dyDescent="0.25">
      <c r="A25" s="12">
        <v>18</v>
      </c>
      <c r="B25" s="13" t="s">
        <v>153</v>
      </c>
      <c r="C25" s="11">
        <f>Юридич.служба!C55</f>
        <v>892</v>
      </c>
      <c r="D25" s="11">
        <f>Юридич.служба!D55</f>
        <v>864</v>
      </c>
      <c r="E25" s="87">
        <f>Юридич.служба!E55</f>
        <v>96.860986547085204</v>
      </c>
      <c r="F25" s="11">
        <f>Юридич.служба!F55</f>
        <v>453</v>
      </c>
      <c r="G25" s="87">
        <f>Юридич.служба!G55</f>
        <v>52.430555555555557</v>
      </c>
      <c r="H25" s="11">
        <f>Юридич.служба!H55</f>
        <v>846</v>
      </c>
      <c r="I25" s="87">
        <f>Юридич.служба!I55</f>
        <v>97.916666666666657</v>
      </c>
      <c r="J25" s="87">
        <f>Юридич.служба!J55</f>
        <v>94.843049327354251</v>
      </c>
      <c r="K25" s="11">
        <f>Юридич.служба!K55</f>
        <v>725</v>
      </c>
      <c r="L25" s="87">
        <f>Юридич.служба!L55</f>
        <v>83.912037037037038</v>
      </c>
      <c r="M25" s="11">
        <f>Юридич.служба!M55</f>
        <v>121</v>
      </c>
      <c r="N25" s="87">
        <f>Юридич.служба!N55</f>
        <v>14.004629629629632</v>
      </c>
      <c r="O25" s="11">
        <f>Юридич.служба!O55</f>
        <v>18</v>
      </c>
      <c r="P25" s="87">
        <f>Юридич.служба!P55</f>
        <v>2.083333333333333</v>
      </c>
      <c r="Q25" s="11">
        <f>Юридич.служба!Q55</f>
        <v>11</v>
      </c>
      <c r="R25" s="87">
        <f>Юридич.служба!R55</f>
        <v>61.111111111111114</v>
      </c>
      <c r="S25" s="11">
        <f>Юридич.служба!S55</f>
        <v>80</v>
      </c>
      <c r="T25" s="87">
        <f>Юридич.служба!T55</f>
        <v>9.2592592592592595</v>
      </c>
      <c r="U25" s="11">
        <f>Юридич.служба!U55</f>
        <v>41</v>
      </c>
      <c r="V25" s="87">
        <f>Юридич.служба!V55</f>
        <v>4.7453703703703702</v>
      </c>
      <c r="W25" s="11">
        <f>Юридич.служба!W55</f>
        <v>15</v>
      </c>
      <c r="X25" s="87">
        <f>Юридич.служба!X55</f>
        <v>1.7361111111111112</v>
      </c>
      <c r="Y25" s="11">
        <f>Юридич.служба!Y55</f>
        <v>123</v>
      </c>
      <c r="Z25" s="87">
        <f>Юридич.служба!Z55</f>
        <v>14.236111111111111</v>
      </c>
      <c r="AA25" s="11">
        <f>Юридич.служба!AA55</f>
        <v>5</v>
      </c>
      <c r="AB25" s="87">
        <f>Юридич.служба!AB55</f>
        <v>0.57870370370370372</v>
      </c>
      <c r="AC25" s="87">
        <f>Юридич.служба!AC55</f>
        <v>4.0650406504065035</v>
      </c>
      <c r="AD25" s="11">
        <f>Юридич.служба!AD55</f>
        <v>86</v>
      </c>
      <c r="AE25" s="87">
        <f>Юридич.служба!AE55</f>
        <v>9.9537037037037042</v>
      </c>
      <c r="AF25" s="11">
        <f>Юридич.служба!AF55</f>
        <v>0</v>
      </c>
      <c r="AG25" s="87">
        <f>Юридич.служба!AG55</f>
        <v>0</v>
      </c>
    </row>
    <row r="26" spans="1:33" ht="85.5" x14ac:dyDescent="0.25">
      <c r="A26" s="12">
        <v>19</v>
      </c>
      <c r="B26" s="13" t="s">
        <v>154</v>
      </c>
      <c r="C26" s="11">
        <f>'МарКомСнаб служба'!C55</f>
        <v>1719</v>
      </c>
      <c r="D26" s="11">
        <f>'МарКомСнаб служба'!D55</f>
        <v>1683</v>
      </c>
      <c r="E26" s="87">
        <f>'МарКомСнаб служба'!E55</f>
        <v>97.905759162303667</v>
      </c>
      <c r="F26" s="11">
        <f>'МарКомСнаб служба'!F55</f>
        <v>999</v>
      </c>
      <c r="G26" s="87">
        <f>'МарКомСнаб служба'!G55</f>
        <v>59.358288770053477</v>
      </c>
      <c r="H26" s="11">
        <f>'МарКомСнаб служба'!H55</f>
        <v>1307</v>
      </c>
      <c r="I26" s="87">
        <f>'МарКомСнаб служба'!I55</f>
        <v>77.658942364824711</v>
      </c>
      <c r="J26" s="87">
        <f>'МарКомСнаб служба'!J55</f>
        <v>76.032577079697489</v>
      </c>
      <c r="K26" s="11">
        <f>'МарКомСнаб служба'!K55</f>
        <v>774</v>
      </c>
      <c r="L26" s="87">
        <f>'МарКомСнаб служба'!L55</f>
        <v>45.989304812834227</v>
      </c>
      <c r="M26" s="11">
        <f>'МарКомСнаб служба'!M55</f>
        <v>533</v>
      </c>
      <c r="N26" s="87">
        <f>'МарКомСнаб служба'!N55</f>
        <v>31.669637551990494</v>
      </c>
      <c r="O26" s="11">
        <f>'МарКомСнаб служба'!O55</f>
        <v>376</v>
      </c>
      <c r="P26" s="87">
        <f>'МарКомСнаб служба'!P55</f>
        <v>22.341057635175282</v>
      </c>
      <c r="Q26" s="11">
        <f>'МарКомСнаб служба'!Q55</f>
        <v>7</v>
      </c>
      <c r="R26" s="87">
        <f>'МарКомСнаб служба'!R55</f>
        <v>1.8617021276595744</v>
      </c>
      <c r="S26" s="11">
        <f>'МарКомСнаб служба'!S55</f>
        <v>322</v>
      </c>
      <c r="T26" s="87">
        <f>'МарКомСнаб служба'!T55</f>
        <v>19.132501485442663</v>
      </c>
      <c r="U26" s="11">
        <f>'МарКомСнаб служба'!U55</f>
        <v>98</v>
      </c>
      <c r="V26" s="87">
        <f>'МарКомСнаб служба'!V55</f>
        <v>5.8229352346999406</v>
      </c>
      <c r="W26" s="11">
        <f>'МарКомСнаб служба'!W55</f>
        <v>9</v>
      </c>
      <c r="X26" s="87">
        <f>'МарКомСнаб служба'!X55</f>
        <v>0.53475935828876997</v>
      </c>
      <c r="Y26" s="11">
        <f>'МарКомСнаб служба'!Y55</f>
        <v>297</v>
      </c>
      <c r="Z26" s="87">
        <f>'МарКомСнаб служба'!Z55</f>
        <v>17.647058823529413</v>
      </c>
      <c r="AA26" s="11">
        <f>'МарКомСнаб служба'!AA55</f>
        <v>3</v>
      </c>
      <c r="AB26" s="87">
        <f>'МарКомСнаб служба'!AB55</f>
        <v>0.17825311942959002</v>
      </c>
      <c r="AC26" s="87">
        <f>'МарКомСнаб служба'!AC55</f>
        <v>1.0101010101010102</v>
      </c>
      <c r="AD26" s="11">
        <f>'МарКомСнаб служба'!AD55</f>
        <v>343</v>
      </c>
      <c r="AE26" s="87">
        <f>'МарКомСнаб служба'!AE55</f>
        <v>20.380273321449792</v>
      </c>
      <c r="AF26" s="11">
        <f>'МарКомСнаб служба'!AF55</f>
        <v>1</v>
      </c>
      <c r="AG26" s="87">
        <f>'МарКомСнаб служба'!AG55</f>
        <v>5.9417706476530011E-2</v>
      </c>
    </row>
    <row r="27" spans="1:33" ht="85.5" x14ac:dyDescent="0.25">
      <c r="A27" s="12">
        <v>20</v>
      </c>
      <c r="B27" s="13" t="s">
        <v>155</v>
      </c>
      <c r="C27" s="11">
        <f>'Строй служба'!C55</f>
        <v>618</v>
      </c>
      <c r="D27" s="11">
        <f>'Строй служба'!D55</f>
        <v>566</v>
      </c>
      <c r="E27" s="87">
        <f>'Строй служба'!E55</f>
        <v>91.585760517799358</v>
      </c>
      <c r="F27" s="11">
        <f>'Строй служба'!F55</f>
        <v>83</v>
      </c>
      <c r="G27" s="87">
        <f>'Строй служба'!G55</f>
        <v>14.664310954063604</v>
      </c>
      <c r="H27" s="11">
        <f>'Строй служба'!H55</f>
        <v>443</v>
      </c>
      <c r="I27" s="87">
        <f>'Строй служба'!I55</f>
        <v>78.268551236749119</v>
      </c>
      <c r="J27" s="87">
        <f>'Строй служба'!J55</f>
        <v>71.682847896440123</v>
      </c>
      <c r="K27" s="11">
        <f>'Строй служба'!K55</f>
        <v>228</v>
      </c>
      <c r="L27" s="87">
        <f>'Строй служба'!L55</f>
        <v>40.282685512367486</v>
      </c>
      <c r="M27" s="11">
        <f>'Строй служба'!M55</f>
        <v>215</v>
      </c>
      <c r="N27" s="87">
        <f>'Строй служба'!N55</f>
        <v>37.985865724381625</v>
      </c>
      <c r="O27" s="11">
        <f>'Строй служба'!O55</f>
        <v>123</v>
      </c>
      <c r="P27" s="87">
        <f>'Строй служба'!P55</f>
        <v>21.731448763250881</v>
      </c>
      <c r="Q27" s="11">
        <f>'Строй служба'!Q55</f>
        <v>3</v>
      </c>
      <c r="R27" s="87">
        <f>'Строй служба'!R55</f>
        <v>2.4390243902439024</v>
      </c>
      <c r="S27" s="11">
        <f>'Строй служба'!S55</f>
        <v>40</v>
      </c>
      <c r="T27" s="87">
        <f>'Строй служба'!T55</f>
        <v>7.0671378091872796</v>
      </c>
      <c r="U27" s="11">
        <f>'Строй служба'!U55</f>
        <v>71</v>
      </c>
      <c r="V27" s="87">
        <f>'Строй служба'!V55</f>
        <v>12.544169611307421</v>
      </c>
      <c r="W27" s="11">
        <f>'Строй служба'!W55</f>
        <v>3</v>
      </c>
      <c r="X27" s="87">
        <f>'Строй служба'!X55</f>
        <v>0.53003533568904593</v>
      </c>
      <c r="Y27" s="11">
        <f>'Строй служба'!Y55</f>
        <v>48</v>
      </c>
      <c r="Z27" s="87">
        <f>'Строй служба'!Z55</f>
        <v>8.4805653710247348</v>
      </c>
      <c r="AA27" s="11">
        <f>'Строй служба'!AA55</f>
        <v>2</v>
      </c>
      <c r="AB27" s="87">
        <f>'Строй служба'!AB55</f>
        <v>0.35335689045936397</v>
      </c>
      <c r="AC27" s="87">
        <f>'Строй служба'!AC55</f>
        <v>4.1666666666666661</v>
      </c>
      <c r="AD27" s="11">
        <f>'Строй служба'!AD55</f>
        <v>51</v>
      </c>
      <c r="AE27" s="87">
        <f>'Строй служба'!AE55</f>
        <v>9.010600706713781</v>
      </c>
      <c r="AF27" s="11">
        <f>'Строй служба'!AF55</f>
        <v>0</v>
      </c>
      <c r="AG27" s="87">
        <f>'Строй служба'!AG55</f>
        <v>0</v>
      </c>
    </row>
    <row r="28" spans="1:33" ht="28.5" x14ac:dyDescent="0.25">
      <c r="A28" s="12">
        <v>21</v>
      </c>
      <c r="B28" s="13" t="s">
        <v>156</v>
      </c>
      <c r="C28" s="11">
        <f>'Землеустр. служба'!C55</f>
        <v>173</v>
      </c>
      <c r="D28" s="11">
        <f>'Землеустр. служба'!D55</f>
        <v>160</v>
      </c>
      <c r="E28" s="87">
        <f>'Землеустр. служба'!E55</f>
        <v>92.48554913294798</v>
      </c>
      <c r="F28" s="11">
        <f>'Землеустр. служба'!F55</f>
        <v>102</v>
      </c>
      <c r="G28" s="87">
        <f>'Землеустр. служба'!G55</f>
        <v>63.749999999999993</v>
      </c>
      <c r="H28" s="11">
        <f>'Землеустр. служба'!H55</f>
        <v>138</v>
      </c>
      <c r="I28" s="87">
        <f>'Землеустр. служба'!I55</f>
        <v>86.25</v>
      </c>
      <c r="J28" s="87">
        <f>'Землеустр. служба'!J55</f>
        <v>79.76878612716763</v>
      </c>
      <c r="K28" s="11">
        <f>'Землеустр. служба'!K55</f>
        <v>77</v>
      </c>
      <c r="L28" s="87">
        <f>'Землеустр. служба'!L55</f>
        <v>48.125</v>
      </c>
      <c r="M28" s="11">
        <f>'Землеустр. служба'!M55</f>
        <v>61</v>
      </c>
      <c r="N28" s="87">
        <f>'Землеустр. служба'!N55</f>
        <v>38.125</v>
      </c>
      <c r="O28" s="11">
        <f>'Землеустр. служба'!O55</f>
        <v>22</v>
      </c>
      <c r="P28" s="87">
        <f>'Землеустр. служба'!P55</f>
        <v>13.750000000000002</v>
      </c>
      <c r="Q28" s="11">
        <f>'Землеустр. служба'!Q55</f>
        <v>3</v>
      </c>
      <c r="R28" s="87">
        <f>'Землеустр. служба'!R55</f>
        <v>13.636363636363635</v>
      </c>
      <c r="S28" s="11">
        <f>'Землеустр. служба'!S55</f>
        <v>11</v>
      </c>
      <c r="T28" s="87">
        <f>'Землеустр. служба'!T55</f>
        <v>6.8750000000000009</v>
      </c>
      <c r="U28" s="11">
        <f>'Землеустр. служба'!U55</f>
        <v>15</v>
      </c>
      <c r="V28" s="87">
        <f>'Землеустр. служба'!V55</f>
        <v>9.375</v>
      </c>
      <c r="W28" s="11">
        <f>'Землеустр. служба'!W55</f>
        <v>1</v>
      </c>
      <c r="X28" s="87">
        <f>'Землеустр. служба'!X55</f>
        <v>0.625</v>
      </c>
      <c r="Y28" s="11">
        <f>'Землеустр. служба'!Y55</f>
        <v>31</v>
      </c>
      <c r="Z28" s="87">
        <f>'Землеустр. служба'!Z55</f>
        <v>19.375</v>
      </c>
      <c r="AA28" s="11">
        <f>'Землеустр. служба'!AA55</f>
        <v>0</v>
      </c>
      <c r="AB28" s="87">
        <f>'Землеустр. служба'!AB55</f>
        <v>0</v>
      </c>
      <c r="AC28" s="87">
        <f>'Землеустр. служба'!AC55</f>
        <v>0</v>
      </c>
      <c r="AD28" s="11">
        <f>'Землеустр. служба'!AD55</f>
        <v>26</v>
      </c>
      <c r="AE28" s="87">
        <f>'Землеустр. служба'!AE55</f>
        <v>16.25</v>
      </c>
      <c r="AF28" s="11">
        <f>'Землеустр. служба'!AF55</f>
        <v>0</v>
      </c>
      <c r="AG28" s="87">
        <f>'Землеустр. служба'!AG55</f>
        <v>0</v>
      </c>
    </row>
    <row r="29" spans="1:33" ht="99.75" x14ac:dyDescent="0.25">
      <c r="A29" s="12">
        <v>22</v>
      </c>
      <c r="B29" s="13" t="s">
        <v>157</v>
      </c>
      <c r="C29" s="11">
        <f>'ИТ служба'!C55</f>
        <v>497.25</v>
      </c>
      <c r="D29" s="11">
        <f>'ИТ служба'!D55</f>
        <v>477.25</v>
      </c>
      <c r="E29" s="87">
        <f>'ИТ служба'!E55</f>
        <v>95.977878330819507</v>
      </c>
      <c r="F29" s="11">
        <f>'ИТ служба'!F55</f>
        <v>83</v>
      </c>
      <c r="G29" s="87">
        <f>'ИТ служба'!G55</f>
        <v>17.391304347826086</v>
      </c>
      <c r="H29" s="11">
        <f>'ИТ служба'!H55</f>
        <v>458.25</v>
      </c>
      <c r="I29" s="87">
        <f>'ИТ служба'!I55</f>
        <v>96.018858040859087</v>
      </c>
      <c r="J29" s="87">
        <f>'ИТ служба'!J55</f>
        <v>92.156862745098039</v>
      </c>
      <c r="K29" s="11">
        <f>'ИТ служба'!K55</f>
        <v>357</v>
      </c>
      <c r="L29" s="87">
        <f>'ИТ служба'!L55</f>
        <v>74.803562074384502</v>
      </c>
      <c r="M29" s="11">
        <f>'ИТ служба'!M55</f>
        <v>101.25</v>
      </c>
      <c r="N29" s="87">
        <f>'ИТ служба'!N55</f>
        <v>21.215295966474592</v>
      </c>
      <c r="O29" s="11">
        <f>'ИТ служба'!O55</f>
        <v>19</v>
      </c>
      <c r="P29" s="87">
        <f>'ИТ служба'!P55</f>
        <v>3.9811419591409116</v>
      </c>
      <c r="Q29" s="11">
        <f>'ИТ служба'!Q55</f>
        <v>7</v>
      </c>
      <c r="R29" s="87">
        <f>'ИТ служба'!R55</f>
        <v>36.84210526315789</v>
      </c>
      <c r="S29" s="11">
        <f>'ИТ служба'!S55</f>
        <v>75</v>
      </c>
      <c r="T29" s="87">
        <f>'ИТ служба'!T55</f>
        <v>15.71503404924044</v>
      </c>
      <c r="U29" s="11">
        <f>'ИТ служба'!U55</f>
        <v>13</v>
      </c>
      <c r="V29" s="87">
        <f>'ИТ служба'!V55</f>
        <v>2.7239392352016765</v>
      </c>
      <c r="W29" s="11">
        <f>'ИТ служба'!W55</f>
        <v>7</v>
      </c>
      <c r="X29" s="87">
        <f>'ИТ служба'!X55</f>
        <v>1.4667365112624411</v>
      </c>
      <c r="Y29" s="11">
        <f>'ИТ служба'!Y55</f>
        <v>126</v>
      </c>
      <c r="Z29" s="87">
        <f>'ИТ служба'!Z55</f>
        <v>26.401257202723937</v>
      </c>
      <c r="AA29" s="11">
        <f>'ИТ служба'!AA55</f>
        <v>7</v>
      </c>
      <c r="AB29" s="87">
        <f>'ИТ служба'!AB55</f>
        <v>1.4667365112624411</v>
      </c>
      <c r="AC29" s="87">
        <f>'ИТ служба'!AC55</f>
        <v>5.5555555555555554</v>
      </c>
      <c r="AD29" s="11">
        <f>'ИТ служба'!AD55</f>
        <v>45</v>
      </c>
      <c r="AE29" s="87">
        <f>'ИТ служба'!AE55</f>
        <v>9.4290204295442646</v>
      </c>
      <c r="AF29" s="11">
        <f>'ИТ служба'!AF55</f>
        <v>0</v>
      </c>
      <c r="AG29" s="87">
        <f>'ИТ служба'!AG55</f>
        <v>0</v>
      </c>
    </row>
    <row r="30" spans="1:33" ht="28.5" x14ac:dyDescent="0.25">
      <c r="A30" s="12">
        <v>23</v>
      </c>
      <c r="B30" s="13" t="s">
        <v>158</v>
      </c>
      <c r="C30" s="11">
        <f>Спец.!C55</f>
        <v>23511.95</v>
      </c>
      <c r="D30" s="11">
        <f>Спец.!D55</f>
        <v>22738.3</v>
      </c>
      <c r="E30" s="87">
        <f>Спец.!E55</f>
        <v>96.709545571507249</v>
      </c>
      <c r="F30" s="11">
        <f>Спец.!F55</f>
        <v>12496.3</v>
      </c>
      <c r="G30" s="87">
        <f>Спец.!G55</f>
        <v>54.957054836993095</v>
      </c>
      <c r="H30" s="11">
        <f>Спец.!H55</f>
        <v>20197.8</v>
      </c>
      <c r="I30" s="87">
        <f>Спец.!I55</f>
        <v>88.827221032355098</v>
      </c>
      <c r="J30" s="87">
        <f>Спец.!J55</f>
        <v>85.904401804188922</v>
      </c>
      <c r="K30" s="11">
        <f>Спец.!K55</f>
        <v>10766.8</v>
      </c>
      <c r="L30" s="87">
        <f>Спец.!L55</f>
        <v>47.350945321330087</v>
      </c>
      <c r="M30" s="11">
        <f>Спец.!M55</f>
        <v>9431</v>
      </c>
      <c r="N30" s="87">
        <f>Спец.!N55</f>
        <v>41.476275711025011</v>
      </c>
      <c r="O30" s="11">
        <f>Спец.!O55</f>
        <v>2540.5</v>
      </c>
      <c r="P30" s="87">
        <f>Спец.!P55</f>
        <v>11.172778967644899</v>
      </c>
      <c r="Q30" s="11">
        <f>Спец.!Q55</f>
        <v>275</v>
      </c>
      <c r="R30" s="87">
        <f>Спец.!R55</f>
        <v>10.824640818736469</v>
      </c>
      <c r="S30" s="11">
        <f>Спец.!S55</f>
        <v>2680.5</v>
      </c>
      <c r="T30" s="87">
        <f>Спец.!T55</f>
        <v>11.788480229392698</v>
      </c>
      <c r="U30" s="11">
        <f>Спец.!U55</f>
        <v>2438</v>
      </c>
      <c r="V30" s="87">
        <f>Спец.!V55</f>
        <v>10.721997686722402</v>
      </c>
      <c r="W30" s="11">
        <f>Спец.!W55</f>
        <v>509</v>
      </c>
      <c r="X30" s="87">
        <f>Спец.!X55</f>
        <v>2.2385138730687872</v>
      </c>
      <c r="Y30" s="11">
        <f>Спец.!Y55</f>
        <v>3129</v>
      </c>
      <c r="Z30" s="87">
        <f>Спец.!Z55</f>
        <v>13.760923200063329</v>
      </c>
      <c r="AA30" s="11">
        <f>Спец.!AA55</f>
        <v>184</v>
      </c>
      <c r="AB30" s="87">
        <f>Спец.!AB55</f>
        <v>0.80920737258282294</v>
      </c>
      <c r="AC30" s="87">
        <f>Спец.!AC55</f>
        <v>5.8804729945669543</v>
      </c>
      <c r="AD30" s="11">
        <f>Спец.!AD55</f>
        <v>2499</v>
      </c>
      <c r="AE30" s="87">
        <f>Спец.!AE55</f>
        <v>10.990267522198231</v>
      </c>
      <c r="AF30" s="11">
        <f>Спец.!AF55</f>
        <v>8</v>
      </c>
      <c r="AG30" s="87">
        <f>Спец.!AG55</f>
        <v>3.5182929242731427E-2</v>
      </c>
    </row>
    <row r="31" spans="1:33" ht="45" x14ac:dyDescent="0.25">
      <c r="A31" s="15">
        <v>24</v>
      </c>
      <c r="B31" s="16" t="s">
        <v>159</v>
      </c>
      <c r="C31" s="11">
        <f>Агрономы!C55</f>
        <v>2108.5</v>
      </c>
      <c r="D31" s="11">
        <f>Агрономы!D55</f>
        <v>2012</v>
      </c>
      <c r="E31" s="87">
        <f>Агрономы!E55</f>
        <v>95.423286696703812</v>
      </c>
      <c r="F31" s="11">
        <f>Агрономы!F55</f>
        <v>367</v>
      </c>
      <c r="G31" s="87">
        <f>Агрономы!G55</f>
        <v>18.240556660039761</v>
      </c>
      <c r="H31" s="11">
        <f>Агрономы!H55</f>
        <v>1941</v>
      </c>
      <c r="I31" s="87">
        <f>Агрономы!I55</f>
        <v>96.471172962226632</v>
      </c>
      <c r="J31" s="87">
        <f>Агрономы!J55</f>
        <v>92.055963955418534</v>
      </c>
      <c r="K31" s="11">
        <f>Агрономы!K55</f>
        <v>1338</v>
      </c>
      <c r="L31" s="87">
        <f>Агрономы!L55</f>
        <v>66.500994035785283</v>
      </c>
      <c r="M31" s="11">
        <f>Агрономы!M55</f>
        <v>603</v>
      </c>
      <c r="N31" s="87">
        <f>Агрономы!N55</f>
        <v>29.970178926441353</v>
      </c>
      <c r="O31" s="11">
        <f>Агрономы!O55</f>
        <v>71</v>
      </c>
      <c r="P31" s="87">
        <f>Агрономы!P55</f>
        <v>3.5288270377733597</v>
      </c>
      <c r="Q31" s="11">
        <f>Агрономы!Q55</f>
        <v>23</v>
      </c>
      <c r="R31" s="87">
        <f>Агрономы!R55</f>
        <v>32.394366197183103</v>
      </c>
      <c r="S31" s="11">
        <f>Агрономы!S55</f>
        <v>331</v>
      </c>
      <c r="T31" s="87">
        <f>Агрономы!T55</f>
        <v>16.451292246520875</v>
      </c>
      <c r="U31" s="11">
        <f>Агрономы!U55</f>
        <v>184</v>
      </c>
      <c r="V31" s="87">
        <f>Агрономы!V55</f>
        <v>9.1451292246520879</v>
      </c>
      <c r="W31" s="11">
        <f>Агрономы!W55</f>
        <v>72</v>
      </c>
      <c r="X31" s="87">
        <f>Агрономы!X55</f>
        <v>3.5785288270377733</v>
      </c>
      <c r="Y31" s="11">
        <f>Агрономы!Y55</f>
        <v>292</v>
      </c>
      <c r="Z31" s="87">
        <f>Агрономы!Z55</f>
        <v>14.512922465208748</v>
      </c>
      <c r="AA31" s="11">
        <f>Агрономы!AA55</f>
        <v>32</v>
      </c>
      <c r="AB31" s="87">
        <f>Агрономы!AB55</f>
        <v>1.5904572564612325</v>
      </c>
      <c r="AC31" s="87">
        <f>Агрономы!AC55</f>
        <v>10.95890410958904</v>
      </c>
      <c r="AD31" s="11">
        <f>Агрономы!AD55</f>
        <v>212</v>
      </c>
      <c r="AE31" s="87">
        <f>Агрономы!AE55</f>
        <v>10.536779324055665</v>
      </c>
      <c r="AF31" s="11">
        <f>Агрономы!AF55</f>
        <v>2</v>
      </c>
      <c r="AG31" s="87">
        <f>Агрономы!AG55</f>
        <v>9.940357852882703E-2</v>
      </c>
    </row>
    <row r="32" spans="1:33" ht="60" x14ac:dyDescent="0.25">
      <c r="A32" s="15">
        <v>25</v>
      </c>
      <c r="B32" s="16" t="s">
        <v>160</v>
      </c>
      <c r="C32" s="11">
        <f>Зоотехники!C55</f>
        <v>745</v>
      </c>
      <c r="D32" s="11">
        <f>Зоотехники!D55</f>
        <v>679</v>
      </c>
      <c r="E32" s="87">
        <f>Зоотехники!E55</f>
        <v>91.140939597315437</v>
      </c>
      <c r="F32" s="11">
        <f>Зоотехники!F55</f>
        <v>378</v>
      </c>
      <c r="G32" s="87">
        <f>Зоотехники!G55</f>
        <v>55.670103092783506</v>
      </c>
      <c r="H32" s="11">
        <f>Зоотехники!H55</f>
        <v>629</v>
      </c>
      <c r="I32" s="87">
        <f>Зоотехники!I55</f>
        <v>92.636229749631809</v>
      </c>
      <c r="J32" s="87">
        <f>Зоотехники!J55</f>
        <v>84.429530201342288</v>
      </c>
      <c r="K32" s="11">
        <f>Зоотехники!K55</f>
        <v>398</v>
      </c>
      <c r="L32" s="87">
        <f>Зоотехники!L55</f>
        <v>58.615611192930785</v>
      </c>
      <c r="M32" s="11">
        <f>Зоотехники!M55</f>
        <v>231</v>
      </c>
      <c r="N32" s="87">
        <f>Зоотехники!N55</f>
        <v>34.020618556701031</v>
      </c>
      <c r="O32" s="11">
        <f>Зоотехники!O55</f>
        <v>50</v>
      </c>
      <c r="P32" s="87">
        <f>Зоотехники!P55</f>
        <v>7.363770250368189</v>
      </c>
      <c r="Q32" s="11">
        <f>Зоотехники!Q55</f>
        <v>4</v>
      </c>
      <c r="R32" s="87">
        <f>Зоотехники!R55</f>
        <v>8</v>
      </c>
      <c r="S32" s="11">
        <f>Зоотехники!S55</f>
        <v>83</v>
      </c>
      <c r="T32" s="87">
        <f>Зоотехники!T55</f>
        <v>12.223858615611192</v>
      </c>
      <c r="U32" s="11">
        <f>Зоотехники!U55</f>
        <v>77</v>
      </c>
      <c r="V32" s="87">
        <f>Зоотехники!V55</f>
        <v>11.340206185567011</v>
      </c>
      <c r="W32" s="11">
        <f>Зоотехники!W55</f>
        <v>20</v>
      </c>
      <c r="X32" s="87">
        <f>Зоотехники!X55</f>
        <v>2.9455081001472752</v>
      </c>
      <c r="Y32" s="11">
        <f>Зоотехники!Y55</f>
        <v>115</v>
      </c>
      <c r="Z32" s="87">
        <f>Зоотехники!Z55</f>
        <v>16.936671575846834</v>
      </c>
      <c r="AA32" s="11">
        <f>Зоотехники!AA55</f>
        <v>6</v>
      </c>
      <c r="AB32" s="87">
        <f>Зоотехники!AB55</f>
        <v>0.88365243004418259</v>
      </c>
      <c r="AC32" s="87">
        <f>Зоотехники!AC55</f>
        <v>5.2173913043478262</v>
      </c>
      <c r="AD32" s="11">
        <f>Зоотехники!AD55</f>
        <v>105</v>
      </c>
      <c r="AE32" s="87">
        <f>Зоотехники!AE55</f>
        <v>15.463917525773196</v>
      </c>
      <c r="AF32" s="11">
        <f>Зоотехники!AF55</f>
        <v>0</v>
      </c>
      <c r="AG32" s="87">
        <f>Зоотехники!AG55</f>
        <v>0</v>
      </c>
    </row>
    <row r="33" spans="1:33" ht="30" x14ac:dyDescent="0.25">
      <c r="A33" s="15">
        <v>26</v>
      </c>
      <c r="B33" s="16" t="s">
        <v>161</v>
      </c>
      <c r="C33" s="11">
        <f>Ветеринары!C55</f>
        <v>1761.5</v>
      </c>
      <c r="D33" s="11">
        <f>Ветеринары!D55</f>
        <v>1696</v>
      </c>
      <c r="E33" s="87">
        <f>Ветеринары!E55</f>
        <v>96.281578200397391</v>
      </c>
      <c r="F33" s="11">
        <f>Ветеринары!F55</f>
        <v>886</v>
      </c>
      <c r="G33" s="87">
        <f>Ветеринары!G55</f>
        <v>52.240566037735846</v>
      </c>
      <c r="H33" s="11">
        <f>Ветеринары!H55</f>
        <v>1477</v>
      </c>
      <c r="I33" s="87">
        <f>Ветеринары!I55</f>
        <v>87.087264150943398</v>
      </c>
      <c r="J33" s="87">
        <f>Ветеринары!J55</f>
        <v>83.848992336077217</v>
      </c>
      <c r="K33" s="11">
        <f>Ветеринары!K55</f>
        <v>770</v>
      </c>
      <c r="L33" s="87">
        <f>Ветеринары!L55</f>
        <v>45.400943396226417</v>
      </c>
      <c r="M33" s="11">
        <f>Ветеринары!M55</f>
        <v>707</v>
      </c>
      <c r="N33" s="87">
        <f>Ветеринары!N55</f>
        <v>41.686320754716981</v>
      </c>
      <c r="O33" s="11">
        <f>Ветеринары!O55</f>
        <v>219</v>
      </c>
      <c r="P33" s="87">
        <f>Ветеринары!P55</f>
        <v>12.912735849056602</v>
      </c>
      <c r="Q33" s="11">
        <f>Ветеринары!Q55</f>
        <v>45</v>
      </c>
      <c r="R33" s="87">
        <f>Ветеринары!R55</f>
        <v>20.547945205479451</v>
      </c>
      <c r="S33" s="11">
        <f>Ветеринары!S55</f>
        <v>325</v>
      </c>
      <c r="T33" s="87">
        <f>Ветеринары!T55</f>
        <v>19.162735849056602</v>
      </c>
      <c r="U33" s="11">
        <f>Ветеринары!U55</f>
        <v>220</v>
      </c>
      <c r="V33" s="87">
        <f>Ветеринары!V55</f>
        <v>12.971698113207546</v>
      </c>
      <c r="W33" s="11">
        <f>Ветеринары!W55</f>
        <v>78</v>
      </c>
      <c r="X33" s="87">
        <f>Ветеринары!X55</f>
        <v>4.5990566037735849</v>
      </c>
      <c r="Y33" s="11">
        <f>Ветеринары!Y55</f>
        <v>341</v>
      </c>
      <c r="Z33" s="87">
        <f>Ветеринары!Z55</f>
        <v>20.106132075471699</v>
      </c>
      <c r="AA33" s="11">
        <f>Ветеринары!AA55</f>
        <v>37</v>
      </c>
      <c r="AB33" s="87">
        <f>Ветеринары!AB55</f>
        <v>2.1816037735849054</v>
      </c>
      <c r="AC33" s="87">
        <f>Ветеринары!AC55</f>
        <v>10.850439882697946</v>
      </c>
      <c r="AD33" s="11">
        <f>Ветеринары!AD55</f>
        <v>284</v>
      </c>
      <c r="AE33" s="87">
        <f>Ветеринары!AE55</f>
        <v>16.745283018867923</v>
      </c>
      <c r="AF33" s="11">
        <f>Ветеринары!AF55</f>
        <v>1</v>
      </c>
      <c r="AG33" s="87">
        <f>Ветеринары!AG55</f>
        <v>5.8962264150943397E-2</v>
      </c>
    </row>
    <row r="34" spans="1:33" ht="30" x14ac:dyDescent="0.25">
      <c r="A34" s="15">
        <v>27</v>
      </c>
      <c r="B34" s="16" t="s">
        <v>162</v>
      </c>
      <c r="C34" s="11">
        <f>Воспр.стада!C55</f>
        <v>389.5</v>
      </c>
      <c r="D34" s="11">
        <f>Воспр.стада!D55</f>
        <v>377</v>
      </c>
      <c r="E34" s="87">
        <f>Воспр.стада!E55</f>
        <v>96.790757381258018</v>
      </c>
      <c r="F34" s="11">
        <f>Воспр.стада!F55</f>
        <v>235</v>
      </c>
      <c r="G34" s="87">
        <f>Воспр.стада!G55</f>
        <v>62.334217506631298</v>
      </c>
      <c r="H34" s="11">
        <f>Воспр.стада!H55</f>
        <v>258</v>
      </c>
      <c r="I34" s="87">
        <f>Воспр.стада!I55</f>
        <v>68.435013262599469</v>
      </c>
      <c r="J34" s="87">
        <f>Воспр.стада!J55</f>
        <v>66.238767650834404</v>
      </c>
      <c r="K34" s="11">
        <f>Воспр.стада!K55</f>
        <v>69</v>
      </c>
      <c r="L34" s="87">
        <f>Воспр.стада!L55</f>
        <v>18.302387267904511</v>
      </c>
      <c r="M34" s="11">
        <f>Воспр.стада!M55</f>
        <v>189</v>
      </c>
      <c r="N34" s="87">
        <f>Воспр.стада!N55</f>
        <v>50.132625994694955</v>
      </c>
      <c r="O34" s="11">
        <f>Воспр.стада!O55</f>
        <v>119</v>
      </c>
      <c r="P34" s="87">
        <f>Воспр.стада!P55</f>
        <v>31.564986737400531</v>
      </c>
      <c r="Q34" s="11">
        <f>Воспр.стада!Q55</f>
        <v>14</v>
      </c>
      <c r="R34" s="87">
        <f>Воспр.стада!R55</f>
        <v>11.76470588235294</v>
      </c>
      <c r="S34" s="11">
        <f>Воспр.стада!S55</f>
        <v>21</v>
      </c>
      <c r="T34" s="87">
        <f>Воспр.стада!T55</f>
        <v>5.5702917771883289</v>
      </c>
      <c r="U34" s="11">
        <f>Воспр.стада!U55</f>
        <v>38</v>
      </c>
      <c r="V34" s="87">
        <f>Воспр.стада!V55</f>
        <v>10.079575596816976</v>
      </c>
      <c r="W34" s="11">
        <f>Воспр.стада!W55</f>
        <v>12</v>
      </c>
      <c r="X34" s="87">
        <f>Воспр.стада!X55</f>
        <v>3.183023872679045</v>
      </c>
      <c r="Y34" s="11">
        <f>Воспр.стада!Y55</f>
        <v>38</v>
      </c>
      <c r="Z34" s="87">
        <f>Воспр.стада!Z55</f>
        <v>10.079575596816976</v>
      </c>
      <c r="AA34" s="11">
        <f>Воспр.стада!AA55</f>
        <v>0</v>
      </c>
      <c r="AB34" s="87">
        <f>Воспр.стада!AB55</f>
        <v>0</v>
      </c>
      <c r="AC34" s="87">
        <f>Воспр.стада!AC55</f>
        <v>0</v>
      </c>
      <c r="AD34" s="11">
        <f>Воспр.стада!AD55</f>
        <v>34</v>
      </c>
      <c r="AE34" s="87">
        <f>Воспр.стада!AE55</f>
        <v>9.0185676392572933</v>
      </c>
      <c r="AF34" s="11">
        <f>Воспр.стада!AF55</f>
        <v>0</v>
      </c>
      <c r="AG34" s="87">
        <f>Воспр.стада!AG55</f>
        <v>0</v>
      </c>
    </row>
    <row r="35" spans="1:33" ht="75" x14ac:dyDescent="0.25">
      <c r="A35" s="15">
        <v>28</v>
      </c>
      <c r="B35" s="16" t="s">
        <v>163</v>
      </c>
      <c r="C35" s="11">
        <f>'Инж-техн.'!C55</f>
        <v>3552.5</v>
      </c>
      <c r="D35" s="11">
        <f>'Инж-техн.'!D55</f>
        <v>3380</v>
      </c>
      <c r="E35" s="87">
        <f>'Инж-техн.'!E55</f>
        <v>95.144264602392681</v>
      </c>
      <c r="F35" s="11">
        <f>'Инж-техн.'!F55</f>
        <v>467</v>
      </c>
      <c r="G35" s="87">
        <f>'Инж-техн.'!G55</f>
        <v>13.816568047337277</v>
      </c>
      <c r="H35" s="11">
        <f>'Инж-техн.'!H55</f>
        <v>3050</v>
      </c>
      <c r="I35" s="87">
        <f>'Инж-техн.'!I55</f>
        <v>90.23668639053254</v>
      </c>
      <c r="J35" s="87">
        <f>'Инж-техн.'!J55</f>
        <v>85.855031667839555</v>
      </c>
      <c r="K35" s="11">
        <f>'Инж-техн.'!K55</f>
        <v>1574</v>
      </c>
      <c r="L35" s="87">
        <f>'Инж-техн.'!L55</f>
        <v>46.568047337278109</v>
      </c>
      <c r="M35" s="11">
        <f>'Инж-техн.'!M55</f>
        <v>1476</v>
      </c>
      <c r="N35" s="87">
        <f>'Инж-техн.'!N55</f>
        <v>43.668639053254438</v>
      </c>
      <c r="O35" s="11">
        <f>'Инж-техн.'!O55</f>
        <v>330</v>
      </c>
      <c r="P35" s="87">
        <f>'Инж-техн.'!P55</f>
        <v>9.7633136094674562</v>
      </c>
      <c r="Q35" s="11">
        <f>'Инж-техн.'!Q55</f>
        <v>32</v>
      </c>
      <c r="R35" s="87">
        <f>'Инж-техн.'!R55</f>
        <v>9.6969696969696972</v>
      </c>
      <c r="S35" s="11">
        <f>'Инж-техн.'!S55</f>
        <v>393</v>
      </c>
      <c r="T35" s="87">
        <f>'Инж-техн.'!T55</f>
        <v>11.627218934911243</v>
      </c>
      <c r="U35" s="11">
        <f>'Инж-техн.'!U55</f>
        <v>298</v>
      </c>
      <c r="V35" s="87">
        <f>'Инж-техн.'!V55</f>
        <v>8.8165680473372774</v>
      </c>
      <c r="W35" s="11">
        <f>'Инж-техн.'!W55</f>
        <v>72</v>
      </c>
      <c r="X35" s="87">
        <f>'Инж-техн.'!X55</f>
        <v>2.1301775147928992</v>
      </c>
      <c r="Y35" s="11">
        <f>'Инж-техн.'!Y55</f>
        <v>483</v>
      </c>
      <c r="Z35" s="87">
        <f>'Инж-техн.'!Z55</f>
        <v>14.289940828402367</v>
      </c>
      <c r="AA35" s="11">
        <f>'Инж-техн.'!AA55</f>
        <v>23</v>
      </c>
      <c r="AB35" s="87">
        <f>'Инж-техн.'!AB55</f>
        <v>0.68047337278106501</v>
      </c>
      <c r="AC35" s="87">
        <f>'Инж-техн.'!AC55</f>
        <v>4.7619047619047619</v>
      </c>
      <c r="AD35" s="11">
        <f>'Инж-техн.'!AD55</f>
        <v>345</v>
      </c>
      <c r="AE35" s="87">
        <f>'Инж-техн.'!AE55</f>
        <v>10.207100591715976</v>
      </c>
      <c r="AF35" s="11">
        <f>'Инж-техн.'!AF55</f>
        <v>3</v>
      </c>
      <c r="AG35" s="87">
        <f>'Инж-техн.'!AG55</f>
        <v>8.8757396449704137E-2</v>
      </c>
    </row>
    <row r="36" spans="1:33" x14ac:dyDescent="0.25">
      <c r="A36" s="15">
        <v>29</v>
      </c>
      <c r="B36" s="16" t="s">
        <v>164</v>
      </c>
      <c r="C36" s="11">
        <f>Энерг.электр.!C55</f>
        <v>1387.2</v>
      </c>
      <c r="D36" s="11">
        <f>Энерг.электр.!D55</f>
        <v>1314</v>
      </c>
      <c r="E36" s="87">
        <f>Энерг.электр.!E55</f>
        <v>94.72318339100346</v>
      </c>
      <c r="F36" s="11">
        <f>Энерг.электр.!F55</f>
        <v>26</v>
      </c>
      <c r="G36" s="87">
        <f>Энерг.электр.!G55</f>
        <v>1.9786910197869101</v>
      </c>
      <c r="H36" s="11">
        <f>Энерг.электр.!H55</f>
        <v>1200</v>
      </c>
      <c r="I36" s="87">
        <f>Энерг.электр.!I55</f>
        <v>91.324200913242009</v>
      </c>
      <c r="J36" s="87">
        <f>Энерг.электр.!J55</f>
        <v>86.505190311418673</v>
      </c>
      <c r="K36" s="11">
        <f>Энерг.электр.!K55</f>
        <v>478</v>
      </c>
      <c r="L36" s="87">
        <f>Энерг.электр.!L55</f>
        <v>36.377473363774733</v>
      </c>
      <c r="M36" s="11">
        <f>Энерг.электр.!M55</f>
        <v>722</v>
      </c>
      <c r="N36" s="87">
        <f>Энерг.электр.!N55</f>
        <v>54.946727549467276</v>
      </c>
      <c r="O36" s="11">
        <f>Энерг.электр.!O55</f>
        <v>114</v>
      </c>
      <c r="P36" s="87">
        <f>Энерг.электр.!P55</f>
        <v>8.6757990867579906</v>
      </c>
      <c r="Q36" s="11">
        <f>Энерг.электр.!Q55</f>
        <v>10</v>
      </c>
      <c r="R36" s="87">
        <f>Энерг.электр.!R55</f>
        <v>8.7719298245614024</v>
      </c>
      <c r="S36" s="11">
        <f>Энерг.электр.!S55</f>
        <v>81</v>
      </c>
      <c r="T36" s="87">
        <f>Энерг.электр.!T55</f>
        <v>6.1643835616438354</v>
      </c>
      <c r="U36" s="11">
        <f>Энерг.электр.!U55</f>
        <v>135</v>
      </c>
      <c r="V36" s="87">
        <f>Энерг.электр.!V55</f>
        <v>10.273972602739725</v>
      </c>
      <c r="W36" s="11">
        <f>Энерг.электр.!W55</f>
        <v>45</v>
      </c>
      <c r="X36" s="87">
        <f>Энерг.электр.!X55</f>
        <v>3.4246575342465753</v>
      </c>
      <c r="Y36" s="11">
        <f>Энерг.электр.!Y55</f>
        <v>98</v>
      </c>
      <c r="Z36" s="87">
        <f>Энерг.электр.!Z55</f>
        <v>7.4581430745814306</v>
      </c>
      <c r="AA36" s="11">
        <f>Энерг.электр.!AA55</f>
        <v>6</v>
      </c>
      <c r="AB36" s="87">
        <f>Энерг.электр.!AB55</f>
        <v>0.45662100456621002</v>
      </c>
      <c r="AC36" s="87">
        <f>Энерг.электр.!AC55</f>
        <v>6.1224489795918364</v>
      </c>
      <c r="AD36" s="11">
        <f>Энерг.электр.!AD55</f>
        <v>97</v>
      </c>
      <c r="AE36" s="87">
        <f>Энерг.электр.!AE55</f>
        <v>7.3820395738203954</v>
      </c>
      <c r="AF36" s="11">
        <f>Энерг.электр.!AF55</f>
        <v>0</v>
      </c>
      <c r="AG36" s="87">
        <f>Энерг.электр.!AG55</f>
        <v>0</v>
      </c>
    </row>
    <row r="37" spans="1:33" ht="30" x14ac:dyDescent="0.25">
      <c r="A37" s="15">
        <v>30</v>
      </c>
      <c r="B37" s="16" t="s">
        <v>140</v>
      </c>
      <c r="C37" s="11">
        <f>Мелиораторы!C55</f>
        <v>210.5</v>
      </c>
      <c r="D37" s="11">
        <f>Мелиораторы!D55</f>
        <v>191</v>
      </c>
      <c r="E37" s="87">
        <f>Мелиораторы!E55</f>
        <v>90.736342042755354</v>
      </c>
      <c r="F37" s="11">
        <f>Мелиораторы!F55</f>
        <v>16</v>
      </c>
      <c r="G37" s="87">
        <f>Мелиораторы!G55</f>
        <v>8.3769633507853403</v>
      </c>
      <c r="H37" s="11">
        <f>Мелиораторы!H55</f>
        <v>166</v>
      </c>
      <c r="I37" s="87">
        <f>Мелиораторы!I55</f>
        <v>86.910994764397913</v>
      </c>
      <c r="J37" s="87">
        <f>Мелиораторы!J55</f>
        <v>78.859857482185276</v>
      </c>
      <c r="K37" s="11">
        <f>Мелиораторы!K55</f>
        <v>107</v>
      </c>
      <c r="L37" s="87">
        <f>Мелиораторы!L55</f>
        <v>56.02094240837696</v>
      </c>
      <c r="M37" s="11">
        <f>Мелиораторы!M55</f>
        <v>59</v>
      </c>
      <c r="N37" s="87">
        <f>Мелиораторы!N55</f>
        <v>30.890052356020941</v>
      </c>
      <c r="O37" s="11">
        <f>Мелиораторы!O55</f>
        <v>25</v>
      </c>
      <c r="P37" s="87">
        <f>Мелиораторы!P55</f>
        <v>13.089005235602095</v>
      </c>
      <c r="Q37" s="11">
        <f>Мелиораторы!Q55</f>
        <v>1</v>
      </c>
      <c r="R37" s="87">
        <f>Мелиораторы!R55</f>
        <v>4</v>
      </c>
      <c r="S37" s="11">
        <f>Мелиораторы!S55</f>
        <v>12</v>
      </c>
      <c r="T37" s="87">
        <f>Мелиораторы!T55</f>
        <v>6.2827225130890048</v>
      </c>
      <c r="U37" s="11">
        <f>Мелиораторы!U55</f>
        <v>23</v>
      </c>
      <c r="V37" s="87">
        <f>Мелиораторы!V55</f>
        <v>12.041884816753926</v>
      </c>
      <c r="W37" s="11">
        <f>Мелиораторы!W55</f>
        <v>1</v>
      </c>
      <c r="X37" s="87">
        <f>Мелиораторы!X55</f>
        <v>0.52356020942408377</v>
      </c>
      <c r="Y37" s="11">
        <f>Мелиораторы!Y55</f>
        <v>23</v>
      </c>
      <c r="Z37" s="87">
        <f>Мелиораторы!Z55</f>
        <v>12.041884816753926</v>
      </c>
      <c r="AA37" s="11">
        <f>Мелиораторы!AA55</f>
        <v>0</v>
      </c>
      <c r="AB37" s="87">
        <f>Мелиораторы!AB55</f>
        <v>0</v>
      </c>
      <c r="AC37" s="87">
        <f>Мелиораторы!AC55</f>
        <v>0</v>
      </c>
      <c r="AD37" s="11">
        <f>Мелиораторы!AD55</f>
        <v>23</v>
      </c>
      <c r="AE37" s="87">
        <f>Мелиораторы!AE55</f>
        <v>12.041884816753926</v>
      </c>
      <c r="AF37" s="11">
        <f>Мелиораторы!AF55</f>
        <v>0</v>
      </c>
      <c r="AG37" s="87">
        <f>Мелиораторы!AG55</f>
        <v>0</v>
      </c>
    </row>
    <row r="38" spans="1:33" ht="45" x14ac:dyDescent="0.25">
      <c r="A38" s="15">
        <v>31</v>
      </c>
      <c r="B38" s="16" t="s">
        <v>165</v>
      </c>
      <c r="C38" s="11">
        <f>Экономисты!C55</f>
        <v>922.6</v>
      </c>
      <c r="D38" s="11">
        <f>Экономисты!D55</f>
        <v>902</v>
      </c>
      <c r="E38" s="87">
        <f>Экономисты!E55</f>
        <v>97.767179709516583</v>
      </c>
      <c r="F38" s="11">
        <f>Экономисты!F55</f>
        <v>756</v>
      </c>
      <c r="G38" s="87">
        <f>Экономисты!G55</f>
        <v>83.813747228381374</v>
      </c>
      <c r="H38" s="11">
        <f>Экономисты!H55</f>
        <v>867</v>
      </c>
      <c r="I38" s="87">
        <f>Экономисты!I55</f>
        <v>96.119733924611978</v>
      </c>
      <c r="J38" s="87">
        <f>Экономисты!J55</f>
        <v>93.973553002384563</v>
      </c>
      <c r="K38" s="11">
        <f>Экономисты!K55</f>
        <v>708</v>
      </c>
      <c r="L38" s="87">
        <f>Экономисты!L55</f>
        <v>78.492239467849217</v>
      </c>
      <c r="M38" s="11">
        <f>Экономисты!M55</f>
        <v>159</v>
      </c>
      <c r="N38" s="87">
        <f>Экономисты!N55</f>
        <v>17.627494456762747</v>
      </c>
      <c r="O38" s="11">
        <f>Экономисты!O55</f>
        <v>35</v>
      </c>
      <c r="P38" s="87">
        <f>Экономисты!P55</f>
        <v>3.8802660753880267</v>
      </c>
      <c r="Q38" s="11">
        <f>Экономисты!Q55</f>
        <v>3</v>
      </c>
      <c r="R38" s="87">
        <f>Экономисты!R55</f>
        <v>8.5714285714285712</v>
      </c>
      <c r="S38" s="11">
        <f>Экономисты!S55</f>
        <v>135</v>
      </c>
      <c r="T38" s="87">
        <f>Экономисты!T55</f>
        <v>14.966740576496672</v>
      </c>
      <c r="U38" s="11">
        <f>Экономисты!U55</f>
        <v>73</v>
      </c>
      <c r="V38" s="87">
        <f>Экономисты!V55</f>
        <v>8.0931263858093132</v>
      </c>
      <c r="W38" s="11">
        <f>Экономисты!W55</f>
        <v>21</v>
      </c>
      <c r="X38" s="87">
        <f>Экономисты!X55</f>
        <v>2.3281596452328159</v>
      </c>
      <c r="Y38" s="11">
        <f>Экономисты!Y55</f>
        <v>93</v>
      </c>
      <c r="Z38" s="87">
        <f>Экономисты!Z55</f>
        <v>10.310421286031042</v>
      </c>
      <c r="AA38" s="11">
        <f>Экономисты!AA55</f>
        <v>5</v>
      </c>
      <c r="AB38" s="87">
        <f>Экономисты!AB55</f>
        <v>0.55432372505543237</v>
      </c>
      <c r="AC38" s="87">
        <f>Экономисты!AC55</f>
        <v>5.376344086021505</v>
      </c>
      <c r="AD38" s="11">
        <f>Экономисты!AD55</f>
        <v>77</v>
      </c>
      <c r="AE38" s="87">
        <f>Экономисты!AE55</f>
        <v>8.536585365853659</v>
      </c>
      <c r="AF38" s="11">
        <f>Экономисты!AF55</f>
        <v>1</v>
      </c>
      <c r="AG38" s="87">
        <f>Экономисты!AG55</f>
        <v>0.11086474501108648</v>
      </c>
    </row>
    <row r="39" spans="1:33" ht="45" x14ac:dyDescent="0.25">
      <c r="A39" s="15">
        <v>32</v>
      </c>
      <c r="B39" s="16" t="s">
        <v>166</v>
      </c>
      <c r="C39" s="11">
        <f>Бухгалтеры!C55</f>
        <v>6058.6</v>
      </c>
      <c r="D39" s="11">
        <f>Бухгалтеры!D55</f>
        <v>5930.5</v>
      </c>
      <c r="E39" s="87">
        <f>Бухгалтеры!E55</f>
        <v>97.885650150199709</v>
      </c>
      <c r="F39" s="11">
        <f>Бухгалтеры!F55</f>
        <v>5764.5</v>
      </c>
      <c r="G39" s="87">
        <f>Бухгалтеры!G55</f>
        <v>97.200910547171404</v>
      </c>
      <c r="H39" s="11">
        <f>Бухгалтеры!H55</f>
        <v>5663.5</v>
      </c>
      <c r="I39" s="87">
        <f>Бухгалтеры!I55</f>
        <v>95.497850096956412</v>
      </c>
      <c r="J39" s="87">
        <f>Бухгалтеры!J55</f>
        <v>93.478691446868908</v>
      </c>
      <c r="K39" s="11">
        <f>Бухгалтеры!K55</f>
        <v>3103.5</v>
      </c>
      <c r="L39" s="87">
        <f>Бухгалтеры!L55</f>
        <v>52.331169378635863</v>
      </c>
      <c r="M39" s="11">
        <f>Бухгалтеры!M55</f>
        <v>2560</v>
      </c>
      <c r="N39" s="87">
        <f>Бухгалтеры!N55</f>
        <v>43.166680718320542</v>
      </c>
      <c r="O39" s="11">
        <f>Бухгалтеры!O55</f>
        <v>267</v>
      </c>
      <c r="P39" s="87">
        <f>Бухгалтеры!P55</f>
        <v>4.5021499030435885</v>
      </c>
      <c r="Q39" s="11">
        <f>Бухгалтеры!Q55</f>
        <v>79</v>
      </c>
      <c r="R39" s="87">
        <f>Бухгалтеры!R55</f>
        <v>29.588014981273407</v>
      </c>
      <c r="S39" s="11">
        <f>Бухгалтеры!S55</f>
        <v>607</v>
      </c>
      <c r="T39" s="87">
        <f>Бухгалтеры!T55</f>
        <v>10.235224685945536</v>
      </c>
      <c r="U39" s="11">
        <f>Бухгалтеры!U55</f>
        <v>747.5</v>
      </c>
      <c r="V39" s="87">
        <f>Бухгалтеры!V55</f>
        <v>12.604333530056488</v>
      </c>
      <c r="W39" s="11">
        <f>Бухгалтеры!W55</f>
        <v>99</v>
      </c>
      <c r="X39" s="87">
        <f>Бухгалтеры!X55</f>
        <v>1.6693364809038023</v>
      </c>
      <c r="Y39" s="11">
        <f>Бухгалтеры!Y55</f>
        <v>512</v>
      </c>
      <c r="Z39" s="87">
        <f>Бухгалтеры!Z55</f>
        <v>8.6333361436641098</v>
      </c>
      <c r="AA39" s="11">
        <f>Бухгалтеры!AA55</f>
        <v>29</v>
      </c>
      <c r="AB39" s="87">
        <f>Бухгалтеры!AB55</f>
        <v>0.48899755501222492</v>
      </c>
      <c r="AC39" s="87">
        <f>Бухгалтеры!AC55</f>
        <v>5.6640625</v>
      </c>
      <c r="AD39" s="11">
        <f>Бухгалтеры!AD55</f>
        <v>440</v>
      </c>
      <c r="AE39" s="87">
        <f>Бухгалтеры!AE55</f>
        <v>7.4192732484613444</v>
      </c>
      <c r="AF39" s="11">
        <f>Бухгалтеры!AF55</f>
        <v>0</v>
      </c>
      <c r="AG39" s="87">
        <f>Бухгалтеры!AG55</f>
        <v>0</v>
      </c>
    </row>
    <row r="40" spans="1:33" ht="30" x14ac:dyDescent="0.25">
      <c r="A40" s="15">
        <v>33</v>
      </c>
      <c r="B40" s="16" t="s">
        <v>167</v>
      </c>
      <c r="C40" s="11">
        <f>Экологи!C55</f>
        <v>275.07</v>
      </c>
      <c r="D40" s="11">
        <f>Экологи!D55</f>
        <v>263</v>
      </c>
      <c r="E40" s="87">
        <f>Экологи!E55</f>
        <v>95.612026029737891</v>
      </c>
      <c r="F40" s="11">
        <f>Экологи!F55</f>
        <v>159.5</v>
      </c>
      <c r="G40" s="87">
        <f>Экологи!G55</f>
        <v>60.646387832699624</v>
      </c>
      <c r="H40" s="11">
        <f>Экологи!H55</f>
        <v>237</v>
      </c>
      <c r="I40" s="87">
        <f>Экологи!I55</f>
        <v>90.114068441064646</v>
      </c>
      <c r="J40" s="87">
        <f>Экологи!J55</f>
        <v>86.159886574326535</v>
      </c>
      <c r="K40" s="11">
        <f>Экологи!K55</f>
        <v>186</v>
      </c>
      <c r="L40" s="87">
        <f>Экологи!L55</f>
        <v>70.722433460076047</v>
      </c>
      <c r="M40" s="11">
        <f>Экологи!M55</f>
        <v>51</v>
      </c>
      <c r="N40" s="87">
        <f>Экологи!N55</f>
        <v>19.391634980988592</v>
      </c>
      <c r="O40" s="11">
        <f>Экологи!O55</f>
        <v>26</v>
      </c>
      <c r="P40" s="87">
        <f>Экологи!P55</f>
        <v>9.8859315589353614</v>
      </c>
      <c r="Q40" s="11">
        <f>Экологи!Q55</f>
        <v>5</v>
      </c>
      <c r="R40" s="87">
        <f>Экологи!R55</f>
        <v>19.230769230769234</v>
      </c>
      <c r="S40" s="11">
        <f>Экологи!S55</f>
        <v>21.5</v>
      </c>
      <c r="T40" s="87">
        <f>Экологи!T55</f>
        <v>8.1749049429657799</v>
      </c>
      <c r="U40" s="11">
        <f>Экологи!U55</f>
        <v>32</v>
      </c>
      <c r="V40" s="87">
        <f>Экологи!V55</f>
        <v>12.167300380228136</v>
      </c>
      <c r="W40" s="11">
        <f>Экологи!W55</f>
        <v>9</v>
      </c>
      <c r="X40" s="87">
        <f>Экологи!X55</f>
        <v>3.4220532319391634</v>
      </c>
      <c r="Y40" s="11">
        <f>Экологи!Y55</f>
        <v>39</v>
      </c>
      <c r="Z40" s="87">
        <f>Экологи!Z55</f>
        <v>14.82889733840304</v>
      </c>
      <c r="AA40" s="11">
        <f>Экологи!AA55</f>
        <v>1</v>
      </c>
      <c r="AB40" s="87">
        <f>Экологи!AB55</f>
        <v>0.38022813688212925</v>
      </c>
      <c r="AC40" s="87">
        <f>Экологи!AC55</f>
        <v>2.5641025641025639</v>
      </c>
      <c r="AD40" s="11">
        <f>Экологи!AD55</f>
        <v>29</v>
      </c>
      <c r="AE40" s="87">
        <f>Экологи!AE55</f>
        <v>11.02661596958175</v>
      </c>
      <c r="AF40" s="11">
        <f>Экологи!AF55</f>
        <v>0</v>
      </c>
      <c r="AG40" s="87">
        <f>Экологи!AG55</f>
        <v>0</v>
      </c>
    </row>
    <row r="41" spans="1:33" ht="30" x14ac:dyDescent="0.25">
      <c r="A41" s="15">
        <v>34</v>
      </c>
      <c r="B41" s="16" t="s">
        <v>168</v>
      </c>
      <c r="C41" s="11">
        <f>'Др. специал.'!C55</f>
        <v>6100.98</v>
      </c>
      <c r="D41" s="11">
        <f>'Др. специал.'!D55</f>
        <v>5993.8</v>
      </c>
      <c r="E41" s="87">
        <f>'Др. специал.'!E55</f>
        <v>98.243233054361767</v>
      </c>
      <c r="F41" s="11">
        <f>'Др. специал.'!F55</f>
        <v>3441.3</v>
      </c>
      <c r="G41" s="87">
        <f>'Др. специал.'!G55</f>
        <v>57.414328139077043</v>
      </c>
      <c r="H41" s="11">
        <f>'Др. специал.'!H55</f>
        <v>4709.3</v>
      </c>
      <c r="I41" s="87">
        <f>'Др. специал.'!I55</f>
        <v>78.569521839233886</v>
      </c>
      <c r="J41" s="87">
        <f>'Др. специал.'!J55</f>
        <v>77.189238450216209</v>
      </c>
      <c r="K41" s="11">
        <f>'Др. специал.'!K55</f>
        <v>2035.3</v>
      </c>
      <c r="L41" s="87">
        <f>'Др. специал.'!L55</f>
        <v>33.956755313824281</v>
      </c>
      <c r="M41" s="11">
        <f>'Др. специал.'!M55</f>
        <v>2674</v>
      </c>
      <c r="N41" s="87">
        <f>'Др. специал.'!N55</f>
        <v>44.612766525409583</v>
      </c>
      <c r="O41" s="11">
        <f>'Др. специал.'!O55</f>
        <v>1284.5</v>
      </c>
      <c r="P41" s="87">
        <f>'Др. специал.'!P55</f>
        <v>21.430478160766125</v>
      </c>
      <c r="Q41" s="11">
        <f>'Др. специал.'!Q55</f>
        <v>59</v>
      </c>
      <c r="R41" s="87">
        <f>'Др. специал.'!R55</f>
        <v>4.5932269365511873</v>
      </c>
      <c r="S41" s="11">
        <f>'Др. специал.'!S55</f>
        <v>671</v>
      </c>
      <c r="T41" s="87">
        <f>'Др. специал.'!T55</f>
        <v>11.194901398111382</v>
      </c>
      <c r="U41" s="11">
        <f>'Др. специал.'!U55</f>
        <v>610.5</v>
      </c>
      <c r="V41" s="87">
        <f>'Др. специал.'!V55</f>
        <v>10.185525042543961</v>
      </c>
      <c r="W41" s="11">
        <f>'Др. специал.'!W55</f>
        <v>80</v>
      </c>
      <c r="X41" s="87">
        <f>'Др. специал.'!X55</f>
        <v>1.3347125362874972</v>
      </c>
      <c r="Y41" s="11">
        <f>'Др. специал.'!Y55</f>
        <v>1095</v>
      </c>
      <c r="Z41" s="87">
        <f>'Др. специал.'!Z55</f>
        <v>18.268877840435117</v>
      </c>
      <c r="AA41" s="11">
        <f>'Др. специал.'!AA55</f>
        <v>45</v>
      </c>
      <c r="AB41" s="87">
        <f>'Др. специал.'!AB55</f>
        <v>0.75077580166171709</v>
      </c>
      <c r="AC41" s="87">
        <f>'Др. специал.'!AC55</f>
        <v>4.10958904109589</v>
      </c>
      <c r="AD41" s="11">
        <f>'Др. специал.'!AD55</f>
        <v>853</v>
      </c>
      <c r="AE41" s="87">
        <f>'Др. специал.'!AE55</f>
        <v>14.231372418165437</v>
      </c>
      <c r="AF41" s="11">
        <f>'Др. специал.'!AF55</f>
        <v>1</v>
      </c>
      <c r="AG41" s="87">
        <f>'Др. специал.'!AG55</f>
        <v>1.6683906703593713E-2</v>
      </c>
    </row>
    <row r="42" spans="1:33" ht="28.5" x14ac:dyDescent="0.25">
      <c r="A42" s="17"/>
      <c r="B42" s="18" t="s">
        <v>180</v>
      </c>
      <c r="C42" s="11"/>
      <c r="D42" s="11"/>
      <c r="E42" s="87"/>
      <c r="F42" s="11"/>
      <c r="G42" s="87"/>
      <c r="H42" s="11"/>
      <c r="I42" s="87"/>
      <c r="J42" s="87"/>
      <c r="K42" s="11"/>
      <c r="L42" s="87"/>
      <c r="M42" s="11"/>
      <c r="N42" s="87"/>
      <c r="O42" s="11"/>
      <c r="P42" s="87"/>
      <c r="Q42" s="11"/>
      <c r="R42" s="87"/>
      <c r="S42" s="11"/>
      <c r="T42" s="87"/>
      <c r="U42" s="11"/>
      <c r="V42" s="87"/>
      <c r="W42" s="11"/>
      <c r="X42" s="87"/>
      <c r="Y42" s="11"/>
      <c r="Z42" s="87"/>
      <c r="AA42" s="11"/>
      <c r="AB42" s="87"/>
      <c r="AC42" s="87"/>
      <c r="AD42" s="11"/>
      <c r="AE42" s="87"/>
      <c r="AF42" s="11"/>
      <c r="AG42" s="87"/>
    </row>
    <row r="43" spans="1:33" x14ac:dyDescent="0.25">
      <c r="A43" s="17"/>
      <c r="B43" s="19" t="s">
        <v>181</v>
      </c>
      <c r="C43" s="11">
        <f>Агрослужба!C55</f>
        <v>4103.7</v>
      </c>
      <c r="D43" s="11">
        <f>Агрослужба!D55</f>
        <v>3960.5</v>
      </c>
      <c r="E43" s="87">
        <f>Агрослужба!E55</f>
        <v>96.510466164680665</v>
      </c>
      <c r="F43" s="11">
        <f>Агрослужба!F55</f>
        <v>604</v>
      </c>
      <c r="G43" s="87">
        <f>Агрослужба!G55</f>
        <v>15.250599671758616</v>
      </c>
      <c r="H43" s="11">
        <f>Агрослужба!H55</f>
        <v>3871.5</v>
      </c>
      <c r="I43" s="87">
        <f>Агрослужба!I55</f>
        <v>97.752808988764045</v>
      </c>
      <c r="J43" s="87">
        <f>Агрослужба!J55</f>
        <v>94.34169164412603</v>
      </c>
      <c r="K43" s="11">
        <f>Агрослужба!K55</f>
        <v>2959.5</v>
      </c>
      <c r="L43" s="87">
        <f>Агрослужба!L55</f>
        <v>74.725413457896721</v>
      </c>
      <c r="M43" s="11">
        <f>Агрослужба!M55</f>
        <v>912</v>
      </c>
      <c r="N43" s="87">
        <f>Агрослужба!N55</f>
        <v>23.027395530867313</v>
      </c>
      <c r="O43" s="11">
        <f>Агрослужба!O55</f>
        <v>89</v>
      </c>
      <c r="P43" s="87">
        <f>Агрослужба!P55</f>
        <v>2.2471910112359552</v>
      </c>
      <c r="Q43" s="11">
        <f>Агрослужба!Q55</f>
        <v>46</v>
      </c>
      <c r="R43" s="87">
        <f>Агрослужба!R55</f>
        <v>51.68539325842697</v>
      </c>
      <c r="S43" s="11">
        <f>Агрослужба!S55</f>
        <v>566</v>
      </c>
      <c r="T43" s="87">
        <f>Агрослужба!T55</f>
        <v>14.291124857972479</v>
      </c>
      <c r="U43" s="11">
        <f>Агрослужба!U55</f>
        <v>376.5</v>
      </c>
      <c r="V43" s="87">
        <f>Агрослужба!V55</f>
        <v>9.5063754576442374</v>
      </c>
      <c r="W43" s="11">
        <f>Агрослужба!W55</f>
        <v>147</v>
      </c>
      <c r="X43" s="87">
        <f>Агрослужба!X55</f>
        <v>3.7116525691200608</v>
      </c>
      <c r="Y43" s="11">
        <f>Агрослужба!Y55</f>
        <v>503</v>
      </c>
      <c r="Z43" s="87">
        <f>Агрослужба!Z55</f>
        <v>12.700416614063881</v>
      </c>
      <c r="AA43" s="11">
        <f>Агрослужба!AA55</f>
        <v>51</v>
      </c>
      <c r="AB43" s="87">
        <f>Агрослужба!AB55</f>
        <v>1.287716197449817</v>
      </c>
      <c r="AC43" s="87">
        <f>Агрослужба!AC55</f>
        <v>10.139165009940358</v>
      </c>
      <c r="AD43" s="11">
        <f>Агрослужба!AD55</f>
        <v>412</v>
      </c>
      <c r="AE43" s="87">
        <f>Агрослужба!AE55</f>
        <v>10.402726928418129</v>
      </c>
      <c r="AF43" s="11">
        <f>Агрослужба!AF55</f>
        <v>3</v>
      </c>
      <c r="AG43" s="87">
        <f>Агрослужба!AG55</f>
        <v>7.5748011614695118E-2</v>
      </c>
    </row>
    <row r="44" spans="1:33" x14ac:dyDescent="0.25">
      <c r="A44" s="17"/>
      <c r="B44" s="19" t="s">
        <v>182</v>
      </c>
      <c r="C44" s="11">
        <f>Зоот.служба!C55</f>
        <v>1039</v>
      </c>
      <c r="D44" s="11">
        <f>Зоот.служба!D55</f>
        <v>948</v>
      </c>
      <c r="E44" s="87">
        <f>Зоот.служба!E55</f>
        <v>91.241578440808468</v>
      </c>
      <c r="F44" s="11">
        <f>Зоот.служба!F55</f>
        <v>445</v>
      </c>
      <c r="G44" s="87">
        <f>Зоот.служба!G55</f>
        <v>46.940928270042193</v>
      </c>
      <c r="H44" s="11">
        <f>Зоот.служба!H55</f>
        <v>896</v>
      </c>
      <c r="I44" s="87">
        <f>Зоот.служба!I55</f>
        <v>94.514767932489448</v>
      </c>
      <c r="J44" s="87">
        <f>Зоот.служба!J55</f>
        <v>86.236766121270449</v>
      </c>
      <c r="K44" s="11">
        <f>Зоот.служба!K55</f>
        <v>627</v>
      </c>
      <c r="L44" s="87">
        <f>Зоот.служба!L55</f>
        <v>66.139240506329116</v>
      </c>
      <c r="M44" s="11">
        <f>Зоот.служба!M55</f>
        <v>269</v>
      </c>
      <c r="N44" s="87">
        <f>Зоот.служба!N55</f>
        <v>28.375527426160335</v>
      </c>
      <c r="O44" s="11">
        <f>Зоот.служба!O55</f>
        <v>52</v>
      </c>
      <c r="P44" s="87">
        <f>Зоот.служба!P55</f>
        <v>5.485232067510549</v>
      </c>
      <c r="Q44" s="11">
        <f>Зоот.служба!Q55</f>
        <v>6</v>
      </c>
      <c r="R44" s="87">
        <f>Зоот.служба!R55</f>
        <v>11.538461538461538</v>
      </c>
      <c r="S44" s="11">
        <f>Зоот.служба!S55</f>
        <v>98</v>
      </c>
      <c r="T44" s="87">
        <f>Зоот.служба!T55</f>
        <v>10.337552742616033</v>
      </c>
      <c r="U44" s="11">
        <f>Зоот.служба!U55</f>
        <v>131</v>
      </c>
      <c r="V44" s="87">
        <f>Зоот.служба!V55</f>
        <v>13.818565400843882</v>
      </c>
      <c r="W44" s="11">
        <f>Зоот.служба!W55</f>
        <v>32</v>
      </c>
      <c r="X44" s="87">
        <f>Зоот.служба!X55</f>
        <v>3.3755274261603372</v>
      </c>
      <c r="Y44" s="11">
        <f>Зоот.служба!Y55</f>
        <v>137</v>
      </c>
      <c r="Z44" s="87">
        <f>Зоот.служба!Z55</f>
        <v>14.451476793248947</v>
      </c>
      <c r="AA44" s="11">
        <f>Зоот.служба!AA55</f>
        <v>7</v>
      </c>
      <c r="AB44" s="87">
        <f>Зоот.служба!AB55</f>
        <v>0.73839662447257381</v>
      </c>
      <c r="AC44" s="87">
        <f>Зоот.служба!AC55</f>
        <v>5.1094890510948909</v>
      </c>
      <c r="AD44" s="11">
        <f>Зоот.служба!AD55</f>
        <v>126</v>
      </c>
      <c r="AE44" s="87">
        <f>Зоот.служба!AE55</f>
        <v>13.291139240506327</v>
      </c>
      <c r="AF44" s="11">
        <f>Зоот.служба!AF55</f>
        <v>0</v>
      </c>
      <c r="AG44" s="87">
        <f>Зоот.служба!AG55</f>
        <v>0</v>
      </c>
    </row>
    <row r="45" spans="1:33" x14ac:dyDescent="0.25">
      <c r="A45" s="17"/>
      <c r="B45" s="19" t="s">
        <v>183</v>
      </c>
      <c r="C45" s="11">
        <f>Ветслужба!C55</f>
        <v>2067</v>
      </c>
      <c r="D45" s="11">
        <f>Ветслужба!D55</f>
        <v>1969</v>
      </c>
      <c r="E45" s="87">
        <f>Ветслужба!E55</f>
        <v>95.258829221093379</v>
      </c>
      <c r="F45" s="11">
        <f>Ветслужба!F55</f>
        <v>960</v>
      </c>
      <c r="G45" s="87">
        <f>Ветслужба!G55</f>
        <v>48.755713560182834</v>
      </c>
      <c r="H45" s="11">
        <f>Ветслужба!H55</f>
        <v>1748</v>
      </c>
      <c r="I45" s="87">
        <f>Ветслужба!I55</f>
        <v>88.776028440832917</v>
      </c>
      <c r="J45" s="87">
        <f>Ветслужба!J55</f>
        <v>84.567005321722306</v>
      </c>
      <c r="K45" s="11">
        <f>Ветслужба!K55</f>
        <v>1004</v>
      </c>
      <c r="L45" s="87">
        <f>Ветслужба!L55</f>
        <v>50.990350431691212</v>
      </c>
      <c r="M45" s="11">
        <f>Ветслужба!M55</f>
        <v>744</v>
      </c>
      <c r="N45" s="87">
        <f>Ветслужба!N55</f>
        <v>37.785678009141698</v>
      </c>
      <c r="O45" s="11">
        <f>Ветслужба!O55</f>
        <v>221</v>
      </c>
      <c r="P45" s="87">
        <f>Ветслужба!P55</f>
        <v>11.22397155916709</v>
      </c>
      <c r="Q45" s="11">
        <f>Ветслужба!Q55</f>
        <v>46</v>
      </c>
      <c r="R45" s="87">
        <f>Ветслужба!R55</f>
        <v>20.81447963800905</v>
      </c>
      <c r="S45" s="11">
        <f>Ветслужба!S55</f>
        <v>340</v>
      </c>
      <c r="T45" s="87">
        <f>Ветслужба!T55</f>
        <v>17.267648552564754</v>
      </c>
      <c r="U45" s="11">
        <f>Ветслужба!U55</f>
        <v>272</v>
      </c>
      <c r="V45" s="87">
        <f>Ветслужба!V55</f>
        <v>13.814118842051803</v>
      </c>
      <c r="W45" s="11">
        <f>Ветслужба!W55</f>
        <v>88</v>
      </c>
      <c r="X45" s="87">
        <f>Ветслужба!X55</f>
        <v>4.4692737430167595</v>
      </c>
      <c r="Y45" s="11">
        <f>Ветслужба!Y55</f>
        <v>363</v>
      </c>
      <c r="Z45" s="87">
        <f>Ветслужба!Z55</f>
        <v>18.435754189944134</v>
      </c>
      <c r="AA45" s="11">
        <f>Ветслужба!AA55</f>
        <v>38</v>
      </c>
      <c r="AB45" s="87">
        <f>Ветслужба!AB55</f>
        <v>1.9299136617572372</v>
      </c>
      <c r="AC45" s="87">
        <f>Ветслужба!AC55</f>
        <v>10.46831955922865</v>
      </c>
      <c r="AD45" s="11">
        <f>Ветслужба!AD55</f>
        <v>308</v>
      </c>
      <c r="AE45" s="87">
        <f>Ветслужба!AE55</f>
        <v>15.64245810055866</v>
      </c>
      <c r="AF45" s="11">
        <f>Ветслужба!AF55</f>
        <v>1</v>
      </c>
      <c r="AG45" s="87">
        <f>Ветслужба!AG55</f>
        <v>5.0787201625190445E-2</v>
      </c>
    </row>
    <row r="46" spans="1:33" x14ac:dyDescent="0.25">
      <c r="A46" s="17"/>
      <c r="B46" s="19" t="s">
        <v>184</v>
      </c>
      <c r="C46" s="11">
        <f>'Инж-техн. служба'!C55</f>
        <v>5039</v>
      </c>
      <c r="D46" s="11">
        <f>'Инж-техн. служба'!D55</f>
        <v>4755</v>
      </c>
      <c r="E46" s="87">
        <f>'Инж-техн. служба'!E55</f>
        <v>94.363961103393535</v>
      </c>
      <c r="F46" s="11">
        <f>'Инж-техн. служба'!F55</f>
        <v>569</v>
      </c>
      <c r="G46" s="87">
        <f>'Инж-техн. служба'!G55</f>
        <v>11.966351209253418</v>
      </c>
      <c r="H46" s="11">
        <f>'Инж-техн. служба'!H55</f>
        <v>4400</v>
      </c>
      <c r="I46" s="87">
        <f>'Инж-техн. служба'!I55</f>
        <v>92.534174553102005</v>
      </c>
      <c r="J46" s="87">
        <f>'Инж-техн. служба'!J55</f>
        <v>87.31891248263544</v>
      </c>
      <c r="K46" s="11">
        <f>'Инж-техн. служба'!K55</f>
        <v>2446</v>
      </c>
      <c r="L46" s="87">
        <f>'Инж-техн. служба'!L55</f>
        <v>51.440588853838065</v>
      </c>
      <c r="M46" s="11">
        <f>'Инж-техн. служба'!M55</f>
        <v>1954</v>
      </c>
      <c r="N46" s="87">
        <f>'Инж-техн. служба'!N55</f>
        <v>41.093585699263933</v>
      </c>
      <c r="O46" s="11">
        <f>'Инж-техн. служба'!O55</f>
        <v>355</v>
      </c>
      <c r="P46" s="87">
        <f>'Инж-техн. служба'!P55</f>
        <v>7.4658254468980019</v>
      </c>
      <c r="Q46" s="11">
        <f>'Инж-техн. служба'!Q55</f>
        <v>35</v>
      </c>
      <c r="R46" s="87">
        <f>'Инж-техн. служба'!R55</f>
        <v>9.8591549295774641</v>
      </c>
      <c r="S46" s="11">
        <f>'Инж-техн. служба'!S55</f>
        <v>514</v>
      </c>
      <c r="T46" s="87">
        <f>'Инж-техн. служба'!T55</f>
        <v>10.809674027339643</v>
      </c>
      <c r="U46" s="11">
        <f>'Инж-техн. служба'!U55</f>
        <v>466</v>
      </c>
      <c r="V46" s="87">
        <f>'Инж-техн. служба'!V55</f>
        <v>9.8002103049421674</v>
      </c>
      <c r="W46" s="11">
        <f>'Инж-техн. служба'!W55</f>
        <v>150</v>
      </c>
      <c r="X46" s="87">
        <f>'Инж-техн. служба'!X55</f>
        <v>3.1545741324921135</v>
      </c>
      <c r="Y46" s="11">
        <f>'Инж-техн. служба'!Y55</f>
        <v>593</v>
      </c>
      <c r="Z46" s="87">
        <f>'Инж-техн. служба'!Z55</f>
        <v>12.471083070452156</v>
      </c>
      <c r="AA46" s="11">
        <f>'Инж-техн. служба'!AA55</f>
        <v>25</v>
      </c>
      <c r="AB46" s="87">
        <f>'Инж-техн. служба'!AB55</f>
        <v>0.52576235541535232</v>
      </c>
      <c r="AC46" s="87">
        <f>'Инж-техн. служба'!AC55</f>
        <v>4.2158516020236094</v>
      </c>
      <c r="AD46" s="11">
        <f>'Инж-техн. служба'!AD55</f>
        <v>428</v>
      </c>
      <c r="AE46" s="87">
        <f>'Инж-техн. служба'!AE55</f>
        <v>9.0010515247108298</v>
      </c>
      <c r="AF46" s="11">
        <f>'Инж-техн. служба'!AF55</f>
        <v>3</v>
      </c>
      <c r="AG46" s="87">
        <f>'Инж-техн. служба'!AG55</f>
        <v>6.3091482649842281E-2</v>
      </c>
    </row>
    <row r="47" spans="1:33" x14ac:dyDescent="0.25">
      <c r="A47" s="17"/>
      <c r="B47" s="19" t="s">
        <v>185</v>
      </c>
      <c r="C47" s="11">
        <f>'Служба энергоснаб.'!C55</f>
        <v>2085.6999999999998</v>
      </c>
      <c r="D47" s="11">
        <f>'Служба энергоснаб.'!D55</f>
        <v>1985</v>
      </c>
      <c r="E47" s="87">
        <f>'Служба энергоснаб.'!E55</f>
        <v>95.171884738936569</v>
      </c>
      <c r="F47" s="11">
        <f>'Служба энергоснаб.'!F55</f>
        <v>37</v>
      </c>
      <c r="G47" s="87">
        <f>'Служба энергоснаб.'!G55</f>
        <v>1.8639798488664987</v>
      </c>
      <c r="H47" s="11">
        <f>'Служба энергоснаб.'!H55</f>
        <v>1859</v>
      </c>
      <c r="I47" s="87">
        <f>'Служба энергоснаб.'!I55</f>
        <v>93.65239294710328</v>
      </c>
      <c r="J47" s="87">
        <f>'Служба энергоснаб.'!J55</f>
        <v>89.130747470873089</v>
      </c>
      <c r="K47" s="11">
        <f>'Служба энергоснаб.'!K55</f>
        <v>873</v>
      </c>
      <c r="L47" s="87">
        <f>'Служба энергоснаб.'!L55</f>
        <v>43.979848866498742</v>
      </c>
      <c r="M47" s="11">
        <f>'Служба энергоснаб.'!M55</f>
        <v>986</v>
      </c>
      <c r="N47" s="87">
        <f>'Служба энергоснаб.'!N55</f>
        <v>49.672544080604538</v>
      </c>
      <c r="O47" s="11">
        <f>'Служба энергоснаб.'!O55</f>
        <v>126</v>
      </c>
      <c r="P47" s="87">
        <f>'Служба энергоснаб.'!P55</f>
        <v>6.3476070528967252</v>
      </c>
      <c r="Q47" s="11">
        <f>'Служба энергоснаб.'!Q55</f>
        <v>15</v>
      </c>
      <c r="R47" s="87">
        <f>'Служба энергоснаб.'!R55</f>
        <v>11.904761904761903</v>
      </c>
      <c r="S47" s="11">
        <f>'Служба энергоснаб.'!S55</f>
        <v>122</v>
      </c>
      <c r="T47" s="87">
        <f>'Служба энергоснаб.'!T55</f>
        <v>6.1460957178841307</v>
      </c>
      <c r="U47" s="11">
        <f>'Служба энергоснаб.'!U55</f>
        <v>245</v>
      </c>
      <c r="V47" s="87">
        <f>'Служба энергоснаб.'!V55</f>
        <v>12.342569269521411</v>
      </c>
      <c r="W47" s="11">
        <f>'Служба энергоснаб.'!W55</f>
        <v>104</v>
      </c>
      <c r="X47" s="87">
        <f>'Служба энергоснаб.'!X55</f>
        <v>5.2392947103274556</v>
      </c>
      <c r="Y47" s="11">
        <f>'Служба энергоснаб.'!Y55</f>
        <v>141</v>
      </c>
      <c r="Z47" s="87">
        <f>'Служба энергоснаб.'!Z55</f>
        <v>7.103274559193955</v>
      </c>
      <c r="AA47" s="11">
        <f>'Служба энергоснаб.'!AA55</f>
        <v>7</v>
      </c>
      <c r="AB47" s="87">
        <f>'Служба энергоснаб.'!AB55</f>
        <v>0.3526448362720403</v>
      </c>
      <c r="AC47" s="87">
        <f>'Служба энергоснаб.'!AC55</f>
        <v>4.9645390070921991</v>
      </c>
      <c r="AD47" s="11">
        <f>'Служба энергоснаб.'!AD55</f>
        <v>143</v>
      </c>
      <c r="AE47" s="87">
        <f>'Служба энергоснаб.'!AE55</f>
        <v>7.2040302267002518</v>
      </c>
      <c r="AF47" s="11">
        <f>'Служба энергоснаб.'!AF55</f>
        <v>0</v>
      </c>
      <c r="AG47" s="87">
        <f>'Служба энергоснаб.'!AG55</f>
        <v>0</v>
      </c>
    </row>
    <row r="48" spans="1:33" x14ac:dyDescent="0.25">
      <c r="A48" s="17"/>
      <c r="B48" s="19" t="s">
        <v>186</v>
      </c>
      <c r="C48" s="11">
        <f>'Мелиорационная служба'!C55</f>
        <v>310.5</v>
      </c>
      <c r="D48" s="11">
        <f>'Мелиорационная служба'!D55</f>
        <v>288</v>
      </c>
      <c r="E48" s="87">
        <f>'Мелиорационная служба'!E55</f>
        <v>92.753623188405797</v>
      </c>
      <c r="F48" s="11">
        <f>'Мелиорационная служба'!F55</f>
        <v>29</v>
      </c>
      <c r="G48" s="87">
        <f>'Мелиорационная служба'!G55</f>
        <v>10.069444444444445</v>
      </c>
      <c r="H48" s="11">
        <f>'Мелиорационная служба'!H55</f>
        <v>258</v>
      </c>
      <c r="I48" s="87">
        <f>'Мелиорационная служба'!I55</f>
        <v>89.583333333333343</v>
      </c>
      <c r="J48" s="87">
        <f>'Мелиорационная служба'!J55</f>
        <v>83.091787439613526</v>
      </c>
      <c r="K48" s="11">
        <f>'Мелиорационная служба'!K55</f>
        <v>174</v>
      </c>
      <c r="L48" s="87">
        <f>'Мелиорационная служба'!L55</f>
        <v>60.416666666666664</v>
      </c>
      <c r="M48" s="11">
        <f>'Мелиорационная служба'!M55</f>
        <v>84</v>
      </c>
      <c r="N48" s="87">
        <f>'Мелиорационная служба'!N55</f>
        <v>29.166666666666668</v>
      </c>
      <c r="O48" s="11">
        <f>'Мелиорационная служба'!O55</f>
        <v>30</v>
      </c>
      <c r="P48" s="87">
        <f>'Мелиорационная служба'!P55</f>
        <v>10.416666666666668</v>
      </c>
      <c r="Q48" s="11">
        <f>'Мелиорационная служба'!Q55</f>
        <v>2</v>
      </c>
      <c r="R48" s="87">
        <f>'Мелиорационная служба'!R55</f>
        <v>6.666666666666667</v>
      </c>
      <c r="S48" s="11">
        <f>'Мелиорационная служба'!S55</f>
        <v>23</v>
      </c>
      <c r="T48" s="87">
        <f>'Мелиорационная служба'!T55</f>
        <v>7.9861111111111107</v>
      </c>
      <c r="U48" s="11">
        <f>'Мелиорационная служба'!U55</f>
        <v>30</v>
      </c>
      <c r="V48" s="87">
        <f>'Мелиорационная служба'!V55</f>
        <v>10.416666666666668</v>
      </c>
      <c r="W48" s="11">
        <f>'Мелиорационная служба'!W55</f>
        <v>4</v>
      </c>
      <c r="X48" s="87">
        <f>'Мелиорационная служба'!X55</f>
        <v>1.3888888888888888</v>
      </c>
      <c r="Y48" s="11">
        <f>'Мелиорационная служба'!Y55</f>
        <v>26</v>
      </c>
      <c r="Z48" s="87">
        <f>'Мелиорационная служба'!Z55</f>
        <v>9.0277777777777768</v>
      </c>
      <c r="AA48" s="11">
        <f>'Мелиорационная служба'!AA55</f>
        <v>0</v>
      </c>
      <c r="AB48" s="87">
        <f>'Мелиорационная служба'!AB55</f>
        <v>0</v>
      </c>
      <c r="AC48" s="87">
        <f>'Мелиорационная служба'!AC55</f>
        <v>0</v>
      </c>
      <c r="AD48" s="11">
        <f>'Мелиорационная служба'!AD55</f>
        <v>26</v>
      </c>
      <c r="AE48" s="87">
        <f>'Мелиорационная служба'!AE55</f>
        <v>9.0277777777777768</v>
      </c>
      <c r="AF48" s="11">
        <f>'Мелиорационная служба'!AF55</f>
        <v>0</v>
      </c>
      <c r="AG48" s="87">
        <f>'Мелиорационная служба'!AG55</f>
        <v>0</v>
      </c>
    </row>
    <row r="49" spans="1:33" x14ac:dyDescent="0.25">
      <c r="A49" s="17"/>
      <c r="B49" s="19" t="s">
        <v>187</v>
      </c>
      <c r="C49" s="11">
        <f>Эконом.служба!C55</f>
        <v>1557.97</v>
      </c>
      <c r="D49" s="11">
        <f>Эконом.служба!D55</f>
        <v>1509.3</v>
      </c>
      <c r="E49" s="87">
        <f>Эконом.служба!E55</f>
        <v>96.876063082087583</v>
      </c>
      <c r="F49" s="11">
        <f>Эконом.служба!F55</f>
        <v>1246.3</v>
      </c>
      <c r="G49" s="87">
        <f>Эконом.служба!G55</f>
        <v>82.574703504936068</v>
      </c>
      <c r="H49" s="11">
        <f>Эконом.служба!H55</f>
        <v>1472.3</v>
      </c>
      <c r="I49" s="87">
        <f>Эконом.служба!I55</f>
        <v>97.548532432253367</v>
      </c>
      <c r="J49" s="87">
        <f>Эконом.служба!J55</f>
        <v>94.501177814720435</v>
      </c>
      <c r="K49" s="11">
        <f>Эконом.служба!K55</f>
        <v>1223.3</v>
      </c>
      <c r="L49" s="87">
        <f>Эконом.служба!L55</f>
        <v>81.050818260120579</v>
      </c>
      <c r="M49" s="11">
        <f>Эконом.служба!M55</f>
        <v>249</v>
      </c>
      <c r="N49" s="87">
        <f>Эконом.служба!N55</f>
        <v>16.497714172132778</v>
      </c>
      <c r="O49" s="11">
        <f>Эконом.служба!O55</f>
        <v>37</v>
      </c>
      <c r="P49" s="87">
        <f>Эконом.служба!P55</f>
        <v>2.4514675677466373</v>
      </c>
      <c r="Q49" s="11">
        <f>Эконом.служба!Q55</f>
        <v>3</v>
      </c>
      <c r="R49" s="87">
        <f>Эконом.служба!R55</f>
        <v>8.1081081081081088</v>
      </c>
      <c r="S49" s="11">
        <f>Эконом.служба!S55</f>
        <v>182</v>
      </c>
      <c r="T49" s="87">
        <f>Эконом.служба!T55</f>
        <v>12.058570198105082</v>
      </c>
      <c r="U49" s="11">
        <f>Эконом.служба!U55</f>
        <v>174</v>
      </c>
      <c r="V49" s="87">
        <f>Эконом.служба!V55</f>
        <v>11.528523156430133</v>
      </c>
      <c r="W49" s="11">
        <f>Эконом.служба!W55</f>
        <v>38</v>
      </c>
      <c r="X49" s="87">
        <f>Эконом.служба!X55</f>
        <v>2.5177234479560062</v>
      </c>
      <c r="Y49" s="11">
        <f>Эконом.служба!Y55</f>
        <v>130</v>
      </c>
      <c r="Z49" s="87">
        <f>Эконом.служба!Z55</f>
        <v>8.6132644272179171</v>
      </c>
      <c r="AA49" s="11">
        <f>Эконом.служба!AA55</f>
        <v>6</v>
      </c>
      <c r="AB49" s="87">
        <f>Эконом.служба!AB55</f>
        <v>0.39753528125621151</v>
      </c>
      <c r="AC49" s="87">
        <f>Эконом.служба!AC55</f>
        <v>4.6153846153846159</v>
      </c>
      <c r="AD49" s="11">
        <f>Эконом.служба!AD55</f>
        <v>104</v>
      </c>
      <c r="AE49" s="87">
        <f>Эконом.служба!AE55</f>
        <v>6.8906115417743328</v>
      </c>
      <c r="AF49" s="11">
        <f>Эконом.служба!AF55</f>
        <v>1</v>
      </c>
      <c r="AG49" s="87">
        <f>Эконом.служба!AG55</f>
        <v>6.6255880209368581E-2</v>
      </c>
    </row>
    <row r="50" spans="1:33" x14ac:dyDescent="0.25">
      <c r="A50" s="17"/>
      <c r="B50" s="19" t="s">
        <v>188</v>
      </c>
      <c r="C50" s="11">
        <f>Бухгалт.служба!C55</f>
        <v>7944.93</v>
      </c>
      <c r="D50" s="11">
        <f>Бухгалт.служба!D55</f>
        <v>7719.5</v>
      </c>
      <c r="E50" s="87">
        <f>Бухгалт.служба!E55</f>
        <v>97.162592999560729</v>
      </c>
      <c r="F50" s="11">
        <f>Бухгалт.служба!F55</f>
        <v>7449.5</v>
      </c>
      <c r="G50" s="87">
        <f>Бухгалт.служба!G55</f>
        <v>96.502364142755354</v>
      </c>
      <c r="H50" s="11">
        <f>Бухгалт.служба!H55</f>
        <v>7440.5</v>
      </c>
      <c r="I50" s="87">
        <f>Бухгалт.служба!I55</f>
        <v>96.385776280847196</v>
      </c>
      <c r="J50" s="87">
        <f>Бухгалт.служба!J55</f>
        <v>93.650919517226711</v>
      </c>
      <c r="K50" s="11">
        <f>Бухгалт.служба!K55</f>
        <v>4410.5</v>
      </c>
      <c r="L50" s="87">
        <f>Бухгалт.служба!L55</f>
        <v>57.134529438435131</v>
      </c>
      <c r="M50" s="11">
        <f>Бухгалт.служба!M55</f>
        <v>3030</v>
      </c>
      <c r="N50" s="87">
        <f>Бухгалт.служба!N55</f>
        <v>39.251246842412073</v>
      </c>
      <c r="O50" s="11">
        <f>Бухгалт.служба!O55</f>
        <v>279</v>
      </c>
      <c r="P50" s="87">
        <f>Бухгалт.служба!P55</f>
        <v>3.6142237191527946</v>
      </c>
      <c r="Q50" s="11">
        <f>Бухгалт.служба!Q55</f>
        <v>83</v>
      </c>
      <c r="R50" s="87">
        <f>Бухгалт.служба!R55</f>
        <v>29.749103942652326</v>
      </c>
      <c r="S50" s="11">
        <f>Бухгалт.служба!S55</f>
        <v>642</v>
      </c>
      <c r="T50" s="87">
        <f>Бухгалт.служба!T55</f>
        <v>8.3166008161150327</v>
      </c>
      <c r="U50" s="11">
        <f>Бухгалт.служба!U55</f>
        <v>1144.5</v>
      </c>
      <c r="V50" s="87">
        <f>Бухгалт.служба!V55</f>
        <v>14.826089772653669</v>
      </c>
      <c r="W50" s="11">
        <f>Бухгалт.служба!W55</f>
        <v>221</v>
      </c>
      <c r="X50" s="87">
        <f>Бухгалт.служба!X55</f>
        <v>2.8628797201891314</v>
      </c>
      <c r="Y50" s="11">
        <f>Бухгалт.служба!Y55</f>
        <v>652</v>
      </c>
      <c r="Z50" s="87">
        <f>Бухгалт.служба!Z55</f>
        <v>8.4461428849018727</v>
      </c>
      <c r="AA50" s="11">
        <f>Бухгалт.служба!AA55</f>
        <v>32</v>
      </c>
      <c r="AB50" s="87">
        <f>Бухгалт.служба!AB55</f>
        <v>0.41453462011788328</v>
      </c>
      <c r="AC50" s="87">
        <f>Бухгалт.служба!AC55</f>
        <v>4.9079754601226995</v>
      </c>
      <c r="AD50" s="11">
        <f>Бухгалт.служба!AD55</f>
        <v>514</v>
      </c>
      <c r="AE50" s="87">
        <f>Бухгалт.служба!AE55</f>
        <v>6.6584623356435007</v>
      </c>
      <c r="AF50" s="11">
        <f>Бухгалт.служба!AF55</f>
        <v>1</v>
      </c>
      <c r="AG50" s="87">
        <f>Бухгалт.служба!AG55</f>
        <v>1.2954206878683852E-2</v>
      </c>
    </row>
  </sheetData>
  <mergeCells count="50">
    <mergeCell ref="K3:L4"/>
    <mergeCell ref="M3:N4"/>
    <mergeCell ref="K5:K6"/>
    <mergeCell ref="L5:L6"/>
    <mergeCell ref="M5:M6"/>
    <mergeCell ref="N5:N6"/>
    <mergeCell ref="AC3:AC6"/>
    <mergeCell ref="W5:W6"/>
    <mergeCell ref="AA3:AA6"/>
    <mergeCell ref="W2:X4"/>
    <mergeCell ref="Y2:AC2"/>
    <mergeCell ref="Y5:Y6"/>
    <mergeCell ref="AG5:AG6"/>
    <mergeCell ref="AD3:AE3"/>
    <mergeCell ref="AF3:AG4"/>
    <mergeCell ref="AF5:AF6"/>
    <mergeCell ref="AD4:AD6"/>
    <mergeCell ref="AE4:AE6"/>
    <mergeCell ref="A1:AG1"/>
    <mergeCell ref="A2:A6"/>
    <mergeCell ref="B2:B6"/>
    <mergeCell ref="C2:C6"/>
    <mergeCell ref="D2:D6"/>
    <mergeCell ref="E2:E6"/>
    <mergeCell ref="H2:N2"/>
    <mergeCell ref="O2:R2"/>
    <mergeCell ref="S2:V2"/>
    <mergeCell ref="AD2:AG2"/>
    <mergeCell ref="O3:R3"/>
    <mergeCell ref="S3:T4"/>
    <mergeCell ref="U3:V4"/>
    <mergeCell ref="AB3:AB6"/>
    <mergeCell ref="Z5:Z6"/>
    <mergeCell ref="O4:O6"/>
    <mergeCell ref="F2:G4"/>
    <mergeCell ref="F5:F6"/>
    <mergeCell ref="G5:G6"/>
    <mergeCell ref="Y3:Z4"/>
    <mergeCell ref="X5:X6"/>
    <mergeCell ref="H3:H6"/>
    <mergeCell ref="I3:I6"/>
    <mergeCell ref="J3:J6"/>
    <mergeCell ref="U5:U6"/>
    <mergeCell ref="P4:P6"/>
    <mergeCell ref="Q5:Q6"/>
    <mergeCell ref="R5:R6"/>
    <mergeCell ref="Q4:R4"/>
    <mergeCell ref="S5:S6"/>
    <mergeCell ref="V5:V6"/>
    <mergeCell ref="T5:T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40" firstPageNumber="20" fitToHeight="2" orientation="landscape" horizontalDpi="300" verticalDpi="0" r:id="rId1"/>
  <headerFooter scaleWithDoc="0">
    <oddHeader>&amp;R&amp;P</oddHeader>
    <oddFooter>&amp;R&amp;P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Q77" activePane="bottomRight" state="frozen"/>
      <selection activeCell="D2" sqref="D2:D6"/>
      <selection pane="topRight" activeCell="D2" sqref="D2:D6"/>
      <selection pane="bottomLeft" activeCell="D2" sqref="D2:D6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202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216" t="s">
        <v>0</v>
      </c>
      <c r="B2" s="183" t="s">
        <v>1</v>
      </c>
      <c r="C2" s="217" t="s">
        <v>2</v>
      </c>
      <c r="D2" s="220" t="s">
        <v>3</v>
      </c>
      <c r="E2" s="217" t="s">
        <v>4</v>
      </c>
      <c r="F2" s="223" t="s">
        <v>9</v>
      </c>
      <c r="G2" s="224"/>
      <c r="H2" s="229" t="s">
        <v>5</v>
      </c>
      <c r="I2" s="230"/>
      <c r="J2" s="230"/>
      <c r="K2" s="230"/>
      <c r="L2" s="230"/>
      <c r="M2" s="230"/>
      <c r="N2" s="231"/>
      <c r="O2" s="273" t="s">
        <v>6</v>
      </c>
      <c r="P2" s="274"/>
      <c r="Q2" s="274"/>
      <c r="R2" s="275"/>
      <c r="S2" s="235" t="s">
        <v>8</v>
      </c>
      <c r="T2" s="236"/>
      <c r="U2" s="236"/>
      <c r="V2" s="237"/>
      <c r="W2" s="223" t="s">
        <v>7</v>
      </c>
      <c r="X2" s="224"/>
      <c r="Y2" s="165" t="s">
        <v>10</v>
      </c>
      <c r="Z2" s="166"/>
      <c r="AA2" s="166"/>
      <c r="AB2" s="166"/>
      <c r="AC2" s="167"/>
      <c r="AD2" s="165" t="s">
        <v>11</v>
      </c>
      <c r="AE2" s="166"/>
      <c r="AF2" s="166"/>
      <c r="AG2" s="167"/>
      <c r="AH2" s="42"/>
      <c r="AI2" s="42"/>
    </row>
    <row r="3" spans="1:35" ht="15" customHeight="1" x14ac:dyDescent="0.25">
      <c r="A3" s="184"/>
      <c r="B3" s="184"/>
      <c r="C3" s="218"/>
      <c r="D3" s="221"/>
      <c r="E3" s="218"/>
      <c r="F3" s="225"/>
      <c r="G3" s="226"/>
      <c r="H3" s="216" t="s">
        <v>12</v>
      </c>
      <c r="I3" s="270" t="s">
        <v>13</v>
      </c>
      <c r="J3" s="270" t="s">
        <v>14</v>
      </c>
      <c r="K3" s="238" t="s">
        <v>15</v>
      </c>
      <c r="L3" s="239"/>
      <c r="M3" s="238" t="s">
        <v>16</v>
      </c>
      <c r="N3" s="239"/>
      <c r="O3" s="276" t="s">
        <v>17</v>
      </c>
      <c r="P3" s="277"/>
      <c r="Q3" s="277"/>
      <c r="R3" s="278"/>
      <c r="S3" s="243" t="s">
        <v>18</v>
      </c>
      <c r="T3" s="244"/>
      <c r="U3" s="223" t="s">
        <v>19</v>
      </c>
      <c r="V3" s="224"/>
      <c r="W3" s="225"/>
      <c r="X3" s="226"/>
      <c r="Y3" s="261" t="s">
        <v>20</v>
      </c>
      <c r="Z3" s="262"/>
      <c r="AA3" s="258" t="s">
        <v>21</v>
      </c>
      <c r="AB3" s="282" t="s">
        <v>22</v>
      </c>
      <c r="AC3" s="191" t="s">
        <v>23</v>
      </c>
      <c r="AD3" s="253" t="s">
        <v>20</v>
      </c>
      <c r="AE3" s="254"/>
      <c r="AF3" s="223" t="s">
        <v>24</v>
      </c>
      <c r="AG3" s="224"/>
      <c r="AH3" s="42"/>
      <c r="AI3" s="42"/>
    </row>
    <row r="4" spans="1:35" ht="80.25" customHeight="1" x14ac:dyDescent="0.25">
      <c r="A4" s="184"/>
      <c r="B4" s="184"/>
      <c r="C4" s="218"/>
      <c r="D4" s="221"/>
      <c r="E4" s="218"/>
      <c r="F4" s="227"/>
      <c r="G4" s="228"/>
      <c r="H4" s="184"/>
      <c r="I4" s="271"/>
      <c r="J4" s="271"/>
      <c r="K4" s="247" t="s">
        <v>25</v>
      </c>
      <c r="L4" s="279" t="s">
        <v>22</v>
      </c>
      <c r="M4" s="247" t="s">
        <v>25</v>
      </c>
      <c r="N4" s="279" t="s">
        <v>22</v>
      </c>
      <c r="O4" s="247" t="s">
        <v>25</v>
      </c>
      <c r="P4" s="279" t="s">
        <v>22</v>
      </c>
      <c r="Q4" s="273" t="s">
        <v>26</v>
      </c>
      <c r="R4" s="275"/>
      <c r="S4" s="245"/>
      <c r="T4" s="246"/>
      <c r="U4" s="227"/>
      <c r="V4" s="228"/>
      <c r="W4" s="227"/>
      <c r="X4" s="228"/>
      <c r="Y4" s="263"/>
      <c r="Z4" s="264"/>
      <c r="AA4" s="259"/>
      <c r="AB4" s="283"/>
      <c r="AC4" s="192"/>
      <c r="AD4" s="255" t="s">
        <v>27</v>
      </c>
      <c r="AE4" s="258" t="s">
        <v>13</v>
      </c>
      <c r="AF4" s="227"/>
      <c r="AG4" s="228"/>
      <c r="AH4" s="42"/>
      <c r="AI4" s="42"/>
    </row>
    <row r="5" spans="1:35" ht="14.45" customHeight="1" x14ac:dyDescent="0.25">
      <c r="A5" s="184"/>
      <c r="B5" s="184"/>
      <c r="C5" s="218"/>
      <c r="D5" s="221"/>
      <c r="E5" s="218"/>
      <c r="F5" s="285" t="s">
        <v>25</v>
      </c>
      <c r="G5" s="279" t="s">
        <v>22</v>
      </c>
      <c r="H5" s="184"/>
      <c r="I5" s="271"/>
      <c r="J5" s="271"/>
      <c r="K5" s="248"/>
      <c r="L5" s="280"/>
      <c r="M5" s="248"/>
      <c r="N5" s="280"/>
      <c r="O5" s="248"/>
      <c r="P5" s="280"/>
      <c r="Q5" s="247" t="s">
        <v>25</v>
      </c>
      <c r="R5" s="191" t="s">
        <v>28</v>
      </c>
      <c r="S5" s="247" t="s">
        <v>25</v>
      </c>
      <c r="T5" s="279" t="s">
        <v>22</v>
      </c>
      <c r="U5" s="247" t="s">
        <v>25</v>
      </c>
      <c r="V5" s="279" t="s">
        <v>22</v>
      </c>
      <c r="W5" s="247" t="s">
        <v>25</v>
      </c>
      <c r="X5" s="279" t="s">
        <v>22</v>
      </c>
      <c r="Y5" s="247" t="s">
        <v>25</v>
      </c>
      <c r="Z5" s="279" t="s">
        <v>22</v>
      </c>
      <c r="AA5" s="259"/>
      <c r="AB5" s="283"/>
      <c r="AC5" s="192"/>
      <c r="AD5" s="256"/>
      <c r="AE5" s="259"/>
      <c r="AF5" s="247" t="s">
        <v>25</v>
      </c>
      <c r="AG5" s="279" t="s">
        <v>22</v>
      </c>
      <c r="AH5" s="42"/>
      <c r="AI5" s="42"/>
    </row>
    <row r="6" spans="1:35" ht="54" customHeight="1" x14ac:dyDescent="0.25">
      <c r="A6" s="185"/>
      <c r="B6" s="185"/>
      <c r="C6" s="219"/>
      <c r="D6" s="222"/>
      <c r="E6" s="219"/>
      <c r="F6" s="286"/>
      <c r="G6" s="281"/>
      <c r="H6" s="185"/>
      <c r="I6" s="272"/>
      <c r="J6" s="272"/>
      <c r="K6" s="249"/>
      <c r="L6" s="281"/>
      <c r="M6" s="249"/>
      <c r="N6" s="281"/>
      <c r="O6" s="249"/>
      <c r="P6" s="281"/>
      <c r="Q6" s="249"/>
      <c r="R6" s="193"/>
      <c r="S6" s="249"/>
      <c r="T6" s="281"/>
      <c r="U6" s="249"/>
      <c r="V6" s="281"/>
      <c r="W6" s="249"/>
      <c r="X6" s="281"/>
      <c r="Y6" s="249"/>
      <c r="Z6" s="281"/>
      <c r="AA6" s="260"/>
      <c r="AB6" s="284"/>
      <c r="AC6" s="193"/>
      <c r="AD6" s="257"/>
      <c r="AE6" s="260"/>
      <c r="AF6" s="249"/>
      <c r="AG6" s="281"/>
      <c r="AH6" s="42"/>
      <c r="AI6" s="42"/>
    </row>
    <row r="7" spans="1:35" ht="14.45" customHeight="1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31547.5</v>
      </c>
      <c r="D8" s="65">
        <f>D9+D21+D40+D55+D72+D79+D90+D64+D102</f>
        <v>30468</v>
      </c>
      <c r="E8" s="62">
        <f>IF(C8=0,0,D8/C8*100)</f>
        <v>96.578175766701008</v>
      </c>
      <c r="F8" s="65">
        <f>F9+F21+F40+F55+F72+F79+F90+F64+F102</f>
        <v>29065</v>
      </c>
      <c r="G8" s="62">
        <f>IF(D8=0,0,F8/D8*100)</f>
        <v>95.395168701588545</v>
      </c>
      <c r="H8" s="65">
        <f>H9+H21+H40+H55+H72+H79+H90+H64+H102</f>
        <v>29179</v>
      </c>
      <c r="I8" s="62">
        <f>IF(D8=0,0,H8/D8*100)</f>
        <v>95.769331757909939</v>
      </c>
      <c r="J8" s="62">
        <f>IF(C8=0,0,H8/C8*100)</f>
        <v>92.492273555749279</v>
      </c>
      <c r="K8" s="65">
        <f>K9+K21+K40+K55+K72+K79+K90+K64+K102</f>
        <v>15805</v>
      </c>
      <c r="L8" s="62">
        <f>IF(D8=0,0,K8/D8*100)</f>
        <v>51.874097413679934</v>
      </c>
      <c r="M8" s="65">
        <f>M9+M21+M40+M55+M72+M79+M90+M64+M102</f>
        <v>13374</v>
      </c>
      <c r="N8" s="62">
        <f>IF(D8=0,0,M8/D8*100)</f>
        <v>43.895234344230012</v>
      </c>
      <c r="O8" s="65">
        <f>O9+O21+O40+O55+O72+O79+O90+O64+O102</f>
        <v>1289</v>
      </c>
      <c r="P8" s="62">
        <f>IF(D8=0,0,O8/D8*100)</f>
        <v>4.2306682420900614</v>
      </c>
      <c r="Q8" s="65">
        <f>Q9+Q21+Q40+Q55+Q72+Q79+Q90+Q64+Q102</f>
        <v>229</v>
      </c>
      <c r="R8" s="62">
        <f>IF(O8=0,0,Q8/O8*100)</f>
        <v>17.765709852598913</v>
      </c>
      <c r="S8" s="65">
        <f>S9+S21+S40+S55+S72+S79+S90+S64+S102</f>
        <v>3089.5</v>
      </c>
      <c r="T8" s="62">
        <f>IF(D8=0,0,S8/D8*100)</f>
        <v>10.14014703951687</v>
      </c>
      <c r="U8" s="65">
        <f>U9+U21+U40+U55+U72+U79+U90+U64+U102</f>
        <v>4016.5</v>
      </c>
      <c r="V8" s="62">
        <f>IF(D8=0,0,U8/D8*100)</f>
        <v>13.18268347118288</v>
      </c>
      <c r="W8" s="65">
        <f>W9+W21+W40+W55+W72+W79+W90+W64+W102</f>
        <v>881</v>
      </c>
      <c r="X8" s="62">
        <f>IF(D8=0,0,W8/D8*100)</f>
        <v>2.8915583563082579</v>
      </c>
      <c r="Y8" s="65">
        <f>Y9+Y21+Y40+Y55+Y72+Y79+Y90+Y64+Y102</f>
        <v>2937.5</v>
      </c>
      <c r="Z8" s="62">
        <f>IF(D8=0,0,Y8/D8*100)</f>
        <v>9.6412629644216885</v>
      </c>
      <c r="AA8" s="65">
        <f>AA9+AA21+AA40+AA55+AA72+AA79+AA90+AA64+AA102</f>
        <v>239</v>
      </c>
      <c r="AB8" s="62">
        <f>IF(D8=0,0,AA8/D8*100)</f>
        <v>0.78442956544571352</v>
      </c>
      <c r="AC8" s="62">
        <f>IF(Y8=0,0,AA8/Y8*100)</f>
        <v>8.1361702127659576</v>
      </c>
      <c r="AD8" s="65">
        <f>AD9+AD21+AD40+AD55+AD72+AD79+AD90+AD64+AD102</f>
        <v>2721</v>
      </c>
      <c r="AE8" s="62">
        <f>IF(D8=0,0,AD8/D8*100)</f>
        <v>8.9306813706183537</v>
      </c>
      <c r="AF8" s="65">
        <f>AF9+AF21+AF40+AF55+AF72+AF79+AF90+AF64+AF102</f>
        <v>39</v>
      </c>
      <c r="AG8" s="60">
        <f>IF(D8=0,0,AF8/D8*100)</f>
        <v>0.12800315084679006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1484.45</v>
      </c>
      <c r="D9" s="10">
        <f>SUM(D10:D20)</f>
        <v>1433</v>
      </c>
      <c r="E9" s="43">
        <f>IF(C9=0,0,D9/C9*100)</f>
        <v>96.534069857522979</v>
      </c>
      <c r="F9" s="10">
        <f>SUM(F10:F20)</f>
        <v>1395</v>
      </c>
      <c r="G9" s="43">
        <f>IF(D9=0,0,F9/D9*100)</f>
        <v>97.348220516399167</v>
      </c>
      <c r="H9" s="61">
        <f>SUM(H10:H20)</f>
        <v>1383</v>
      </c>
      <c r="I9" s="43">
        <f>IF(D9=0,0,H9/D9*100)</f>
        <v>96.510816468946274</v>
      </c>
      <c r="J9" s="43">
        <f>IF(C9=0,0,H9/C9*100)</f>
        <v>93.165818990198389</v>
      </c>
      <c r="K9" s="10">
        <f>SUM(K10:K20)</f>
        <v>791</v>
      </c>
      <c r="L9" s="43">
        <f>IF(D9=0,0,K9/D9*100)</f>
        <v>55.198883461270064</v>
      </c>
      <c r="M9" s="10">
        <f>SUM(M10:M20)</f>
        <v>592</v>
      </c>
      <c r="N9" s="43">
        <f>IF(D9=0,0,M9/D9*100)</f>
        <v>41.311933007676203</v>
      </c>
      <c r="O9" s="10">
        <f>SUM(O10:O20)</f>
        <v>50</v>
      </c>
      <c r="P9" s="43">
        <f>IF(D9=0,0,O9/D9*100)</f>
        <v>3.4891835310537336</v>
      </c>
      <c r="Q9" s="10">
        <f>SUM(Q10:Q20)</f>
        <v>8</v>
      </c>
      <c r="R9" s="43">
        <f>IF(O9=0,0,Q9/O9*100)</f>
        <v>16</v>
      </c>
      <c r="S9" s="10">
        <f>SUM(S10:S20)</f>
        <v>117</v>
      </c>
      <c r="T9" s="43">
        <f>IF(D9=0,0,S9/D9*100)</f>
        <v>8.164689462665736</v>
      </c>
      <c r="U9" s="10">
        <f>SUM(U10:U20)</f>
        <v>261</v>
      </c>
      <c r="V9" s="43">
        <f>IF(D9=0,0,U9/D9*100)</f>
        <v>18.213538032100487</v>
      </c>
      <c r="W9" s="10">
        <f>SUM(W10:W20)</f>
        <v>32</v>
      </c>
      <c r="X9" s="43">
        <f>IF(D9=0,0,W9/D9*100)</f>
        <v>2.2330774598743894</v>
      </c>
      <c r="Y9" s="10">
        <f>SUM(Y10:Y20)</f>
        <v>187</v>
      </c>
      <c r="Z9" s="43">
        <f>IF(D9=0,0,Y9/D9*100)</f>
        <v>13.049546406140964</v>
      </c>
      <c r="AA9" s="10">
        <f>SUM(AA10:AA20)</f>
        <v>5</v>
      </c>
      <c r="AB9" s="43">
        <f>IF(D9=0,0,AA9/D9*100)</f>
        <v>0.34891835310537334</v>
      </c>
      <c r="AC9" s="43">
        <f>IF(Y9=0,0,AA9/Y9*100)</f>
        <v>2.6737967914438503</v>
      </c>
      <c r="AD9" s="10">
        <f>SUM(AD10:AD20)</f>
        <v>131</v>
      </c>
      <c r="AE9" s="43">
        <f>IF(D9=0,0,AD9/D9*100)</f>
        <v>9.1416608513607827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31</v>
      </c>
      <c r="D10" s="35">
        <v>30</v>
      </c>
      <c r="E10" s="32">
        <f>IF(C10=0,0,D10/C10*100)</f>
        <v>96.774193548387103</v>
      </c>
      <c r="F10" s="35">
        <v>29</v>
      </c>
      <c r="G10" s="32">
        <f>IF(D10=0,0,F10/D10*100)</f>
        <v>96.666666666666671</v>
      </c>
      <c r="H10" s="106">
        <f>K10+M10</f>
        <v>29</v>
      </c>
      <c r="I10" s="32">
        <f>IF(D10=0,0,H10/D10*100)</f>
        <v>96.666666666666671</v>
      </c>
      <c r="J10" s="32">
        <f>IF(C10=0,0,H10/C10*100)</f>
        <v>93.548387096774192</v>
      </c>
      <c r="K10" s="35">
        <v>12</v>
      </c>
      <c r="L10" s="32">
        <f>IF(D10=0,0,K10/D10*100)</f>
        <v>40</v>
      </c>
      <c r="M10" s="35">
        <v>17</v>
      </c>
      <c r="N10" s="32">
        <f>IF(D10=0,0,M10/D10*100)</f>
        <v>56.666666666666664</v>
      </c>
      <c r="O10" s="35">
        <f>D10-H10</f>
        <v>1</v>
      </c>
      <c r="P10" s="32">
        <f>IF(D10=0,0,O10/D10*100)</f>
        <v>3.3333333333333335</v>
      </c>
      <c r="Q10" s="35">
        <v>0</v>
      </c>
      <c r="R10" s="32">
        <f>IF(O10=0,0,Q10/O10*100)</f>
        <v>0</v>
      </c>
      <c r="S10" s="35">
        <v>3</v>
      </c>
      <c r="T10" s="32">
        <f>IF(D10=0,0,S10/D10*100)</f>
        <v>10</v>
      </c>
      <c r="U10" s="35">
        <v>5</v>
      </c>
      <c r="V10" s="32">
        <f>IF(D10=0,0,U10/D10*100)</f>
        <v>16.666666666666664</v>
      </c>
      <c r="W10" s="35">
        <v>0</v>
      </c>
      <c r="X10" s="32">
        <f>IF(D10=0,0,W10/D10*100)</f>
        <v>0</v>
      </c>
      <c r="Y10" s="35">
        <v>3</v>
      </c>
      <c r="Z10" s="32">
        <f>IF(D10=0,0,Y10/D10*100)</f>
        <v>10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2</v>
      </c>
      <c r="AE10" s="32">
        <f>IF(D10=0,0,AD10/D10*100)</f>
        <v>6.666666666666667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118</v>
      </c>
      <c r="D11" s="35">
        <v>115</v>
      </c>
      <c r="E11" s="32">
        <f>IF(C11=0,0,D11/C11*100)</f>
        <v>97.457627118644069</v>
      </c>
      <c r="F11" s="35">
        <v>113</v>
      </c>
      <c r="G11" s="32">
        <f>IF(D11=0,0,F11/D11*100)</f>
        <v>98.260869565217391</v>
      </c>
      <c r="H11" s="106">
        <f t="shared" ref="H11:H78" si="0">K11+M11</f>
        <v>110</v>
      </c>
      <c r="I11" s="32">
        <f>IF(D11=0,0,H11/D11*100)</f>
        <v>95.652173913043484</v>
      </c>
      <c r="J11" s="32">
        <f>IF(C11=0,0,H11/C11*100)</f>
        <v>93.220338983050837</v>
      </c>
      <c r="K11" s="35">
        <v>61</v>
      </c>
      <c r="L11" s="32">
        <f>IF(D11=0,0,K11/D11*100)</f>
        <v>53.04347826086957</v>
      </c>
      <c r="M11" s="35">
        <v>49</v>
      </c>
      <c r="N11" s="32">
        <f>IF(D11=0,0,M11/D11*100)</f>
        <v>42.608695652173914</v>
      </c>
      <c r="O11" s="35">
        <f t="shared" ref="O11:O20" si="1">D11-H11</f>
        <v>5</v>
      </c>
      <c r="P11" s="32">
        <f>IF(D11=0,0,O11/D11*100)</f>
        <v>4.3478260869565215</v>
      </c>
      <c r="Q11" s="35">
        <v>4</v>
      </c>
      <c r="R11" s="32">
        <f>IF(O11=0,0,Q11/O11*100)</f>
        <v>80</v>
      </c>
      <c r="S11" s="35">
        <v>15</v>
      </c>
      <c r="T11" s="32">
        <f>IF(D11=0,0,S11/D11*100)</f>
        <v>13.043478260869565</v>
      </c>
      <c r="U11" s="35">
        <v>32</v>
      </c>
      <c r="V11" s="32">
        <f>IF(D11=0,0,U11/D11*100)</f>
        <v>27.826086956521738</v>
      </c>
      <c r="W11" s="35">
        <v>10</v>
      </c>
      <c r="X11" s="32">
        <f>IF(D11=0,0,W11/D11*100)</f>
        <v>8.695652173913043</v>
      </c>
      <c r="Y11" s="35">
        <v>8</v>
      </c>
      <c r="Z11" s="32">
        <f>IF(D11=0,0,Y11/D11*100)</f>
        <v>6.9565217391304346</v>
      </c>
      <c r="AA11" s="35">
        <v>1</v>
      </c>
      <c r="AB11" s="32">
        <f>IF(D11=0,0,AA11/D11*100)</f>
        <v>0.86956521739130432</v>
      </c>
      <c r="AC11" s="32">
        <f>IF(Y11=0,0,AA11/Y11*100)</f>
        <v>12.5</v>
      </c>
      <c r="AD11" s="35">
        <v>6</v>
      </c>
      <c r="AE11" s="32">
        <f>IF(D11=0,0,AD11/D11*100)</f>
        <v>5.2173913043478262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72</v>
      </c>
      <c r="D12" s="35">
        <v>72</v>
      </c>
      <c r="E12" s="32">
        <f t="shared" ref="E12:E78" si="2">IF(C12=0,0,D12/C12*100)</f>
        <v>100</v>
      </c>
      <c r="F12" s="35">
        <v>72</v>
      </c>
      <c r="G12" s="32">
        <f t="shared" ref="G12:G78" si="3">IF(D12=0,0,F12/D12*100)</f>
        <v>100</v>
      </c>
      <c r="H12" s="106">
        <f t="shared" si="0"/>
        <v>70</v>
      </c>
      <c r="I12" s="32">
        <f t="shared" ref="I12:I78" si="4">IF(D12=0,0,H12/D12*100)</f>
        <v>97.222222222222214</v>
      </c>
      <c r="J12" s="32">
        <f t="shared" ref="J12:J78" si="5">IF(C12=0,0,H12/C12*100)</f>
        <v>97.222222222222214</v>
      </c>
      <c r="K12" s="35">
        <v>35</v>
      </c>
      <c r="L12" s="32">
        <f t="shared" ref="L12:L79" si="6">IF(D12=0,0,K12/D12*100)</f>
        <v>48.611111111111107</v>
      </c>
      <c r="M12" s="35">
        <v>35</v>
      </c>
      <c r="N12" s="32">
        <f t="shared" ref="N12:N78" si="7">IF(D12=0,0,M12/D12*100)</f>
        <v>48.611111111111107</v>
      </c>
      <c r="O12" s="35">
        <f t="shared" si="1"/>
        <v>2</v>
      </c>
      <c r="P12" s="32">
        <f t="shared" ref="P12:P78" si="8">IF(D12=0,0,O12/D12*100)</f>
        <v>2.7777777777777777</v>
      </c>
      <c r="Q12" s="35">
        <v>0</v>
      </c>
      <c r="R12" s="32">
        <f t="shared" ref="R12:R79" si="9">IF(O12=0,0,Q12/O12*100)</f>
        <v>0</v>
      </c>
      <c r="S12" s="35">
        <v>5</v>
      </c>
      <c r="T12" s="32">
        <f t="shared" ref="T12:T78" si="10">IF(D12=0,0,S12/D12*100)</f>
        <v>6.9444444444444446</v>
      </c>
      <c r="U12" s="35">
        <v>4</v>
      </c>
      <c r="V12" s="32">
        <f t="shared" ref="V12:V79" si="11">IF(D12=0,0,U12/D12*100)</f>
        <v>5.5555555555555554</v>
      </c>
      <c r="W12" s="35">
        <v>0</v>
      </c>
      <c r="X12" s="32">
        <f t="shared" ref="X12:X78" si="12">IF(D12=0,0,W12/D12*100)</f>
        <v>0</v>
      </c>
      <c r="Y12" s="35">
        <v>7</v>
      </c>
      <c r="Z12" s="32">
        <f t="shared" ref="Z12:Z78" si="13">IF(D12=0,0,Y12/D12*100)</f>
        <v>9.7222222222222232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5</v>
      </c>
      <c r="AE12" s="32">
        <f t="shared" ref="AE12:AE79" si="16">IF(D12=0,0,AD12/D12*100)</f>
        <v>6.9444444444444446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347</v>
      </c>
      <c r="D13" s="35">
        <v>334</v>
      </c>
      <c r="E13" s="32">
        <f t="shared" si="2"/>
        <v>96.253602305475511</v>
      </c>
      <c r="F13" s="35">
        <v>328</v>
      </c>
      <c r="G13" s="32">
        <f t="shared" si="3"/>
        <v>98.203592814371248</v>
      </c>
      <c r="H13" s="106">
        <f t="shared" si="0"/>
        <v>325</v>
      </c>
      <c r="I13" s="32">
        <f t="shared" si="4"/>
        <v>97.305389221556879</v>
      </c>
      <c r="J13" s="32">
        <f t="shared" si="5"/>
        <v>93.659942363112393</v>
      </c>
      <c r="K13" s="35">
        <v>159</v>
      </c>
      <c r="L13" s="32">
        <f t="shared" si="6"/>
        <v>47.604790419161674</v>
      </c>
      <c r="M13" s="35">
        <v>166</v>
      </c>
      <c r="N13" s="32">
        <f t="shared" si="7"/>
        <v>49.700598802395206</v>
      </c>
      <c r="O13" s="35">
        <f t="shared" si="1"/>
        <v>9</v>
      </c>
      <c r="P13" s="32">
        <f t="shared" si="8"/>
        <v>2.6946107784431139</v>
      </c>
      <c r="Q13" s="35">
        <v>0</v>
      </c>
      <c r="R13" s="32">
        <f t="shared" si="9"/>
        <v>0</v>
      </c>
      <c r="S13" s="35">
        <v>27</v>
      </c>
      <c r="T13" s="32">
        <f t="shared" si="10"/>
        <v>8.0838323353293404</v>
      </c>
      <c r="U13" s="35">
        <v>75</v>
      </c>
      <c r="V13" s="32">
        <f t="shared" si="11"/>
        <v>22.45508982035928</v>
      </c>
      <c r="W13" s="35">
        <v>5</v>
      </c>
      <c r="X13" s="32">
        <f t="shared" si="12"/>
        <v>1.4970059880239521</v>
      </c>
      <c r="Y13" s="35">
        <v>25</v>
      </c>
      <c r="Z13" s="32">
        <f t="shared" si="13"/>
        <v>7.4850299401197598</v>
      </c>
      <c r="AA13" s="35">
        <v>1</v>
      </c>
      <c r="AB13" s="32">
        <f t="shared" si="14"/>
        <v>0.29940119760479045</v>
      </c>
      <c r="AC13" s="32">
        <f t="shared" si="15"/>
        <v>4</v>
      </c>
      <c r="AD13" s="35">
        <v>21</v>
      </c>
      <c r="AE13" s="32">
        <f t="shared" si="16"/>
        <v>6.2874251497005984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161.19999999999999</v>
      </c>
      <c r="D14" s="35">
        <v>153</v>
      </c>
      <c r="E14" s="32">
        <f t="shared" si="2"/>
        <v>94.913151364764275</v>
      </c>
      <c r="F14" s="35">
        <v>143</v>
      </c>
      <c r="G14" s="32">
        <f t="shared" si="3"/>
        <v>93.464052287581694</v>
      </c>
      <c r="H14" s="106">
        <f t="shared" si="0"/>
        <v>151</v>
      </c>
      <c r="I14" s="32">
        <f t="shared" si="4"/>
        <v>98.692810457516345</v>
      </c>
      <c r="J14" s="32">
        <f t="shared" si="5"/>
        <v>93.672456575682389</v>
      </c>
      <c r="K14" s="35">
        <v>102</v>
      </c>
      <c r="L14" s="32">
        <f t="shared" si="6"/>
        <v>66.666666666666657</v>
      </c>
      <c r="M14" s="35">
        <v>49</v>
      </c>
      <c r="N14" s="32">
        <f t="shared" si="7"/>
        <v>32.026143790849673</v>
      </c>
      <c r="O14" s="35">
        <f t="shared" si="1"/>
        <v>2</v>
      </c>
      <c r="P14" s="32">
        <f t="shared" si="8"/>
        <v>1.3071895424836601</v>
      </c>
      <c r="Q14" s="35">
        <v>0</v>
      </c>
      <c r="R14" s="32">
        <f t="shared" si="9"/>
        <v>0</v>
      </c>
      <c r="S14" s="35">
        <v>10</v>
      </c>
      <c r="T14" s="32">
        <f t="shared" si="10"/>
        <v>6.5359477124183014</v>
      </c>
      <c r="U14" s="35">
        <v>13</v>
      </c>
      <c r="V14" s="32">
        <f t="shared" si="11"/>
        <v>8.4967320261437909</v>
      </c>
      <c r="W14" s="35">
        <v>2</v>
      </c>
      <c r="X14" s="32">
        <f t="shared" si="12"/>
        <v>1.3071895424836601</v>
      </c>
      <c r="Y14" s="35">
        <v>21</v>
      </c>
      <c r="Z14" s="32">
        <f t="shared" si="13"/>
        <v>13.725490196078432</v>
      </c>
      <c r="AA14" s="35">
        <v>0</v>
      </c>
      <c r="AB14" s="32">
        <f t="shared" si="14"/>
        <v>0</v>
      </c>
      <c r="AC14" s="32">
        <f t="shared" si="15"/>
        <v>0</v>
      </c>
      <c r="AD14" s="35">
        <v>20</v>
      </c>
      <c r="AE14" s="32">
        <f t="shared" si="16"/>
        <v>13.071895424836603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426</v>
      </c>
      <c r="D15" s="35">
        <v>407</v>
      </c>
      <c r="E15" s="32">
        <f t="shared" si="2"/>
        <v>95.539906103286384</v>
      </c>
      <c r="F15" s="35">
        <v>402</v>
      </c>
      <c r="G15" s="32">
        <f t="shared" si="3"/>
        <v>98.77149877149877</v>
      </c>
      <c r="H15" s="106">
        <f t="shared" si="0"/>
        <v>391</v>
      </c>
      <c r="I15" s="32">
        <f t="shared" si="4"/>
        <v>96.068796068796075</v>
      </c>
      <c r="J15" s="32">
        <f t="shared" si="5"/>
        <v>91.784037558685455</v>
      </c>
      <c r="K15" s="35">
        <v>236</v>
      </c>
      <c r="L15" s="32">
        <f t="shared" si="6"/>
        <v>57.985257985257988</v>
      </c>
      <c r="M15" s="35">
        <v>155</v>
      </c>
      <c r="N15" s="32">
        <f t="shared" si="7"/>
        <v>38.08353808353808</v>
      </c>
      <c r="O15" s="35">
        <f t="shared" si="1"/>
        <v>16</v>
      </c>
      <c r="P15" s="32">
        <f t="shared" si="8"/>
        <v>3.9312039312039313</v>
      </c>
      <c r="Q15" s="35">
        <v>2</v>
      </c>
      <c r="R15" s="32">
        <f t="shared" si="9"/>
        <v>12.5</v>
      </c>
      <c r="S15" s="35">
        <v>23</v>
      </c>
      <c r="T15" s="32">
        <f t="shared" si="10"/>
        <v>5.6511056511056514</v>
      </c>
      <c r="U15" s="35">
        <v>74</v>
      </c>
      <c r="V15" s="32">
        <f t="shared" si="11"/>
        <v>18.181818181818183</v>
      </c>
      <c r="W15" s="35">
        <v>10</v>
      </c>
      <c r="X15" s="32">
        <f t="shared" si="12"/>
        <v>2.4570024570024569</v>
      </c>
      <c r="Y15" s="35">
        <v>62</v>
      </c>
      <c r="Z15" s="32">
        <f t="shared" si="13"/>
        <v>15.233415233415235</v>
      </c>
      <c r="AA15" s="35">
        <v>1</v>
      </c>
      <c r="AB15" s="32">
        <f t="shared" si="14"/>
        <v>0.24570024570024571</v>
      </c>
      <c r="AC15" s="32">
        <f t="shared" si="15"/>
        <v>1.6129032258064515</v>
      </c>
      <c r="AD15" s="35">
        <v>43</v>
      </c>
      <c r="AE15" s="32">
        <f t="shared" si="16"/>
        <v>10.565110565110565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13</v>
      </c>
      <c r="D16" s="35">
        <v>13</v>
      </c>
      <c r="E16" s="32">
        <f t="shared" si="2"/>
        <v>100</v>
      </c>
      <c r="F16" s="35">
        <v>10</v>
      </c>
      <c r="G16" s="32">
        <f t="shared" si="3"/>
        <v>76.923076923076934</v>
      </c>
      <c r="H16" s="106">
        <f t="shared" si="0"/>
        <v>13</v>
      </c>
      <c r="I16" s="32">
        <f t="shared" si="4"/>
        <v>100</v>
      </c>
      <c r="J16" s="32">
        <f t="shared" si="5"/>
        <v>100</v>
      </c>
      <c r="K16" s="35">
        <v>13</v>
      </c>
      <c r="L16" s="32">
        <f t="shared" si="6"/>
        <v>100</v>
      </c>
      <c r="M16" s="35">
        <v>0</v>
      </c>
      <c r="N16" s="32">
        <f t="shared" si="7"/>
        <v>0</v>
      </c>
      <c r="O16" s="35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1</v>
      </c>
      <c r="V16" s="32">
        <f t="shared" si="11"/>
        <v>7.6923076923076925</v>
      </c>
      <c r="W16" s="35">
        <v>2</v>
      </c>
      <c r="X16" s="32">
        <f t="shared" si="12"/>
        <v>15.384615384615385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1</v>
      </c>
      <c r="AE16" s="32">
        <f t="shared" si="16"/>
        <v>7.6923076923076925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57</v>
      </c>
      <c r="D17" s="35">
        <v>53</v>
      </c>
      <c r="E17" s="32">
        <f t="shared" si="2"/>
        <v>92.982456140350877</v>
      </c>
      <c r="F17" s="35">
        <v>53</v>
      </c>
      <c r="G17" s="32">
        <f t="shared" si="3"/>
        <v>100</v>
      </c>
      <c r="H17" s="106">
        <f t="shared" si="0"/>
        <v>48</v>
      </c>
      <c r="I17" s="32">
        <f t="shared" si="4"/>
        <v>90.566037735849065</v>
      </c>
      <c r="J17" s="32">
        <f t="shared" si="5"/>
        <v>84.210526315789465</v>
      </c>
      <c r="K17" s="35">
        <v>35</v>
      </c>
      <c r="L17" s="32">
        <f t="shared" si="6"/>
        <v>66.037735849056602</v>
      </c>
      <c r="M17" s="35">
        <v>13</v>
      </c>
      <c r="N17" s="32">
        <f t="shared" si="7"/>
        <v>24.528301886792452</v>
      </c>
      <c r="O17" s="35">
        <f t="shared" si="1"/>
        <v>5</v>
      </c>
      <c r="P17" s="32">
        <f t="shared" si="8"/>
        <v>9.433962264150944</v>
      </c>
      <c r="Q17" s="35">
        <v>2</v>
      </c>
      <c r="R17" s="32">
        <f t="shared" si="9"/>
        <v>40</v>
      </c>
      <c r="S17" s="35">
        <v>6</v>
      </c>
      <c r="T17" s="32">
        <f t="shared" si="10"/>
        <v>11.320754716981133</v>
      </c>
      <c r="U17" s="35">
        <v>7</v>
      </c>
      <c r="V17" s="32">
        <f t="shared" si="11"/>
        <v>13.20754716981132</v>
      </c>
      <c r="W17" s="35">
        <v>1</v>
      </c>
      <c r="X17" s="32">
        <f t="shared" si="12"/>
        <v>1.8867924528301887</v>
      </c>
      <c r="Y17" s="35">
        <v>35</v>
      </c>
      <c r="Z17" s="32">
        <f t="shared" si="13"/>
        <v>66.037735849056602</v>
      </c>
      <c r="AA17" s="35">
        <v>0</v>
      </c>
      <c r="AB17" s="32">
        <f t="shared" si="14"/>
        <v>0</v>
      </c>
      <c r="AC17" s="32">
        <f t="shared" si="15"/>
        <v>0</v>
      </c>
      <c r="AD17" s="35">
        <v>7</v>
      </c>
      <c r="AE17" s="32">
        <f t="shared" si="16"/>
        <v>13.20754716981132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93</v>
      </c>
      <c r="D18" s="35">
        <v>91</v>
      </c>
      <c r="E18" s="32">
        <f t="shared" si="2"/>
        <v>97.849462365591393</v>
      </c>
      <c r="F18" s="35">
        <v>88</v>
      </c>
      <c r="G18" s="32">
        <f t="shared" si="3"/>
        <v>96.703296703296701</v>
      </c>
      <c r="H18" s="106">
        <f t="shared" si="0"/>
        <v>88</v>
      </c>
      <c r="I18" s="32">
        <f t="shared" si="4"/>
        <v>96.703296703296701</v>
      </c>
      <c r="J18" s="32">
        <f t="shared" si="5"/>
        <v>94.623655913978496</v>
      </c>
      <c r="K18" s="35">
        <v>58</v>
      </c>
      <c r="L18" s="32">
        <f t="shared" si="6"/>
        <v>63.73626373626373</v>
      </c>
      <c r="M18" s="35">
        <v>30</v>
      </c>
      <c r="N18" s="32">
        <f t="shared" si="7"/>
        <v>32.967032967032964</v>
      </c>
      <c r="O18" s="35">
        <f t="shared" si="1"/>
        <v>3</v>
      </c>
      <c r="P18" s="32">
        <f t="shared" si="8"/>
        <v>3.296703296703297</v>
      </c>
      <c r="Q18" s="35">
        <v>0</v>
      </c>
      <c r="R18" s="32">
        <f t="shared" si="9"/>
        <v>0</v>
      </c>
      <c r="S18" s="35">
        <v>10</v>
      </c>
      <c r="T18" s="32">
        <f t="shared" si="10"/>
        <v>10.989010989010989</v>
      </c>
      <c r="U18" s="35">
        <v>13</v>
      </c>
      <c r="V18" s="32">
        <f t="shared" si="11"/>
        <v>14.285714285714285</v>
      </c>
      <c r="W18" s="35">
        <v>0</v>
      </c>
      <c r="X18" s="32">
        <f t="shared" si="12"/>
        <v>0</v>
      </c>
      <c r="Y18" s="35">
        <v>9</v>
      </c>
      <c r="Z18" s="32">
        <f t="shared" si="13"/>
        <v>9.8901098901098905</v>
      </c>
      <c r="AA18" s="35">
        <v>0</v>
      </c>
      <c r="AB18" s="32">
        <f t="shared" si="14"/>
        <v>0</v>
      </c>
      <c r="AC18" s="32">
        <f t="shared" si="15"/>
        <v>0</v>
      </c>
      <c r="AD18" s="35">
        <v>9</v>
      </c>
      <c r="AE18" s="32">
        <f t="shared" si="16"/>
        <v>9.8901098901098905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136</v>
      </c>
      <c r="D19" s="35">
        <v>134</v>
      </c>
      <c r="E19" s="32">
        <f t="shared" si="2"/>
        <v>98.529411764705884</v>
      </c>
      <c r="F19" s="35">
        <v>130</v>
      </c>
      <c r="G19" s="32">
        <f t="shared" si="3"/>
        <v>97.014925373134332</v>
      </c>
      <c r="H19" s="106">
        <f t="shared" si="0"/>
        <v>127</v>
      </c>
      <c r="I19" s="32">
        <f t="shared" si="4"/>
        <v>94.776119402985074</v>
      </c>
      <c r="J19" s="32">
        <f t="shared" si="5"/>
        <v>93.382352941176478</v>
      </c>
      <c r="K19" s="35">
        <v>63</v>
      </c>
      <c r="L19" s="32">
        <f t="shared" si="6"/>
        <v>47.014925373134332</v>
      </c>
      <c r="M19" s="35">
        <v>64</v>
      </c>
      <c r="N19" s="32">
        <f t="shared" si="7"/>
        <v>47.761194029850742</v>
      </c>
      <c r="O19" s="35">
        <f t="shared" si="1"/>
        <v>7</v>
      </c>
      <c r="P19" s="32">
        <f t="shared" si="8"/>
        <v>5.2238805970149249</v>
      </c>
      <c r="Q19" s="35">
        <v>0</v>
      </c>
      <c r="R19" s="32">
        <f t="shared" si="9"/>
        <v>0</v>
      </c>
      <c r="S19" s="35">
        <v>9</v>
      </c>
      <c r="T19" s="32">
        <f t="shared" si="10"/>
        <v>6.7164179104477615</v>
      </c>
      <c r="U19" s="35">
        <v>35</v>
      </c>
      <c r="V19" s="32">
        <f t="shared" si="11"/>
        <v>26.119402985074625</v>
      </c>
      <c r="W19" s="35">
        <v>1</v>
      </c>
      <c r="X19" s="32">
        <f t="shared" si="12"/>
        <v>0.74626865671641784</v>
      </c>
      <c r="Y19" s="35">
        <v>15</v>
      </c>
      <c r="Z19" s="32">
        <f t="shared" si="13"/>
        <v>11.194029850746269</v>
      </c>
      <c r="AA19" s="35">
        <v>1</v>
      </c>
      <c r="AB19" s="32">
        <f t="shared" si="14"/>
        <v>0.74626865671641784</v>
      </c>
      <c r="AC19" s="32">
        <f t="shared" si="15"/>
        <v>6.666666666666667</v>
      </c>
      <c r="AD19" s="35">
        <v>17</v>
      </c>
      <c r="AE19" s="32">
        <f t="shared" si="16"/>
        <v>12.686567164179104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30.25</v>
      </c>
      <c r="D20" s="35">
        <v>31</v>
      </c>
      <c r="E20" s="32">
        <f t="shared" si="2"/>
        <v>102.4793388429752</v>
      </c>
      <c r="F20" s="35">
        <v>27</v>
      </c>
      <c r="G20" s="32">
        <f t="shared" si="3"/>
        <v>87.096774193548384</v>
      </c>
      <c r="H20" s="106">
        <f t="shared" si="0"/>
        <v>31</v>
      </c>
      <c r="I20" s="32">
        <f t="shared" si="4"/>
        <v>100</v>
      </c>
      <c r="J20" s="32">
        <f t="shared" si="5"/>
        <v>102.4793388429752</v>
      </c>
      <c r="K20" s="35">
        <v>17</v>
      </c>
      <c r="L20" s="32">
        <f t="shared" si="6"/>
        <v>54.838709677419352</v>
      </c>
      <c r="M20" s="35">
        <v>14</v>
      </c>
      <c r="N20" s="32">
        <f t="shared" si="7"/>
        <v>45.161290322580641</v>
      </c>
      <c r="O20" s="35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9</v>
      </c>
      <c r="T20" s="32">
        <f t="shared" si="10"/>
        <v>29.032258064516132</v>
      </c>
      <c r="U20" s="35">
        <v>2</v>
      </c>
      <c r="V20" s="32">
        <f t="shared" si="11"/>
        <v>6.4516129032258061</v>
      </c>
      <c r="W20" s="35">
        <v>1</v>
      </c>
      <c r="X20" s="32">
        <f t="shared" si="12"/>
        <v>3.225806451612903</v>
      </c>
      <c r="Y20" s="35">
        <v>2</v>
      </c>
      <c r="Z20" s="32">
        <f t="shared" si="13"/>
        <v>6.4516129032258061</v>
      </c>
      <c r="AA20" s="35">
        <v>1</v>
      </c>
      <c r="AB20" s="32">
        <f t="shared" si="14"/>
        <v>3.225806451612903</v>
      </c>
      <c r="AC20" s="32">
        <f t="shared" si="15"/>
        <v>50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7739.5</v>
      </c>
      <c r="D21" s="10">
        <f>SUM(D22:D39)</f>
        <v>7482.5</v>
      </c>
      <c r="E21" s="43">
        <f>IF(C21=0,0,D21/C21*100)</f>
        <v>96.679372052458163</v>
      </c>
      <c r="F21" s="10">
        <f>SUM(F22:F39)</f>
        <v>7227.5</v>
      </c>
      <c r="G21" s="43">
        <f>IF(D21=0,0,F21/D21*100)</f>
        <v>96.592048112261935</v>
      </c>
      <c r="H21" s="61">
        <f>SUM(H22:H39)</f>
        <v>7308.5</v>
      </c>
      <c r="I21" s="43">
        <f>IF(D21=0,0,H21/D21*100)</f>
        <v>97.674574006014041</v>
      </c>
      <c r="J21" s="43">
        <f>IF(C21=0,0,H21/C21*100)</f>
        <v>94.431164803927899</v>
      </c>
      <c r="K21" s="10">
        <f>SUM(K22:K39)</f>
        <v>4236.5</v>
      </c>
      <c r="L21" s="43">
        <f>IF(D21=0,0,K21/D21*100)</f>
        <v>56.618777146675583</v>
      </c>
      <c r="M21" s="10">
        <f>SUM(M22:M39)</f>
        <v>3072</v>
      </c>
      <c r="N21" s="43">
        <f>IF(D21=0,0,M21/D21*100)</f>
        <v>41.055796859338457</v>
      </c>
      <c r="O21" s="10">
        <f>SUM(O22:O39)</f>
        <v>174</v>
      </c>
      <c r="P21" s="43">
        <f>IF(D21=0,0,O21/D21*100)</f>
        <v>2.3254259939859674</v>
      </c>
      <c r="Q21" s="10">
        <f>SUM(Q22:Q39)</f>
        <v>47</v>
      </c>
      <c r="R21" s="43">
        <f t="shared" si="9"/>
        <v>27.011494252873565</v>
      </c>
      <c r="S21" s="10">
        <f>SUM(S22:S39)</f>
        <v>779.5</v>
      </c>
      <c r="T21" s="43">
        <f>IF(D21=0,0,S21/D21*100)</f>
        <v>10.417641162712997</v>
      </c>
      <c r="U21" s="10">
        <f>SUM(U22:U39)</f>
        <v>1097</v>
      </c>
      <c r="V21" s="43">
        <f t="shared" si="11"/>
        <v>14.660875375877048</v>
      </c>
      <c r="W21" s="10">
        <f>SUM(W22:W39)</f>
        <v>97</v>
      </c>
      <c r="X21" s="43">
        <f>IF(D21=0,0,W21/D21*100)</f>
        <v>1.2963581690611428</v>
      </c>
      <c r="Y21" s="10">
        <f>SUM(Y22:Y39)</f>
        <v>784.5</v>
      </c>
      <c r="Z21" s="43">
        <f>IF(D21=0,0,Y21/D21*100)</f>
        <v>10.484463748747077</v>
      </c>
      <c r="AA21" s="10">
        <f>SUM(AA22:AA39)</f>
        <v>48</v>
      </c>
      <c r="AB21" s="43">
        <f>IF(D21=0,0,AA21/D21*100)</f>
        <v>0.64149682592716339</v>
      </c>
      <c r="AC21" s="43">
        <f>IF(Y21=0,0,AA21/Y21*100)</f>
        <v>6.1185468451242828</v>
      </c>
      <c r="AD21" s="10">
        <f>SUM(AD22:AD39)</f>
        <v>630</v>
      </c>
      <c r="AE21" s="43">
        <f t="shared" si="16"/>
        <v>8.4196458402940202</v>
      </c>
      <c r="AF21" s="10">
        <f>SUM(AF22:AF39)</f>
        <v>7</v>
      </c>
      <c r="AG21" s="43">
        <f>IF(D21=0,0,AF21/D21*100)</f>
        <v>9.3551620447711328E-2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952</v>
      </c>
      <c r="D22" s="35">
        <v>936</v>
      </c>
      <c r="E22" s="32">
        <f t="shared" si="2"/>
        <v>98.319327731092429</v>
      </c>
      <c r="F22" s="35">
        <v>911</v>
      </c>
      <c r="G22" s="32">
        <f t="shared" si="3"/>
        <v>97.32905982905983</v>
      </c>
      <c r="H22" s="106">
        <f t="shared" si="0"/>
        <v>924</v>
      </c>
      <c r="I22" s="32">
        <f t="shared" si="4"/>
        <v>98.71794871794873</v>
      </c>
      <c r="J22" s="32">
        <f t="shared" si="5"/>
        <v>97.058823529411768</v>
      </c>
      <c r="K22" s="35">
        <v>674</v>
      </c>
      <c r="L22" s="32">
        <f t="shared" si="6"/>
        <v>72.008547008547012</v>
      </c>
      <c r="M22" s="35">
        <v>250</v>
      </c>
      <c r="N22" s="32">
        <f t="shared" si="7"/>
        <v>26.70940170940171</v>
      </c>
      <c r="O22" s="35">
        <f t="shared" ref="O22:O39" si="18">D22-H22</f>
        <v>12</v>
      </c>
      <c r="P22" s="32">
        <f t="shared" si="8"/>
        <v>1.2820512820512819</v>
      </c>
      <c r="Q22" s="35">
        <v>12</v>
      </c>
      <c r="R22" s="32">
        <f t="shared" si="9"/>
        <v>100</v>
      </c>
      <c r="S22" s="35">
        <v>154</v>
      </c>
      <c r="T22" s="32">
        <f t="shared" si="10"/>
        <v>16.452991452991451</v>
      </c>
      <c r="U22" s="35">
        <v>75</v>
      </c>
      <c r="V22" s="32">
        <f t="shared" si="11"/>
        <v>8.0128205128205128</v>
      </c>
      <c r="W22" s="35">
        <v>6</v>
      </c>
      <c r="X22" s="32">
        <f t="shared" si="12"/>
        <v>0.64102564102564097</v>
      </c>
      <c r="Y22" s="35">
        <v>85</v>
      </c>
      <c r="Z22" s="32">
        <f t="shared" si="13"/>
        <v>9.0811965811965809</v>
      </c>
      <c r="AA22" s="35">
        <v>14</v>
      </c>
      <c r="AB22" s="32">
        <f t="shared" si="14"/>
        <v>1.4957264957264957</v>
      </c>
      <c r="AC22" s="32">
        <f t="shared" si="15"/>
        <v>16.470588235294116</v>
      </c>
      <c r="AD22" s="35">
        <v>62</v>
      </c>
      <c r="AE22" s="32">
        <f t="shared" si="16"/>
        <v>6.6239316239316244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355.5</v>
      </c>
      <c r="D23" s="35">
        <v>340</v>
      </c>
      <c r="E23" s="32">
        <f t="shared" si="2"/>
        <v>95.639943741209564</v>
      </c>
      <c r="F23" s="35">
        <v>337</v>
      </c>
      <c r="G23" s="32">
        <f t="shared" si="3"/>
        <v>99.117647058823536</v>
      </c>
      <c r="H23" s="106">
        <f t="shared" si="0"/>
        <v>332</v>
      </c>
      <c r="I23" s="32">
        <f t="shared" si="4"/>
        <v>97.647058823529406</v>
      </c>
      <c r="J23" s="32">
        <f t="shared" si="5"/>
        <v>93.389592123769333</v>
      </c>
      <c r="K23" s="35">
        <v>205</v>
      </c>
      <c r="L23" s="32">
        <f t="shared" si="6"/>
        <v>60.294117647058819</v>
      </c>
      <c r="M23" s="35">
        <v>127</v>
      </c>
      <c r="N23" s="32">
        <f t="shared" si="7"/>
        <v>37.352941176470587</v>
      </c>
      <c r="O23" s="35">
        <f t="shared" si="18"/>
        <v>8</v>
      </c>
      <c r="P23" s="32">
        <f t="shared" si="8"/>
        <v>2.3529411764705883</v>
      </c>
      <c r="Q23" s="35">
        <v>1</v>
      </c>
      <c r="R23" s="32">
        <f t="shared" si="9"/>
        <v>12.5</v>
      </c>
      <c r="S23" s="35">
        <v>66</v>
      </c>
      <c r="T23" s="32">
        <f t="shared" si="10"/>
        <v>19.411764705882355</v>
      </c>
      <c r="U23" s="35">
        <v>73</v>
      </c>
      <c r="V23" s="32">
        <f t="shared" si="11"/>
        <v>21.470588235294116</v>
      </c>
      <c r="W23" s="35">
        <v>1</v>
      </c>
      <c r="X23" s="32">
        <f t="shared" si="12"/>
        <v>0.29411764705882354</v>
      </c>
      <c r="Y23" s="35">
        <v>43</v>
      </c>
      <c r="Z23" s="32">
        <f t="shared" si="13"/>
        <v>12.647058823529411</v>
      </c>
      <c r="AA23" s="35">
        <v>1</v>
      </c>
      <c r="AB23" s="32">
        <f t="shared" si="14"/>
        <v>0.29411764705882354</v>
      </c>
      <c r="AC23" s="32">
        <f t="shared" si="15"/>
        <v>2.3255813953488373</v>
      </c>
      <c r="AD23" s="35">
        <v>28</v>
      </c>
      <c r="AE23" s="32">
        <f t="shared" si="16"/>
        <v>8.235294117647058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313</v>
      </c>
      <c r="D24" s="35">
        <v>291</v>
      </c>
      <c r="E24" s="32">
        <f t="shared" si="2"/>
        <v>92.971246006389777</v>
      </c>
      <c r="F24" s="35">
        <v>289</v>
      </c>
      <c r="G24" s="32">
        <f t="shared" si="3"/>
        <v>99.312714776632305</v>
      </c>
      <c r="H24" s="106">
        <f t="shared" si="0"/>
        <v>277</v>
      </c>
      <c r="I24" s="32">
        <f t="shared" si="4"/>
        <v>95.189003436426106</v>
      </c>
      <c r="J24" s="32">
        <f t="shared" si="5"/>
        <v>88.498402555910545</v>
      </c>
      <c r="K24" s="35">
        <v>132</v>
      </c>
      <c r="L24" s="32">
        <f t="shared" si="6"/>
        <v>45.360824742268044</v>
      </c>
      <c r="M24" s="35">
        <v>145</v>
      </c>
      <c r="N24" s="32">
        <f t="shared" si="7"/>
        <v>49.828178694158076</v>
      </c>
      <c r="O24" s="35">
        <f t="shared" si="18"/>
        <v>14</v>
      </c>
      <c r="P24" s="32">
        <f t="shared" si="8"/>
        <v>4.8109965635738838</v>
      </c>
      <c r="Q24" s="35">
        <v>5</v>
      </c>
      <c r="R24" s="32">
        <f t="shared" si="9"/>
        <v>35.714285714285715</v>
      </c>
      <c r="S24" s="35">
        <v>32</v>
      </c>
      <c r="T24" s="32">
        <f t="shared" si="10"/>
        <v>10.996563573883162</v>
      </c>
      <c r="U24" s="35">
        <v>64</v>
      </c>
      <c r="V24" s="32">
        <f t="shared" si="11"/>
        <v>21.993127147766323</v>
      </c>
      <c r="W24" s="35">
        <v>6</v>
      </c>
      <c r="X24" s="32">
        <f t="shared" si="12"/>
        <v>2.0618556701030926</v>
      </c>
      <c r="Y24" s="35">
        <v>24</v>
      </c>
      <c r="Z24" s="32">
        <f t="shared" si="13"/>
        <v>8.2474226804123703</v>
      </c>
      <c r="AA24" s="35">
        <v>0</v>
      </c>
      <c r="AB24" s="32">
        <f t="shared" si="14"/>
        <v>0</v>
      </c>
      <c r="AC24" s="32">
        <f t="shared" si="15"/>
        <v>0</v>
      </c>
      <c r="AD24" s="35">
        <v>36</v>
      </c>
      <c r="AE24" s="32">
        <f t="shared" si="16"/>
        <v>12.371134020618557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1174.5</v>
      </c>
      <c r="D25" s="35">
        <v>1143</v>
      </c>
      <c r="E25" s="32">
        <f t="shared" si="2"/>
        <v>97.318007662835242</v>
      </c>
      <c r="F25" s="35">
        <v>1097</v>
      </c>
      <c r="G25" s="32">
        <f t="shared" si="3"/>
        <v>95.975503062117241</v>
      </c>
      <c r="H25" s="106">
        <f t="shared" si="0"/>
        <v>1110</v>
      </c>
      <c r="I25" s="32">
        <f t="shared" si="4"/>
        <v>97.112860892388454</v>
      </c>
      <c r="J25" s="32">
        <f t="shared" si="5"/>
        <v>94.508301404853128</v>
      </c>
      <c r="K25" s="35">
        <v>606</v>
      </c>
      <c r="L25" s="32">
        <f t="shared" si="6"/>
        <v>53.018372703412076</v>
      </c>
      <c r="M25" s="35">
        <v>504</v>
      </c>
      <c r="N25" s="32">
        <f t="shared" si="7"/>
        <v>44.094488188976378</v>
      </c>
      <c r="O25" s="35">
        <f t="shared" si="18"/>
        <v>33</v>
      </c>
      <c r="P25" s="32">
        <f t="shared" si="8"/>
        <v>2.8871391076115485</v>
      </c>
      <c r="Q25" s="35">
        <v>3</v>
      </c>
      <c r="R25" s="32">
        <f t="shared" si="9"/>
        <v>9.0909090909090917</v>
      </c>
      <c r="S25" s="35">
        <v>93</v>
      </c>
      <c r="T25" s="32">
        <f t="shared" si="10"/>
        <v>8.1364829396325451</v>
      </c>
      <c r="U25" s="35">
        <v>158</v>
      </c>
      <c r="V25" s="32">
        <f t="shared" si="11"/>
        <v>13.823272090988626</v>
      </c>
      <c r="W25" s="35">
        <v>10</v>
      </c>
      <c r="X25" s="32">
        <f t="shared" si="12"/>
        <v>0.87489063867016625</v>
      </c>
      <c r="Y25" s="35">
        <v>100</v>
      </c>
      <c r="Z25" s="32">
        <f t="shared" si="13"/>
        <v>8.7489063867016625</v>
      </c>
      <c r="AA25" s="35">
        <v>2</v>
      </c>
      <c r="AB25" s="32">
        <f t="shared" si="14"/>
        <v>0.17497812773403326</v>
      </c>
      <c r="AC25" s="32">
        <f t="shared" si="15"/>
        <v>2</v>
      </c>
      <c r="AD25" s="35">
        <v>88</v>
      </c>
      <c r="AE25" s="32">
        <f t="shared" si="16"/>
        <v>7.699037620297462</v>
      </c>
      <c r="AF25" s="35">
        <v>1</v>
      </c>
      <c r="AG25" s="32">
        <f t="shared" si="17"/>
        <v>8.7489063867016631E-2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132</v>
      </c>
      <c r="D26" s="35">
        <v>128</v>
      </c>
      <c r="E26" s="32">
        <f t="shared" si="2"/>
        <v>96.969696969696969</v>
      </c>
      <c r="F26" s="35">
        <v>125</v>
      </c>
      <c r="G26" s="32">
        <f t="shared" si="3"/>
        <v>97.65625</v>
      </c>
      <c r="H26" s="106">
        <f t="shared" si="0"/>
        <v>123</v>
      </c>
      <c r="I26" s="32">
        <f t="shared" si="4"/>
        <v>96.09375</v>
      </c>
      <c r="J26" s="32">
        <f t="shared" si="5"/>
        <v>93.181818181818173</v>
      </c>
      <c r="K26" s="35">
        <v>54</v>
      </c>
      <c r="L26" s="32">
        <f t="shared" si="6"/>
        <v>42.1875</v>
      </c>
      <c r="M26" s="35">
        <v>69</v>
      </c>
      <c r="N26" s="32">
        <f t="shared" si="7"/>
        <v>53.90625</v>
      </c>
      <c r="O26" s="35">
        <f t="shared" si="18"/>
        <v>5</v>
      </c>
      <c r="P26" s="32">
        <f t="shared" si="8"/>
        <v>3.90625</v>
      </c>
      <c r="Q26" s="35">
        <v>0</v>
      </c>
      <c r="R26" s="32">
        <f t="shared" si="9"/>
        <v>0</v>
      </c>
      <c r="S26" s="35">
        <v>6</v>
      </c>
      <c r="T26" s="32">
        <f t="shared" si="10"/>
        <v>4.6875</v>
      </c>
      <c r="U26" s="35">
        <v>30</v>
      </c>
      <c r="V26" s="32">
        <f t="shared" si="11"/>
        <v>23.4375</v>
      </c>
      <c r="W26" s="35">
        <v>0</v>
      </c>
      <c r="X26" s="32">
        <f t="shared" si="12"/>
        <v>0</v>
      </c>
      <c r="Y26" s="35">
        <v>22</v>
      </c>
      <c r="Z26" s="32">
        <f t="shared" si="13"/>
        <v>17.1875</v>
      </c>
      <c r="AA26" s="35">
        <v>0</v>
      </c>
      <c r="AB26" s="32">
        <f t="shared" si="14"/>
        <v>0</v>
      </c>
      <c r="AC26" s="32">
        <f t="shared" si="15"/>
        <v>0</v>
      </c>
      <c r="AD26" s="35">
        <v>17</v>
      </c>
      <c r="AE26" s="32">
        <f t="shared" si="16"/>
        <v>13.28125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267</v>
      </c>
      <c r="D27" s="35">
        <v>251</v>
      </c>
      <c r="E27" s="32">
        <f t="shared" si="2"/>
        <v>94.007490636704119</v>
      </c>
      <c r="F27" s="35">
        <v>231</v>
      </c>
      <c r="G27" s="32">
        <f t="shared" si="3"/>
        <v>92.031872509960152</v>
      </c>
      <c r="H27" s="106">
        <f t="shared" si="0"/>
        <v>245</v>
      </c>
      <c r="I27" s="32">
        <f t="shared" si="4"/>
        <v>97.609561752988043</v>
      </c>
      <c r="J27" s="32">
        <f t="shared" si="5"/>
        <v>91.760299625468164</v>
      </c>
      <c r="K27" s="35">
        <v>139</v>
      </c>
      <c r="L27" s="32">
        <f t="shared" si="6"/>
        <v>55.378486055776889</v>
      </c>
      <c r="M27" s="35">
        <v>106</v>
      </c>
      <c r="N27" s="32">
        <f t="shared" si="7"/>
        <v>42.231075697211153</v>
      </c>
      <c r="O27" s="35">
        <f t="shared" si="18"/>
        <v>6</v>
      </c>
      <c r="P27" s="32">
        <f t="shared" si="8"/>
        <v>2.3904382470119523</v>
      </c>
      <c r="Q27" s="35">
        <v>0</v>
      </c>
      <c r="R27" s="32">
        <f t="shared" si="9"/>
        <v>0</v>
      </c>
      <c r="S27" s="35">
        <v>22</v>
      </c>
      <c r="T27" s="32">
        <f t="shared" si="10"/>
        <v>8.7649402390438258</v>
      </c>
      <c r="U27" s="35">
        <v>40</v>
      </c>
      <c r="V27" s="32">
        <f t="shared" si="11"/>
        <v>15.936254980079681</v>
      </c>
      <c r="W27" s="35">
        <v>3</v>
      </c>
      <c r="X27" s="32">
        <f t="shared" si="12"/>
        <v>1.1952191235059761</v>
      </c>
      <c r="Y27" s="35">
        <v>38</v>
      </c>
      <c r="Z27" s="32">
        <f t="shared" si="13"/>
        <v>15.139442231075698</v>
      </c>
      <c r="AA27" s="35">
        <v>1</v>
      </c>
      <c r="AB27" s="32">
        <f t="shared" si="14"/>
        <v>0.39840637450199201</v>
      </c>
      <c r="AC27" s="32">
        <f t="shared" si="15"/>
        <v>2.6315789473684208</v>
      </c>
      <c r="AD27" s="35">
        <v>34</v>
      </c>
      <c r="AE27" s="32">
        <f t="shared" si="16"/>
        <v>13.545816733067728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141</v>
      </c>
      <c r="D28" s="35">
        <v>135</v>
      </c>
      <c r="E28" s="32">
        <f t="shared" si="2"/>
        <v>95.744680851063833</v>
      </c>
      <c r="F28" s="35">
        <v>132</v>
      </c>
      <c r="G28" s="32">
        <f t="shared" si="3"/>
        <v>97.777777777777771</v>
      </c>
      <c r="H28" s="106">
        <f t="shared" si="0"/>
        <v>130</v>
      </c>
      <c r="I28" s="32">
        <f t="shared" si="4"/>
        <v>96.296296296296291</v>
      </c>
      <c r="J28" s="32">
        <f t="shared" si="5"/>
        <v>92.198581560283685</v>
      </c>
      <c r="K28" s="35">
        <v>69</v>
      </c>
      <c r="L28" s="32">
        <f t="shared" si="6"/>
        <v>51.111111111111107</v>
      </c>
      <c r="M28" s="35">
        <v>61</v>
      </c>
      <c r="N28" s="32">
        <f t="shared" si="7"/>
        <v>45.185185185185183</v>
      </c>
      <c r="O28" s="35">
        <f t="shared" si="18"/>
        <v>5</v>
      </c>
      <c r="P28" s="32">
        <f t="shared" si="8"/>
        <v>3.7037037037037033</v>
      </c>
      <c r="Q28" s="35">
        <v>1</v>
      </c>
      <c r="R28" s="32">
        <f t="shared" si="9"/>
        <v>20</v>
      </c>
      <c r="S28" s="35">
        <v>11</v>
      </c>
      <c r="T28" s="32">
        <f t="shared" si="10"/>
        <v>8.1481481481481488</v>
      </c>
      <c r="U28" s="35">
        <v>28</v>
      </c>
      <c r="V28" s="32">
        <f t="shared" si="11"/>
        <v>20.74074074074074</v>
      </c>
      <c r="W28" s="35">
        <v>2</v>
      </c>
      <c r="X28" s="32">
        <f t="shared" si="12"/>
        <v>1.4814814814814816</v>
      </c>
      <c r="Y28" s="35">
        <v>16</v>
      </c>
      <c r="Z28" s="32">
        <f t="shared" si="13"/>
        <v>11.851851851851853</v>
      </c>
      <c r="AA28" s="35">
        <v>1</v>
      </c>
      <c r="AB28" s="32">
        <f t="shared" si="14"/>
        <v>0.74074074074074081</v>
      </c>
      <c r="AC28" s="32">
        <f t="shared" si="15"/>
        <v>6.25</v>
      </c>
      <c r="AD28" s="35">
        <v>16</v>
      </c>
      <c r="AE28" s="32">
        <f t="shared" si="16"/>
        <v>11.851851851851853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532</v>
      </c>
      <c r="D29" s="35">
        <v>529</v>
      </c>
      <c r="E29" s="32">
        <f t="shared" si="2"/>
        <v>99.436090225563916</v>
      </c>
      <c r="F29" s="35">
        <v>512</v>
      </c>
      <c r="G29" s="32">
        <f t="shared" si="3"/>
        <v>96.786389413988658</v>
      </c>
      <c r="H29" s="106">
        <f t="shared" si="0"/>
        <v>517</v>
      </c>
      <c r="I29" s="32">
        <f t="shared" si="4"/>
        <v>97.731568998109637</v>
      </c>
      <c r="J29" s="32">
        <f t="shared" si="5"/>
        <v>97.180451127819538</v>
      </c>
      <c r="K29" s="35">
        <v>311</v>
      </c>
      <c r="L29" s="32">
        <f t="shared" si="6"/>
        <v>58.790170132325137</v>
      </c>
      <c r="M29" s="35">
        <v>206</v>
      </c>
      <c r="N29" s="32">
        <f t="shared" si="7"/>
        <v>38.9413988657845</v>
      </c>
      <c r="O29" s="35">
        <f t="shared" si="18"/>
        <v>12</v>
      </c>
      <c r="P29" s="32">
        <f t="shared" si="8"/>
        <v>2.2684310018903595</v>
      </c>
      <c r="Q29" s="35">
        <v>2</v>
      </c>
      <c r="R29" s="32">
        <f t="shared" si="9"/>
        <v>16.666666666666664</v>
      </c>
      <c r="S29" s="35">
        <v>29</v>
      </c>
      <c r="T29" s="32">
        <f t="shared" si="10"/>
        <v>5.4820415879017013</v>
      </c>
      <c r="U29" s="35">
        <v>60</v>
      </c>
      <c r="V29" s="32">
        <f t="shared" si="11"/>
        <v>11.342155009451796</v>
      </c>
      <c r="W29" s="35">
        <v>1</v>
      </c>
      <c r="X29" s="32">
        <f t="shared" si="12"/>
        <v>0.1890359168241966</v>
      </c>
      <c r="Y29" s="35">
        <v>69</v>
      </c>
      <c r="Z29" s="32">
        <f t="shared" si="13"/>
        <v>13.043478260869565</v>
      </c>
      <c r="AA29" s="35">
        <v>3</v>
      </c>
      <c r="AB29" s="32">
        <f t="shared" si="14"/>
        <v>0.56710775047258988</v>
      </c>
      <c r="AC29" s="32">
        <f t="shared" si="15"/>
        <v>4.3478260869565215</v>
      </c>
      <c r="AD29" s="35">
        <v>73</v>
      </c>
      <c r="AE29" s="32">
        <f t="shared" si="16"/>
        <v>13.799621928166353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494</v>
      </c>
      <c r="D30" s="35">
        <v>482</v>
      </c>
      <c r="E30" s="32">
        <f t="shared" si="2"/>
        <v>97.570850202429142</v>
      </c>
      <c r="F30" s="35">
        <v>464</v>
      </c>
      <c r="G30" s="32">
        <f t="shared" si="3"/>
        <v>96.265560165975103</v>
      </c>
      <c r="H30" s="106">
        <f t="shared" si="0"/>
        <v>476</v>
      </c>
      <c r="I30" s="32">
        <f t="shared" si="4"/>
        <v>98.755186721991706</v>
      </c>
      <c r="J30" s="32">
        <f t="shared" si="5"/>
        <v>96.356275303643727</v>
      </c>
      <c r="K30" s="35">
        <v>320</v>
      </c>
      <c r="L30" s="32">
        <f t="shared" si="6"/>
        <v>66.390041493775925</v>
      </c>
      <c r="M30" s="35">
        <v>156</v>
      </c>
      <c r="N30" s="32">
        <f t="shared" si="7"/>
        <v>32.365145228215766</v>
      </c>
      <c r="O30" s="35">
        <f t="shared" si="18"/>
        <v>6</v>
      </c>
      <c r="P30" s="32">
        <f t="shared" si="8"/>
        <v>1.2448132780082988</v>
      </c>
      <c r="Q30" s="35">
        <v>1</v>
      </c>
      <c r="R30" s="32">
        <f t="shared" si="9"/>
        <v>16.666666666666664</v>
      </c>
      <c r="S30" s="35">
        <v>61</v>
      </c>
      <c r="T30" s="32">
        <f t="shared" si="10"/>
        <v>12.655601659751037</v>
      </c>
      <c r="U30" s="35">
        <v>49</v>
      </c>
      <c r="V30" s="32">
        <f t="shared" si="11"/>
        <v>10.165975103734439</v>
      </c>
      <c r="W30" s="35">
        <v>6</v>
      </c>
      <c r="X30" s="32">
        <f t="shared" si="12"/>
        <v>1.2448132780082988</v>
      </c>
      <c r="Y30" s="35">
        <v>51</v>
      </c>
      <c r="Z30" s="32">
        <f t="shared" si="13"/>
        <v>10.580912863070539</v>
      </c>
      <c r="AA30" s="35">
        <v>0</v>
      </c>
      <c r="AB30" s="32">
        <f t="shared" si="14"/>
        <v>0</v>
      </c>
      <c r="AC30" s="32">
        <f t="shared" si="15"/>
        <v>0</v>
      </c>
      <c r="AD30" s="35">
        <v>25</v>
      </c>
      <c r="AE30" s="32">
        <f t="shared" si="16"/>
        <v>5.186721991701245</v>
      </c>
      <c r="AF30" s="35">
        <v>1</v>
      </c>
      <c r="AG30" s="32">
        <f t="shared" si="17"/>
        <v>0.2074688796680498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725</v>
      </c>
      <c r="D31" s="35">
        <v>675</v>
      </c>
      <c r="E31" s="32">
        <f t="shared" si="2"/>
        <v>93.103448275862064</v>
      </c>
      <c r="F31" s="35">
        <v>657</v>
      </c>
      <c r="G31" s="32">
        <f t="shared" si="3"/>
        <v>97.333333333333343</v>
      </c>
      <c r="H31" s="106">
        <f t="shared" si="0"/>
        <v>656</v>
      </c>
      <c r="I31" s="32">
        <f t="shared" si="4"/>
        <v>97.18518518518519</v>
      </c>
      <c r="J31" s="32">
        <f t="shared" si="5"/>
        <v>90.482758620689651</v>
      </c>
      <c r="K31" s="35">
        <v>428</v>
      </c>
      <c r="L31" s="32">
        <f t="shared" si="6"/>
        <v>63.407407407407412</v>
      </c>
      <c r="M31" s="35">
        <v>228</v>
      </c>
      <c r="N31" s="32">
        <f t="shared" si="7"/>
        <v>33.777777777777779</v>
      </c>
      <c r="O31" s="35">
        <f t="shared" si="18"/>
        <v>19</v>
      </c>
      <c r="P31" s="32">
        <f t="shared" si="8"/>
        <v>2.8148148148148149</v>
      </c>
      <c r="Q31" s="35">
        <v>5</v>
      </c>
      <c r="R31" s="32">
        <f t="shared" si="9"/>
        <v>26.315789473684209</v>
      </c>
      <c r="S31" s="35">
        <v>70</v>
      </c>
      <c r="T31" s="32">
        <f t="shared" si="10"/>
        <v>10.37037037037037</v>
      </c>
      <c r="U31" s="35">
        <v>123</v>
      </c>
      <c r="V31" s="32">
        <f t="shared" si="11"/>
        <v>18.222222222222221</v>
      </c>
      <c r="W31" s="35">
        <v>7</v>
      </c>
      <c r="X31" s="32">
        <f t="shared" si="12"/>
        <v>1.037037037037037</v>
      </c>
      <c r="Y31" s="35">
        <v>117</v>
      </c>
      <c r="Z31" s="32">
        <f t="shared" si="13"/>
        <v>17.333333333333336</v>
      </c>
      <c r="AA31" s="35">
        <v>2</v>
      </c>
      <c r="AB31" s="32">
        <f t="shared" si="14"/>
        <v>0.29629629629629628</v>
      </c>
      <c r="AC31" s="32">
        <f t="shared" si="15"/>
        <v>1.7094017094017095</v>
      </c>
      <c r="AD31" s="35">
        <v>76</v>
      </c>
      <c r="AE31" s="32">
        <f t="shared" si="16"/>
        <v>11.25925925925926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0</v>
      </c>
      <c r="D32" s="35">
        <v>0</v>
      </c>
      <c r="E32" s="32">
        <f t="shared" si="2"/>
        <v>0</v>
      </c>
      <c r="F32" s="35">
        <v>0</v>
      </c>
      <c r="G32" s="32">
        <f t="shared" si="3"/>
        <v>0</v>
      </c>
      <c r="H32" s="106">
        <f t="shared" si="0"/>
        <v>0</v>
      </c>
      <c r="I32" s="32">
        <f t="shared" si="4"/>
        <v>0</v>
      </c>
      <c r="J32" s="32">
        <f t="shared" si="5"/>
        <v>0</v>
      </c>
      <c r="K32" s="35">
        <v>0</v>
      </c>
      <c r="L32" s="32">
        <f t="shared" si="6"/>
        <v>0</v>
      </c>
      <c r="M32" s="35">
        <v>0</v>
      </c>
      <c r="N32" s="32">
        <f t="shared" si="7"/>
        <v>0</v>
      </c>
      <c r="O32" s="35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372</v>
      </c>
      <c r="D33" s="35">
        <v>369</v>
      </c>
      <c r="E33" s="32">
        <f t="shared" si="2"/>
        <v>99.193548387096769</v>
      </c>
      <c r="F33" s="35">
        <v>363</v>
      </c>
      <c r="G33" s="32">
        <f t="shared" si="3"/>
        <v>98.373983739837399</v>
      </c>
      <c r="H33" s="106">
        <f t="shared" si="0"/>
        <v>369</v>
      </c>
      <c r="I33" s="32">
        <f t="shared" si="4"/>
        <v>100</v>
      </c>
      <c r="J33" s="32">
        <f t="shared" si="5"/>
        <v>99.193548387096769</v>
      </c>
      <c r="K33" s="35">
        <v>225</v>
      </c>
      <c r="L33" s="32">
        <f t="shared" si="6"/>
        <v>60.975609756097562</v>
      </c>
      <c r="M33" s="35">
        <v>144</v>
      </c>
      <c r="N33" s="32">
        <f t="shared" si="7"/>
        <v>39.024390243902438</v>
      </c>
      <c r="O33" s="35">
        <f t="shared" si="18"/>
        <v>0</v>
      </c>
      <c r="P33" s="32">
        <f t="shared" si="8"/>
        <v>0</v>
      </c>
      <c r="Q33" s="35">
        <v>15</v>
      </c>
      <c r="R33" s="32">
        <f t="shared" si="9"/>
        <v>0</v>
      </c>
      <c r="S33" s="35">
        <v>37</v>
      </c>
      <c r="T33" s="32">
        <f t="shared" si="10"/>
        <v>10.027100271002711</v>
      </c>
      <c r="U33" s="35">
        <v>58</v>
      </c>
      <c r="V33" s="32">
        <f t="shared" si="11"/>
        <v>15.718157181571815</v>
      </c>
      <c r="W33" s="35">
        <v>13</v>
      </c>
      <c r="X33" s="32">
        <f t="shared" si="12"/>
        <v>3.5230352303523031</v>
      </c>
      <c r="Y33" s="35">
        <v>24</v>
      </c>
      <c r="Z33" s="32">
        <f t="shared" si="13"/>
        <v>6.5040650406504072</v>
      </c>
      <c r="AA33" s="35">
        <v>8</v>
      </c>
      <c r="AB33" s="32">
        <f t="shared" si="14"/>
        <v>2.168021680216802</v>
      </c>
      <c r="AC33" s="32">
        <f t="shared" si="15"/>
        <v>33.333333333333329</v>
      </c>
      <c r="AD33" s="35">
        <v>14</v>
      </c>
      <c r="AE33" s="32">
        <f t="shared" si="16"/>
        <v>3.7940379403794036</v>
      </c>
      <c r="AF33" s="35">
        <v>3</v>
      </c>
      <c r="AG33" s="32">
        <f t="shared" si="17"/>
        <v>0.81300813008130091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446.5</v>
      </c>
      <c r="D34" s="35">
        <v>424.5</v>
      </c>
      <c r="E34" s="32">
        <f t="shared" si="2"/>
        <v>95.072788353863373</v>
      </c>
      <c r="F34" s="35">
        <v>415.5</v>
      </c>
      <c r="G34" s="32">
        <f t="shared" si="3"/>
        <v>97.879858657243815</v>
      </c>
      <c r="H34" s="106">
        <f t="shared" si="0"/>
        <v>406.5</v>
      </c>
      <c r="I34" s="32">
        <f t="shared" si="4"/>
        <v>95.759717314487631</v>
      </c>
      <c r="J34" s="32">
        <f t="shared" si="5"/>
        <v>91.041433370660698</v>
      </c>
      <c r="K34" s="35">
        <v>200.5</v>
      </c>
      <c r="L34" s="32">
        <f t="shared" si="6"/>
        <v>47.232037691401651</v>
      </c>
      <c r="M34" s="35">
        <v>206</v>
      </c>
      <c r="N34" s="32">
        <f t="shared" si="7"/>
        <v>48.527679623085987</v>
      </c>
      <c r="O34" s="35">
        <f t="shared" si="18"/>
        <v>18</v>
      </c>
      <c r="P34" s="32">
        <f t="shared" si="8"/>
        <v>4.2402826855123674</v>
      </c>
      <c r="Q34" s="35">
        <v>1</v>
      </c>
      <c r="R34" s="32">
        <f t="shared" si="9"/>
        <v>5.5555555555555554</v>
      </c>
      <c r="S34" s="35">
        <v>46.5</v>
      </c>
      <c r="T34" s="32">
        <f t="shared" si="10"/>
        <v>10.954063604240282</v>
      </c>
      <c r="U34" s="35">
        <v>51</v>
      </c>
      <c r="V34" s="32">
        <f t="shared" si="11"/>
        <v>12.014134275618375</v>
      </c>
      <c r="W34" s="35">
        <v>19</v>
      </c>
      <c r="X34" s="32">
        <f t="shared" si="12"/>
        <v>4.47585394581861</v>
      </c>
      <c r="Y34" s="35">
        <v>51.5</v>
      </c>
      <c r="Z34" s="32">
        <f t="shared" si="13"/>
        <v>12.131919905771497</v>
      </c>
      <c r="AA34" s="35">
        <v>3</v>
      </c>
      <c r="AB34" s="32">
        <f t="shared" si="14"/>
        <v>0.70671378091872794</v>
      </c>
      <c r="AC34" s="32">
        <f t="shared" si="15"/>
        <v>5.825242718446602</v>
      </c>
      <c r="AD34" s="35">
        <v>41</v>
      </c>
      <c r="AE34" s="32">
        <f t="shared" si="16"/>
        <v>9.6584216725559493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199</v>
      </c>
      <c r="D35" s="35">
        <v>187</v>
      </c>
      <c r="E35" s="32">
        <f t="shared" si="2"/>
        <v>93.969849246231149</v>
      </c>
      <c r="F35" s="35">
        <v>179</v>
      </c>
      <c r="G35" s="32">
        <f t="shared" si="3"/>
        <v>95.721925133689851</v>
      </c>
      <c r="H35" s="106">
        <f t="shared" si="0"/>
        <v>184</v>
      </c>
      <c r="I35" s="32">
        <f t="shared" si="4"/>
        <v>98.395721925133699</v>
      </c>
      <c r="J35" s="32">
        <f t="shared" si="5"/>
        <v>92.462311557788951</v>
      </c>
      <c r="K35" s="35">
        <v>73</v>
      </c>
      <c r="L35" s="32">
        <f t="shared" si="6"/>
        <v>39.037433155080215</v>
      </c>
      <c r="M35" s="35">
        <v>111</v>
      </c>
      <c r="N35" s="32">
        <f t="shared" si="7"/>
        <v>59.358288770053477</v>
      </c>
      <c r="O35" s="35">
        <f t="shared" si="18"/>
        <v>3</v>
      </c>
      <c r="P35" s="32">
        <f t="shared" si="8"/>
        <v>1.6042780748663104</v>
      </c>
      <c r="Q35" s="35">
        <v>0</v>
      </c>
      <c r="R35" s="32">
        <f t="shared" si="9"/>
        <v>0</v>
      </c>
      <c r="S35" s="35">
        <v>16</v>
      </c>
      <c r="T35" s="32">
        <f t="shared" si="10"/>
        <v>8.5561497326203195</v>
      </c>
      <c r="U35" s="35">
        <v>45</v>
      </c>
      <c r="V35" s="32">
        <f t="shared" si="11"/>
        <v>24.064171122994651</v>
      </c>
      <c r="W35" s="35">
        <v>1</v>
      </c>
      <c r="X35" s="32">
        <f t="shared" si="12"/>
        <v>0.53475935828876997</v>
      </c>
      <c r="Y35" s="35">
        <v>13</v>
      </c>
      <c r="Z35" s="32">
        <f t="shared" si="13"/>
        <v>6.9518716577540109</v>
      </c>
      <c r="AA35" s="35">
        <v>0</v>
      </c>
      <c r="AB35" s="32">
        <f t="shared" si="14"/>
        <v>0</v>
      </c>
      <c r="AC35" s="32">
        <f t="shared" si="15"/>
        <v>0</v>
      </c>
      <c r="AD35" s="35">
        <v>15</v>
      </c>
      <c r="AE35" s="32">
        <f t="shared" si="16"/>
        <v>8.0213903743315509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722</v>
      </c>
      <c r="D36" s="35">
        <v>721</v>
      </c>
      <c r="E36" s="32">
        <f t="shared" si="2"/>
        <v>99.86149584487535</v>
      </c>
      <c r="F36" s="35">
        <v>674</v>
      </c>
      <c r="G36" s="32">
        <f t="shared" si="3"/>
        <v>93.481276005547855</v>
      </c>
      <c r="H36" s="106">
        <f t="shared" si="0"/>
        <v>716</v>
      </c>
      <c r="I36" s="32">
        <f t="shared" si="4"/>
        <v>99.306518723994458</v>
      </c>
      <c r="J36" s="32">
        <f t="shared" si="5"/>
        <v>99.16897506925207</v>
      </c>
      <c r="K36" s="35">
        <v>378</v>
      </c>
      <c r="L36" s="32">
        <f t="shared" si="6"/>
        <v>52.427184466019419</v>
      </c>
      <c r="M36" s="35">
        <v>338</v>
      </c>
      <c r="N36" s="32">
        <f t="shared" si="7"/>
        <v>46.879334257975039</v>
      </c>
      <c r="O36" s="35">
        <f t="shared" si="18"/>
        <v>5</v>
      </c>
      <c r="P36" s="32">
        <f t="shared" si="8"/>
        <v>0.69348127600554788</v>
      </c>
      <c r="Q36" s="35">
        <v>0</v>
      </c>
      <c r="R36" s="32">
        <f t="shared" si="9"/>
        <v>0</v>
      </c>
      <c r="S36" s="35">
        <v>90</v>
      </c>
      <c r="T36" s="32">
        <f t="shared" si="10"/>
        <v>12.482662968099861</v>
      </c>
      <c r="U36" s="35">
        <v>108</v>
      </c>
      <c r="V36" s="32">
        <f t="shared" si="11"/>
        <v>14.979195561719832</v>
      </c>
      <c r="W36" s="35">
        <v>19</v>
      </c>
      <c r="X36" s="32">
        <f t="shared" si="12"/>
        <v>2.6352288488210815</v>
      </c>
      <c r="Y36" s="35">
        <v>42</v>
      </c>
      <c r="Z36" s="32">
        <f t="shared" si="13"/>
        <v>5.825242718446602</v>
      </c>
      <c r="AA36" s="35">
        <v>12</v>
      </c>
      <c r="AB36" s="32">
        <f t="shared" si="14"/>
        <v>1.6643550624133148</v>
      </c>
      <c r="AC36" s="32">
        <f t="shared" si="15"/>
        <v>28.571428571428569</v>
      </c>
      <c r="AD36" s="35">
        <v>38</v>
      </c>
      <c r="AE36" s="32">
        <f t="shared" si="16"/>
        <v>5.2704576976421631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298</v>
      </c>
      <c r="D37" s="35">
        <v>276</v>
      </c>
      <c r="E37" s="32">
        <f t="shared" si="2"/>
        <v>92.617449664429529</v>
      </c>
      <c r="F37" s="35">
        <v>258</v>
      </c>
      <c r="G37" s="32">
        <f t="shared" si="3"/>
        <v>93.478260869565219</v>
      </c>
      <c r="H37" s="106">
        <f t="shared" si="0"/>
        <v>270</v>
      </c>
      <c r="I37" s="32">
        <f t="shared" si="4"/>
        <v>97.826086956521735</v>
      </c>
      <c r="J37" s="32">
        <f t="shared" si="5"/>
        <v>90.604026845637591</v>
      </c>
      <c r="K37" s="35">
        <v>124</v>
      </c>
      <c r="L37" s="32">
        <f t="shared" si="6"/>
        <v>44.927536231884055</v>
      </c>
      <c r="M37" s="35">
        <v>146</v>
      </c>
      <c r="N37" s="32">
        <f t="shared" si="7"/>
        <v>52.89855072463768</v>
      </c>
      <c r="O37" s="35">
        <f t="shared" si="18"/>
        <v>6</v>
      </c>
      <c r="P37" s="32">
        <f t="shared" si="8"/>
        <v>2.1739130434782608</v>
      </c>
      <c r="Q37" s="35">
        <v>0</v>
      </c>
      <c r="R37" s="32">
        <f t="shared" si="9"/>
        <v>0</v>
      </c>
      <c r="S37" s="35">
        <v>16</v>
      </c>
      <c r="T37" s="32">
        <f t="shared" si="10"/>
        <v>5.7971014492753623</v>
      </c>
      <c r="U37" s="35">
        <v>33</v>
      </c>
      <c r="V37" s="32">
        <f t="shared" si="11"/>
        <v>11.956521739130435</v>
      </c>
      <c r="W37" s="35">
        <v>1</v>
      </c>
      <c r="X37" s="32">
        <f t="shared" si="12"/>
        <v>0.36231884057971014</v>
      </c>
      <c r="Y37" s="35">
        <v>20</v>
      </c>
      <c r="Z37" s="32">
        <f t="shared" si="13"/>
        <v>7.2463768115942031</v>
      </c>
      <c r="AA37" s="35">
        <v>0</v>
      </c>
      <c r="AB37" s="32">
        <f t="shared" si="14"/>
        <v>0</v>
      </c>
      <c r="AC37" s="32">
        <f t="shared" si="15"/>
        <v>0</v>
      </c>
      <c r="AD37" s="35">
        <v>24</v>
      </c>
      <c r="AE37" s="32">
        <f t="shared" si="16"/>
        <v>8.695652173913043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359</v>
      </c>
      <c r="D38" s="35">
        <v>352</v>
      </c>
      <c r="E38" s="32">
        <f t="shared" si="2"/>
        <v>98.050139275766014</v>
      </c>
      <c r="F38" s="35">
        <v>350</v>
      </c>
      <c r="G38" s="32">
        <f t="shared" si="3"/>
        <v>99.431818181818173</v>
      </c>
      <c r="H38" s="106">
        <f t="shared" si="0"/>
        <v>346</v>
      </c>
      <c r="I38" s="32">
        <f t="shared" si="4"/>
        <v>98.295454545454547</v>
      </c>
      <c r="J38" s="32">
        <f t="shared" si="5"/>
        <v>96.378830083565461</v>
      </c>
      <c r="K38" s="35">
        <v>182</v>
      </c>
      <c r="L38" s="32">
        <f t="shared" si="6"/>
        <v>51.70454545454546</v>
      </c>
      <c r="M38" s="35">
        <v>164</v>
      </c>
      <c r="N38" s="32">
        <f t="shared" si="7"/>
        <v>46.590909090909086</v>
      </c>
      <c r="O38" s="35">
        <f t="shared" si="18"/>
        <v>6</v>
      </c>
      <c r="P38" s="32">
        <f t="shared" si="8"/>
        <v>1.7045454545454544</v>
      </c>
      <c r="Q38" s="35">
        <v>1</v>
      </c>
      <c r="R38" s="32">
        <f t="shared" si="9"/>
        <v>16.666666666666664</v>
      </c>
      <c r="S38" s="35">
        <v>30</v>
      </c>
      <c r="T38" s="32">
        <f t="shared" si="10"/>
        <v>8.5227272727272716</v>
      </c>
      <c r="U38" s="35">
        <v>62</v>
      </c>
      <c r="V38" s="32">
        <f t="shared" si="11"/>
        <v>17.613636363636363</v>
      </c>
      <c r="W38" s="35">
        <v>2</v>
      </c>
      <c r="X38" s="32">
        <f t="shared" si="12"/>
        <v>0.56818181818181823</v>
      </c>
      <c r="Y38" s="35">
        <v>57</v>
      </c>
      <c r="Z38" s="32">
        <f t="shared" si="13"/>
        <v>16.193181818181817</v>
      </c>
      <c r="AA38" s="35">
        <v>0</v>
      </c>
      <c r="AB38" s="32">
        <f t="shared" si="14"/>
        <v>0</v>
      </c>
      <c r="AC38" s="32">
        <f t="shared" si="15"/>
        <v>0</v>
      </c>
      <c r="AD38" s="35">
        <v>32</v>
      </c>
      <c r="AE38" s="32">
        <f t="shared" si="16"/>
        <v>9.0909090909090917</v>
      </c>
      <c r="AF38" s="35">
        <v>1</v>
      </c>
      <c r="AG38" s="32">
        <f t="shared" si="17"/>
        <v>0.28409090909090912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257</v>
      </c>
      <c r="D39" s="35">
        <v>243</v>
      </c>
      <c r="E39" s="32">
        <f t="shared" si="2"/>
        <v>94.552529182879368</v>
      </c>
      <c r="F39" s="35">
        <v>233</v>
      </c>
      <c r="G39" s="32">
        <f t="shared" si="3"/>
        <v>95.884773662551439</v>
      </c>
      <c r="H39" s="106">
        <f t="shared" si="0"/>
        <v>227</v>
      </c>
      <c r="I39" s="32">
        <f t="shared" si="4"/>
        <v>93.415637860082299</v>
      </c>
      <c r="J39" s="32">
        <f t="shared" si="5"/>
        <v>88.326848249027236</v>
      </c>
      <c r="K39" s="35">
        <v>116</v>
      </c>
      <c r="L39" s="32">
        <f t="shared" si="6"/>
        <v>47.736625514403293</v>
      </c>
      <c r="M39" s="35">
        <v>111</v>
      </c>
      <c r="N39" s="32">
        <f t="shared" si="7"/>
        <v>45.679012345679013</v>
      </c>
      <c r="O39" s="35">
        <f t="shared" si="18"/>
        <v>16</v>
      </c>
      <c r="P39" s="32">
        <f t="shared" si="8"/>
        <v>6.5843621399176957</v>
      </c>
      <c r="Q39" s="35">
        <v>0</v>
      </c>
      <c r="R39" s="32">
        <f t="shared" si="9"/>
        <v>0</v>
      </c>
      <c r="S39" s="35">
        <v>0</v>
      </c>
      <c r="T39" s="32">
        <f t="shared" si="10"/>
        <v>0</v>
      </c>
      <c r="U39" s="35">
        <v>40</v>
      </c>
      <c r="V39" s="32">
        <f t="shared" si="11"/>
        <v>16.460905349794238</v>
      </c>
      <c r="W39" s="35">
        <v>0</v>
      </c>
      <c r="X39" s="32">
        <f t="shared" si="12"/>
        <v>0</v>
      </c>
      <c r="Y39" s="35">
        <v>12</v>
      </c>
      <c r="Z39" s="32">
        <f t="shared" si="13"/>
        <v>4.9382716049382713</v>
      </c>
      <c r="AA39" s="35">
        <v>1</v>
      </c>
      <c r="AB39" s="32">
        <f t="shared" si="14"/>
        <v>0.41152263374485598</v>
      </c>
      <c r="AC39" s="32">
        <f t="shared" si="15"/>
        <v>8.3333333333333321</v>
      </c>
      <c r="AD39" s="35">
        <v>11</v>
      </c>
      <c r="AE39" s="32">
        <f t="shared" si="16"/>
        <v>4.5267489711934159</v>
      </c>
      <c r="AF39" s="35">
        <v>1</v>
      </c>
      <c r="AG39" s="32">
        <f t="shared" si="17"/>
        <v>0.41152263374485598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7832.7</v>
      </c>
      <c r="D40" s="10">
        <f>SUM(D41:D54)</f>
        <v>7597</v>
      </c>
      <c r="E40" s="43">
        <f>IF(C40=0,0,D40/C40*100)</f>
        <v>96.990820534426192</v>
      </c>
      <c r="F40" s="10">
        <f>SUM(F41:F54)</f>
        <v>7169</v>
      </c>
      <c r="G40" s="43">
        <f>IF(D40=0,0,F40/D40*100)</f>
        <v>94.366197183098592</v>
      </c>
      <c r="H40" s="61">
        <f>SUM(H41:H54)</f>
        <v>7276</v>
      </c>
      <c r="I40" s="43">
        <f>IF(D40=0,0,H40/D40*100)</f>
        <v>95.774647887323937</v>
      </c>
      <c r="J40" s="43">
        <f>IF(C40=0,0,H40/C40*100)</f>
        <v>92.892616849872965</v>
      </c>
      <c r="K40" s="10">
        <f>SUM(K41:K54)</f>
        <v>3812</v>
      </c>
      <c r="L40" s="43">
        <f>IF(D40=0,0,K40/D40*100)</f>
        <v>50.177701724364873</v>
      </c>
      <c r="M40" s="10">
        <f>SUM(M41:M54)</f>
        <v>3464</v>
      </c>
      <c r="N40" s="43">
        <f>IF(D40=0,0,M40/D40*100)</f>
        <v>45.596946162959064</v>
      </c>
      <c r="O40" s="10">
        <f>SUM(O41:O54)</f>
        <v>321</v>
      </c>
      <c r="P40" s="43">
        <f>IF(D40=0,0,O40/D40*100)</f>
        <v>4.225352112676056</v>
      </c>
      <c r="Q40" s="10">
        <f>SUM(Q41:Q54)</f>
        <v>28</v>
      </c>
      <c r="R40" s="43">
        <f t="shared" si="9"/>
        <v>8.722741433021806</v>
      </c>
      <c r="S40" s="10">
        <f>SUM(S41:S54)</f>
        <v>747</v>
      </c>
      <c r="T40" s="43">
        <f>IF(D40=0,0,S40/D40*100)</f>
        <v>9.8328287481900762</v>
      </c>
      <c r="U40" s="10">
        <f>SUM(U41:U54)</f>
        <v>817</v>
      </c>
      <c r="V40" s="43">
        <f t="shared" si="11"/>
        <v>10.754245096748717</v>
      </c>
      <c r="W40" s="10">
        <f>SUM(W41:W54)</f>
        <v>314</v>
      </c>
      <c r="X40" s="43">
        <f>IF(D40=0,0,W40/D40*100)</f>
        <v>4.1332104778201924</v>
      </c>
      <c r="Y40" s="10">
        <f>SUM(Y41:Y54)</f>
        <v>598</v>
      </c>
      <c r="Z40" s="43">
        <f>IF(D40=0,0,Y40/D40*100)</f>
        <v>7.8715282348295377</v>
      </c>
      <c r="AA40" s="10">
        <f>SUM(AA41:AA54)</f>
        <v>118</v>
      </c>
      <c r="AB40" s="43">
        <f>IF(D40=0,0,AA40/D40*100)</f>
        <v>1.5532447018559958</v>
      </c>
      <c r="AC40" s="43">
        <f>IF(Y40=0,0,AA40/Y40*100)</f>
        <v>19.732441471571907</v>
      </c>
      <c r="AD40" s="10">
        <f>SUM(AD41:AD54)</f>
        <v>711</v>
      </c>
      <c r="AE40" s="43">
        <f t="shared" si="16"/>
        <v>9.3589574832170594</v>
      </c>
      <c r="AF40" s="10">
        <f>SUM(AF41:AF54)</f>
        <v>3</v>
      </c>
      <c r="AG40" s="43">
        <f>IF(D40=0,0,AF40/D40*100)</f>
        <v>3.9489272081084638E-2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941.2</v>
      </c>
      <c r="D41" s="35">
        <v>908</v>
      </c>
      <c r="E41" s="32">
        <f t="shared" si="2"/>
        <v>96.472588185295365</v>
      </c>
      <c r="F41" s="35">
        <v>859</v>
      </c>
      <c r="G41" s="32">
        <f t="shared" si="3"/>
        <v>94.603524229074893</v>
      </c>
      <c r="H41" s="106">
        <f t="shared" si="0"/>
        <v>857</v>
      </c>
      <c r="I41" s="32">
        <f t="shared" si="4"/>
        <v>94.383259911894271</v>
      </c>
      <c r="J41" s="32">
        <f t="shared" si="5"/>
        <v>91.053973650658719</v>
      </c>
      <c r="K41" s="35">
        <v>388</v>
      </c>
      <c r="L41" s="32">
        <f t="shared" si="6"/>
        <v>42.731277533039645</v>
      </c>
      <c r="M41" s="35">
        <v>469</v>
      </c>
      <c r="N41" s="32">
        <f t="shared" si="7"/>
        <v>51.651982378854619</v>
      </c>
      <c r="O41" s="35">
        <f t="shared" ref="O41:O54" si="19">D41-H41</f>
        <v>51</v>
      </c>
      <c r="P41" s="32">
        <f t="shared" si="8"/>
        <v>5.6167400881057272</v>
      </c>
      <c r="Q41" s="35">
        <v>1</v>
      </c>
      <c r="R41" s="32">
        <f t="shared" si="9"/>
        <v>1.9607843137254901</v>
      </c>
      <c r="S41" s="35">
        <v>42</v>
      </c>
      <c r="T41" s="32">
        <f t="shared" si="10"/>
        <v>4.6255506607929515</v>
      </c>
      <c r="U41" s="35">
        <v>72</v>
      </c>
      <c r="V41" s="32">
        <f t="shared" si="11"/>
        <v>7.929515418502203</v>
      </c>
      <c r="W41" s="35">
        <v>78</v>
      </c>
      <c r="X41" s="32">
        <f t="shared" si="12"/>
        <v>8.5903083700440526</v>
      </c>
      <c r="Y41" s="35">
        <v>86</v>
      </c>
      <c r="Z41" s="32">
        <f t="shared" si="13"/>
        <v>9.4713656387665193</v>
      </c>
      <c r="AA41" s="35">
        <v>3</v>
      </c>
      <c r="AB41" s="32">
        <f t="shared" si="14"/>
        <v>0.33039647577092512</v>
      </c>
      <c r="AC41" s="32">
        <f t="shared" si="15"/>
        <v>3.4883720930232558</v>
      </c>
      <c r="AD41" s="35">
        <v>78</v>
      </c>
      <c r="AE41" s="32">
        <f t="shared" si="16"/>
        <v>8.5903083700440526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285</v>
      </c>
      <c r="D42" s="35">
        <v>276</v>
      </c>
      <c r="E42" s="32">
        <f t="shared" si="2"/>
        <v>96.84210526315789</v>
      </c>
      <c r="F42" s="35">
        <v>272</v>
      </c>
      <c r="G42" s="32">
        <f t="shared" si="3"/>
        <v>98.550724637681171</v>
      </c>
      <c r="H42" s="106">
        <f t="shared" si="0"/>
        <v>273</v>
      </c>
      <c r="I42" s="32">
        <f t="shared" si="4"/>
        <v>98.91304347826086</v>
      </c>
      <c r="J42" s="32">
        <f t="shared" si="5"/>
        <v>95.78947368421052</v>
      </c>
      <c r="K42" s="35">
        <v>198</v>
      </c>
      <c r="L42" s="32">
        <f t="shared" si="6"/>
        <v>71.739130434782609</v>
      </c>
      <c r="M42" s="35">
        <v>75</v>
      </c>
      <c r="N42" s="32">
        <f t="shared" si="7"/>
        <v>27.173913043478258</v>
      </c>
      <c r="O42" s="35">
        <f t="shared" si="19"/>
        <v>3</v>
      </c>
      <c r="P42" s="32">
        <f t="shared" si="8"/>
        <v>1.0869565217391304</v>
      </c>
      <c r="Q42" s="35">
        <v>0</v>
      </c>
      <c r="R42" s="32">
        <f t="shared" si="9"/>
        <v>0</v>
      </c>
      <c r="S42" s="35">
        <v>35</v>
      </c>
      <c r="T42" s="32">
        <f t="shared" si="10"/>
        <v>12.681159420289855</v>
      </c>
      <c r="U42" s="35">
        <v>16</v>
      </c>
      <c r="V42" s="32">
        <f t="shared" si="11"/>
        <v>5.7971014492753623</v>
      </c>
      <c r="W42" s="35">
        <v>5</v>
      </c>
      <c r="X42" s="32">
        <f t="shared" si="12"/>
        <v>1.8115942028985508</v>
      </c>
      <c r="Y42" s="35">
        <v>39</v>
      </c>
      <c r="Z42" s="32">
        <f t="shared" si="13"/>
        <v>14.130434782608695</v>
      </c>
      <c r="AA42" s="35">
        <v>0</v>
      </c>
      <c r="AB42" s="32">
        <f t="shared" si="14"/>
        <v>0</v>
      </c>
      <c r="AC42" s="32">
        <f t="shared" si="15"/>
        <v>0</v>
      </c>
      <c r="AD42" s="35">
        <v>53</v>
      </c>
      <c r="AE42" s="32">
        <f t="shared" si="16"/>
        <v>19.202898550724637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443</v>
      </c>
      <c r="D43" s="35">
        <v>435</v>
      </c>
      <c r="E43" s="32">
        <f t="shared" si="2"/>
        <v>98.194130925507906</v>
      </c>
      <c r="F43" s="35">
        <v>429</v>
      </c>
      <c r="G43" s="32">
        <f t="shared" si="3"/>
        <v>98.620689655172413</v>
      </c>
      <c r="H43" s="106">
        <f t="shared" si="0"/>
        <v>429</v>
      </c>
      <c r="I43" s="32">
        <f t="shared" si="4"/>
        <v>98.620689655172413</v>
      </c>
      <c r="J43" s="32">
        <f t="shared" si="5"/>
        <v>96.839729119638832</v>
      </c>
      <c r="K43" s="35">
        <v>292</v>
      </c>
      <c r="L43" s="32">
        <f t="shared" si="6"/>
        <v>67.1264367816092</v>
      </c>
      <c r="M43" s="35">
        <v>137</v>
      </c>
      <c r="N43" s="32">
        <f t="shared" si="7"/>
        <v>31.494252873563216</v>
      </c>
      <c r="O43" s="35">
        <f t="shared" si="19"/>
        <v>6</v>
      </c>
      <c r="P43" s="32">
        <f t="shared" si="8"/>
        <v>1.3793103448275863</v>
      </c>
      <c r="Q43" s="35">
        <v>0</v>
      </c>
      <c r="R43" s="32">
        <f t="shared" si="9"/>
        <v>0</v>
      </c>
      <c r="S43" s="35">
        <v>38</v>
      </c>
      <c r="T43" s="32">
        <f t="shared" si="10"/>
        <v>8.7356321839080451</v>
      </c>
      <c r="U43" s="35">
        <v>44</v>
      </c>
      <c r="V43" s="32">
        <f t="shared" si="11"/>
        <v>10.114942528735632</v>
      </c>
      <c r="W43" s="35">
        <v>2</v>
      </c>
      <c r="X43" s="32">
        <f t="shared" si="12"/>
        <v>0.45977011494252873</v>
      </c>
      <c r="Y43" s="35">
        <v>53</v>
      </c>
      <c r="Z43" s="32">
        <f t="shared" si="13"/>
        <v>12.183908045977011</v>
      </c>
      <c r="AA43" s="35">
        <v>3</v>
      </c>
      <c r="AB43" s="32">
        <f t="shared" si="14"/>
        <v>0.68965517241379315</v>
      </c>
      <c r="AC43" s="32">
        <f t="shared" si="15"/>
        <v>5.6603773584905666</v>
      </c>
      <c r="AD43" s="35">
        <v>46</v>
      </c>
      <c r="AE43" s="32">
        <f t="shared" si="16"/>
        <v>10.574712643678161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1184</v>
      </c>
      <c r="D44" s="35">
        <v>1142</v>
      </c>
      <c r="E44" s="32">
        <f t="shared" si="2"/>
        <v>96.452702702702695</v>
      </c>
      <c r="F44" s="35">
        <v>1034</v>
      </c>
      <c r="G44" s="32">
        <f t="shared" si="3"/>
        <v>90.542907180385285</v>
      </c>
      <c r="H44" s="106">
        <f t="shared" si="0"/>
        <v>1110</v>
      </c>
      <c r="I44" s="32">
        <f t="shared" si="4"/>
        <v>97.197898423817861</v>
      </c>
      <c r="J44" s="32">
        <f t="shared" si="5"/>
        <v>93.75</v>
      </c>
      <c r="K44" s="35">
        <v>556</v>
      </c>
      <c r="L44" s="32">
        <f t="shared" si="6"/>
        <v>48.686514886164623</v>
      </c>
      <c r="M44" s="35">
        <v>554</v>
      </c>
      <c r="N44" s="32">
        <f t="shared" si="7"/>
        <v>48.511383537653238</v>
      </c>
      <c r="O44" s="35">
        <f t="shared" si="19"/>
        <v>32</v>
      </c>
      <c r="P44" s="32">
        <f t="shared" si="8"/>
        <v>2.8021015761821366</v>
      </c>
      <c r="Q44" s="35">
        <v>3</v>
      </c>
      <c r="R44" s="32">
        <f t="shared" si="9"/>
        <v>9.375</v>
      </c>
      <c r="S44" s="35">
        <v>133</v>
      </c>
      <c r="T44" s="32">
        <f t="shared" si="10"/>
        <v>11.646234676007005</v>
      </c>
      <c r="U44" s="35">
        <v>137</v>
      </c>
      <c r="V44" s="32">
        <f t="shared" si="11"/>
        <v>11.996497373029772</v>
      </c>
      <c r="W44" s="35">
        <v>64</v>
      </c>
      <c r="X44" s="32">
        <f t="shared" si="12"/>
        <v>5.6042031523642732</v>
      </c>
      <c r="Y44" s="35">
        <v>107</v>
      </c>
      <c r="Z44" s="32">
        <f t="shared" si="13"/>
        <v>9.3695271453590188</v>
      </c>
      <c r="AA44" s="35">
        <v>9</v>
      </c>
      <c r="AB44" s="32">
        <f t="shared" si="14"/>
        <v>0.78809106830122588</v>
      </c>
      <c r="AC44" s="32">
        <f t="shared" si="15"/>
        <v>8.4112149532710276</v>
      </c>
      <c r="AD44" s="35">
        <v>96</v>
      </c>
      <c r="AE44" s="32">
        <f t="shared" si="16"/>
        <v>8.4063047285464094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535</v>
      </c>
      <c r="D45" s="35">
        <v>523</v>
      </c>
      <c r="E45" s="32">
        <f t="shared" si="2"/>
        <v>97.757009345794387</v>
      </c>
      <c r="F45" s="35">
        <v>510</v>
      </c>
      <c r="G45" s="32">
        <f t="shared" si="3"/>
        <v>97.514340344168261</v>
      </c>
      <c r="H45" s="106">
        <f t="shared" si="0"/>
        <v>493</v>
      </c>
      <c r="I45" s="32">
        <f t="shared" si="4"/>
        <v>94.263862332695979</v>
      </c>
      <c r="J45" s="32">
        <f t="shared" si="5"/>
        <v>92.149532710280369</v>
      </c>
      <c r="K45" s="35">
        <v>270</v>
      </c>
      <c r="L45" s="32">
        <f t="shared" si="6"/>
        <v>51.625239005736134</v>
      </c>
      <c r="M45" s="35">
        <v>223</v>
      </c>
      <c r="N45" s="32">
        <f t="shared" si="7"/>
        <v>42.638623326959845</v>
      </c>
      <c r="O45" s="35">
        <f t="shared" si="19"/>
        <v>30</v>
      </c>
      <c r="P45" s="32">
        <f t="shared" si="8"/>
        <v>5.736137667304015</v>
      </c>
      <c r="Q45" s="35">
        <v>5</v>
      </c>
      <c r="R45" s="32">
        <f t="shared" si="9"/>
        <v>16.666666666666664</v>
      </c>
      <c r="S45" s="35">
        <v>70</v>
      </c>
      <c r="T45" s="32">
        <f t="shared" si="10"/>
        <v>13.384321223709369</v>
      </c>
      <c r="U45" s="35">
        <v>61</v>
      </c>
      <c r="V45" s="32">
        <f t="shared" si="11"/>
        <v>11.663479923518166</v>
      </c>
      <c r="W45" s="35">
        <v>33</v>
      </c>
      <c r="X45" s="32">
        <f t="shared" si="12"/>
        <v>6.3097514340344159</v>
      </c>
      <c r="Y45" s="35">
        <v>41</v>
      </c>
      <c r="Z45" s="32">
        <f t="shared" si="13"/>
        <v>7.8393881453154872</v>
      </c>
      <c r="AA45" s="35">
        <v>1</v>
      </c>
      <c r="AB45" s="32">
        <f t="shared" si="14"/>
        <v>0.19120458891013384</v>
      </c>
      <c r="AC45" s="32">
        <f t="shared" si="15"/>
        <v>2.4390243902439024</v>
      </c>
      <c r="AD45" s="35">
        <v>45</v>
      </c>
      <c r="AE45" s="32">
        <f t="shared" si="16"/>
        <v>8.6042065009560229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301</v>
      </c>
      <c r="D46" s="35">
        <v>291</v>
      </c>
      <c r="E46" s="32">
        <f t="shared" si="2"/>
        <v>96.677740863787378</v>
      </c>
      <c r="F46" s="35">
        <v>274</v>
      </c>
      <c r="G46" s="32">
        <f t="shared" si="3"/>
        <v>94.158075601374563</v>
      </c>
      <c r="H46" s="106">
        <f t="shared" si="0"/>
        <v>285</v>
      </c>
      <c r="I46" s="32">
        <f t="shared" si="4"/>
        <v>97.9381443298969</v>
      </c>
      <c r="J46" s="32">
        <f t="shared" si="5"/>
        <v>94.684385382059801</v>
      </c>
      <c r="K46" s="35">
        <v>156</v>
      </c>
      <c r="L46" s="32">
        <f t="shared" si="6"/>
        <v>53.608247422680414</v>
      </c>
      <c r="M46" s="35">
        <v>129</v>
      </c>
      <c r="N46" s="32">
        <f t="shared" si="7"/>
        <v>44.329896907216494</v>
      </c>
      <c r="O46" s="35">
        <f t="shared" si="19"/>
        <v>6</v>
      </c>
      <c r="P46" s="32">
        <f t="shared" si="8"/>
        <v>2.0618556701030926</v>
      </c>
      <c r="Q46" s="35">
        <v>0</v>
      </c>
      <c r="R46" s="32">
        <f t="shared" si="9"/>
        <v>0</v>
      </c>
      <c r="S46" s="35">
        <v>25</v>
      </c>
      <c r="T46" s="32">
        <f t="shared" si="10"/>
        <v>8.5910652920962196</v>
      </c>
      <c r="U46" s="35">
        <v>33</v>
      </c>
      <c r="V46" s="32">
        <f t="shared" si="11"/>
        <v>11.340206185567011</v>
      </c>
      <c r="W46" s="35">
        <v>3</v>
      </c>
      <c r="X46" s="32">
        <f t="shared" si="12"/>
        <v>1.0309278350515463</v>
      </c>
      <c r="Y46" s="35">
        <v>31</v>
      </c>
      <c r="Z46" s="32">
        <f t="shared" si="13"/>
        <v>10.652920962199312</v>
      </c>
      <c r="AA46" s="35">
        <v>1</v>
      </c>
      <c r="AB46" s="32">
        <f t="shared" si="14"/>
        <v>0.3436426116838488</v>
      </c>
      <c r="AC46" s="32">
        <f t="shared" si="15"/>
        <v>3.225806451612903</v>
      </c>
      <c r="AD46" s="35">
        <v>24</v>
      </c>
      <c r="AE46" s="32">
        <f t="shared" si="16"/>
        <v>8.2474226804123703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585</v>
      </c>
      <c r="D47" s="35">
        <v>556</v>
      </c>
      <c r="E47" s="32">
        <f t="shared" si="2"/>
        <v>95.042735042735032</v>
      </c>
      <c r="F47" s="35">
        <v>532</v>
      </c>
      <c r="G47" s="32">
        <f t="shared" si="3"/>
        <v>95.683453237410077</v>
      </c>
      <c r="H47" s="106">
        <f t="shared" si="0"/>
        <v>530</v>
      </c>
      <c r="I47" s="32">
        <f t="shared" si="4"/>
        <v>95.323741007194243</v>
      </c>
      <c r="J47" s="32">
        <f t="shared" si="5"/>
        <v>90.598290598290603</v>
      </c>
      <c r="K47" s="35">
        <v>271</v>
      </c>
      <c r="L47" s="32">
        <f t="shared" si="6"/>
        <v>48.741007194244609</v>
      </c>
      <c r="M47" s="35">
        <v>259</v>
      </c>
      <c r="N47" s="32">
        <f t="shared" si="7"/>
        <v>46.582733812949641</v>
      </c>
      <c r="O47" s="35">
        <f t="shared" si="19"/>
        <v>26</v>
      </c>
      <c r="P47" s="32">
        <f t="shared" si="8"/>
        <v>4.6762589928057556</v>
      </c>
      <c r="Q47" s="35">
        <v>1</v>
      </c>
      <c r="R47" s="32">
        <f t="shared" si="9"/>
        <v>3.8461538461538463</v>
      </c>
      <c r="S47" s="35">
        <v>51</v>
      </c>
      <c r="T47" s="32">
        <f t="shared" si="10"/>
        <v>9.1726618705035978</v>
      </c>
      <c r="U47" s="35">
        <v>70</v>
      </c>
      <c r="V47" s="32">
        <f t="shared" si="11"/>
        <v>12.589928057553957</v>
      </c>
      <c r="W47" s="35">
        <v>50</v>
      </c>
      <c r="X47" s="32">
        <f t="shared" si="12"/>
        <v>8.9928057553956826</v>
      </c>
      <c r="Y47" s="35">
        <v>55</v>
      </c>
      <c r="Z47" s="32">
        <f t="shared" si="13"/>
        <v>9.8920863309352516</v>
      </c>
      <c r="AA47" s="35">
        <v>1</v>
      </c>
      <c r="AB47" s="32">
        <f t="shared" si="14"/>
        <v>0.17985611510791369</v>
      </c>
      <c r="AC47" s="32">
        <f t="shared" si="15"/>
        <v>1.8181818181818181</v>
      </c>
      <c r="AD47" s="35">
        <v>47</v>
      </c>
      <c r="AE47" s="32">
        <f t="shared" si="16"/>
        <v>8.4532374100719423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674</v>
      </c>
      <c r="D48" s="35">
        <v>638</v>
      </c>
      <c r="E48" s="32">
        <f t="shared" si="2"/>
        <v>94.65875370919882</v>
      </c>
      <c r="F48" s="35">
        <v>623</v>
      </c>
      <c r="G48" s="32">
        <f t="shared" si="3"/>
        <v>97.648902821316625</v>
      </c>
      <c r="H48" s="106">
        <f t="shared" si="0"/>
        <v>625</v>
      </c>
      <c r="I48" s="32">
        <f t="shared" si="4"/>
        <v>97.96238244514106</v>
      </c>
      <c r="J48" s="32">
        <f t="shared" si="5"/>
        <v>92.7299703264095</v>
      </c>
      <c r="K48" s="35">
        <v>368</v>
      </c>
      <c r="L48" s="32">
        <f t="shared" si="6"/>
        <v>57.680250783699059</v>
      </c>
      <c r="M48" s="35">
        <v>257</v>
      </c>
      <c r="N48" s="32">
        <f t="shared" si="7"/>
        <v>40.282131661442008</v>
      </c>
      <c r="O48" s="35">
        <f t="shared" si="19"/>
        <v>13</v>
      </c>
      <c r="P48" s="32">
        <f t="shared" si="8"/>
        <v>2.0376175548589339</v>
      </c>
      <c r="Q48" s="35">
        <v>1</v>
      </c>
      <c r="R48" s="32">
        <f t="shared" si="9"/>
        <v>7.6923076923076925</v>
      </c>
      <c r="S48" s="35">
        <v>87</v>
      </c>
      <c r="T48" s="32">
        <f t="shared" si="10"/>
        <v>13.636363636363635</v>
      </c>
      <c r="U48" s="35">
        <v>103</v>
      </c>
      <c r="V48" s="32">
        <f t="shared" si="11"/>
        <v>16.144200626959247</v>
      </c>
      <c r="W48" s="35">
        <v>23</v>
      </c>
      <c r="X48" s="32">
        <f t="shared" si="12"/>
        <v>3.6050156739811912</v>
      </c>
      <c r="Y48" s="35">
        <v>4</v>
      </c>
      <c r="Z48" s="32">
        <f t="shared" si="13"/>
        <v>0.62695924764890276</v>
      </c>
      <c r="AA48" s="35">
        <v>77</v>
      </c>
      <c r="AB48" s="32">
        <f t="shared" si="14"/>
        <v>12.068965517241379</v>
      </c>
      <c r="AC48" s="32">
        <f t="shared" si="15"/>
        <v>1925</v>
      </c>
      <c r="AD48" s="35">
        <v>76</v>
      </c>
      <c r="AE48" s="32">
        <f t="shared" si="16"/>
        <v>11.912225705329153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667</v>
      </c>
      <c r="D49" s="35">
        <v>634</v>
      </c>
      <c r="E49" s="32">
        <f t="shared" si="2"/>
        <v>95.052473763118442</v>
      </c>
      <c r="F49" s="35">
        <v>579</v>
      </c>
      <c r="G49" s="32">
        <f t="shared" si="3"/>
        <v>91.32492113564669</v>
      </c>
      <c r="H49" s="106">
        <f t="shared" si="0"/>
        <v>611</v>
      </c>
      <c r="I49" s="32">
        <f t="shared" si="4"/>
        <v>96.372239747634069</v>
      </c>
      <c r="J49" s="32">
        <f t="shared" si="5"/>
        <v>91.604197901049474</v>
      </c>
      <c r="K49" s="35">
        <v>293</v>
      </c>
      <c r="L49" s="32">
        <f t="shared" si="6"/>
        <v>46.214511041009466</v>
      </c>
      <c r="M49" s="35">
        <v>318</v>
      </c>
      <c r="N49" s="32">
        <f t="shared" si="7"/>
        <v>50.157728706624603</v>
      </c>
      <c r="O49" s="35">
        <f t="shared" si="19"/>
        <v>23</v>
      </c>
      <c r="P49" s="32">
        <f t="shared" si="8"/>
        <v>3.6277602523659311</v>
      </c>
      <c r="Q49" s="35">
        <v>1</v>
      </c>
      <c r="R49" s="32">
        <f t="shared" si="9"/>
        <v>4.3478260869565215</v>
      </c>
      <c r="S49" s="35">
        <v>42</v>
      </c>
      <c r="T49" s="32">
        <f t="shared" si="10"/>
        <v>6.624605678233439</v>
      </c>
      <c r="U49" s="35">
        <v>65</v>
      </c>
      <c r="V49" s="32">
        <f t="shared" si="11"/>
        <v>10.252365930599369</v>
      </c>
      <c r="W49" s="35">
        <v>1</v>
      </c>
      <c r="X49" s="32">
        <f t="shared" si="12"/>
        <v>0.15772870662460567</v>
      </c>
      <c r="Y49" s="35">
        <v>25</v>
      </c>
      <c r="Z49" s="32">
        <f t="shared" si="13"/>
        <v>3.9432176656151419</v>
      </c>
      <c r="AA49" s="35">
        <v>13</v>
      </c>
      <c r="AB49" s="32">
        <f t="shared" si="14"/>
        <v>2.0504731861198739</v>
      </c>
      <c r="AC49" s="32">
        <f t="shared" si="15"/>
        <v>52</v>
      </c>
      <c r="AD49" s="35">
        <v>64</v>
      </c>
      <c r="AE49" s="32">
        <f t="shared" si="16"/>
        <v>10.094637223974763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318</v>
      </c>
      <c r="D50" s="35">
        <v>314</v>
      </c>
      <c r="E50" s="32">
        <f t="shared" si="2"/>
        <v>98.742138364779876</v>
      </c>
      <c r="F50" s="35">
        <v>304</v>
      </c>
      <c r="G50" s="32">
        <f t="shared" si="3"/>
        <v>96.815286624203821</v>
      </c>
      <c r="H50" s="106">
        <f t="shared" si="0"/>
        <v>305</v>
      </c>
      <c r="I50" s="32">
        <f t="shared" si="4"/>
        <v>97.133757961783445</v>
      </c>
      <c r="J50" s="32">
        <f t="shared" si="5"/>
        <v>95.911949685534594</v>
      </c>
      <c r="K50" s="35">
        <v>175</v>
      </c>
      <c r="L50" s="32">
        <f t="shared" si="6"/>
        <v>55.732484076433117</v>
      </c>
      <c r="M50" s="35">
        <v>130</v>
      </c>
      <c r="N50" s="32">
        <f t="shared" si="7"/>
        <v>41.401273885350321</v>
      </c>
      <c r="O50" s="35">
        <f t="shared" si="19"/>
        <v>9</v>
      </c>
      <c r="P50" s="32">
        <f t="shared" si="8"/>
        <v>2.8662420382165608</v>
      </c>
      <c r="Q50" s="35">
        <v>1</v>
      </c>
      <c r="R50" s="32">
        <f t="shared" si="9"/>
        <v>11.111111111111111</v>
      </c>
      <c r="S50" s="35">
        <v>15</v>
      </c>
      <c r="T50" s="32">
        <f t="shared" si="10"/>
        <v>4.7770700636942678</v>
      </c>
      <c r="U50" s="35">
        <v>34</v>
      </c>
      <c r="V50" s="32">
        <f t="shared" si="11"/>
        <v>10.828025477707007</v>
      </c>
      <c r="W50" s="35">
        <v>8</v>
      </c>
      <c r="X50" s="32">
        <f t="shared" si="12"/>
        <v>2.547770700636943</v>
      </c>
      <c r="Y50" s="35">
        <v>17</v>
      </c>
      <c r="Z50" s="32">
        <f t="shared" si="13"/>
        <v>5.4140127388535033</v>
      </c>
      <c r="AA50" s="35">
        <v>1</v>
      </c>
      <c r="AB50" s="32">
        <f t="shared" si="14"/>
        <v>0.31847133757961787</v>
      </c>
      <c r="AC50" s="32">
        <f t="shared" si="15"/>
        <v>5.8823529411764701</v>
      </c>
      <c r="AD50" s="35">
        <v>17</v>
      </c>
      <c r="AE50" s="32">
        <f t="shared" si="16"/>
        <v>5.4140127388535033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411.5</v>
      </c>
      <c r="D51" s="35">
        <v>397</v>
      </c>
      <c r="E51" s="32">
        <f t="shared" si="2"/>
        <v>96.476306196840824</v>
      </c>
      <c r="F51" s="35">
        <v>381</v>
      </c>
      <c r="G51" s="32">
        <f t="shared" si="3"/>
        <v>95.969773299748113</v>
      </c>
      <c r="H51" s="106">
        <f t="shared" si="0"/>
        <v>378</v>
      </c>
      <c r="I51" s="32">
        <f t="shared" si="4"/>
        <v>95.214105793450869</v>
      </c>
      <c r="J51" s="32">
        <f t="shared" si="5"/>
        <v>91.859052247873635</v>
      </c>
      <c r="K51" s="35">
        <v>170</v>
      </c>
      <c r="L51" s="32">
        <f t="shared" si="6"/>
        <v>42.821158690176318</v>
      </c>
      <c r="M51" s="35">
        <v>208</v>
      </c>
      <c r="N51" s="32">
        <f t="shared" si="7"/>
        <v>52.392947103274558</v>
      </c>
      <c r="O51" s="35">
        <f t="shared" si="19"/>
        <v>19</v>
      </c>
      <c r="P51" s="32">
        <f t="shared" si="8"/>
        <v>4.7858942065491181</v>
      </c>
      <c r="Q51" s="35">
        <v>2</v>
      </c>
      <c r="R51" s="32">
        <f t="shared" si="9"/>
        <v>10.526315789473683</v>
      </c>
      <c r="S51" s="35">
        <v>42</v>
      </c>
      <c r="T51" s="32">
        <f t="shared" si="10"/>
        <v>10.579345088161208</v>
      </c>
      <c r="U51" s="35">
        <v>39</v>
      </c>
      <c r="V51" s="32">
        <f t="shared" si="11"/>
        <v>9.8236775818639792</v>
      </c>
      <c r="W51" s="35">
        <v>18</v>
      </c>
      <c r="X51" s="32">
        <f t="shared" si="12"/>
        <v>4.5340050377833752</v>
      </c>
      <c r="Y51" s="35">
        <v>28</v>
      </c>
      <c r="Z51" s="32">
        <f t="shared" si="13"/>
        <v>7.0528967254408066</v>
      </c>
      <c r="AA51" s="35">
        <v>4</v>
      </c>
      <c r="AB51" s="32">
        <f t="shared" si="14"/>
        <v>1.0075566750629723</v>
      </c>
      <c r="AC51" s="32">
        <f t="shared" si="15"/>
        <v>14.285714285714285</v>
      </c>
      <c r="AD51" s="35">
        <v>29</v>
      </c>
      <c r="AE51" s="32">
        <f t="shared" si="16"/>
        <v>7.3047858942065487</v>
      </c>
      <c r="AF51" s="35">
        <v>1</v>
      </c>
      <c r="AG51" s="32">
        <f t="shared" si="17"/>
        <v>0.25188916876574308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611</v>
      </c>
      <c r="D52" s="35">
        <v>593</v>
      </c>
      <c r="E52" s="32">
        <f t="shared" si="2"/>
        <v>97.054009819967263</v>
      </c>
      <c r="F52" s="35">
        <v>565</v>
      </c>
      <c r="G52" s="32">
        <f t="shared" si="3"/>
        <v>95.278246205733566</v>
      </c>
      <c r="H52" s="106">
        <f t="shared" si="0"/>
        <v>572</v>
      </c>
      <c r="I52" s="32">
        <f t="shared" si="4"/>
        <v>96.458684654300157</v>
      </c>
      <c r="J52" s="32">
        <f t="shared" si="5"/>
        <v>93.61702127659575</v>
      </c>
      <c r="K52" s="35">
        <v>298</v>
      </c>
      <c r="L52" s="32">
        <f t="shared" si="6"/>
        <v>50.252951096121414</v>
      </c>
      <c r="M52" s="35">
        <v>274</v>
      </c>
      <c r="N52" s="32">
        <f t="shared" si="7"/>
        <v>46.20573355817875</v>
      </c>
      <c r="O52" s="35">
        <f t="shared" si="19"/>
        <v>21</v>
      </c>
      <c r="P52" s="32">
        <f t="shared" si="8"/>
        <v>3.5413153456998319</v>
      </c>
      <c r="Q52" s="35">
        <v>0</v>
      </c>
      <c r="R52" s="32">
        <f t="shared" si="9"/>
        <v>0</v>
      </c>
      <c r="S52" s="35">
        <v>76</v>
      </c>
      <c r="T52" s="32">
        <f t="shared" si="10"/>
        <v>12.816188870151771</v>
      </c>
      <c r="U52" s="35">
        <v>59</v>
      </c>
      <c r="V52" s="32">
        <f t="shared" si="11"/>
        <v>9.9494097807757171</v>
      </c>
      <c r="W52" s="35">
        <v>14</v>
      </c>
      <c r="X52" s="32">
        <f t="shared" si="12"/>
        <v>2.3608768971332208</v>
      </c>
      <c r="Y52" s="35">
        <v>50</v>
      </c>
      <c r="Z52" s="32">
        <f t="shared" si="13"/>
        <v>8.4317032040472188</v>
      </c>
      <c r="AA52" s="35">
        <v>2</v>
      </c>
      <c r="AB52" s="32">
        <f t="shared" si="14"/>
        <v>0.33726812816188867</v>
      </c>
      <c r="AC52" s="32">
        <f t="shared" si="15"/>
        <v>4</v>
      </c>
      <c r="AD52" s="35">
        <v>67</v>
      </c>
      <c r="AE52" s="32">
        <f t="shared" si="16"/>
        <v>11.298482293423271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690</v>
      </c>
      <c r="D53" s="35">
        <v>682</v>
      </c>
      <c r="E53" s="32">
        <f t="shared" si="2"/>
        <v>98.840579710144922</v>
      </c>
      <c r="F53" s="35">
        <v>649</v>
      </c>
      <c r="G53" s="32">
        <f t="shared" si="3"/>
        <v>95.161290322580655</v>
      </c>
      <c r="H53" s="106">
        <f t="shared" si="0"/>
        <v>648</v>
      </c>
      <c r="I53" s="32">
        <f t="shared" si="4"/>
        <v>95.014662756598241</v>
      </c>
      <c r="J53" s="32">
        <f t="shared" si="5"/>
        <v>93.913043478260875</v>
      </c>
      <c r="K53" s="35">
        <v>301</v>
      </c>
      <c r="L53" s="32">
        <f t="shared" si="6"/>
        <v>44.13489736070381</v>
      </c>
      <c r="M53" s="35">
        <v>347</v>
      </c>
      <c r="N53" s="32">
        <f t="shared" si="7"/>
        <v>50.879765395894424</v>
      </c>
      <c r="O53" s="35">
        <f t="shared" si="19"/>
        <v>34</v>
      </c>
      <c r="P53" s="32">
        <f t="shared" si="8"/>
        <v>4.9853372434017595</v>
      </c>
      <c r="Q53" s="35">
        <v>10</v>
      </c>
      <c r="R53" s="32">
        <f t="shared" si="9"/>
        <v>29.411764705882355</v>
      </c>
      <c r="S53" s="35">
        <v>80</v>
      </c>
      <c r="T53" s="32">
        <f t="shared" si="10"/>
        <v>11.730205278592376</v>
      </c>
      <c r="U53" s="35">
        <v>71</v>
      </c>
      <c r="V53" s="32">
        <f t="shared" si="11"/>
        <v>10.410557184750733</v>
      </c>
      <c r="W53" s="35">
        <v>14</v>
      </c>
      <c r="X53" s="32">
        <f t="shared" si="12"/>
        <v>2.0527859237536656</v>
      </c>
      <c r="Y53" s="35">
        <v>54</v>
      </c>
      <c r="Z53" s="32">
        <f t="shared" si="13"/>
        <v>7.9178885630498534</v>
      </c>
      <c r="AA53" s="35">
        <v>3</v>
      </c>
      <c r="AB53" s="32">
        <f t="shared" si="14"/>
        <v>0.43988269794721413</v>
      </c>
      <c r="AC53" s="32">
        <f t="shared" si="15"/>
        <v>5.5555555555555554</v>
      </c>
      <c r="AD53" s="35">
        <v>65</v>
      </c>
      <c r="AE53" s="32">
        <f t="shared" si="16"/>
        <v>9.5307917888563054</v>
      </c>
      <c r="AF53" s="35">
        <v>2</v>
      </c>
      <c r="AG53" s="32">
        <f t="shared" si="17"/>
        <v>0.2932551319648094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187</v>
      </c>
      <c r="D54" s="35">
        <v>208</v>
      </c>
      <c r="E54" s="32">
        <f t="shared" si="2"/>
        <v>111.22994652406418</v>
      </c>
      <c r="F54" s="35">
        <v>158</v>
      </c>
      <c r="G54" s="32">
        <f t="shared" si="3"/>
        <v>75.961538461538453</v>
      </c>
      <c r="H54" s="106">
        <f t="shared" si="0"/>
        <v>160</v>
      </c>
      <c r="I54" s="32">
        <f t="shared" si="4"/>
        <v>76.923076923076934</v>
      </c>
      <c r="J54" s="32">
        <f t="shared" si="5"/>
        <v>85.561497326203209</v>
      </c>
      <c r="K54" s="35">
        <v>76</v>
      </c>
      <c r="L54" s="32">
        <f t="shared" si="6"/>
        <v>36.538461538461533</v>
      </c>
      <c r="M54" s="35">
        <v>84</v>
      </c>
      <c r="N54" s="32">
        <f t="shared" si="7"/>
        <v>40.384615384615387</v>
      </c>
      <c r="O54" s="35">
        <f t="shared" si="19"/>
        <v>48</v>
      </c>
      <c r="P54" s="32">
        <f t="shared" si="8"/>
        <v>23.076923076923077</v>
      </c>
      <c r="Q54" s="35">
        <v>3</v>
      </c>
      <c r="R54" s="32">
        <f t="shared" si="9"/>
        <v>6.25</v>
      </c>
      <c r="S54" s="35">
        <v>11</v>
      </c>
      <c r="T54" s="32">
        <f t="shared" si="10"/>
        <v>5.2884615384615383</v>
      </c>
      <c r="U54" s="35">
        <v>13</v>
      </c>
      <c r="V54" s="32">
        <f t="shared" si="11"/>
        <v>6.25</v>
      </c>
      <c r="W54" s="35">
        <v>1</v>
      </c>
      <c r="X54" s="32">
        <f t="shared" si="12"/>
        <v>0.48076923076923078</v>
      </c>
      <c r="Y54" s="35">
        <v>8</v>
      </c>
      <c r="Z54" s="32">
        <f t="shared" si="13"/>
        <v>3.8461538461538463</v>
      </c>
      <c r="AA54" s="35">
        <v>0</v>
      </c>
      <c r="AB54" s="32">
        <f t="shared" si="14"/>
        <v>0</v>
      </c>
      <c r="AC54" s="32">
        <f t="shared" si="15"/>
        <v>0</v>
      </c>
      <c r="AD54" s="35">
        <v>4</v>
      </c>
      <c r="AE54" s="32">
        <f t="shared" si="16"/>
        <v>1.9230769230769231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6058.6</v>
      </c>
      <c r="D55" s="10">
        <f>SUM(D56:D63)</f>
        <v>5930.5</v>
      </c>
      <c r="E55" s="43">
        <f>IF(C55=0,0,D55/C55*100)</f>
        <v>97.885650150199709</v>
      </c>
      <c r="F55" s="10">
        <f>SUM(F56:F63)</f>
        <v>5764.5</v>
      </c>
      <c r="G55" s="43">
        <f>IF(D55=0,0,F55/D55*100)</f>
        <v>97.200910547171404</v>
      </c>
      <c r="H55" s="61">
        <f>SUM(H56:H63)</f>
        <v>5663.5</v>
      </c>
      <c r="I55" s="43">
        <f>IF(D55=0,0,H55/D55*100)</f>
        <v>95.497850096956412</v>
      </c>
      <c r="J55" s="43">
        <f>IF(C55=0,0,H55/C55*100)</f>
        <v>93.478691446868908</v>
      </c>
      <c r="K55" s="10">
        <f>SUM(K56:K63)</f>
        <v>3103.5</v>
      </c>
      <c r="L55" s="43">
        <f>IF(D55=0,0,K55/D55*100)</f>
        <v>52.331169378635863</v>
      </c>
      <c r="M55" s="10">
        <f>SUM(M56:M63)</f>
        <v>2560</v>
      </c>
      <c r="N55" s="43">
        <f>IF(D55=0,0,M55/D55*100)</f>
        <v>43.166680718320542</v>
      </c>
      <c r="O55" s="10">
        <f>SUM(O56:O63)</f>
        <v>267</v>
      </c>
      <c r="P55" s="43">
        <f>IF(D55=0,0,O55/D55*100)</f>
        <v>4.5021499030435885</v>
      </c>
      <c r="Q55" s="10">
        <f>SUM(Q56:Q63)</f>
        <v>79</v>
      </c>
      <c r="R55" s="43">
        <f t="shared" si="9"/>
        <v>29.588014981273407</v>
      </c>
      <c r="S55" s="10">
        <f>SUM(S56:S63)</f>
        <v>607</v>
      </c>
      <c r="T55" s="43">
        <f>IF(D55=0,0,S55/D55*100)</f>
        <v>10.235224685945536</v>
      </c>
      <c r="U55" s="10">
        <f>SUM(U56:U63)</f>
        <v>747.5</v>
      </c>
      <c r="V55" s="43">
        <f t="shared" si="11"/>
        <v>12.604333530056488</v>
      </c>
      <c r="W55" s="10">
        <f>SUM(W56:W63)</f>
        <v>99</v>
      </c>
      <c r="X55" s="43">
        <f>IF(D55=0,0,W55/D55*100)</f>
        <v>1.6693364809038023</v>
      </c>
      <c r="Y55" s="10">
        <f>SUM(Y56:Y63)</f>
        <v>512</v>
      </c>
      <c r="Z55" s="43">
        <f>IF(D55=0,0,Y55/D55*100)</f>
        <v>8.6333361436641098</v>
      </c>
      <c r="AA55" s="10">
        <f>SUM(AA56:AA63)</f>
        <v>29</v>
      </c>
      <c r="AB55" s="43">
        <f>IF(D55=0,0,AA55/D55*100)</f>
        <v>0.48899755501222492</v>
      </c>
      <c r="AC55" s="43">
        <f>IF(Y55=0,0,AA55/Y55*100)</f>
        <v>5.6640625</v>
      </c>
      <c r="AD55" s="10">
        <f>SUM(AD56:AD63)</f>
        <v>440</v>
      </c>
      <c r="AE55" s="43">
        <f t="shared" si="16"/>
        <v>7.4192732484613444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96</v>
      </c>
      <c r="D56" s="35">
        <v>94</v>
      </c>
      <c r="E56" s="32">
        <f t="shared" si="2"/>
        <v>97.916666666666657</v>
      </c>
      <c r="F56" s="35">
        <v>87</v>
      </c>
      <c r="G56" s="32">
        <f t="shared" si="3"/>
        <v>92.553191489361694</v>
      </c>
      <c r="H56" s="106">
        <f t="shared" si="0"/>
        <v>94</v>
      </c>
      <c r="I56" s="32">
        <f t="shared" si="4"/>
        <v>100</v>
      </c>
      <c r="J56" s="32">
        <f t="shared" si="5"/>
        <v>97.916666666666657</v>
      </c>
      <c r="K56" s="35">
        <v>64</v>
      </c>
      <c r="L56" s="32">
        <f t="shared" si="6"/>
        <v>68.085106382978722</v>
      </c>
      <c r="M56" s="35">
        <v>30</v>
      </c>
      <c r="N56" s="32">
        <f t="shared" si="7"/>
        <v>31.914893617021278</v>
      </c>
      <c r="O56" s="35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9</v>
      </c>
      <c r="T56" s="32">
        <f t="shared" si="10"/>
        <v>9.5744680851063837</v>
      </c>
      <c r="U56" s="35">
        <v>5</v>
      </c>
      <c r="V56" s="32">
        <f t="shared" si="11"/>
        <v>5.3191489361702127</v>
      </c>
      <c r="W56" s="35">
        <v>0</v>
      </c>
      <c r="X56" s="32">
        <f t="shared" si="12"/>
        <v>0</v>
      </c>
      <c r="Y56" s="35">
        <v>10</v>
      </c>
      <c r="Z56" s="32">
        <f t="shared" si="13"/>
        <v>10.638297872340425</v>
      </c>
      <c r="AA56" s="35">
        <v>3</v>
      </c>
      <c r="AB56" s="32">
        <f t="shared" si="14"/>
        <v>3.1914893617021276</v>
      </c>
      <c r="AC56" s="32">
        <f t="shared" si="15"/>
        <v>30</v>
      </c>
      <c r="AD56" s="35">
        <v>11</v>
      </c>
      <c r="AE56" s="32">
        <f t="shared" si="16"/>
        <v>11.702127659574469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101</v>
      </c>
      <c r="D57" s="35">
        <v>95</v>
      </c>
      <c r="E57" s="32">
        <f t="shared" si="2"/>
        <v>94.059405940594047</v>
      </c>
      <c r="F57" s="35">
        <v>74</v>
      </c>
      <c r="G57" s="32">
        <f t="shared" si="3"/>
        <v>77.89473684210526</v>
      </c>
      <c r="H57" s="106">
        <f t="shared" si="0"/>
        <v>78</v>
      </c>
      <c r="I57" s="32">
        <f t="shared" si="4"/>
        <v>82.10526315789474</v>
      </c>
      <c r="J57" s="32">
        <f t="shared" si="5"/>
        <v>77.227722772277232</v>
      </c>
      <c r="K57" s="35">
        <v>43</v>
      </c>
      <c r="L57" s="32">
        <f t="shared" si="6"/>
        <v>45.263157894736842</v>
      </c>
      <c r="M57" s="35">
        <v>35</v>
      </c>
      <c r="N57" s="32">
        <f t="shared" si="7"/>
        <v>36.84210526315789</v>
      </c>
      <c r="O57" s="35">
        <f t="shared" si="20"/>
        <v>17</v>
      </c>
      <c r="P57" s="32">
        <f t="shared" si="8"/>
        <v>17.894736842105264</v>
      </c>
      <c r="Q57" s="35">
        <v>2</v>
      </c>
      <c r="R57" s="32">
        <f t="shared" si="9"/>
        <v>11.76470588235294</v>
      </c>
      <c r="S57" s="35">
        <v>3</v>
      </c>
      <c r="T57" s="32">
        <f t="shared" si="10"/>
        <v>3.1578947368421053</v>
      </c>
      <c r="U57" s="35">
        <v>11</v>
      </c>
      <c r="V57" s="32">
        <f t="shared" si="11"/>
        <v>11.578947368421053</v>
      </c>
      <c r="W57" s="35">
        <v>3</v>
      </c>
      <c r="X57" s="32">
        <f t="shared" si="12"/>
        <v>3.1578947368421053</v>
      </c>
      <c r="Y57" s="35">
        <v>12</v>
      </c>
      <c r="Z57" s="32">
        <f t="shared" si="13"/>
        <v>12.631578947368421</v>
      </c>
      <c r="AA57" s="35">
        <v>0</v>
      </c>
      <c r="AB57" s="32">
        <f t="shared" si="14"/>
        <v>0</v>
      </c>
      <c r="AC57" s="32">
        <f t="shared" si="15"/>
        <v>0</v>
      </c>
      <c r="AD57" s="35">
        <v>3</v>
      </c>
      <c r="AE57" s="32">
        <f t="shared" si="16"/>
        <v>3.1578947368421053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407</v>
      </c>
      <c r="D58" s="35">
        <v>400</v>
      </c>
      <c r="E58" s="32">
        <f t="shared" si="2"/>
        <v>98.280098280098287</v>
      </c>
      <c r="F58" s="35">
        <v>378</v>
      </c>
      <c r="G58" s="32">
        <f t="shared" si="3"/>
        <v>94.5</v>
      </c>
      <c r="H58" s="106">
        <f t="shared" si="0"/>
        <v>388</v>
      </c>
      <c r="I58" s="32">
        <f t="shared" si="4"/>
        <v>97</v>
      </c>
      <c r="J58" s="32">
        <f t="shared" si="5"/>
        <v>95.331695331695329</v>
      </c>
      <c r="K58" s="35">
        <v>201</v>
      </c>
      <c r="L58" s="32">
        <f t="shared" si="6"/>
        <v>50.249999999999993</v>
      </c>
      <c r="M58" s="35">
        <v>187</v>
      </c>
      <c r="N58" s="32">
        <f t="shared" si="7"/>
        <v>46.75</v>
      </c>
      <c r="O58" s="35">
        <f t="shared" si="20"/>
        <v>12</v>
      </c>
      <c r="P58" s="32">
        <f t="shared" si="8"/>
        <v>3</v>
      </c>
      <c r="Q58" s="35">
        <v>3</v>
      </c>
      <c r="R58" s="32">
        <f t="shared" si="9"/>
        <v>25</v>
      </c>
      <c r="S58" s="35">
        <v>35</v>
      </c>
      <c r="T58" s="32">
        <f t="shared" si="10"/>
        <v>8.75</v>
      </c>
      <c r="U58" s="35">
        <v>49</v>
      </c>
      <c r="V58" s="32">
        <f t="shared" si="11"/>
        <v>12.25</v>
      </c>
      <c r="W58" s="35">
        <v>1</v>
      </c>
      <c r="X58" s="32">
        <f t="shared" si="12"/>
        <v>0.25</v>
      </c>
      <c r="Y58" s="35">
        <v>31</v>
      </c>
      <c r="Z58" s="32">
        <f t="shared" si="13"/>
        <v>7.75</v>
      </c>
      <c r="AA58" s="35">
        <v>2</v>
      </c>
      <c r="AB58" s="32">
        <f t="shared" si="14"/>
        <v>0.5</v>
      </c>
      <c r="AC58" s="32">
        <f t="shared" si="15"/>
        <v>6.4516129032258061</v>
      </c>
      <c r="AD58" s="35">
        <v>1</v>
      </c>
      <c r="AE58" s="32">
        <f t="shared" si="16"/>
        <v>0.25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32</v>
      </c>
      <c r="D59" s="35">
        <v>33</v>
      </c>
      <c r="E59" s="32">
        <f t="shared" si="2"/>
        <v>103.125</v>
      </c>
      <c r="F59" s="35">
        <v>32</v>
      </c>
      <c r="G59" s="32">
        <f t="shared" si="3"/>
        <v>96.969696969696969</v>
      </c>
      <c r="H59" s="106">
        <f t="shared" si="0"/>
        <v>33</v>
      </c>
      <c r="I59" s="32">
        <f t="shared" si="4"/>
        <v>100</v>
      </c>
      <c r="J59" s="32">
        <f t="shared" si="5"/>
        <v>103.125</v>
      </c>
      <c r="K59" s="35">
        <v>29</v>
      </c>
      <c r="L59" s="32">
        <f t="shared" si="6"/>
        <v>87.878787878787875</v>
      </c>
      <c r="M59" s="35">
        <v>4</v>
      </c>
      <c r="N59" s="32">
        <f t="shared" si="7"/>
        <v>12.121212121212121</v>
      </c>
      <c r="O59" s="35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2</v>
      </c>
      <c r="T59" s="32">
        <f t="shared" si="10"/>
        <v>6.0606060606060606</v>
      </c>
      <c r="U59" s="35">
        <v>4</v>
      </c>
      <c r="V59" s="32">
        <f t="shared" si="11"/>
        <v>12.121212121212121</v>
      </c>
      <c r="W59" s="35">
        <v>0</v>
      </c>
      <c r="X59" s="32">
        <f t="shared" si="12"/>
        <v>0</v>
      </c>
      <c r="Y59" s="35">
        <v>6</v>
      </c>
      <c r="Z59" s="32">
        <f t="shared" si="13"/>
        <v>18.181818181818183</v>
      </c>
      <c r="AA59" s="35">
        <v>0</v>
      </c>
      <c r="AB59" s="32">
        <f t="shared" si="14"/>
        <v>0</v>
      </c>
      <c r="AC59" s="32">
        <f t="shared" si="15"/>
        <v>0</v>
      </c>
      <c r="AD59" s="35">
        <v>5</v>
      </c>
      <c r="AE59" s="32">
        <f t="shared" si="16"/>
        <v>15.151515151515152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2914.6</v>
      </c>
      <c r="D60" s="35">
        <v>2896</v>
      </c>
      <c r="E60" s="32">
        <f t="shared" si="2"/>
        <v>99.361833527756815</v>
      </c>
      <c r="F60" s="35">
        <v>2786</v>
      </c>
      <c r="G60" s="32">
        <f t="shared" si="3"/>
        <v>96.201657458563545</v>
      </c>
      <c r="H60" s="106">
        <f t="shared" si="0"/>
        <v>2784</v>
      </c>
      <c r="I60" s="32">
        <f t="shared" si="4"/>
        <v>96.132596685082873</v>
      </c>
      <c r="J60" s="32">
        <f t="shared" si="5"/>
        <v>95.519110684141907</v>
      </c>
      <c r="K60" s="35">
        <v>1653</v>
      </c>
      <c r="L60" s="32">
        <f t="shared" si="6"/>
        <v>57.078729281767963</v>
      </c>
      <c r="M60" s="35">
        <v>1131</v>
      </c>
      <c r="N60" s="32">
        <f t="shared" si="7"/>
        <v>39.053867403314918</v>
      </c>
      <c r="O60" s="35">
        <f t="shared" si="20"/>
        <v>112</v>
      </c>
      <c r="P60" s="32">
        <f t="shared" si="8"/>
        <v>3.867403314917127</v>
      </c>
      <c r="Q60" s="35">
        <v>26</v>
      </c>
      <c r="R60" s="32">
        <f t="shared" si="9"/>
        <v>23.214285714285715</v>
      </c>
      <c r="S60" s="35">
        <v>284</v>
      </c>
      <c r="T60" s="32">
        <f t="shared" si="10"/>
        <v>9.806629834254144</v>
      </c>
      <c r="U60" s="35">
        <v>295</v>
      </c>
      <c r="V60" s="32">
        <f t="shared" si="11"/>
        <v>10.186464088397789</v>
      </c>
      <c r="W60" s="35">
        <v>22</v>
      </c>
      <c r="X60" s="32">
        <f t="shared" si="12"/>
        <v>0.75966850828729282</v>
      </c>
      <c r="Y60" s="35">
        <v>256</v>
      </c>
      <c r="Z60" s="32">
        <f t="shared" si="13"/>
        <v>8.8397790055248606</v>
      </c>
      <c r="AA60" s="35">
        <v>11</v>
      </c>
      <c r="AB60" s="32">
        <f t="shared" si="14"/>
        <v>0.37983425414364641</v>
      </c>
      <c r="AC60" s="32">
        <f t="shared" si="15"/>
        <v>4.296875</v>
      </c>
      <c r="AD60" s="35">
        <v>265</v>
      </c>
      <c r="AE60" s="32">
        <f t="shared" si="16"/>
        <v>9.1505524861878449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117</v>
      </c>
      <c r="D61" s="35">
        <v>113</v>
      </c>
      <c r="E61" s="32">
        <f t="shared" si="2"/>
        <v>96.581196581196579</v>
      </c>
      <c r="F61" s="35">
        <v>105</v>
      </c>
      <c r="G61" s="32">
        <f t="shared" si="3"/>
        <v>92.920353982300881</v>
      </c>
      <c r="H61" s="106">
        <f t="shared" si="0"/>
        <v>109</v>
      </c>
      <c r="I61" s="32">
        <f t="shared" si="4"/>
        <v>96.460176991150433</v>
      </c>
      <c r="J61" s="32">
        <f t="shared" si="5"/>
        <v>93.162393162393158</v>
      </c>
      <c r="K61" s="35">
        <v>62</v>
      </c>
      <c r="L61" s="32">
        <f t="shared" si="6"/>
        <v>54.86725663716814</v>
      </c>
      <c r="M61" s="35">
        <v>47</v>
      </c>
      <c r="N61" s="32">
        <f t="shared" si="7"/>
        <v>41.592920353982301</v>
      </c>
      <c r="O61" s="35">
        <f t="shared" si="20"/>
        <v>4</v>
      </c>
      <c r="P61" s="32">
        <f t="shared" si="8"/>
        <v>3.5398230088495577</v>
      </c>
      <c r="Q61" s="35">
        <v>0</v>
      </c>
      <c r="R61" s="32">
        <f t="shared" si="9"/>
        <v>0</v>
      </c>
      <c r="S61" s="35">
        <v>11</v>
      </c>
      <c r="T61" s="32">
        <f t="shared" si="10"/>
        <v>9.7345132743362832</v>
      </c>
      <c r="U61" s="35">
        <v>17</v>
      </c>
      <c r="V61" s="32">
        <f t="shared" si="11"/>
        <v>15.044247787610621</v>
      </c>
      <c r="W61" s="35">
        <v>6</v>
      </c>
      <c r="X61" s="32">
        <f t="shared" si="12"/>
        <v>5.3097345132743365</v>
      </c>
      <c r="Y61" s="35">
        <v>14</v>
      </c>
      <c r="Z61" s="32">
        <f t="shared" si="13"/>
        <v>12.389380530973451</v>
      </c>
      <c r="AA61" s="35">
        <v>0</v>
      </c>
      <c r="AB61" s="32">
        <f t="shared" si="14"/>
        <v>0</v>
      </c>
      <c r="AC61" s="32">
        <f t="shared" si="15"/>
        <v>0</v>
      </c>
      <c r="AD61" s="35">
        <v>19</v>
      </c>
      <c r="AE61" s="32">
        <f t="shared" si="16"/>
        <v>16.814159292035399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800</v>
      </c>
      <c r="D62" s="35">
        <v>776.5</v>
      </c>
      <c r="E62" s="32">
        <f t="shared" si="2"/>
        <v>97.0625</v>
      </c>
      <c r="F62" s="35">
        <v>751.5</v>
      </c>
      <c r="G62" s="32">
        <f t="shared" si="3"/>
        <v>96.780424983902122</v>
      </c>
      <c r="H62" s="106">
        <f t="shared" si="0"/>
        <v>723.5</v>
      </c>
      <c r="I62" s="32">
        <f t="shared" si="4"/>
        <v>93.174500965872511</v>
      </c>
      <c r="J62" s="32">
        <f t="shared" si="5"/>
        <v>90.4375</v>
      </c>
      <c r="K62" s="35">
        <v>400.5</v>
      </c>
      <c r="L62" s="32">
        <f t="shared" si="6"/>
        <v>51.577591757887966</v>
      </c>
      <c r="M62" s="35">
        <v>323</v>
      </c>
      <c r="N62" s="32">
        <f t="shared" si="7"/>
        <v>41.596909207984545</v>
      </c>
      <c r="O62" s="35">
        <f t="shared" si="20"/>
        <v>53</v>
      </c>
      <c r="P62" s="32">
        <f t="shared" si="8"/>
        <v>6.8254990341274953</v>
      </c>
      <c r="Q62" s="35">
        <v>3</v>
      </c>
      <c r="R62" s="32">
        <f t="shared" si="9"/>
        <v>5.6603773584905666</v>
      </c>
      <c r="S62" s="35">
        <v>76</v>
      </c>
      <c r="T62" s="32">
        <f t="shared" si="10"/>
        <v>9.787508048937541</v>
      </c>
      <c r="U62" s="35">
        <v>152.5</v>
      </c>
      <c r="V62" s="32">
        <f t="shared" si="11"/>
        <v>19.639407598197035</v>
      </c>
      <c r="W62" s="35">
        <v>8</v>
      </c>
      <c r="X62" s="32">
        <f t="shared" si="12"/>
        <v>1.0302640051513201</v>
      </c>
      <c r="Y62" s="35">
        <v>53</v>
      </c>
      <c r="Z62" s="32">
        <f t="shared" si="13"/>
        <v>6.8254990341274953</v>
      </c>
      <c r="AA62" s="35">
        <v>2</v>
      </c>
      <c r="AB62" s="32">
        <f t="shared" si="14"/>
        <v>0.25756600128783003</v>
      </c>
      <c r="AC62" s="32">
        <f t="shared" si="15"/>
        <v>3.7735849056603774</v>
      </c>
      <c r="AD62" s="35">
        <v>36</v>
      </c>
      <c r="AE62" s="32">
        <f t="shared" si="16"/>
        <v>4.6361880231809396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1591</v>
      </c>
      <c r="D63" s="35">
        <v>1523</v>
      </c>
      <c r="E63" s="32">
        <f t="shared" si="2"/>
        <v>95.725958516656192</v>
      </c>
      <c r="F63" s="35">
        <v>1551</v>
      </c>
      <c r="G63" s="32">
        <f t="shared" si="3"/>
        <v>101.83847669074196</v>
      </c>
      <c r="H63" s="106">
        <f t="shared" si="0"/>
        <v>1454</v>
      </c>
      <c r="I63" s="32">
        <f t="shared" si="4"/>
        <v>95.469468154957326</v>
      </c>
      <c r="J63" s="32">
        <f t="shared" si="5"/>
        <v>91.38906348208674</v>
      </c>
      <c r="K63" s="35">
        <v>651</v>
      </c>
      <c r="L63" s="32">
        <f t="shared" si="6"/>
        <v>42.744583059750489</v>
      </c>
      <c r="M63" s="35">
        <v>803</v>
      </c>
      <c r="N63" s="32">
        <f t="shared" si="7"/>
        <v>52.72488509520683</v>
      </c>
      <c r="O63" s="35">
        <f t="shared" si="20"/>
        <v>69</v>
      </c>
      <c r="P63" s="32">
        <f t="shared" si="8"/>
        <v>4.5305318450426793</v>
      </c>
      <c r="Q63" s="35">
        <v>45</v>
      </c>
      <c r="R63" s="32">
        <f t="shared" si="9"/>
        <v>65.217391304347828</v>
      </c>
      <c r="S63" s="35">
        <v>187</v>
      </c>
      <c r="T63" s="32">
        <f t="shared" si="10"/>
        <v>12.278397898883782</v>
      </c>
      <c r="U63" s="35">
        <v>214</v>
      </c>
      <c r="V63" s="32">
        <f t="shared" si="11"/>
        <v>14.051214707813525</v>
      </c>
      <c r="W63" s="35">
        <v>59</v>
      </c>
      <c r="X63" s="32">
        <f t="shared" si="12"/>
        <v>3.8739330269205516</v>
      </c>
      <c r="Y63" s="35">
        <v>130</v>
      </c>
      <c r="Z63" s="32">
        <f t="shared" si="13"/>
        <v>8.5357846355876568</v>
      </c>
      <c r="AA63" s="35">
        <v>11</v>
      </c>
      <c r="AB63" s="32">
        <f t="shared" si="14"/>
        <v>0.72225869993434011</v>
      </c>
      <c r="AC63" s="32">
        <f t="shared" si="15"/>
        <v>8.4615384615384617</v>
      </c>
      <c r="AD63" s="35">
        <v>100</v>
      </c>
      <c r="AE63" s="32">
        <f t="shared" si="16"/>
        <v>6.5659881812212744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1972</v>
      </c>
      <c r="D64" s="10">
        <f>SUM(D65:D71)</f>
        <v>1923</v>
      </c>
      <c r="E64" s="43">
        <f>IF(C64=0,0,D64/C64*100)</f>
        <v>97.515212981744426</v>
      </c>
      <c r="F64" s="10">
        <f>SUM(F65:F71)</f>
        <v>1671</v>
      </c>
      <c r="G64" s="43">
        <f>IF(D64=0,0,F64/D64*100)</f>
        <v>86.895475819032768</v>
      </c>
      <c r="H64" s="61">
        <f>SUM(H65:H71)</f>
        <v>1828</v>
      </c>
      <c r="I64" s="43">
        <f>IF(D64=0,0,H64/D64*100)</f>
        <v>95.059802392095676</v>
      </c>
      <c r="J64" s="43">
        <f>IF(C64=0,0,H64/C64*100)</f>
        <v>92.697768762677484</v>
      </c>
      <c r="K64" s="10">
        <f>SUM(K65:K71)</f>
        <v>884</v>
      </c>
      <c r="L64" s="43">
        <f>IF(D64=0,0,K64/D64*100)</f>
        <v>45.969838793551745</v>
      </c>
      <c r="M64" s="10">
        <f>SUM(M65:M71)</f>
        <v>944</v>
      </c>
      <c r="N64" s="43">
        <f>IF(D64=0,0,M64/D64*100)</f>
        <v>49.089963598543939</v>
      </c>
      <c r="O64" s="10">
        <f>SUM(O65:O71)</f>
        <v>95</v>
      </c>
      <c r="P64" s="43">
        <f>IF(D64=0,0,O64/D64*100)</f>
        <v>4.9401976079043157</v>
      </c>
      <c r="Q64" s="10">
        <f>SUM(Q65:Q71)</f>
        <v>31</v>
      </c>
      <c r="R64" s="43">
        <f t="shared" si="9"/>
        <v>32.631578947368425</v>
      </c>
      <c r="S64" s="10">
        <f>SUM(S65:S71)</f>
        <v>238</v>
      </c>
      <c r="T64" s="43">
        <f>IF(D64=0,0,S64/D64*100)</f>
        <v>12.376495059802393</v>
      </c>
      <c r="U64" s="10">
        <f>SUM(U65:U71)</f>
        <v>350</v>
      </c>
      <c r="V64" s="43">
        <f t="shared" si="11"/>
        <v>18.200728029121166</v>
      </c>
      <c r="W64" s="10">
        <f>SUM(W65:W71)</f>
        <v>51</v>
      </c>
      <c r="X64" s="43">
        <f>IF(D64=0,0,W64/D64*100)</f>
        <v>2.6521060842433699</v>
      </c>
      <c r="Y64" s="10">
        <f>SUM(Y65:Y71)</f>
        <v>165</v>
      </c>
      <c r="Z64" s="43">
        <f>IF(D64=0,0,Y64/D64*100)</f>
        <v>8.5803432137285487</v>
      </c>
      <c r="AA64" s="10">
        <f>SUM(AA65:AA71)</f>
        <v>13</v>
      </c>
      <c r="AB64" s="43">
        <f>IF(D64=0,0,AA64/D64*100)</f>
        <v>0.67602704108164324</v>
      </c>
      <c r="AC64" s="43">
        <f>IF(Y64=0,0,AA64/Y64*100)</f>
        <v>7.878787878787878</v>
      </c>
      <c r="AD64" s="10">
        <f>SUM(AD65:AD71)</f>
        <v>146</v>
      </c>
      <c r="AE64" s="43">
        <f t="shared" si="16"/>
        <v>7.5923036921476852</v>
      </c>
      <c r="AF64" s="10">
        <f>SUM(AF65:AF71)</f>
        <v>15</v>
      </c>
      <c r="AG64" s="43">
        <f>IF(D64=0,0,AF64/D64*100)</f>
        <v>0.78003120124804992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70</v>
      </c>
      <c r="D65" s="35">
        <v>70</v>
      </c>
      <c r="E65" s="32">
        <f t="shared" si="2"/>
        <v>100</v>
      </c>
      <c r="F65" s="35">
        <v>47</v>
      </c>
      <c r="G65" s="32">
        <f t="shared" si="3"/>
        <v>67.142857142857139</v>
      </c>
      <c r="H65" s="106">
        <f t="shared" si="0"/>
        <v>69</v>
      </c>
      <c r="I65" s="32">
        <f t="shared" si="4"/>
        <v>98.571428571428584</v>
      </c>
      <c r="J65" s="32">
        <f t="shared" si="5"/>
        <v>98.571428571428584</v>
      </c>
      <c r="K65" s="35">
        <v>19</v>
      </c>
      <c r="L65" s="32">
        <f t="shared" si="6"/>
        <v>27.142857142857142</v>
      </c>
      <c r="M65" s="35">
        <v>50</v>
      </c>
      <c r="N65" s="32">
        <f t="shared" si="7"/>
        <v>71.428571428571431</v>
      </c>
      <c r="O65" s="35">
        <f t="shared" ref="O65:O71" si="21">D65-H65</f>
        <v>1</v>
      </c>
      <c r="P65" s="32">
        <f t="shared" si="8"/>
        <v>1.4285714285714286</v>
      </c>
      <c r="Q65" s="35">
        <v>0</v>
      </c>
      <c r="R65" s="32">
        <f t="shared" si="9"/>
        <v>0</v>
      </c>
      <c r="S65" s="35">
        <v>3</v>
      </c>
      <c r="T65" s="32">
        <f t="shared" si="10"/>
        <v>4.2857142857142856</v>
      </c>
      <c r="U65" s="35">
        <v>7</v>
      </c>
      <c r="V65" s="32">
        <f t="shared" si="11"/>
        <v>10</v>
      </c>
      <c r="W65" s="35">
        <v>0</v>
      </c>
      <c r="X65" s="32">
        <f t="shared" si="12"/>
        <v>0</v>
      </c>
      <c r="Y65" s="35">
        <v>4</v>
      </c>
      <c r="Z65" s="32">
        <f t="shared" si="13"/>
        <v>5.7142857142857144</v>
      </c>
      <c r="AA65" s="35">
        <v>0</v>
      </c>
      <c r="AB65" s="32">
        <f t="shared" si="14"/>
        <v>0</v>
      </c>
      <c r="AC65" s="32">
        <f t="shared" si="15"/>
        <v>0</v>
      </c>
      <c r="AD65" s="35">
        <v>3</v>
      </c>
      <c r="AE65" s="32">
        <f t="shared" si="16"/>
        <v>4.2857142857142856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12</v>
      </c>
      <c r="D66" s="35">
        <v>12</v>
      </c>
      <c r="E66" s="32">
        <f t="shared" si="2"/>
        <v>100</v>
      </c>
      <c r="F66" s="35">
        <v>9</v>
      </c>
      <c r="G66" s="32">
        <f t="shared" si="3"/>
        <v>75</v>
      </c>
      <c r="H66" s="106">
        <f t="shared" si="0"/>
        <v>12</v>
      </c>
      <c r="I66" s="32">
        <f t="shared" si="4"/>
        <v>100</v>
      </c>
      <c r="J66" s="32">
        <f t="shared" si="5"/>
        <v>100</v>
      </c>
      <c r="K66" s="35">
        <v>4</v>
      </c>
      <c r="L66" s="32">
        <f t="shared" si="6"/>
        <v>33.333333333333329</v>
      </c>
      <c r="M66" s="35">
        <v>8</v>
      </c>
      <c r="N66" s="32">
        <f t="shared" si="7"/>
        <v>66.666666666666657</v>
      </c>
      <c r="O66" s="35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3</v>
      </c>
      <c r="T66" s="32">
        <f t="shared" si="10"/>
        <v>25</v>
      </c>
      <c r="U66" s="35">
        <v>1</v>
      </c>
      <c r="V66" s="32">
        <f t="shared" si="11"/>
        <v>8.3333333333333321</v>
      </c>
      <c r="W66" s="35">
        <v>2</v>
      </c>
      <c r="X66" s="32">
        <f t="shared" si="12"/>
        <v>16.666666666666664</v>
      </c>
      <c r="Y66" s="35">
        <v>1</v>
      </c>
      <c r="Z66" s="32">
        <f t="shared" si="13"/>
        <v>8.3333333333333321</v>
      </c>
      <c r="AA66" s="35">
        <v>1</v>
      </c>
      <c r="AB66" s="32">
        <f t="shared" si="14"/>
        <v>8.3333333333333321</v>
      </c>
      <c r="AC66" s="32">
        <f t="shared" si="15"/>
        <v>100</v>
      </c>
      <c r="AD66" s="35">
        <v>1</v>
      </c>
      <c r="AE66" s="32">
        <f t="shared" si="16"/>
        <v>8.3333333333333321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96</v>
      </c>
      <c r="D67" s="35">
        <v>73</v>
      </c>
      <c r="E67" s="32">
        <f t="shared" si="2"/>
        <v>76.041666666666657</v>
      </c>
      <c r="F67" s="35">
        <v>48</v>
      </c>
      <c r="G67" s="32">
        <f t="shared" si="3"/>
        <v>65.753424657534239</v>
      </c>
      <c r="H67" s="106">
        <f t="shared" si="0"/>
        <v>73</v>
      </c>
      <c r="I67" s="32">
        <f t="shared" si="4"/>
        <v>100</v>
      </c>
      <c r="J67" s="32">
        <f t="shared" si="5"/>
        <v>76.041666666666657</v>
      </c>
      <c r="K67" s="35">
        <v>59</v>
      </c>
      <c r="L67" s="32">
        <f t="shared" si="6"/>
        <v>80.821917808219183</v>
      </c>
      <c r="M67" s="35">
        <v>14</v>
      </c>
      <c r="N67" s="32">
        <f t="shared" si="7"/>
        <v>19.17808219178082</v>
      </c>
      <c r="O67" s="35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12</v>
      </c>
      <c r="T67" s="32">
        <f t="shared" si="10"/>
        <v>16.43835616438356</v>
      </c>
      <c r="U67" s="35">
        <v>15</v>
      </c>
      <c r="V67" s="32">
        <f t="shared" si="11"/>
        <v>20.547945205479451</v>
      </c>
      <c r="W67" s="35">
        <v>0</v>
      </c>
      <c r="X67" s="32">
        <f t="shared" si="12"/>
        <v>0</v>
      </c>
      <c r="Y67" s="35">
        <v>5</v>
      </c>
      <c r="Z67" s="32">
        <f t="shared" si="13"/>
        <v>6.8493150684931505</v>
      </c>
      <c r="AA67" s="35">
        <v>0</v>
      </c>
      <c r="AB67" s="32">
        <f t="shared" si="14"/>
        <v>0</v>
      </c>
      <c r="AC67" s="32">
        <f t="shared" si="15"/>
        <v>0</v>
      </c>
      <c r="AD67" s="35">
        <v>2</v>
      </c>
      <c r="AE67" s="32">
        <f t="shared" si="16"/>
        <v>2.7397260273972601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86</v>
      </c>
      <c r="D68" s="35">
        <v>73</v>
      </c>
      <c r="E68" s="32">
        <f t="shared" si="2"/>
        <v>84.883720930232556</v>
      </c>
      <c r="F68" s="35">
        <v>67</v>
      </c>
      <c r="G68" s="32">
        <f t="shared" si="3"/>
        <v>91.780821917808225</v>
      </c>
      <c r="H68" s="106">
        <f t="shared" si="0"/>
        <v>73</v>
      </c>
      <c r="I68" s="32">
        <f t="shared" si="4"/>
        <v>100</v>
      </c>
      <c r="J68" s="32">
        <f t="shared" si="5"/>
        <v>84.883720930232556</v>
      </c>
      <c r="K68" s="35">
        <v>44</v>
      </c>
      <c r="L68" s="32">
        <f t="shared" si="6"/>
        <v>60.273972602739725</v>
      </c>
      <c r="M68" s="35">
        <v>29</v>
      </c>
      <c r="N68" s="32">
        <f t="shared" si="7"/>
        <v>39.726027397260275</v>
      </c>
      <c r="O68" s="35">
        <f t="shared" si="21"/>
        <v>0</v>
      </c>
      <c r="P68" s="32">
        <f t="shared" si="8"/>
        <v>0</v>
      </c>
      <c r="Q68" s="35">
        <v>0</v>
      </c>
      <c r="R68" s="32">
        <f t="shared" si="9"/>
        <v>0</v>
      </c>
      <c r="S68" s="35">
        <v>16</v>
      </c>
      <c r="T68" s="32">
        <f t="shared" si="10"/>
        <v>21.917808219178081</v>
      </c>
      <c r="U68" s="35">
        <v>9</v>
      </c>
      <c r="V68" s="32">
        <f t="shared" si="11"/>
        <v>12.328767123287671</v>
      </c>
      <c r="W68" s="35">
        <v>2</v>
      </c>
      <c r="X68" s="32">
        <f t="shared" si="12"/>
        <v>2.7397260273972601</v>
      </c>
      <c r="Y68" s="35">
        <v>19</v>
      </c>
      <c r="Z68" s="32">
        <f t="shared" si="13"/>
        <v>26.027397260273972</v>
      </c>
      <c r="AA68" s="35">
        <v>1</v>
      </c>
      <c r="AB68" s="32">
        <f t="shared" si="14"/>
        <v>1.3698630136986301</v>
      </c>
      <c r="AC68" s="32">
        <f t="shared" si="15"/>
        <v>5.2631578947368416</v>
      </c>
      <c r="AD68" s="35">
        <v>17</v>
      </c>
      <c r="AE68" s="32">
        <f t="shared" si="16"/>
        <v>23.287671232876711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28</v>
      </c>
      <c r="E69" s="32">
        <f t="shared" si="2"/>
        <v>0</v>
      </c>
      <c r="F69" s="35">
        <v>11</v>
      </c>
      <c r="G69" s="32">
        <f t="shared" si="3"/>
        <v>39.285714285714285</v>
      </c>
      <c r="H69" s="106">
        <f t="shared" si="0"/>
        <v>7</v>
      </c>
      <c r="I69" s="32">
        <f t="shared" si="4"/>
        <v>25</v>
      </c>
      <c r="J69" s="32">
        <f t="shared" si="5"/>
        <v>0</v>
      </c>
      <c r="K69" s="35">
        <v>2</v>
      </c>
      <c r="L69" s="32">
        <f t="shared" si="6"/>
        <v>7.1428571428571423</v>
      </c>
      <c r="M69" s="35">
        <v>5</v>
      </c>
      <c r="N69" s="32">
        <f t="shared" si="7"/>
        <v>17.857142857142858</v>
      </c>
      <c r="O69" s="35">
        <f t="shared" si="21"/>
        <v>21</v>
      </c>
      <c r="P69" s="32">
        <f t="shared" si="8"/>
        <v>75</v>
      </c>
      <c r="Q69" s="35">
        <v>21</v>
      </c>
      <c r="R69" s="32">
        <f t="shared" si="9"/>
        <v>100</v>
      </c>
      <c r="S69" s="35">
        <v>21</v>
      </c>
      <c r="T69" s="32">
        <f t="shared" si="10"/>
        <v>75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2</v>
      </c>
      <c r="D70" s="35">
        <v>2</v>
      </c>
      <c r="E70" s="32">
        <f t="shared" si="2"/>
        <v>100</v>
      </c>
      <c r="F70" s="35">
        <v>2</v>
      </c>
      <c r="G70" s="32">
        <f t="shared" si="3"/>
        <v>100</v>
      </c>
      <c r="H70" s="106">
        <f t="shared" si="0"/>
        <v>2</v>
      </c>
      <c r="I70" s="32">
        <f t="shared" si="4"/>
        <v>100</v>
      </c>
      <c r="J70" s="32">
        <f t="shared" si="5"/>
        <v>100</v>
      </c>
      <c r="K70" s="35">
        <v>1</v>
      </c>
      <c r="L70" s="32">
        <f t="shared" si="6"/>
        <v>50</v>
      </c>
      <c r="M70" s="35">
        <v>1</v>
      </c>
      <c r="N70" s="32">
        <f t="shared" si="7"/>
        <v>50</v>
      </c>
      <c r="O70" s="35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1</v>
      </c>
      <c r="T70" s="32">
        <f t="shared" si="10"/>
        <v>50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1</v>
      </c>
      <c r="Z70" s="32">
        <f t="shared" si="13"/>
        <v>50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1706</v>
      </c>
      <c r="D71" s="35">
        <v>1665</v>
      </c>
      <c r="E71" s="32">
        <f t="shared" si="2"/>
        <v>97.59671746776084</v>
      </c>
      <c r="F71" s="35">
        <v>1487</v>
      </c>
      <c r="G71" s="32">
        <f t="shared" si="3"/>
        <v>89.309309309309299</v>
      </c>
      <c r="H71" s="106">
        <f t="shared" si="0"/>
        <v>1592</v>
      </c>
      <c r="I71" s="32">
        <f t="shared" si="4"/>
        <v>95.61561561561561</v>
      </c>
      <c r="J71" s="32">
        <f t="shared" si="5"/>
        <v>93.317702227432591</v>
      </c>
      <c r="K71" s="35">
        <v>755</v>
      </c>
      <c r="L71" s="32">
        <f t="shared" si="6"/>
        <v>45.345345345345343</v>
      </c>
      <c r="M71" s="35">
        <v>837</v>
      </c>
      <c r="N71" s="32">
        <f t="shared" si="7"/>
        <v>50.270270270270267</v>
      </c>
      <c r="O71" s="35">
        <f t="shared" si="21"/>
        <v>73</v>
      </c>
      <c r="P71" s="32">
        <f t="shared" si="8"/>
        <v>4.3843843843843846</v>
      </c>
      <c r="Q71" s="35">
        <v>10</v>
      </c>
      <c r="R71" s="32">
        <f t="shared" si="9"/>
        <v>13.698630136986301</v>
      </c>
      <c r="S71" s="35">
        <v>182</v>
      </c>
      <c r="T71" s="32">
        <f t="shared" si="10"/>
        <v>10.930930930930931</v>
      </c>
      <c r="U71" s="35">
        <v>318</v>
      </c>
      <c r="V71" s="32">
        <f t="shared" si="11"/>
        <v>19.099099099099099</v>
      </c>
      <c r="W71" s="35">
        <v>47</v>
      </c>
      <c r="X71" s="32">
        <f t="shared" si="12"/>
        <v>2.8228228228228227</v>
      </c>
      <c r="Y71" s="35">
        <v>135</v>
      </c>
      <c r="Z71" s="32">
        <f t="shared" si="13"/>
        <v>8.1081081081081088</v>
      </c>
      <c r="AA71" s="35">
        <v>11</v>
      </c>
      <c r="AB71" s="32">
        <f t="shared" si="14"/>
        <v>0.66066066066066065</v>
      </c>
      <c r="AC71" s="32">
        <f t="shared" si="15"/>
        <v>8.1481481481481488</v>
      </c>
      <c r="AD71" s="35">
        <v>123</v>
      </c>
      <c r="AE71" s="32">
        <f t="shared" si="16"/>
        <v>7.3873873873873865</v>
      </c>
      <c r="AF71" s="35">
        <v>15</v>
      </c>
      <c r="AG71" s="32">
        <f t="shared" si="17"/>
        <v>0.90090090090090091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1830</v>
      </c>
      <c r="D72" s="10">
        <f>SUM(D73:D78)</f>
        <v>1738</v>
      </c>
      <c r="E72" s="43">
        <f t="shared" si="2"/>
        <v>94.972677595628426</v>
      </c>
      <c r="F72" s="10">
        <f>SUM(F73:F78)</f>
        <v>1681</v>
      </c>
      <c r="G72" s="43">
        <f t="shared" si="3"/>
        <v>96.720368239355579</v>
      </c>
      <c r="H72" s="61">
        <f>SUM(H73:H78)</f>
        <v>1649</v>
      </c>
      <c r="I72" s="43">
        <f>IF(D72=0,0,H72/D72*100)</f>
        <v>94.879171461449943</v>
      </c>
      <c r="J72" s="43">
        <f>IF(C72=0,0,H72/C72*100)</f>
        <v>90.10928961748634</v>
      </c>
      <c r="K72" s="10">
        <f>SUM(K73:K78)</f>
        <v>909</v>
      </c>
      <c r="L72" s="43">
        <f t="shared" si="6"/>
        <v>52.30149597238205</v>
      </c>
      <c r="M72" s="10">
        <f>SUM(M73:M78)</f>
        <v>740</v>
      </c>
      <c r="N72" s="43">
        <f>IF(D72=0,0,M72/D72*100)</f>
        <v>42.577675489067893</v>
      </c>
      <c r="O72" s="10">
        <f>SUM(O73:O78)</f>
        <v>89</v>
      </c>
      <c r="P72" s="43">
        <f>IF(D72=0,0,O72/D72*100)</f>
        <v>5.1208285385500574</v>
      </c>
      <c r="Q72" s="10">
        <f>SUM(Q73:Q78)</f>
        <v>13</v>
      </c>
      <c r="R72" s="43">
        <f t="shared" si="9"/>
        <v>14.606741573033707</v>
      </c>
      <c r="S72" s="10">
        <f>SUM(S73:S78)</f>
        <v>140</v>
      </c>
      <c r="T72" s="43">
        <f>IF(D72=0,0,S72/D72*100)</f>
        <v>8.0552359033371701</v>
      </c>
      <c r="U72" s="10">
        <f>SUM(U73:U78)</f>
        <v>185</v>
      </c>
      <c r="V72" s="43">
        <f t="shared" si="11"/>
        <v>10.644418872266973</v>
      </c>
      <c r="W72" s="10">
        <f>SUM(W73:W78)</f>
        <v>73</v>
      </c>
      <c r="X72" s="43">
        <f>IF(D72=0,0,W72/D72*100)</f>
        <v>4.2002301495972381</v>
      </c>
      <c r="Y72" s="10">
        <f>SUM(Y73:Y78)</f>
        <v>227</v>
      </c>
      <c r="Z72" s="43">
        <f>IF(D72=0,0,Y72/D72*100)</f>
        <v>13.060989643268126</v>
      </c>
      <c r="AA72" s="10">
        <f>SUM(AA73:AA78)</f>
        <v>6</v>
      </c>
      <c r="AB72" s="43">
        <f>IF(D72=0,0,AA72/D72*100)</f>
        <v>0.34522439585730724</v>
      </c>
      <c r="AC72" s="43">
        <f>IF(Y72=0,0,AA72/Y72*100)</f>
        <v>2.643171806167401</v>
      </c>
      <c r="AD72" s="10">
        <f>SUM(AD73:AD78)</f>
        <v>198</v>
      </c>
      <c r="AE72" s="43">
        <f t="shared" si="16"/>
        <v>11.39240506329114</v>
      </c>
      <c r="AF72" s="10">
        <f>SUM(AF73:AF78)</f>
        <v>2</v>
      </c>
      <c r="AG72" s="43">
        <f>IF(D72=0,0,AF72/D72*100)</f>
        <v>0.11507479861910241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261</v>
      </c>
      <c r="D73" s="35">
        <v>261</v>
      </c>
      <c r="E73" s="32">
        <f t="shared" si="2"/>
        <v>100</v>
      </c>
      <c r="F73" s="35">
        <v>248</v>
      </c>
      <c r="G73" s="32">
        <f t="shared" si="3"/>
        <v>95.019157088122611</v>
      </c>
      <c r="H73" s="106">
        <f t="shared" si="0"/>
        <v>239</v>
      </c>
      <c r="I73" s="32">
        <f t="shared" si="4"/>
        <v>91.570881226053629</v>
      </c>
      <c r="J73" s="32">
        <f t="shared" si="5"/>
        <v>91.570881226053629</v>
      </c>
      <c r="K73" s="35">
        <v>114</v>
      </c>
      <c r="L73" s="32">
        <f t="shared" si="6"/>
        <v>43.678160919540232</v>
      </c>
      <c r="M73" s="35">
        <v>125</v>
      </c>
      <c r="N73" s="32">
        <f t="shared" si="7"/>
        <v>47.892720306513411</v>
      </c>
      <c r="O73" s="35">
        <f t="shared" ref="O73:O78" si="22">D73-H73</f>
        <v>22</v>
      </c>
      <c r="P73" s="32">
        <f t="shared" si="8"/>
        <v>8.4291187739463602</v>
      </c>
      <c r="Q73" s="35">
        <v>1</v>
      </c>
      <c r="R73" s="32">
        <f t="shared" si="9"/>
        <v>4.5454545454545459</v>
      </c>
      <c r="S73" s="35">
        <v>12</v>
      </c>
      <c r="T73" s="32">
        <f t="shared" si="10"/>
        <v>4.5977011494252871</v>
      </c>
      <c r="U73" s="35">
        <v>37</v>
      </c>
      <c r="V73" s="32">
        <f t="shared" si="11"/>
        <v>14.17624521072797</v>
      </c>
      <c r="W73" s="35">
        <v>0</v>
      </c>
      <c r="X73" s="32">
        <f t="shared" si="12"/>
        <v>0</v>
      </c>
      <c r="Y73" s="35">
        <v>25</v>
      </c>
      <c r="Z73" s="32">
        <f t="shared" si="13"/>
        <v>9.5785440613026829</v>
      </c>
      <c r="AA73" s="35">
        <v>0</v>
      </c>
      <c r="AB73" s="32">
        <f t="shared" si="14"/>
        <v>0</v>
      </c>
      <c r="AC73" s="32">
        <f t="shared" si="15"/>
        <v>0</v>
      </c>
      <c r="AD73" s="35">
        <v>26</v>
      </c>
      <c r="AE73" s="32">
        <f t="shared" si="16"/>
        <v>9.9616858237547881</v>
      </c>
      <c r="AF73" s="35">
        <v>1</v>
      </c>
      <c r="AG73" s="32">
        <f t="shared" si="17"/>
        <v>0.38314176245210724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618.5</v>
      </c>
      <c r="D74" s="35">
        <v>587</v>
      </c>
      <c r="E74" s="32">
        <f t="shared" si="2"/>
        <v>94.90703314470494</v>
      </c>
      <c r="F74" s="35">
        <v>577</v>
      </c>
      <c r="G74" s="32">
        <f t="shared" si="3"/>
        <v>98.296422487223168</v>
      </c>
      <c r="H74" s="106">
        <f t="shared" si="0"/>
        <v>548</v>
      </c>
      <c r="I74" s="32">
        <f t="shared" si="4"/>
        <v>93.35604770017035</v>
      </c>
      <c r="J74" s="32">
        <f t="shared" si="5"/>
        <v>88.601455133387233</v>
      </c>
      <c r="K74" s="35">
        <v>298</v>
      </c>
      <c r="L74" s="32">
        <f t="shared" si="6"/>
        <v>50.76660988074957</v>
      </c>
      <c r="M74" s="35">
        <v>250</v>
      </c>
      <c r="N74" s="32">
        <f t="shared" si="7"/>
        <v>42.58943781942078</v>
      </c>
      <c r="O74" s="35">
        <f t="shared" si="22"/>
        <v>39</v>
      </c>
      <c r="P74" s="32">
        <f t="shared" si="8"/>
        <v>6.6439522998296416</v>
      </c>
      <c r="Q74" s="35">
        <v>5</v>
      </c>
      <c r="R74" s="32">
        <f t="shared" si="9"/>
        <v>12.820512820512819</v>
      </c>
      <c r="S74" s="35">
        <v>38</v>
      </c>
      <c r="T74" s="32">
        <f t="shared" si="10"/>
        <v>6.4735945485519588</v>
      </c>
      <c r="U74" s="35">
        <v>66</v>
      </c>
      <c r="V74" s="32">
        <f t="shared" si="11"/>
        <v>11.243611584327088</v>
      </c>
      <c r="W74" s="35">
        <v>13</v>
      </c>
      <c r="X74" s="32">
        <f t="shared" si="12"/>
        <v>2.2146507666098807</v>
      </c>
      <c r="Y74" s="35">
        <v>87</v>
      </c>
      <c r="Z74" s="32">
        <f t="shared" si="13"/>
        <v>14.821124361158432</v>
      </c>
      <c r="AA74" s="35">
        <v>2</v>
      </c>
      <c r="AB74" s="32">
        <f t="shared" si="14"/>
        <v>0.34071550255536626</v>
      </c>
      <c r="AC74" s="32">
        <f t="shared" si="15"/>
        <v>2.2988505747126435</v>
      </c>
      <c r="AD74" s="35">
        <v>75</v>
      </c>
      <c r="AE74" s="32">
        <f t="shared" si="16"/>
        <v>12.776831345826235</v>
      </c>
      <c r="AF74" s="35">
        <v>1</v>
      </c>
      <c r="AG74" s="32">
        <f t="shared" si="17"/>
        <v>0.17035775127768313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494</v>
      </c>
      <c r="D75" s="35">
        <v>498</v>
      </c>
      <c r="E75" s="32">
        <f t="shared" si="2"/>
        <v>100.8097165991903</v>
      </c>
      <c r="F75" s="35">
        <v>477</v>
      </c>
      <c r="G75" s="32">
        <f t="shared" si="3"/>
        <v>95.783132530120483</v>
      </c>
      <c r="H75" s="106">
        <f t="shared" si="0"/>
        <v>491</v>
      </c>
      <c r="I75" s="32">
        <f t="shared" si="4"/>
        <v>98.594377510040161</v>
      </c>
      <c r="J75" s="32">
        <f t="shared" si="5"/>
        <v>99.392712550607285</v>
      </c>
      <c r="K75" s="35">
        <v>294</v>
      </c>
      <c r="L75" s="32">
        <f t="shared" si="6"/>
        <v>59.036144578313255</v>
      </c>
      <c r="M75" s="35">
        <v>197</v>
      </c>
      <c r="N75" s="32">
        <f t="shared" si="7"/>
        <v>39.558232931726906</v>
      </c>
      <c r="O75" s="35">
        <f t="shared" si="22"/>
        <v>7</v>
      </c>
      <c r="P75" s="32">
        <f t="shared" si="8"/>
        <v>1.4056224899598393</v>
      </c>
      <c r="Q75" s="35">
        <v>5</v>
      </c>
      <c r="R75" s="32">
        <f t="shared" si="9"/>
        <v>71.428571428571431</v>
      </c>
      <c r="S75" s="35">
        <v>54</v>
      </c>
      <c r="T75" s="32">
        <f t="shared" si="10"/>
        <v>10.843373493975903</v>
      </c>
      <c r="U75" s="35">
        <v>32</v>
      </c>
      <c r="V75" s="32">
        <f t="shared" si="11"/>
        <v>6.425702811244979</v>
      </c>
      <c r="W75" s="35">
        <v>36</v>
      </c>
      <c r="X75" s="32">
        <f t="shared" si="12"/>
        <v>7.2289156626506017</v>
      </c>
      <c r="Y75" s="35">
        <v>76</v>
      </c>
      <c r="Z75" s="32">
        <f t="shared" si="13"/>
        <v>15.261044176706829</v>
      </c>
      <c r="AA75" s="35">
        <v>3</v>
      </c>
      <c r="AB75" s="32">
        <f t="shared" si="14"/>
        <v>0.60240963855421692</v>
      </c>
      <c r="AC75" s="32">
        <f t="shared" si="15"/>
        <v>3.9473684210526314</v>
      </c>
      <c r="AD75" s="35">
        <v>58</v>
      </c>
      <c r="AE75" s="32">
        <f t="shared" si="16"/>
        <v>11.646586345381527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365.5</v>
      </c>
      <c r="D76" s="35">
        <v>317</v>
      </c>
      <c r="E76" s="32">
        <f t="shared" si="2"/>
        <v>86.730506155950749</v>
      </c>
      <c r="F76" s="35">
        <v>308</v>
      </c>
      <c r="G76" s="32">
        <f t="shared" si="3"/>
        <v>97.160883280757091</v>
      </c>
      <c r="H76" s="106">
        <f t="shared" si="0"/>
        <v>308</v>
      </c>
      <c r="I76" s="32">
        <f t="shared" si="4"/>
        <v>97.160883280757091</v>
      </c>
      <c r="J76" s="32">
        <f t="shared" si="5"/>
        <v>84.268125854993158</v>
      </c>
      <c r="K76" s="35">
        <v>157</v>
      </c>
      <c r="L76" s="32">
        <f t="shared" si="6"/>
        <v>49.526813880126177</v>
      </c>
      <c r="M76" s="35">
        <v>151</v>
      </c>
      <c r="N76" s="32">
        <f t="shared" si="7"/>
        <v>47.634069400630914</v>
      </c>
      <c r="O76" s="35">
        <f t="shared" si="22"/>
        <v>9</v>
      </c>
      <c r="P76" s="32">
        <f t="shared" si="8"/>
        <v>2.8391167192429023</v>
      </c>
      <c r="Q76" s="35">
        <v>2</v>
      </c>
      <c r="R76" s="32">
        <f t="shared" si="9"/>
        <v>22.222222222222221</v>
      </c>
      <c r="S76" s="35">
        <v>24</v>
      </c>
      <c r="T76" s="32">
        <f t="shared" si="10"/>
        <v>7.5709779179810726</v>
      </c>
      <c r="U76" s="35">
        <v>40</v>
      </c>
      <c r="V76" s="32">
        <f t="shared" si="11"/>
        <v>12.618296529968454</v>
      </c>
      <c r="W76" s="35">
        <v>23</v>
      </c>
      <c r="X76" s="32">
        <f t="shared" si="12"/>
        <v>7.2555205047318623</v>
      </c>
      <c r="Y76" s="35">
        <v>24</v>
      </c>
      <c r="Z76" s="32">
        <f t="shared" si="13"/>
        <v>7.5709779179810726</v>
      </c>
      <c r="AA76" s="35">
        <v>0</v>
      </c>
      <c r="AB76" s="32">
        <f t="shared" si="14"/>
        <v>0</v>
      </c>
      <c r="AC76" s="32">
        <f t="shared" si="15"/>
        <v>0</v>
      </c>
      <c r="AD76" s="35">
        <v>26</v>
      </c>
      <c r="AE76" s="32">
        <f t="shared" si="16"/>
        <v>8.2018927444794958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20</v>
      </c>
      <c r="D77" s="35">
        <v>14</v>
      </c>
      <c r="E77" s="32">
        <f t="shared" si="2"/>
        <v>70</v>
      </c>
      <c r="F77" s="35">
        <v>13</v>
      </c>
      <c r="G77" s="32">
        <f t="shared" si="3"/>
        <v>92.857142857142861</v>
      </c>
      <c r="H77" s="106">
        <f t="shared" si="0"/>
        <v>14</v>
      </c>
      <c r="I77" s="32">
        <f t="shared" si="4"/>
        <v>100</v>
      </c>
      <c r="J77" s="32">
        <f t="shared" si="5"/>
        <v>70</v>
      </c>
      <c r="K77" s="35">
        <v>9</v>
      </c>
      <c r="L77" s="32">
        <f t="shared" si="6"/>
        <v>64.285714285714292</v>
      </c>
      <c r="M77" s="35">
        <v>5</v>
      </c>
      <c r="N77" s="32">
        <f t="shared" si="7"/>
        <v>35.714285714285715</v>
      </c>
      <c r="O77" s="35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1</v>
      </c>
      <c r="T77" s="32">
        <f t="shared" si="10"/>
        <v>7.1428571428571423</v>
      </c>
      <c r="U77" s="35">
        <v>1</v>
      </c>
      <c r="V77" s="32">
        <f t="shared" si="11"/>
        <v>7.1428571428571423</v>
      </c>
      <c r="W77" s="35">
        <v>0</v>
      </c>
      <c r="X77" s="32">
        <f t="shared" si="12"/>
        <v>0</v>
      </c>
      <c r="Y77" s="35">
        <v>7</v>
      </c>
      <c r="Z77" s="32">
        <f t="shared" si="13"/>
        <v>50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6</v>
      </c>
      <c r="AE77" s="32">
        <f t="shared" si="16"/>
        <v>42.857142857142854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71</v>
      </c>
      <c r="D78" s="35">
        <v>61</v>
      </c>
      <c r="E78" s="32">
        <f t="shared" si="2"/>
        <v>85.91549295774648</v>
      </c>
      <c r="F78" s="35">
        <v>58</v>
      </c>
      <c r="G78" s="32">
        <f t="shared" si="3"/>
        <v>95.081967213114751</v>
      </c>
      <c r="H78" s="106">
        <f t="shared" si="0"/>
        <v>49</v>
      </c>
      <c r="I78" s="32">
        <f t="shared" si="4"/>
        <v>80.327868852459019</v>
      </c>
      <c r="J78" s="32">
        <f t="shared" si="5"/>
        <v>69.014084507042256</v>
      </c>
      <c r="K78" s="35">
        <v>37</v>
      </c>
      <c r="L78" s="32">
        <f t="shared" si="6"/>
        <v>60.655737704918032</v>
      </c>
      <c r="M78" s="35">
        <v>12</v>
      </c>
      <c r="N78" s="32">
        <f t="shared" si="7"/>
        <v>19.672131147540984</v>
      </c>
      <c r="O78" s="35">
        <f t="shared" si="22"/>
        <v>12</v>
      </c>
      <c r="P78" s="32">
        <f t="shared" si="8"/>
        <v>19.672131147540984</v>
      </c>
      <c r="Q78" s="35">
        <v>0</v>
      </c>
      <c r="R78" s="32">
        <f t="shared" si="9"/>
        <v>0</v>
      </c>
      <c r="S78" s="35">
        <v>11</v>
      </c>
      <c r="T78" s="32">
        <f t="shared" si="10"/>
        <v>18.032786885245901</v>
      </c>
      <c r="U78" s="35">
        <v>9</v>
      </c>
      <c r="V78" s="32">
        <f t="shared" si="11"/>
        <v>14.754098360655737</v>
      </c>
      <c r="W78" s="35">
        <v>1</v>
      </c>
      <c r="X78" s="32">
        <f t="shared" si="12"/>
        <v>1.639344262295082</v>
      </c>
      <c r="Y78" s="35">
        <v>8</v>
      </c>
      <c r="Z78" s="32">
        <f t="shared" si="13"/>
        <v>13.114754098360656</v>
      </c>
      <c r="AA78" s="35">
        <v>1</v>
      </c>
      <c r="AB78" s="32">
        <f t="shared" si="14"/>
        <v>1.639344262295082</v>
      </c>
      <c r="AC78" s="32">
        <f t="shared" si="15"/>
        <v>12.5</v>
      </c>
      <c r="AD78" s="35">
        <v>7</v>
      </c>
      <c r="AE78" s="32">
        <f t="shared" si="16"/>
        <v>11.475409836065573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3919.25</v>
      </c>
      <c r="D79" s="10">
        <f>SUM(D80:D89)</f>
        <v>3714</v>
      </c>
      <c r="E79" s="43">
        <f>IF(C79=0,0,D79/C79*100)</f>
        <v>94.7630286406838</v>
      </c>
      <c r="F79" s="10">
        <f>SUM(F80:F89)</f>
        <v>3543</v>
      </c>
      <c r="G79" s="43">
        <f>IF(D79=0,0,F79/D79*100)</f>
        <v>95.395799676898221</v>
      </c>
      <c r="H79" s="61">
        <f>SUM(H80:H89)</f>
        <v>3451</v>
      </c>
      <c r="I79" s="43">
        <f>IF(D79=0,0,H79/D79*100)</f>
        <v>92.918686052773296</v>
      </c>
      <c r="J79" s="43">
        <f>IF(C79=0,0,H79/C79*100)</f>
        <v>88.052561076736623</v>
      </c>
      <c r="K79" s="10">
        <f>SUM(K80:K89)</f>
        <v>1683</v>
      </c>
      <c r="L79" s="43">
        <f t="shared" si="6"/>
        <v>45.315024232633277</v>
      </c>
      <c r="M79" s="10">
        <f>SUM(M80:M89)</f>
        <v>1768</v>
      </c>
      <c r="N79" s="43">
        <f>IF(D79=0,0,M79/D79*100)</f>
        <v>47.603661820140012</v>
      </c>
      <c r="O79" s="10">
        <f>SUM(O80:O89)</f>
        <v>263</v>
      </c>
      <c r="P79" s="43">
        <f>IF(D79=0,0,O79/D79*100)</f>
        <v>7.0813139472267101</v>
      </c>
      <c r="Q79" s="10">
        <f>SUM(Q80:Q89)</f>
        <v>22</v>
      </c>
      <c r="R79" s="43">
        <f t="shared" si="9"/>
        <v>8.3650190114068437</v>
      </c>
      <c r="S79" s="10">
        <f>SUM(S80:S89)</f>
        <v>403</v>
      </c>
      <c r="T79" s="43">
        <f>IF(D79=0,0,S79/D79*100)</f>
        <v>10.850834679590736</v>
      </c>
      <c r="U79" s="10">
        <f>SUM(U80:U89)</f>
        <v>465</v>
      </c>
      <c r="V79" s="43">
        <f t="shared" si="11"/>
        <v>12.520193861066236</v>
      </c>
      <c r="W79" s="10">
        <f>SUM(W80:W89)</f>
        <v>200</v>
      </c>
      <c r="X79" s="43">
        <f>IF(D79=0,0,W79/D79*100)</f>
        <v>5.3850296176628971</v>
      </c>
      <c r="Y79" s="10">
        <f>SUM(Y80:Y89)</f>
        <v>377</v>
      </c>
      <c r="Z79" s="43">
        <f>IF(D79=0,0,Y79/D79*100)</f>
        <v>10.150780829294561</v>
      </c>
      <c r="AA79" s="10">
        <f>SUM(AA80:AA89)</f>
        <v>14</v>
      </c>
      <c r="AB79" s="43">
        <f>IF(D79=0,0,AA79/D79*100)</f>
        <v>0.37695207323640278</v>
      </c>
      <c r="AC79" s="43">
        <f>IF(Y79=0,0,AA79/Y79*100)</f>
        <v>3.7135278514588856</v>
      </c>
      <c r="AD79" s="10">
        <f>SUM(AD80:AD89)</f>
        <v>403</v>
      </c>
      <c r="AE79" s="43">
        <f t="shared" si="16"/>
        <v>10.850834679590736</v>
      </c>
      <c r="AF79" s="10">
        <f>SUM(AF80:AF89)</f>
        <v>8</v>
      </c>
      <c r="AG79" s="43">
        <f>IF(D79=0,0,AF79/D79*100)</f>
        <v>0.2154011847065159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60</v>
      </c>
      <c r="D80" s="35">
        <v>59</v>
      </c>
      <c r="E80" s="32">
        <f t="shared" ref="E80:E101" si="23">IF(C80=0,0,D80/C80*100)</f>
        <v>98.333333333333329</v>
      </c>
      <c r="F80" s="35">
        <v>53</v>
      </c>
      <c r="G80" s="32">
        <f t="shared" ref="G80:G101" si="24">IF(D80=0,0,F80/D80*100)</f>
        <v>89.830508474576277</v>
      </c>
      <c r="H80" s="106">
        <f t="shared" ref="H80:H89" si="25">K80+M80</f>
        <v>57</v>
      </c>
      <c r="I80" s="32">
        <f t="shared" ref="I80:I101" si="26">IF(D80=0,0,H80/D80*100)</f>
        <v>96.610169491525426</v>
      </c>
      <c r="J80" s="32">
        <f t="shared" ref="J80:J101" si="27">IF(C80=0,0,H80/C80*100)</f>
        <v>95</v>
      </c>
      <c r="K80" s="35">
        <v>27</v>
      </c>
      <c r="L80" s="32">
        <f t="shared" ref="L80:L101" si="28">IF(D80=0,0,K80/D80*100)</f>
        <v>45.762711864406782</v>
      </c>
      <c r="M80" s="35">
        <v>30</v>
      </c>
      <c r="N80" s="32">
        <f t="shared" ref="N80:N101" si="29">IF(D80=0,0,M80/D80*100)</f>
        <v>50.847457627118644</v>
      </c>
      <c r="O80" s="35">
        <f t="shared" ref="O80:O89" si="30">D80-H80</f>
        <v>2</v>
      </c>
      <c r="P80" s="32">
        <f t="shared" ref="P80:P101" si="31">IF(D80=0,0,O80/D80*100)</f>
        <v>3.3898305084745761</v>
      </c>
      <c r="Q80" s="35">
        <v>1</v>
      </c>
      <c r="R80" s="32">
        <f t="shared" ref="R80:R101" si="32">IF(O80=0,0,Q80/O80*100)</f>
        <v>50</v>
      </c>
      <c r="S80" s="35">
        <v>8</v>
      </c>
      <c r="T80" s="32">
        <f t="shared" ref="T80:T101" si="33">IF(D80=0,0,S80/D80*100)</f>
        <v>13.559322033898304</v>
      </c>
      <c r="U80" s="35">
        <v>11</v>
      </c>
      <c r="V80" s="32">
        <f t="shared" ref="V80:V101" si="34">IF(D80=0,0,U80/D80*100)</f>
        <v>18.64406779661017</v>
      </c>
      <c r="W80" s="35">
        <v>6</v>
      </c>
      <c r="X80" s="32">
        <f t="shared" ref="X80:X101" si="35">IF(D80=0,0,W80/D80*100)</f>
        <v>10.16949152542373</v>
      </c>
      <c r="Y80" s="35">
        <v>1</v>
      </c>
      <c r="Z80" s="32">
        <f t="shared" ref="Z80:Z101" si="36">IF(D80=0,0,Y80/D80*100)</f>
        <v>1.6949152542372881</v>
      </c>
      <c r="AA80" s="35">
        <v>0</v>
      </c>
      <c r="AB80" s="32">
        <f t="shared" ref="AB80:AB101" si="37">IF(D80=0,0,AA80/D80*100)</f>
        <v>0</v>
      </c>
      <c r="AC80" s="32">
        <f t="shared" ref="AC80:AC101" si="38">IF(Y80=0,0,AA80/Y80*100)</f>
        <v>0</v>
      </c>
      <c r="AD80" s="35">
        <v>3</v>
      </c>
      <c r="AE80" s="32">
        <f t="shared" ref="AE80:AE101" si="39">IF(D80=0,0,AD80/D80*100)</f>
        <v>5.0847457627118651</v>
      </c>
      <c r="AF80" s="35">
        <v>0</v>
      </c>
      <c r="AG80" s="32">
        <f t="shared" ref="AG80:AG101" si="40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38</v>
      </c>
      <c r="D81" s="35">
        <v>38</v>
      </c>
      <c r="E81" s="32">
        <f t="shared" si="23"/>
        <v>100</v>
      </c>
      <c r="F81" s="35">
        <v>38</v>
      </c>
      <c r="G81" s="32">
        <f t="shared" si="24"/>
        <v>100</v>
      </c>
      <c r="H81" s="106">
        <f t="shared" si="25"/>
        <v>36</v>
      </c>
      <c r="I81" s="32">
        <f t="shared" si="26"/>
        <v>94.73684210526315</v>
      </c>
      <c r="J81" s="32">
        <f t="shared" si="27"/>
        <v>94.73684210526315</v>
      </c>
      <c r="K81" s="35">
        <v>16</v>
      </c>
      <c r="L81" s="32">
        <f t="shared" si="28"/>
        <v>42.105263157894733</v>
      </c>
      <c r="M81" s="35">
        <v>20</v>
      </c>
      <c r="N81" s="32">
        <f t="shared" si="29"/>
        <v>52.631578947368418</v>
      </c>
      <c r="O81" s="35">
        <f t="shared" si="30"/>
        <v>2</v>
      </c>
      <c r="P81" s="32">
        <f t="shared" si="31"/>
        <v>5.2631578947368416</v>
      </c>
      <c r="Q81" s="35">
        <v>0</v>
      </c>
      <c r="R81" s="32">
        <f t="shared" si="32"/>
        <v>0</v>
      </c>
      <c r="S81" s="35">
        <v>2</v>
      </c>
      <c r="T81" s="32">
        <f t="shared" si="33"/>
        <v>5.2631578947368416</v>
      </c>
      <c r="U81" s="35">
        <v>7</v>
      </c>
      <c r="V81" s="32">
        <f t="shared" si="34"/>
        <v>18.421052631578945</v>
      </c>
      <c r="W81" s="35">
        <v>0</v>
      </c>
      <c r="X81" s="32">
        <f t="shared" si="35"/>
        <v>0</v>
      </c>
      <c r="Y81" s="35">
        <v>0</v>
      </c>
      <c r="Z81" s="32">
        <f t="shared" si="36"/>
        <v>0</v>
      </c>
      <c r="AA81" s="35">
        <v>0</v>
      </c>
      <c r="AB81" s="32">
        <f t="shared" si="37"/>
        <v>0</v>
      </c>
      <c r="AC81" s="32">
        <f t="shared" si="38"/>
        <v>0</v>
      </c>
      <c r="AD81" s="35">
        <v>0</v>
      </c>
      <c r="AE81" s="32">
        <f t="shared" si="39"/>
        <v>0</v>
      </c>
      <c r="AF81" s="35">
        <v>0</v>
      </c>
      <c r="AG81" s="32">
        <f t="shared" si="40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17</v>
      </c>
      <c r="D82" s="35">
        <v>27</v>
      </c>
      <c r="E82" s="32">
        <f t="shared" si="23"/>
        <v>158.8235294117647</v>
      </c>
      <c r="F82" s="35">
        <v>27</v>
      </c>
      <c r="G82" s="32">
        <f t="shared" si="24"/>
        <v>100</v>
      </c>
      <c r="H82" s="106">
        <f t="shared" si="25"/>
        <v>27</v>
      </c>
      <c r="I82" s="32">
        <f t="shared" si="26"/>
        <v>100</v>
      </c>
      <c r="J82" s="32">
        <f t="shared" si="27"/>
        <v>158.8235294117647</v>
      </c>
      <c r="K82" s="35">
        <v>8</v>
      </c>
      <c r="L82" s="32">
        <f t="shared" si="28"/>
        <v>29.629629629629626</v>
      </c>
      <c r="M82" s="35">
        <v>19</v>
      </c>
      <c r="N82" s="32">
        <f t="shared" si="29"/>
        <v>70.370370370370367</v>
      </c>
      <c r="O82" s="35">
        <f t="shared" si="30"/>
        <v>0</v>
      </c>
      <c r="P82" s="32">
        <f t="shared" si="31"/>
        <v>0</v>
      </c>
      <c r="Q82" s="35">
        <v>0</v>
      </c>
      <c r="R82" s="32">
        <f t="shared" si="32"/>
        <v>0</v>
      </c>
      <c r="S82" s="35">
        <v>2</v>
      </c>
      <c r="T82" s="32">
        <f t="shared" si="33"/>
        <v>7.4074074074074066</v>
      </c>
      <c r="U82" s="35">
        <v>8</v>
      </c>
      <c r="V82" s="32">
        <f t="shared" si="34"/>
        <v>29.629629629629626</v>
      </c>
      <c r="W82" s="35">
        <v>0</v>
      </c>
      <c r="X82" s="32">
        <f t="shared" si="35"/>
        <v>0</v>
      </c>
      <c r="Y82" s="35">
        <v>1</v>
      </c>
      <c r="Z82" s="32">
        <f t="shared" si="36"/>
        <v>3.7037037037037033</v>
      </c>
      <c r="AA82" s="35">
        <v>0</v>
      </c>
      <c r="AB82" s="32">
        <f t="shared" si="37"/>
        <v>0</v>
      </c>
      <c r="AC82" s="32">
        <f t="shared" si="38"/>
        <v>0</v>
      </c>
      <c r="AD82" s="35">
        <v>2</v>
      </c>
      <c r="AE82" s="32">
        <f t="shared" si="39"/>
        <v>7.4074074074074066</v>
      </c>
      <c r="AF82" s="35">
        <v>0</v>
      </c>
      <c r="AG82" s="32">
        <f t="shared" si="40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1103</v>
      </c>
      <c r="D83" s="35">
        <v>1050</v>
      </c>
      <c r="E83" s="32">
        <f t="shared" si="23"/>
        <v>95.194922937443337</v>
      </c>
      <c r="F83" s="35">
        <v>994</v>
      </c>
      <c r="G83" s="32">
        <f t="shared" si="24"/>
        <v>94.666666666666671</v>
      </c>
      <c r="H83" s="106">
        <f t="shared" si="25"/>
        <v>974</v>
      </c>
      <c r="I83" s="32">
        <f t="shared" si="26"/>
        <v>92.761904761904759</v>
      </c>
      <c r="J83" s="32">
        <f t="shared" si="27"/>
        <v>88.30462375339981</v>
      </c>
      <c r="K83" s="35">
        <v>425</v>
      </c>
      <c r="L83" s="32">
        <f t="shared" si="28"/>
        <v>40.476190476190474</v>
      </c>
      <c r="M83" s="35">
        <v>549</v>
      </c>
      <c r="N83" s="32">
        <f t="shared" si="29"/>
        <v>52.285714285714292</v>
      </c>
      <c r="O83" s="35">
        <f t="shared" si="30"/>
        <v>76</v>
      </c>
      <c r="P83" s="32">
        <f t="shared" si="31"/>
        <v>7.2380952380952381</v>
      </c>
      <c r="Q83" s="35">
        <v>5</v>
      </c>
      <c r="R83" s="32">
        <f t="shared" si="32"/>
        <v>6.5789473684210522</v>
      </c>
      <c r="S83" s="35">
        <v>74</v>
      </c>
      <c r="T83" s="32">
        <f t="shared" si="33"/>
        <v>7.0476190476190474</v>
      </c>
      <c r="U83" s="35">
        <v>108</v>
      </c>
      <c r="V83" s="32">
        <f t="shared" si="34"/>
        <v>10.285714285714285</v>
      </c>
      <c r="W83" s="35">
        <v>58</v>
      </c>
      <c r="X83" s="32">
        <f t="shared" si="35"/>
        <v>5.5238095238095237</v>
      </c>
      <c r="Y83" s="35">
        <v>130</v>
      </c>
      <c r="Z83" s="32">
        <f t="shared" si="36"/>
        <v>12.380952380952381</v>
      </c>
      <c r="AA83" s="35">
        <v>4</v>
      </c>
      <c r="AB83" s="32">
        <f t="shared" si="37"/>
        <v>0.38095238095238093</v>
      </c>
      <c r="AC83" s="32">
        <f t="shared" si="38"/>
        <v>3.0769230769230771</v>
      </c>
      <c r="AD83" s="35">
        <v>141</v>
      </c>
      <c r="AE83" s="32">
        <f t="shared" si="39"/>
        <v>13.428571428571429</v>
      </c>
      <c r="AF83" s="35">
        <v>0</v>
      </c>
      <c r="AG83" s="32">
        <f t="shared" si="40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641</v>
      </c>
      <c r="D84" s="35">
        <v>604</v>
      </c>
      <c r="E84" s="32">
        <f t="shared" si="23"/>
        <v>94.227769110764427</v>
      </c>
      <c r="F84" s="35">
        <v>593</v>
      </c>
      <c r="G84" s="32">
        <f t="shared" si="24"/>
        <v>98.178807947019862</v>
      </c>
      <c r="H84" s="106">
        <f t="shared" si="25"/>
        <v>541</v>
      </c>
      <c r="I84" s="32">
        <f t="shared" si="26"/>
        <v>89.569536423841058</v>
      </c>
      <c r="J84" s="32">
        <f t="shared" si="27"/>
        <v>84.399375975039007</v>
      </c>
      <c r="K84" s="35">
        <v>273</v>
      </c>
      <c r="L84" s="32">
        <f t="shared" si="28"/>
        <v>45.198675496688736</v>
      </c>
      <c r="M84" s="35">
        <v>268</v>
      </c>
      <c r="N84" s="32">
        <f t="shared" si="29"/>
        <v>44.370860927152314</v>
      </c>
      <c r="O84" s="35">
        <f t="shared" si="30"/>
        <v>63</v>
      </c>
      <c r="P84" s="32">
        <f t="shared" si="31"/>
        <v>10.430463576158941</v>
      </c>
      <c r="Q84" s="35">
        <v>5</v>
      </c>
      <c r="R84" s="32">
        <f t="shared" si="32"/>
        <v>7.9365079365079358</v>
      </c>
      <c r="S84" s="35">
        <v>117</v>
      </c>
      <c r="T84" s="32">
        <f t="shared" si="33"/>
        <v>19.370860927152318</v>
      </c>
      <c r="U84" s="35">
        <v>63</v>
      </c>
      <c r="V84" s="32">
        <f t="shared" si="34"/>
        <v>10.430463576158941</v>
      </c>
      <c r="W84" s="35">
        <v>94</v>
      </c>
      <c r="X84" s="32">
        <f t="shared" si="35"/>
        <v>15.562913907284766</v>
      </c>
      <c r="Y84" s="35">
        <v>60</v>
      </c>
      <c r="Z84" s="32">
        <f t="shared" si="36"/>
        <v>9.9337748344370862</v>
      </c>
      <c r="AA84" s="35">
        <v>5</v>
      </c>
      <c r="AB84" s="32">
        <f t="shared" si="37"/>
        <v>0.82781456953642385</v>
      </c>
      <c r="AC84" s="32">
        <f t="shared" si="38"/>
        <v>8.3333333333333321</v>
      </c>
      <c r="AD84" s="35">
        <v>57</v>
      </c>
      <c r="AE84" s="32">
        <f t="shared" si="39"/>
        <v>9.4370860927152318</v>
      </c>
      <c r="AF84" s="35">
        <v>2</v>
      </c>
      <c r="AG84" s="32">
        <f t="shared" si="40"/>
        <v>0.33112582781456956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253</v>
      </c>
      <c r="D85" s="35">
        <v>246</v>
      </c>
      <c r="E85" s="32">
        <f t="shared" si="23"/>
        <v>97.233201581027672</v>
      </c>
      <c r="F85" s="35">
        <v>239</v>
      </c>
      <c r="G85" s="32">
        <f t="shared" si="24"/>
        <v>97.154471544715449</v>
      </c>
      <c r="H85" s="106">
        <f t="shared" si="25"/>
        <v>243</v>
      </c>
      <c r="I85" s="32">
        <f t="shared" si="26"/>
        <v>98.780487804878049</v>
      </c>
      <c r="J85" s="32">
        <f t="shared" si="27"/>
        <v>96.047430830039531</v>
      </c>
      <c r="K85" s="35">
        <v>169</v>
      </c>
      <c r="L85" s="32">
        <f t="shared" si="28"/>
        <v>68.699186991869922</v>
      </c>
      <c r="M85" s="35">
        <v>74</v>
      </c>
      <c r="N85" s="32">
        <f t="shared" si="29"/>
        <v>30.081300813008134</v>
      </c>
      <c r="O85" s="35">
        <f t="shared" si="30"/>
        <v>3</v>
      </c>
      <c r="P85" s="32">
        <f t="shared" si="31"/>
        <v>1.2195121951219512</v>
      </c>
      <c r="Q85" s="35">
        <v>5</v>
      </c>
      <c r="R85" s="32">
        <f t="shared" si="32"/>
        <v>166.66666666666669</v>
      </c>
      <c r="S85" s="35">
        <v>52</v>
      </c>
      <c r="T85" s="32">
        <f t="shared" si="33"/>
        <v>21.138211382113823</v>
      </c>
      <c r="U85" s="35">
        <v>39</v>
      </c>
      <c r="V85" s="32">
        <f t="shared" si="34"/>
        <v>15.853658536585366</v>
      </c>
      <c r="W85" s="35">
        <v>0</v>
      </c>
      <c r="X85" s="32">
        <f t="shared" si="35"/>
        <v>0</v>
      </c>
      <c r="Y85" s="35">
        <v>28</v>
      </c>
      <c r="Z85" s="32">
        <f t="shared" si="36"/>
        <v>11.38211382113821</v>
      </c>
      <c r="AA85" s="35">
        <v>0</v>
      </c>
      <c r="AB85" s="32">
        <f t="shared" si="37"/>
        <v>0</v>
      </c>
      <c r="AC85" s="32">
        <f t="shared" si="38"/>
        <v>0</v>
      </c>
      <c r="AD85" s="35">
        <v>24</v>
      </c>
      <c r="AE85" s="32">
        <f t="shared" si="39"/>
        <v>9.7560975609756095</v>
      </c>
      <c r="AF85" s="35">
        <v>2</v>
      </c>
      <c r="AG85" s="32">
        <f t="shared" si="40"/>
        <v>0.81300813008130091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209</v>
      </c>
      <c r="D86" s="35">
        <v>198</v>
      </c>
      <c r="E86" s="32">
        <f t="shared" si="23"/>
        <v>94.73684210526315</v>
      </c>
      <c r="F86" s="35">
        <v>194</v>
      </c>
      <c r="G86" s="32">
        <f t="shared" si="24"/>
        <v>97.979797979797979</v>
      </c>
      <c r="H86" s="106">
        <f t="shared" si="25"/>
        <v>194</v>
      </c>
      <c r="I86" s="32">
        <f t="shared" si="26"/>
        <v>97.979797979797979</v>
      </c>
      <c r="J86" s="32">
        <f t="shared" si="27"/>
        <v>92.822966507177028</v>
      </c>
      <c r="K86" s="35">
        <v>98</v>
      </c>
      <c r="L86" s="32">
        <f t="shared" si="28"/>
        <v>49.494949494949495</v>
      </c>
      <c r="M86" s="35">
        <v>96</v>
      </c>
      <c r="N86" s="32">
        <f t="shared" si="29"/>
        <v>48.484848484848484</v>
      </c>
      <c r="O86" s="35">
        <f t="shared" si="30"/>
        <v>4</v>
      </c>
      <c r="P86" s="32">
        <f t="shared" si="31"/>
        <v>2.0202020202020203</v>
      </c>
      <c r="Q86" s="35">
        <v>0</v>
      </c>
      <c r="R86" s="32">
        <f t="shared" si="32"/>
        <v>0</v>
      </c>
      <c r="S86" s="35">
        <v>20</v>
      </c>
      <c r="T86" s="32">
        <f t="shared" si="33"/>
        <v>10.1010101010101</v>
      </c>
      <c r="U86" s="35">
        <v>23</v>
      </c>
      <c r="V86" s="32">
        <f t="shared" si="34"/>
        <v>11.616161616161616</v>
      </c>
      <c r="W86" s="35">
        <v>1</v>
      </c>
      <c r="X86" s="32">
        <f t="shared" si="35"/>
        <v>0.50505050505050508</v>
      </c>
      <c r="Y86" s="35">
        <v>23</v>
      </c>
      <c r="Z86" s="32">
        <f t="shared" si="36"/>
        <v>11.616161616161616</v>
      </c>
      <c r="AA86" s="35">
        <v>0</v>
      </c>
      <c r="AB86" s="32">
        <f t="shared" si="37"/>
        <v>0</v>
      </c>
      <c r="AC86" s="32">
        <f t="shared" si="38"/>
        <v>0</v>
      </c>
      <c r="AD86" s="35">
        <v>35</v>
      </c>
      <c r="AE86" s="32">
        <f t="shared" si="39"/>
        <v>17.676767676767678</v>
      </c>
      <c r="AF86" s="35">
        <v>0</v>
      </c>
      <c r="AG86" s="32">
        <f t="shared" si="40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827</v>
      </c>
      <c r="D87" s="35">
        <v>721</v>
      </c>
      <c r="E87" s="32">
        <f t="shared" si="23"/>
        <v>87.182587666263601</v>
      </c>
      <c r="F87" s="35">
        <v>670</v>
      </c>
      <c r="G87" s="32">
        <f t="shared" si="24"/>
        <v>92.92649098474341</v>
      </c>
      <c r="H87" s="106">
        <f t="shared" si="25"/>
        <v>652</v>
      </c>
      <c r="I87" s="32">
        <f t="shared" si="26"/>
        <v>90.429958391123449</v>
      </c>
      <c r="J87" s="32">
        <f t="shared" si="27"/>
        <v>78.839177750906899</v>
      </c>
      <c r="K87" s="35">
        <v>312</v>
      </c>
      <c r="L87" s="32">
        <f t="shared" si="28"/>
        <v>43.273231622746181</v>
      </c>
      <c r="M87" s="35">
        <v>340</v>
      </c>
      <c r="N87" s="32">
        <f t="shared" si="29"/>
        <v>47.156726768377254</v>
      </c>
      <c r="O87" s="35">
        <f t="shared" si="30"/>
        <v>69</v>
      </c>
      <c r="P87" s="32">
        <f t="shared" si="31"/>
        <v>9.5700416088765596</v>
      </c>
      <c r="Q87" s="35">
        <v>5</v>
      </c>
      <c r="R87" s="32">
        <f t="shared" si="32"/>
        <v>7.2463768115942031</v>
      </c>
      <c r="S87" s="35">
        <v>53</v>
      </c>
      <c r="T87" s="32">
        <f t="shared" si="33"/>
        <v>7.3509015256588066</v>
      </c>
      <c r="U87" s="35">
        <v>87</v>
      </c>
      <c r="V87" s="32">
        <f t="shared" si="34"/>
        <v>12.066574202496533</v>
      </c>
      <c r="W87" s="35">
        <v>15</v>
      </c>
      <c r="X87" s="32">
        <f t="shared" si="35"/>
        <v>2.0804438280166435</v>
      </c>
      <c r="Y87" s="35">
        <v>64</v>
      </c>
      <c r="Z87" s="32">
        <f t="shared" si="36"/>
        <v>8.8765603328710121</v>
      </c>
      <c r="AA87" s="35">
        <v>2</v>
      </c>
      <c r="AB87" s="32">
        <f t="shared" si="37"/>
        <v>0.27739251040221913</v>
      </c>
      <c r="AC87" s="32">
        <f t="shared" si="38"/>
        <v>3.125</v>
      </c>
      <c r="AD87" s="35">
        <v>75</v>
      </c>
      <c r="AE87" s="32">
        <f t="shared" si="39"/>
        <v>10.402219140083217</v>
      </c>
      <c r="AF87" s="35">
        <v>1</v>
      </c>
      <c r="AG87" s="32">
        <f t="shared" si="40"/>
        <v>0.13869625520110956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578</v>
      </c>
      <c r="D88" s="35">
        <v>574</v>
      </c>
      <c r="E88" s="32">
        <f t="shared" si="23"/>
        <v>99.307958477508649</v>
      </c>
      <c r="F88" s="35">
        <v>542</v>
      </c>
      <c r="G88" s="32">
        <f t="shared" si="24"/>
        <v>94.42508710801394</v>
      </c>
      <c r="H88" s="106">
        <f t="shared" si="25"/>
        <v>532</v>
      </c>
      <c r="I88" s="32">
        <f t="shared" si="26"/>
        <v>92.682926829268297</v>
      </c>
      <c r="J88" s="32">
        <f t="shared" si="27"/>
        <v>92.041522491349482</v>
      </c>
      <c r="K88" s="35">
        <v>242</v>
      </c>
      <c r="L88" s="32">
        <f t="shared" si="28"/>
        <v>42.160278745644597</v>
      </c>
      <c r="M88" s="35">
        <v>290</v>
      </c>
      <c r="N88" s="32">
        <f t="shared" si="29"/>
        <v>50.522648083623686</v>
      </c>
      <c r="O88" s="35">
        <f t="shared" si="30"/>
        <v>42</v>
      </c>
      <c r="P88" s="32">
        <f t="shared" si="31"/>
        <v>7.3170731707317067</v>
      </c>
      <c r="Q88" s="35">
        <v>0</v>
      </c>
      <c r="R88" s="32">
        <f t="shared" si="32"/>
        <v>0</v>
      </c>
      <c r="S88" s="35">
        <v>51</v>
      </c>
      <c r="T88" s="32">
        <f t="shared" si="33"/>
        <v>8.8850174216027877</v>
      </c>
      <c r="U88" s="35">
        <v>83</v>
      </c>
      <c r="V88" s="32">
        <f t="shared" si="34"/>
        <v>14.459930313588851</v>
      </c>
      <c r="W88" s="35">
        <v>18</v>
      </c>
      <c r="X88" s="32">
        <f t="shared" si="35"/>
        <v>3.1358885017421603</v>
      </c>
      <c r="Y88" s="35">
        <v>46</v>
      </c>
      <c r="Z88" s="32">
        <f t="shared" si="36"/>
        <v>8.0139372822299642</v>
      </c>
      <c r="AA88" s="35">
        <v>3</v>
      </c>
      <c r="AB88" s="32">
        <f t="shared" si="37"/>
        <v>0.52264808362369342</v>
      </c>
      <c r="AC88" s="32">
        <f t="shared" si="38"/>
        <v>6.5217391304347823</v>
      </c>
      <c r="AD88" s="35">
        <v>57</v>
      </c>
      <c r="AE88" s="32">
        <f t="shared" si="39"/>
        <v>9.9303135888501739</v>
      </c>
      <c r="AF88" s="35">
        <v>3</v>
      </c>
      <c r="AG88" s="32">
        <f t="shared" si="40"/>
        <v>0.52264808362369342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193.25</v>
      </c>
      <c r="D89" s="35">
        <v>197</v>
      </c>
      <c r="E89" s="32">
        <f t="shared" si="23"/>
        <v>101.94049159120311</v>
      </c>
      <c r="F89" s="35">
        <v>193</v>
      </c>
      <c r="G89" s="32">
        <f t="shared" si="24"/>
        <v>97.969543147208128</v>
      </c>
      <c r="H89" s="106">
        <f t="shared" si="25"/>
        <v>195</v>
      </c>
      <c r="I89" s="32">
        <f t="shared" si="26"/>
        <v>98.984771573604064</v>
      </c>
      <c r="J89" s="32">
        <f t="shared" si="27"/>
        <v>100.90556274256144</v>
      </c>
      <c r="K89" s="35">
        <v>113</v>
      </c>
      <c r="L89" s="32">
        <f t="shared" si="28"/>
        <v>57.360406091370564</v>
      </c>
      <c r="M89" s="35">
        <v>82</v>
      </c>
      <c r="N89" s="32">
        <f t="shared" si="29"/>
        <v>41.624365482233507</v>
      </c>
      <c r="O89" s="35">
        <f t="shared" si="30"/>
        <v>2</v>
      </c>
      <c r="P89" s="32">
        <f t="shared" si="31"/>
        <v>1.015228426395939</v>
      </c>
      <c r="Q89" s="35">
        <v>1</v>
      </c>
      <c r="R89" s="32">
        <f t="shared" si="32"/>
        <v>50</v>
      </c>
      <c r="S89" s="35">
        <v>24</v>
      </c>
      <c r="T89" s="32">
        <f t="shared" si="33"/>
        <v>12.18274111675127</v>
      </c>
      <c r="U89" s="35">
        <v>36</v>
      </c>
      <c r="V89" s="32">
        <f t="shared" si="34"/>
        <v>18.274111675126903</v>
      </c>
      <c r="W89" s="35">
        <v>8</v>
      </c>
      <c r="X89" s="32">
        <f t="shared" si="35"/>
        <v>4.0609137055837561</v>
      </c>
      <c r="Y89" s="35">
        <v>24</v>
      </c>
      <c r="Z89" s="32">
        <f t="shared" si="36"/>
        <v>12.18274111675127</v>
      </c>
      <c r="AA89" s="35">
        <v>0</v>
      </c>
      <c r="AB89" s="32">
        <f t="shared" si="37"/>
        <v>0</v>
      </c>
      <c r="AC89" s="32">
        <f t="shared" si="38"/>
        <v>0</v>
      </c>
      <c r="AD89" s="35">
        <v>9</v>
      </c>
      <c r="AE89" s="32">
        <f t="shared" si="39"/>
        <v>4.5685279187817258</v>
      </c>
      <c r="AF89" s="35">
        <v>0</v>
      </c>
      <c r="AG89" s="32">
        <f t="shared" si="40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711</v>
      </c>
      <c r="D90" s="10">
        <f>SUM(D91:D101)</f>
        <v>650</v>
      </c>
      <c r="E90" s="43">
        <f>IF(C90=0,0,D90/C90*100)</f>
        <v>91.420534458509138</v>
      </c>
      <c r="F90" s="10">
        <f>SUM(F91:F101)</f>
        <v>614</v>
      </c>
      <c r="G90" s="43">
        <f>IF(D90=0,0,F90/D90*100)</f>
        <v>94.461538461538467</v>
      </c>
      <c r="H90" s="61">
        <f>SUM(H91:H101)</f>
        <v>620</v>
      </c>
      <c r="I90" s="43">
        <f>IF(D90=0,0,H90/D90*100)</f>
        <v>95.384615384615387</v>
      </c>
      <c r="J90" s="43">
        <f>IF(C90=0,0,H90/C90*100)</f>
        <v>87.201125175808727</v>
      </c>
      <c r="K90" s="10">
        <f>SUM(K91:K101)</f>
        <v>386</v>
      </c>
      <c r="L90" s="43">
        <f t="shared" si="28"/>
        <v>59.38461538461538</v>
      </c>
      <c r="M90" s="10">
        <f>SUM(M91:M101)</f>
        <v>234</v>
      </c>
      <c r="N90" s="43">
        <f>IF(D90=0,0,M90/D90*100)</f>
        <v>36</v>
      </c>
      <c r="O90" s="10">
        <f>SUM(O91:O101)</f>
        <v>30</v>
      </c>
      <c r="P90" s="43">
        <f>IF(D90=0,0,O90/D90*100)</f>
        <v>4.6153846153846159</v>
      </c>
      <c r="Q90" s="10">
        <f>SUM(Q91:Q101)</f>
        <v>1</v>
      </c>
      <c r="R90" s="43">
        <f t="shared" si="32"/>
        <v>3.3333333333333335</v>
      </c>
      <c r="S90" s="10">
        <f>SUM(S91:S101)</f>
        <v>58</v>
      </c>
      <c r="T90" s="43">
        <f>IF(D90=0,0,S90/D90*100)</f>
        <v>8.9230769230769234</v>
      </c>
      <c r="U90" s="10">
        <f>SUM(U91:U101)</f>
        <v>94</v>
      </c>
      <c r="V90" s="43">
        <f t="shared" si="34"/>
        <v>14.461538461538462</v>
      </c>
      <c r="W90" s="10">
        <f>SUM(W91:W101)</f>
        <v>15</v>
      </c>
      <c r="X90" s="43">
        <f>IF(D90=0,0,W90/D90*100)</f>
        <v>2.3076923076923079</v>
      </c>
      <c r="Y90" s="10">
        <f>SUM(Y91:Y101)</f>
        <v>87</v>
      </c>
      <c r="Z90" s="43">
        <f>IF(D90=0,0,Y90/D90*100)</f>
        <v>13.384615384615383</v>
      </c>
      <c r="AA90" s="10">
        <f>SUM(AA91:AA101)</f>
        <v>6</v>
      </c>
      <c r="AB90" s="43">
        <f>IF(D90=0,0,AA90/D90*100)</f>
        <v>0.92307692307692313</v>
      </c>
      <c r="AC90" s="43">
        <f>IF(Y90=0,0,AA90/Y90*100)</f>
        <v>6.8965517241379306</v>
      </c>
      <c r="AD90" s="10">
        <f>SUM(AD91:AD101)</f>
        <v>62</v>
      </c>
      <c r="AE90" s="43">
        <f t="shared" si="39"/>
        <v>9.5384615384615383</v>
      </c>
      <c r="AF90" s="10">
        <f>SUM(AF91:AF101)</f>
        <v>4</v>
      </c>
      <c r="AG90" s="43">
        <f>IF(D90=0,0,AF90/D90*100)</f>
        <v>0.61538461538461542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37</v>
      </c>
      <c r="D91" s="35">
        <v>42</v>
      </c>
      <c r="E91" s="32">
        <f t="shared" si="23"/>
        <v>113.51351351351352</v>
      </c>
      <c r="F91" s="35">
        <v>35</v>
      </c>
      <c r="G91" s="32">
        <f t="shared" si="24"/>
        <v>83.333333333333343</v>
      </c>
      <c r="H91" s="106">
        <f t="shared" ref="H91:H101" si="42">K91+M91</f>
        <v>40</v>
      </c>
      <c r="I91" s="32">
        <f t="shared" si="26"/>
        <v>95.238095238095227</v>
      </c>
      <c r="J91" s="32">
        <f t="shared" si="27"/>
        <v>108.10810810810811</v>
      </c>
      <c r="K91" s="35">
        <v>33</v>
      </c>
      <c r="L91" s="32">
        <f t="shared" si="28"/>
        <v>78.571428571428569</v>
      </c>
      <c r="M91" s="35">
        <v>7</v>
      </c>
      <c r="N91" s="32">
        <f t="shared" si="29"/>
        <v>16.666666666666664</v>
      </c>
      <c r="O91" s="35">
        <f t="shared" ref="O91:O101" si="43">D91-H91</f>
        <v>2</v>
      </c>
      <c r="P91" s="32">
        <f t="shared" si="31"/>
        <v>4.7619047619047619</v>
      </c>
      <c r="Q91" s="35">
        <v>0</v>
      </c>
      <c r="R91" s="32">
        <f t="shared" si="32"/>
        <v>0</v>
      </c>
      <c r="S91" s="35">
        <v>2</v>
      </c>
      <c r="T91" s="32">
        <f t="shared" si="33"/>
        <v>4.7619047619047619</v>
      </c>
      <c r="U91" s="35">
        <v>2</v>
      </c>
      <c r="V91" s="32">
        <f t="shared" si="34"/>
        <v>4.7619047619047619</v>
      </c>
      <c r="W91" s="35">
        <v>0</v>
      </c>
      <c r="X91" s="32">
        <f t="shared" si="35"/>
        <v>0</v>
      </c>
      <c r="Y91" s="35">
        <v>3</v>
      </c>
      <c r="Z91" s="32">
        <f t="shared" si="36"/>
        <v>7.1428571428571423</v>
      </c>
      <c r="AA91" s="35">
        <v>0</v>
      </c>
      <c r="AB91" s="32">
        <f t="shared" si="37"/>
        <v>0</v>
      </c>
      <c r="AC91" s="32">
        <f t="shared" si="38"/>
        <v>0</v>
      </c>
      <c r="AD91" s="35">
        <v>1</v>
      </c>
      <c r="AE91" s="32">
        <f t="shared" si="39"/>
        <v>2.3809523809523809</v>
      </c>
      <c r="AF91" s="35">
        <v>0</v>
      </c>
      <c r="AG91" s="32">
        <f t="shared" si="40"/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79</v>
      </c>
      <c r="D92" s="35">
        <v>80</v>
      </c>
      <c r="E92" s="32">
        <f t="shared" si="23"/>
        <v>101.26582278481013</v>
      </c>
      <c r="F92" s="35">
        <v>75</v>
      </c>
      <c r="G92" s="32">
        <f t="shared" si="24"/>
        <v>93.75</v>
      </c>
      <c r="H92" s="106">
        <f t="shared" si="42"/>
        <v>78</v>
      </c>
      <c r="I92" s="32">
        <f t="shared" si="26"/>
        <v>97.5</v>
      </c>
      <c r="J92" s="32">
        <f t="shared" si="27"/>
        <v>98.734177215189874</v>
      </c>
      <c r="K92" s="35">
        <v>39</v>
      </c>
      <c r="L92" s="32">
        <f t="shared" si="28"/>
        <v>48.75</v>
      </c>
      <c r="M92" s="35">
        <v>39</v>
      </c>
      <c r="N92" s="32">
        <f t="shared" si="29"/>
        <v>48.75</v>
      </c>
      <c r="O92" s="35">
        <f t="shared" si="43"/>
        <v>2</v>
      </c>
      <c r="P92" s="32">
        <f t="shared" si="31"/>
        <v>2.5</v>
      </c>
      <c r="Q92" s="35">
        <v>1</v>
      </c>
      <c r="R92" s="32">
        <f t="shared" si="32"/>
        <v>50</v>
      </c>
      <c r="S92" s="35">
        <v>5</v>
      </c>
      <c r="T92" s="32">
        <f t="shared" si="33"/>
        <v>6.25</v>
      </c>
      <c r="U92" s="35">
        <v>13</v>
      </c>
      <c r="V92" s="32">
        <f t="shared" si="34"/>
        <v>16.25</v>
      </c>
      <c r="W92" s="35">
        <v>4</v>
      </c>
      <c r="X92" s="32">
        <f t="shared" si="35"/>
        <v>5</v>
      </c>
      <c r="Y92" s="35">
        <v>16</v>
      </c>
      <c r="Z92" s="32">
        <f t="shared" si="36"/>
        <v>20</v>
      </c>
      <c r="AA92" s="35">
        <v>1</v>
      </c>
      <c r="AB92" s="32">
        <f t="shared" si="37"/>
        <v>1.25</v>
      </c>
      <c r="AC92" s="32">
        <f t="shared" si="38"/>
        <v>6.25</v>
      </c>
      <c r="AD92" s="35">
        <v>5</v>
      </c>
      <c r="AE92" s="32">
        <f t="shared" si="39"/>
        <v>6.25</v>
      </c>
      <c r="AF92" s="35">
        <v>0</v>
      </c>
      <c r="AG92" s="32">
        <f t="shared" si="40"/>
        <v>0</v>
      </c>
      <c r="AH92" s="42"/>
      <c r="AI92" s="42"/>
    </row>
    <row r="93" spans="1:35" x14ac:dyDescent="0.25">
      <c r="A93" s="93">
        <f t="shared" ref="A93:A101" si="44">A92+1</f>
        <v>77</v>
      </c>
      <c r="B93" s="96" t="s">
        <v>109</v>
      </c>
      <c r="C93" s="34">
        <v>70</v>
      </c>
      <c r="D93" s="35">
        <v>59</v>
      </c>
      <c r="E93" s="32">
        <f t="shared" si="23"/>
        <v>84.285714285714292</v>
      </c>
      <c r="F93" s="35">
        <v>59</v>
      </c>
      <c r="G93" s="32">
        <f t="shared" si="24"/>
        <v>100</v>
      </c>
      <c r="H93" s="106">
        <f t="shared" si="42"/>
        <v>48</v>
      </c>
      <c r="I93" s="32">
        <f t="shared" si="26"/>
        <v>81.355932203389841</v>
      </c>
      <c r="J93" s="32">
        <f t="shared" si="27"/>
        <v>68.571428571428569</v>
      </c>
      <c r="K93" s="35">
        <v>24</v>
      </c>
      <c r="L93" s="32">
        <f t="shared" si="28"/>
        <v>40.677966101694921</v>
      </c>
      <c r="M93" s="35">
        <v>24</v>
      </c>
      <c r="N93" s="32">
        <f t="shared" si="29"/>
        <v>40.677966101694921</v>
      </c>
      <c r="O93" s="35">
        <f t="shared" si="43"/>
        <v>11</v>
      </c>
      <c r="P93" s="32">
        <f t="shared" si="31"/>
        <v>18.64406779661017</v>
      </c>
      <c r="Q93" s="35">
        <v>0</v>
      </c>
      <c r="R93" s="32">
        <f t="shared" si="32"/>
        <v>0</v>
      </c>
      <c r="S93" s="35">
        <v>6</v>
      </c>
      <c r="T93" s="32">
        <f t="shared" si="33"/>
        <v>10.16949152542373</v>
      </c>
      <c r="U93" s="35">
        <v>15</v>
      </c>
      <c r="V93" s="32">
        <f t="shared" si="34"/>
        <v>25.423728813559322</v>
      </c>
      <c r="W93" s="35">
        <v>2</v>
      </c>
      <c r="X93" s="32">
        <f t="shared" si="35"/>
        <v>3.3898305084745761</v>
      </c>
      <c r="Y93" s="35">
        <v>4</v>
      </c>
      <c r="Z93" s="32">
        <f t="shared" si="36"/>
        <v>6.7796610169491522</v>
      </c>
      <c r="AA93" s="35">
        <v>0</v>
      </c>
      <c r="AB93" s="32">
        <f t="shared" si="37"/>
        <v>0</v>
      </c>
      <c r="AC93" s="32">
        <f t="shared" si="38"/>
        <v>0</v>
      </c>
      <c r="AD93" s="35">
        <v>5</v>
      </c>
      <c r="AE93" s="32">
        <f t="shared" si="39"/>
        <v>8.4745762711864394</v>
      </c>
      <c r="AF93" s="35">
        <v>0</v>
      </c>
      <c r="AG93" s="32">
        <f t="shared" si="40"/>
        <v>0</v>
      </c>
      <c r="AH93" s="42"/>
      <c r="AI93" s="42"/>
    </row>
    <row r="94" spans="1:35" x14ac:dyDescent="0.25">
      <c r="A94" s="93">
        <f t="shared" si="44"/>
        <v>78</v>
      </c>
      <c r="B94" s="96" t="s">
        <v>119</v>
      </c>
      <c r="C94" s="34">
        <v>36</v>
      </c>
      <c r="D94" s="35">
        <v>29</v>
      </c>
      <c r="E94" s="32">
        <f t="shared" si="23"/>
        <v>80.555555555555557</v>
      </c>
      <c r="F94" s="35">
        <v>28</v>
      </c>
      <c r="G94" s="32">
        <f t="shared" si="24"/>
        <v>96.551724137931032</v>
      </c>
      <c r="H94" s="106">
        <f t="shared" si="42"/>
        <v>27</v>
      </c>
      <c r="I94" s="32">
        <f t="shared" si="26"/>
        <v>93.103448275862064</v>
      </c>
      <c r="J94" s="32">
        <f t="shared" si="27"/>
        <v>75</v>
      </c>
      <c r="K94" s="35">
        <v>21</v>
      </c>
      <c r="L94" s="32">
        <f t="shared" si="28"/>
        <v>72.41379310344827</v>
      </c>
      <c r="M94" s="35">
        <v>6</v>
      </c>
      <c r="N94" s="32">
        <f t="shared" si="29"/>
        <v>20.689655172413794</v>
      </c>
      <c r="O94" s="35">
        <f t="shared" si="43"/>
        <v>2</v>
      </c>
      <c r="P94" s="32">
        <f t="shared" si="31"/>
        <v>6.8965517241379306</v>
      </c>
      <c r="Q94" s="35">
        <v>0</v>
      </c>
      <c r="R94" s="32">
        <f t="shared" si="32"/>
        <v>0</v>
      </c>
      <c r="S94" s="35">
        <v>5</v>
      </c>
      <c r="T94" s="32">
        <f t="shared" si="33"/>
        <v>17.241379310344829</v>
      </c>
      <c r="U94" s="35">
        <v>5</v>
      </c>
      <c r="V94" s="32">
        <f t="shared" si="34"/>
        <v>17.241379310344829</v>
      </c>
      <c r="W94" s="35">
        <v>0</v>
      </c>
      <c r="X94" s="32">
        <f t="shared" si="35"/>
        <v>0</v>
      </c>
      <c r="Y94" s="35">
        <v>6</v>
      </c>
      <c r="Z94" s="32">
        <f t="shared" si="36"/>
        <v>20.689655172413794</v>
      </c>
      <c r="AA94" s="35">
        <v>0</v>
      </c>
      <c r="AB94" s="32">
        <f t="shared" si="37"/>
        <v>0</v>
      </c>
      <c r="AC94" s="32">
        <f t="shared" si="38"/>
        <v>0</v>
      </c>
      <c r="AD94" s="35">
        <v>4</v>
      </c>
      <c r="AE94" s="32">
        <f t="shared" si="39"/>
        <v>13.793103448275861</v>
      </c>
      <c r="AF94" s="35">
        <v>0</v>
      </c>
      <c r="AG94" s="32">
        <f t="shared" si="40"/>
        <v>0</v>
      </c>
      <c r="AH94" s="42"/>
      <c r="AI94" s="42"/>
    </row>
    <row r="95" spans="1:35" x14ac:dyDescent="0.25">
      <c r="A95" s="93">
        <f t="shared" si="44"/>
        <v>79</v>
      </c>
      <c r="B95" s="96" t="s">
        <v>120</v>
      </c>
      <c r="C95" s="34">
        <v>142</v>
      </c>
      <c r="D95" s="35">
        <v>132</v>
      </c>
      <c r="E95" s="32">
        <f t="shared" si="23"/>
        <v>92.957746478873233</v>
      </c>
      <c r="F95" s="35">
        <v>132</v>
      </c>
      <c r="G95" s="32">
        <f t="shared" si="24"/>
        <v>100</v>
      </c>
      <c r="H95" s="106">
        <f t="shared" si="42"/>
        <v>127</v>
      </c>
      <c r="I95" s="32">
        <f t="shared" si="26"/>
        <v>96.212121212121218</v>
      </c>
      <c r="J95" s="32">
        <f t="shared" si="27"/>
        <v>89.436619718309856</v>
      </c>
      <c r="K95" s="35">
        <v>73</v>
      </c>
      <c r="L95" s="32">
        <f t="shared" si="28"/>
        <v>55.303030303030297</v>
      </c>
      <c r="M95" s="35">
        <v>54</v>
      </c>
      <c r="N95" s="32">
        <f t="shared" si="29"/>
        <v>40.909090909090914</v>
      </c>
      <c r="O95" s="35">
        <f t="shared" si="43"/>
        <v>5</v>
      </c>
      <c r="P95" s="32">
        <f t="shared" si="31"/>
        <v>3.7878787878787881</v>
      </c>
      <c r="Q95" s="35">
        <v>0</v>
      </c>
      <c r="R95" s="32">
        <f t="shared" si="32"/>
        <v>0</v>
      </c>
      <c r="S95" s="35">
        <v>14</v>
      </c>
      <c r="T95" s="32">
        <f t="shared" si="33"/>
        <v>10.606060606060606</v>
      </c>
      <c r="U95" s="35">
        <v>16</v>
      </c>
      <c r="V95" s="32">
        <f t="shared" si="34"/>
        <v>12.121212121212121</v>
      </c>
      <c r="W95" s="35">
        <v>1</v>
      </c>
      <c r="X95" s="32">
        <f t="shared" si="35"/>
        <v>0.75757575757575757</v>
      </c>
      <c r="Y95" s="35">
        <v>20</v>
      </c>
      <c r="Z95" s="32">
        <f t="shared" si="36"/>
        <v>15.151515151515152</v>
      </c>
      <c r="AA95" s="35">
        <v>0</v>
      </c>
      <c r="AB95" s="32">
        <f t="shared" si="37"/>
        <v>0</v>
      </c>
      <c r="AC95" s="32">
        <f t="shared" si="38"/>
        <v>0</v>
      </c>
      <c r="AD95" s="35">
        <v>7</v>
      </c>
      <c r="AE95" s="32">
        <f t="shared" si="39"/>
        <v>5.3030303030303028</v>
      </c>
      <c r="AF95" s="35">
        <v>0</v>
      </c>
      <c r="AG95" s="32">
        <f t="shared" si="40"/>
        <v>0</v>
      </c>
      <c r="AH95" s="42"/>
      <c r="AI95" s="42"/>
    </row>
    <row r="96" spans="1:35" x14ac:dyDescent="0.25">
      <c r="A96" s="93">
        <f t="shared" si="44"/>
        <v>80</v>
      </c>
      <c r="B96" s="96" t="s">
        <v>121</v>
      </c>
      <c r="C96" s="34">
        <v>28</v>
      </c>
      <c r="D96" s="35">
        <v>29</v>
      </c>
      <c r="E96" s="32">
        <f t="shared" si="23"/>
        <v>103.57142857142858</v>
      </c>
      <c r="F96" s="35">
        <v>25</v>
      </c>
      <c r="G96" s="32">
        <f t="shared" si="24"/>
        <v>86.206896551724128</v>
      </c>
      <c r="H96" s="106">
        <f t="shared" si="42"/>
        <v>29</v>
      </c>
      <c r="I96" s="32">
        <f t="shared" si="26"/>
        <v>100</v>
      </c>
      <c r="J96" s="32">
        <f t="shared" si="27"/>
        <v>103.57142857142858</v>
      </c>
      <c r="K96" s="35">
        <v>18</v>
      </c>
      <c r="L96" s="32">
        <f t="shared" si="28"/>
        <v>62.068965517241381</v>
      </c>
      <c r="M96" s="35">
        <v>11</v>
      </c>
      <c r="N96" s="32">
        <f t="shared" si="29"/>
        <v>37.931034482758619</v>
      </c>
      <c r="O96" s="35">
        <f t="shared" si="43"/>
        <v>0</v>
      </c>
      <c r="P96" s="32">
        <f t="shared" si="31"/>
        <v>0</v>
      </c>
      <c r="Q96" s="35">
        <v>0</v>
      </c>
      <c r="R96" s="32">
        <f t="shared" si="32"/>
        <v>0</v>
      </c>
      <c r="S96" s="35">
        <v>0</v>
      </c>
      <c r="T96" s="32">
        <f t="shared" si="33"/>
        <v>0</v>
      </c>
      <c r="U96" s="35">
        <v>4</v>
      </c>
      <c r="V96" s="32">
        <f t="shared" si="34"/>
        <v>13.793103448275861</v>
      </c>
      <c r="W96" s="35">
        <v>0</v>
      </c>
      <c r="X96" s="32">
        <f t="shared" si="35"/>
        <v>0</v>
      </c>
      <c r="Y96" s="35">
        <v>3</v>
      </c>
      <c r="Z96" s="32">
        <f t="shared" si="36"/>
        <v>10.344827586206897</v>
      </c>
      <c r="AA96" s="35">
        <v>1</v>
      </c>
      <c r="AB96" s="32">
        <f t="shared" si="37"/>
        <v>3.4482758620689653</v>
      </c>
      <c r="AC96" s="32">
        <f t="shared" si="38"/>
        <v>33.333333333333329</v>
      </c>
      <c r="AD96" s="35">
        <v>4</v>
      </c>
      <c r="AE96" s="32">
        <f t="shared" si="39"/>
        <v>13.793103448275861</v>
      </c>
      <c r="AF96" s="35">
        <v>4</v>
      </c>
      <c r="AG96" s="32">
        <f t="shared" si="40"/>
        <v>13.793103448275861</v>
      </c>
      <c r="AH96" s="42"/>
      <c r="AI96" s="42"/>
    </row>
    <row r="97" spans="1:35" x14ac:dyDescent="0.25">
      <c r="A97" s="93">
        <f t="shared" si="44"/>
        <v>81</v>
      </c>
      <c r="B97" s="96" t="s">
        <v>122</v>
      </c>
      <c r="C97" s="34">
        <v>209</v>
      </c>
      <c r="D97" s="35">
        <v>181</v>
      </c>
      <c r="E97" s="32">
        <f t="shared" si="23"/>
        <v>86.602870813397132</v>
      </c>
      <c r="F97" s="35">
        <v>165</v>
      </c>
      <c r="G97" s="32">
        <f t="shared" si="24"/>
        <v>91.160220994475139</v>
      </c>
      <c r="H97" s="106">
        <f t="shared" si="42"/>
        <v>178</v>
      </c>
      <c r="I97" s="32">
        <f t="shared" si="26"/>
        <v>98.342541436464089</v>
      </c>
      <c r="J97" s="32">
        <f t="shared" si="27"/>
        <v>85.167464114832541</v>
      </c>
      <c r="K97" s="35">
        <v>112</v>
      </c>
      <c r="L97" s="32">
        <f t="shared" si="28"/>
        <v>61.878453038674031</v>
      </c>
      <c r="M97" s="35">
        <v>66</v>
      </c>
      <c r="N97" s="32">
        <f t="shared" si="29"/>
        <v>36.464088397790057</v>
      </c>
      <c r="O97" s="35">
        <f t="shared" si="43"/>
        <v>3</v>
      </c>
      <c r="P97" s="32">
        <f t="shared" si="31"/>
        <v>1.6574585635359116</v>
      </c>
      <c r="Q97" s="35">
        <v>0</v>
      </c>
      <c r="R97" s="32">
        <f t="shared" si="32"/>
        <v>0</v>
      </c>
      <c r="S97" s="35">
        <v>20</v>
      </c>
      <c r="T97" s="32">
        <f t="shared" si="33"/>
        <v>11.049723756906078</v>
      </c>
      <c r="U97" s="35">
        <v>25</v>
      </c>
      <c r="V97" s="32">
        <f t="shared" si="34"/>
        <v>13.812154696132598</v>
      </c>
      <c r="W97" s="35">
        <v>6</v>
      </c>
      <c r="X97" s="32">
        <f t="shared" si="35"/>
        <v>3.3149171270718232</v>
      </c>
      <c r="Y97" s="35">
        <v>15</v>
      </c>
      <c r="Z97" s="32">
        <f t="shared" si="36"/>
        <v>8.2872928176795568</v>
      </c>
      <c r="AA97" s="35">
        <v>0</v>
      </c>
      <c r="AB97" s="32">
        <f t="shared" si="37"/>
        <v>0</v>
      </c>
      <c r="AC97" s="32">
        <f t="shared" si="38"/>
        <v>0</v>
      </c>
      <c r="AD97" s="35">
        <v>19</v>
      </c>
      <c r="AE97" s="32">
        <f t="shared" si="39"/>
        <v>10.497237569060774</v>
      </c>
      <c r="AF97" s="35">
        <v>0</v>
      </c>
      <c r="AG97" s="32">
        <f t="shared" si="40"/>
        <v>0</v>
      </c>
      <c r="AH97" s="42"/>
      <c r="AI97" s="42"/>
    </row>
    <row r="98" spans="1:35" x14ac:dyDescent="0.25">
      <c r="A98" s="93">
        <f t="shared" si="44"/>
        <v>82</v>
      </c>
      <c r="B98" s="96" t="s">
        <v>123</v>
      </c>
      <c r="C98" s="34">
        <v>14</v>
      </c>
      <c r="D98" s="35">
        <v>10</v>
      </c>
      <c r="E98" s="32">
        <f t="shared" si="23"/>
        <v>71.428571428571431</v>
      </c>
      <c r="F98" s="35">
        <v>10</v>
      </c>
      <c r="G98" s="32">
        <f t="shared" si="24"/>
        <v>100</v>
      </c>
      <c r="H98" s="106">
        <f t="shared" si="42"/>
        <v>10</v>
      </c>
      <c r="I98" s="32">
        <f t="shared" si="26"/>
        <v>100</v>
      </c>
      <c r="J98" s="32">
        <f t="shared" si="27"/>
        <v>71.428571428571431</v>
      </c>
      <c r="K98" s="35">
        <v>9</v>
      </c>
      <c r="L98" s="32">
        <f t="shared" si="28"/>
        <v>90</v>
      </c>
      <c r="M98" s="35">
        <v>1</v>
      </c>
      <c r="N98" s="32">
        <f t="shared" si="29"/>
        <v>10</v>
      </c>
      <c r="O98" s="35">
        <f t="shared" si="43"/>
        <v>0</v>
      </c>
      <c r="P98" s="32">
        <f t="shared" si="31"/>
        <v>0</v>
      </c>
      <c r="Q98" s="35">
        <v>0</v>
      </c>
      <c r="R98" s="32">
        <f t="shared" si="32"/>
        <v>0</v>
      </c>
      <c r="S98" s="35">
        <v>2</v>
      </c>
      <c r="T98" s="32">
        <f t="shared" si="33"/>
        <v>20</v>
      </c>
      <c r="U98" s="35">
        <v>3</v>
      </c>
      <c r="V98" s="32">
        <f t="shared" si="34"/>
        <v>30</v>
      </c>
      <c r="W98" s="35">
        <v>0</v>
      </c>
      <c r="X98" s="32">
        <f t="shared" si="35"/>
        <v>0</v>
      </c>
      <c r="Y98" s="35">
        <v>0</v>
      </c>
      <c r="Z98" s="32">
        <f t="shared" si="36"/>
        <v>0</v>
      </c>
      <c r="AA98" s="35">
        <v>4</v>
      </c>
      <c r="AB98" s="32">
        <f t="shared" si="37"/>
        <v>40</v>
      </c>
      <c r="AC98" s="32">
        <f t="shared" si="38"/>
        <v>0</v>
      </c>
      <c r="AD98" s="35">
        <v>3</v>
      </c>
      <c r="AE98" s="32">
        <f t="shared" si="39"/>
        <v>30</v>
      </c>
      <c r="AF98" s="35">
        <v>0</v>
      </c>
      <c r="AG98" s="32">
        <f t="shared" si="40"/>
        <v>0</v>
      </c>
      <c r="AH98" s="42"/>
      <c r="AI98" s="42"/>
    </row>
    <row r="99" spans="1:35" x14ac:dyDescent="0.25">
      <c r="A99" s="93">
        <f t="shared" si="44"/>
        <v>83</v>
      </c>
      <c r="B99" s="96" t="s">
        <v>124</v>
      </c>
      <c r="C99" s="34">
        <v>52</v>
      </c>
      <c r="D99" s="35">
        <v>50</v>
      </c>
      <c r="E99" s="32">
        <f t="shared" si="23"/>
        <v>96.15384615384616</v>
      </c>
      <c r="F99" s="35">
        <v>50</v>
      </c>
      <c r="G99" s="32">
        <f t="shared" si="24"/>
        <v>100</v>
      </c>
      <c r="H99" s="106">
        <f t="shared" si="42"/>
        <v>49</v>
      </c>
      <c r="I99" s="32">
        <f t="shared" si="26"/>
        <v>98</v>
      </c>
      <c r="J99" s="32">
        <f t="shared" si="27"/>
        <v>94.230769230769226</v>
      </c>
      <c r="K99" s="35">
        <v>40</v>
      </c>
      <c r="L99" s="32">
        <f t="shared" si="28"/>
        <v>80</v>
      </c>
      <c r="M99" s="35">
        <v>9</v>
      </c>
      <c r="N99" s="32">
        <f t="shared" si="29"/>
        <v>18</v>
      </c>
      <c r="O99" s="35">
        <f t="shared" si="43"/>
        <v>1</v>
      </c>
      <c r="P99" s="32">
        <f t="shared" si="31"/>
        <v>2</v>
      </c>
      <c r="Q99" s="35">
        <v>0</v>
      </c>
      <c r="R99" s="32">
        <f t="shared" si="32"/>
        <v>0</v>
      </c>
      <c r="S99" s="35">
        <v>2</v>
      </c>
      <c r="T99" s="32">
        <f t="shared" si="33"/>
        <v>4</v>
      </c>
      <c r="U99" s="35">
        <v>2</v>
      </c>
      <c r="V99" s="32">
        <f t="shared" si="34"/>
        <v>4</v>
      </c>
      <c r="W99" s="35">
        <v>0</v>
      </c>
      <c r="X99" s="32">
        <f t="shared" si="35"/>
        <v>0</v>
      </c>
      <c r="Y99" s="35">
        <v>11</v>
      </c>
      <c r="Z99" s="32">
        <f t="shared" si="36"/>
        <v>22</v>
      </c>
      <c r="AA99" s="35">
        <v>0</v>
      </c>
      <c r="AB99" s="32">
        <f t="shared" si="37"/>
        <v>0</v>
      </c>
      <c r="AC99" s="32">
        <f t="shared" si="38"/>
        <v>0</v>
      </c>
      <c r="AD99" s="35">
        <v>6</v>
      </c>
      <c r="AE99" s="32">
        <f t="shared" si="39"/>
        <v>12</v>
      </c>
      <c r="AF99" s="35">
        <v>0</v>
      </c>
      <c r="AG99" s="32">
        <f t="shared" si="40"/>
        <v>0</v>
      </c>
      <c r="AH99" s="42"/>
      <c r="AI99" s="42"/>
    </row>
    <row r="100" spans="1:35" x14ac:dyDescent="0.25">
      <c r="A100" s="93">
        <f t="shared" si="44"/>
        <v>84</v>
      </c>
      <c r="B100" s="96" t="s">
        <v>125</v>
      </c>
      <c r="C100" s="34">
        <v>19</v>
      </c>
      <c r="D100" s="35">
        <v>17</v>
      </c>
      <c r="E100" s="32">
        <f t="shared" si="23"/>
        <v>89.473684210526315</v>
      </c>
      <c r="F100" s="35">
        <v>17</v>
      </c>
      <c r="G100" s="32">
        <f t="shared" si="24"/>
        <v>100</v>
      </c>
      <c r="H100" s="106">
        <f t="shared" si="42"/>
        <v>17</v>
      </c>
      <c r="I100" s="32">
        <f t="shared" si="26"/>
        <v>100</v>
      </c>
      <c r="J100" s="32">
        <f t="shared" si="27"/>
        <v>89.473684210526315</v>
      </c>
      <c r="K100" s="35">
        <v>10</v>
      </c>
      <c r="L100" s="32">
        <f t="shared" si="28"/>
        <v>58.82352941176471</v>
      </c>
      <c r="M100" s="35">
        <v>7</v>
      </c>
      <c r="N100" s="32">
        <f t="shared" si="29"/>
        <v>41.17647058823529</v>
      </c>
      <c r="O100" s="35">
        <f t="shared" si="43"/>
        <v>0</v>
      </c>
      <c r="P100" s="32">
        <f t="shared" si="31"/>
        <v>0</v>
      </c>
      <c r="Q100" s="35">
        <v>0</v>
      </c>
      <c r="R100" s="32">
        <f t="shared" si="32"/>
        <v>0</v>
      </c>
      <c r="S100" s="35">
        <v>2</v>
      </c>
      <c r="T100" s="32">
        <f t="shared" si="33"/>
        <v>11.76470588235294</v>
      </c>
      <c r="U100" s="35">
        <v>5</v>
      </c>
      <c r="V100" s="32">
        <f t="shared" si="34"/>
        <v>29.411764705882355</v>
      </c>
      <c r="W100" s="35">
        <v>0</v>
      </c>
      <c r="X100" s="32">
        <f t="shared" si="35"/>
        <v>0</v>
      </c>
      <c r="Y100" s="35">
        <v>1</v>
      </c>
      <c r="Z100" s="32">
        <f t="shared" si="36"/>
        <v>5.8823529411764701</v>
      </c>
      <c r="AA100" s="35">
        <v>0</v>
      </c>
      <c r="AB100" s="32">
        <f t="shared" si="37"/>
        <v>0</v>
      </c>
      <c r="AC100" s="32">
        <f t="shared" si="38"/>
        <v>0</v>
      </c>
      <c r="AD100" s="35">
        <v>3</v>
      </c>
      <c r="AE100" s="32">
        <f t="shared" si="39"/>
        <v>17.647058823529413</v>
      </c>
      <c r="AF100" s="35">
        <v>0</v>
      </c>
      <c r="AG100" s="32">
        <f t="shared" si="40"/>
        <v>0</v>
      </c>
      <c r="AH100" s="42"/>
      <c r="AI100" s="42"/>
    </row>
    <row r="101" spans="1:35" x14ac:dyDescent="0.25">
      <c r="A101" s="93">
        <f t="shared" si="44"/>
        <v>85</v>
      </c>
      <c r="B101" s="96" t="s">
        <v>126</v>
      </c>
      <c r="C101" s="34">
        <v>25</v>
      </c>
      <c r="D101" s="35">
        <v>21</v>
      </c>
      <c r="E101" s="32">
        <f t="shared" si="23"/>
        <v>84</v>
      </c>
      <c r="F101" s="35">
        <v>18</v>
      </c>
      <c r="G101" s="32">
        <f t="shared" si="24"/>
        <v>85.714285714285708</v>
      </c>
      <c r="H101" s="106">
        <f t="shared" si="42"/>
        <v>17</v>
      </c>
      <c r="I101" s="32">
        <f t="shared" si="26"/>
        <v>80.952380952380949</v>
      </c>
      <c r="J101" s="32">
        <f t="shared" si="27"/>
        <v>68</v>
      </c>
      <c r="K101" s="35">
        <v>7</v>
      </c>
      <c r="L101" s="32">
        <f t="shared" si="28"/>
        <v>33.333333333333329</v>
      </c>
      <c r="M101" s="35">
        <v>10</v>
      </c>
      <c r="N101" s="32">
        <f t="shared" si="29"/>
        <v>47.619047619047613</v>
      </c>
      <c r="O101" s="35">
        <f t="shared" si="43"/>
        <v>4</v>
      </c>
      <c r="P101" s="32">
        <f t="shared" si="31"/>
        <v>19.047619047619047</v>
      </c>
      <c r="Q101" s="35">
        <v>0</v>
      </c>
      <c r="R101" s="32">
        <f t="shared" si="32"/>
        <v>0</v>
      </c>
      <c r="S101" s="35">
        <v>0</v>
      </c>
      <c r="T101" s="32">
        <f t="shared" si="33"/>
        <v>0</v>
      </c>
      <c r="U101" s="35">
        <v>4</v>
      </c>
      <c r="V101" s="32">
        <f t="shared" si="34"/>
        <v>19.047619047619047</v>
      </c>
      <c r="W101" s="35">
        <v>2</v>
      </c>
      <c r="X101" s="32">
        <f t="shared" si="35"/>
        <v>9.5238095238095237</v>
      </c>
      <c r="Y101" s="35">
        <v>8</v>
      </c>
      <c r="Z101" s="32">
        <f t="shared" si="36"/>
        <v>38.095238095238095</v>
      </c>
      <c r="AA101" s="35">
        <v>0</v>
      </c>
      <c r="AB101" s="32">
        <f t="shared" si="37"/>
        <v>0</v>
      </c>
      <c r="AC101" s="32">
        <f t="shared" si="38"/>
        <v>0</v>
      </c>
      <c r="AD101" s="35">
        <v>5</v>
      </c>
      <c r="AE101" s="32">
        <f t="shared" si="39"/>
        <v>23.809523809523807</v>
      </c>
      <c r="AF101" s="35">
        <v>0</v>
      </c>
      <c r="AG101" s="32">
        <f t="shared" si="40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S5:S6"/>
    <mergeCell ref="T5:T6"/>
    <mergeCell ref="U5:U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112" fitToHeight="2" orientation="landscape" useFirstPageNumber="1" r:id="rId1"/>
  <headerFooter scaleWithDoc="0">
    <oddHeader>&amp;R&amp;P</oddHeader>
    <oddFooter>&amp;R&amp;P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77" activePane="bottomRight" state="frozen"/>
      <selection activeCell="D2" sqref="D2:D6"/>
      <selection pane="topRight" activeCell="D2" sqref="D2:D6"/>
      <selection pane="bottomLeft" activeCell="D2" sqref="D2:D6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205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216" t="s">
        <v>0</v>
      </c>
      <c r="B2" s="183" t="s">
        <v>1</v>
      </c>
      <c r="C2" s="217" t="s">
        <v>2</v>
      </c>
      <c r="D2" s="220" t="s">
        <v>3</v>
      </c>
      <c r="E2" s="217" t="s">
        <v>4</v>
      </c>
      <c r="F2" s="223" t="s">
        <v>9</v>
      </c>
      <c r="G2" s="224"/>
      <c r="H2" s="229" t="s">
        <v>5</v>
      </c>
      <c r="I2" s="230"/>
      <c r="J2" s="230"/>
      <c r="K2" s="230"/>
      <c r="L2" s="230"/>
      <c r="M2" s="230"/>
      <c r="N2" s="231"/>
      <c r="O2" s="273" t="s">
        <v>6</v>
      </c>
      <c r="P2" s="274"/>
      <c r="Q2" s="274"/>
      <c r="R2" s="275"/>
      <c r="S2" s="235" t="s">
        <v>8</v>
      </c>
      <c r="T2" s="236"/>
      <c r="U2" s="236"/>
      <c r="V2" s="237"/>
      <c r="W2" s="223" t="s">
        <v>7</v>
      </c>
      <c r="X2" s="224"/>
      <c r="Y2" s="165" t="s">
        <v>10</v>
      </c>
      <c r="Z2" s="166"/>
      <c r="AA2" s="166"/>
      <c r="AB2" s="166"/>
      <c r="AC2" s="167"/>
      <c r="AD2" s="165" t="s">
        <v>11</v>
      </c>
      <c r="AE2" s="166"/>
      <c r="AF2" s="166"/>
      <c r="AG2" s="167"/>
      <c r="AH2" s="42"/>
      <c r="AI2" s="42"/>
    </row>
    <row r="3" spans="1:35" ht="15" customHeight="1" x14ac:dyDescent="0.25">
      <c r="A3" s="184"/>
      <c r="B3" s="184"/>
      <c r="C3" s="218"/>
      <c r="D3" s="221"/>
      <c r="E3" s="218"/>
      <c r="F3" s="225"/>
      <c r="G3" s="226"/>
      <c r="H3" s="216" t="s">
        <v>12</v>
      </c>
      <c r="I3" s="270" t="s">
        <v>13</v>
      </c>
      <c r="J3" s="270" t="s">
        <v>14</v>
      </c>
      <c r="K3" s="238" t="s">
        <v>15</v>
      </c>
      <c r="L3" s="239"/>
      <c r="M3" s="238" t="s">
        <v>16</v>
      </c>
      <c r="N3" s="239"/>
      <c r="O3" s="276" t="s">
        <v>17</v>
      </c>
      <c r="P3" s="277"/>
      <c r="Q3" s="277"/>
      <c r="R3" s="278"/>
      <c r="S3" s="243" t="s">
        <v>18</v>
      </c>
      <c r="T3" s="244"/>
      <c r="U3" s="223" t="s">
        <v>19</v>
      </c>
      <c r="V3" s="224"/>
      <c r="W3" s="225"/>
      <c r="X3" s="226"/>
      <c r="Y3" s="261" t="s">
        <v>20</v>
      </c>
      <c r="Z3" s="262"/>
      <c r="AA3" s="258" t="s">
        <v>21</v>
      </c>
      <c r="AB3" s="282" t="s">
        <v>22</v>
      </c>
      <c r="AC3" s="191" t="s">
        <v>23</v>
      </c>
      <c r="AD3" s="253" t="s">
        <v>20</v>
      </c>
      <c r="AE3" s="254"/>
      <c r="AF3" s="223" t="s">
        <v>24</v>
      </c>
      <c r="AG3" s="224"/>
      <c r="AH3" s="42"/>
      <c r="AI3" s="42"/>
    </row>
    <row r="4" spans="1:35" ht="80.25" customHeight="1" x14ac:dyDescent="0.25">
      <c r="A4" s="184"/>
      <c r="B4" s="184"/>
      <c r="C4" s="218"/>
      <c r="D4" s="221"/>
      <c r="E4" s="218"/>
      <c r="F4" s="227"/>
      <c r="G4" s="228"/>
      <c r="H4" s="184"/>
      <c r="I4" s="271"/>
      <c r="J4" s="271"/>
      <c r="K4" s="247" t="s">
        <v>25</v>
      </c>
      <c r="L4" s="279" t="s">
        <v>22</v>
      </c>
      <c r="M4" s="247" t="s">
        <v>25</v>
      </c>
      <c r="N4" s="279" t="s">
        <v>22</v>
      </c>
      <c r="O4" s="247" t="s">
        <v>25</v>
      </c>
      <c r="P4" s="279" t="s">
        <v>22</v>
      </c>
      <c r="Q4" s="273" t="s">
        <v>26</v>
      </c>
      <c r="R4" s="275"/>
      <c r="S4" s="245"/>
      <c r="T4" s="246"/>
      <c r="U4" s="227"/>
      <c r="V4" s="228"/>
      <c r="W4" s="227"/>
      <c r="X4" s="228"/>
      <c r="Y4" s="263"/>
      <c r="Z4" s="264"/>
      <c r="AA4" s="259"/>
      <c r="AB4" s="283"/>
      <c r="AC4" s="192"/>
      <c r="AD4" s="255" t="s">
        <v>27</v>
      </c>
      <c r="AE4" s="258" t="s">
        <v>13</v>
      </c>
      <c r="AF4" s="227"/>
      <c r="AG4" s="228"/>
      <c r="AH4" s="42"/>
      <c r="AI4" s="42"/>
    </row>
    <row r="5" spans="1:35" ht="14.45" customHeight="1" x14ac:dyDescent="0.25">
      <c r="A5" s="184"/>
      <c r="B5" s="184"/>
      <c r="C5" s="218"/>
      <c r="D5" s="221"/>
      <c r="E5" s="218"/>
      <c r="F5" s="285" t="s">
        <v>25</v>
      </c>
      <c r="G5" s="279" t="s">
        <v>22</v>
      </c>
      <c r="H5" s="184"/>
      <c r="I5" s="271"/>
      <c r="J5" s="271"/>
      <c r="K5" s="248"/>
      <c r="L5" s="280"/>
      <c r="M5" s="248"/>
      <c r="N5" s="280"/>
      <c r="O5" s="248"/>
      <c r="P5" s="280"/>
      <c r="Q5" s="247" t="s">
        <v>25</v>
      </c>
      <c r="R5" s="191" t="s">
        <v>28</v>
      </c>
      <c r="S5" s="247" t="s">
        <v>25</v>
      </c>
      <c r="T5" s="279" t="s">
        <v>22</v>
      </c>
      <c r="U5" s="247" t="s">
        <v>25</v>
      </c>
      <c r="V5" s="279" t="s">
        <v>22</v>
      </c>
      <c r="W5" s="247" t="s">
        <v>25</v>
      </c>
      <c r="X5" s="279" t="s">
        <v>22</v>
      </c>
      <c r="Y5" s="247" t="s">
        <v>25</v>
      </c>
      <c r="Z5" s="279" t="s">
        <v>22</v>
      </c>
      <c r="AA5" s="259"/>
      <c r="AB5" s="283"/>
      <c r="AC5" s="192"/>
      <c r="AD5" s="256"/>
      <c r="AE5" s="259"/>
      <c r="AF5" s="247" t="s">
        <v>25</v>
      </c>
      <c r="AG5" s="279" t="s">
        <v>22</v>
      </c>
      <c r="AH5" s="42"/>
      <c r="AI5" s="42"/>
    </row>
    <row r="6" spans="1:35" ht="54" customHeight="1" x14ac:dyDescent="0.25">
      <c r="A6" s="185"/>
      <c r="B6" s="185"/>
      <c r="C6" s="219"/>
      <c r="D6" s="222"/>
      <c r="E6" s="219"/>
      <c r="F6" s="286"/>
      <c r="G6" s="281"/>
      <c r="H6" s="185"/>
      <c r="I6" s="272"/>
      <c r="J6" s="272"/>
      <c r="K6" s="249"/>
      <c r="L6" s="281"/>
      <c r="M6" s="249"/>
      <c r="N6" s="281"/>
      <c r="O6" s="249"/>
      <c r="P6" s="281"/>
      <c r="Q6" s="249"/>
      <c r="R6" s="193"/>
      <c r="S6" s="249"/>
      <c r="T6" s="281"/>
      <c r="U6" s="249"/>
      <c r="V6" s="281"/>
      <c r="W6" s="249"/>
      <c r="X6" s="281"/>
      <c r="Y6" s="249"/>
      <c r="Z6" s="281"/>
      <c r="AA6" s="260"/>
      <c r="AB6" s="284"/>
      <c r="AC6" s="193"/>
      <c r="AD6" s="257"/>
      <c r="AE6" s="260"/>
      <c r="AF6" s="249"/>
      <c r="AG6" s="281"/>
      <c r="AH6" s="42"/>
      <c r="AI6" s="42"/>
    </row>
    <row r="7" spans="1:35" ht="14.45" customHeight="1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1378.17</v>
      </c>
      <c r="D8" s="65">
        <f>D9+D21+D40+D55+D72+D79+D90+D64+D102</f>
        <v>1269</v>
      </c>
      <c r="E8" s="62">
        <f>IF(C8=0,0,D8/C8*100)</f>
        <v>92.078626004048843</v>
      </c>
      <c r="F8" s="65">
        <f>F9+F21+F40+F55+F72+F79+F90+F64+F102</f>
        <v>752.5</v>
      </c>
      <c r="G8" s="62">
        <f>IF(D8=0,0,F8/D8*100)</f>
        <v>59.298660362490153</v>
      </c>
      <c r="H8" s="65">
        <f>H9+H21+H40+H55+H72+H79+H90+H64+H102</f>
        <v>1226</v>
      </c>
      <c r="I8" s="62">
        <f>IF(D8=0,0,H8/D8*100)</f>
        <v>96.611505122143413</v>
      </c>
      <c r="J8" s="62">
        <f>IF(C8=0,0,H8/C8*100)</f>
        <v>88.958546478300931</v>
      </c>
      <c r="K8" s="65">
        <f>K9+K21+K40+K55+K72+K79+K90+K64+K102</f>
        <v>928</v>
      </c>
      <c r="L8" s="62">
        <f>IF(D8=0,0,K8/D8*100)</f>
        <v>73.128447596532695</v>
      </c>
      <c r="M8" s="65">
        <f>M9+M21+M40+M55+M72+M79+M90+M64+M102</f>
        <v>298</v>
      </c>
      <c r="N8" s="62">
        <f>IF(D8=0,0,M8/D8*100)</f>
        <v>23.483057525610718</v>
      </c>
      <c r="O8" s="65">
        <f>O9+O21+O40+O55+O72+O79+O90+O64+O102</f>
        <v>43</v>
      </c>
      <c r="P8" s="62">
        <f>IF(D8=0,0,O8/D8*100)</f>
        <v>3.38849487785658</v>
      </c>
      <c r="Q8" s="65">
        <f>Q9+Q21+Q40+Q55+Q72+Q79+Q90+Q64+Q102</f>
        <v>10</v>
      </c>
      <c r="R8" s="62">
        <f>IF(O8=0,0,Q8/O8*100)</f>
        <v>23.255813953488371</v>
      </c>
      <c r="S8" s="65">
        <f>S9+S21+S40+S55+S72+S79+S90+S64+S102</f>
        <v>159.5</v>
      </c>
      <c r="T8" s="62">
        <f>IF(D8=0,0,S8/D8*100)</f>
        <v>12.568951930654057</v>
      </c>
      <c r="U8" s="65">
        <f>U9+U21+U40+U55+U72+U79+U90+U64+U102</f>
        <v>155</v>
      </c>
      <c r="V8" s="62">
        <f>IF(D8=0,0,U8/D8*100)</f>
        <v>12.214342001576044</v>
      </c>
      <c r="W8" s="65">
        <f>W9+W21+W40+W55+W72+W79+W90+W64+W102</f>
        <v>130</v>
      </c>
      <c r="X8" s="62">
        <f>IF(D8=0,0,W8/D8*100)</f>
        <v>10.244286840031521</v>
      </c>
      <c r="Y8" s="65">
        <f>Y9+Y21+Y40+Y55+Y72+Y79+Y90+Y64+Y102</f>
        <v>211</v>
      </c>
      <c r="Z8" s="62">
        <f>IF(D8=0,0,Y8/D8*100)</f>
        <v>16.627265563435774</v>
      </c>
      <c r="AA8" s="65">
        <f>AA9+AA21+AA40+AA55+AA72+AA79+AA90+AA64+AA102</f>
        <v>11</v>
      </c>
      <c r="AB8" s="62">
        <f>IF(D8=0,0,AA8/D8*100)</f>
        <v>0.86682427107959026</v>
      </c>
      <c r="AC8" s="62">
        <f>IF(Y8=0,0,AA8/Y8*100)</f>
        <v>5.2132701421800949</v>
      </c>
      <c r="AD8" s="65">
        <f>AD9+AD21+AD40+AD55+AD72+AD79+AD90+AD64+AD102</f>
        <v>164</v>
      </c>
      <c r="AE8" s="62">
        <f>IF(D8=0,0,AD8/D8*100)</f>
        <v>12.923561859732072</v>
      </c>
      <c r="AF8" s="65">
        <f>AF9+AF21+AF40+AF55+AF72+AF79+AF90+AF64+AF102</f>
        <v>1</v>
      </c>
      <c r="AG8" s="60">
        <f>IF(D8=0,0,AF8/D8*100)</f>
        <v>7.8802206461780933E-2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77</v>
      </c>
      <c r="D9" s="10">
        <f>SUM(D10:D20)</f>
        <v>66</v>
      </c>
      <c r="E9" s="43">
        <f>IF(C9=0,0,D9/C9*100)</f>
        <v>85.714285714285708</v>
      </c>
      <c r="F9" s="10">
        <f>SUM(F10:F20)</f>
        <v>51</v>
      </c>
      <c r="G9" s="43">
        <f>IF(D9=0,0,F9/D9*100)</f>
        <v>77.272727272727266</v>
      </c>
      <c r="H9" s="61">
        <f>SUM(H10:H20)</f>
        <v>65</v>
      </c>
      <c r="I9" s="43">
        <f>IF(D9=0,0,H9/D9*100)</f>
        <v>98.484848484848484</v>
      </c>
      <c r="J9" s="43">
        <f>IF(C9=0,0,H9/C9*100)</f>
        <v>84.415584415584405</v>
      </c>
      <c r="K9" s="10">
        <f>SUM(K10:K20)</f>
        <v>57</v>
      </c>
      <c r="L9" s="43">
        <f>IF(D9=0,0,K9/D9*100)</f>
        <v>86.36363636363636</v>
      </c>
      <c r="M9" s="10">
        <f>SUM(M10:M20)</f>
        <v>8</v>
      </c>
      <c r="N9" s="43">
        <f>IF(D9=0,0,M9/D9*100)</f>
        <v>12.121212121212121</v>
      </c>
      <c r="O9" s="10">
        <f>SUM(O10:O20)</f>
        <v>1</v>
      </c>
      <c r="P9" s="43">
        <f>IF(D9=0,0,O9/D9*100)</f>
        <v>1.5151515151515151</v>
      </c>
      <c r="Q9" s="10">
        <f>SUM(Q10:Q20)</f>
        <v>0</v>
      </c>
      <c r="R9" s="43">
        <f>IF(O9=0,0,Q9/O9*100)</f>
        <v>0</v>
      </c>
      <c r="S9" s="10">
        <f>SUM(S10:S20)</f>
        <v>11</v>
      </c>
      <c r="T9" s="43">
        <f>IF(D9=0,0,S9/D9*100)</f>
        <v>16.666666666666664</v>
      </c>
      <c r="U9" s="10">
        <f>SUM(U10:U20)</f>
        <v>3</v>
      </c>
      <c r="V9" s="43">
        <f>IF(D9=0,0,U9/D9*100)</f>
        <v>4.5454545454545459</v>
      </c>
      <c r="W9" s="10">
        <f>SUM(W10:W20)</f>
        <v>4</v>
      </c>
      <c r="X9" s="43">
        <f>IF(D9=0,0,W9/D9*100)</f>
        <v>6.0606060606060606</v>
      </c>
      <c r="Y9" s="10">
        <f>SUM(Y10:Y20)</f>
        <v>10</v>
      </c>
      <c r="Z9" s="43">
        <f>IF(D9=0,0,Y9/D9*100)</f>
        <v>15.151515151515152</v>
      </c>
      <c r="AA9" s="10">
        <f>SUM(AA10:AA20)</f>
        <v>1</v>
      </c>
      <c r="AB9" s="43">
        <f>IF(D9=0,0,AA9/D9*100)</f>
        <v>1.5151515151515151</v>
      </c>
      <c r="AC9" s="43">
        <f>IF(Y9=0,0,AA9/Y9*100)</f>
        <v>10</v>
      </c>
      <c r="AD9" s="10">
        <f>SUM(AD10:AD20)</f>
        <v>11</v>
      </c>
      <c r="AE9" s="43">
        <f>IF(D9=0,0,AD9/D9*100)</f>
        <v>16.666666666666664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1</v>
      </c>
      <c r="D10" s="35">
        <v>1</v>
      </c>
      <c r="E10" s="32">
        <f>IF(C10=0,0,D10/C10*100)</f>
        <v>100</v>
      </c>
      <c r="F10" s="35">
        <v>1</v>
      </c>
      <c r="G10" s="32">
        <f>IF(D10=0,0,F10/D10*100)</f>
        <v>100</v>
      </c>
      <c r="H10" s="106">
        <f>K10+M10</f>
        <v>1</v>
      </c>
      <c r="I10" s="32">
        <f>IF(D10=0,0,H10/D10*100)</f>
        <v>100</v>
      </c>
      <c r="J10" s="32">
        <f>IF(C10=0,0,H10/C10*100)</f>
        <v>100</v>
      </c>
      <c r="K10" s="35">
        <v>0</v>
      </c>
      <c r="L10" s="32">
        <f>IF(D10=0,0,K10/D10*100)</f>
        <v>0</v>
      </c>
      <c r="M10" s="35">
        <v>1</v>
      </c>
      <c r="N10" s="32">
        <f>IF(D10=0,0,M10/D10*100)</f>
        <v>100</v>
      </c>
      <c r="O10" s="35">
        <f>D10-H10</f>
        <v>0</v>
      </c>
      <c r="P10" s="32">
        <f>IF(D10=0,0,O10/D10*100)</f>
        <v>0</v>
      </c>
      <c r="Q10" s="35">
        <v>0</v>
      </c>
      <c r="R10" s="32">
        <f>IF(O10=0,0,Q10/O10*100)</f>
        <v>0</v>
      </c>
      <c r="S10" s="35">
        <v>0</v>
      </c>
      <c r="T10" s="32">
        <f>IF(D10=0,0,S10/D10*100)</f>
        <v>0</v>
      </c>
      <c r="U10" s="35">
        <v>0</v>
      </c>
      <c r="V10" s="32">
        <f>IF(D10=0,0,U10/D10*100)</f>
        <v>0</v>
      </c>
      <c r="W10" s="35">
        <v>0</v>
      </c>
      <c r="X10" s="32">
        <f>IF(D10=0,0,W10/D10*100)</f>
        <v>0</v>
      </c>
      <c r="Y10" s="35">
        <v>0</v>
      </c>
      <c r="Z10" s="32">
        <f>IF(D10=0,0,Y10/D10*100)</f>
        <v>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0</v>
      </c>
      <c r="AE10" s="32">
        <f>IF(D10=0,0,AD10/D10*100)</f>
        <v>0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4</v>
      </c>
      <c r="D11" s="35">
        <v>3</v>
      </c>
      <c r="E11" s="32">
        <f>IF(C11=0,0,D11/C11*100)</f>
        <v>75</v>
      </c>
      <c r="F11" s="35">
        <v>2</v>
      </c>
      <c r="G11" s="32">
        <f>IF(D11=0,0,F11/D11*100)</f>
        <v>66.666666666666657</v>
      </c>
      <c r="H11" s="106">
        <f t="shared" ref="H11:H78" si="0">K11+M11</f>
        <v>3</v>
      </c>
      <c r="I11" s="32">
        <f>IF(D11=0,0,H11/D11*100)</f>
        <v>100</v>
      </c>
      <c r="J11" s="32">
        <f>IF(C11=0,0,H11/C11*100)</f>
        <v>75</v>
      </c>
      <c r="K11" s="35">
        <v>3</v>
      </c>
      <c r="L11" s="32">
        <f>IF(D11=0,0,K11/D11*100)</f>
        <v>100</v>
      </c>
      <c r="M11" s="35">
        <v>0</v>
      </c>
      <c r="N11" s="32">
        <f>IF(D11=0,0,M11/D11*100)</f>
        <v>0</v>
      </c>
      <c r="O11" s="35">
        <f t="shared" ref="O11:O20" si="1">D11-H11</f>
        <v>0</v>
      </c>
      <c r="P11" s="32">
        <f>IF(D11=0,0,O11/D11*100)</f>
        <v>0</v>
      </c>
      <c r="Q11" s="35">
        <v>0</v>
      </c>
      <c r="R11" s="32">
        <f>IF(O11=0,0,Q11/O11*100)</f>
        <v>0</v>
      </c>
      <c r="S11" s="35">
        <v>1</v>
      </c>
      <c r="T11" s="32">
        <f>IF(D11=0,0,S11/D11*100)</f>
        <v>33.333333333333329</v>
      </c>
      <c r="U11" s="35">
        <v>0</v>
      </c>
      <c r="V11" s="32">
        <f>IF(D11=0,0,U11/D11*100)</f>
        <v>0</v>
      </c>
      <c r="W11" s="35">
        <v>0</v>
      </c>
      <c r="X11" s="32">
        <f>IF(D11=0,0,W11/D11*100)</f>
        <v>0</v>
      </c>
      <c r="Y11" s="35">
        <v>1</v>
      </c>
      <c r="Z11" s="32">
        <f>IF(D11=0,0,Y11/D11*100)</f>
        <v>33.333333333333329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1</v>
      </c>
      <c r="AE11" s="32">
        <f>IF(D11=0,0,AD11/D11*100)</f>
        <v>33.333333333333329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2</v>
      </c>
      <c r="D12" s="35">
        <v>2</v>
      </c>
      <c r="E12" s="32">
        <f t="shared" ref="E12:E78" si="2">IF(C12=0,0,D12/C12*100)</f>
        <v>100</v>
      </c>
      <c r="F12" s="35">
        <v>2</v>
      </c>
      <c r="G12" s="32">
        <f t="shared" ref="G12:G78" si="3">IF(D12=0,0,F12/D12*100)</f>
        <v>100</v>
      </c>
      <c r="H12" s="106">
        <f t="shared" si="0"/>
        <v>2</v>
      </c>
      <c r="I12" s="32">
        <f t="shared" ref="I12:I78" si="4">IF(D12=0,0,H12/D12*100)</f>
        <v>100</v>
      </c>
      <c r="J12" s="32">
        <f t="shared" ref="J12:J78" si="5">IF(C12=0,0,H12/C12*100)</f>
        <v>100</v>
      </c>
      <c r="K12" s="35">
        <v>1</v>
      </c>
      <c r="L12" s="32">
        <f t="shared" ref="L12:L79" si="6">IF(D12=0,0,K12/D12*100)</f>
        <v>50</v>
      </c>
      <c r="M12" s="35">
        <v>1</v>
      </c>
      <c r="N12" s="32">
        <f t="shared" ref="N12:N78" si="7">IF(D12=0,0,M12/D12*100)</f>
        <v>50</v>
      </c>
      <c r="O12" s="35">
        <f t="shared" si="1"/>
        <v>0</v>
      </c>
      <c r="P12" s="32">
        <f t="shared" ref="P12:P78" si="8">IF(D12=0,0,O12/D12*100)</f>
        <v>0</v>
      </c>
      <c r="Q12" s="35">
        <v>0</v>
      </c>
      <c r="R12" s="32">
        <f t="shared" ref="R12:R79" si="9">IF(O12=0,0,Q12/O12*100)</f>
        <v>0</v>
      </c>
      <c r="S12" s="35">
        <v>1</v>
      </c>
      <c r="T12" s="32">
        <f t="shared" ref="T12:T78" si="10">IF(D12=0,0,S12/D12*100)</f>
        <v>50</v>
      </c>
      <c r="U12" s="35">
        <v>0</v>
      </c>
      <c r="V12" s="32">
        <f t="shared" ref="V12:V79" si="11">IF(D12=0,0,U12/D12*100)</f>
        <v>0</v>
      </c>
      <c r="W12" s="35">
        <v>1</v>
      </c>
      <c r="X12" s="32">
        <f t="shared" ref="X12:X78" si="12">IF(D12=0,0,W12/D12*100)</f>
        <v>50</v>
      </c>
      <c r="Y12" s="35">
        <v>0</v>
      </c>
      <c r="Z12" s="32">
        <f t="shared" ref="Z12:Z78" si="13">IF(D12=0,0,Y12/D12*100)</f>
        <v>0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0</v>
      </c>
      <c r="AE12" s="32">
        <f t="shared" ref="AE12:AE79" si="16">IF(D12=0,0,AD12/D12*100)</f>
        <v>0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13</v>
      </c>
      <c r="D13" s="35">
        <v>8</v>
      </c>
      <c r="E13" s="32">
        <f t="shared" si="2"/>
        <v>61.53846153846154</v>
      </c>
      <c r="F13" s="35">
        <v>5</v>
      </c>
      <c r="G13" s="32">
        <f t="shared" si="3"/>
        <v>62.5</v>
      </c>
      <c r="H13" s="106">
        <f t="shared" si="0"/>
        <v>8</v>
      </c>
      <c r="I13" s="32">
        <f t="shared" si="4"/>
        <v>100</v>
      </c>
      <c r="J13" s="32">
        <f t="shared" si="5"/>
        <v>61.53846153846154</v>
      </c>
      <c r="K13" s="35">
        <v>6</v>
      </c>
      <c r="L13" s="32">
        <f t="shared" si="6"/>
        <v>75</v>
      </c>
      <c r="M13" s="35">
        <v>2</v>
      </c>
      <c r="N13" s="32">
        <f t="shared" si="7"/>
        <v>25</v>
      </c>
      <c r="O13" s="35">
        <f t="shared" si="1"/>
        <v>0</v>
      </c>
      <c r="P13" s="32">
        <f t="shared" si="8"/>
        <v>0</v>
      </c>
      <c r="Q13" s="35">
        <v>0</v>
      </c>
      <c r="R13" s="32">
        <f t="shared" si="9"/>
        <v>0</v>
      </c>
      <c r="S13" s="35">
        <v>1</v>
      </c>
      <c r="T13" s="32">
        <f t="shared" si="10"/>
        <v>12.5</v>
      </c>
      <c r="U13" s="35">
        <v>0</v>
      </c>
      <c r="V13" s="32">
        <f t="shared" si="11"/>
        <v>0</v>
      </c>
      <c r="W13" s="35">
        <v>1</v>
      </c>
      <c r="X13" s="32">
        <f t="shared" si="12"/>
        <v>12.5</v>
      </c>
      <c r="Y13" s="35">
        <v>0</v>
      </c>
      <c r="Z13" s="32">
        <f t="shared" si="13"/>
        <v>0</v>
      </c>
      <c r="AA13" s="35">
        <v>0</v>
      </c>
      <c r="AB13" s="32">
        <f t="shared" si="14"/>
        <v>0</v>
      </c>
      <c r="AC13" s="32">
        <f t="shared" si="15"/>
        <v>0</v>
      </c>
      <c r="AD13" s="35">
        <v>2</v>
      </c>
      <c r="AE13" s="32">
        <f t="shared" si="16"/>
        <v>25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7</v>
      </c>
      <c r="D14" s="35">
        <v>8</v>
      </c>
      <c r="E14" s="32">
        <f t="shared" si="2"/>
        <v>114.28571428571428</v>
      </c>
      <c r="F14" s="35">
        <v>7</v>
      </c>
      <c r="G14" s="32">
        <f t="shared" si="3"/>
        <v>87.5</v>
      </c>
      <c r="H14" s="106">
        <f t="shared" si="0"/>
        <v>8</v>
      </c>
      <c r="I14" s="32">
        <f t="shared" si="4"/>
        <v>100</v>
      </c>
      <c r="J14" s="32">
        <f t="shared" si="5"/>
        <v>114.28571428571428</v>
      </c>
      <c r="K14" s="35">
        <v>6</v>
      </c>
      <c r="L14" s="32">
        <f t="shared" si="6"/>
        <v>75</v>
      </c>
      <c r="M14" s="35">
        <v>2</v>
      </c>
      <c r="N14" s="32">
        <f t="shared" si="7"/>
        <v>25</v>
      </c>
      <c r="O14" s="35">
        <f t="shared" si="1"/>
        <v>0</v>
      </c>
      <c r="P14" s="32">
        <f t="shared" si="8"/>
        <v>0</v>
      </c>
      <c r="Q14" s="35">
        <v>0</v>
      </c>
      <c r="R14" s="32">
        <f t="shared" si="9"/>
        <v>0</v>
      </c>
      <c r="S14" s="35">
        <v>2</v>
      </c>
      <c r="T14" s="32">
        <f t="shared" si="10"/>
        <v>25</v>
      </c>
      <c r="U14" s="35">
        <v>0</v>
      </c>
      <c r="V14" s="32">
        <f t="shared" si="11"/>
        <v>0</v>
      </c>
      <c r="W14" s="35">
        <v>1</v>
      </c>
      <c r="X14" s="32">
        <f t="shared" si="12"/>
        <v>12.5</v>
      </c>
      <c r="Y14" s="35">
        <v>1</v>
      </c>
      <c r="Z14" s="32">
        <f t="shared" si="13"/>
        <v>12.5</v>
      </c>
      <c r="AA14" s="35">
        <v>0</v>
      </c>
      <c r="AB14" s="32">
        <f t="shared" si="14"/>
        <v>0</v>
      </c>
      <c r="AC14" s="32">
        <f t="shared" si="15"/>
        <v>0</v>
      </c>
      <c r="AD14" s="35">
        <v>1</v>
      </c>
      <c r="AE14" s="32">
        <f t="shared" si="16"/>
        <v>12.5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37</v>
      </c>
      <c r="D15" s="35">
        <v>31</v>
      </c>
      <c r="E15" s="32">
        <f t="shared" si="2"/>
        <v>83.78378378378379</v>
      </c>
      <c r="F15" s="35">
        <v>23</v>
      </c>
      <c r="G15" s="32">
        <f t="shared" si="3"/>
        <v>74.193548387096769</v>
      </c>
      <c r="H15" s="106">
        <f t="shared" si="0"/>
        <v>30</v>
      </c>
      <c r="I15" s="32">
        <f t="shared" si="4"/>
        <v>96.774193548387103</v>
      </c>
      <c r="J15" s="32">
        <f t="shared" si="5"/>
        <v>81.081081081081081</v>
      </c>
      <c r="K15" s="35">
        <v>28</v>
      </c>
      <c r="L15" s="32">
        <f t="shared" si="6"/>
        <v>90.322580645161281</v>
      </c>
      <c r="M15" s="35">
        <v>2</v>
      </c>
      <c r="N15" s="32">
        <f t="shared" si="7"/>
        <v>6.4516129032258061</v>
      </c>
      <c r="O15" s="35">
        <f t="shared" si="1"/>
        <v>1</v>
      </c>
      <c r="P15" s="32">
        <f t="shared" si="8"/>
        <v>3.225806451612903</v>
      </c>
      <c r="Q15" s="35">
        <v>0</v>
      </c>
      <c r="R15" s="32">
        <f t="shared" si="9"/>
        <v>0</v>
      </c>
      <c r="S15" s="35">
        <v>5</v>
      </c>
      <c r="T15" s="32">
        <f t="shared" si="10"/>
        <v>16.129032258064516</v>
      </c>
      <c r="U15" s="35">
        <v>2</v>
      </c>
      <c r="V15" s="32">
        <f t="shared" si="11"/>
        <v>6.4516129032258061</v>
      </c>
      <c r="W15" s="35">
        <v>0</v>
      </c>
      <c r="X15" s="32">
        <f t="shared" si="12"/>
        <v>0</v>
      </c>
      <c r="Y15" s="35">
        <v>7</v>
      </c>
      <c r="Z15" s="32">
        <f t="shared" si="13"/>
        <v>22.58064516129032</v>
      </c>
      <c r="AA15" s="35">
        <v>1</v>
      </c>
      <c r="AB15" s="32">
        <f t="shared" si="14"/>
        <v>3.225806451612903</v>
      </c>
      <c r="AC15" s="32">
        <f t="shared" si="15"/>
        <v>14.285714285714285</v>
      </c>
      <c r="AD15" s="35">
        <v>6</v>
      </c>
      <c r="AE15" s="32">
        <f t="shared" si="16"/>
        <v>19.35483870967742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1</v>
      </c>
      <c r="D16" s="35">
        <v>1</v>
      </c>
      <c r="E16" s="32">
        <f t="shared" si="2"/>
        <v>100</v>
      </c>
      <c r="F16" s="35">
        <v>1</v>
      </c>
      <c r="G16" s="32">
        <f t="shared" si="3"/>
        <v>100</v>
      </c>
      <c r="H16" s="106">
        <f t="shared" si="0"/>
        <v>1</v>
      </c>
      <c r="I16" s="32">
        <f t="shared" si="4"/>
        <v>100</v>
      </c>
      <c r="J16" s="32">
        <f t="shared" si="5"/>
        <v>100</v>
      </c>
      <c r="K16" s="35">
        <v>1</v>
      </c>
      <c r="L16" s="32">
        <f t="shared" si="6"/>
        <v>100</v>
      </c>
      <c r="M16" s="35">
        <v>0</v>
      </c>
      <c r="N16" s="32">
        <f t="shared" si="7"/>
        <v>0</v>
      </c>
      <c r="O16" s="35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0</v>
      </c>
      <c r="Z16" s="32">
        <f t="shared" si="13"/>
        <v>0</v>
      </c>
      <c r="AA16" s="35">
        <v>0</v>
      </c>
      <c r="AB16" s="32">
        <f t="shared" si="14"/>
        <v>0</v>
      </c>
      <c r="AC16" s="32">
        <f t="shared" si="15"/>
        <v>0</v>
      </c>
      <c r="AD16" s="35">
        <v>0</v>
      </c>
      <c r="AE16" s="32">
        <f t="shared" si="16"/>
        <v>0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2</v>
      </c>
      <c r="D17" s="35">
        <v>2</v>
      </c>
      <c r="E17" s="32">
        <f t="shared" si="2"/>
        <v>100</v>
      </c>
      <c r="F17" s="35">
        <v>1</v>
      </c>
      <c r="G17" s="32">
        <f t="shared" si="3"/>
        <v>50</v>
      </c>
      <c r="H17" s="106">
        <f t="shared" si="0"/>
        <v>2</v>
      </c>
      <c r="I17" s="32">
        <f t="shared" si="4"/>
        <v>100</v>
      </c>
      <c r="J17" s="32">
        <f t="shared" si="5"/>
        <v>100</v>
      </c>
      <c r="K17" s="35">
        <v>2</v>
      </c>
      <c r="L17" s="32">
        <f t="shared" si="6"/>
        <v>100</v>
      </c>
      <c r="M17" s="35">
        <v>0</v>
      </c>
      <c r="N17" s="32">
        <f t="shared" si="7"/>
        <v>0</v>
      </c>
      <c r="O17" s="35">
        <f t="shared" si="1"/>
        <v>0</v>
      </c>
      <c r="P17" s="32">
        <f t="shared" si="8"/>
        <v>0</v>
      </c>
      <c r="Q17" s="35">
        <v>0</v>
      </c>
      <c r="R17" s="32">
        <f t="shared" si="9"/>
        <v>0</v>
      </c>
      <c r="S17" s="35">
        <v>0</v>
      </c>
      <c r="T17" s="32">
        <f t="shared" si="10"/>
        <v>0</v>
      </c>
      <c r="U17" s="35">
        <v>0</v>
      </c>
      <c r="V17" s="32">
        <f t="shared" si="11"/>
        <v>0</v>
      </c>
      <c r="W17" s="35">
        <v>1</v>
      </c>
      <c r="X17" s="32">
        <f t="shared" si="12"/>
        <v>50</v>
      </c>
      <c r="Y17" s="35">
        <v>0</v>
      </c>
      <c r="Z17" s="32">
        <f t="shared" si="13"/>
        <v>0</v>
      </c>
      <c r="AA17" s="35">
        <v>0</v>
      </c>
      <c r="AB17" s="32">
        <f t="shared" si="14"/>
        <v>0</v>
      </c>
      <c r="AC17" s="32">
        <f t="shared" si="15"/>
        <v>0</v>
      </c>
      <c r="AD17" s="35">
        <v>0</v>
      </c>
      <c r="AE17" s="32">
        <f t="shared" si="16"/>
        <v>0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5</v>
      </c>
      <c r="D18" s="35">
        <v>5</v>
      </c>
      <c r="E18" s="32">
        <f t="shared" si="2"/>
        <v>100</v>
      </c>
      <c r="F18" s="35">
        <v>5</v>
      </c>
      <c r="G18" s="32">
        <f t="shared" si="3"/>
        <v>100</v>
      </c>
      <c r="H18" s="106">
        <f t="shared" si="0"/>
        <v>5</v>
      </c>
      <c r="I18" s="32">
        <f t="shared" si="4"/>
        <v>100</v>
      </c>
      <c r="J18" s="32">
        <f t="shared" si="5"/>
        <v>100</v>
      </c>
      <c r="K18" s="35">
        <v>5</v>
      </c>
      <c r="L18" s="32">
        <f t="shared" si="6"/>
        <v>100</v>
      </c>
      <c r="M18" s="35">
        <v>0</v>
      </c>
      <c r="N18" s="32">
        <f t="shared" si="7"/>
        <v>0</v>
      </c>
      <c r="O18" s="35">
        <f t="shared" si="1"/>
        <v>0</v>
      </c>
      <c r="P18" s="32">
        <f t="shared" si="8"/>
        <v>0</v>
      </c>
      <c r="Q18" s="35">
        <v>0</v>
      </c>
      <c r="R18" s="32">
        <f t="shared" si="9"/>
        <v>0</v>
      </c>
      <c r="S18" s="35">
        <v>1</v>
      </c>
      <c r="T18" s="32">
        <f t="shared" si="10"/>
        <v>20</v>
      </c>
      <c r="U18" s="35">
        <v>0</v>
      </c>
      <c r="V18" s="32">
        <f t="shared" si="11"/>
        <v>0</v>
      </c>
      <c r="W18" s="35">
        <v>0</v>
      </c>
      <c r="X18" s="32">
        <f t="shared" si="12"/>
        <v>0</v>
      </c>
      <c r="Y18" s="35">
        <v>1</v>
      </c>
      <c r="Z18" s="32">
        <f t="shared" si="13"/>
        <v>20</v>
      </c>
      <c r="AA18" s="35">
        <v>0</v>
      </c>
      <c r="AB18" s="32">
        <f t="shared" si="14"/>
        <v>0</v>
      </c>
      <c r="AC18" s="32">
        <f t="shared" si="15"/>
        <v>0</v>
      </c>
      <c r="AD18" s="35">
        <v>1</v>
      </c>
      <c r="AE18" s="32">
        <f t="shared" si="16"/>
        <v>20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4</v>
      </c>
      <c r="D19" s="35">
        <v>4</v>
      </c>
      <c r="E19" s="32">
        <f t="shared" si="2"/>
        <v>100</v>
      </c>
      <c r="F19" s="35">
        <v>3</v>
      </c>
      <c r="G19" s="32">
        <f t="shared" si="3"/>
        <v>75</v>
      </c>
      <c r="H19" s="106">
        <f t="shared" si="0"/>
        <v>4</v>
      </c>
      <c r="I19" s="32">
        <f t="shared" si="4"/>
        <v>100</v>
      </c>
      <c r="J19" s="32">
        <f t="shared" si="5"/>
        <v>100</v>
      </c>
      <c r="K19" s="35">
        <v>4</v>
      </c>
      <c r="L19" s="32">
        <f t="shared" si="6"/>
        <v>100</v>
      </c>
      <c r="M19" s="35">
        <v>0</v>
      </c>
      <c r="N19" s="32">
        <f t="shared" si="7"/>
        <v>0</v>
      </c>
      <c r="O19" s="35">
        <f t="shared" si="1"/>
        <v>0</v>
      </c>
      <c r="P19" s="32">
        <f t="shared" si="8"/>
        <v>0</v>
      </c>
      <c r="Q19" s="35">
        <v>0</v>
      </c>
      <c r="R19" s="32">
        <f t="shared" si="9"/>
        <v>0</v>
      </c>
      <c r="S19" s="35">
        <v>0</v>
      </c>
      <c r="T19" s="32">
        <f t="shared" si="10"/>
        <v>0</v>
      </c>
      <c r="U19" s="35">
        <v>1</v>
      </c>
      <c r="V19" s="32">
        <f t="shared" si="11"/>
        <v>25</v>
      </c>
      <c r="W19" s="35">
        <v>0</v>
      </c>
      <c r="X19" s="32">
        <f t="shared" si="12"/>
        <v>0</v>
      </c>
      <c r="Y19" s="35">
        <v>0</v>
      </c>
      <c r="Z19" s="32">
        <f t="shared" si="13"/>
        <v>0</v>
      </c>
      <c r="AA19" s="35">
        <v>0</v>
      </c>
      <c r="AB19" s="32">
        <f t="shared" si="14"/>
        <v>0</v>
      </c>
      <c r="AC19" s="32">
        <f t="shared" si="15"/>
        <v>0</v>
      </c>
      <c r="AD19" s="35">
        <v>0</v>
      </c>
      <c r="AE19" s="32">
        <f t="shared" si="16"/>
        <v>0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1</v>
      </c>
      <c r="D20" s="35">
        <v>1</v>
      </c>
      <c r="E20" s="32">
        <f t="shared" si="2"/>
        <v>100</v>
      </c>
      <c r="F20" s="35">
        <v>1</v>
      </c>
      <c r="G20" s="32">
        <f t="shared" si="3"/>
        <v>100</v>
      </c>
      <c r="H20" s="106">
        <f t="shared" si="0"/>
        <v>1</v>
      </c>
      <c r="I20" s="32">
        <f t="shared" si="4"/>
        <v>100</v>
      </c>
      <c r="J20" s="32">
        <f t="shared" si="5"/>
        <v>100</v>
      </c>
      <c r="K20" s="35">
        <v>1</v>
      </c>
      <c r="L20" s="32">
        <f t="shared" si="6"/>
        <v>100</v>
      </c>
      <c r="M20" s="35">
        <v>0</v>
      </c>
      <c r="N20" s="32">
        <f t="shared" si="7"/>
        <v>0</v>
      </c>
      <c r="O20" s="35">
        <f t="shared" si="1"/>
        <v>0</v>
      </c>
      <c r="P20" s="32">
        <f t="shared" si="8"/>
        <v>0</v>
      </c>
      <c r="Q20" s="35">
        <v>0</v>
      </c>
      <c r="R20" s="32">
        <f t="shared" si="9"/>
        <v>0</v>
      </c>
      <c r="S20" s="35">
        <v>0</v>
      </c>
      <c r="T20" s="32">
        <f t="shared" si="10"/>
        <v>0</v>
      </c>
      <c r="U20" s="35">
        <v>0</v>
      </c>
      <c r="V20" s="32">
        <f t="shared" si="11"/>
        <v>0</v>
      </c>
      <c r="W20" s="35">
        <v>0</v>
      </c>
      <c r="X20" s="32">
        <f t="shared" si="12"/>
        <v>0</v>
      </c>
      <c r="Y20" s="35">
        <v>0</v>
      </c>
      <c r="Z20" s="32">
        <f t="shared" si="13"/>
        <v>0</v>
      </c>
      <c r="AA20" s="35">
        <v>0</v>
      </c>
      <c r="AB20" s="32">
        <f t="shared" si="14"/>
        <v>0</v>
      </c>
      <c r="AC20" s="32">
        <f t="shared" si="15"/>
        <v>0</v>
      </c>
      <c r="AD20" s="35">
        <v>0</v>
      </c>
      <c r="AE20" s="32">
        <f t="shared" si="16"/>
        <v>0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264.10000000000002</v>
      </c>
      <c r="D21" s="10">
        <f>SUM(D22:D39)</f>
        <v>240</v>
      </c>
      <c r="E21" s="43">
        <f>IF(C21=0,0,D21/C21*100)</f>
        <v>90.874668686103746</v>
      </c>
      <c r="F21" s="10">
        <f>SUM(F22:F39)</f>
        <v>161</v>
      </c>
      <c r="G21" s="43">
        <f>IF(D21=0,0,F21/D21*100)</f>
        <v>67.083333333333329</v>
      </c>
      <c r="H21" s="61">
        <f>SUM(H22:H39)</f>
        <v>238</v>
      </c>
      <c r="I21" s="43">
        <f>IF(D21=0,0,H21/D21*100)</f>
        <v>99.166666666666671</v>
      </c>
      <c r="J21" s="43">
        <f>IF(C21=0,0,H21/C21*100)</f>
        <v>90.117379780386216</v>
      </c>
      <c r="K21" s="10">
        <f>SUM(K22:K39)</f>
        <v>202</v>
      </c>
      <c r="L21" s="43">
        <f>IF(D21=0,0,K21/D21*100)</f>
        <v>84.166666666666671</v>
      </c>
      <c r="M21" s="10">
        <f>SUM(M22:M39)</f>
        <v>36</v>
      </c>
      <c r="N21" s="43">
        <f>IF(D21=0,0,M21/D21*100)</f>
        <v>15</v>
      </c>
      <c r="O21" s="10">
        <f>SUM(O22:O39)</f>
        <v>2</v>
      </c>
      <c r="P21" s="43">
        <f>IF(D21=0,0,O21/D21*100)</f>
        <v>0.83333333333333337</v>
      </c>
      <c r="Q21" s="10">
        <f>SUM(Q22:Q39)</f>
        <v>0</v>
      </c>
      <c r="R21" s="43">
        <f t="shared" si="9"/>
        <v>0</v>
      </c>
      <c r="S21" s="10">
        <f>SUM(S22:S39)</f>
        <v>26</v>
      </c>
      <c r="T21" s="43">
        <f>IF(D21=0,0,S21/D21*100)</f>
        <v>10.833333333333334</v>
      </c>
      <c r="U21" s="10">
        <f>SUM(U22:U39)</f>
        <v>21</v>
      </c>
      <c r="V21" s="43">
        <f t="shared" si="11"/>
        <v>8.75</v>
      </c>
      <c r="W21" s="10">
        <f>SUM(W22:W39)</f>
        <v>12</v>
      </c>
      <c r="X21" s="43">
        <f>IF(D21=0,0,W21/D21*100)</f>
        <v>5</v>
      </c>
      <c r="Y21" s="10">
        <f>SUM(Y22:Y39)</f>
        <v>54</v>
      </c>
      <c r="Z21" s="43">
        <f>IF(D21=0,0,Y21/D21*100)</f>
        <v>22.5</v>
      </c>
      <c r="AA21" s="10">
        <f>SUM(AA22:AA39)</f>
        <v>2</v>
      </c>
      <c r="AB21" s="43">
        <f>IF(D21=0,0,AA21/D21*100)</f>
        <v>0.83333333333333337</v>
      </c>
      <c r="AC21" s="43">
        <f>IF(Y21=0,0,AA21/Y21*100)</f>
        <v>3.7037037037037033</v>
      </c>
      <c r="AD21" s="10">
        <f>SUM(AD22:AD39)</f>
        <v>48</v>
      </c>
      <c r="AE21" s="43">
        <f t="shared" si="16"/>
        <v>20</v>
      </c>
      <c r="AF21" s="10">
        <f>SUM(AF22:AF39)</f>
        <v>0</v>
      </c>
      <c r="AG21" s="43">
        <f>IF(D21=0,0,AF21/D21*100)</f>
        <v>0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65</v>
      </c>
      <c r="D22" s="35">
        <v>61</v>
      </c>
      <c r="E22" s="32">
        <f t="shared" si="2"/>
        <v>93.84615384615384</v>
      </c>
      <c r="F22" s="35">
        <v>45</v>
      </c>
      <c r="G22" s="32">
        <f t="shared" si="3"/>
        <v>73.770491803278688</v>
      </c>
      <c r="H22" s="106">
        <f t="shared" si="0"/>
        <v>60</v>
      </c>
      <c r="I22" s="32">
        <f t="shared" si="4"/>
        <v>98.360655737704917</v>
      </c>
      <c r="J22" s="32">
        <f t="shared" si="5"/>
        <v>92.307692307692307</v>
      </c>
      <c r="K22" s="35">
        <v>54</v>
      </c>
      <c r="L22" s="32">
        <f t="shared" si="6"/>
        <v>88.52459016393442</v>
      </c>
      <c r="M22" s="35">
        <v>6</v>
      </c>
      <c r="N22" s="32">
        <f t="shared" si="7"/>
        <v>9.8360655737704921</v>
      </c>
      <c r="O22" s="35">
        <f t="shared" ref="O22:O39" si="18">D22-H22</f>
        <v>1</v>
      </c>
      <c r="P22" s="32">
        <f t="shared" si="8"/>
        <v>1.639344262295082</v>
      </c>
      <c r="Q22" s="35">
        <v>0</v>
      </c>
      <c r="R22" s="32">
        <f t="shared" si="9"/>
        <v>0</v>
      </c>
      <c r="S22" s="35">
        <v>11</v>
      </c>
      <c r="T22" s="32">
        <f t="shared" si="10"/>
        <v>18.032786885245901</v>
      </c>
      <c r="U22" s="35">
        <v>4</v>
      </c>
      <c r="V22" s="32">
        <f t="shared" si="11"/>
        <v>6.557377049180328</v>
      </c>
      <c r="W22" s="35">
        <v>4</v>
      </c>
      <c r="X22" s="32">
        <f t="shared" si="12"/>
        <v>6.557377049180328</v>
      </c>
      <c r="Y22" s="35">
        <v>16</v>
      </c>
      <c r="Z22" s="32">
        <f t="shared" si="13"/>
        <v>26.229508196721312</v>
      </c>
      <c r="AA22" s="35">
        <v>1</v>
      </c>
      <c r="AB22" s="32">
        <f t="shared" si="14"/>
        <v>1.639344262295082</v>
      </c>
      <c r="AC22" s="32">
        <f t="shared" si="15"/>
        <v>6.25</v>
      </c>
      <c r="AD22" s="35">
        <v>18</v>
      </c>
      <c r="AE22" s="32">
        <f t="shared" si="16"/>
        <v>29.508196721311474</v>
      </c>
      <c r="AF22" s="35">
        <v>0</v>
      </c>
      <c r="AG22" s="32">
        <f t="shared" si="17"/>
        <v>0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8.1</v>
      </c>
      <c r="D23" s="35">
        <v>8</v>
      </c>
      <c r="E23" s="32">
        <f t="shared" si="2"/>
        <v>98.765432098765444</v>
      </c>
      <c r="F23" s="35">
        <v>2</v>
      </c>
      <c r="G23" s="32">
        <f t="shared" si="3"/>
        <v>25</v>
      </c>
      <c r="H23" s="106">
        <f t="shared" si="0"/>
        <v>8</v>
      </c>
      <c r="I23" s="32">
        <f t="shared" si="4"/>
        <v>100</v>
      </c>
      <c r="J23" s="32">
        <f t="shared" si="5"/>
        <v>98.765432098765444</v>
      </c>
      <c r="K23" s="35">
        <v>8</v>
      </c>
      <c r="L23" s="32">
        <f t="shared" si="6"/>
        <v>100</v>
      </c>
      <c r="M23" s="35">
        <v>0</v>
      </c>
      <c r="N23" s="32">
        <f t="shared" si="7"/>
        <v>0</v>
      </c>
      <c r="O23" s="35">
        <f t="shared" si="18"/>
        <v>0</v>
      </c>
      <c r="P23" s="32">
        <f t="shared" si="8"/>
        <v>0</v>
      </c>
      <c r="Q23" s="35">
        <v>0</v>
      </c>
      <c r="R23" s="32">
        <f t="shared" si="9"/>
        <v>0</v>
      </c>
      <c r="S23" s="35">
        <v>1</v>
      </c>
      <c r="T23" s="32">
        <f t="shared" si="10"/>
        <v>12.5</v>
      </c>
      <c r="U23" s="35">
        <v>1</v>
      </c>
      <c r="V23" s="32">
        <f t="shared" si="11"/>
        <v>12.5</v>
      </c>
      <c r="W23" s="35">
        <v>0</v>
      </c>
      <c r="X23" s="32">
        <f t="shared" si="12"/>
        <v>0</v>
      </c>
      <c r="Y23" s="35">
        <v>2</v>
      </c>
      <c r="Z23" s="32">
        <f t="shared" si="13"/>
        <v>25</v>
      </c>
      <c r="AA23" s="35">
        <v>0</v>
      </c>
      <c r="AB23" s="32">
        <f t="shared" si="14"/>
        <v>0</v>
      </c>
      <c r="AC23" s="32">
        <f t="shared" si="15"/>
        <v>0</v>
      </c>
      <c r="AD23" s="35">
        <v>2</v>
      </c>
      <c r="AE23" s="32">
        <f t="shared" si="16"/>
        <v>25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2</v>
      </c>
      <c r="D24" s="35">
        <v>2</v>
      </c>
      <c r="E24" s="32">
        <f t="shared" si="2"/>
        <v>100</v>
      </c>
      <c r="F24" s="35">
        <v>2</v>
      </c>
      <c r="G24" s="32">
        <f t="shared" si="3"/>
        <v>100</v>
      </c>
      <c r="H24" s="106">
        <f t="shared" si="0"/>
        <v>2</v>
      </c>
      <c r="I24" s="32">
        <f t="shared" si="4"/>
        <v>100</v>
      </c>
      <c r="J24" s="32">
        <f t="shared" si="5"/>
        <v>100</v>
      </c>
      <c r="K24" s="35">
        <v>2</v>
      </c>
      <c r="L24" s="32">
        <f t="shared" si="6"/>
        <v>100</v>
      </c>
      <c r="M24" s="35">
        <v>0</v>
      </c>
      <c r="N24" s="32">
        <f t="shared" si="7"/>
        <v>0</v>
      </c>
      <c r="O24" s="35">
        <f t="shared" si="18"/>
        <v>0</v>
      </c>
      <c r="P24" s="32">
        <f t="shared" si="8"/>
        <v>0</v>
      </c>
      <c r="Q24" s="35">
        <v>0</v>
      </c>
      <c r="R24" s="32">
        <f t="shared" si="9"/>
        <v>0</v>
      </c>
      <c r="S24" s="35">
        <v>0</v>
      </c>
      <c r="T24" s="32">
        <f t="shared" si="10"/>
        <v>0</v>
      </c>
      <c r="U24" s="35">
        <v>0</v>
      </c>
      <c r="V24" s="32">
        <f t="shared" si="11"/>
        <v>0</v>
      </c>
      <c r="W24" s="35">
        <v>0</v>
      </c>
      <c r="X24" s="32">
        <f t="shared" si="12"/>
        <v>0</v>
      </c>
      <c r="Y24" s="35">
        <v>0</v>
      </c>
      <c r="Z24" s="32">
        <f t="shared" si="13"/>
        <v>0</v>
      </c>
      <c r="AA24" s="35">
        <v>0</v>
      </c>
      <c r="AB24" s="32">
        <f t="shared" si="14"/>
        <v>0</v>
      </c>
      <c r="AC24" s="32">
        <f t="shared" si="15"/>
        <v>0</v>
      </c>
      <c r="AD24" s="35">
        <v>0</v>
      </c>
      <c r="AE24" s="32">
        <f t="shared" si="16"/>
        <v>0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31</v>
      </c>
      <c r="D25" s="35">
        <v>30</v>
      </c>
      <c r="E25" s="32">
        <f t="shared" si="2"/>
        <v>96.774193548387103</v>
      </c>
      <c r="F25" s="35">
        <v>15</v>
      </c>
      <c r="G25" s="32">
        <f t="shared" si="3"/>
        <v>50</v>
      </c>
      <c r="H25" s="106">
        <f t="shared" si="0"/>
        <v>30</v>
      </c>
      <c r="I25" s="32">
        <f t="shared" si="4"/>
        <v>100</v>
      </c>
      <c r="J25" s="32">
        <f t="shared" si="5"/>
        <v>96.774193548387103</v>
      </c>
      <c r="K25" s="35">
        <v>21</v>
      </c>
      <c r="L25" s="32">
        <f t="shared" si="6"/>
        <v>70</v>
      </c>
      <c r="M25" s="35">
        <v>9</v>
      </c>
      <c r="N25" s="32">
        <f t="shared" si="7"/>
        <v>30</v>
      </c>
      <c r="O25" s="35">
        <f t="shared" si="18"/>
        <v>0</v>
      </c>
      <c r="P25" s="32">
        <f t="shared" si="8"/>
        <v>0</v>
      </c>
      <c r="Q25" s="35">
        <v>0</v>
      </c>
      <c r="R25" s="32">
        <f t="shared" si="9"/>
        <v>0</v>
      </c>
      <c r="S25" s="35">
        <v>3</v>
      </c>
      <c r="T25" s="32">
        <f t="shared" si="10"/>
        <v>10</v>
      </c>
      <c r="U25" s="35">
        <v>4</v>
      </c>
      <c r="V25" s="32">
        <f t="shared" si="11"/>
        <v>13.333333333333334</v>
      </c>
      <c r="W25" s="35">
        <v>0</v>
      </c>
      <c r="X25" s="32">
        <f t="shared" si="12"/>
        <v>0</v>
      </c>
      <c r="Y25" s="35">
        <v>5</v>
      </c>
      <c r="Z25" s="32">
        <f t="shared" si="13"/>
        <v>16.666666666666664</v>
      </c>
      <c r="AA25" s="35">
        <v>0</v>
      </c>
      <c r="AB25" s="32">
        <f t="shared" si="14"/>
        <v>0</v>
      </c>
      <c r="AC25" s="32">
        <f t="shared" si="15"/>
        <v>0</v>
      </c>
      <c r="AD25" s="35">
        <v>3</v>
      </c>
      <c r="AE25" s="32">
        <f t="shared" si="16"/>
        <v>10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v>2</v>
      </c>
      <c r="D26" s="35">
        <v>2</v>
      </c>
      <c r="E26" s="32">
        <f t="shared" si="2"/>
        <v>100</v>
      </c>
      <c r="F26" s="35">
        <v>2</v>
      </c>
      <c r="G26" s="32">
        <f t="shared" si="3"/>
        <v>100</v>
      </c>
      <c r="H26" s="106">
        <f t="shared" si="0"/>
        <v>2</v>
      </c>
      <c r="I26" s="32">
        <f t="shared" si="4"/>
        <v>100</v>
      </c>
      <c r="J26" s="32">
        <f t="shared" si="5"/>
        <v>100</v>
      </c>
      <c r="K26" s="35">
        <v>2</v>
      </c>
      <c r="L26" s="32">
        <f t="shared" si="6"/>
        <v>100</v>
      </c>
      <c r="M26" s="35">
        <v>0</v>
      </c>
      <c r="N26" s="32">
        <f t="shared" si="7"/>
        <v>0</v>
      </c>
      <c r="O26" s="35">
        <f t="shared" si="18"/>
        <v>0</v>
      </c>
      <c r="P26" s="32">
        <f t="shared" si="8"/>
        <v>0</v>
      </c>
      <c r="Q26" s="35">
        <v>0</v>
      </c>
      <c r="R26" s="32">
        <f t="shared" si="9"/>
        <v>0</v>
      </c>
      <c r="S26" s="35">
        <v>0</v>
      </c>
      <c r="T26" s="32">
        <f t="shared" si="10"/>
        <v>0</v>
      </c>
      <c r="U26" s="35">
        <v>1</v>
      </c>
      <c r="V26" s="32">
        <f t="shared" si="11"/>
        <v>50</v>
      </c>
      <c r="W26" s="35">
        <v>0</v>
      </c>
      <c r="X26" s="32">
        <f t="shared" si="12"/>
        <v>0</v>
      </c>
      <c r="Y26" s="35">
        <v>0</v>
      </c>
      <c r="Z26" s="32">
        <f t="shared" si="13"/>
        <v>0</v>
      </c>
      <c r="AA26" s="35">
        <v>0</v>
      </c>
      <c r="AB26" s="32">
        <f t="shared" si="14"/>
        <v>0</v>
      </c>
      <c r="AC26" s="32">
        <f t="shared" si="15"/>
        <v>0</v>
      </c>
      <c r="AD26" s="35">
        <v>0</v>
      </c>
      <c r="AE26" s="32">
        <f t="shared" si="16"/>
        <v>0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7</v>
      </c>
      <c r="D27" s="35">
        <v>6</v>
      </c>
      <c r="E27" s="32">
        <f t="shared" si="2"/>
        <v>85.714285714285708</v>
      </c>
      <c r="F27" s="35">
        <v>6</v>
      </c>
      <c r="G27" s="32">
        <f t="shared" si="3"/>
        <v>100</v>
      </c>
      <c r="H27" s="106">
        <f t="shared" si="0"/>
        <v>6</v>
      </c>
      <c r="I27" s="32">
        <f t="shared" si="4"/>
        <v>100</v>
      </c>
      <c r="J27" s="32">
        <f t="shared" si="5"/>
        <v>85.714285714285708</v>
      </c>
      <c r="K27" s="35">
        <v>6</v>
      </c>
      <c r="L27" s="32">
        <f t="shared" si="6"/>
        <v>100</v>
      </c>
      <c r="M27" s="35">
        <v>0</v>
      </c>
      <c r="N27" s="32">
        <f t="shared" si="7"/>
        <v>0</v>
      </c>
      <c r="O27" s="35">
        <f t="shared" si="18"/>
        <v>0</v>
      </c>
      <c r="P27" s="32">
        <f t="shared" si="8"/>
        <v>0</v>
      </c>
      <c r="Q27" s="35">
        <v>0</v>
      </c>
      <c r="R27" s="32">
        <f t="shared" si="9"/>
        <v>0</v>
      </c>
      <c r="S27" s="35">
        <v>4</v>
      </c>
      <c r="T27" s="32">
        <f t="shared" si="10"/>
        <v>66.666666666666657</v>
      </c>
      <c r="U27" s="35">
        <v>1</v>
      </c>
      <c r="V27" s="32">
        <f t="shared" si="11"/>
        <v>16.666666666666664</v>
      </c>
      <c r="W27" s="35">
        <v>0</v>
      </c>
      <c r="X27" s="32">
        <f t="shared" si="12"/>
        <v>0</v>
      </c>
      <c r="Y27" s="35">
        <v>0</v>
      </c>
      <c r="Z27" s="32">
        <f t="shared" si="13"/>
        <v>0</v>
      </c>
      <c r="AA27" s="35">
        <v>0</v>
      </c>
      <c r="AB27" s="32">
        <f t="shared" si="14"/>
        <v>0</v>
      </c>
      <c r="AC27" s="32">
        <f t="shared" si="15"/>
        <v>0</v>
      </c>
      <c r="AD27" s="35">
        <v>0</v>
      </c>
      <c r="AE27" s="32">
        <f t="shared" si="16"/>
        <v>0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5</v>
      </c>
      <c r="D28" s="35">
        <v>3</v>
      </c>
      <c r="E28" s="32">
        <f t="shared" si="2"/>
        <v>60</v>
      </c>
      <c r="F28" s="35">
        <v>2</v>
      </c>
      <c r="G28" s="32">
        <f t="shared" si="3"/>
        <v>66.666666666666657</v>
      </c>
      <c r="H28" s="106">
        <f t="shared" si="0"/>
        <v>3</v>
      </c>
      <c r="I28" s="32">
        <f t="shared" si="4"/>
        <v>100</v>
      </c>
      <c r="J28" s="32">
        <f t="shared" si="5"/>
        <v>60</v>
      </c>
      <c r="K28" s="35">
        <v>2</v>
      </c>
      <c r="L28" s="32">
        <f t="shared" si="6"/>
        <v>66.666666666666657</v>
      </c>
      <c r="M28" s="35">
        <v>1</v>
      </c>
      <c r="N28" s="32">
        <f t="shared" si="7"/>
        <v>33.333333333333329</v>
      </c>
      <c r="O28" s="35">
        <f t="shared" si="18"/>
        <v>0</v>
      </c>
      <c r="P28" s="32">
        <f t="shared" si="8"/>
        <v>0</v>
      </c>
      <c r="Q28" s="35">
        <v>0</v>
      </c>
      <c r="R28" s="32">
        <f t="shared" si="9"/>
        <v>0</v>
      </c>
      <c r="S28" s="35">
        <v>0</v>
      </c>
      <c r="T28" s="32">
        <f t="shared" si="10"/>
        <v>0</v>
      </c>
      <c r="U28" s="35">
        <v>0</v>
      </c>
      <c r="V28" s="32">
        <f t="shared" si="11"/>
        <v>0</v>
      </c>
      <c r="W28" s="35">
        <v>0</v>
      </c>
      <c r="X28" s="32">
        <f t="shared" si="12"/>
        <v>0</v>
      </c>
      <c r="Y28" s="35">
        <v>0</v>
      </c>
      <c r="Z28" s="32">
        <f t="shared" si="13"/>
        <v>0</v>
      </c>
      <c r="AA28" s="35">
        <v>0</v>
      </c>
      <c r="AB28" s="32">
        <f t="shared" si="14"/>
        <v>0</v>
      </c>
      <c r="AC28" s="32">
        <f t="shared" si="15"/>
        <v>0</v>
      </c>
      <c r="AD28" s="35">
        <v>2</v>
      </c>
      <c r="AE28" s="32">
        <f t="shared" si="16"/>
        <v>66.666666666666657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12</v>
      </c>
      <c r="D29" s="35">
        <v>9</v>
      </c>
      <c r="E29" s="32">
        <f t="shared" si="2"/>
        <v>75</v>
      </c>
      <c r="F29" s="35">
        <v>6</v>
      </c>
      <c r="G29" s="32">
        <f t="shared" si="3"/>
        <v>66.666666666666657</v>
      </c>
      <c r="H29" s="106">
        <f t="shared" si="0"/>
        <v>9</v>
      </c>
      <c r="I29" s="32">
        <f t="shared" si="4"/>
        <v>100</v>
      </c>
      <c r="J29" s="32">
        <f t="shared" si="5"/>
        <v>75</v>
      </c>
      <c r="K29" s="35">
        <v>7</v>
      </c>
      <c r="L29" s="32">
        <f t="shared" si="6"/>
        <v>77.777777777777786</v>
      </c>
      <c r="M29" s="35">
        <v>2</v>
      </c>
      <c r="N29" s="32">
        <f t="shared" si="7"/>
        <v>22.222222222222221</v>
      </c>
      <c r="O29" s="35">
        <f t="shared" si="18"/>
        <v>0</v>
      </c>
      <c r="P29" s="32">
        <f t="shared" si="8"/>
        <v>0</v>
      </c>
      <c r="Q29" s="35">
        <v>0</v>
      </c>
      <c r="R29" s="32">
        <f t="shared" si="9"/>
        <v>0</v>
      </c>
      <c r="S29" s="35">
        <v>0</v>
      </c>
      <c r="T29" s="32">
        <f t="shared" si="10"/>
        <v>0</v>
      </c>
      <c r="U29" s="35">
        <v>1</v>
      </c>
      <c r="V29" s="32">
        <f t="shared" si="11"/>
        <v>11.111111111111111</v>
      </c>
      <c r="W29" s="35">
        <v>0</v>
      </c>
      <c r="X29" s="32">
        <f t="shared" si="12"/>
        <v>0</v>
      </c>
      <c r="Y29" s="35">
        <v>2</v>
      </c>
      <c r="Z29" s="32">
        <f t="shared" si="13"/>
        <v>22.222222222222221</v>
      </c>
      <c r="AA29" s="35">
        <v>0</v>
      </c>
      <c r="AB29" s="32">
        <f t="shared" si="14"/>
        <v>0</v>
      </c>
      <c r="AC29" s="32">
        <f t="shared" si="15"/>
        <v>0</v>
      </c>
      <c r="AD29" s="35">
        <v>3</v>
      </c>
      <c r="AE29" s="32">
        <f t="shared" si="16"/>
        <v>33.333333333333329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18</v>
      </c>
      <c r="D30" s="35">
        <v>16</v>
      </c>
      <c r="E30" s="32">
        <f t="shared" si="2"/>
        <v>88.888888888888886</v>
      </c>
      <c r="F30" s="35">
        <v>13</v>
      </c>
      <c r="G30" s="32">
        <f t="shared" si="3"/>
        <v>81.25</v>
      </c>
      <c r="H30" s="106">
        <f t="shared" si="0"/>
        <v>16</v>
      </c>
      <c r="I30" s="32">
        <f t="shared" si="4"/>
        <v>100</v>
      </c>
      <c r="J30" s="32">
        <f t="shared" si="5"/>
        <v>88.888888888888886</v>
      </c>
      <c r="K30" s="35">
        <v>16</v>
      </c>
      <c r="L30" s="32">
        <f t="shared" si="6"/>
        <v>100</v>
      </c>
      <c r="M30" s="35">
        <v>0</v>
      </c>
      <c r="N30" s="32">
        <f t="shared" si="7"/>
        <v>0</v>
      </c>
      <c r="O30" s="35">
        <f t="shared" si="18"/>
        <v>0</v>
      </c>
      <c r="P30" s="32">
        <f t="shared" si="8"/>
        <v>0</v>
      </c>
      <c r="Q30" s="35">
        <v>0</v>
      </c>
      <c r="R30" s="32">
        <f t="shared" si="9"/>
        <v>0</v>
      </c>
      <c r="S30" s="35">
        <v>1</v>
      </c>
      <c r="T30" s="32">
        <f t="shared" si="10"/>
        <v>6.25</v>
      </c>
      <c r="U30" s="35">
        <v>1</v>
      </c>
      <c r="V30" s="32">
        <f t="shared" si="11"/>
        <v>6.25</v>
      </c>
      <c r="W30" s="35">
        <v>1</v>
      </c>
      <c r="X30" s="32">
        <f t="shared" si="12"/>
        <v>6.25</v>
      </c>
      <c r="Y30" s="35">
        <v>5</v>
      </c>
      <c r="Z30" s="32">
        <f t="shared" si="13"/>
        <v>31.25</v>
      </c>
      <c r="AA30" s="35">
        <v>1</v>
      </c>
      <c r="AB30" s="32">
        <f t="shared" si="14"/>
        <v>6.25</v>
      </c>
      <c r="AC30" s="32">
        <f t="shared" si="15"/>
        <v>20</v>
      </c>
      <c r="AD30" s="35">
        <v>5</v>
      </c>
      <c r="AE30" s="32">
        <f t="shared" si="16"/>
        <v>31.25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v>56</v>
      </c>
      <c r="D31" s="35">
        <v>49</v>
      </c>
      <c r="E31" s="32">
        <f t="shared" si="2"/>
        <v>87.5</v>
      </c>
      <c r="F31" s="35">
        <v>33</v>
      </c>
      <c r="G31" s="32">
        <f t="shared" si="3"/>
        <v>67.346938775510196</v>
      </c>
      <c r="H31" s="106">
        <f t="shared" si="0"/>
        <v>49</v>
      </c>
      <c r="I31" s="32">
        <f t="shared" si="4"/>
        <v>100</v>
      </c>
      <c r="J31" s="32">
        <f t="shared" si="5"/>
        <v>87.5</v>
      </c>
      <c r="K31" s="35">
        <v>39</v>
      </c>
      <c r="L31" s="32">
        <f t="shared" si="6"/>
        <v>79.591836734693871</v>
      </c>
      <c r="M31" s="35">
        <v>10</v>
      </c>
      <c r="N31" s="32">
        <f t="shared" si="7"/>
        <v>20.408163265306122</v>
      </c>
      <c r="O31" s="35">
        <f t="shared" si="18"/>
        <v>0</v>
      </c>
      <c r="P31" s="32">
        <f t="shared" si="8"/>
        <v>0</v>
      </c>
      <c r="Q31" s="35">
        <v>0</v>
      </c>
      <c r="R31" s="32">
        <f t="shared" si="9"/>
        <v>0</v>
      </c>
      <c r="S31" s="35">
        <v>1</v>
      </c>
      <c r="T31" s="32">
        <f t="shared" si="10"/>
        <v>2.0408163265306123</v>
      </c>
      <c r="U31" s="35">
        <v>6</v>
      </c>
      <c r="V31" s="32">
        <f t="shared" si="11"/>
        <v>12.244897959183673</v>
      </c>
      <c r="W31" s="35">
        <v>4</v>
      </c>
      <c r="X31" s="32">
        <f t="shared" si="12"/>
        <v>8.1632653061224492</v>
      </c>
      <c r="Y31" s="35">
        <v>10</v>
      </c>
      <c r="Z31" s="32">
        <f t="shared" si="13"/>
        <v>20.408163265306122</v>
      </c>
      <c r="AA31" s="35">
        <v>0</v>
      </c>
      <c r="AB31" s="32">
        <f t="shared" si="14"/>
        <v>0</v>
      </c>
      <c r="AC31" s="32">
        <f t="shared" si="15"/>
        <v>0</v>
      </c>
      <c r="AD31" s="35">
        <v>5</v>
      </c>
      <c r="AE31" s="32">
        <f t="shared" si="16"/>
        <v>10.204081632653061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0</v>
      </c>
      <c r="D32" s="35">
        <v>0</v>
      </c>
      <c r="E32" s="32">
        <f t="shared" si="2"/>
        <v>0</v>
      </c>
      <c r="F32" s="35">
        <v>0</v>
      </c>
      <c r="G32" s="32">
        <f t="shared" si="3"/>
        <v>0</v>
      </c>
      <c r="H32" s="106">
        <f t="shared" si="0"/>
        <v>0</v>
      </c>
      <c r="I32" s="32">
        <f t="shared" si="4"/>
        <v>0</v>
      </c>
      <c r="J32" s="32">
        <f t="shared" si="5"/>
        <v>0</v>
      </c>
      <c r="K32" s="35">
        <v>0</v>
      </c>
      <c r="L32" s="32">
        <f t="shared" si="6"/>
        <v>0</v>
      </c>
      <c r="M32" s="35">
        <v>0</v>
      </c>
      <c r="N32" s="32">
        <f t="shared" si="7"/>
        <v>0</v>
      </c>
      <c r="O32" s="35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8</v>
      </c>
      <c r="D33" s="35">
        <v>7</v>
      </c>
      <c r="E33" s="32">
        <f t="shared" si="2"/>
        <v>87.5</v>
      </c>
      <c r="F33" s="35">
        <v>4</v>
      </c>
      <c r="G33" s="32">
        <f t="shared" si="3"/>
        <v>57.142857142857139</v>
      </c>
      <c r="H33" s="106">
        <f t="shared" si="0"/>
        <v>7</v>
      </c>
      <c r="I33" s="32">
        <f t="shared" si="4"/>
        <v>100</v>
      </c>
      <c r="J33" s="32">
        <f t="shared" si="5"/>
        <v>87.5</v>
      </c>
      <c r="K33" s="35">
        <v>6</v>
      </c>
      <c r="L33" s="32">
        <f t="shared" si="6"/>
        <v>85.714285714285708</v>
      </c>
      <c r="M33" s="35">
        <v>1</v>
      </c>
      <c r="N33" s="32">
        <f t="shared" si="7"/>
        <v>14.285714285714285</v>
      </c>
      <c r="O33" s="35">
        <f t="shared" si="18"/>
        <v>0</v>
      </c>
      <c r="P33" s="32">
        <f t="shared" si="8"/>
        <v>0</v>
      </c>
      <c r="Q33" s="35">
        <v>0</v>
      </c>
      <c r="R33" s="32">
        <f t="shared" si="9"/>
        <v>0</v>
      </c>
      <c r="S33" s="35">
        <v>1</v>
      </c>
      <c r="T33" s="32">
        <f t="shared" si="10"/>
        <v>14.285714285714285</v>
      </c>
      <c r="U33" s="35">
        <v>0</v>
      </c>
      <c r="V33" s="32">
        <f t="shared" si="11"/>
        <v>0</v>
      </c>
      <c r="W33" s="35">
        <v>1</v>
      </c>
      <c r="X33" s="32">
        <f t="shared" si="12"/>
        <v>14.285714285714285</v>
      </c>
      <c r="Y33" s="35">
        <v>2</v>
      </c>
      <c r="Z33" s="32">
        <f t="shared" si="13"/>
        <v>28.571428571428569</v>
      </c>
      <c r="AA33" s="35">
        <v>0</v>
      </c>
      <c r="AB33" s="32">
        <f t="shared" si="14"/>
        <v>0</v>
      </c>
      <c r="AC33" s="32">
        <f t="shared" si="15"/>
        <v>0</v>
      </c>
      <c r="AD33" s="35">
        <v>1</v>
      </c>
      <c r="AE33" s="32">
        <f t="shared" si="16"/>
        <v>14.285714285714285</v>
      </c>
      <c r="AF33" s="35">
        <v>0</v>
      </c>
      <c r="AG33" s="32">
        <f t="shared" si="17"/>
        <v>0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12</v>
      </c>
      <c r="D34" s="35">
        <v>11</v>
      </c>
      <c r="E34" s="32">
        <f t="shared" si="2"/>
        <v>91.666666666666657</v>
      </c>
      <c r="F34" s="35">
        <v>8</v>
      </c>
      <c r="G34" s="32">
        <f t="shared" si="3"/>
        <v>72.727272727272734</v>
      </c>
      <c r="H34" s="106">
        <f t="shared" si="0"/>
        <v>11</v>
      </c>
      <c r="I34" s="32">
        <f t="shared" si="4"/>
        <v>100</v>
      </c>
      <c r="J34" s="32">
        <f t="shared" si="5"/>
        <v>91.666666666666657</v>
      </c>
      <c r="K34" s="35">
        <v>6</v>
      </c>
      <c r="L34" s="32">
        <f t="shared" si="6"/>
        <v>54.54545454545454</v>
      </c>
      <c r="M34" s="35">
        <v>5</v>
      </c>
      <c r="N34" s="32">
        <f t="shared" si="7"/>
        <v>45.454545454545453</v>
      </c>
      <c r="O34" s="35">
        <f t="shared" si="18"/>
        <v>0</v>
      </c>
      <c r="P34" s="32">
        <f t="shared" si="8"/>
        <v>0</v>
      </c>
      <c r="Q34" s="35">
        <v>0</v>
      </c>
      <c r="R34" s="32">
        <f t="shared" si="9"/>
        <v>0</v>
      </c>
      <c r="S34" s="35">
        <v>1</v>
      </c>
      <c r="T34" s="32">
        <f t="shared" si="10"/>
        <v>9.0909090909090917</v>
      </c>
      <c r="U34" s="35">
        <v>1</v>
      </c>
      <c r="V34" s="32">
        <f t="shared" si="11"/>
        <v>9.0909090909090917</v>
      </c>
      <c r="W34" s="35">
        <v>0</v>
      </c>
      <c r="X34" s="32">
        <f t="shared" si="12"/>
        <v>0</v>
      </c>
      <c r="Y34" s="35">
        <v>1</v>
      </c>
      <c r="Z34" s="32">
        <f t="shared" si="13"/>
        <v>9.0909090909090917</v>
      </c>
      <c r="AA34" s="35">
        <v>0</v>
      </c>
      <c r="AB34" s="32">
        <f t="shared" si="14"/>
        <v>0</v>
      </c>
      <c r="AC34" s="32">
        <f t="shared" si="15"/>
        <v>0</v>
      </c>
      <c r="AD34" s="35">
        <v>1</v>
      </c>
      <c r="AE34" s="32">
        <f t="shared" si="16"/>
        <v>9.0909090909090917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3</v>
      </c>
      <c r="D35" s="35">
        <v>3</v>
      </c>
      <c r="E35" s="32">
        <f t="shared" si="2"/>
        <v>100</v>
      </c>
      <c r="F35" s="35">
        <v>3</v>
      </c>
      <c r="G35" s="32">
        <f t="shared" si="3"/>
        <v>100</v>
      </c>
      <c r="H35" s="106">
        <f t="shared" si="0"/>
        <v>3</v>
      </c>
      <c r="I35" s="32">
        <f t="shared" si="4"/>
        <v>100</v>
      </c>
      <c r="J35" s="32">
        <f t="shared" si="5"/>
        <v>100</v>
      </c>
      <c r="K35" s="35">
        <v>2</v>
      </c>
      <c r="L35" s="32">
        <f t="shared" si="6"/>
        <v>66.666666666666657</v>
      </c>
      <c r="M35" s="35">
        <v>1</v>
      </c>
      <c r="N35" s="32">
        <f t="shared" si="7"/>
        <v>33.333333333333329</v>
      </c>
      <c r="O35" s="35">
        <f t="shared" si="18"/>
        <v>0</v>
      </c>
      <c r="P35" s="32">
        <f t="shared" si="8"/>
        <v>0</v>
      </c>
      <c r="Q35" s="35">
        <v>0</v>
      </c>
      <c r="R35" s="32">
        <f t="shared" si="9"/>
        <v>0</v>
      </c>
      <c r="S35" s="35">
        <v>0</v>
      </c>
      <c r="T35" s="32">
        <f t="shared" si="10"/>
        <v>0</v>
      </c>
      <c r="U35" s="35">
        <v>0</v>
      </c>
      <c r="V35" s="32">
        <f t="shared" si="11"/>
        <v>0</v>
      </c>
      <c r="W35" s="35">
        <v>0</v>
      </c>
      <c r="X35" s="32">
        <f t="shared" si="12"/>
        <v>0</v>
      </c>
      <c r="Y35" s="35">
        <v>0</v>
      </c>
      <c r="Z35" s="32">
        <f t="shared" si="13"/>
        <v>0</v>
      </c>
      <c r="AA35" s="35">
        <v>0</v>
      </c>
      <c r="AB35" s="32">
        <f t="shared" si="14"/>
        <v>0</v>
      </c>
      <c r="AC35" s="32">
        <f t="shared" si="15"/>
        <v>0</v>
      </c>
      <c r="AD35" s="35">
        <v>0</v>
      </c>
      <c r="AE35" s="32">
        <f t="shared" si="16"/>
        <v>0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10</v>
      </c>
      <c r="D36" s="35">
        <v>10</v>
      </c>
      <c r="E36" s="32">
        <f t="shared" si="2"/>
        <v>100</v>
      </c>
      <c r="F36" s="35">
        <v>4</v>
      </c>
      <c r="G36" s="32">
        <f t="shared" si="3"/>
        <v>40</v>
      </c>
      <c r="H36" s="106">
        <f t="shared" si="0"/>
        <v>10</v>
      </c>
      <c r="I36" s="32">
        <f t="shared" si="4"/>
        <v>100</v>
      </c>
      <c r="J36" s="32">
        <f t="shared" si="5"/>
        <v>100</v>
      </c>
      <c r="K36" s="35">
        <v>9</v>
      </c>
      <c r="L36" s="32">
        <f t="shared" si="6"/>
        <v>90</v>
      </c>
      <c r="M36" s="35">
        <v>1</v>
      </c>
      <c r="N36" s="32">
        <f t="shared" si="7"/>
        <v>10</v>
      </c>
      <c r="O36" s="35">
        <f t="shared" si="18"/>
        <v>0</v>
      </c>
      <c r="P36" s="32">
        <f t="shared" si="8"/>
        <v>0</v>
      </c>
      <c r="Q36" s="35">
        <v>0</v>
      </c>
      <c r="R36" s="32">
        <f t="shared" si="9"/>
        <v>0</v>
      </c>
      <c r="S36" s="35">
        <v>1</v>
      </c>
      <c r="T36" s="32">
        <f t="shared" si="10"/>
        <v>10</v>
      </c>
      <c r="U36" s="35">
        <v>0</v>
      </c>
      <c r="V36" s="32">
        <f t="shared" si="11"/>
        <v>0</v>
      </c>
      <c r="W36" s="35">
        <v>1</v>
      </c>
      <c r="X36" s="32">
        <f t="shared" si="12"/>
        <v>10</v>
      </c>
      <c r="Y36" s="35">
        <v>5</v>
      </c>
      <c r="Z36" s="32">
        <f t="shared" si="13"/>
        <v>50</v>
      </c>
      <c r="AA36" s="35">
        <v>0</v>
      </c>
      <c r="AB36" s="32">
        <f t="shared" si="14"/>
        <v>0</v>
      </c>
      <c r="AC36" s="32">
        <f t="shared" si="15"/>
        <v>0</v>
      </c>
      <c r="AD36" s="35">
        <v>3</v>
      </c>
      <c r="AE36" s="32">
        <f t="shared" si="16"/>
        <v>30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16</v>
      </c>
      <c r="D37" s="35">
        <v>14</v>
      </c>
      <c r="E37" s="32">
        <f t="shared" si="2"/>
        <v>87.5</v>
      </c>
      <c r="F37" s="35">
        <v>11</v>
      </c>
      <c r="G37" s="32">
        <f t="shared" si="3"/>
        <v>78.571428571428569</v>
      </c>
      <c r="H37" s="106">
        <f t="shared" si="0"/>
        <v>14</v>
      </c>
      <c r="I37" s="32">
        <f t="shared" si="4"/>
        <v>100</v>
      </c>
      <c r="J37" s="32">
        <f t="shared" si="5"/>
        <v>87.5</v>
      </c>
      <c r="K37" s="35">
        <v>14</v>
      </c>
      <c r="L37" s="32">
        <f t="shared" si="6"/>
        <v>100</v>
      </c>
      <c r="M37" s="35">
        <v>0</v>
      </c>
      <c r="N37" s="32">
        <f t="shared" si="7"/>
        <v>0</v>
      </c>
      <c r="O37" s="35">
        <f t="shared" si="18"/>
        <v>0</v>
      </c>
      <c r="P37" s="32">
        <f t="shared" si="8"/>
        <v>0</v>
      </c>
      <c r="Q37" s="35">
        <v>0</v>
      </c>
      <c r="R37" s="32">
        <f t="shared" si="9"/>
        <v>0</v>
      </c>
      <c r="S37" s="35">
        <v>1</v>
      </c>
      <c r="T37" s="32">
        <f t="shared" si="10"/>
        <v>7.1428571428571423</v>
      </c>
      <c r="U37" s="35">
        <v>0</v>
      </c>
      <c r="V37" s="32">
        <f t="shared" si="11"/>
        <v>0</v>
      </c>
      <c r="W37" s="35">
        <v>0</v>
      </c>
      <c r="X37" s="32">
        <f t="shared" si="12"/>
        <v>0</v>
      </c>
      <c r="Y37" s="35">
        <v>4</v>
      </c>
      <c r="Z37" s="32">
        <f t="shared" si="13"/>
        <v>28.571428571428569</v>
      </c>
      <c r="AA37" s="35">
        <v>0</v>
      </c>
      <c r="AB37" s="32">
        <f t="shared" si="14"/>
        <v>0</v>
      </c>
      <c r="AC37" s="32">
        <f t="shared" si="15"/>
        <v>0</v>
      </c>
      <c r="AD37" s="35">
        <v>2</v>
      </c>
      <c r="AE37" s="32">
        <f t="shared" si="16"/>
        <v>14.285714285714285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4</v>
      </c>
      <c r="D38" s="35">
        <v>5</v>
      </c>
      <c r="E38" s="32">
        <f t="shared" si="2"/>
        <v>125</v>
      </c>
      <c r="F38" s="35">
        <v>2</v>
      </c>
      <c r="G38" s="32">
        <f t="shared" si="3"/>
        <v>40</v>
      </c>
      <c r="H38" s="106">
        <f t="shared" si="0"/>
        <v>5</v>
      </c>
      <c r="I38" s="32">
        <f t="shared" si="4"/>
        <v>100</v>
      </c>
      <c r="J38" s="32">
        <f t="shared" si="5"/>
        <v>125</v>
      </c>
      <c r="K38" s="35">
        <v>5</v>
      </c>
      <c r="L38" s="32">
        <f t="shared" si="6"/>
        <v>100</v>
      </c>
      <c r="M38" s="35">
        <v>0</v>
      </c>
      <c r="N38" s="32">
        <f t="shared" si="7"/>
        <v>0</v>
      </c>
      <c r="O38" s="35">
        <f t="shared" si="18"/>
        <v>0</v>
      </c>
      <c r="P38" s="32">
        <f t="shared" si="8"/>
        <v>0</v>
      </c>
      <c r="Q38" s="35">
        <v>0</v>
      </c>
      <c r="R38" s="32">
        <f t="shared" si="9"/>
        <v>0</v>
      </c>
      <c r="S38" s="35">
        <v>1</v>
      </c>
      <c r="T38" s="32">
        <f t="shared" si="10"/>
        <v>20</v>
      </c>
      <c r="U38" s="35">
        <v>1</v>
      </c>
      <c r="V38" s="32">
        <f t="shared" si="11"/>
        <v>20</v>
      </c>
      <c r="W38" s="35">
        <v>1</v>
      </c>
      <c r="X38" s="32">
        <f t="shared" si="12"/>
        <v>20</v>
      </c>
      <c r="Y38" s="35">
        <v>2</v>
      </c>
      <c r="Z38" s="32">
        <f t="shared" si="13"/>
        <v>40</v>
      </c>
      <c r="AA38" s="35">
        <v>0</v>
      </c>
      <c r="AB38" s="32">
        <f t="shared" si="14"/>
        <v>0</v>
      </c>
      <c r="AC38" s="32">
        <f t="shared" si="15"/>
        <v>0</v>
      </c>
      <c r="AD38" s="35">
        <v>2</v>
      </c>
      <c r="AE38" s="32">
        <f t="shared" si="16"/>
        <v>40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5</v>
      </c>
      <c r="D39" s="35">
        <v>4</v>
      </c>
      <c r="E39" s="32">
        <f t="shared" si="2"/>
        <v>80</v>
      </c>
      <c r="F39" s="35">
        <v>3</v>
      </c>
      <c r="G39" s="32">
        <f t="shared" si="3"/>
        <v>75</v>
      </c>
      <c r="H39" s="106">
        <f t="shared" si="0"/>
        <v>3</v>
      </c>
      <c r="I39" s="32">
        <f t="shared" si="4"/>
        <v>75</v>
      </c>
      <c r="J39" s="32">
        <f t="shared" si="5"/>
        <v>60</v>
      </c>
      <c r="K39" s="35">
        <v>3</v>
      </c>
      <c r="L39" s="32">
        <f t="shared" si="6"/>
        <v>75</v>
      </c>
      <c r="M39" s="35">
        <v>0</v>
      </c>
      <c r="N39" s="32">
        <f t="shared" si="7"/>
        <v>0</v>
      </c>
      <c r="O39" s="35">
        <f t="shared" si="18"/>
        <v>1</v>
      </c>
      <c r="P39" s="32">
        <f t="shared" si="8"/>
        <v>25</v>
      </c>
      <c r="Q39" s="35">
        <v>0</v>
      </c>
      <c r="R39" s="32">
        <f t="shared" si="9"/>
        <v>0</v>
      </c>
      <c r="S39" s="35">
        <v>0</v>
      </c>
      <c r="T39" s="32">
        <f t="shared" si="10"/>
        <v>0</v>
      </c>
      <c r="U39" s="35">
        <v>0</v>
      </c>
      <c r="V39" s="32">
        <f t="shared" si="11"/>
        <v>0</v>
      </c>
      <c r="W39" s="35">
        <v>0</v>
      </c>
      <c r="X39" s="32">
        <f t="shared" si="12"/>
        <v>0</v>
      </c>
      <c r="Y39" s="35">
        <v>0</v>
      </c>
      <c r="Z39" s="32">
        <f t="shared" si="13"/>
        <v>0</v>
      </c>
      <c r="AA39" s="35">
        <v>0</v>
      </c>
      <c r="AB39" s="32">
        <f t="shared" si="14"/>
        <v>0</v>
      </c>
      <c r="AC39" s="32">
        <f t="shared" si="15"/>
        <v>0</v>
      </c>
      <c r="AD39" s="35">
        <v>1</v>
      </c>
      <c r="AE39" s="32">
        <f t="shared" si="16"/>
        <v>25</v>
      </c>
      <c r="AF39" s="35">
        <v>0</v>
      </c>
      <c r="AG39" s="32">
        <f t="shared" si="17"/>
        <v>0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345</v>
      </c>
      <c r="D40" s="10">
        <f>SUM(D41:D54)</f>
        <v>316</v>
      </c>
      <c r="E40" s="43">
        <f>IF(C40=0,0,D40/C40*100)</f>
        <v>91.594202898550719</v>
      </c>
      <c r="F40" s="10">
        <f>SUM(F41:F54)</f>
        <v>173</v>
      </c>
      <c r="G40" s="43">
        <f>IF(D40=0,0,F40/D40*100)</f>
        <v>54.74683544303798</v>
      </c>
      <c r="H40" s="61">
        <f>SUM(H41:H54)</f>
        <v>309</v>
      </c>
      <c r="I40" s="43">
        <f>IF(D40=0,0,H40/D40*100)</f>
        <v>97.784810126582272</v>
      </c>
      <c r="J40" s="43">
        <f>IF(C40=0,0,H40/C40*100)</f>
        <v>89.565217391304358</v>
      </c>
      <c r="K40" s="10">
        <f>SUM(K41:K54)</f>
        <v>201</v>
      </c>
      <c r="L40" s="43">
        <f>IF(D40=0,0,K40/D40*100)</f>
        <v>63.607594936708857</v>
      </c>
      <c r="M40" s="10">
        <f>SUM(M41:M54)</f>
        <v>108</v>
      </c>
      <c r="N40" s="43">
        <f>IF(D40=0,0,M40/D40*100)</f>
        <v>34.177215189873415</v>
      </c>
      <c r="O40" s="10">
        <f>SUM(O41:O54)</f>
        <v>7</v>
      </c>
      <c r="P40" s="43">
        <f>IF(D40=0,0,O40/D40*100)</f>
        <v>2.2151898734177213</v>
      </c>
      <c r="Q40" s="10">
        <f>SUM(Q41:Q54)</f>
        <v>0</v>
      </c>
      <c r="R40" s="43">
        <f t="shared" si="9"/>
        <v>0</v>
      </c>
      <c r="S40" s="10">
        <f>SUM(S41:S54)</f>
        <v>50</v>
      </c>
      <c r="T40" s="43">
        <f>IF(D40=0,0,S40/D40*100)</f>
        <v>15.822784810126583</v>
      </c>
      <c r="U40" s="10">
        <f>SUM(U41:U54)</f>
        <v>44</v>
      </c>
      <c r="V40" s="43">
        <f t="shared" si="11"/>
        <v>13.924050632911392</v>
      </c>
      <c r="W40" s="10">
        <f>SUM(W41:W54)</f>
        <v>65</v>
      </c>
      <c r="X40" s="43">
        <f>IF(D40=0,0,W40/D40*100)</f>
        <v>20.569620253164558</v>
      </c>
      <c r="Y40" s="10">
        <f>SUM(Y41:Y54)</f>
        <v>48</v>
      </c>
      <c r="Z40" s="43">
        <f>IF(D40=0,0,Y40/D40*100)</f>
        <v>15.18987341772152</v>
      </c>
      <c r="AA40" s="10">
        <f>SUM(AA41:AA54)</f>
        <v>3</v>
      </c>
      <c r="AB40" s="43">
        <f>IF(D40=0,0,AA40/D40*100)</f>
        <v>0.949367088607595</v>
      </c>
      <c r="AC40" s="43">
        <f>IF(Y40=0,0,AA40/Y40*100)</f>
        <v>6.25</v>
      </c>
      <c r="AD40" s="10">
        <f>SUM(AD41:AD54)</f>
        <v>36</v>
      </c>
      <c r="AE40" s="43">
        <f t="shared" si="16"/>
        <v>11.39240506329114</v>
      </c>
      <c r="AF40" s="10">
        <f>SUM(AF41:AF54)</f>
        <v>1</v>
      </c>
      <c r="AG40" s="43">
        <f>IF(D40=0,0,AF40/D40*100)</f>
        <v>0.31645569620253167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17.5</v>
      </c>
      <c r="D41" s="35">
        <v>15</v>
      </c>
      <c r="E41" s="32">
        <f t="shared" si="2"/>
        <v>85.714285714285708</v>
      </c>
      <c r="F41" s="35">
        <v>15</v>
      </c>
      <c r="G41" s="32">
        <f t="shared" si="3"/>
        <v>100</v>
      </c>
      <c r="H41" s="106">
        <f t="shared" si="0"/>
        <v>15</v>
      </c>
      <c r="I41" s="32">
        <f t="shared" si="4"/>
        <v>100</v>
      </c>
      <c r="J41" s="32">
        <f t="shared" si="5"/>
        <v>85.714285714285708</v>
      </c>
      <c r="K41" s="35">
        <v>13</v>
      </c>
      <c r="L41" s="32">
        <f t="shared" si="6"/>
        <v>86.666666666666671</v>
      </c>
      <c r="M41" s="35">
        <v>2</v>
      </c>
      <c r="N41" s="32">
        <f t="shared" si="7"/>
        <v>13.333333333333334</v>
      </c>
      <c r="O41" s="35">
        <f t="shared" ref="O41:O54" si="19">D41-H41</f>
        <v>0</v>
      </c>
      <c r="P41" s="32">
        <f t="shared" si="8"/>
        <v>0</v>
      </c>
      <c r="Q41" s="35">
        <v>0</v>
      </c>
      <c r="R41" s="32">
        <f t="shared" si="9"/>
        <v>0</v>
      </c>
      <c r="S41" s="35">
        <v>3</v>
      </c>
      <c r="T41" s="32">
        <f t="shared" si="10"/>
        <v>20</v>
      </c>
      <c r="U41" s="35">
        <v>2</v>
      </c>
      <c r="V41" s="32">
        <f t="shared" si="11"/>
        <v>13.333333333333334</v>
      </c>
      <c r="W41" s="35">
        <v>0</v>
      </c>
      <c r="X41" s="32">
        <f t="shared" si="12"/>
        <v>0</v>
      </c>
      <c r="Y41" s="35">
        <v>1</v>
      </c>
      <c r="Z41" s="32">
        <f t="shared" si="13"/>
        <v>6.666666666666667</v>
      </c>
      <c r="AA41" s="35">
        <v>0</v>
      </c>
      <c r="AB41" s="32">
        <f t="shared" si="14"/>
        <v>0</v>
      </c>
      <c r="AC41" s="32">
        <f t="shared" si="15"/>
        <v>0</v>
      </c>
      <c r="AD41" s="35">
        <v>0</v>
      </c>
      <c r="AE41" s="32">
        <f t="shared" si="16"/>
        <v>0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4</v>
      </c>
      <c r="D42" s="35">
        <v>4</v>
      </c>
      <c r="E42" s="32">
        <f t="shared" si="2"/>
        <v>100</v>
      </c>
      <c r="F42" s="35">
        <v>2</v>
      </c>
      <c r="G42" s="32">
        <f t="shared" si="3"/>
        <v>50</v>
      </c>
      <c r="H42" s="106">
        <f t="shared" si="0"/>
        <v>4</v>
      </c>
      <c r="I42" s="32">
        <f t="shared" si="4"/>
        <v>100</v>
      </c>
      <c r="J42" s="32">
        <f t="shared" si="5"/>
        <v>100</v>
      </c>
      <c r="K42" s="35">
        <v>3</v>
      </c>
      <c r="L42" s="32">
        <f t="shared" si="6"/>
        <v>75</v>
      </c>
      <c r="M42" s="35">
        <v>1</v>
      </c>
      <c r="N42" s="32">
        <f t="shared" si="7"/>
        <v>25</v>
      </c>
      <c r="O42" s="35">
        <f t="shared" si="19"/>
        <v>0</v>
      </c>
      <c r="P42" s="32">
        <f t="shared" si="8"/>
        <v>0</v>
      </c>
      <c r="Q42" s="35">
        <v>0</v>
      </c>
      <c r="R42" s="32">
        <f t="shared" si="9"/>
        <v>0</v>
      </c>
      <c r="S42" s="35">
        <v>3</v>
      </c>
      <c r="T42" s="32">
        <f t="shared" si="10"/>
        <v>75</v>
      </c>
      <c r="U42" s="35">
        <v>0</v>
      </c>
      <c r="V42" s="32">
        <f t="shared" si="11"/>
        <v>0</v>
      </c>
      <c r="W42" s="35">
        <v>1</v>
      </c>
      <c r="X42" s="32">
        <f t="shared" si="12"/>
        <v>25</v>
      </c>
      <c r="Y42" s="35">
        <v>2</v>
      </c>
      <c r="Z42" s="32">
        <f t="shared" si="13"/>
        <v>50</v>
      </c>
      <c r="AA42" s="35">
        <v>0</v>
      </c>
      <c r="AB42" s="32">
        <f t="shared" si="14"/>
        <v>0</v>
      </c>
      <c r="AC42" s="32">
        <f t="shared" si="15"/>
        <v>0</v>
      </c>
      <c r="AD42" s="35">
        <v>3</v>
      </c>
      <c r="AE42" s="32">
        <f t="shared" si="16"/>
        <v>75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8</v>
      </c>
      <c r="D43" s="35">
        <v>7</v>
      </c>
      <c r="E43" s="32">
        <f t="shared" si="2"/>
        <v>87.5</v>
      </c>
      <c r="F43" s="35">
        <v>5</v>
      </c>
      <c r="G43" s="32">
        <f t="shared" si="3"/>
        <v>71.428571428571431</v>
      </c>
      <c r="H43" s="106">
        <f t="shared" si="0"/>
        <v>7</v>
      </c>
      <c r="I43" s="32">
        <f t="shared" si="4"/>
        <v>100</v>
      </c>
      <c r="J43" s="32">
        <f t="shared" si="5"/>
        <v>87.5</v>
      </c>
      <c r="K43" s="35">
        <v>6</v>
      </c>
      <c r="L43" s="32">
        <f t="shared" si="6"/>
        <v>85.714285714285708</v>
      </c>
      <c r="M43" s="35">
        <v>1</v>
      </c>
      <c r="N43" s="32">
        <f t="shared" si="7"/>
        <v>14.285714285714285</v>
      </c>
      <c r="O43" s="35">
        <f t="shared" si="19"/>
        <v>0</v>
      </c>
      <c r="P43" s="32">
        <f t="shared" si="8"/>
        <v>0</v>
      </c>
      <c r="Q43" s="35">
        <v>0</v>
      </c>
      <c r="R43" s="32">
        <f t="shared" si="9"/>
        <v>0</v>
      </c>
      <c r="S43" s="35">
        <v>0</v>
      </c>
      <c r="T43" s="32">
        <f t="shared" si="10"/>
        <v>0</v>
      </c>
      <c r="U43" s="35">
        <v>0</v>
      </c>
      <c r="V43" s="32">
        <f t="shared" si="11"/>
        <v>0</v>
      </c>
      <c r="W43" s="35">
        <v>0</v>
      </c>
      <c r="X43" s="32">
        <f t="shared" si="12"/>
        <v>0</v>
      </c>
      <c r="Y43" s="35">
        <v>0</v>
      </c>
      <c r="Z43" s="32">
        <f t="shared" si="13"/>
        <v>0</v>
      </c>
      <c r="AA43" s="35">
        <v>0</v>
      </c>
      <c r="AB43" s="32">
        <f t="shared" si="14"/>
        <v>0</v>
      </c>
      <c r="AC43" s="32">
        <f t="shared" si="15"/>
        <v>0</v>
      </c>
      <c r="AD43" s="35">
        <v>1</v>
      </c>
      <c r="AE43" s="32">
        <f t="shared" si="16"/>
        <v>14.285714285714285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181</v>
      </c>
      <c r="D44" s="35">
        <v>164</v>
      </c>
      <c r="E44" s="32">
        <f t="shared" si="2"/>
        <v>90.607734806629836</v>
      </c>
      <c r="F44" s="35">
        <v>57</v>
      </c>
      <c r="G44" s="32">
        <f t="shared" si="3"/>
        <v>34.756097560975604</v>
      </c>
      <c r="H44" s="106">
        <f t="shared" si="0"/>
        <v>161</v>
      </c>
      <c r="I44" s="32">
        <f t="shared" si="4"/>
        <v>98.170731707317074</v>
      </c>
      <c r="J44" s="32">
        <f t="shared" si="5"/>
        <v>88.950276243093924</v>
      </c>
      <c r="K44" s="35">
        <v>102</v>
      </c>
      <c r="L44" s="32">
        <f t="shared" si="6"/>
        <v>62.195121951219512</v>
      </c>
      <c r="M44" s="35">
        <v>59</v>
      </c>
      <c r="N44" s="32">
        <f t="shared" si="7"/>
        <v>35.975609756097562</v>
      </c>
      <c r="O44" s="35">
        <f t="shared" si="19"/>
        <v>3</v>
      </c>
      <c r="P44" s="32">
        <f t="shared" si="8"/>
        <v>1.8292682926829267</v>
      </c>
      <c r="Q44" s="35">
        <v>0</v>
      </c>
      <c r="R44" s="32">
        <f t="shared" si="9"/>
        <v>0</v>
      </c>
      <c r="S44" s="35">
        <v>19</v>
      </c>
      <c r="T44" s="32">
        <f t="shared" si="10"/>
        <v>11.585365853658537</v>
      </c>
      <c r="U44" s="35">
        <v>19</v>
      </c>
      <c r="V44" s="32">
        <f t="shared" si="11"/>
        <v>11.585365853658537</v>
      </c>
      <c r="W44" s="35">
        <v>59</v>
      </c>
      <c r="X44" s="32">
        <f t="shared" si="12"/>
        <v>35.975609756097562</v>
      </c>
      <c r="Y44" s="35">
        <v>30</v>
      </c>
      <c r="Z44" s="32">
        <f t="shared" si="13"/>
        <v>18.292682926829269</v>
      </c>
      <c r="AA44" s="35">
        <v>0</v>
      </c>
      <c r="AB44" s="32">
        <f t="shared" si="14"/>
        <v>0</v>
      </c>
      <c r="AC44" s="32">
        <f t="shared" si="15"/>
        <v>0</v>
      </c>
      <c r="AD44" s="35">
        <v>25</v>
      </c>
      <c r="AE44" s="32">
        <f t="shared" si="16"/>
        <v>15.24390243902439</v>
      </c>
      <c r="AF44" s="35">
        <v>1</v>
      </c>
      <c r="AG44" s="32">
        <f t="shared" si="17"/>
        <v>0.6097560975609756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12</v>
      </c>
      <c r="D45" s="35">
        <v>11</v>
      </c>
      <c r="E45" s="32">
        <f t="shared" si="2"/>
        <v>91.666666666666657</v>
      </c>
      <c r="F45" s="35">
        <v>9</v>
      </c>
      <c r="G45" s="32">
        <f t="shared" si="3"/>
        <v>81.818181818181827</v>
      </c>
      <c r="H45" s="106">
        <f t="shared" si="0"/>
        <v>10</v>
      </c>
      <c r="I45" s="32">
        <f t="shared" si="4"/>
        <v>90.909090909090907</v>
      </c>
      <c r="J45" s="32">
        <f t="shared" si="5"/>
        <v>83.333333333333343</v>
      </c>
      <c r="K45" s="35">
        <v>8</v>
      </c>
      <c r="L45" s="32">
        <f t="shared" si="6"/>
        <v>72.727272727272734</v>
      </c>
      <c r="M45" s="35">
        <v>2</v>
      </c>
      <c r="N45" s="32">
        <f t="shared" si="7"/>
        <v>18.181818181818183</v>
      </c>
      <c r="O45" s="35">
        <f t="shared" si="19"/>
        <v>1</v>
      </c>
      <c r="P45" s="32">
        <f t="shared" si="8"/>
        <v>9.0909090909090917</v>
      </c>
      <c r="Q45" s="35">
        <v>0</v>
      </c>
      <c r="R45" s="32">
        <f t="shared" si="9"/>
        <v>0</v>
      </c>
      <c r="S45" s="35">
        <v>3</v>
      </c>
      <c r="T45" s="32">
        <f t="shared" si="10"/>
        <v>27.27272727272727</v>
      </c>
      <c r="U45" s="35">
        <v>1</v>
      </c>
      <c r="V45" s="32">
        <f t="shared" si="11"/>
        <v>9.0909090909090917</v>
      </c>
      <c r="W45" s="35">
        <v>2</v>
      </c>
      <c r="X45" s="32">
        <f t="shared" si="12"/>
        <v>18.181818181818183</v>
      </c>
      <c r="Y45" s="35">
        <v>4</v>
      </c>
      <c r="Z45" s="32">
        <f t="shared" si="13"/>
        <v>36.363636363636367</v>
      </c>
      <c r="AA45" s="35">
        <v>0</v>
      </c>
      <c r="AB45" s="32">
        <f t="shared" si="14"/>
        <v>0</v>
      </c>
      <c r="AC45" s="32">
        <f t="shared" si="15"/>
        <v>0</v>
      </c>
      <c r="AD45" s="35">
        <v>0</v>
      </c>
      <c r="AE45" s="32">
        <f t="shared" si="16"/>
        <v>0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4</v>
      </c>
      <c r="D46" s="35">
        <v>4</v>
      </c>
      <c r="E46" s="32">
        <f t="shared" si="2"/>
        <v>100</v>
      </c>
      <c r="F46" s="35">
        <v>3</v>
      </c>
      <c r="G46" s="32">
        <f t="shared" si="3"/>
        <v>75</v>
      </c>
      <c r="H46" s="106">
        <f t="shared" si="0"/>
        <v>4</v>
      </c>
      <c r="I46" s="32">
        <f t="shared" si="4"/>
        <v>100</v>
      </c>
      <c r="J46" s="32">
        <f t="shared" si="5"/>
        <v>100</v>
      </c>
      <c r="K46" s="35">
        <v>3</v>
      </c>
      <c r="L46" s="32">
        <f t="shared" si="6"/>
        <v>75</v>
      </c>
      <c r="M46" s="35">
        <v>1</v>
      </c>
      <c r="N46" s="32">
        <f t="shared" si="7"/>
        <v>25</v>
      </c>
      <c r="O46" s="35">
        <f t="shared" si="19"/>
        <v>0</v>
      </c>
      <c r="P46" s="32">
        <f t="shared" si="8"/>
        <v>0</v>
      </c>
      <c r="Q46" s="35">
        <v>0</v>
      </c>
      <c r="R46" s="32">
        <f t="shared" si="9"/>
        <v>0</v>
      </c>
      <c r="S46" s="35">
        <v>1</v>
      </c>
      <c r="T46" s="32">
        <f t="shared" si="10"/>
        <v>25</v>
      </c>
      <c r="U46" s="35">
        <v>0</v>
      </c>
      <c r="V46" s="32">
        <f t="shared" si="11"/>
        <v>0</v>
      </c>
      <c r="W46" s="35">
        <v>0</v>
      </c>
      <c r="X46" s="32">
        <f t="shared" si="12"/>
        <v>0</v>
      </c>
      <c r="Y46" s="35">
        <v>2</v>
      </c>
      <c r="Z46" s="32">
        <f t="shared" si="13"/>
        <v>50</v>
      </c>
      <c r="AA46" s="35">
        <v>0</v>
      </c>
      <c r="AB46" s="32">
        <f t="shared" si="14"/>
        <v>0</v>
      </c>
      <c r="AC46" s="32">
        <f t="shared" si="15"/>
        <v>0</v>
      </c>
      <c r="AD46" s="35">
        <v>1</v>
      </c>
      <c r="AE46" s="32">
        <f t="shared" si="16"/>
        <v>25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20.5</v>
      </c>
      <c r="D47" s="35">
        <v>20</v>
      </c>
      <c r="E47" s="32">
        <f t="shared" si="2"/>
        <v>97.560975609756099</v>
      </c>
      <c r="F47" s="35">
        <v>16</v>
      </c>
      <c r="G47" s="32">
        <f t="shared" si="3"/>
        <v>80</v>
      </c>
      <c r="H47" s="106">
        <f t="shared" si="0"/>
        <v>17</v>
      </c>
      <c r="I47" s="32">
        <f t="shared" si="4"/>
        <v>85</v>
      </c>
      <c r="J47" s="32">
        <f t="shared" si="5"/>
        <v>82.926829268292678</v>
      </c>
      <c r="K47" s="35">
        <v>10</v>
      </c>
      <c r="L47" s="32">
        <f t="shared" si="6"/>
        <v>50</v>
      </c>
      <c r="M47" s="35">
        <v>7</v>
      </c>
      <c r="N47" s="32">
        <f t="shared" si="7"/>
        <v>35</v>
      </c>
      <c r="O47" s="35">
        <f t="shared" si="19"/>
        <v>3</v>
      </c>
      <c r="P47" s="32">
        <f t="shared" si="8"/>
        <v>15</v>
      </c>
      <c r="Q47" s="35">
        <v>0</v>
      </c>
      <c r="R47" s="32">
        <f t="shared" si="9"/>
        <v>0</v>
      </c>
      <c r="S47" s="35">
        <v>2</v>
      </c>
      <c r="T47" s="32">
        <f t="shared" si="10"/>
        <v>10</v>
      </c>
      <c r="U47" s="35">
        <v>6</v>
      </c>
      <c r="V47" s="32">
        <f t="shared" si="11"/>
        <v>30</v>
      </c>
      <c r="W47" s="35">
        <v>1</v>
      </c>
      <c r="X47" s="32">
        <f t="shared" si="12"/>
        <v>5</v>
      </c>
      <c r="Y47" s="35">
        <v>2</v>
      </c>
      <c r="Z47" s="32">
        <f t="shared" si="13"/>
        <v>10</v>
      </c>
      <c r="AA47" s="35">
        <v>0</v>
      </c>
      <c r="AB47" s="32">
        <f t="shared" si="14"/>
        <v>0</v>
      </c>
      <c r="AC47" s="32">
        <f t="shared" si="15"/>
        <v>0</v>
      </c>
      <c r="AD47" s="35">
        <v>1</v>
      </c>
      <c r="AE47" s="32">
        <f t="shared" si="16"/>
        <v>5</v>
      </c>
      <c r="AF47" s="35">
        <v>0</v>
      </c>
      <c r="AG47" s="32">
        <f t="shared" si="17"/>
        <v>0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11</v>
      </c>
      <c r="D48" s="35">
        <v>10</v>
      </c>
      <c r="E48" s="32">
        <f t="shared" si="2"/>
        <v>90.909090909090907</v>
      </c>
      <c r="F48" s="35">
        <v>8</v>
      </c>
      <c r="G48" s="32">
        <f t="shared" si="3"/>
        <v>80</v>
      </c>
      <c r="H48" s="106">
        <f t="shared" si="0"/>
        <v>10</v>
      </c>
      <c r="I48" s="32">
        <f t="shared" si="4"/>
        <v>100</v>
      </c>
      <c r="J48" s="32">
        <f t="shared" si="5"/>
        <v>90.909090909090907</v>
      </c>
      <c r="K48" s="35">
        <v>10</v>
      </c>
      <c r="L48" s="32">
        <f t="shared" si="6"/>
        <v>100</v>
      </c>
      <c r="M48" s="35">
        <v>0</v>
      </c>
      <c r="N48" s="32">
        <f t="shared" si="7"/>
        <v>0</v>
      </c>
      <c r="O48" s="35">
        <f t="shared" si="19"/>
        <v>0</v>
      </c>
      <c r="P48" s="32">
        <f t="shared" si="8"/>
        <v>0</v>
      </c>
      <c r="Q48" s="35">
        <v>0</v>
      </c>
      <c r="R48" s="32">
        <f t="shared" si="9"/>
        <v>0</v>
      </c>
      <c r="S48" s="35">
        <v>1</v>
      </c>
      <c r="T48" s="32">
        <f t="shared" si="10"/>
        <v>10</v>
      </c>
      <c r="U48" s="35">
        <v>0</v>
      </c>
      <c r="V48" s="32">
        <f t="shared" si="11"/>
        <v>0</v>
      </c>
      <c r="W48" s="35">
        <v>2</v>
      </c>
      <c r="X48" s="32">
        <f t="shared" si="12"/>
        <v>20</v>
      </c>
      <c r="Y48" s="35">
        <v>1</v>
      </c>
      <c r="Z48" s="32">
        <f t="shared" si="13"/>
        <v>10</v>
      </c>
      <c r="AA48" s="35">
        <v>2</v>
      </c>
      <c r="AB48" s="32">
        <f t="shared" si="14"/>
        <v>20</v>
      </c>
      <c r="AC48" s="32">
        <f t="shared" si="15"/>
        <v>200</v>
      </c>
      <c r="AD48" s="35">
        <v>3</v>
      </c>
      <c r="AE48" s="32">
        <f t="shared" si="16"/>
        <v>30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28</v>
      </c>
      <c r="D49" s="35">
        <v>25</v>
      </c>
      <c r="E49" s="32">
        <f t="shared" si="2"/>
        <v>89.285714285714292</v>
      </c>
      <c r="F49" s="35">
        <v>21</v>
      </c>
      <c r="G49" s="32">
        <f t="shared" si="3"/>
        <v>84</v>
      </c>
      <c r="H49" s="106">
        <f t="shared" si="0"/>
        <v>25</v>
      </c>
      <c r="I49" s="32">
        <f t="shared" si="4"/>
        <v>100</v>
      </c>
      <c r="J49" s="32">
        <f t="shared" si="5"/>
        <v>89.285714285714292</v>
      </c>
      <c r="K49" s="35">
        <v>11</v>
      </c>
      <c r="L49" s="32">
        <f t="shared" si="6"/>
        <v>44</v>
      </c>
      <c r="M49" s="35">
        <v>14</v>
      </c>
      <c r="N49" s="32">
        <f t="shared" si="7"/>
        <v>56.000000000000007</v>
      </c>
      <c r="O49" s="35">
        <f t="shared" si="19"/>
        <v>0</v>
      </c>
      <c r="P49" s="32">
        <f t="shared" si="8"/>
        <v>0</v>
      </c>
      <c r="Q49" s="35">
        <v>0</v>
      </c>
      <c r="R49" s="32">
        <f t="shared" si="9"/>
        <v>0</v>
      </c>
      <c r="S49" s="35">
        <v>1</v>
      </c>
      <c r="T49" s="32">
        <f t="shared" si="10"/>
        <v>4</v>
      </c>
      <c r="U49" s="35">
        <v>13</v>
      </c>
      <c r="V49" s="32">
        <f t="shared" si="11"/>
        <v>52</v>
      </c>
      <c r="W49" s="35">
        <v>0</v>
      </c>
      <c r="X49" s="32">
        <f t="shared" si="12"/>
        <v>0</v>
      </c>
      <c r="Y49" s="35">
        <v>1</v>
      </c>
      <c r="Z49" s="32">
        <f t="shared" si="13"/>
        <v>4</v>
      </c>
      <c r="AA49" s="35">
        <v>1</v>
      </c>
      <c r="AB49" s="32">
        <f t="shared" si="14"/>
        <v>4</v>
      </c>
      <c r="AC49" s="32">
        <f t="shared" si="15"/>
        <v>100</v>
      </c>
      <c r="AD49" s="35">
        <v>0</v>
      </c>
      <c r="AE49" s="32">
        <f t="shared" si="16"/>
        <v>0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5</v>
      </c>
      <c r="D50" s="35">
        <v>4</v>
      </c>
      <c r="E50" s="32">
        <f t="shared" si="2"/>
        <v>80</v>
      </c>
      <c r="F50" s="35">
        <v>3</v>
      </c>
      <c r="G50" s="32">
        <f t="shared" si="3"/>
        <v>75</v>
      </c>
      <c r="H50" s="106">
        <f t="shared" si="0"/>
        <v>4</v>
      </c>
      <c r="I50" s="32">
        <f t="shared" si="4"/>
        <v>100</v>
      </c>
      <c r="J50" s="32">
        <f t="shared" si="5"/>
        <v>80</v>
      </c>
      <c r="K50" s="35">
        <v>3</v>
      </c>
      <c r="L50" s="32">
        <f t="shared" si="6"/>
        <v>75</v>
      </c>
      <c r="M50" s="35">
        <v>1</v>
      </c>
      <c r="N50" s="32">
        <f t="shared" si="7"/>
        <v>25</v>
      </c>
      <c r="O50" s="35">
        <f t="shared" si="19"/>
        <v>0</v>
      </c>
      <c r="P50" s="32">
        <f t="shared" si="8"/>
        <v>0</v>
      </c>
      <c r="Q50" s="35">
        <v>0</v>
      </c>
      <c r="R50" s="32">
        <f t="shared" si="9"/>
        <v>0</v>
      </c>
      <c r="S50" s="35">
        <v>1</v>
      </c>
      <c r="T50" s="32">
        <f t="shared" si="10"/>
        <v>25</v>
      </c>
      <c r="U50" s="35">
        <v>0</v>
      </c>
      <c r="V50" s="32">
        <f t="shared" si="11"/>
        <v>0</v>
      </c>
      <c r="W50" s="35">
        <v>0</v>
      </c>
      <c r="X50" s="32">
        <f t="shared" si="12"/>
        <v>0</v>
      </c>
      <c r="Y50" s="35">
        <v>0</v>
      </c>
      <c r="Z50" s="32">
        <f t="shared" si="13"/>
        <v>0</v>
      </c>
      <c r="AA50" s="35">
        <v>0</v>
      </c>
      <c r="AB50" s="32">
        <f t="shared" si="14"/>
        <v>0</v>
      </c>
      <c r="AC50" s="32">
        <f t="shared" si="15"/>
        <v>0</v>
      </c>
      <c r="AD50" s="35">
        <v>0</v>
      </c>
      <c r="AE50" s="32">
        <f t="shared" si="16"/>
        <v>0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9</v>
      </c>
      <c r="D51" s="35">
        <v>8</v>
      </c>
      <c r="E51" s="32">
        <f t="shared" si="2"/>
        <v>88.888888888888886</v>
      </c>
      <c r="F51" s="35">
        <v>8</v>
      </c>
      <c r="G51" s="32">
        <f t="shared" si="3"/>
        <v>100</v>
      </c>
      <c r="H51" s="106">
        <f t="shared" si="0"/>
        <v>8</v>
      </c>
      <c r="I51" s="32">
        <f t="shared" si="4"/>
        <v>100</v>
      </c>
      <c r="J51" s="32">
        <f t="shared" si="5"/>
        <v>88.888888888888886</v>
      </c>
      <c r="K51" s="35">
        <v>4</v>
      </c>
      <c r="L51" s="32">
        <f t="shared" si="6"/>
        <v>50</v>
      </c>
      <c r="M51" s="35">
        <v>4</v>
      </c>
      <c r="N51" s="32">
        <f t="shared" si="7"/>
        <v>50</v>
      </c>
      <c r="O51" s="35">
        <f t="shared" si="19"/>
        <v>0</v>
      </c>
      <c r="P51" s="32">
        <f t="shared" si="8"/>
        <v>0</v>
      </c>
      <c r="Q51" s="35">
        <v>0</v>
      </c>
      <c r="R51" s="32">
        <f t="shared" si="9"/>
        <v>0</v>
      </c>
      <c r="S51" s="35">
        <v>3</v>
      </c>
      <c r="T51" s="32">
        <f t="shared" si="10"/>
        <v>37.5</v>
      </c>
      <c r="U51" s="35">
        <v>1</v>
      </c>
      <c r="V51" s="32">
        <f t="shared" si="11"/>
        <v>12.5</v>
      </c>
      <c r="W51" s="35">
        <v>0</v>
      </c>
      <c r="X51" s="32">
        <f t="shared" si="12"/>
        <v>0</v>
      </c>
      <c r="Y51" s="35">
        <v>2</v>
      </c>
      <c r="Z51" s="32">
        <f t="shared" si="13"/>
        <v>25</v>
      </c>
      <c r="AA51" s="35">
        <v>0</v>
      </c>
      <c r="AB51" s="32">
        <f t="shared" si="14"/>
        <v>0</v>
      </c>
      <c r="AC51" s="32">
        <f t="shared" si="15"/>
        <v>0</v>
      </c>
      <c r="AD51" s="35">
        <v>1</v>
      </c>
      <c r="AE51" s="32">
        <f t="shared" si="16"/>
        <v>12.5</v>
      </c>
      <c r="AF51" s="35">
        <v>0</v>
      </c>
      <c r="AG51" s="32">
        <f t="shared" si="17"/>
        <v>0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3</v>
      </c>
      <c r="D52" s="35">
        <v>3</v>
      </c>
      <c r="E52" s="32">
        <f t="shared" si="2"/>
        <v>100</v>
      </c>
      <c r="F52" s="35">
        <v>0</v>
      </c>
      <c r="G52" s="32">
        <f t="shared" si="3"/>
        <v>0</v>
      </c>
      <c r="H52" s="106">
        <f t="shared" si="0"/>
        <v>3</v>
      </c>
      <c r="I52" s="32">
        <f t="shared" si="4"/>
        <v>100</v>
      </c>
      <c r="J52" s="32">
        <f t="shared" si="5"/>
        <v>100</v>
      </c>
      <c r="K52" s="35">
        <v>3</v>
      </c>
      <c r="L52" s="32">
        <f t="shared" si="6"/>
        <v>100</v>
      </c>
      <c r="M52" s="35">
        <v>0</v>
      </c>
      <c r="N52" s="32">
        <f t="shared" si="7"/>
        <v>0</v>
      </c>
      <c r="O52" s="35">
        <f t="shared" si="19"/>
        <v>0</v>
      </c>
      <c r="P52" s="32">
        <f t="shared" si="8"/>
        <v>0</v>
      </c>
      <c r="Q52" s="35">
        <v>0</v>
      </c>
      <c r="R52" s="32">
        <f t="shared" si="9"/>
        <v>0</v>
      </c>
      <c r="S52" s="35">
        <v>0</v>
      </c>
      <c r="T52" s="32">
        <f t="shared" si="10"/>
        <v>0</v>
      </c>
      <c r="U52" s="35">
        <v>0</v>
      </c>
      <c r="V52" s="32">
        <f t="shared" si="11"/>
        <v>0</v>
      </c>
      <c r="W52" s="35">
        <v>0</v>
      </c>
      <c r="X52" s="32">
        <f t="shared" si="12"/>
        <v>0</v>
      </c>
      <c r="Y52" s="35">
        <v>0</v>
      </c>
      <c r="Z52" s="32">
        <f t="shared" si="13"/>
        <v>0</v>
      </c>
      <c r="AA52" s="35">
        <v>0</v>
      </c>
      <c r="AB52" s="32">
        <f t="shared" si="14"/>
        <v>0</v>
      </c>
      <c r="AC52" s="32">
        <f t="shared" si="15"/>
        <v>0</v>
      </c>
      <c r="AD52" s="35">
        <v>1</v>
      </c>
      <c r="AE52" s="32">
        <f t="shared" si="16"/>
        <v>33.333333333333329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15</v>
      </c>
      <c r="D53" s="35">
        <v>14</v>
      </c>
      <c r="E53" s="32">
        <f t="shared" si="2"/>
        <v>93.333333333333329</v>
      </c>
      <c r="F53" s="35">
        <v>6</v>
      </c>
      <c r="G53" s="32">
        <f t="shared" si="3"/>
        <v>42.857142857142854</v>
      </c>
      <c r="H53" s="106">
        <f t="shared" si="0"/>
        <v>14</v>
      </c>
      <c r="I53" s="32">
        <f t="shared" si="4"/>
        <v>100</v>
      </c>
      <c r="J53" s="32">
        <f t="shared" si="5"/>
        <v>93.333333333333329</v>
      </c>
      <c r="K53" s="35">
        <v>12</v>
      </c>
      <c r="L53" s="32">
        <f t="shared" si="6"/>
        <v>85.714285714285708</v>
      </c>
      <c r="M53" s="35">
        <v>2</v>
      </c>
      <c r="N53" s="32">
        <f t="shared" si="7"/>
        <v>14.285714285714285</v>
      </c>
      <c r="O53" s="35">
        <f t="shared" si="19"/>
        <v>0</v>
      </c>
      <c r="P53" s="32">
        <f t="shared" si="8"/>
        <v>0</v>
      </c>
      <c r="Q53" s="35">
        <v>0</v>
      </c>
      <c r="R53" s="32">
        <f t="shared" si="9"/>
        <v>0</v>
      </c>
      <c r="S53" s="35">
        <v>2</v>
      </c>
      <c r="T53" s="32">
        <f t="shared" si="10"/>
        <v>14.285714285714285</v>
      </c>
      <c r="U53" s="35">
        <v>1</v>
      </c>
      <c r="V53" s="32">
        <f t="shared" si="11"/>
        <v>7.1428571428571423</v>
      </c>
      <c r="W53" s="35">
        <v>0</v>
      </c>
      <c r="X53" s="32">
        <f t="shared" si="12"/>
        <v>0</v>
      </c>
      <c r="Y53" s="35">
        <v>2</v>
      </c>
      <c r="Z53" s="32">
        <f t="shared" si="13"/>
        <v>14.285714285714285</v>
      </c>
      <c r="AA53" s="35">
        <v>0</v>
      </c>
      <c r="AB53" s="32">
        <f t="shared" si="14"/>
        <v>0</v>
      </c>
      <c r="AC53" s="32">
        <f t="shared" si="15"/>
        <v>0</v>
      </c>
      <c r="AD53" s="35">
        <v>0</v>
      </c>
      <c r="AE53" s="32">
        <f t="shared" si="16"/>
        <v>0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27</v>
      </c>
      <c r="D54" s="35">
        <v>27</v>
      </c>
      <c r="E54" s="32">
        <f t="shared" si="2"/>
        <v>100</v>
      </c>
      <c r="F54" s="35">
        <v>20</v>
      </c>
      <c r="G54" s="32">
        <f t="shared" si="3"/>
        <v>74.074074074074076</v>
      </c>
      <c r="H54" s="106">
        <f t="shared" si="0"/>
        <v>27</v>
      </c>
      <c r="I54" s="32">
        <f t="shared" si="4"/>
        <v>100</v>
      </c>
      <c r="J54" s="32">
        <f t="shared" si="5"/>
        <v>100</v>
      </c>
      <c r="K54" s="35">
        <v>13</v>
      </c>
      <c r="L54" s="32">
        <f t="shared" si="6"/>
        <v>48.148148148148145</v>
      </c>
      <c r="M54" s="35">
        <v>14</v>
      </c>
      <c r="N54" s="32">
        <f t="shared" si="7"/>
        <v>51.851851851851848</v>
      </c>
      <c r="O54" s="35">
        <f t="shared" si="19"/>
        <v>0</v>
      </c>
      <c r="P54" s="32">
        <f t="shared" si="8"/>
        <v>0</v>
      </c>
      <c r="Q54" s="35">
        <v>0</v>
      </c>
      <c r="R54" s="32">
        <f t="shared" si="9"/>
        <v>0</v>
      </c>
      <c r="S54" s="35">
        <v>11</v>
      </c>
      <c r="T54" s="32">
        <f t="shared" si="10"/>
        <v>40.74074074074074</v>
      </c>
      <c r="U54" s="35">
        <v>1</v>
      </c>
      <c r="V54" s="32">
        <f t="shared" si="11"/>
        <v>3.7037037037037033</v>
      </c>
      <c r="W54" s="35">
        <v>0</v>
      </c>
      <c r="X54" s="32">
        <f t="shared" si="12"/>
        <v>0</v>
      </c>
      <c r="Y54" s="35">
        <v>1</v>
      </c>
      <c r="Z54" s="32">
        <f t="shared" si="13"/>
        <v>3.7037037037037033</v>
      </c>
      <c r="AA54" s="35">
        <v>0</v>
      </c>
      <c r="AB54" s="32">
        <f t="shared" si="14"/>
        <v>0</v>
      </c>
      <c r="AC54" s="32">
        <f t="shared" si="15"/>
        <v>0</v>
      </c>
      <c r="AD54" s="35">
        <v>0</v>
      </c>
      <c r="AE54" s="32">
        <f t="shared" si="16"/>
        <v>0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275.07</v>
      </c>
      <c r="D55" s="10">
        <f>SUM(D56:D63)</f>
        <v>263</v>
      </c>
      <c r="E55" s="43">
        <f>IF(C55=0,0,D55/C55*100)</f>
        <v>95.612026029737891</v>
      </c>
      <c r="F55" s="10">
        <f>SUM(F56:F63)</f>
        <v>159.5</v>
      </c>
      <c r="G55" s="43">
        <f>IF(D55=0,0,F55/D55*100)</f>
        <v>60.646387832699624</v>
      </c>
      <c r="H55" s="61">
        <f>SUM(H56:H63)</f>
        <v>237</v>
      </c>
      <c r="I55" s="43">
        <f>IF(D55=0,0,H55/D55*100)</f>
        <v>90.114068441064646</v>
      </c>
      <c r="J55" s="43">
        <f>IF(C55=0,0,H55/C55*100)</f>
        <v>86.159886574326535</v>
      </c>
      <c r="K55" s="10">
        <f>SUM(K56:K63)</f>
        <v>186</v>
      </c>
      <c r="L55" s="43">
        <f>IF(D55=0,0,K55/D55*100)</f>
        <v>70.722433460076047</v>
      </c>
      <c r="M55" s="10">
        <f>SUM(M56:M63)</f>
        <v>51</v>
      </c>
      <c r="N55" s="43">
        <f>IF(D55=0,0,M55/D55*100)</f>
        <v>19.391634980988592</v>
      </c>
      <c r="O55" s="10">
        <f>SUM(O56:O63)</f>
        <v>26</v>
      </c>
      <c r="P55" s="43">
        <f>IF(D55=0,0,O55/D55*100)</f>
        <v>9.8859315589353614</v>
      </c>
      <c r="Q55" s="10">
        <f>SUM(Q56:Q63)</f>
        <v>5</v>
      </c>
      <c r="R55" s="43">
        <f t="shared" si="9"/>
        <v>19.230769230769234</v>
      </c>
      <c r="S55" s="10">
        <f>SUM(S56:S63)</f>
        <v>21.5</v>
      </c>
      <c r="T55" s="43">
        <f>IF(D55=0,0,S55/D55*100)</f>
        <v>8.1749049429657799</v>
      </c>
      <c r="U55" s="10">
        <f>SUM(U56:U63)</f>
        <v>32</v>
      </c>
      <c r="V55" s="43">
        <f t="shared" si="11"/>
        <v>12.167300380228136</v>
      </c>
      <c r="W55" s="10">
        <f>SUM(W56:W63)</f>
        <v>9</v>
      </c>
      <c r="X55" s="43">
        <f>IF(D55=0,0,W55/D55*100)</f>
        <v>3.4220532319391634</v>
      </c>
      <c r="Y55" s="10">
        <f>SUM(Y56:Y63)</f>
        <v>39</v>
      </c>
      <c r="Z55" s="43">
        <f>IF(D55=0,0,Y55/D55*100)</f>
        <v>14.82889733840304</v>
      </c>
      <c r="AA55" s="10">
        <f>SUM(AA56:AA63)</f>
        <v>1</v>
      </c>
      <c r="AB55" s="43">
        <f>IF(D55=0,0,AA55/D55*100)</f>
        <v>0.38022813688212925</v>
      </c>
      <c r="AC55" s="43">
        <f>IF(Y55=0,0,AA55/Y55*100)</f>
        <v>2.5641025641025639</v>
      </c>
      <c r="AD55" s="10">
        <f>SUM(AD56:AD63)</f>
        <v>29</v>
      </c>
      <c r="AE55" s="43">
        <f t="shared" si="16"/>
        <v>11.02661596958175</v>
      </c>
      <c r="AF55" s="10">
        <f>SUM(AF56:AF63)</f>
        <v>0</v>
      </c>
      <c r="AG55" s="43">
        <f>IF(D55=0,0,AF55/D55*100)</f>
        <v>0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5</v>
      </c>
      <c r="D56" s="35">
        <v>6</v>
      </c>
      <c r="E56" s="32">
        <f t="shared" si="2"/>
        <v>120</v>
      </c>
      <c r="F56" s="35">
        <v>5</v>
      </c>
      <c r="G56" s="32">
        <f t="shared" si="3"/>
        <v>83.333333333333343</v>
      </c>
      <c r="H56" s="106">
        <f t="shared" si="0"/>
        <v>6</v>
      </c>
      <c r="I56" s="32">
        <f t="shared" si="4"/>
        <v>100</v>
      </c>
      <c r="J56" s="32">
        <f t="shared" si="5"/>
        <v>120</v>
      </c>
      <c r="K56" s="35">
        <v>4</v>
      </c>
      <c r="L56" s="32">
        <f t="shared" si="6"/>
        <v>66.666666666666657</v>
      </c>
      <c r="M56" s="35">
        <v>2</v>
      </c>
      <c r="N56" s="32">
        <f t="shared" si="7"/>
        <v>33.333333333333329</v>
      </c>
      <c r="O56" s="35">
        <f t="shared" ref="O56:O63" si="20">D56-H56</f>
        <v>0</v>
      </c>
      <c r="P56" s="32">
        <f t="shared" si="8"/>
        <v>0</v>
      </c>
      <c r="Q56" s="35">
        <v>0</v>
      </c>
      <c r="R56" s="32">
        <f t="shared" si="9"/>
        <v>0</v>
      </c>
      <c r="S56" s="35">
        <v>2</v>
      </c>
      <c r="T56" s="32">
        <f t="shared" si="10"/>
        <v>33.333333333333329</v>
      </c>
      <c r="U56" s="35">
        <v>0</v>
      </c>
      <c r="V56" s="32">
        <f t="shared" si="11"/>
        <v>0</v>
      </c>
      <c r="W56" s="35">
        <v>0</v>
      </c>
      <c r="X56" s="32">
        <f t="shared" si="12"/>
        <v>0</v>
      </c>
      <c r="Y56" s="35">
        <v>0</v>
      </c>
      <c r="Z56" s="32">
        <f t="shared" si="13"/>
        <v>0</v>
      </c>
      <c r="AA56" s="35">
        <v>0</v>
      </c>
      <c r="AB56" s="32">
        <f t="shared" si="14"/>
        <v>0</v>
      </c>
      <c r="AC56" s="32">
        <f t="shared" si="15"/>
        <v>0</v>
      </c>
      <c r="AD56" s="35">
        <v>0</v>
      </c>
      <c r="AE56" s="32">
        <f t="shared" si="16"/>
        <v>0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0</v>
      </c>
      <c r="D57" s="35">
        <v>0</v>
      </c>
      <c r="E57" s="32">
        <f t="shared" si="2"/>
        <v>0</v>
      </c>
      <c r="F57" s="35">
        <v>0</v>
      </c>
      <c r="G57" s="32">
        <f t="shared" si="3"/>
        <v>0</v>
      </c>
      <c r="H57" s="106">
        <f t="shared" si="0"/>
        <v>0</v>
      </c>
      <c r="I57" s="32">
        <f t="shared" si="4"/>
        <v>0</v>
      </c>
      <c r="J57" s="32">
        <f t="shared" si="5"/>
        <v>0</v>
      </c>
      <c r="K57" s="35">
        <v>0</v>
      </c>
      <c r="L57" s="32">
        <f t="shared" si="6"/>
        <v>0</v>
      </c>
      <c r="M57" s="35">
        <v>0</v>
      </c>
      <c r="N57" s="32">
        <f t="shared" si="7"/>
        <v>0</v>
      </c>
      <c r="O57" s="35">
        <f t="shared" si="20"/>
        <v>0</v>
      </c>
      <c r="P57" s="32">
        <f t="shared" si="8"/>
        <v>0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0</v>
      </c>
      <c r="V57" s="32">
        <f t="shared" si="11"/>
        <v>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15</v>
      </c>
      <c r="D58" s="35">
        <v>14</v>
      </c>
      <c r="E58" s="32">
        <f t="shared" si="2"/>
        <v>93.333333333333329</v>
      </c>
      <c r="F58" s="35">
        <v>6</v>
      </c>
      <c r="G58" s="32">
        <f t="shared" si="3"/>
        <v>42.857142857142854</v>
      </c>
      <c r="H58" s="106">
        <f t="shared" si="0"/>
        <v>12</v>
      </c>
      <c r="I58" s="32">
        <f t="shared" si="4"/>
        <v>85.714285714285708</v>
      </c>
      <c r="J58" s="32">
        <f t="shared" si="5"/>
        <v>80</v>
      </c>
      <c r="K58" s="35">
        <v>10</v>
      </c>
      <c r="L58" s="32">
        <f t="shared" si="6"/>
        <v>71.428571428571431</v>
      </c>
      <c r="M58" s="35">
        <v>2</v>
      </c>
      <c r="N58" s="32">
        <f t="shared" si="7"/>
        <v>14.285714285714285</v>
      </c>
      <c r="O58" s="35">
        <f t="shared" si="20"/>
        <v>2</v>
      </c>
      <c r="P58" s="32">
        <f t="shared" si="8"/>
        <v>14.285714285714285</v>
      </c>
      <c r="Q58" s="35">
        <v>0</v>
      </c>
      <c r="R58" s="32">
        <f t="shared" si="9"/>
        <v>0</v>
      </c>
      <c r="S58" s="35">
        <v>1</v>
      </c>
      <c r="T58" s="32">
        <f t="shared" si="10"/>
        <v>7.1428571428571423</v>
      </c>
      <c r="U58" s="35">
        <v>3</v>
      </c>
      <c r="V58" s="32">
        <f t="shared" si="11"/>
        <v>21.428571428571427</v>
      </c>
      <c r="W58" s="35">
        <v>0</v>
      </c>
      <c r="X58" s="32">
        <f t="shared" si="12"/>
        <v>0</v>
      </c>
      <c r="Y58" s="35">
        <v>4</v>
      </c>
      <c r="Z58" s="32">
        <f t="shared" si="13"/>
        <v>28.571428571428569</v>
      </c>
      <c r="AA58" s="35">
        <v>1</v>
      </c>
      <c r="AB58" s="32">
        <f t="shared" si="14"/>
        <v>7.1428571428571423</v>
      </c>
      <c r="AC58" s="32">
        <f t="shared" si="15"/>
        <v>25</v>
      </c>
      <c r="AD58" s="35">
        <v>0</v>
      </c>
      <c r="AE58" s="32">
        <f t="shared" si="16"/>
        <v>0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3.5</v>
      </c>
      <c r="D59" s="35">
        <v>4</v>
      </c>
      <c r="E59" s="32">
        <f t="shared" si="2"/>
        <v>114.28571428571428</v>
      </c>
      <c r="F59" s="35">
        <v>3</v>
      </c>
      <c r="G59" s="32">
        <f t="shared" si="3"/>
        <v>75</v>
      </c>
      <c r="H59" s="106">
        <f t="shared" si="0"/>
        <v>4</v>
      </c>
      <c r="I59" s="32">
        <f t="shared" si="4"/>
        <v>100</v>
      </c>
      <c r="J59" s="32">
        <f t="shared" si="5"/>
        <v>114.28571428571428</v>
      </c>
      <c r="K59" s="35">
        <v>4</v>
      </c>
      <c r="L59" s="32">
        <f t="shared" si="6"/>
        <v>100</v>
      </c>
      <c r="M59" s="35">
        <v>0</v>
      </c>
      <c r="N59" s="32">
        <f t="shared" si="7"/>
        <v>0</v>
      </c>
      <c r="O59" s="35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1</v>
      </c>
      <c r="T59" s="32">
        <f t="shared" si="10"/>
        <v>25</v>
      </c>
      <c r="U59" s="35">
        <v>0</v>
      </c>
      <c r="V59" s="32">
        <f t="shared" si="11"/>
        <v>0</v>
      </c>
      <c r="W59" s="35">
        <v>0</v>
      </c>
      <c r="X59" s="32">
        <f t="shared" si="12"/>
        <v>0</v>
      </c>
      <c r="Y59" s="35">
        <v>2</v>
      </c>
      <c r="Z59" s="32">
        <f t="shared" si="13"/>
        <v>50</v>
      </c>
      <c r="AA59" s="35">
        <v>0</v>
      </c>
      <c r="AB59" s="32">
        <f t="shared" si="14"/>
        <v>0</v>
      </c>
      <c r="AC59" s="32">
        <f t="shared" si="15"/>
        <v>0</v>
      </c>
      <c r="AD59" s="35">
        <v>1</v>
      </c>
      <c r="AE59" s="32">
        <f t="shared" si="16"/>
        <v>25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118.5</v>
      </c>
      <c r="D60" s="35">
        <v>114</v>
      </c>
      <c r="E60" s="32">
        <f t="shared" si="2"/>
        <v>96.202531645569621</v>
      </c>
      <c r="F60" s="35">
        <v>66.5</v>
      </c>
      <c r="G60" s="32">
        <f t="shared" si="3"/>
        <v>58.333333333333336</v>
      </c>
      <c r="H60" s="106">
        <f t="shared" si="0"/>
        <v>114</v>
      </c>
      <c r="I60" s="32">
        <f t="shared" si="4"/>
        <v>100</v>
      </c>
      <c r="J60" s="32">
        <f t="shared" si="5"/>
        <v>96.202531645569621</v>
      </c>
      <c r="K60" s="35">
        <v>96</v>
      </c>
      <c r="L60" s="32">
        <f t="shared" si="6"/>
        <v>84.210526315789465</v>
      </c>
      <c r="M60" s="35">
        <v>18</v>
      </c>
      <c r="N60" s="32">
        <f t="shared" si="7"/>
        <v>15.789473684210526</v>
      </c>
      <c r="O60" s="35">
        <f t="shared" si="20"/>
        <v>0</v>
      </c>
      <c r="P60" s="32">
        <f t="shared" si="8"/>
        <v>0</v>
      </c>
      <c r="Q60" s="35">
        <v>0</v>
      </c>
      <c r="R60" s="32">
        <f t="shared" si="9"/>
        <v>0</v>
      </c>
      <c r="S60" s="35">
        <v>9.5</v>
      </c>
      <c r="T60" s="32">
        <f t="shared" si="10"/>
        <v>8.3333333333333321</v>
      </c>
      <c r="U60" s="35">
        <v>11</v>
      </c>
      <c r="V60" s="32">
        <f t="shared" si="11"/>
        <v>9.6491228070175428</v>
      </c>
      <c r="W60" s="35">
        <v>5</v>
      </c>
      <c r="X60" s="32">
        <f t="shared" si="12"/>
        <v>4.3859649122807012</v>
      </c>
      <c r="Y60" s="35">
        <v>17</v>
      </c>
      <c r="Z60" s="32">
        <f t="shared" si="13"/>
        <v>14.912280701754385</v>
      </c>
      <c r="AA60" s="35">
        <v>0</v>
      </c>
      <c r="AB60" s="32">
        <f t="shared" si="14"/>
        <v>0</v>
      </c>
      <c r="AC60" s="32">
        <f t="shared" si="15"/>
        <v>0</v>
      </c>
      <c r="AD60" s="35">
        <v>11</v>
      </c>
      <c r="AE60" s="32">
        <f t="shared" si="16"/>
        <v>9.6491228070175428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5</v>
      </c>
      <c r="D61" s="35">
        <v>5</v>
      </c>
      <c r="E61" s="32">
        <f t="shared" si="2"/>
        <v>100</v>
      </c>
      <c r="F61" s="35">
        <v>4</v>
      </c>
      <c r="G61" s="32">
        <f t="shared" si="3"/>
        <v>80</v>
      </c>
      <c r="H61" s="106">
        <f t="shared" si="0"/>
        <v>5</v>
      </c>
      <c r="I61" s="32">
        <f t="shared" si="4"/>
        <v>100</v>
      </c>
      <c r="J61" s="32">
        <f t="shared" si="5"/>
        <v>100</v>
      </c>
      <c r="K61" s="35">
        <v>5</v>
      </c>
      <c r="L61" s="32">
        <f t="shared" si="6"/>
        <v>100</v>
      </c>
      <c r="M61" s="35">
        <v>0</v>
      </c>
      <c r="N61" s="32">
        <f t="shared" si="7"/>
        <v>0</v>
      </c>
      <c r="O61" s="35">
        <f t="shared" si="20"/>
        <v>0</v>
      </c>
      <c r="P61" s="32">
        <f t="shared" si="8"/>
        <v>0</v>
      </c>
      <c r="Q61" s="35">
        <v>0</v>
      </c>
      <c r="R61" s="32">
        <f t="shared" si="9"/>
        <v>0</v>
      </c>
      <c r="S61" s="35">
        <v>1</v>
      </c>
      <c r="T61" s="32">
        <f t="shared" si="10"/>
        <v>20</v>
      </c>
      <c r="U61" s="35">
        <v>1</v>
      </c>
      <c r="V61" s="32">
        <f t="shared" si="11"/>
        <v>20</v>
      </c>
      <c r="W61" s="35">
        <v>0</v>
      </c>
      <c r="X61" s="32">
        <f t="shared" si="12"/>
        <v>0</v>
      </c>
      <c r="Y61" s="35">
        <v>0</v>
      </c>
      <c r="Z61" s="32">
        <f t="shared" si="13"/>
        <v>0</v>
      </c>
      <c r="AA61" s="35">
        <v>0</v>
      </c>
      <c r="AB61" s="32">
        <f t="shared" si="14"/>
        <v>0</v>
      </c>
      <c r="AC61" s="32">
        <f t="shared" si="15"/>
        <v>0</v>
      </c>
      <c r="AD61" s="35">
        <v>0</v>
      </c>
      <c r="AE61" s="32">
        <f t="shared" si="16"/>
        <v>0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55.07</v>
      </c>
      <c r="D62" s="35">
        <v>52</v>
      </c>
      <c r="E62" s="32">
        <f t="shared" si="2"/>
        <v>94.425276920283281</v>
      </c>
      <c r="F62" s="35">
        <v>41</v>
      </c>
      <c r="G62" s="32">
        <f t="shared" si="3"/>
        <v>78.84615384615384</v>
      </c>
      <c r="H62" s="106">
        <f t="shared" si="0"/>
        <v>30</v>
      </c>
      <c r="I62" s="32">
        <f t="shared" si="4"/>
        <v>57.692307692307686</v>
      </c>
      <c r="J62" s="32">
        <f t="shared" si="5"/>
        <v>54.476121300163427</v>
      </c>
      <c r="K62" s="35">
        <v>17</v>
      </c>
      <c r="L62" s="32">
        <f t="shared" si="6"/>
        <v>32.692307692307693</v>
      </c>
      <c r="M62" s="35">
        <v>13</v>
      </c>
      <c r="N62" s="32">
        <f t="shared" si="7"/>
        <v>25</v>
      </c>
      <c r="O62" s="35">
        <f t="shared" si="20"/>
        <v>22</v>
      </c>
      <c r="P62" s="32">
        <f t="shared" si="8"/>
        <v>42.307692307692307</v>
      </c>
      <c r="Q62" s="35">
        <v>0</v>
      </c>
      <c r="R62" s="32">
        <f t="shared" si="9"/>
        <v>0</v>
      </c>
      <c r="S62" s="35">
        <v>3</v>
      </c>
      <c r="T62" s="32">
        <f t="shared" si="10"/>
        <v>5.7692307692307692</v>
      </c>
      <c r="U62" s="35">
        <v>10</v>
      </c>
      <c r="V62" s="32">
        <f t="shared" si="11"/>
        <v>19.230769230769234</v>
      </c>
      <c r="W62" s="35">
        <v>0</v>
      </c>
      <c r="X62" s="32">
        <f t="shared" si="12"/>
        <v>0</v>
      </c>
      <c r="Y62" s="35">
        <v>13</v>
      </c>
      <c r="Z62" s="32">
        <f t="shared" si="13"/>
        <v>25</v>
      </c>
      <c r="AA62" s="35">
        <v>0</v>
      </c>
      <c r="AB62" s="32">
        <f t="shared" si="14"/>
        <v>0</v>
      </c>
      <c r="AC62" s="32">
        <f t="shared" si="15"/>
        <v>0</v>
      </c>
      <c r="AD62" s="35">
        <v>15</v>
      </c>
      <c r="AE62" s="32">
        <f t="shared" si="16"/>
        <v>28.846153846153843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73</v>
      </c>
      <c r="D63" s="35">
        <v>68</v>
      </c>
      <c r="E63" s="32">
        <f t="shared" si="2"/>
        <v>93.150684931506845</v>
      </c>
      <c r="F63" s="35">
        <v>34</v>
      </c>
      <c r="G63" s="32">
        <f t="shared" si="3"/>
        <v>50</v>
      </c>
      <c r="H63" s="106">
        <f t="shared" si="0"/>
        <v>66</v>
      </c>
      <c r="I63" s="32">
        <f t="shared" si="4"/>
        <v>97.058823529411768</v>
      </c>
      <c r="J63" s="32">
        <f t="shared" si="5"/>
        <v>90.410958904109577</v>
      </c>
      <c r="K63" s="35">
        <v>50</v>
      </c>
      <c r="L63" s="32">
        <f t="shared" si="6"/>
        <v>73.529411764705884</v>
      </c>
      <c r="M63" s="35">
        <v>16</v>
      </c>
      <c r="N63" s="32">
        <f t="shared" si="7"/>
        <v>23.52941176470588</v>
      </c>
      <c r="O63" s="35">
        <f t="shared" si="20"/>
        <v>2</v>
      </c>
      <c r="P63" s="32">
        <f t="shared" si="8"/>
        <v>2.9411764705882351</v>
      </c>
      <c r="Q63" s="35">
        <v>5</v>
      </c>
      <c r="R63" s="32">
        <f t="shared" si="9"/>
        <v>250</v>
      </c>
      <c r="S63" s="35">
        <v>4</v>
      </c>
      <c r="T63" s="32">
        <f t="shared" si="10"/>
        <v>5.8823529411764701</v>
      </c>
      <c r="U63" s="35">
        <v>7</v>
      </c>
      <c r="V63" s="32">
        <f t="shared" si="11"/>
        <v>10.294117647058822</v>
      </c>
      <c r="W63" s="35">
        <v>4</v>
      </c>
      <c r="X63" s="32">
        <f t="shared" si="12"/>
        <v>5.8823529411764701</v>
      </c>
      <c r="Y63" s="35">
        <v>3</v>
      </c>
      <c r="Z63" s="32">
        <f t="shared" si="13"/>
        <v>4.4117647058823533</v>
      </c>
      <c r="AA63" s="35">
        <v>0</v>
      </c>
      <c r="AB63" s="32">
        <f t="shared" si="14"/>
        <v>0</v>
      </c>
      <c r="AC63" s="32">
        <f t="shared" si="15"/>
        <v>0</v>
      </c>
      <c r="AD63" s="35">
        <v>2</v>
      </c>
      <c r="AE63" s="32">
        <f t="shared" si="16"/>
        <v>2.9411764705882351</v>
      </c>
      <c r="AF63" s="35">
        <v>0</v>
      </c>
      <c r="AG63" s="32">
        <f t="shared" si="17"/>
        <v>0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268</v>
      </c>
      <c r="D64" s="10">
        <f>SUM(D65:D71)</f>
        <v>250</v>
      </c>
      <c r="E64" s="43">
        <f>IF(C64=0,0,D64/C64*100)</f>
        <v>93.28358208955224</v>
      </c>
      <c r="F64" s="10">
        <f>SUM(F65:F71)</f>
        <v>104</v>
      </c>
      <c r="G64" s="43">
        <f>IF(D64=0,0,F64/D64*100)</f>
        <v>41.6</v>
      </c>
      <c r="H64" s="61">
        <f>SUM(H65:H71)</f>
        <v>247</v>
      </c>
      <c r="I64" s="43">
        <f>IF(D64=0,0,H64/D64*100)</f>
        <v>98.8</v>
      </c>
      <c r="J64" s="43">
        <f>IF(C64=0,0,H64/C64*100)</f>
        <v>92.164179104477611</v>
      </c>
      <c r="K64" s="10">
        <f>SUM(K65:K71)</f>
        <v>168</v>
      </c>
      <c r="L64" s="43">
        <f>IF(D64=0,0,K64/D64*100)</f>
        <v>67.2</v>
      </c>
      <c r="M64" s="10">
        <f>SUM(M65:M71)</f>
        <v>79</v>
      </c>
      <c r="N64" s="43">
        <f>IF(D64=0,0,M64/D64*100)</f>
        <v>31.6</v>
      </c>
      <c r="O64" s="10">
        <f>SUM(O65:O71)</f>
        <v>3</v>
      </c>
      <c r="P64" s="43">
        <f>IF(D64=0,0,O64/D64*100)</f>
        <v>1.2</v>
      </c>
      <c r="Q64" s="10">
        <f>SUM(Q65:Q71)</f>
        <v>4</v>
      </c>
      <c r="R64" s="43">
        <f t="shared" si="9"/>
        <v>133.33333333333331</v>
      </c>
      <c r="S64" s="10">
        <f>SUM(S65:S71)</f>
        <v>26</v>
      </c>
      <c r="T64" s="43">
        <f>IF(D64=0,0,S64/D64*100)</f>
        <v>10.4</v>
      </c>
      <c r="U64" s="10">
        <f>SUM(U65:U71)</f>
        <v>44</v>
      </c>
      <c r="V64" s="43">
        <f t="shared" si="11"/>
        <v>17.599999999999998</v>
      </c>
      <c r="W64" s="10">
        <f>SUM(W65:W71)</f>
        <v>32</v>
      </c>
      <c r="X64" s="43">
        <f>IF(D64=0,0,W64/D64*100)</f>
        <v>12.8</v>
      </c>
      <c r="Y64" s="10">
        <f>SUM(Y65:Y71)</f>
        <v>30</v>
      </c>
      <c r="Z64" s="43">
        <f>IF(D64=0,0,Y64/D64*100)</f>
        <v>12</v>
      </c>
      <c r="AA64" s="10">
        <f>SUM(AA65:AA71)</f>
        <v>2</v>
      </c>
      <c r="AB64" s="43">
        <f>IF(D64=0,0,AA64/D64*100)</f>
        <v>0.8</v>
      </c>
      <c r="AC64" s="43">
        <f>IF(Y64=0,0,AA64/Y64*100)</f>
        <v>6.666666666666667</v>
      </c>
      <c r="AD64" s="10">
        <f>SUM(AD65:AD71)</f>
        <v>17</v>
      </c>
      <c r="AE64" s="43">
        <f t="shared" si="16"/>
        <v>6.8000000000000007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0</v>
      </c>
      <c r="D65" s="35">
        <v>0</v>
      </c>
      <c r="E65" s="32">
        <f t="shared" si="2"/>
        <v>0</v>
      </c>
      <c r="F65" s="35">
        <v>0</v>
      </c>
      <c r="G65" s="32">
        <f t="shared" si="3"/>
        <v>0</v>
      </c>
      <c r="H65" s="106">
        <f t="shared" si="0"/>
        <v>0</v>
      </c>
      <c r="I65" s="32">
        <f t="shared" si="4"/>
        <v>0</v>
      </c>
      <c r="J65" s="32">
        <f t="shared" si="5"/>
        <v>0</v>
      </c>
      <c r="K65" s="35">
        <v>0</v>
      </c>
      <c r="L65" s="32">
        <f t="shared" si="6"/>
        <v>0</v>
      </c>
      <c r="M65" s="35">
        <v>0</v>
      </c>
      <c r="N65" s="32">
        <f t="shared" si="7"/>
        <v>0</v>
      </c>
      <c r="O65" s="35">
        <f t="shared" ref="O65:O71" si="21">D65-H65</f>
        <v>0</v>
      </c>
      <c r="P65" s="32">
        <f t="shared" si="8"/>
        <v>0</v>
      </c>
      <c r="Q65" s="35">
        <v>0</v>
      </c>
      <c r="R65" s="32">
        <f t="shared" si="9"/>
        <v>0</v>
      </c>
      <c r="S65" s="35">
        <v>0</v>
      </c>
      <c r="T65" s="32">
        <f t="shared" si="10"/>
        <v>0</v>
      </c>
      <c r="U65" s="35">
        <v>0</v>
      </c>
      <c r="V65" s="32">
        <f t="shared" si="11"/>
        <v>0</v>
      </c>
      <c r="W65" s="35">
        <v>0</v>
      </c>
      <c r="X65" s="32">
        <f t="shared" si="12"/>
        <v>0</v>
      </c>
      <c r="Y65" s="35">
        <v>0</v>
      </c>
      <c r="Z65" s="32">
        <f t="shared" si="13"/>
        <v>0</v>
      </c>
      <c r="AA65" s="35">
        <v>0</v>
      </c>
      <c r="AB65" s="32">
        <f t="shared" si="14"/>
        <v>0</v>
      </c>
      <c r="AC65" s="32">
        <f t="shared" si="15"/>
        <v>0</v>
      </c>
      <c r="AD65" s="35">
        <v>0</v>
      </c>
      <c r="AE65" s="32">
        <f t="shared" si="16"/>
        <v>0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0</v>
      </c>
      <c r="D66" s="35">
        <v>0</v>
      </c>
      <c r="E66" s="32">
        <f t="shared" si="2"/>
        <v>0</v>
      </c>
      <c r="F66" s="35">
        <v>0</v>
      </c>
      <c r="G66" s="32">
        <f t="shared" si="3"/>
        <v>0</v>
      </c>
      <c r="H66" s="106">
        <f t="shared" si="0"/>
        <v>0</v>
      </c>
      <c r="I66" s="32">
        <f t="shared" si="4"/>
        <v>0</v>
      </c>
      <c r="J66" s="32">
        <f t="shared" si="5"/>
        <v>0</v>
      </c>
      <c r="K66" s="35">
        <v>0</v>
      </c>
      <c r="L66" s="32">
        <f t="shared" si="6"/>
        <v>0</v>
      </c>
      <c r="M66" s="35">
        <v>0</v>
      </c>
      <c r="N66" s="32">
        <f t="shared" si="7"/>
        <v>0</v>
      </c>
      <c r="O66" s="35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2</v>
      </c>
      <c r="D67" s="35">
        <v>1</v>
      </c>
      <c r="E67" s="32">
        <f t="shared" si="2"/>
        <v>50</v>
      </c>
      <c r="F67" s="35">
        <v>2</v>
      </c>
      <c r="G67" s="32">
        <f t="shared" si="3"/>
        <v>200</v>
      </c>
      <c r="H67" s="106">
        <f t="shared" si="0"/>
        <v>1</v>
      </c>
      <c r="I67" s="32">
        <f t="shared" si="4"/>
        <v>100</v>
      </c>
      <c r="J67" s="32">
        <f t="shared" si="5"/>
        <v>50</v>
      </c>
      <c r="K67" s="35">
        <v>0</v>
      </c>
      <c r="L67" s="32">
        <f t="shared" si="6"/>
        <v>0</v>
      </c>
      <c r="M67" s="35">
        <v>1</v>
      </c>
      <c r="N67" s="32">
        <f t="shared" si="7"/>
        <v>100</v>
      </c>
      <c r="O67" s="35">
        <f t="shared" si="21"/>
        <v>0</v>
      </c>
      <c r="P67" s="32">
        <f t="shared" si="8"/>
        <v>0</v>
      </c>
      <c r="Q67" s="35">
        <v>0</v>
      </c>
      <c r="R67" s="32">
        <f t="shared" si="9"/>
        <v>0</v>
      </c>
      <c r="S67" s="35">
        <v>0</v>
      </c>
      <c r="T67" s="32">
        <f t="shared" si="10"/>
        <v>0</v>
      </c>
      <c r="U67" s="35">
        <v>0</v>
      </c>
      <c r="V67" s="32">
        <f t="shared" si="11"/>
        <v>0</v>
      </c>
      <c r="W67" s="35">
        <v>0</v>
      </c>
      <c r="X67" s="32">
        <f t="shared" si="12"/>
        <v>0</v>
      </c>
      <c r="Y67" s="35">
        <v>0</v>
      </c>
      <c r="Z67" s="32">
        <f t="shared" si="13"/>
        <v>0</v>
      </c>
      <c r="AA67" s="35">
        <v>0</v>
      </c>
      <c r="AB67" s="32">
        <f t="shared" si="14"/>
        <v>0</v>
      </c>
      <c r="AC67" s="32">
        <f t="shared" si="15"/>
        <v>0</v>
      </c>
      <c r="AD67" s="35">
        <v>0</v>
      </c>
      <c r="AE67" s="32">
        <f t="shared" si="16"/>
        <v>0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5</v>
      </c>
      <c r="D68" s="35">
        <v>5</v>
      </c>
      <c r="E68" s="32">
        <f t="shared" si="2"/>
        <v>100</v>
      </c>
      <c r="F68" s="35">
        <v>4</v>
      </c>
      <c r="G68" s="32">
        <f t="shared" si="3"/>
        <v>80</v>
      </c>
      <c r="H68" s="106">
        <f t="shared" si="0"/>
        <v>5</v>
      </c>
      <c r="I68" s="32">
        <f t="shared" si="4"/>
        <v>100</v>
      </c>
      <c r="J68" s="32">
        <f t="shared" si="5"/>
        <v>100</v>
      </c>
      <c r="K68" s="35">
        <v>1</v>
      </c>
      <c r="L68" s="32">
        <f t="shared" si="6"/>
        <v>20</v>
      </c>
      <c r="M68" s="35">
        <v>4</v>
      </c>
      <c r="N68" s="32">
        <f t="shared" si="7"/>
        <v>80</v>
      </c>
      <c r="O68" s="35">
        <f t="shared" si="21"/>
        <v>0</v>
      </c>
      <c r="P68" s="32">
        <f t="shared" si="8"/>
        <v>0</v>
      </c>
      <c r="Q68" s="35">
        <v>2</v>
      </c>
      <c r="R68" s="32">
        <f t="shared" si="9"/>
        <v>0</v>
      </c>
      <c r="S68" s="35">
        <v>1</v>
      </c>
      <c r="T68" s="32">
        <f t="shared" si="10"/>
        <v>20</v>
      </c>
      <c r="U68" s="35">
        <v>1</v>
      </c>
      <c r="V68" s="32">
        <f t="shared" si="11"/>
        <v>20</v>
      </c>
      <c r="W68" s="35">
        <v>1</v>
      </c>
      <c r="X68" s="32">
        <f t="shared" si="12"/>
        <v>20</v>
      </c>
      <c r="Y68" s="35">
        <v>1</v>
      </c>
      <c r="Z68" s="32">
        <f t="shared" si="13"/>
        <v>20</v>
      </c>
      <c r="AA68" s="35">
        <v>1</v>
      </c>
      <c r="AB68" s="32">
        <f t="shared" si="14"/>
        <v>20</v>
      </c>
      <c r="AC68" s="32">
        <f t="shared" si="15"/>
        <v>100</v>
      </c>
      <c r="AD68" s="35">
        <v>1</v>
      </c>
      <c r="AE68" s="32">
        <f t="shared" si="16"/>
        <v>20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0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0</v>
      </c>
      <c r="I69" s="32">
        <f t="shared" si="4"/>
        <v>0</v>
      </c>
      <c r="J69" s="32">
        <f t="shared" si="5"/>
        <v>0</v>
      </c>
      <c r="K69" s="35">
        <v>0</v>
      </c>
      <c r="L69" s="32">
        <f t="shared" si="6"/>
        <v>0</v>
      </c>
      <c r="M69" s="35">
        <v>0</v>
      </c>
      <c r="N69" s="32">
        <f t="shared" si="7"/>
        <v>0</v>
      </c>
      <c r="O69" s="35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0</v>
      </c>
      <c r="T69" s="32">
        <f t="shared" si="10"/>
        <v>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0</v>
      </c>
      <c r="D70" s="35">
        <v>0</v>
      </c>
      <c r="E70" s="32">
        <f t="shared" si="2"/>
        <v>0</v>
      </c>
      <c r="F70" s="35">
        <v>0</v>
      </c>
      <c r="G70" s="32">
        <f t="shared" si="3"/>
        <v>0</v>
      </c>
      <c r="H70" s="106">
        <f t="shared" si="0"/>
        <v>0</v>
      </c>
      <c r="I70" s="32">
        <f t="shared" si="4"/>
        <v>0</v>
      </c>
      <c r="J70" s="32">
        <f t="shared" si="5"/>
        <v>0</v>
      </c>
      <c r="K70" s="35">
        <v>0</v>
      </c>
      <c r="L70" s="32">
        <f t="shared" si="6"/>
        <v>0</v>
      </c>
      <c r="M70" s="35">
        <v>0</v>
      </c>
      <c r="N70" s="32">
        <f t="shared" si="7"/>
        <v>0</v>
      </c>
      <c r="O70" s="35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0</v>
      </c>
      <c r="V70" s="32">
        <f t="shared" si="11"/>
        <v>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0</v>
      </c>
      <c r="AB70" s="32">
        <f t="shared" si="14"/>
        <v>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261</v>
      </c>
      <c r="D71" s="35">
        <v>244</v>
      </c>
      <c r="E71" s="32">
        <f t="shared" si="2"/>
        <v>93.486590038314176</v>
      </c>
      <c r="F71" s="35">
        <v>98</v>
      </c>
      <c r="G71" s="32">
        <f t="shared" si="3"/>
        <v>40.16393442622951</v>
      </c>
      <c r="H71" s="106">
        <f t="shared" si="0"/>
        <v>241</v>
      </c>
      <c r="I71" s="32">
        <f t="shared" si="4"/>
        <v>98.770491803278688</v>
      </c>
      <c r="J71" s="32">
        <f t="shared" si="5"/>
        <v>92.337164750957854</v>
      </c>
      <c r="K71" s="35">
        <v>167</v>
      </c>
      <c r="L71" s="32">
        <f t="shared" si="6"/>
        <v>68.442622950819683</v>
      </c>
      <c r="M71" s="35">
        <v>74</v>
      </c>
      <c r="N71" s="32">
        <f t="shared" si="7"/>
        <v>30.327868852459016</v>
      </c>
      <c r="O71" s="35">
        <f t="shared" si="21"/>
        <v>3</v>
      </c>
      <c r="P71" s="32">
        <f t="shared" si="8"/>
        <v>1.2295081967213115</v>
      </c>
      <c r="Q71" s="35">
        <v>2</v>
      </c>
      <c r="R71" s="32">
        <f t="shared" si="9"/>
        <v>66.666666666666657</v>
      </c>
      <c r="S71" s="35">
        <v>25</v>
      </c>
      <c r="T71" s="32">
        <f t="shared" si="10"/>
        <v>10.245901639344263</v>
      </c>
      <c r="U71" s="35">
        <v>43</v>
      </c>
      <c r="V71" s="32">
        <f t="shared" si="11"/>
        <v>17.622950819672131</v>
      </c>
      <c r="W71" s="35">
        <v>31</v>
      </c>
      <c r="X71" s="32">
        <f t="shared" si="12"/>
        <v>12.704918032786885</v>
      </c>
      <c r="Y71" s="35">
        <v>29</v>
      </c>
      <c r="Z71" s="32">
        <f t="shared" si="13"/>
        <v>11.885245901639344</v>
      </c>
      <c r="AA71" s="35">
        <v>1</v>
      </c>
      <c r="AB71" s="32">
        <f t="shared" si="14"/>
        <v>0.4098360655737705</v>
      </c>
      <c r="AC71" s="32">
        <f t="shared" si="15"/>
        <v>3.4482758620689653</v>
      </c>
      <c r="AD71" s="35">
        <v>16</v>
      </c>
      <c r="AE71" s="32">
        <f t="shared" si="16"/>
        <v>6.557377049180328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60</v>
      </c>
      <c r="D72" s="10">
        <f>SUM(D73:D78)</f>
        <v>56</v>
      </c>
      <c r="E72" s="43">
        <f t="shared" si="2"/>
        <v>93.333333333333329</v>
      </c>
      <c r="F72" s="10">
        <f>SUM(F73:F78)</f>
        <v>42</v>
      </c>
      <c r="G72" s="43">
        <f t="shared" si="3"/>
        <v>75</v>
      </c>
      <c r="H72" s="61">
        <f>SUM(H73:H78)</f>
        <v>55</v>
      </c>
      <c r="I72" s="43">
        <f>IF(D72=0,0,H72/D72*100)</f>
        <v>98.214285714285708</v>
      </c>
      <c r="J72" s="43">
        <f>IF(C72=0,0,H72/C72*100)</f>
        <v>91.666666666666657</v>
      </c>
      <c r="K72" s="10">
        <f>SUM(K73:K78)</f>
        <v>44</v>
      </c>
      <c r="L72" s="43">
        <f t="shared" si="6"/>
        <v>78.571428571428569</v>
      </c>
      <c r="M72" s="10">
        <f>SUM(M73:M78)</f>
        <v>11</v>
      </c>
      <c r="N72" s="43">
        <f>IF(D72=0,0,M72/D72*100)</f>
        <v>19.642857142857142</v>
      </c>
      <c r="O72" s="10">
        <f>SUM(O73:O78)</f>
        <v>1</v>
      </c>
      <c r="P72" s="43">
        <f>IF(D72=0,0,O72/D72*100)</f>
        <v>1.7857142857142856</v>
      </c>
      <c r="Q72" s="10">
        <f>SUM(Q73:Q78)</f>
        <v>0</v>
      </c>
      <c r="R72" s="43">
        <f t="shared" si="9"/>
        <v>0</v>
      </c>
      <c r="S72" s="10">
        <f>SUM(S73:S78)</f>
        <v>8</v>
      </c>
      <c r="T72" s="43">
        <f>IF(D72=0,0,S72/D72*100)</f>
        <v>14.285714285714285</v>
      </c>
      <c r="U72" s="10">
        <f>SUM(U73:U78)</f>
        <v>7</v>
      </c>
      <c r="V72" s="43">
        <f t="shared" si="11"/>
        <v>12.5</v>
      </c>
      <c r="W72" s="10">
        <f>SUM(W73:W78)</f>
        <v>4</v>
      </c>
      <c r="X72" s="43">
        <f>IF(D72=0,0,W72/D72*100)</f>
        <v>7.1428571428571423</v>
      </c>
      <c r="Y72" s="10">
        <f>SUM(Y73:Y78)</f>
        <v>16</v>
      </c>
      <c r="Z72" s="43">
        <f>IF(D72=0,0,Y72/D72*100)</f>
        <v>28.571428571428569</v>
      </c>
      <c r="AA72" s="10">
        <f>SUM(AA73:AA78)</f>
        <v>0</v>
      </c>
      <c r="AB72" s="43">
        <f>IF(D72=0,0,AA72/D72*100)</f>
        <v>0</v>
      </c>
      <c r="AC72" s="43">
        <f>IF(Y72=0,0,AA72/Y72*100)</f>
        <v>0</v>
      </c>
      <c r="AD72" s="10">
        <f>SUM(AD73:AD78)</f>
        <v>12</v>
      </c>
      <c r="AE72" s="43">
        <f t="shared" si="16"/>
        <v>21.428571428571427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2</v>
      </c>
      <c r="D73" s="35">
        <v>2</v>
      </c>
      <c r="E73" s="32">
        <f t="shared" si="2"/>
        <v>100</v>
      </c>
      <c r="F73" s="35">
        <v>2</v>
      </c>
      <c r="G73" s="32">
        <f t="shared" si="3"/>
        <v>100</v>
      </c>
      <c r="H73" s="106">
        <f t="shared" si="0"/>
        <v>2</v>
      </c>
      <c r="I73" s="32">
        <f t="shared" si="4"/>
        <v>100</v>
      </c>
      <c r="J73" s="32">
        <f t="shared" si="5"/>
        <v>100</v>
      </c>
      <c r="K73" s="35">
        <v>1</v>
      </c>
      <c r="L73" s="32">
        <f t="shared" si="6"/>
        <v>50</v>
      </c>
      <c r="M73" s="35">
        <v>1</v>
      </c>
      <c r="N73" s="32">
        <f t="shared" si="7"/>
        <v>50</v>
      </c>
      <c r="O73" s="35">
        <f t="shared" ref="O73:O78" si="22">D73-H73</f>
        <v>0</v>
      </c>
      <c r="P73" s="32">
        <f t="shared" si="8"/>
        <v>0</v>
      </c>
      <c r="Q73" s="35">
        <v>0</v>
      </c>
      <c r="R73" s="32">
        <f t="shared" si="9"/>
        <v>0</v>
      </c>
      <c r="S73" s="35">
        <v>0</v>
      </c>
      <c r="T73" s="32">
        <f t="shared" si="10"/>
        <v>0</v>
      </c>
      <c r="U73" s="35">
        <v>2</v>
      </c>
      <c r="V73" s="32">
        <f t="shared" si="11"/>
        <v>100</v>
      </c>
      <c r="W73" s="35">
        <v>0</v>
      </c>
      <c r="X73" s="32">
        <f t="shared" si="12"/>
        <v>0</v>
      </c>
      <c r="Y73" s="35">
        <v>3</v>
      </c>
      <c r="Z73" s="32">
        <f t="shared" si="13"/>
        <v>150</v>
      </c>
      <c r="AA73" s="35">
        <v>0</v>
      </c>
      <c r="AB73" s="32">
        <f t="shared" si="14"/>
        <v>0</v>
      </c>
      <c r="AC73" s="32">
        <f t="shared" si="15"/>
        <v>0</v>
      </c>
      <c r="AD73" s="35">
        <v>2</v>
      </c>
      <c r="AE73" s="32">
        <f t="shared" si="16"/>
        <v>100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27</v>
      </c>
      <c r="D74" s="35">
        <v>28</v>
      </c>
      <c r="E74" s="32">
        <f t="shared" si="2"/>
        <v>103.7037037037037</v>
      </c>
      <c r="F74" s="35">
        <v>20</v>
      </c>
      <c r="G74" s="32">
        <f t="shared" si="3"/>
        <v>71.428571428571431</v>
      </c>
      <c r="H74" s="106">
        <f t="shared" si="0"/>
        <v>28</v>
      </c>
      <c r="I74" s="32">
        <f t="shared" si="4"/>
        <v>100</v>
      </c>
      <c r="J74" s="32">
        <f t="shared" si="5"/>
        <v>103.7037037037037</v>
      </c>
      <c r="K74" s="35">
        <v>24</v>
      </c>
      <c r="L74" s="32">
        <f t="shared" si="6"/>
        <v>85.714285714285708</v>
      </c>
      <c r="M74" s="35">
        <v>4</v>
      </c>
      <c r="N74" s="32">
        <f t="shared" si="7"/>
        <v>14.285714285714285</v>
      </c>
      <c r="O74" s="35">
        <f t="shared" si="22"/>
        <v>0</v>
      </c>
      <c r="P74" s="32">
        <f t="shared" si="8"/>
        <v>0</v>
      </c>
      <c r="Q74" s="35">
        <v>0</v>
      </c>
      <c r="R74" s="32">
        <f t="shared" si="9"/>
        <v>0</v>
      </c>
      <c r="S74" s="35">
        <v>2</v>
      </c>
      <c r="T74" s="32">
        <f t="shared" si="10"/>
        <v>7.1428571428571423</v>
      </c>
      <c r="U74" s="35">
        <v>3</v>
      </c>
      <c r="V74" s="32">
        <f t="shared" si="11"/>
        <v>10.714285714285714</v>
      </c>
      <c r="W74" s="35">
        <v>1</v>
      </c>
      <c r="X74" s="32">
        <f t="shared" si="12"/>
        <v>3.5714285714285712</v>
      </c>
      <c r="Y74" s="35">
        <v>8</v>
      </c>
      <c r="Z74" s="32">
        <f t="shared" si="13"/>
        <v>28.571428571428569</v>
      </c>
      <c r="AA74" s="35">
        <v>0</v>
      </c>
      <c r="AB74" s="32">
        <f t="shared" si="14"/>
        <v>0</v>
      </c>
      <c r="AC74" s="32">
        <f t="shared" si="15"/>
        <v>0</v>
      </c>
      <c r="AD74" s="35">
        <v>3</v>
      </c>
      <c r="AE74" s="32">
        <f t="shared" si="16"/>
        <v>10.714285714285714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14</v>
      </c>
      <c r="D75" s="35">
        <v>13</v>
      </c>
      <c r="E75" s="32">
        <f t="shared" si="2"/>
        <v>92.857142857142861</v>
      </c>
      <c r="F75" s="35">
        <v>10</v>
      </c>
      <c r="G75" s="32">
        <f t="shared" si="3"/>
        <v>76.923076923076934</v>
      </c>
      <c r="H75" s="106">
        <f t="shared" si="0"/>
        <v>13</v>
      </c>
      <c r="I75" s="32">
        <f t="shared" si="4"/>
        <v>100</v>
      </c>
      <c r="J75" s="32">
        <f t="shared" si="5"/>
        <v>92.857142857142861</v>
      </c>
      <c r="K75" s="35">
        <v>9</v>
      </c>
      <c r="L75" s="32">
        <f t="shared" si="6"/>
        <v>69.230769230769226</v>
      </c>
      <c r="M75" s="35">
        <v>4</v>
      </c>
      <c r="N75" s="32">
        <f t="shared" si="7"/>
        <v>30.76923076923077</v>
      </c>
      <c r="O75" s="35">
        <f t="shared" si="22"/>
        <v>0</v>
      </c>
      <c r="P75" s="32">
        <f t="shared" si="8"/>
        <v>0</v>
      </c>
      <c r="Q75" s="35">
        <v>0</v>
      </c>
      <c r="R75" s="32">
        <f t="shared" si="9"/>
        <v>0</v>
      </c>
      <c r="S75" s="35">
        <v>2</v>
      </c>
      <c r="T75" s="32">
        <f t="shared" si="10"/>
        <v>15.384615384615385</v>
      </c>
      <c r="U75" s="35">
        <v>2</v>
      </c>
      <c r="V75" s="32">
        <f t="shared" si="11"/>
        <v>15.384615384615385</v>
      </c>
      <c r="W75" s="35">
        <v>2</v>
      </c>
      <c r="X75" s="32">
        <f t="shared" si="12"/>
        <v>15.384615384615385</v>
      </c>
      <c r="Y75" s="35">
        <v>3</v>
      </c>
      <c r="Z75" s="32">
        <f t="shared" si="13"/>
        <v>23.076923076923077</v>
      </c>
      <c r="AA75" s="35">
        <v>0</v>
      </c>
      <c r="AB75" s="32">
        <f t="shared" si="14"/>
        <v>0</v>
      </c>
      <c r="AC75" s="32">
        <f t="shared" si="15"/>
        <v>0</v>
      </c>
      <c r="AD75" s="35">
        <v>4</v>
      </c>
      <c r="AE75" s="32">
        <f t="shared" si="16"/>
        <v>30.76923076923077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7</v>
      </c>
      <c r="D76" s="35">
        <v>7</v>
      </c>
      <c r="E76" s="32">
        <f t="shared" si="2"/>
        <v>100</v>
      </c>
      <c r="F76" s="35">
        <v>6</v>
      </c>
      <c r="G76" s="32">
        <f t="shared" si="3"/>
        <v>85.714285714285708</v>
      </c>
      <c r="H76" s="106">
        <f t="shared" si="0"/>
        <v>7</v>
      </c>
      <c r="I76" s="32">
        <f t="shared" si="4"/>
        <v>100</v>
      </c>
      <c r="J76" s="32">
        <f t="shared" si="5"/>
        <v>100</v>
      </c>
      <c r="K76" s="35">
        <v>6</v>
      </c>
      <c r="L76" s="32">
        <f t="shared" si="6"/>
        <v>85.714285714285708</v>
      </c>
      <c r="M76" s="35">
        <v>1</v>
      </c>
      <c r="N76" s="32">
        <f t="shared" si="7"/>
        <v>14.285714285714285</v>
      </c>
      <c r="O76" s="35">
        <f t="shared" si="22"/>
        <v>0</v>
      </c>
      <c r="P76" s="32">
        <f t="shared" si="8"/>
        <v>0</v>
      </c>
      <c r="Q76" s="35">
        <v>0</v>
      </c>
      <c r="R76" s="32">
        <f t="shared" si="9"/>
        <v>0</v>
      </c>
      <c r="S76" s="35">
        <v>3</v>
      </c>
      <c r="T76" s="32">
        <f t="shared" si="10"/>
        <v>42.857142857142854</v>
      </c>
      <c r="U76" s="35">
        <v>0</v>
      </c>
      <c r="V76" s="32">
        <f t="shared" si="11"/>
        <v>0</v>
      </c>
      <c r="W76" s="35">
        <v>1</v>
      </c>
      <c r="X76" s="32">
        <f t="shared" si="12"/>
        <v>14.285714285714285</v>
      </c>
      <c r="Y76" s="35">
        <v>1</v>
      </c>
      <c r="Z76" s="32">
        <f t="shared" si="13"/>
        <v>14.285714285714285</v>
      </c>
      <c r="AA76" s="35">
        <v>0</v>
      </c>
      <c r="AB76" s="32">
        <f t="shared" si="14"/>
        <v>0</v>
      </c>
      <c r="AC76" s="32">
        <f t="shared" si="15"/>
        <v>0</v>
      </c>
      <c r="AD76" s="35">
        <v>1</v>
      </c>
      <c r="AE76" s="32">
        <f t="shared" si="16"/>
        <v>14.285714285714285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3</v>
      </c>
      <c r="D77" s="35">
        <v>1</v>
      </c>
      <c r="E77" s="32">
        <f t="shared" si="2"/>
        <v>33.333333333333329</v>
      </c>
      <c r="F77" s="35">
        <v>1</v>
      </c>
      <c r="G77" s="32">
        <f t="shared" si="3"/>
        <v>100</v>
      </c>
      <c r="H77" s="106">
        <f t="shared" si="0"/>
        <v>1</v>
      </c>
      <c r="I77" s="32">
        <f t="shared" si="4"/>
        <v>100</v>
      </c>
      <c r="J77" s="32">
        <f t="shared" si="5"/>
        <v>33.333333333333329</v>
      </c>
      <c r="K77" s="35">
        <v>1</v>
      </c>
      <c r="L77" s="32">
        <f t="shared" si="6"/>
        <v>100</v>
      </c>
      <c r="M77" s="35">
        <v>0</v>
      </c>
      <c r="N77" s="32">
        <f t="shared" si="7"/>
        <v>0</v>
      </c>
      <c r="O77" s="35">
        <f t="shared" si="22"/>
        <v>0</v>
      </c>
      <c r="P77" s="32">
        <f t="shared" si="8"/>
        <v>0</v>
      </c>
      <c r="Q77" s="35">
        <v>0</v>
      </c>
      <c r="R77" s="32">
        <f t="shared" si="9"/>
        <v>0</v>
      </c>
      <c r="S77" s="35">
        <v>0</v>
      </c>
      <c r="T77" s="32">
        <f t="shared" si="10"/>
        <v>0</v>
      </c>
      <c r="U77" s="35">
        <v>0</v>
      </c>
      <c r="V77" s="32">
        <f t="shared" si="11"/>
        <v>0</v>
      </c>
      <c r="W77" s="35">
        <v>0</v>
      </c>
      <c r="X77" s="32">
        <f t="shared" si="12"/>
        <v>0</v>
      </c>
      <c r="Y77" s="35">
        <v>0</v>
      </c>
      <c r="Z77" s="32">
        <f t="shared" si="13"/>
        <v>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2</v>
      </c>
      <c r="AE77" s="32">
        <f t="shared" si="16"/>
        <v>200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7</v>
      </c>
      <c r="D78" s="35">
        <v>5</v>
      </c>
      <c r="E78" s="32">
        <f t="shared" si="2"/>
        <v>71.428571428571431</v>
      </c>
      <c r="F78" s="35">
        <v>3</v>
      </c>
      <c r="G78" s="32">
        <f t="shared" si="3"/>
        <v>60</v>
      </c>
      <c r="H78" s="106">
        <f t="shared" si="0"/>
        <v>4</v>
      </c>
      <c r="I78" s="32">
        <f t="shared" si="4"/>
        <v>80</v>
      </c>
      <c r="J78" s="32">
        <f t="shared" si="5"/>
        <v>57.142857142857139</v>
      </c>
      <c r="K78" s="35">
        <v>3</v>
      </c>
      <c r="L78" s="32">
        <f t="shared" si="6"/>
        <v>60</v>
      </c>
      <c r="M78" s="35">
        <v>1</v>
      </c>
      <c r="N78" s="32">
        <f t="shared" si="7"/>
        <v>20</v>
      </c>
      <c r="O78" s="35">
        <f t="shared" si="22"/>
        <v>1</v>
      </c>
      <c r="P78" s="32">
        <f t="shared" si="8"/>
        <v>20</v>
      </c>
      <c r="Q78" s="35">
        <v>0</v>
      </c>
      <c r="R78" s="32">
        <f t="shared" si="9"/>
        <v>0</v>
      </c>
      <c r="S78" s="35">
        <v>1</v>
      </c>
      <c r="T78" s="32">
        <f t="shared" si="10"/>
        <v>20</v>
      </c>
      <c r="U78" s="35">
        <v>0</v>
      </c>
      <c r="V78" s="32">
        <f t="shared" si="11"/>
        <v>0</v>
      </c>
      <c r="W78" s="35">
        <v>0</v>
      </c>
      <c r="X78" s="32">
        <f t="shared" si="12"/>
        <v>0</v>
      </c>
      <c r="Y78" s="35">
        <v>1</v>
      </c>
      <c r="Z78" s="32">
        <f t="shared" si="13"/>
        <v>20</v>
      </c>
      <c r="AA78" s="35">
        <v>0</v>
      </c>
      <c r="AB78" s="32">
        <f t="shared" si="14"/>
        <v>0</v>
      </c>
      <c r="AC78" s="32">
        <f t="shared" si="15"/>
        <v>0</v>
      </c>
      <c r="AD78" s="35">
        <v>0</v>
      </c>
      <c r="AE78" s="32">
        <f t="shared" si="16"/>
        <v>0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74</v>
      </c>
      <c r="D79" s="10">
        <f>SUM(D80:D89)</f>
        <v>65</v>
      </c>
      <c r="E79" s="43">
        <f>IF(C79=0,0,D79/C79*100)</f>
        <v>87.837837837837839</v>
      </c>
      <c r="F79" s="10">
        <f>SUM(F80:F89)</f>
        <v>51</v>
      </c>
      <c r="G79" s="43">
        <f>IF(D79=0,0,F79/D79*100)</f>
        <v>78.461538461538467</v>
      </c>
      <c r="H79" s="61">
        <f>SUM(H80:H89)</f>
        <v>63</v>
      </c>
      <c r="I79" s="43">
        <f>IF(D79=0,0,H79/D79*100)</f>
        <v>96.92307692307692</v>
      </c>
      <c r="J79" s="43">
        <f>IF(C79=0,0,H79/C79*100)</f>
        <v>85.13513513513513</v>
      </c>
      <c r="K79" s="10">
        <f>SUM(K80:K89)</f>
        <v>58</v>
      </c>
      <c r="L79" s="43">
        <f t="shared" si="6"/>
        <v>89.230769230769241</v>
      </c>
      <c r="M79" s="10">
        <f>SUM(M80:M89)</f>
        <v>5</v>
      </c>
      <c r="N79" s="43">
        <f>IF(D79=0,0,M79/D79*100)</f>
        <v>7.6923076923076925</v>
      </c>
      <c r="O79" s="10">
        <f>SUM(O80:O89)</f>
        <v>2</v>
      </c>
      <c r="P79" s="43">
        <f>IF(D79=0,0,O79/D79*100)</f>
        <v>3.0769230769230771</v>
      </c>
      <c r="Q79" s="10">
        <f>SUM(Q80:Q89)</f>
        <v>1</v>
      </c>
      <c r="R79" s="43">
        <f t="shared" si="9"/>
        <v>50</v>
      </c>
      <c r="S79" s="10">
        <f>SUM(S80:S89)</f>
        <v>16</v>
      </c>
      <c r="T79" s="43">
        <f>IF(D79=0,0,S79/D79*100)</f>
        <v>24.615384615384617</v>
      </c>
      <c r="U79" s="10">
        <f>SUM(U80:U89)</f>
        <v>3</v>
      </c>
      <c r="V79" s="43">
        <f t="shared" si="11"/>
        <v>4.6153846153846159</v>
      </c>
      <c r="W79" s="10">
        <f>SUM(W80:W89)</f>
        <v>3</v>
      </c>
      <c r="X79" s="43">
        <f>IF(D79=0,0,W79/D79*100)</f>
        <v>4.6153846153846159</v>
      </c>
      <c r="Y79" s="10">
        <f>SUM(Y80:Y89)</f>
        <v>9</v>
      </c>
      <c r="Z79" s="43">
        <f>IF(D79=0,0,Y79/D79*100)</f>
        <v>13.846153846153847</v>
      </c>
      <c r="AA79" s="10">
        <f>SUM(AA80:AA89)</f>
        <v>2</v>
      </c>
      <c r="AB79" s="43">
        <f>IF(D79=0,0,AA79/D79*100)</f>
        <v>3.0769230769230771</v>
      </c>
      <c r="AC79" s="43">
        <f>IF(Y79=0,0,AA79/Y79*100)</f>
        <v>22.222222222222221</v>
      </c>
      <c r="AD79" s="10">
        <f>SUM(AD80:AD89)</f>
        <v>10</v>
      </c>
      <c r="AE79" s="43">
        <f t="shared" si="16"/>
        <v>15.384615384615385</v>
      </c>
      <c r="AF79" s="10">
        <f>SUM(AF80:AF89)</f>
        <v>0</v>
      </c>
      <c r="AG79" s="43">
        <f>IF(D79=0,0,AF79/D79*100)</f>
        <v>0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1</v>
      </c>
      <c r="D80" s="35">
        <v>1</v>
      </c>
      <c r="E80" s="32">
        <f t="shared" ref="E80:E101" si="23">IF(C80=0,0,D80/C80*100)</f>
        <v>100</v>
      </c>
      <c r="F80" s="35">
        <v>1</v>
      </c>
      <c r="G80" s="32">
        <f t="shared" ref="G80:G101" si="24">IF(D80=0,0,F80/D80*100)</f>
        <v>100</v>
      </c>
      <c r="H80" s="106">
        <f t="shared" ref="H80:H89" si="25">K80+M80</f>
        <v>0</v>
      </c>
      <c r="I80" s="32">
        <f t="shared" ref="I80:I101" si="26">IF(D80=0,0,H80/D80*100)</f>
        <v>0</v>
      </c>
      <c r="J80" s="32">
        <f t="shared" ref="J80:J101" si="27">IF(C80=0,0,H80/C80*100)</f>
        <v>0</v>
      </c>
      <c r="K80" s="35">
        <v>0</v>
      </c>
      <c r="L80" s="32">
        <f t="shared" ref="L80:L101" si="28">IF(D80=0,0,K80/D80*100)</f>
        <v>0</v>
      </c>
      <c r="M80" s="35">
        <v>0</v>
      </c>
      <c r="N80" s="32">
        <f t="shared" ref="N80:N101" si="29">IF(D80=0,0,M80/D80*100)</f>
        <v>0</v>
      </c>
      <c r="O80" s="35">
        <f t="shared" ref="O80:O89" si="30">D80-H80</f>
        <v>1</v>
      </c>
      <c r="P80" s="32">
        <f t="shared" ref="P80:P101" si="31">IF(D80=0,0,O80/D80*100)</f>
        <v>100</v>
      </c>
      <c r="Q80" s="35">
        <v>1</v>
      </c>
      <c r="R80" s="32">
        <f t="shared" ref="R80:R101" si="32">IF(O80=0,0,Q80/O80*100)</f>
        <v>100</v>
      </c>
      <c r="S80" s="35">
        <v>1</v>
      </c>
      <c r="T80" s="32">
        <f t="shared" ref="T80:T101" si="33">IF(D80=0,0,S80/D80*100)</f>
        <v>100</v>
      </c>
      <c r="U80" s="35">
        <v>0</v>
      </c>
      <c r="V80" s="32">
        <f t="shared" ref="V80:V101" si="34">IF(D80=0,0,U80/D80*100)</f>
        <v>0</v>
      </c>
      <c r="W80" s="35">
        <v>0</v>
      </c>
      <c r="X80" s="32">
        <f t="shared" ref="X80:X101" si="35">IF(D80=0,0,W80/D80*100)</f>
        <v>0</v>
      </c>
      <c r="Y80" s="35">
        <v>0</v>
      </c>
      <c r="Z80" s="32">
        <f t="shared" ref="Z80:Z101" si="36">IF(D80=0,0,Y80/D80*100)</f>
        <v>0</v>
      </c>
      <c r="AA80" s="35">
        <v>0</v>
      </c>
      <c r="AB80" s="32">
        <f t="shared" ref="AB80:AB101" si="37">IF(D80=0,0,AA80/D80*100)</f>
        <v>0</v>
      </c>
      <c r="AC80" s="32">
        <f t="shared" ref="AC80:AC101" si="38">IF(Y80=0,0,AA80/Y80*100)</f>
        <v>0</v>
      </c>
      <c r="AD80" s="35">
        <v>0</v>
      </c>
      <c r="AE80" s="32">
        <f t="shared" ref="AE80:AE101" si="39">IF(D80=0,0,AD80/D80*100)</f>
        <v>0</v>
      </c>
      <c r="AF80" s="35">
        <v>0</v>
      </c>
      <c r="AG80" s="32">
        <f t="shared" ref="AG80:AG101" si="40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0</v>
      </c>
      <c r="D81" s="35">
        <v>0</v>
      </c>
      <c r="E81" s="32">
        <f t="shared" si="23"/>
        <v>0</v>
      </c>
      <c r="F81" s="35">
        <v>0</v>
      </c>
      <c r="G81" s="32">
        <f t="shared" si="24"/>
        <v>0</v>
      </c>
      <c r="H81" s="106">
        <f t="shared" si="25"/>
        <v>0</v>
      </c>
      <c r="I81" s="32">
        <f t="shared" si="26"/>
        <v>0</v>
      </c>
      <c r="J81" s="32">
        <f t="shared" si="27"/>
        <v>0</v>
      </c>
      <c r="K81" s="35">
        <v>0</v>
      </c>
      <c r="L81" s="32">
        <f t="shared" si="28"/>
        <v>0</v>
      </c>
      <c r="M81" s="35">
        <v>0</v>
      </c>
      <c r="N81" s="32">
        <f t="shared" si="29"/>
        <v>0</v>
      </c>
      <c r="O81" s="35">
        <f t="shared" si="30"/>
        <v>0</v>
      </c>
      <c r="P81" s="32">
        <f t="shared" si="31"/>
        <v>0</v>
      </c>
      <c r="Q81" s="35">
        <v>0</v>
      </c>
      <c r="R81" s="32">
        <f t="shared" si="32"/>
        <v>0</v>
      </c>
      <c r="S81" s="35">
        <v>0</v>
      </c>
      <c r="T81" s="32">
        <f t="shared" si="33"/>
        <v>0</v>
      </c>
      <c r="U81" s="35">
        <v>0</v>
      </c>
      <c r="V81" s="32">
        <f t="shared" si="34"/>
        <v>0</v>
      </c>
      <c r="W81" s="35">
        <v>0</v>
      </c>
      <c r="X81" s="32">
        <f t="shared" si="35"/>
        <v>0</v>
      </c>
      <c r="Y81" s="35">
        <v>0</v>
      </c>
      <c r="Z81" s="32">
        <f t="shared" si="36"/>
        <v>0</v>
      </c>
      <c r="AA81" s="35">
        <v>0</v>
      </c>
      <c r="AB81" s="32">
        <f t="shared" si="37"/>
        <v>0</v>
      </c>
      <c r="AC81" s="32">
        <f t="shared" si="38"/>
        <v>0</v>
      </c>
      <c r="AD81" s="35">
        <v>0</v>
      </c>
      <c r="AE81" s="32">
        <f t="shared" si="39"/>
        <v>0</v>
      </c>
      <c r="AF81" s="35">
        <v>0</v>
      </c>
      <c r="AG81" s="32">
        <f t="shared" si="40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0</v>
      </c>
      <c r="D82" s="35">
        <v>0</v>
      </c>
      <c r="E82" s="32">
        <f t="shared" si="23"/>
        <v>0</v>
      </c>
      <c r="F82" s="35">
        <v>0</v>
      </c>
      <c r="G82" s="32">
        <f t="shared" si="24"/>
        <v>0</v>
      </c>
      <c r="H82" s="106">
        <f t="shared" si="25"/>
        <v>0</v>
      </c>
      <c r="I82" s="32">
        <f t="shared" si="26"/>
        <v>0</v>
      </c>
      <c r="J82" s="32">
        <f t="shared" si="27"/>
        <v>0</v>
      </c>
      <c r="K82" s="35">
        <v>0</v>
      </c>
      <c r="L82" s="32">
        <f t="shared" si="28"/>
        <v>0</v>
      </c>
      <c r="M82" s="35">
        <v>0</v>
      </c>
      <c r="N82" s="32">
        <f t="shared" si="29"/>
        <v>0</v>
      </c>
      <c r="O82" s="35">
        <f t="shared" si="30"/>
        <v>0</v>
      </c>
      <c r="P82" s="32">
        <f t="shared" si="31"/>
        <v>0</v>
      </c>
      <c r="Q82" s="35">
        <v>0</v>
      </c>
      <c r="R82" s="32">
        <f t="shared" si="32"/>
        <v>0</v>
      </c>
      <c r="S82" s="35">
        <v>0</v>
      </c>
      <c r="T82" s="32">
        <f t="shared" si="33"/>
        <v>0</v>
      </c>
      <c r="U82" s="35">
        <v>0</v>
      </c>
      <c r="V82" s="32">
        <f t="shared" si="34"/>
        <v>0</v>
      </c>
      <c r="W82" s="35">
        <v>0</v>
      </c>
      <c r="X82" s="32">
        <f t="shared" si="35"/>
        <v>0</v>
      </c>
      <c r="Y82" s="35">
        <v>0</v>
      </c>
      <c r="Z82" s="32">
        <f t="shared" si="36"/>
        <v>0</v>
      </c>
      <c r="AA82" s="35">
        <v>0</v>
      </c>
      <c r="AB82" s="32">
        <f t="shared" si="37"/>
        <v>0</v>
      </c>
      <c r="AC82" s="32">
        <f t="shared" si="38"/>
        <v>0</v>
      </c>
      <c r="AD82" s="35">
        <v>0</v>
      </c>
      <c r="AE82" s="32">
        <f t="shared" si="39"/>
        <v>0</v>
      </c>
      <c r="AF82" s="35">
        <v>0</v>
      </c>
      <c r="AG82" s="32">
        <f t="shared" si="40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8</v>
      </c>
      <c r="D83" s="35">
        <v>8</v>
      </c>
      <c r="E83" s="32">
        <f t="shared" si="23"/>
        <v>100</v>
      </c>
      <c r="F83" s="35">
        <v>4</v>
      </c>
      <c r="G83" s="32">
        <f t="shared" si="24"/>
        <v>50</v>
      </c>
      <c r="H83" s="106">
        <f t="shared" si="25"/>
        <v>8</v>
      </c>
      <c r="I83" s="32">
        <f t="shared" si="26"/>
        <v>100</v>
      </c>
      <c r="J83" s="32">
        <f t="shared" si="27"/>
        <v>100</v>
      </c>
      <c r="K83" s="35">
        <v>7</v>
      </c>
      <c r="L83" s="32">
        <f t="shared" si="28"/>
        <v>87.5</v>
      </c>
      <c r="M83" s="35">
        <v>1</v>
      </c>
      <c r="N83" s="32">
        <f t="shared" si="29"/>
        <v>12.5</v>
      </c>
      <c r="O83" s="35">
        <f t="shared" si="30"/>
        <v>0</v>
      </c>
      <c r="P83" s="32">
        <f t="shared" si="31"/>
        <v>0</v>
      </c>
      <c r="Q83" s="35">
        <v>0</v>
      </c>
      <c r="R83" s="32">
        <f t="shared" si="32"/>
        <v>0</v>
      </c>
      <c r="S83" s="35">
        <v>2</v>
      </c>
      <c r="T83" s="32">
        <f t="shared" si="33"/>
        <v>25</v>
      </c>
      <c r="U83" s="35">
        <v>0</v>
      </c>
      <c r="V83" s="32">
        <f t="shared" si="34"/>
        <v>0</v>
      </c>
      <c r="W83" s="35">
        <v>0</v>
      </c>
      <c r="X83" s="32">
        <f t="shared" si="35"/>
        <v>0</v>
      </c>
      <c r="Y83" s="35">
        <v>1</v>
      </c>
      <c r="Z83" s="32">
        <f t="shared" si="36"/>
        <v>12.5</v>
      </c>
      <c r="AA83" s="35">
        <v>1</v>
      </c>
      <c r="AB83" s="32">
        <f t="shared" si="37"/>
        <v>12.5</v>
      </c>
      <c r="AC83" s="32">
        <f t="shared" si="38"/>
        <v>100</v>
      </c>
      <c r="AD83" s="35">
        <v>0</v>
      </c>
      <c r="AE83" s="32">
        <f t="shared" si="39"/>
        <v>0</v>
      </c>
      <c r="AF83" s="35">
        <v>0</v>
      </c>
      <c r="AG83" s="32">
        <f t="shared" si="40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14</v>
      </c>
      <c r="D84" s="35">
        <v>11</v>
      </c>
      <c r="E84" s="32">
        <f t="shared" si="23"/>
        <v>78.571428571428569</v>
      </c>
      <c r="F84" s="35">
        <v>8</v>
      </c>
      <c r="G84" s="32">
        <f t="shared" si="24"/>
        <v>72.727272727272734</v>
      </c>
      <c r="H84" s="106">
        <f t="shared" si="25"/>
        <v>11</v>
      </c>
      <c r="I84" s="32">
        <f t="shared" si="26"/>
        <v>100</v>
      </c>
      <c r="J84" s="32">
        <f t="shared" si="27"/>
        <v>78.571428571428569</v>
      </c>
      <c r="K84" s="35">
        <v>10</v>
      </c>
      <c r="L84" s="32">
        <f t="shared" si="28"/>
        <v>90.909090909090907</v>
      </c>
      <c r="M84" s="35">
        <v>1</v>
      </c>
      <c r="N84" s="32">
        <f t="shared" si="29"/>
        <v>9.0909090909090917</v>
      </c>
      <c r="O84" s="35">
        <f t="shared" si="30"/>
        <v>0</v>
      </c>
      <c r="P84" s="32">
        <f t="shared" si="31"/>
        <v>0</v>
      </c>
      <c r="Q84" s="35">
        <v>0</v>
      </c>
      <c r="R84" s="32">
        <f t="shared" si="32"/>
        <v>0</v>
      </c>
      <c r="S84" s="35">
        <v>4</v>
      </c>
      <c r="T84" s="32">
        <f t="shared" si="33"/>
        <v>36.363636363636367</v>
      </c>
      <c r="U84" s="35">
        <v>0</v>
      </c>
      <c r="V84" s="32">
        <f t="shared" si="34"/>
        <v>0</v>
      </c>
      <c r="W84" s="35">
        <v>0</v>
      </c>
      <c r="X84" s="32">
        <f t="shared" si="35"/>
        <v>0</v>
      </c>
      <c r="Y84" s="35">
        <v>4</v>
      </c>
      <c r="Z84" s="32">
        <f t="shared" si="36"/>
        <v>36.363636363636367</v>
      </c>
      <c r="AA84" s="35">
        <v>0</v>
      </c>
      <c r="AB84" s="32">
        <f t="shared" si="37"/>
        <v>0</v>
      </c>
      <c r="AC84" s="32">
        <f t="shared" si="38"/>
        <v>0</v>
      </c>
      <c r="AD84" s="35">
        <v>2</v>
      </c>
      <c r="AE84" s="32">
        <f t="shared" si="39"/>
        <v>18.181818181818183</v>
      </c>
      <c r="AF84" s="35">
        <v>0</v>
      </c>
      <c r="AG84" s="32">
        <f t="shared" si="40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5</v>
      </c>
      <c r="D85" s="35">
        <v>4</v>
      </c>
      <c r="E85" s="32">
        <f t="shared" si="23"/>
        <v>80</v>
      </c>
      <c r="F85" s="35">
        <v>3</v>
      </c>
      <c r="G85" s="32">
        <f t="shared" si="24"/>
        <v>75</v>
      </c>
      <c r="H85" s="106">
        <f t="shared" si="25"/>
        <v>4</v>
      </c>
      <c r="I85" s="32">
        <f t="shared" si="26"/>
        <v>100</v>
      </c>
      <c r="J85" s="32">
        <f t="shared" si="27"/>
        <v>80</v>
      </c>
      <c r="K85" s="35">
        <v>4</v>
      </c>
      <c r="L85" s="32">
        <f t="shared" si="28"/>
        <v>100</v>
      </c>
      <c r="M85" s="35">
        <v>0</v>
      </c>
      <c r="N85" s="32">
        <f t="shared" si="29"/>
        <v>0</v>
      </c>
      <c r="O85" s="35">
        <f t="shared" si="30"/>
        <v>0</v>
      </c>
      <c r="P85" s="32">
        <f t="shared" si="31"/>
        <v>0</v>
      </c>
      <c r="Q85" s="35">
        <v>0</v>
      </c>
      <c r="R85" s="32">
        <f t="shared" si="32"/>
        <v>0</v>
      </c>
      <c r="S85" s="35">
        <v>2</v>
      </c>
      <c r="T85" s="32">
        <f t="shared" si="33"/>
        <v>50</v>
      </c>
      <c r="U85" s="35">
        <v>1</v>
      </c>
      <c r="V85" s="32">
        <f t="shared" si="34"/>
        <v>25</v>
      </c>
      <c r="W85" s="35">
        <v>0</v>
      </c>
      <c r="X85" s="32">
        <f t="shared" si="35"/>
        <v>0</v>
      </c>
      <c r="Y85" s="35">
        <v>0</v>
      </c>
      <c r="Z85" s="32">
        <f t="shared" si="36"/>
        <v>0</v>
      </c>
      <c r="AA85" s="35">
        <v>0</v>
      </c>
      <c r="AB85" s="32">
        <f t="shared" si="37"/>
        <v>0</v>
      </c>
      <c r="AC85" s="32">
        <f t="shared" si="38"/>
        <v>0</v>
      </c>
      <c r="AD85" s="35">
        <v>0</v>
      </c>
      <c r="AE85" s="32">
        <f t="shared" si="39"/>
        <v>0</v>
      </c>
      <c r="AF85" s="35">
        <v>0</v>
      </c>
      <c r="AG85" s="32">
        <f t="shared" si="40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10</v>
      </c>
      <c r="D86" s="35">
        <v>7</v>
      </c>
      <c r="E86" s="32">
        <f t="shared" si="23"/>
        <v>70</v>
      </c>
      <c r="F86" s="35">
        <v>7</v>
      </c>
      <c r="G86" s="32">
        <f t="shared" si="24"/>
        <v>100</v>
      </c>
      <c r="H86" s="106">
        <f t="shared" si="25"/>
        <v>6</v>
      </c>
      <c r="I86" s="32">
        <f t="shared" si="26"/>
        <v>85.714285714285708</v>
      </c>
      <c r="J86" s="32">
        <f t="shared" si="27"/>
        <v>60</v>
      </c>
      <c r="K86" s="35">
        <v>6</v>
      </c>
      <c r="L86" s="32">
        <f t="shared" si="28"/>
        <v>85.714285714285708</v>
      </c>
      <c r="M86" s="35">
        <v>0</v>
      </c>
      <c r="N86" s="32">
        <f t="shared" si="29"/>
        <v>0</v>
      </c>
      <c r="O86" s="35">
        <f t="shared" si="30"/>
        <v>1</v>
      </c>
      <c r="P86" s="32">
        <f t="shared" si="31"/>
        <v>14.285714285714285</v>
      </c>
      <c r="Q86" s="35">
        <v>0</v>
      </c>
      <c r="R86" s="32">
        <f t="shared" si="32"/>
        <v>0</v>
      </c>
      <c r="S86" s="35">
        <v>1</v>
      </c>
      <c r="T86" s="32">
        <f t="shared" si="33"/>
        <v>14.285714285714285</v>
      </c>
      <c r="U86" s="35">
        <v>1</v>
      </c>
      <c r="V86" s="32">
        <f t="shared" si="34"/>
        <v>14.285714285714285</v>
      </c>
      <c r="W86" s="35">
        <v>0</v>
      </c>
      <c r="X86" s="32">
        <f t="shared" si="35"/>
        <v>0</v>
      </c>
      <c r="Y86" s="35">
        <v>1</v>
      </c>
      <c r="Z86" s="32">
        <f t="shared" si="36"/>
        <v>14.285714285714285</v>
      </c>
      <c r="AA86" s="35">
        <v>1</v>
      </c>
      <c r="AB86" s="32">
        <f t="shared" si="37"/>
        <v>14.285714285714285</v>
      </c>
      <c r="AC86" s="32">
        <f t="shared" si="38"/>
        <v>100</v>
      </c>
      <c r="AD86" s="35">
        <v>2</v>
      </c>
      <c r="AE86" s="32">
        <f t="shared" si="39"/>
        <v>28.571428571428569</v>
      </c>
      <c r="AF86" s="35">
        <v>0</v>
      </c>
      <c r="AG86" s="32">
        <f t="shared" si="40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10</v>
      </c>
      <c r="D87" s="35">
        <v>10</v>
      </c>
      <c r="E87" s="32">
        <f t="shared" si="23"/>
        <v>100</v>
      </c>
      <c r="F87" s="35">
        <v>8</v>
      </c>
      <c r="G87" s="32">
        <f t="shared" si="24"/>
        <v>80</v>
      </c>
      <c r="H87" s="106">
        <f t="shared" si="25"/>
        <v>10</v>
      </c>
      <c r="I87" s="32">
        <f t="shared" si="26"/>
        <v>100</v>
      </c>
      <c r="J87" s="32">
        <f t="shared" si="27"/>
        <v>100</v>
      </c>
      <c r="K87" s="35">
        <v>10</v>
      </c>
      <c r="L87" s="32">
        <f t="shared" si="28"/>
        <v>100</v>
      </c>
      <c r="M87" s="35">
        <v>0</v>
      </c>
      <c r="N87" s="32">
        <f t="shared" si="29"/>
        <v>0</v>
      </c>
      <c r="O87" s="35">
        <f t="shared" si="30"/>
        <v>0</v>
      </c>
      <c r="P87" s="32">
        <f t="shared" si="31"/>
        <v>0</v>
      </c>
      <c r="Q87" s="35">
        <v>0</v>
      </c>
      <c r="R87" s="32">
        <f t="shared" si="32"/>
        <v>0</v>
      </c>
      <c r="S87" s="35">
        <v>0</v>
      </c>
      <c r="T87" s="32">
        <f t="shared" si="33"/>
        <v>0</v>
      </c>
      <c r="U87" s="35">
        <v>0</v>
      </c>
      <c r="V87" s="32">
        <f t="shared" si="34"/>
        <v>0</v>
      </c>
      <c r="W87" s="35">
        <v>1</v>
      </c>
      <c r="X87" s="32">
        <f t="shared" si="35"/>
        <v>10</v>
      </c>
      <c r="Y87" s="35">
        <v>0</v>
      </c>
      <c r="Z87" s="32">
        <f t="shared" si="36"/>
        <v>0</v>
      </c>
      <c r="AA87" s="35">
        <v>0</v>
      </c>
      <c r="AB87" s="32">
        <f t="shared" si="37"/>
        <v>0</v>
      </c>
      <c r="AC87" s="32">
        <f t="shared" si="38"/>
        <v>0</v>
      </c>
      <c r="AD87" s="35">
        <v>0</v>
      </c>
      <c r="AE87" s="32">
        <f t="shared" si="39"/>
        <v>0</v>
      </c>
      <c r="AF87" s="35">
        <v>0</v>
      </c>
      <c r="AG87" s="32">
        <f t="shared" si="40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13</v>
      </c>
      <c r="D88" s="35">
        <v>13</v>
      </c>
      <c r="E88" s="32">
        <f t="shared" si="23"/>
        <v>100</v>
      </c>
      <c r="F88" s="35">
        <v>9</v>
      </c>
      <c r="G88" s="32">
        <f t="shared" si="24"/>
        <v>69.230769230769226</v>
      </c>
      <c r="H88" s="106">
        <f t="shared" si="25"/>
        <v>13</v>
      </c>
      <c r="I88" s="32">
        <f t="shared" si="26"/>
        <v>100</v>
      </c>
      <c r="J88" s="32">
        <f t="shared" si="27"/>
        <v>100</v>
      </c>
      <c r="K88" s="35">
        <v>10</v>
      </c>
      <c r="L88" s="32">
        <f t="shared" si="28"/>
        <v>76.923076923076934</v>
      </c>
      <c r="M88" s="35">
        <v>3</v>
      </c>
      <c r="N88" s="32">
        <f t="shared" si="29"/>
        <v>23.076923076923077</v>
      </c>
      <c r="O88" s="35">
        <f t="shared" si="30"/>
        <v>0</v>
      </c>
      <c r="P88" s="32">
        <f t="shared" si="31"/>
        <v>0</v>
      </c>
      <c r="Q88" s="35">
        <v>0</v>
      </c>
      <c r="R88" s="32">
        <f t="shared" si="32"/>
        <v>0</v>
      </c>
      <c r="S88" s="35">
        <v>3</v>
      </c>
      <c r="T88" s="32">
        <f t="shared" si="33"/>
        <v>23.076923076923077</v>
      </c>
      <c r="U88" s="35">
        <v>0</v>
      </c>
      <c r="V88" s="32">
        <f t="shared" si="34"/>
        <v>0</v>
      </c>
      <c r="W88" s="35">
        <v>2</v>
      </c>
      <c r="X88" s="32">
        <f t="shared" si="35"/>
        <v>15.384615384615385</v>
      </c>
      <c r="Y88" s="35">
        <v>1</v>
      </c>
      <c r="Z88" s="32">
        <f t="shared" si="36"/>
        <v>7.6923076923076925</v>
      </c>
      <c r="AA88" s="35">
        <v>0</v>
      </c>
      <c r="AB88" s="32">
        <f t="shared" si="37"/>
        <v>0</v>
      </c>
      <c r="AC88" s="32">
        <f t="shared" si="38"/>
        <v>0</v>
      </c>
      <c r="AD88" s="35">
        <v>1</v>
      </c>
      <c r="AE88" s="32">
        <f t="shared" si="39"/>
        <v>7.6923076923076925</v>
      </c>
      <c r="AF88" s="35">
        <v>0</v>
      </c>
      <c r="AG88" s="32">
        <f t="shared" si="40"/>
        <v>0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13</v>
      </c>
      <c r="D89" s="35">
        <v>11</v>
      </c>
      <c r="E89" s="32">
        <f t="shared" si="23"/>
        <v>84.615384615384613</v>
      </c>
      <c r="F89" s="35">
        <v>11</v>
      </c>
      <c r="G89" s="32">
        <f t="shared" si="24"/>
        <v>100</v>
      </c>
      <c r="H89" s="106">
        <f t="shared" si="25"/>
        <v>11</v>
      </c>
      <c r="I89" s="32">
        <f t="shared" si="26"/>
        <v>100</v>
      </c>
      <c r="J89" s="32">
        <f t="shared" si="27"/>
        <v>84.615384615384613</v>
      </c>
      <c r="K89" s="35">
        <v>11</v>
      </c>
      <c r="L89" s="32">
        <f t="shared" si="28"/>
        <v>100</v>
      </c>
      <c r="M89" s="35">
        <v>0</v>
      </c>
      <c r="N89" s="32">
        <f t="shared" si="29"/>
        <v>0</v>
      </c>
      <c r="O89" s="35">
        <f t="shared" si="30"/>
        <v>0</v>
      </c>
      <c r="P89" s="32">
        <f t="shared" si="31"/>
        <v>0</v>
      </c>
      <c r="Q89" s="35">
        <v>0</v>
      </c>
      <c r="R89" s="32">
        <f t="shared" si="32"/>
        <v>0</v>
      </c>
      <c r="S89" s="35">
        <v>3</v>
      </c>
      <c r="T89" s="32">
        <f t="shared" si="33"/>
        <v>27.27272727272727</v>
      </c>
      <c r="U89" s="35">
        <v>1</v>
      </c>
      <c r="V89" s="32">
        <f t="shared" si="34"/>
        <v>9.0909090909090917</v>
      </c>
      <c r="W89" s="35">
        <v>0</v>
      </c>
      <c r="X89" s="32">
        <f t="shared" si="35"/>
        <v>0</v>
      </c>
      <c r="Y89" s="35">
        <v>2</v>
      </c>
      <c r="Z89" s="32">
        <f t="shared" si="36"/>
        <v>18.181818181818183</v>
      </c>
      <c r="AA89" s="35">
        <v>0</v>
      </c>
      <c r="AB89" s="32">
        <f t="shared" si="37"/>
        <v>0</v>
      </c>
      <c r="AC89" s="32">
        <f t="shared" si="38"/>
        <v>0</v>
      </c>
      <c r="AD89" s="35">
        <v>5</v>
      </c>
      <c r="AE89" s="32">
        <f t="shared" si="39"/>
        <v>45.454545454545453</v>
      </c>
      <c r="AF89" s="35">
        <v>0</v>
      </c>
      <c r="AG89" s="32">
        <f t="shared" si="40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15</v>
      </c>
      <c r="D90" s="10">
        <f>SUM(D91:D101)</f>
        <v>13</v>
      </c>
      <c r="E90" s="43">
        <f>IF(C90=0,0,D90/C90*100)</f>
        <v>86.666666666666671</v>
      </c>
      <c r="F90" s="10">
        <f>SUM(F91:F101)</f>
        <v>11</v>
      </c>
      <c r="G90" s="43">
        <f>IF(D90=0,0,F90/D90*100)</f>
        <v>84.615384615384613</v>
      </c>
      <c r="H90" s="61">
        <f>SUM(H91:H101)</f>
        <v>12</v>
      </c>
      <c r="I90" s="43">
        <f>IF(D90=0,0,H90/D90*100)</f>
        <v>92.307692307692307</v>
      </c>
      <c r="J90" s="43">
        <f>IF(C90=0,0,H90/C90*100)</f>
        <v>80</v>
      </c>
      <c r="K90" s="10">
        <f>SUM(K91:K101)</f>
        <v>12</v>
      </c>
      <c r="L90" s="43">
        <f t="shared" si="28"/>
        <v>92.307692307692307</v>
      </c>
      <c r="M90" s="10">
        <f>SUM(M91:M101)</f>
        <v>0</v>
      </c>
      <c r="N90" s="43">
        <f>IF(D90=0,0,M90/D90*100)</f>
        <v>0</v>
      </c>
      <c r="O90" s="10">
        <f>SUM(O91:O101)</f>
        <v>1</v>
      </c>
      <c r="P90" s="43">
        <f>IF(D90=0,0,O90/D90*100)</f>
        <v>7.6923076923076925</v>
      </c>
      <c r="Q90" s="10">
        <f>SUM(Q91:Q101)</f>
        <v>0</v>
      </c>
      <c r="R90" s="43">
        <f t="shared" si="32"/>
        <v>0</v>
      </c>
      <c r="S90" s="10">
        <f>SUM(S91:S101)</f>
        <v>1</v>
      </c>
      <c r="T90" s="43">
        <f>IF(D90=0,0,S90/D90*100)</f>
        <v>7.6923076923076925</v>
      </c>
      <c r="U90" s="10">
        <f>SUM(U91:U101)</f>
        <v>1</v>
      </c>
      <c r="V90" s="43">
        <f t="shared" si="34"/>
        <v>7.6923076923076925</v>
      </c>
      <c r="W90" s="10">
        <f>SUM(W91:W101)</f>
        <v>1</v>
      </c>
      <c r="X90" s="43">
        <f>IF(D90=0,0,W90/D90*100)</f>
        <v>7.6923076923076925</v>
      </c>
      <c r="Y90" s="10">
        <f>SUM(Y91:Y101)</f>
        <v>5</v>
      </c>
      <c r="Z90" s="43">
        <f>IF(D90=0,0,Y90/D90*100)</f>
        <v>38.461538461538467</v>
      </c>
      <c r="AA90" s="10">
        <f>SUM(AA91:AA101)</f>
        <v>0</v>
      </c>
      <c r="AB90" s="43">
        <f>IF(D90=0,0,AA90/D90*100)</f>
        <v>0</v>
      </c>
      <c r="AC90" s="43">
        <f>IF(Y90=0,0,AA90/Y90*100)</f>
        <v>0</v>
      </c>
      <c r="AD90" s="10">
        <f>SUM(AD91:AD101)</f>
        <v>1</v>
      </c>
      <c r="AE90" s="43">
        <f t="shared" si="39"/>
        <v>7.6923076923076925</v>
      </c>
      <c r="AF90" s="10">
        <f>SUM(AF91:AF101)</f>
        <v>0</v>
      </c>
      <c r="AG90" s="43">
        <f>IF(D90=0,0,AF90/D90*100)</f>
        <v>0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0</v>
      </c>
      <c r="D91" s="35">
        <v>0</v>
      </c>
      <c r="E91" s="32">
        <f t="shared" si="23"/>
        <v>0</v>
      </c>
      <c r="F91" s="35">
        <v>0</v>
      </c>
      <c r="G91" s="32">
        <f t="shared" si="24"/>
        <v>0</v>
      </c>
      <c r="H91" s="106">
        <f t="shared" ref="H91:H101" si="42">K91+M91</f>
        <v>0</v>
      </c>
      <c r="I91" s="32">
        <f t="shared" si="26"/>
        <v>0</v>
      </c>
      <c r="J91" s="32">
        <f t="shared" si="27"/>
        <v>0</v>
      </c>
      <c r="K91" s="35">
        <v>0</v>
      </c>
      <c r="L91" s="32">
        <f t="shared" si="28"/>
        <v>0</v>
      </c>
      <c r="M91" s="35">
        <v>0</v>
      </c>
      <c r="N91" s="32">
        <f t="shared" si="29"/>
        <v>0</v>
      </c>
      <c r="O91" s="35">
        <f t="shared" ref="O91:O101" si="43">D91-H91</f>
        <v>0</v>
      </c>
      <c r="P91" s="32">
        <f t="shared" si="31"/>
        <v>0</v>
      </c>
      <c r="Q91" s="35">
        <v>0</v>
      </c>
      <c r="R91" s="32">
        <f t="shared" si="32"/>
        <v>0</v>
      </c>
      <c r="S91" s="35">
        <v>0</v>
      </c>
      <c r="T91" s="32">
        <f t="shared" si="33"/>
        <v>0</v>
      </c>
      <c r="U91" s="35">
        <v>0</v>
      </c>
      <c r="V91" s="32">
        <f t="shared" si="34"/>
        <v>0</v>
      </c>
      <c r="W91" s="35">
        <v>0</v>
      </c>
      <c r="X91" s="32">
        <f t="shared" si="35"/>
        <v>0</v>
      </c>
      <c r="Y91" s="35">
        <v>0</v>
      </c>
      <c r="Z91" s="32">
        <f t="shared" si="36"/>
        <v>0</v>
      </c>
      <c r="AA91" s="35">
        <v>0</v>
      </c>
      <c r="AB91" s="32">
        <f t="shared" si="37"/>
        <v>0</v>
      </c>
      <c r="AC91" s="32">
        <f t="shared" si="38"/>
        <v>0</v>
      </c>
      <c r="AD91" s="35">
        <v>0</v>
      </c>
      <c r="AE91" s="32">
        <f t="shared" si="39"/>
        <v>0</v>
      </c>
      <c r="AF91" s="35">
        <v>0</v>
      </c>
      <c r="AG91" s="32">
        <f t="shared" si="40"/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0</v>
      </c>
      <c r="D92" s="35">
        <v>0</v>
      </c>
      <c r="E92" s="32">
        <f t="shared" si="23"/>
        <v>0</v>
      </c>
      <c r="F92" s="35">
        <v>0</v>
      </c>
      <c r="G92" s="32">
        <f t="shared" si="24"/>
        <v>0</v>
      </c>
      <c r="H92" s="106">
        <f t="shared" si="42"/>
        <v>0</v>
      </c>
      <c r="I92" s="32">
        <f t="shared" si="26"/>
        <v>0</v>
      </c>
      <c r="J92" s="32">
        <f t="shared" si="27"/>
        <v>0</v>
      </c>
      <c r="K92" s="35">
        <v>0</v>
      </c>
      <c r="L92" s="32">
        <f t="shared" si="28"/>
        <v>0</v>
      </c>
      <c r="M92" s="35">
        <v>0</v>
      </c>
      <c r="N92" s="32">
        <f t="shared" si="29"/>
        <v>0</v>
      </c>
      <c r="O92" s="35">
        <f t="shared" si="43"/>
        <v>0</v>
      </c>
      <c r="P92" s="32">
        <f t="shared" si="31"/>
        <v>0</v>
      </c>
      <c r="Q92" s="35">
        <v>0</v>
      </c>
      <c r="R92" s="32">
        <f t="shared" si="32"/>
        <v>0</v>
      </c>
      <c r="S92" s="35">
        <v>0</v>
      </c>
      <c r="T92" s="32">
        <f t="shared" si="33"/>
        <v>0</v>
      </c>
      <c r="U92" s="35">
        <v>0</v>
      </c>
      <c r="V92" s="32">
        <f t="shared" si="34"/>
        <v>0</v>
      </c>
      <c r="W92" s="35">
        <v>0</v>
      </c>
      <c r="X92" s="32">
        <f t="shared" si="35"/>
        <v>0</v>
      </c>
      <c r="Y92" s="35">
        <v>0</v>
      </c>
      <c r="Z92" s="32">
        <f t="shared" si="36"/>
        <v>0</v>
      </c>
      <c r="AA92" s="35">
        <v>0</v>
      </c>
      <c r="AB92" s="32">
        <f t="shared" si="37"/>
        <v>0</v>
      </c>
      <c r="AC92" s="32">
        <f t="shared" si="38"/>
        <v>0</v>
      </c>
      <c r="AD92" s="35">
        <v>0</v>
      </c>
      <c r="AE92" s="32">
        <f t="shared" si="39"/>
        <v>0</v>
      </c>
      <c r="AF92" s="35">
        <v>0</v>
      </c>
      <c r="AG92" s="32">
        <f t="shared" si="40"/>
        <v>0</v>
      </c>
      <c r="AH92" s="42"/>
      <c r="AI92" s="42"/>
    </row>
    <row r="93" spans="1:35" x14ac:dyDescent="0.25">
      <c r="A93" s="93">
        <f t="shared" ref="A93:A101" si="44">A92+1</f>
        <v>77</v>
      </c>
      <c r="B93" s="96" t="s">
        <v>109</v>
      </c>
      <c r="C93" s="34">
        <v>1</v>
      </c>
      <c r="D93" s="35">
        <v>1</v>
      </c>
      <c r="E93" s="32">
        <f t="shared" si="23"/>
        <v>100</v>
      </c>
      <c r="F93" s="35">
        <v>1</v>
      </c>
      <c r="G93" s="32">
        <f t="shared" si="24"/>
        <v>100</v>
      </c>
      <c r="H93" s="106">
        <f t="shared" si="42"/>
        <v>1</v>
      </c>
      <c r="I93" s="32">
        <f t="shared" si="26"/>
        <v>100</v>
      </c>
      <c r="J93" s="32">
        <f t="shared" si="27"/>
        <v>100</v>
      </c>
      <c r="K93" s="35">
        <v>1</v>
      </c>
      <c r="L93" s="32">
        <f t="shared" si="28"/>
        <v>100</v>
      </c>
      <c r="M93" s="35">
        <v>0</v>
      </c>
      <c r="N93" s="32">
        <f t="shared" si="29"/>
        <v>0</v>
      </c>
      <c r="O93" s="35">
        <f t="shared" si="43"/>
        <v>0</v>
      </c>
      <c r="P93" s="32">
        <f t="shared" si="31"/>
        <v>0</v>
      </c>
      <c r="Q93" s="35">
        <v>0</v>
      </c>
      <c r="R93" s="32">
        <f t="shared" si="32"/>
        <v>0</v>
      </c>
      <c r="S93" s="35">
        <v>0</v>
      </c>
      <c r="T93" s="32">
        <f t="shared" si="33"/>
        <v>0</v>
      </c>
      <c r="U93" s="35">
        <v>0</v>
      </c>
      <c r="V93" s="32">
        <f t="shared" si="34"/>
        <v>0</v>
      </c>
      <c r="W93" s="35">
        <v>0</v>
      </c>
      <c r="X93" s="32">
        <f t="shared" si="35"/>
        <v>0</v>
      </c>
      <c r="Y93" s="35">
        <v>0</v>
      </c>
      <c r="Z93" s="32">
        <f t="shared" si="36"/>
        <v>0</v>
      </c>
      <c r="AA93" s="35">
        <v>0</v>
      </c>
      <c r="AB93" s="32">
        <f t="shared" si="37"/>
        <v>0</v>
      </c>
      <c r="AC93" s="32">
        <f t="shared" si="38"/>
        <v>0</v>
      </c>
      <c r="AD93" s="35">
        <v>0</v>
      </c>
      <c r="AE93" s="32">
        <f t="shared" si="39"/>
        <v>0</v>
      </c>
      <c r="AF93" s="35">
        <v>0</v>
      </c>
      <c r="AG93" s="32">
        <f t="shared" si="40"/>
        <v>0</v>
      </c>
      <c r="AH93" s="42"/>
      <c r="AI93" s="42"/>
    </row>
    <row r="94" spans="1:35" x14ac:dyDescent="0.25">
      <c r="A94" s="93">
        <f t="shared" si="44"/>
        <v>78</v>
      </c>
      <c r="B94" s="96" t="s">
        <v>119</v>
      </c>
      <c r="C94" s="34">
        <v>0</v>
      </c>
      <c r="D94" s="35">
        <v>0</v>
      </c>
      <c r="E94" s="32">
        <f t="shared" si="23"/>
        <v>0</v>
      </c>
      <c r="F94" s="35">
        <v>0</v>
      </c>
      <c r="G94" s="32">
        <f t="shared" si="24"/>
        <v>0</v>
      </c>
      <c r="H94" s="106">
        <f t="shared" si="42"/>
        <v>0</v>
      </c>
      <c r="I94" s="32">
        <f t="shared" si="26"/>
        <v>0</v>
      </c>
      <c r="J94" s="32">
        <f t="shared" si="27"/>
        <v>0</v>
      </c>
      <c r="K94" s="35">
        <v>0</v>
      </c>
      <c r="L94" s="32">
        <f t="shared" si="28"/>
        <v>0</v>
      </c>
      <c r="M94" s="35">
        <v>0</v>
      </c>
      <c r="N94" s="32">
        <f t="shared" si="29"/>
        <v>0</v>
      </c>
      <c r="O94" s="35">
        <f t="shared" si="43"/>
        <v>0</v>
      </c>
      <c r="P94" s="32">
        <f t="shared" si="31"/>
        <v>0</v>
      </c>
      <c r="Q94" s="35">
        <v>0</v>
      </c>
      <c r="R94" s="32">
        <f t="shared" si="32"/>
        <v>0</v>
      </c>
      <c r="S94" s="35">
        <v>0</v>
      </c>
      <c r="T94" s="32">
        <f t="shared" si="33"/>
        <v>0</v>
      </c>
      <c r="U94" s="35">
        <v>0</v>
      </c>
      <c r="V94" s="32">
        <f t="shared" si="34"/>
        <v>0</v>
      </c>
      <c r="W94" s="35">
        <v>0</v>
      </c>
      <c r="X94" s="32">
        <f t="shared" si="35"/>
        <v>0</v>
      </c>
      <c r="Y94" s="35">
        <v>0</v>
      </c>
      <c r="Z94" s="32">
        <f t="shared" si="36"/>
        <v>0</v>
      </c>
      <c r="AA94" s="35">
        <v>0</v>
      </c>
      <c r="AB94" s="32">
        <f t="shared" si="37"/>
        <v>0</v>
      </c>
      <c r="AC94" s="32">
        <f t="shared" si="38"/>
        <v>0</v>
      </c>
      <c r="AD94" s="35">
        <v>0</v>
      </c>
      <c r="AE94" s="32">
        <f t="shared" si="39"/>
        <v>0</v>
      </c>
      <c r="AF94" s="35">
        <v>0</v>
      </c>
      <c r="AG94" s="32">
        <f t="shared" si="40"/>
        <v>0</v>
      </c>
      <c r="AH94" s="42"/>
      <c r="AI94" s="42"/>
    </row>
    <row r="95" spans="1:35" x14ac:dyDescent="0.25">
      <c r="A95" s="93">
        <f t="shared" si="44"/>
        <v>79</v>
      </c>
      <c r="B95" s="96" t="s">
        <v>120</v>
      </c>
      <c r="C95" s="34">
        <v>9</v>
      </c>
      <c r="D95" s="35">
        <v>9</v>
      </c>
      <c r="E95" s="32">
        <f t="shared" si="23"/>
        <v>100</v>
      </c>
      <c r="F95" s="35">
        <v>7</v>
      </c>
      <c r="G95" s="32">
        <f t="shared" si="24"/>
        <v>77.777777777777786</v>
      </c>
      <c r="H95" s="106">
        <f t="shared" si="42"/>
        <v>8</v>
      </c>
      <c r="I95" s="32">
        <f t="shared" si="26"/>
        <v>88.888888888888886</v>
      </c>
      <c r="J95" s="32">
        <f t="shared" si="27"/>
        <v>88.888888888888886</v>
      </c>
      <c r="K95" s="35">
        <v>8</v>
      </c>
      <c r="L95" s="32">
        <f t="shared" si="28"/>
        <v>88.888888888888886</v>
      </c>
      <c r="M95" s="35">
        <v>0</v>
      </c>
      <c r="N95" s="32">
        <f t="shared" si="29"/>
        <v>0</v>
      </c>
      <c r="O95" s="35">
        <f t="shared" si="43"/>
        <v>1</v>
      </c>
      <c r="P95" s="32">
        <f t="shared" si="31"/>
        <v>11.111111111111111</v>
      </c>
      <c r="Q95" s="35">
        <v>0</v>
      </c>
      <c r="R95" s="32">
        <f t="shared" si="32"/>
        <v>0</v>
      </c>
      <c r="S95" s="35">
        <v>1</v>
      </c>
      <c r="T95" s="32">
        <f t="shared" si="33"/>
        <v>11.111111111111111</v>
      </c>
      <c r="U95" s="35">
        <v>0</v>
      </c>
      <c r="V95" s="32">
        <f t="shared" si="34"/>
        <v>0</v>
      </c>
      <c r="W95" s="35">
        <v>1</v>
      </c>
      <c r="X95" s="32">
        <f t="shared" si="35"/>
        <v>11.111111111111111</v>
      </c>
      <c r="Y95" s="35">
        <v>4</v>
      </c>
      <c r="Z95" s="32">
        <f t="shared" si="36"/>
        <v>44.444444444444443</v>
      </c>
      <c r="AA95" s="35">
        <v>0</v>
      </c>
      <c r="AB95" s="32">
        <f t="shared" si="37"/>
        <v>0</v>
      </c>
      <c r="AC95" s="32">
        <f t="shared" si="38"/>
        <v>0</v>
      </c>
      <c r="AD95" s="35">
        <v>0</v>
      </c>
      <c r="AE95" s="32">
        <f t="shared" si="39"/>
        <v>0</v>
      </c>
      <c r="AF95" s="35">
        <v>0</v>
      </c>
      <c r="AG95" s="32">
        <f t="shared" si="40"/>
        <v>0</v>
      </c>
      <c r="AH95" s="42"/>
      <c r="AI95" s="42"/>
    </row>
    <row r="96" spans="1:35" x14ac:dyDescent="0.25">
      <c r="A96" s="93">
        <f t="shared" si="44"/>
        <v>80</v>
      </c>
      <c r="B96" s="96" t="s">
        <v>121</v>
      </c>
      <c r="C96" s="34">
        <v>0</v>
      </c>
      <c r="D96" s="35">
        <v>0</v>
      </c>
      <c r="E96" s="32">
        <f t="shared" si="23"/>
        <v>0</v>
      </c>
      <c r="F96" s="35">
        <v>0</v>
      </c>
      <c r="G96" s="32">
        <f t="shared" si="24"/>
        <v>0</v>
      </c>
      <c r="H96" s="106">
        <f t="shared" si="42"/>
        <v>0</v>
      </c>
      <c r="I96" s="32">
        <f t="shared" si="26"/>
        <v>0</v>
      </c>
      <c r="J96" s="32">
        <f t="shared" si="27"/>
        <v>0</v>
      </c>
      <c r="K96" s="35">
        <v>0</v>
      </c>
      <c r="L96" s="32">
        <f t="shared" si="28"/>
        <v>0</v>
      </c>
      <c r="M96" s="35">
        <v>0</v>
      </c>
      <c r="N96" s="32">
        <f t="shared" si="29"/>
        <v>0</v>
      </c>
      <c r="O96" s="35">
        <f t="shared" si="43"/>
        <v>0</v>
      </c>
      <c r="P96" s="32">
        <f t="shared" si="31"/>
        <v>0</v>
      </c>
      <c r="Q96" s="35">
        <v>0</v>
      </c>
      <c r="R96" s="32">
        <f t="shared" si="32"/>
        <v>0</v>
      </c>
      <c r="S96" s="35">
        <v>0</v>
      </c>
      <c r="T96" s="32">
        <f t="shared" si="33"/>
        <v>0</v>
      </c>
      <c r="U96" s="35">
        <v>0</v>
      </c>
      <c r="V96" s="32">
        <f t="shared" si="34"/>
        <v>0</v>
      </c>
      <c r="W96" s="35">
        <v>0</v>
      </c>
      <c r="X96" s="32">
        <f t="shared" si="35"/>
        <v>0</v>
      </c>
      <c r="Y96" s="35">
        <v>0</v>
      </c>
      <c r="Z96" s="32">
        <f t="shared" si="36"/>
        <v>0</v>
      </c>
      <c r="AA96" s="35">
        <v>0</v>
      </c>
      <c r="AB96" s="32">
        <f t="shared" si="37"/>
        <v>0</v>
      </c>
      <c r="AC96" s="32">
        <f t="shared" si="38"/>
        <v>0</v>
      </c>
      <c r="AD96" s="35">
        <v>0</v>
      </c>
      <c r="AE96" s="32">
        <f t="shared" si="39"/>
        <v>0</v>
      </c>
      <c r="AF96" s="35">
        <v>0</v>
      </c>
      <c r="AG96" s="32">
        <f t="shared" si="40"/>
        <v>0</v>
      </c>
      <c r="AH96" s="42"/>
      <c r="AI96" s="42"/>
    </row>
    <row r="97" spans="1:35" x14ac:dyDescent="0.25">
      <c r="A97" s="93">
        <f t="shared" si="44"/>
        <v>81</v>
      </c>
      <c r="B97" s="96" t="s">
        <v>122</v>
      </c>
      <c r="C97" s="34">
        <v>1</v>
      </c>
      <c r="D97" s="35">
        <v>1</v>
      </c>
      <c r="E97" s="32">
        <f t="shared" si="23"/>
        <v>100</v>
      </c>
      <c r="F97" s="35">
        <v>1</v>
      </c>
      <c r="G97" s="32">
        <f t="shared" si="24"/>
        <v>100</v>
      </c>
      <c r="H97" s="106">
        <f t="shared" si="42"/>
        <v>1</v>
      </c>
      <c r="I97" s="32">
        <f t="shared" si="26"/>
        <v>100</v>
      </c>
      <c r="J97" s="32">
        <f t="shared" si="27"/>
        <v>100</v>
      </c>
      <c r="K97" s="35">
        <v>1</v>
      </c>
      <c r="L97" s="32">
        <f t="shared" si="28"/>
        <v>100</v>
      </c>
      <c r="M97" s="35">
        <v>0</v>
      </c>
      <c r="N97" s="32">
        <f t="shared" si="29"/>
        <v>0</v>
      </c>
      <c r="O97" s="35">
        <f t="shared" si="43"/>
        <v>0</v>
      </c>
      <c r="P97" s="32">
        <f t="shared" si="31"/>
        <v>0</v>
      </c>
      <c r="Q97" s="35">
        <v>0</v>
      </c>
      <c r="R97" s="32">
        <f t="shared" si="32"/>
        <v>0</v>
      </c>
      <c r="S97" s="35">
        <v>0</v>
      </c>
      <c r="T97" s="32">
        <f t="shared" si="33"/>
        <v>0</v>
      </c>
      <c r="U97" s="35">
        <v>1</v>
      </c>
      <c r="V97" s="32">
        <f t="shared" si="34"/>
        <v>100</v>
      </c>
      <c r="W97" s="35">
        <v>0</v>
      </c>
      <c r="X97" s="32">
        <f t="shared" si="35"/>
        <v>0</v>
      </c>
      <c r="Y97" s="35">
        <v>0</v>
      </c>
      <c r="Z97" s="32">
        <f t="shared" si="36"/>
        <v>0</v>
      </c>
      <c r="AA97" s="35">
        <v>0</v>
      </c>
      <c r="AB97" s="32">
        <f t="shared" si="37"/>
        <v>0</v>
      </c>
      <c r="AC97" s="32">
        <f t="shared" si="38"/>
        <v>0</v>
      </c>
      <c r="AD97" s="35">
        <v>0</v>
      </c>
      <c r="AE97" s="32">
        <f t="shared" si="39"/>
        <v>0</v>
      </c>
      <c r="AF97" s="35">
        <v>0</v>
      </c>
      <c r="AG97" s="32">
        <f t="shared" si="40"/>
        <v>0</v>
      </c>
      <c r="AH97" s="42"/>
      <c r="AI97" s="42"/>
    </row>
    <row r="98" spans="1:35" x14ac:dyDescent="0.25">
      <c r="A98" s="93">
        <f t="shared" si="44"/>
        <v>82</v>
      </c>
      <c r="B98" s="96" t="s">
        <v>123</v>
      </c>
      <c r="C98" s="34">
        <v>0</v>
      </c>
      <c r="D98" s="35">
        <v>0</v>
      </c>
      <c r="E98" s="32">
        <f t="shared" si="23"/>
        <v>0</v>
      </c>
      <c r="F98" s="35">
        <v>0</v>
      </c>
      <c r="G98" s="32">
        <f t="shared" si="24"/>
        <v>0</v>
      </c>
      <c r="H98" s="106">
        <f t="shared" si="42"/>
        <v>0</v>
      </c>
      <c r="I98" s="32">
        <f t="shared" si="26"/>
        <v>0</v>
      </c>
      <c r="J98" s="32">
        <f t="shared" si="27"/>
        <v>0</v>
      </c>
      <c r="K98" s="35">
        <v>0</v>
      </c>
      <c r="L98" s="32">
        <f t="shared" si="28"/>
        <v>0</v>
      </c>
      <c r="M98" s="35">
        <v>0</v>
      </c>
      <c r="N98" s="32">
        <f t="shared" si="29"/>
        <v>0</v>
      </c>
      <c r="O98" s="35">
        <f t="shared" si="43"/>
        <v>0</v>
      </c>
      <c r="P98" s="32">
        <f t="shared" si="31"/>
        <v>0</v>
      </c>
      <c r="Q98" s="35">
        <v>0</v>
      </c>
      <c r="R98" s="32">
        <f t="shared" si="32"/>
        <v>0</v>
      </c>
      <c r="S98" s="35">
        <v>0</v>
      </c>
      <c r="T98" s="32">
        <f t="shared" si="33"/>
        <v>0</v>
      </c>
      <c r="U98" s="35">
        <v>0</v>
      </c>
      <c r="V98" s="32">
        <f t="shared" si="34"/>
        <v>0</v>
      </c>
      <c r="W98" s="35">
        <v>0</v>
      </c>
      <c r="X98" s="32">
        <f t="shared" si="35"/>
        <v>0</v>
      </c>
      <c r="Y98" s="35">
        <v>0</v>
      </c>
      <c r="Z98" s="32">
        <f t="shared" si="36"/>
        <v>0</v>
      </c>
      <c r="AA98" s="35">
        <v>0</v>
      </c>
      <c r="AB98" s="32">
        <f t="shared" si="37"/>
        <v>0</v>
      </c>
      <c r="AC98" s="32">
        <f t="shared" si="38"/>
        <v>0</v>
      </c>
      <c r="AD98" s="35">
        <v>0</v>
      </c>
      <c r="AE98" s="32">
        <f t="shared" si="39"/>
        <v>0</v>
      </c>
      <c r="AF98" s="35">
        <v>0</v>
      </c>
      <c r="AG98" s="32">
        <f t="shared" si="40"/>
        <v>0</v>
      </c>
      <c r="AH98" s="42"/>
      <c r="AI98" s="42"/>
    </row>
    <row r="99" spans="1:35" x14ac:dyDescent="0.25">
      <c r="A99" s="93">
        <f t="shared" si="44"/>
        <v>83</v>
      </c>
      <c r="B99" s="96" t="s">
        <v>124</v>
      </c>
      <c r="C99" s="34">
        <v>4</v>
      </c>
      <c r="D99" s="35">
        <v>2</v>
      </c>
      <c r="E99" s="32">
        <f t="shared" si="23"/>
        <v>50</v>
      </c>
      <c r="F99" s="35">
        <v>2</v>
      </c>
      <c r="G99" s="32">
        <f t="shared" si="24"/>
        <v>100</v>
      </c>
      <c r="H99" s="106">
        <f t="shared" si="42"/>
        <v>2</v>
      </c>
      <c r="I99" s="32">
        <f t="shared" si="26"/>
        <v>100</v>
      </c>
      <c r="J99" s="32">
        <f t="shared" si="27"/>
        <v>50</v>
      </c>
      <c r="K99" s="35">
        <v>2</v>
      </c>
      <c r="L99" s="32">
        <f t="shared" si="28"/>
        <v>100</v>
      </c>
      <c r="M99" s="35">
        <v>0</v>
      </c>
      <c r="N99" s="32">
        <f t="shared" si="29"/>
        <v>0</v>
      </c>
      <c r="O99" s="35">
        <f t="shared" si="43"/>
        <v>0</v>
      </c>
      <c r="P99" s="32">
        <f t="shared" si="31"/>
        <v>0</v>
      </c>
      <c r="Q99" s="35">
        <v>0</v>
      </c>
      <c r="R99" s="32">
        <f t="shared" si="32"/>
        <v>0</v>
      </c>
      <c r="S99" s="35">
        <v>0</v>
      </c>
      <c r="T99" s="32">
        <f t="shared" si="33"/>
        <v>0</v>
      </c>
      <c r="U99" s="35">
        <v>0</v>
      </c>
      <c r="V99" s="32">
        <f t="shared" si="34"/>
        <v>0</v>
      </c>
      <c r="W99" s="35">
        <v>0</v>
      </c>
      <c r="X99" s="32">
        <f t="shared" si="35"/>
        <v>0</v>
      </c>
      <c r="Y99" s="35">
        <v>1</v>
      </c>
      <c r="Z99" s="32">
        <f t="shared" si="36"/>
        <v>50</v>
      </c>
      <c r="AA99" s="35">
        <v>0</v>
      </c>
      <c r="AB99" s="32">
        <f t="shared" si="37"/>
        <v>0</v>
      </c>
      <c r="AC99" s="32">
        <f t="shared" si="38"/>
        <v>0</v>
      </c>
      <c r="AD99" s="35">
        <v>1</v>
      </c>
      <c r="AE99" s="32">
        <f t="shared" si="39"/>
        <v>50</v>
      </c>
      <c r="AF99" s="35">
        <v>0</v>
      </c>
      <c r="AG99" s="32">
        <f t="shared" si="40"/>
        <v>0</v>
      </c>
      <c r="AH99" s="42"/>
      <c r="AI99" s="42"/>
    </row>
    <row r="100" spans="1:35" x14ac:dyDescent="0.25">
      <c r="A100" s="93">
        <f t="shared" si="44"/>
        <v>84</v>
      </c>
      <c r="B100" s="96" t="s">
        <v>125</v>
      </c>
      <c r="C100" s="34">
        <v>0</v>
      </c>
      <c r="D100" s="35">
        <v>0</v>
      </c>
      <c r="E100" s="32">
        <f t="shared" si="23"/>
        <v>0</v>
      </c>
      <c r="F100" s="35">
        <v>0</v>
      </c>
      <c r="G100" s="32">
        <f t="shared" si="24"/>
        <v>0</v>
      </c>
      <c r="H100" s="106">
        <f t="shared" si="42"/>
        <v>0</v>
      </c>
      <c r="I100" s="32">
        <f t="shared" si="26"/>
        <v>0</v>
      </c>
      <c r="J100" s="32">
        <f t="shared" si="27"/>
        <v>0</v>
      </c>
      <c r="K100" s="35">
        <v>0</v>
      </c>
      <c r="L100" s="32">
        <f t="shared" si="28"/>
        <v>0</v>
      </c>
      <c r="M100" s="35">
        <v>0</v>
      </c>
      <c r="N100" s="32">
        <f t="shared" si="29"/>
        <v>0</v>
      </c>
      <c r="O100" s="35">
        <f t="shared" si="43"/>
        <v>0</v>
      </c>
      <c r="P100" s="32">
        <f t="shared" si="31"/>
        <v>0</v>
      </c>
      <c r="Q100" s="35">
        <v>0</v>
      </c>
      <c r="R100" s="32">
        <f t="shared" si="32"/>
        <v>0</v>
      </c>
      <c r="S100" s="35">
        <v>0</v>
      </c>
      <c r="T100" s="32">
        <f t="shared" si="33"/>
        <v>0</v>
      </c>
      <c r="U100" s="35">
        <v>0</v>
      </c>
      <c r="V100" s="32">
        <f t="shared" si="34"/>
        <v>0</v>
      </c>
      <c r="W100" s="35">
        <v>0</v>
      </c>
      <c r="X100" s="32">
        <f t="shared" si="35"/>
        <v>0</v>
      </c>
      <c r="Y100" s="35">
        <v>0</v>
      </c>
      <c r="Z100" s="32">
        <f t="shared" si="36"/>
        <v>0</v>
      </c>
      <c r="AA100" s="35">
        <v>0</v>
      </c>
      <c r="AB100" s="32">
        <f t="shared" si="37"/>
        <v>0</v>
      </c>
      <c r="AC100" s="32">
        <f t="shared" si="38"/>
        <v>0</v>
      </c>
      <c r="AD100" s="35">
        <v>0</v>
      </c>
      <c r="AE100" s="32">
        <f t="shared" si="39"/>
        <v>0</v>
      </c>
      <c r="AF100" s="35">
        <v>0</v>
      </c>
      <c r="AG100" s="32">
        <f t="shared" si="40"/>
        <v>0</v>
      </c>
      <c r="AH100" s="42"/>
      <c r="AI100" s="42"/>
    </row>
    <row r="101" spans="1:35" x14ac:dyDescent="0.25">
      <c r="A101" s="93">
        <f t="shared" si="44"/>
        <v>85</v>
      </c>
      <c r="B101" s="96" t="s">
        <v>126</v>
      </c>
      <c r="C101" s="34">
        <v>0</v>
      </c>
      <c r="D101" s="35">
        <v>0</v>
      </c>
      <c r="E101" s="32">
        <f t="shared" si="23"/>
        <v>0</v>
      </c>
      <c r="F101" s="35">
        <v>0</v>
      </c>
      <c r="G101" s="32">
        <f t="shared" si="24"/>
        <v>0</v>
      </c>
      <c r="H101" s="106">
        <f t="shared" si="42"/>
        <v>0</v>
      </c>
      <c r="I101" s="32">
        <f t="shared" si="26"/>
        <v>0</v>
      </c>
      <c r="J101" s="32">
        <f t="shared" si="27"/>
        <v>0</v>
      </c>
      <c r="K101" s="35">
        <v>0</v>
      </c>
      <c r="L101" s="32">
        <f t="shared" si="28"/>
        <v>0</v>
      </c>
      <c r="M101" s="35">
        <v>0</v>
      </c>
      <c r="N101" s="32">
        <f t="shared" si="29"/>
        <v>0</v>
      </c>
      <c r="O101" s="35">
        <f t="shared" si="43"/>
        <v>0</v>
      </c>
      <c r="P101" s="32">
        <f t="shared" si="31"/>
        <v>0</v>
      </c>
      <c r="Q101" s="35">
        <v>0</v>
      </c>
      <c r="R101" s="32">
        <f t="shared" si="32"/>
        <v>0</v>
      </c>
      <c r="S101" s="35">
        <v>0</v>
      </c>
      <c r="T101" s="32">
        <f t="shared" si="33"/>
        <v>0</v>
      </c>
      <c r="U101" s="35">
        <v>0</v>
      </c>
      <c r="V101" s="32">
        <f t="shared" si="34"/>
        <v>0</v>
      </c>
      <c r="W101" s="35">
        <v>0</v>
      </c>
      <c r="X101" s="32">
        <f t="shared" si="35"/>
        <v>0</v>
      </c>
      <c r="Y101" s="35">
        <v>0</v>
      </c>
      <c r="Z101" s="32">
        <f t="shared" si="36"/>
        <v>0</v>
      </c>
      <c r="AA101" s="35">
        <v>0</v>
      </c>
      <c r="AB101" s="32">
        <f t="shared" si="37"/>
        <v>0</v>
      </c>
      <c r="AC101" s="32">
        <f t="shared" si="38"/>
        <v>0</v>
      </c>
      <c r="AD101" s="35">
        <v>0</v>
      </c>
      <c r="AE101" s="32">
        <f t="shared" si="39"/>
        <v>0</v>
      </c>
      <c r="AF101" s="35">
        <v>0</v>
      </c>
      <c r="AG101" s="32">
        <f t="shared" si="40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S5:S6"/>
    <mergeCell ref="T5:T6"/>
    <mergeCell ref="U5:U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114" fitToHeight="2" orientation="landscape" useFirstPageNumber="1" r:id="rId1"/>
  <headerFooter scaleWithDoc="0">
    <oddHeader>&amp;R&amp;P</oddHeader>
    <oddFooter>&amp;R&amp;P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77" activePane="bottomRight" state="frozen"/>
      <selection activeCell="D2" sqref="D2:D6"/>
      <selection pane="topRight" activeCell="D2" sqref="D2:D6"/>
      <selection pane="bottomLeft" activeCell="D2" sqref="D2:D6"/>
      <selection pane="bottomRight" activeCell="AH81" sqref="AH8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02" t="s">
        <v>243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42"/>
      <c r="AI1" s="42"/>
    </row>
    <row r="2" spans="1:35" ht="14.45" customHeight="1" x14ac:dyDescent="0.25">
      <c r="A2" s="216" t="s">
        <v>0</v>
      </c>
      <c r="B2" s="183" t="s">
        <v>1</v>
      </c>
      <c r="C2" s="217" t="s">
        <v>2</v>
      </c>
      <c r="D2" s="220" t="s">
        <v>3</v>
      </c>
      <c r="E2" s="217" t="s">
        <v>4</v>
      </c>
      <c r="F2" s="223" t="s">
        <v>9</v>
      </c>
      <c r="G2" s="224"/>
      <c r="H2" s="229" t="s">
        <v>5</v>
      </c>
      <c r="I2" s="230"/>
      <c r="J2" s="230"/>
      <c r="K2" s="230"/>
      <c r="L2" s="230"/>
      <c r="M2" s="230"/>
      <c r="N2" s="231"/>
      <c r="O2" s="273" t="s">
        <v>6</v>
      </c>
      <c r="P2" s="274"/>
      <c r="Q2" s="274"/>
      <c r="R2" s="275"/>
      <c r="S2" s="235" t="s">
        <v>8</v>
      </c>
      <c r="T2" s="236"/>
      <c r="U2" s="236"/>
      <c r="V2" s="237"/>
      <c r="W2" s="223" t="s">
        <v>7</v>
      </c>
      <c r="X2" s="224"/>
      <c r="Y2" s="165" t="s">
        <v>10</v>
      </c>
      <c r="Z2" s="166"/>
      <c r="AA2" s="166"/>
      <c r="AB2" s="166"/>
      <c r="AC2" s="167"/>
      <c r="AD2" s="165" t="s">
        <v>11</v>
      </c>
      <c r="AE2" s="166"/>
      <c r="AF2" s="166"/>
      <c r="AG2" s="167"/>
      <c r="AH2" s="42"/>
      <c r="AI2" s="42"/>
    </row>
    <row r="3" spans="1:35" ht="15" customHeight="1" x14ac:dyDescent="0.25">
      <c r="A3" s="184"/>
      <c r="B3" s="184"/>
      <c r="C3" s="218"/>
      <c r="D3" s="221"/>
      <c r="E3" s="218"/>
      <c r="F3" s="225"/>
      <c r="G3" s="226"/>
      <c r="H3" s="216" t="s">
        <v>12</v>
      </c>
      <c r="I3" s="270" t="s">
        <v>13</v>
      </c>
      <c r="J3" s="270" t="s">
        <v>14</v>
      </c>
      <c r="K3" s="238" t="s">
        <v>15</v>
      </c>
      <c r="L3" s="239"/>
      <c r="M3" s="238" t="s">
        <v>16</v>
      </c>
      <c r="N3" s="239"/>
      <c r="O3" s="276" t="s">
        <v>17</v>
      </c>
      <c r="P3" s="277"/>
      <c r="Q3" s="277"/>
      <c r="R3" s="278"/>
      <c r="S3" s="243" t="s">
        <v>18</v>
      </c>
      <c r="T3" s="244"/>
      <c r="U3" s="223" t="s">
        <v>19</v>
      </c>
      <c r="V3" s="224"/>
      <c r="W3" s="225"/>
      <c r="X3" s="226"/>
      <c r="Y3" s="261" t="s">
        <v>20</v>
      </c>
      <c r="Z3" s="262"/>
      <c r="AA3" s="258" t="s">
        <v>21</v>
      </c>
      <c r="AB3" s="282" t="s">
        <v>22</v>
      </c>
      <c r="AC3" s="191" t="s">
        <v>23</v>
      </c>
      <c r="AD3" s="253" t="s">
        <v>20</v>
      </c>
      <c r="AE3" s="254"/>
      <c r="AF3" s="223" t="s">
        <v>24</v>
      </c>
      <c r="AG3" s="224"/>
      <c r="AH3" s="42"/>
      <c r="AI3" s="42"/>
    </row>
    <row r="4" spans="1:35" ht="80.25" customHeight="1" x14ac:dyDescent="0.25">
      <c r="A4" s="184"/>
      <c r="B4" s="184"/>
      <c r="C4" s="218"/>
      <c r="D4" s="221"/>
      <c r="E4" s="218"/>
      <c r="F4" s="227"/>
      <c r="G4" s="228"/>
      <c r="H4" s="184"/>
      <c r="I4" s="271"/>
      <c r="J4" s="271"/>
      <c r="K4" s="247" t="s">
        <v>25</v>
      </c>
      <c r="L4" s="279" t="s">
        <v>22</v>
      </c>
      <c r="M4" s="247" t="s">
        <v>25</v>
      </c>
      <c r="N4" s="279" t="s">
        <v>22</v>
      </c>
      <c r="O4" s="247" t="s">
        <v>25</v>
      </c>
      <c r="P4" s="279" t="s">
        <v>22</v>
      </c>
      <c r="Q4" s="273" t="s">
        <v>26</v>
      </c>
      <c r="R4" s="275"/>
      <c r="S4" s="245"/>
      <c r="T4" s="246"/>
      <c r="U4" s="227"/>
      <c r="V4" s="228"/>
      <c r="W4" s="227"/>
      <c r="X4" s="228"/>
      <c r="Y4" s="263"/>
      <c r="Z4" s="264"/>
      <c r="AA4" s="259"/>
      <c r="AB4" s="283"/>
      <c r="AC4" s="192"/>
      <c r="AD4" s="255" t="s">
        <v>27</v>
      </c>
      <c r="AE4" s="258" t="s">
        <v>13</v>
      </c>
      <c r="AF4" s="227"/>
      <c r="AG4" s="228"/>
      <c r="AH4" s="42"/>
      <c r="AI4" s="42"/>
    </row>
    <row r="5" spans="1:35" ht="14.45" customHeight="1" x14ac:dyDescent="0.25">
      <c r="A5" s="184"/>
      <c r="B5" s="184"/>
      <c r="C5" s="218"/>
      <c r="D5" s="221"/>
      <c r="E5" s="218"/>
      <c r="F5" s="285" t="s">
        <v>25</v>
      </c>
      <c r="G5" s="279" t="s">
        <v>22</v>
      </c>
      <c r="H5" s="184"/>
      <c r="I5" s="271"/>
      <c r="J5" s="271"/>
      <c r="K5" s="248"/>
      <c r="L5" s="280"/>
      <c r="M5" s="248"/>
      <c r="N5" s="280"/>
      <c r="O5" s="248"/>
      <c r="P5" s="280"/>
      <c r="Q5" s="247" t="s">
        <v>25</v>
      </c>
      <c r="R5" s="191" t="s">
        <v>28</v>
      </c>
      <c r="S5" s="247" t="s">
        <v>25</v>
      </c>
      <c r="T5" s="279" t="s">
        <v>22</v>
      </c>
      <c r="U5" s="247" t="s">
        <v>25</v>
      </c>
      <c r="V5" s="279" t="s">
        <v>22</v>
      </c>
      <c r="W5" s="247" t="s">
        <v>25</v>
      </c>
      <c r="X5" s="279" t="s">
        <v>22</v>
      </c>
      <c r="Y5" s="247" t="s">
        <v>25</v>
      </c>
      <c r="Z5" s="279" t="s">
        <v>22</v>
      </c>
      <c r="AA5" s="259"/>
      <c r="AB5" s="283"/>
      <c r="AC5" s="192"/>
      <c r="AD5" s="256"/>
      <c r="AE5" s="259"/>
      <c r="AF5" s="247" t="s">
        <v>25</v>
      </c>
      <c r="AG5" s="279" t="s">
        <v>22</v>
      </c>
      <c r="AH5" s="42"/>
      <c r="AI5" s="42"/>
    </row>
    <row r="6" spans="1:35" ht="54" customHeight="1" x14ac:dyDescent="0.25">
      <c r="A6" s="185"/>
      <c r="B6" s="185"/>
      <c r="C6" s="219"/>
      <c r="D6" s="222"/>
      <c r="E6" s="219"/>
      <c r="F6" s="286"/>
      <c r="G6" s="281"/>
      <c r="H6" s="185"/>
      <c r="I6" s="272"/>
      <c r="J6" s="272"/>
      <c r="K6" s="249"/>
      <c r="L6" s="281"/>
      <c r="M6" s="249"/>
      <c r="N6" s="281"/>
      <c r="O6" s="249"/>
      <c r="P6" s="281"/>
      <c r="Q6" s="249"/>
      <c r="R6" s="193"/>
      <c r="S6" s="249"/>
      <c r="T6" s="281"/>
      <c r="U6" s="249"/>
      <c r="V6" s="281"/>
      <c r="W6" s="249"/>
      <c r="X6" s="281"/>
      <c r="Y6" s="249"/>
      <c r="Z6" s="281"/>
      <c r="AA6" s="260"/>
      <c r="AB6" s="284"/>
      <c r="AC6" s="193"/>
      <c r="AD6" s="257"/>
      <c r="AE6" s="260"/>
      <c r="AF6" s="249"/>
      <c r="AG6" s="281"/>
      <c r="AH6" s="42"/>
      <c r="AI6" s="42"/>
    </row>
    <row r="7" spans="1:35" ht="14.45" customHeight="1" x14ac:dyDescent="0.35">
      <c r="A7" s="2">
        <v>1</v>
      </c>
      <c r="B7" s="100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2"/>
      <c r="AI7" s="42"/>
    </row>
    <row r="8" spans="1:35" s="30" customFormat="1" x14ac:dyDescent="0.25">
      <c r="A8" s="91"/>
      <c r="B8" s="92" t="s">
        <v>29</v>
      </c>
      <c r="C8" s="65">
        <f>C9+C21+C40+C55+C72+C79+C90+C64+C102</f>
        <v>31534.41</v>
      </c>
      <c r="D8" s="65">
        <f>D9+D21+D40+D55+D72+D79+D90+D64+D102</f>
        <v>30200.799999999999</v>
      </c>
      <c r="E8" s="62">
        <f>IF(C8=0,0,D8/C8*100)</f>
        <v>95.7709372079579</v>
      </c>
      <c r="F8" s="65">
        <f>F9+F21+F40+F55+F72+F79+F90+F64+F102</f>
        <v>19262.3</v>
      </c>
      <c r="G8" s="62">
        <f>IF(D8=0,0,F8/D8*100)</f>
        <v>63.780760774549016</v>
      </c>
      <c r="H8" s="65">
        <f>H9+H21+H40+H55+H72+H79+H90+H64+H102</f>
        <v>24028.3</v>
      </c>
      <c r="I8" s="62">
        <f>IF(D8=0,0,H8/D8*100)</f>
        <v>79.561799687425491</v>
      </c>
      <c r="J8" s="62">
        <f>IF(C8=0,0,H8/C8*100)</f>
        <v>76.197081220165529</v>
      </c>
      <c r="K8" s="65">
        <f>K9+K21+K40+K55+K72+K79+K90+K64+K102</f>
        <v>10215.299999999999</v>
      </c>
      <c r="L8" s="62">
        <f>IF(D8=0,0,K8/D8*100)</f>
        <v>33.82460067282986</v>
      </c>
      <c r="M8" s="65">
        <f>M9+M21+M40+M55+M72+M79+M90+M64+M102</f>
        <v>13813</v>
      </c>
      <c r="N8" s="62">
        <f>IF(D8=0,0,M8/D8*100)</f>
        <v>45.737199014595639</v>
      </c>
      <c r="O8" s="65">
        <f>O9+O21+O40+O55+O72+O79+O90+O64+O102</f>
        <v>6172.5</v>
      </c>
      <c r="P8" s="62">
        <f>IF(D8=0,0,O8/D8*100)</f>
        <v>20.438200312574502</v>
      </c>
      <c r="Q8" s="65">
        <f>Q9+Q21+Q40+Q55+Q72+Q79+Q90+Q64+Q102</f>
        <v>207</v>
      </c>
      <c r="R8" s="62">
        <f>IF(O8=0,0,Q8/O8*100)</f>
        <v>3.3535844471445926</v>
      </c>
      <c r="S8" s="65">
        <f>S9+S21+S40+S55+S72+S79+S90+S64+S102</f>
        <v>3585</v>
      </c>
      <c r="T8" s="62">
        <f>IF(D8=0,0,S8/D8*100)</f>
        <v>11.87054647559005</v>
      </c>
      <c r="U8" s="65">
        <f>U9+U21+U40+U55+U72+U79+U90+U64+U102</f>
        <v>3209.5</v>
      </c>
      <c r="V8" s="62">
        <f>IF(D8=0,0,U8/D8*100)</f>
        <v>10.627201928425738</v>
      </c>
      <c r="W8" s="65">
        <f>W9+W21+W40+W55+W72+W79+W90+W64+W102</f>
        <v>490</v>
      </c>
      <c r="X8" s="62">
        <f>IF(D8=0,0,W8/D8*100)</f>
        <v>1.6224735768588912</v>
      </c>
      <c r="Y8" s="65">
        <f>Y9+Y21+Y40+Y55+Y72+Y79+Y90+Y64+Y102</f>
        <v>5616</v>
      </c>
      <c r="Z8" s="62">
        <f>IF(D8=0,0,Y8/D8*100)</f>
        <v>18.595533893141905</v>
      </c>
      <c r="AA8" s="65">
        <f>AA9+AA21+AA40+AA55+AA72+AA79+AA90+AA64+AA102</f>
        <v>296</v>
      </c>
      <c r="AB8" s="62">
        <f>IF(D8=0,0,AA8/D8*100)</f>
        <v>0.98010648724537097</v>
      </c>
      <c r="AC8" s="62">
        <f>IF(Y8=0,0,AA8/Y8*100)</f>
        <v>5.2706552706552712</v>
      </c>
      <c r="AD8" s="65">
        <f>AD9+AD21+AD40+AD55+AD72+AD79+AD90+AD64+AD102</f>
        <v>4731</v>
      </c>
      <c r="AE8" s="62">
        <f>IF(D8=0,0,AD8/D8*100)</f>
        <v>15.665147943100846</v>
      </c>
      <c r="AF8" s="65">
        <f>AF9+AF21+AF40+AF55+AF72+AF79+AF90+AF64+AF102</f>
        <v>20</v>
      </c>
      <c r="AG8" s="60">
        <f>IF(D8=0,0,AF8/D8*100)</f>
        <v>6.6223411300362911E-2</v>
      </c>
      <c r="AH8" s="44"/>
      <c r="AI8" s="44"/>
    </row>
    <row r="9" spans="1:35" s="30" customFormat="1" x14ac:dyDescent="0.25">
      <c r="A9" s="91" t="s">
        <v>30</v>
      </c>
      <c r="B9" s="92" t="s">
        <v>31</v>
      </c>
      <c r="C9" s="10">
        <f>SUM(C10:C20)</f>
        <v>1250.7</v>
      </c>
      <c r="D9" s="10">
        <f>SUM(D10:D20)</f>
        <v>1100</v>
      </c>
      <c r="E9" s="43">
        <f>IF(C9=0,0,D9/C9*100)</f>
        <v>87.950747581354435</v>
      </c>
      <c r="F9" s="10">
        <f>SUM(F10:F20)</f>
        <v>758</v>
      </c>
      <c r="G9" s="43">
        <f>IF(D9=0,0,F9/D9*100)</f>
        <v>68.909090909090907</v>
      </c>
      <c r="H9" s="61">
        <f>SUM(H10:H20)</f>
        <v>891</v>
      </c>
      <c r="I9" s="43">
        <f>IF(D9=0,0,H9/D9*100)</f>
        <v>81</v>
      </c>
      <c r="J9" s="43">
        <f>IF(C9=0,0,H9/C9*100)</f>
        <v>71.24010554089709</v>
      </c>
      <c r="K9" s="10">
        <f>SUM(K10:K20)</f>
        <v>370</v>
      </c>
      <c r="L9" s="43">
        <f>IF(D9=0,0,K9/D9*100)</f>
        <v>33.636363636363633</v>
      </c>
      <c r="M9" s="10">
        <f>SUM(M10:M20)</f>
        <v>521</v>
      </c>
      <c r="N9" s="43">
        <f>IF(D9=0,0,M9/D9*100)</f>
        <v>47.36363636363636</v>
      </c>
      <c r="O9" s="10">
        <f>SUM(O10:O20)</f>
        <v>209</v>
      </c>
      <c r="P9" s="43">
        <f>IF(D9=0,0,O9/D9*100)</f>
        <v>19</v>
      </c>
      <c r="Q9" s="10">
        <f>SUM(Q10:Q20)</f>
        <v>1</v>
      </c>
      <c r="R9" s="43">
        <f>IF(O9=0,0,Q9/O9*100)</f>
        <v>0.4784688995215311</v>
      </c>
      <c r="S9" s="10">
        <f>SUM(S10:S20)</f>
        <v>103</v>
      </c>
      <c r="T9" s="43">
        <f>IF(D9=0,0,S9/D9*100)</f>
        <v>9.3636363636363651</v>
      </c>
      <c r="U9" s="10">
        <f>SUM(U10:U20)</f>
        <v>191</v>
      </c>
      <c r="V9" s="43">
        <f>IF(D9=0,0,U9/D9*100)</f>
        <v>17.363636363636363</v>
      </c>
      <c r="W9" s="10">
        <f>SUM(W10:W20)</f>
        <v>18</v>
      </c>
      <c r="X9" s="43">
        <f>IF(D9=0,0,W9/D9*100)</f>
        <v>1.6363636363636365</v>
      </c>
      <c r="Y9" s="10">
        <f>SUM(Y10:Y20)</f>
        <v>210</v>
      </c>
      <c r="Z9" s="43">
        <f>IF(D9=0,0,Y9/D9*100)</f>
        <v>19.090909090909093</v>
      </c>
      <c r="AA9" s="10">
        <f>SUM(AA10:AA20)</f>
        <v>3</v>
      </c>
      <c r="AB9" s="43">
        <f>IF(D9=0,0,AA9/D9*100)</f>
        <v>0.27272727272727276</v>
      </c>
      <c r="AC9" s="43">
        <f>IF(Y9=0,0,AA9/Y9*100)</f>
        <v>1.4285714285714286</v>
      </c>
      <c r="AD9" s="10">
        <f>SUM(AD10:AD20)</f>
        <v>165</v>
      </c>
      <c r="AE9" s="43">
        <f>IF(D9=0,0,AD9/D9*100)</f>
        <v>15</v>
      </c>
      <c r="AF9" s="10">
        <f>SUM(AF10:AF20)</f>
        <v>0</v>
      </c>
      <c r="AG9" s="43">
        <f>IF(D9=0,0,AF9/D9*100)</f>
        <v>0</v>
      </c>
      <c r="AH9" s="44"/>
      <c r="AI9" s="44"/>
    </row>
    <row r="10" spans="1:35" x14ac:dyDescent="0.25">
      <c r="A10" s="93">
        <v>1</v>
      </c>
      <c r="B10" s="94" t="s">
        <v>32</v>
      </c>
      <c r="C10" s="34">
        <v>20</v>
      </c>
      <c r="D10" s="35">
        <v>20</v>
      </c>
      <c r="E10" s="32">
        <f>IF(C10=0,0,D10/C10*100)</f>
        <v>100</v>
      </c>
      <c r="F10" s="35">
        <v>14</v>
      </c>
      <c r="G10" s="32">
        <f>IF(D10=0,0,F10/D10*100)</f>
        <v>70</v>
      </c>
      <c r="H10" s="106">
        <f>K10+M10</f>
        <v>15</v>
      </c>
      <c r="I10" s="32">
        <f>IF(D10=0,0,H10/D10*100)</f>
        <v>75</v>
      </c>
      <c r="J10" s="32">
        <f>IF(C10=0,0,H10/C10*100)</f>
        <v>75</v>
      </c>
      <c r="K10" s="35">
        <v>5</v>
      </c>
      <c r="L10" s="32">
        <f>IF(D10=0,0,K10/D10*100)</f>
        <v>25</v>
      </c>
      <c r="M10" s="35">
        <v>10</v>
      </c>
      <c r="N10" s="32">
        <f>IF(D10=0,0,M10/D10*100)</f>
        <v>50</v>
      </c>
      <c r="O10" s="35">
        <f>D10-H10</f>
        <v>5</v>
      </c>
      <c r="P10" s="32">
        <f>IF(D10=0,0,O10/D10*100)</f>
        <v>25</v>
      </c>
      <c r="Q10" s="35">
        <v>0</v>
      </c>
      <c r="R10" s="32">
        <f>IF(O10=0,0,Q10/O10*100)</f>
        <v>0</v>
      </c>
      <c r="S10" s="35">
        <v>3</v>
      </c>
      <c r="T10" s="32">
        <f>IF(D10=0,0,S10/D10*100)</f>
        <v>15</v>
      </c>
      <c r="U10" s="35">
        <v>5</v>
      </c>
      <c r="V10" s="32">
        <f>IF(D10=0,0,U10/D10*100)</f>
        <v>25</v>
      </c>
      <c r="W10" s="35">
        <v>3</v>
      </c>
      <c r="X10" s="32">
        <f>IF(D10=0,0,W10/D10*100)</f>
        <v>15</v>
      </c>
      <c r="Y10" s="35">
        <v>4</v>
      </c>
      <c r="Z10" s="32">
        <f>IF(D10=0,0,Y10/D10*100)</f>
        <v>20</v>
      </c>
      <c r="AA10" s="35">
        <v>0</v>
      </c>
      <c r="AB10" s="32">
        <f>IF(D10=0,0,AA10/D10*100)</f>
        <v>0</v>
      </c>
      <c r="AC10" s="32">
        <f>IF(Y10=0,0,AA10/Y10*100)</f>
        <v>0</v>
      </c>
      <c r="AD10" s="35">
        <v>1</v>
      </c>
      <c r="AE10" s="32">
        <f>IF(D10=0,0,AD10/D10*100)</f>
        <v>5</v>
      </c>
      <c r="AF10" s="35">
        <v>0</v>
      </c>
      <c r="AG10" s="32">
        <f>IF(D10=0,0,AF10/D10*100)</f>
        <v>0</v>
      </c>
      <c r="AH10" s="42"/>
      <c r="AI10" s="42"/>
    </row>
    <row r="11" spans="1:35" s="33" customFormat="1" x14ac:dyDescent="0.25">
      <c r="A11" s="93">
        <v>2</v>
      </c>
      <c r="B11" s="94" t="s">
        <v>33</v>
      </c>
      <c r="C11" s="34">
        <v>69</v>
      </c>
      <c r="D11" s="35">
        <v>61</v>
      </c>
      <c r="E11" s="32">
        <f>IF(C11=0,0,D11/C11*100)</f>
        <v>88.405797101449281</v>
      </c>
      <c r="F11" s="35">
        <v>59</v>
      </c>
      <c r="G11" s="32">
        <f>IF(D11=0,0,F11/D11*100)</f>
        <v>96.721311475409834</v>
      </c>
      <c r="H11" s="106">
        <f t="shared" ref="H11:H78" si="0">K11+M11</f>
        <v>46</v>
      </c>
      <c r="I11" s="32">
        <f>IF(D11=0,0,H11/D11*100)</f>
        <v>75.409836065573771</v>
      </c>
      <c r="J11" s="32">
        <f>IF(C11=0,0,H11/C11*100)</f>
        <v>66.666666666666657</v>
      </c>
      <c r="K11" s="35">
        <v>21</v>
      </c>
      <c r="L11" s="32">
        <f>IF(D11=0,0,K11/D11*100)</f>
        <v>34.42622950819672</v>
      </c>
      <c r="M11" s="35">
        <v>25</v>
      </c>
      <c r="N11" s="32">
        <f>IF(D11=0,0,M11/D11*100)</f>
        <v>40.983606557377051</v>
      </c>
      <c r="O11" s="35">
        <f t="shared" ref="O11:O20" si="1">D11-H11</f>
        <v>15</v>
      </c>
      <c r="P11" s="32">
        <f>IF(D11=0,0,O11/D11*100)</f>
        <v>24.590163934426229</v>
      </c>
      <c r="Q11" s="35">
        <v>0</v>
      </c>
      <c r="R11" s="32">
        <f>IF(O11=0,0,Q11/O11*100)</f>
        <v>0</v>
      </c>
      <c r="S11" s="35">
        <v>11</v>
      </c>
      <c r="T11" s="32">
        <f>IF(D11=0,0,S11/D11*100)</f>
        <v>18.032786885245901</v>
      </c>
      <c r="U11" s="35">
        <v>11</v>
      </c>
      <c r="V11" s="32">
        <f>IF(D11=0,0,U11/D11*100)</f>
        <v>18.032786885245901</v>
      </c>
      <c r="W11" s="35">
        <v>4</v>
      </c>
      <c r="X11" s="32">
        <f>IF(D11=0,0,W11/D11*100)</f>
        <v>6.557377049180328</v>
      </c>
      <c r="Y11" s="35">
        <v>9</v>
      </c>
      <c r="Z11" s="32">
        <f>IF(D11=0,0,Y11/D11*100)</f>
        <v>14.754098360655737</v>
      </c>
      <c r="AA11" s="35">
        <v>0</v>
      </c>
      <c r="AB11" s="32">
        <f>IF(D11=0,0,AA11/D11*100)</f>
        <v>0</v>
      </c>
      <c r="AC11" s="32">
        <f>IF(Y11=0,0,AA11/Y11*100)</f>
        <v>0</v>
      </c>
      <c r="AD11" s="35">
        <v>9</v>
      </c>
      <c r="AE11" s="32">
        <f>IF(D11=0,0,AD11/D11*100)</f>
        <v>14.754098360655737</v>
      </c>
      <c r="AF11" s="35">
        <v>0</v>
      </c>
      <c r="AG11" s="32">
        <f>IF(D11=0,0,AF11/D11*100)</f>
        <v>0</v>
      </c>
      <c r="AH11" s="45"/>
      <c r="AI11" s="45"/>
    </row>
    <row r="12" spans="1:35" x14ac:dyDescent="0.25">
      <c r="A12" s="93">
        <v>3</v>
      </c>
      <c r="B12" s="94" t="s">
        <v>34</v>
      </c>
      <c r="C12" s="34">
        <v>35</v>
      </c>
      <c r="D12" s="35">
        <v>29</v>
      </c>
      <c r="E12" s="32">
        <f t="shared" ref="E12:E78" si="2">IF(C12=0,0,D12/C12*100)</f>
        <v>82.857142857142861</v>
      </c>
      <c r="F12" s="35">
        <v>20</v>
      </c>
      <c r="G12" s="32">
        <f t="shared" ref="G12:G78" si="3">IF(D12=0,0,F12/D12*100)</f>
        <v>68.965517241379317</v>
      </c>
      <c r="H12" s="106">
        <f t="shared" si="0"/>
        <v>26</v>
      </c>
      <c r="I12" s="32">
        <f t="shared" ref="I12:I78" si="4">IF(D12=0,0,H12/D12*100)</f>
        <v>89.65517241379311</v>
      </c>
      <c r="J12" s="32">
        <f t="shared" ref="J12:J78" si="5">IF(C12=0,0,H12/C12*100)</f>
        <v>74.285714285714292</v>
      </c>
      <c r="K12" s="35">
        <v>11</v>
      </c>
      <c r="L12" s="32">
        <f t="shared" ref="L12:L79" si="6">IF(D12=0,0,K12/D12*100)</f>
        <v>37.931034482758619</v>
      </c>
      <c r="M12" s="35">
        <v>15</v>
      </c>
      <c r="N12" s="32">
        <f t="shared" ref="N12:N78" si="7">IF(D12=0,0,M12/D12*100)</f>
        <v>51.724137931034484</v>
      </c>
      <c r="O12" s="35">
        <f t="shared" si="1"/>
        <v>3</v>
      </c>
      <c r="P12" s="32">
        <f t="shared" ref="P12:P78" si="8">IF(D12=0,0,O12/D12*100)</f>
        <v>10.344827586206897</v>
      </c>
      <c r="Q12" s="35">
        <v>0</v>
      </c>
      <c r="R12" s="32">
        <f t="shared" ref="R12:R79" si="9">IF(O12=0,0,Q12/O12*100)</f>
        <v>0</v>
      </c>
      <c r="S12" s="35">
        <v>2</v>
      </c>
      <c r="T12" s="32">
        <f t="shared" ref="T12:T78" si="10">IF(D12=0,0,S12/D12*100)</f>
        <v>6.8965517241379306</v>
      </c>
      <c r="U12" s="35">
        <v>8</v>
      </c>
      <c r="V12" s="32">
        <f t="shared" ref="V12:V79" si="11">IF(D12=0,0,U12/D12*100)</f>
        <v>27.586206896551722</v>
      </c>
      <c r="W12" s="35">
        <v>1</v>
      </c>
      <c r="X12" s="32">
        <f t="shared" ref="X12:X78" si="12">IF(D12=0,0,W12/D12*100)</f>
        <v>3.4482758620689653</v>
      </c>
      <c r="Y12" s="35">
        <v>3</v>
      </c>
      <c r="Z12" s="32">
        <f t="shared" ref="Z12:Z78" si="13">IF(D12=0,0,Y12/D12*100)</f>
        <v>10.344827586206897</v>
      </c>
      <c r="AA12" s="35">
        <v>0</v>
      </c>
      <c r="AB12" s="32">
        <f t="shared" ref="AB12:AB78" si="14">IF(D12=0,0,AA12/D12*100)</f>
        <v>0</v>
      </c>
      <c r="AC12" s="32">
        <f t="shared" ref="AC12:AC78" si="15">IF(Y12=0,0,AA12/Y12*100)</f>
        <v>0</v>
      </c>
      <c r="AD12" s="35">
        <v>2</v>
      </c>
      <c r="AE12" s="32">
        <f t="shared" ref="AE12:AE79" si="16">IF(D12=0,0,AD12/D12*100)</f>
        <v>6.8965517241379306</v>
      </c>
      <c r="AF12" s="35">
        <v>0</v>
      </c>
      <c r="AG12" s="32">
        <f t="shared" ref="AG12:AG78" si="17">IF(D12=0,0,AF12/D12*100)</f>
        <v>0</v>
      </c>
      <c r="AH12" s="42"/>
      <c r="AI12" s="42"/>
    </row>
    <row r="13" spans="1:35" x14ac:dyDescent="0.25">
      <c r="A13" s="93">
        <v>4</v>
      </c>
      <c r="B13" s="94" t="s">
        <v>35</v>
      </c>
      <c r="C13" s="34">
        <v>200</v>
      </c>
      <c r="D13" s="35">
        <v>184</v>
      </c>
      <c r="E13" s="32">
        <f t="shared" si="2"/>
        <v>92</v>
      </c>
      <c r="F13" s="35">
        <v>154</v>
      </c>
      <c r="G13" s="32">
        <f t="shared" si="3"/>
        <v>83.695652173913047</v>
      </c>
      <c r="H13" s="106">
        <f t="shared" si="0"/>
        <v>150</v>
      </c>
      <c r="I13" s="32">
        <f t="shared" si="4"/>
        <v>81.521739130434781</v>
      </c>
      <c r="J13" s="32">
        <f t="shared" si="5"/>
        <v>75</v>
      </c>
      <c r="K13" s="35">
        <v>39</v>
      </c>
      <c r="L13" s="32">
        <f t="shared" si="6"/>
        <v>21.195652173913043</v>
      </c>
      <c r="M13" s="35">
        <v>111</v>
      </c>
      <c r="N13" s="32">
        <f t="shared" si="7"/>
        <v>60.326086956521742</v>
      </c>
      <c r="O13" s="35">
        <f t="shared" si="1"/>
        <v>34</v>
      </c>
      <c r="P13" s="32">
        <f t="shared" si="8"/>
        <v>18.478260869565215</v>
      </c>
      <c r="Q13" s="35">
        <v>0</v>
      </c>
      <c r="R13" s="32">
        <f t="shared" si="9"/>
        <v>0</v>
      </c>
      <c r="S13" s="35">
        <v>9</v>
      </c>
      <c r="T13" s="32">
        <f t="shared" si="10"/>
        <v>4.8913043478260869</v>
      </c>
      <c r="U13" s="35">
        <v>40</v>
      </c>
      <c r="V13" s="32">
        <f t="shared" si="11"/>
        <v>21.739130434782609</v>
      </c>
      <c r="W13" s="35">
        <v>2</v>
      </c>
      <c r="X13" s="32">
        <f t="shared" si="12"/>
        <v>1.0869565217391304</v>
      </c>
      <c r="Y13" s="35">
        <v>25</v>
      </c>
      <c r="Z13" s="32">
        <f t="shared" si="13"/>
        <v>13.586956521739129</v>
      </c>
      <c r="AA13" s="35">
        <v>1</v>
      </c>
      <c r="AB13" s="32">
        <f t="shared" si="14"/>
        <v>0.54347826086956519</v>
      </c>
      <c r="AC13" s="32">
        <f t="shared" si="15"/>
        <v>4</v>
      </c>
      <c r="AD13" s="35">
        <v>13</v>
      </c>
      <c r="AE13" s="32">
        <f t="shared" si="16"/>
        <v>7.0652173913043477</v>
      </c>
      <c r="AF13" s="35">
        <v>0</v>
      </c>
      <c r="AG13" s="32">
        <f t="shared" si="17"/>
        <v>0</v>
      </c>
      <c r="AH13" s="42"/>
      <c r="AI13" s="42"/>
    </row>
    <row r="14" spans="1:35" x14ac:dyDescent="0.25">
      <c r="A14" s="93">
        <v>5</v>
      </c>
      <c r="B14" s="95" t="s">
        <v>36</v>
      </c>
      <c r="C14" s="34">
        <v>352.8</v>
      </c>
      <c r="D14" s="35">
        <v>259</v>
      </c>
      <c r="E14" s="32">
        <f t="shared" si="2"/>
        <v>73.412698412698404</v>
      </c>
      <c r="F14" s="35">
        <v>109</v>
      </c>
      <c r="G14" s="32">
        <f t="shared" si="3"/>
        <v>42.084942084942085</v>
      </c>
      <c r="H14" s="106">
        <f t="shared" si="0"/>
        <v>218</v>
      </c>
      <c r="I14" s="32">
        <f t="shared" si="4"/>
        <v>84.16988416988417</v>
      </c>
      <c r="J14" s="32">
        <f t="shared" si="5"/>
        <v>61.791383219954646</v>
      </c>
      <c r="K14" s="35">
        <v>110</v>
      </c>
      <c r="L14" s="32">
        <f t="shared" si="6"/>
        <v>42.471042471042466</v>
      </c>
      <c r="M14" s="35">
        <v>108</v>
      </c>
      <c r="N14" s="32">
        <f t="shared" si="7"/>
        <v>41.698841698841697</v>
      </c>
      <c r="O14" s="35">
        <f t="shared" si="1"/>
        <v>41</v>
      </c>
      <c r="P14" s="32">
        <f t="shared" si="8"/>
        <v>15.83011583011583</v>
      </c>
      <c r="Q14" s="35">
        <v>0</v>
      </c>
      <c r="R14" s="32">
        <f t="shared" si="9"/>
        <v>0</v>
      </c>
      <c r="S14" s="35">
        <v>17</v>
      </c>
      <c r="T14" s="32">
        <f t="shared" si="10"/>
        <v>6.563706563706563</v>
      </c>
      <c r="U14" s="35">
        <v>21</v>
      </c>
      <c r="V14" s="32">
        <f t="shared" si="11"/>
        <v>8.1081081081081088</v>
      </c>
      <c r="W14" s="35">
        <v>1</v>
      </c>
      <c r="X14" s="32">
        <f t="shared" si="12"/>
        <v>0.38610038610038611</v>
      </c>
      <c r="Y14" s="35">
        <v>60</v>
      </c>
      <c r="Z14" s="32">
        <f t="shared" si="13"/>
        <v>23.166023166023166</v>
      </c>
      <c r="AA14" s="35">
        <v>1</v>
      </c>
      <c r="AB14" s="32">
        <f t="shared" si="14"/>
        <v>0.38610038610038611</v>
      </c>
      <c r="AC14" s="32">
        <f t="shared" si="15"/>
        <v>1.6666666666666667</v>
      </c>
      <c r="AD14" s="35">
        <v>47</v>
      </c>
      <c r="AE14" s="32">
        <f t="shared" si="16"/>
        <v>18.146718146718147</v>
      </c>
      <c r="AF14" s="35">
        <v>0</v>
      </c>
      <c r="AG14" s="32">
        <f t="shared" si="17"/>
        <v>0</v>
      </c>
      <c r="AH14" s="42"/>
      <c r="AI14" s="42"/>
    </row>
    <row r="15" spans="1:35" x14ac:dyDescent="0.25">
      <c r="A15" s="93">
        <v>6</v>
      </c>
      <c r="B15" s="94" t="s">
        <v>37</v>
      </c>
      <c r="C15" s="34">
        <v>396</v>
      </c>
      <c r="D15" s="35">
        <v>376</v>
      </c>
      <c r="E15" s="32">
        <f t="shared" si="2"/>
        <v>94.949494949494948</v>
      </c>
      <c r="F15" s="35">
        <v>271</v>
      </c>
      <c r="G15" s="32">
        <f t="shared" si="3"/>
        <v>72.074468085106375</v>
      </c>
      <c r="H15" s="106">
        <f t="shared" si="0"/>
        <v>293</v>
      </c>
      <c r="I15" s="32">
        <f t="shared" si="4"/>
        <v>77.925531914893625</v>
      </c>
      <c r="J15" s="32">
        <f t="shared" si="5"/>
        <v>73.98989898989899</v>
      </c>
      <c r="K15" s="35">
        <v>128</v>
      </c>
      <c r="L15" s="32">
        <f t="shared" si="6"/>
        <v>34.042553191489361</v>
      </c>
      <c r="M15" s="35">
        <v>165</v>
      </c>
      <c r="N15" s="32">
        <f t="shared" si="7"/>
        <v>43.88297872340425</v>
      </c>
      <c r="O15" s="35">
        <f t="shared" si="1"/>
        <v>83</v>
      </c>
      <c r="P15" s="32">
        <f t="shared" si="8"/>
        <v>22.074468085106382</v>
      </c>
      <c r="Q15" s="35">
        <v>1</v>
      </c>
      <c r="R15" s="32">
        <f t="shared" si="9"/>
        <v>1.2048192771084338</v>
      </c>
      <c r="S15" s="35">
        <v>37</v>
      </c>
      <c r="T15" s="32">
        <f t="shared" si="10"/>
        <v>9.8404255319148941</v>
      </c>
      <c r="U15" s="35">
        <v>76</v>
      </c>
      <c r="V15" s="32">
        <f t="shared" si="11"/>
        <v>20.212765957446805</v>
      </c>
      <c r="W15" s="35">
        <v>4</v>
      </c>
      <c r="X15" s="32">
        <f t="shared" si="12"/>
        <v>1.0638297872340425</v>
      </c>
      <c r="Y15" s="35">
        <v>88</v>
      </c>
      <c r="Z15" s="32">
        <f t="shared" si="13"/>
        <v>23.404255319148938</v>
      </c>
      <c r="AA15" s="35">
        <v>0</v>
      </c>
      <c r="AB15" s="32">
        <f t="shared" si="14"/>
        <v>0</v>
      </c>
      <c r="AC15" s="32">
        <f t="shared" si="15"/>
        <v>0</v>
      </c>
      <c r="AD15" s="35">
        <v>59</v>
      </c>
      <c r="AE15" s="32">
        <f t="shared" si="16"/>
        <v>15.691489361702127</v>
      </c>
      <c r="AF15" s="35">
        <v>0</v>
      </c>
      <c r="AG15" s="32">
        <f t="shared" si="17"/>
        <v>0</v>
      </c>
      <c r="AH15" s="42"/>
      <c r="AI15" s="42"/>
    </row>
    <row r="16" spans="1:35" x14ac:dyDescent="0.25">
      <c r="A16" s="93">
        <v>7</v>
      </c>
      <c r="B16" s="94" t="s">
        <v>38</v>
      </c>
      <c r="C16" s="34">
        <v>6.9</v>
      </c>
      <c r="D16" s="35">
        <v>7</v>
      </c>
      <c r="E16" s="32">
        <f t="shared" si="2"/>
        <v>101.44927536231883</v>
      </c>
      <c r="F16" s="35">
        <v>6</v>
      </c>
      <c r="G16" s="32">
        <f t="shared" si="3"/>
        <v>85.714285714285708</v>
      </c>
      <c r="H16" s="106">
        <f t="shared" si="0"/>
        <v>7</v>
      </c>
      <c r="I16" s="32">
        <f t="shared" si="4"/>
        <v>100</v>
      </c>
      <c r="J16" s="32">
        <f t="shared" si="5"/>
        <v>101.44927536231883</v>
      </c>
      <c r="K16" s="35">
        <v>5</v>
      </c>
      <c r="L16" s="32">
        <f t="shared" si="6"/>
        <v>71.428571428571431</v>
      </c>
      <c r="M16" s="35">
        <v>2</v>
      </c>
      <c r="N16" s="32">
        <f t="shared" si="7"/>
        <v>28.571428571428569</v>
      </c>
      <c r="O16" s="35">
        <f t="shared" si="1"/>
        <v>0</v>
      </c>
      <c r="P16" s="32">
        <f t="shared" si="8"/>
        <v>0</v>
      </c>
      <c r="Q16" s="35">
        <v>0</v>
      </c>
      <c r="R16" s="32">
        <f t="shared" si="9"/>
        <v>0</v>
      </c>
      <c r="S16" s="35">
        <v>0</v>
      </c>
      <c r="T16" s="32">
        <f t="shared" si="10"/>
        <v>0</v>
      </c>
      <c r="U16" s="35">
        <v>0</v>
      </c>
      <c r="V16" s="32">
        <f t="shared" si="11"/>
        <v>0</v>
      </c>
      <c r="W16" s="35">
        <v>0</v>
      </c>
      <c r="X16" s="32">
        <f t="shared" si="12"/>
        <v>0</v>
      </c>
      <c r="Y16" s="35">
        <v>2</v>
      </c>
      <c r="Z16" s="32">
        <f t="shared" si="13"/>
        <v>28.571428571428569</v>
      </c>
      <c r="AA16" s="35">
        <v>0</v>
      </c>
      <c r="AB16" s="32">
        <f t="shared" si="14"/>
        <v>0</v>
      </c>
      <c r="AC16" s="32">
        <f t="shared" si="15"/>
        <v>0</v>
      </c>
      <c r="AD16" s="35">
        <v>1</v>
      </c>
      <c r="AE16" s="32">
        <f t="shared" si="16"/>
        <v>14.285714285714285</v>
      </c>
      <c r="AF16" s="35">
        <v>0</v>
      </c>
      <c r="AG16" s="32">
        <f t="shared" si="17"/>
        <v>0</v>
      </c>
      <c r="AH16" s="42"/>
      <c r="AI16" s="42"/>
    </row>
    <row r="17" spans="1:35" x14ac:dyDescent="0.25">
      <c r="A17" s="93">
        <v>8</v>
      </c>
      <c r="B17" s="94" t="s">
        <v>39</v>
      </c>
      <c r="C17" s="34">
        <v>53</v>
      </c>
      <c r="D17" s="35">
        <v>50</v>
      </c>
      <c r="E17" s="32">
        <f t="shared" si="2"/>
        <v>94.339622641509436</v>
      </c>
      <c r="F17" s="35">
        <v>38</v>
      </c>
      <c r="G17" s="32">
        <f t="shared" si="3"/>
        <v>76</v>
      </c>
      <c r="H17" s="106">
        <f t="shared" si="0"/>
        <v>35</v>
      </c>
      <c r="I17" s="32">
        <f t="shared" si="4"/>
        <v>70</v>
      </c>
      <c r="J17" s="32">
        <f t="shared" si="5"/>
        <v>66.037735849056602</v>
      </c>
      <c r="K17" s="35">
        <v>15</v>
      </c>
      <c r="L17" s="32">
        <f t="shared" si="6"/>
        <v>30</v>
      </c>
      <c r="M17" s="35">
        <v>20</v>
      </c>
      <c r="N17" s="32">
        <f t="shared" si="7"/>
        <v>40</v>
      </c>
      <c r="O17" s="35">
        <f t="shared" si="1"/>
        <v>15</v>
      </c>
      <c r="P17" s="32">
        <f t="shared" si="8"/>
        <v>30</v>
      </c>
      <c r="Q17" s="35">
        <v>0</v>
      </c>
      <c r="R17" s="32">
        <f t="shared" si="9"/>
        <v>0</v>
      </c>
      <c r="S17" s="35">
        <v>13</v>
      </c>
      <c r="T17" s="32">
        <f t="shared" si="10"/>
        <v>26</v>
      </c>
      <c r="U17" s="35">
        <v>3</v>
      </c>
      <c r="V17" s="32">
        <f t="shared" si="11"/>
        <v>6</v>
      </c>
      <c r="W17" s="35">
        <v>1</v>
      </c>
      <c r="X17" s="32">
        <f t="shared" si="12"/>
        <v>2</v>
      </c>
      <c r="Y17" s="35">
        <v>4</v>
      </c>
      <c r="Z17" s="32">
        <f t="shared" si="13"/>
        <v>8</v>
      </c>
      <c r="AA17" s="35">
        <v>0</v>
      </c>
      <c r="AB17" s="32">
        <f t="shared" si="14"/>
        <v>0</v>
      </c>
      <c r="AC17" s="32">
        <f t="shared" si="15"/>
        <v>0</v>
      </c>
      <c r="AD17" s="35">
        <v>13</v>
      </c>
      <c r="AE17" s="32">
        <f t="shared" si="16"/>
        <v>26</v>
      </c>
      <c r="AF17" s="35">
        <v>0</v>
      </c>
      <c r="AG17" s="32">
        <f t="shared" si="17"/>
        <v>0</v>
      </c>
      <c r="AH17" s="42"/>
      <c r="AI17" s="42"/>
    </row>
    <row r="18" spans="1:35" x14ac:dyDescent="0.25">
      <c r="A18" s="93">
        <v>9</v>
      </c>
      <c r="B18" s="94" t="s">
        <v>40</v>
      </c>
      <c r="C18" s="34">
        <v>4</v>
      </c>
      <c r="D18" s="35">
        <v>3</v>
      </c>
      <c r="E18" s="32">
        <f t="shared" si="2"/>
        <v>75</v>
      </c>
      <c r="F18" s="35">
        <v>3</v>
      </c>
      <c r="G18" s="32">
        <f t="shared" si="3"/>
        <v>100</v>
      </c>
      <c r="H18" s="106">
        <f t="shared" si="0"/>
        <v>1</v>
      </c>
      <c r="I18" s="32">
        <f t="shared" si="4"/>
        <v>33.333333333333329</v>
      </c>
      <c r="J18" s="32">
        <f t="shared" si="5"/>
        <v>25</v>
      </c>
      <c r="K18" s="35">
        <v>1</v>
      </c>
      <c r="L18" s="32">
        <f t="shared" si="6"/>
        <v>33.333333333333329</v>
      </c>
      <c r="M18" s="35">
        <v>0</v>
      </c>
      <c r="N18" s="32">
        <f t="shared" si="7"/>
        <v>0</v>
      </c>
      <c r="O18" s="35">
        <f t="shared" si="1"/>
        <v>2</v>
      </c>
      <c r="P18" s="32">
        <f t="shared" si="8"/>
        <v>66.666666666666657</v>
      </c>
      <c r="Q18" s="35">
        <v>0</v>
      </c>
      <c r="R18" s="32">
        <f t="shared" si="9"/>
        <v>0</v>
      </c>
      <c r="S18" s="35">
        <v>0</v>
      </c>
      <c r="T18" s="32">
        <f t="shared" si="10"/>
        <v>0</v>
      </c>
      <c r="U18" s="35">
        <v>1</v>
      </c>
      <c r="V18" s="32">
        <f t="shared" si="11"/>
        <v>33.333333333333329</v>
      </c>
      <c r="W18" s="35">
        <v>1</v>
      </c>
      <c r="X18" s="32">
        <f t="shared" si="12"/>
        <v>33.333333333333329</v>
      </c>
      <c r="Y18" s="35">
        <v>2</v>
      </c>
      <c r="Z18" s="32">
        <f t="shared" si="13"/>
        <v>66.666666666666657</v>
      </c>
      <c r="AA18" s="35">
        <v>0</v>
      </c>
      <c r="AB18" s="32">
        <f t="shared" si="14"/>
        <v>0</v>
      </c>
      <c r="AC18" s="32">
        <f t="shared" si="15"/>
        <v>0</v>
      </c>
      <c r="AD18" s="35">
        <v>1</v>
      </c>
      <c r="AE18" s="32">
        <f t="shared" si="16"/>
        <v>33.333333333333329</v>
      </c>
      <c r="AF18" s="35">
        <v>0</v>
      </c>
      <c r="AG18" s="32">
        <f t="shared" si="17"/>
        <v>0</v>
      </c>
      <c r="AH18" s="42"/>
      <c r="AI18" s="42"/>
    </row>
    <row r="19" spans="1:35" x14ac:dyDescent="0.25">
      <c r="A19" s="93">
        <v>10</v>
      </c>
      <c r="B19" s="94" t="s">
        <v>41</v>
      </c>
      <c r="C19" s="34">
        <v>77</v>
      </c>
      <c r="D19" s="35">
        <v>76</v>
      </c>
      <c r="E19" s="32">
        <f t="shared" si="2"/>
        <v>98.701298701298697</v>
      </c>
      <c r="F19" s="35">
        <v>65</v>
      </c>
      <c r="G19" s="32">
        <f t="shared" si="3"/>
        <v>85.526315789473685</v>
      </c>
      <c r="H19" s="106">
        <f t="shared" si="0"/>
        <v>70</v>
      </c>
      <c r="I19" s="32">
        <f t="shared" si="4"/>
        <v>92.10526315789474</v>
      </c>
      <c r="J19" s="32">
        <f t="shared" si="5"/>
        <v>90.909090909090907</v>
      </c>
      <c r="K19" s="35">
        <v>25</v>
      </c>
      <c r="L19" s="32">
        <f t="shared" si="6"/>
        <v>32.894736842105267</v>
      </c>
      <c r="M19" s="35">
        <v>45</v>
      </c>
      <c r="N19" s="32">
        <f t="shared" si="7"/>
        <v>59.210526315789465</v>
      </c>
      <c r="O19" s="35">
        <f t="shared" si="1"/>
        <v>6</v>
      </c>
      <c r="P19" s="32">
        <f t="shared" si="8"/>
        <v>7.8947368421052628</v>
      </c>
      <c r="Q19" s="35">
        <v>0</v>
      </c>
      <c r="R19" s="32">
        <f t="shared" si="9"/>
        <v>0</v>
      </c>
      <c r="S19" s="35">
        <v>7</v>
      </c>
      <c r="T19" s="32">
        <f t="shared" si="10"/>
        <v>9.2105263157894726</v>
      </c>
      <c r="U19" s="35">
        <v>18</v>
      </c>
      <c r="V19" s="32">
        <f t="shared" si="11"/>
        <v>23.684210526315788</v>
      </c>
      <c r="W19" s="35">
        <v>0</v>
      </c>
      <c r="X19" s="32">
        <f t="shared" si="12"/>
        <v>0</v>
      </c>
      <c r="Y19" s="35">
        <v>7</v>
      </c>
      <c r="Z19" s="32">
        <f t="shared" si="13"/>
        <v>9.2105263157894726</v>
      </c>
      <c r="AA19" s="35">
        <v>1</v>
      </c>
      <c r="AB19" s="32">
        <f t="shared" si="14"/>
        <v>1.3157894736842104</v>
      </c>
      <c r="AC19" s="32">
        <f t="shared" si="15"/>
        <v>14.285714285714285</v>
      </c>
      <c r="AD19" s="35">
        <v>13</v>
      </c>
      <c r="AE19" s="32">
        <f t="shared" si="16"/>
        <v>17.105263157894736</v>
      </c>
      <c r="AF19" s="35">
        <v>0</v>
      </c>
      <c r="AG19" s="32">
        <f t="shared" si="17"/>
        <v>0</v>
      </c>
      <c r="AH19" s="42"/>
      <c r="AI19" s="42"/>
    </row>
    <row r="20" spans="1:35" x14ac:dyDescent="0.25">
      <c r="A20" s="93">
        <v>11</v>
      </c>
      <c r="B20" s="94" t="s">
        <v>258</v>
      </c>
      <c r="C20" s="34">
        <v>37</v>
      </c>
      <c r="D20" s="35">
        <v>35</v>
      </c>
      <c r="E20" s="32">
        <f t="shared" si="2"/>
        <v>94.594594594594597</v>
      </c>
      <c r="F20" s="35">
        <v>19</v>
      </c>
      <c r="G20" s="32">
        <f t="shared" si="3"/>
        <v>54.285714285714285</v>
      </c>
      <c r="H20" s="106">
        <f t="shared" si="0"/>
        <v>30</v>
      </c>
      <c r="I20" s="32">
        <f t="shared" si="4"/>
        <v>85.714285714285708</v>
      </c>
      <c r="J20" s="32">
        <f t="shared" si="5"/>
        <v>81.081081081081081</v>
      </c>
      <c r="K20" s="35">
        <v>10</v>
      </c>
      <c r="L20" s="32">
        <f t="shared" si="6"/>
        <v>28.571428571428569</v>
      </c>
      <c r="M20" s="35">
        <v>20</v>
      </c>
      <c r="N20" s="32">
        <f t="shared" si="7"/>
        <v>57.142857142857139</v>
      </c>
      <c r="O20" s="35">
        <f t="shared" si="1"/>
        <v>5</v>
      </c>
      <c r="P20" s="32">
        <f t="shared" si="8"/>
        <v>14.285714285714285</v>
      </c>
      <c r="Q20" s="35">
        <v>0</v>
      </c>
      <c r="R20" s="32">
        <f t="shared" si="9"/>
        <v>0</v>
      </c>
      <c r="S20" s="35">
        <v>4</v>
      </c>
      <c r="T20" s="32">
        <f t="shared" si="10"/>
        <v>11.428571428571429</v>
      </c>
      <c r="U20" s="35">
        <v>8</v>
      </c>
      <c r="V20" s="32">
        <f t="shared" si="11"/>
        <v>22.857142857142858</v>
      </c>
      <c r="W20" s="35">
        <v>1</v>
      </c>
      <c r="X20" s="32">
        <f t="shared" si="12"/>
        <v>2.8571428571428572</v>
      </c>
      <c r="Y20" s="35">
        <v>6</v>
      </c>
      <c r="Z20" s="32">
        <f t="shared" si="13"/>
        <v>17.142857142857142</v>
      </c>
      <c r="AA20" s="35">
        <v>0</v>
      </c>
      <c r="AB20" s="32">
        <f t="shared" si="14"/>
        <v>0</v>
      </c>
      <c r="AC20" s="32">
        <f t="shared" si="15"/>
        <v>0</v>
      </c>
      <c r="AD20" s="35">
        <v>6</v>
      </c>
      <c r="AE20" s="32">
        <f t="shared" si="16"/>
        <v>17.142857142857142</v>
      </c>
      <c r="AF20" s="35">
        <v>0</v>
      </c>
      <c r="AG20" s="32">
        <f t="shared" si="17"/>
        <v>0</v>
      </c>
      <c r="AH20" s="42"/>
      <c r="AI20" s="42"/>
    </row>
    <row r="21" spans="1:35" s="9" customFormat="1" x14ac:dyDescent="0.25">
      <c r="A21" s="91" t="s">
        <v>42</v>
      </c>
      <c r="B21" s="92" t="s">
        <v>43</v>
      </c>
      <c r="C21" s="10">
        <f>SUM(C22:C39)</f>
        <v>10406.25</v>
      </c>
      <c r="D21" s="10">
        <f>SUM(D22:D39)</f>
        <v>10077</v>
      </c>
      <c r="E21" s="43">
        <f>IF(C21=0,0,D21/C21*100)</f>
        <v>96.836036036036035</v>
      </c>
      <c r="F21" s="10">
        <f>SUM(F22:F39)</f>
        <v>6374</v>
      </c>
      <c r="G21" s="43">
        <f>IF(D21=0,0,F21/D21*100)</f>
        <v>63.252952267539939</v>
      </c>
      <c r="H21" s="61">
        <f>SUM(H22:H39)</f>
        <v>8226</v>
      </c>
      <c r="I21" s="43">
        <f>IF(D21=0,0,H21/D21*100)</f>
        <v>81.63143792795475</v>
      </c>
      <c r="J21" s="43">
        <f>IF(C21=0,0,H21/C21*100)</f>
        <v>79.048648648648651</v>
      </c>
      <c r="K21" s="10">
        <f>SUM(K22:K39)</f>
        <v>3785</v>
      </c>
      <c r="L21" s="43">
        <f>IF(D21=0,0,K21/D21*100)</f>
        <v>37.560781978763522</v>
      </c>
      <c r="M21" s="10">
        <f>SUM(M22:M39)</f>
        <v>4441</v>
      </c>
      <c r="N21" s="43">
        <f>IF(D21=0,0,M21/D21*100)</f>
        <v>44.070655949191227</v>
      </c>
      <c r="O21" s="10">
        <f>SUM(O22:O39)</f>
        <v>1851</v>
      </c>
      <c r="P21" s="43">
        <f>IF(D21=0,0,O21/D21*100)</f>
        <v>18.368562072045254</v>
      </c>
      <c r="Q21" s="10">
        <f>SUM(Q22:Q39)</f>
        <v>78</v>
      </c>
      <c r="R21" s="43">
        <f t="shared" si="9"/>
        <v>4.2139384116693677</v>
      </c>
      <c r="S21" s="10">
        <f>SUM(S22:S39)</f>
        <v>1485</v>
      </c>
      <c r="T21" s="43">
        <f>IF(D21=0,0,S21/D21*100)</f>
        <v>14.736528728788331</v>
      </c>
      <c r="U21" s="10">
        <f>SUM(U22:U39)</f>
        <v>1017</v>
      </c>
      <c r="V21" s="43">
        <f t="shared" si="11"/>
        <v>10.092289371836856</v>
      </c>
      <c r="W21" s="10">
        <f>SUM(W22:W39)</f>
        <v>127</v>
      </c>
      <c r="X21" s="43">
        <f>IF(D21=0,0,W21/D21*100)</f>
        <v>1.2602957229334129</v>
      </c>
      <c r="Y21" s="10">
        <f>SUM(Y22:Y39)</f>
        <v>2076</v>
      </c>
      <c r="Z21" s="43">
        <f>IF(D21=0,0,Y21/D21*100)</f>
        <v>20.601369455194998</v>
      </c>
      <c r="AA21" s="10">
        <f>SUM(AA22:AA39)</f>
        <v>85</v>
      </c>
      <c r="AB21" s="43">
        <f>IF(D21=0,0,AA21/D21*100)</f>
        <v>0.84350501141212653</v>
      </c>
      <c r="AC21" s="43">
        <f>IF(Y21=0,0,AA21/Y21*100)</f>
        <v>4.0944123314065513</v>
      </c>
      <c r="AD21" s="10">
        <f>SUM(AD22:AD39)</f>
        <v>1629</v>
      </c>
      <c r="AE21" s="43">
        <f t="shared" si="16"/>
        <v>16.165525454004168</v>
      </c>
      <c r="AF21" s="10">
        <f>SUM(AF22:AF39)</f>
        <v>12</v>
      </c>
      <c r="AG21" s="43">
        <f>IF(D21=0,0,AF21/D21*100)</f>
        <v>0.11908306043465318</v>
      </c>
      <c r="AH21" s="46"/>
      <c r="AI21" s="46"/>
    </row>
    <row r="22" spans="1:35" x14ac:dyDescent="0.25">
      <c r="A22" s="93">
        <v>12</v>
      </c>
      <c r="B22" s="94" t="s">
        <v>44</v>
      </c>
      <c r="C22" s="34">
        <v>2612</v>
      </c>
      <c r="D22" s="35">
        <v>2557</v>
      </c>
      <c r="E22" s="32">
        <f t="shared" si="2"/>
        <v>97.894333843797853</v>
      </c>
      <c r="F22" s="35">
        <v>1641</v>
      </c>
      <c r="G22" s="32">
        <f t="shared" si="3"/>
        <v>64.176769651935857</v>
      </c>
      <c r="H22" s="106">
        <f t="shared" si="0"/>
        <v>1853</v>
      </c>
      <c r="I22" s="32">
        <f t="shared" si="4"/>
        <v>72.467735627688697</v>
      </c>
      <c r="J22" s="32">
        <f t="shared" si="5"/>
        <v>70.94180704441041</v>
      </c>
      <c r="K22" s="35">
        <v>925</v>
      </c>
      <c r="L22" s="32">
        <f t="shared" si="6"/>
        <v>36.175205318732893</v>
      </c>
      <c r="M22" s="35">
        <v>928</v>
      </c>
      <c r="N22" s="32">
        <f t="shared" si="7"/>
        <v>36.292530308955804</v>
      </c>
      <c r="O22" s="35">
        <f t="shared" ref="O22:O39" si="18">D22-H22</f>
        <v>704</v>
      </c>
      <c r="P22" s="32">
        <f t="shared" si="8"/>
        <v>27.532264372311303</v>
      </c>
      <c r="Q22" s="35">
        <v>39</v>
      </c>
      <c r="R22" s="32">
        <f t="shared" si="9"/>
        <v>5.5397727272727275</v>
      </c>
      <c r="S22" s="35">
        <v>571</v>
      </c>
      <c r="T22" s="32">
        <f t="shared" si="10"/>
        <v>22.330856472428628</v>
      </c>
      <c r="U22" s="35">
        <v>227</v>
      </c>
      <c r="V22" s="32">
        <f t="shared" si="11"/>
        <v>8.8775909268674216</v>
      </c>
      <c r="W22" s="35">
        <v>19</v>
      </c>
      <c r="X22" s="32">
        <f t="shared" si="12"/>
        <v>0.74305827141181069</v>
      </c>
      <c r="Y22" s="35">
        <v>450</v>
      </c>
      <c r="Z22" s="32">
        <f t="shared" si="13"/>
        <v>17.598748533437622</v>
      </c>
      <c r="AA22" s="35">
        <v>22</v>
      </c>
      <c r="AB22" s="32">
        <f t="shared" si="14"/>
        <v>0.86038326163472822</v>
      </c>
      <c r="AC22" s="32">
        <f t="shared" si="15"/>
        <v>4.8888888888888893</v>
      </c>
      <c r="AD22" s="35">
        <v>403</v>
      </c>
      <c r="AE22" s="32">
        <f t="shared" si="16"/>
        <v>15.760657019945249</v>
      </c>
      <c r="AF22" s="35">
        <v>11</v>
      </c>
      <c r="AG22" s="32">
        <f t="shared" si="17"/>
        <v>0.43019163081736411</v>
      </c>
      <c r="AH22" s="42"/>
      <c r="AI22" s="42"/>
    </row>
    <row r="23" spans="1:35" x14ac:dyDescent="0.25">
      <c r="A23" s="93">
        <v>13</v>
      </c>
      <c r="B23" s="94" t="s">
        <v>45</v>
      </c>
      <c r="C23" s="34">
        <v>454</v>
      </c>
      <c r="D23" s="35">
        <v>430</v>
      </c>
      <c r="E23" s="32">
        <f t="shared" si="2"/>
        <v>94.713656387665196</v>
      </c>
      <c r="F23" s="35">
        <v>269</v>
      </c>
      <c r="G23" s="32">
        <f t="shared" si="3"/>
        <v>62.558139534883715</v>
      </c>
      <c r="H23" s="106">
        <f t="shared" si="0"/>
        <v>346</v>
      </c>
      <c r="I23" s="32">
        <f t="shared" si="4"/>
        <v>80.465116279069775</v>
      </c>
      <c r="J23" s="32">
        <f t="shared" si="5"/>
        <v>76.211453744493397</v>
      </c>
      <c r="K23" s="35">
        <v>224</v>
      </c>
      <c r="L23" s="32">
        <f t="shared" si="6"/>
        <v>52.093023255813954</v>
      </c>
      <c r="M23" s="35">
        <v>122</v>
      </c>
      <c r="N23" s="32">
        <f t="shared" si="7"/>
        <v>28.372093023255811</v>
      </c>
      <c r="O23" s="35">
        <f t="shared" si="18"/>
        <v>84</v>
      </c>
      <c r="P23" s="32">
        <f t="shared" si="8"/>
        <v>19.534883720930232</v>
      </c>
      <c r="Q23" s="35">
        <v>0</v>
      </c>
      <c r="R23" s="32">
        <f t="shared" si="9"/>
        <v>0</v>
      </c>
      <c r="S23" s="35">
        <v>65</v>
      </c>
      <c r="T23" s="32">
        <f t="shared" si="10"/>
        <v>15.11627906976744</v>
      </c>
      <c r="U23" s="35">
        <v>25</v>
      </c>
      <c r="V23" s="32">
        <f t="shared" si="11"/>
        <v>5.8139534883720927</v>
      </c>
      <c r="W23" s="35">
        <v>1</v>
      </c>
      <c r="X23" s="32">
        <f t="shared" si="12"/>
        <v>0.23255813953488372</v>
      </c>
      <c r="Y23" s="35">
        <v>131</v>
      </c>
      <c r="Z23" s="32">
        <f t="shared" si="13"/>
        <v>30.465116279069765</v>
      </c>
      <c r="AA23" s="35">
        <v>0</v>
      </c>
      <c r="AB23" s="32">
        <f t="shared" si="14"/>
        <v>0</v>
      </c>
      <c r="AC23" s="32">
        <f t="shared" si="15"/>
        <v>0</v>
      </c>
      <c r="AD23" s="35">
        <v>86</v>
      </c>
      <c r="AE23" s="32">
        <f t="shared" si="16"/>
        <v>20</v>
      </c>
      <c r="AF23" s="35">
        <v>0</v>
      </c>
      <c r="AG23" s="32">
        <f t="shared" si="17"/>
        <v>0</v>
      </c>
      <c r="AH23" s="42"/>
      <c r="AI23" s="42"/>
    </row>
    <row r="24" spans="1:35" x14ac:dyDescent="0.25">
      <c r="A24" s="93">
        <v>14</v>
      </c>
      <c r="B24" s="94" t="s">
        <v>46</v>
      </c>
      <c r="C24" s="34">
        <v>86</v>
      </c>
      <c r="D24" s="35">
        <v>86</v>
      </c>
      <c r="E24" s="32">
        <f t="shared" si="2"/>
        <v>100</v>
      </c>
      <c r="F24" s="35">
        <v>76</v>
      </c>
      <c r="G24" s="32">
        <f t="shared" si="3"/>
        <v>88.372093023255815</v>
      </c>
      <c r="H24" s="106">
        <f t="shared" si="0"/>
        <v>68</v>
      </c>
      <c r="I24" s="32">
        <f t="shared" si="4"/>
        <v>79.069767441860463</v>
      </c>
      <c r="J24" s="32">
        <f t="shared" si="5"/>
        <v>79.069767441860463</v>
      </c>
      <c r="K24" s="35">
        <v>26</v>
      </c>
      <c r="L24" s="32">
        <f t="shared" si="6"/>
        <v>30.232558139534881</v>
      </c>
      <c r="M24" s="35">
        <v>42</v>
      </c>
      <c r="N24" s="32">
        <f t="shared" si="7"/>
        <v>48.837209302325576</v>
      </c>
      <c r="O24" s="35">
        <f t="shared" si="18"/>
        <v>18</v>
      </c>
      <c r="P24" s="32">
        <f t="shared" si="8"/>
        <v>20.930232558139537</v>
      </c>
      <c r="Q24" s="35">
        <v>0</v>
      </c>
      <c r="R24" s="32">
        <f t="shared" si="9"/>
        <v>0</v>
      </c>
      <c r="S24" s="35">
        <v>11</v>
      </c>
      <c r="T24" s="32">
        <f t="shared" si="10"/>
        <v>12.790697674418606</v>
      </c>
      <c r="U24" s="35">
        <v>22</v>
      </c>
      <c r="V24" s="32">
        <f t="shared" si="11"/>
        <v>25.581395348837212</v>
      </c>
      <c r="W24" s="35">
        <v>0</v>
      </c>
      <c r="X24" s="32">
        <f t="shared" si="12"/>
        <v>0</v>
      </c>
      <c r="Y24" s="35">
        <v>17</v>
      </c>
      <c r="Z24" s="32">
        <f t="shared" si="13"/>
        <v>19.767441860465116</v>
      </c>
      <c r="AA24" s="35">
        <v>0</v>
      </c>
      <c r="AB24" s="32">
        <f t="shared" si="14"/>
        <v>0</v>
      </c>
      <c r="AC24" s="32">
        <f t="shared" si="15"/>
        <v>0</v>
      </c>
      <c r="AD24" s="35">
        <v>11</v>
      </c>
      <c r="AE24" s="32">
        <f t="shared" si="16"/>
        <v>12.790697674418606</v>
      </c>
      <c r="AF24" s="35">
        <v>0</v>
      </c>
      <c r="AG24" s="32">
        <f t="shared" si="17"/>
        <v>0</v>
      </c>
      <c r="AH24" s="42"/>
      <c r="AI24" s="42"/>
    </row>
    <row r="25" spans="1:35" x14ac:dyDescent="0.25">
      <c r="A25" s="93">
        <v>15</v>
      </c>
      <c r="B25" s="94" t="s">
        <v>47</v>
      </c>
      <c r="C25" s="34">
        <v>1219</v>
      </c>
      <c r="D25" s="35">
        <v>1152</v>
      </c>
      <c r="E25" s="32">
        <f t="shared" si="2"/>
        <v>94.50369155045118</v>
      </c>
      <c r="F25" s="35">
        <v>734</v>
      </c>
      <c r="G25" s="32">
        <f t="shared" si="3"/>
        <v>63.715277777777779</v>
      </c>
      <c r="H25" s="106">
        <f t="shared" si="0"/>
        <v>970</v>
      </c>
      <c r="I25" s="32">
        <f t="shared" si="4"/>
        <v>84.201388888888886</v>
      </c>
      <c r="J25" s="32">
        <f t="shared" si="5"/>
        <v>79.573420836751438</v>
      </c>
      <c r="K25" s="35">
        <v>379</v>
      </c>
      <c r="L25" s="32">
        <f t="shared" si="6"/>
        <v>32.899305555555557</v>
      </c>
      <c r="M25" s="35">
        <v>591</v>
      </c>
      <c r="N25" s="32">
        <f t="shared" si="7"/>
        <v>51.302083333333336</v>
      </c>
      <c r="O25" s="35">
        <f t="shared" si="18"/>
        <v>182</v>
      </c>
      <c r="P25" s="32">
        <f t="shared" si="8"/>
        <v>15.798611111111111</v>
      </c>
      <c r="Q25" s="35">
        <v>5</v>
      </c>
      <c r="R25" s="32">
        <f t="shared" si="9"/>
        <v>2.7472527472527473</v>
      </c>
      <c r="S25" s="35">
        <v>125</v>
      </c>
      <c r="T25" s="32">
        <f t="shared" si="10"/>
        <v>10.850694444444445</v>
      </c>
      <c r="U25" s="35">
        <v>130</v>
      </c>
      <c r="V25" s="32">
        <f t="shared" si="11"/>
        <v>11.284722222222223</v>
      </c>
      <c r="W25" s="35">
        <v>16</v>
      </c>
      <c r="X25" s="32">
        <f t="shared" si="12"/>
        <v>1.3888888888888888</v>
      </c>
      <c r="Y25" s="35">
        <v>179</v>
      </c>
      <c r="Z25" s="32">
        <f t="shared" si="13"/>
        <v>15.538194444444445</v>
      </c>
      <c r="AA25" s="35">
        <v>3</v>
      </c>
      <c r="AB25" s="32">
        <f t="shared" si="14"/>
        <v>0.26041666666666663</v>
      </c>
      <c r="AC25" s="32">
        <f t="shared" si="15"/>
        <v>1.6759776536312849</v>
      </c>
      <c r="AD25" s="35">
        <v>178</v>
      </c>
      <c r="AE25" s="32">
        <f t="shared" si="16"/>
        <v>15.451388888888889</v>
      </c>
      <c r="AF25" s="35">
        <v>0</v>
      </c>
      <c r="AG25" s="32">
        <f t="shared" si="17"/>
        <v>0</v>
      </c>
      <c r="AH25" s="42"/>
      <c r="AI25" s="42"/>
    </row>
    <row r="26" spans="1:35" x14ac:dyDescent="0.25">
      <c r="A26" s="93">
        <v>16</v>
      </c>
      <c r="B26" s="94" t="s">
        <v>48</v>
      </c>
      <c r="C26" s="34">
        <f>12.5+79.5</f>
        <v>92</v>
      </c>
      <c r="D26" s="35">
        <v>86</v>
      </c>
      <c r="E26" s="32">
        <f t="shared" si="2"/>
        <v>93.478260869565219</v>
      </c>
      <c r="F26" s="35">
        <v>72</v>
      </c>
      <c r="G26" s="32">
        <f t="shared" si="3"/>
        <v>83.720930232558146</v>
      </c>
      <c r="H26" s="106">
        <f t="shared" si="0"/>
        <v>79</v>
      </c>
      <c r="I26" s="32">
        <f t="shared" si="4"/>
        <v>91.860465116279073</v>
      </c>
      <c r="J26" s="32">
        <f t="shared" si="5"/>
        <v>85.869565217391312</v>
      </c>
      <c r="K26" s="35">
        <v>42</v>
      </c>
      <c r="L26" s="32">
        <f t="shared" si="6"/>
        <v>48.837209302325576</v>
      </c>
      <c r="M26" s="35">
        <f>28+9</f>
        <v>37</v>
      </c>
      <c r="N26" s="32">
        <f t="shared" si="7"/>
        <v>43.02325581395349</v>
      </c>
      <c r="O26" s="35">
        <f t="shared" si="18"/>
        <v>7</v>
      </c>
      <c r="P26" s="32">
        <f t="shared" si="8"/>
        <v>8.1395348837209305</v>
      </c>
      <c r="Q26" s="35">
        <v>0</v>
      </c>
      <c r="R26" s="32">
        <f t="shared" si="9"/>
        <v>0</v>
      </c>
      <c r="S26" s="35">
        <v>4</v>
      </c>
      <c r="T26" s="32">
        <f t="shared" si="10"/>
        <v>4.6511627906976747</v>
      </c>
      <c r="U26" s="35">
        <v>18</v>
      </c>
      <c r="V26" s="32">
        <f t="shared" si="11"/>
        <v>20.930232558139537</v>
      </c>
      <c r="W26" s="35">
        <v>0</v>
      </c>
      <c r="X26" s="32">
        <f t="shared" si="12"/>
        <v>0</v>
      </c>
      <c r="Y26" s="35">
        <v>22</v>
      </c>
      <c r="Z26" s="32">
        <f t="shared" si="13"/>
        <v>25.581395348837212</v>
      </c>
      <c r="AA26" s="35">
        <v>0</v>
      </c>
      <c r="AB26" s="32">
        <f t="shared" si="14"/>
        <v>0</v>
      </c>
      <c r="AC26" s="32">
        <f t="shared" si="15"/>
        <v>0</v>
      </c>
      <c r="AD26" s="35">
        <v>20</v>
      </c>
      <c r="AE26" s="32">
        <f t="shared" si="16"/>
        <v>23.255813953488371</v>
      </c>
      <c r="AF26" s="35">
        <v>0</v>
      </c>
      <c r="AG26" s="32">
        <f t="shared" si="17"/>
        <v>0</v>
      </c>
      <c r="AH26" s="42"/>
      <c r="AI26" s="42"/>
    </row>
    <row r="27" spans="1:35" x14ac:dyDescent="0.25">
      <c r="A27" s="93">
        <v>17</v>
      </c>
      <c r="B27" s="95" t="s">
        <v>49</v>
      </c>
      <c r="C27" s="34">
        <v>226</v>
      </c>
      <c r="D27" s="35">
        <v>221</v>
      </c>
      <c r="E27" s="32">
        <f t="shared" si="2"/>
        <v>97.787610619469021</v>
      </c>
      <c r="F27" s="35">
        <v>178</v>
      </c>
      <c r="G27" s="32">
        <f t="shared" si="3"/>
        <v>80.542986425339365</v>
      </c>
      <c r="H27" s="106">
        <f t="shared" si="0"/>
        <v>193</v>
      </c>
      <c r="I27" s="32">
        <f t="shared" si="4"/>
        <v>87.33031674208145</v>
      </c>
      <c r="J27" s="32">
        <f t="shared" si="5"/>
        <v>85.398230088495581</v>
      </c>
      <c r="K27" s="35">
        <v>107</v>
      </c>
      <c r="L27" s="32">
        <f t="shared" si="6"/>
        <v>48.41628959276018</v>
      </c>
      <c r="M27" s="35">
        <v>86</v>
      </c>
      <c r="N27" s="32">
        <f t="shared" si="7"/>
        <v>38.914027149321271</v>
      </c>
      <c r="O27" s="35">
        <f t="shared" si="18"/>
        <v>28</v>
      </c>
      <c r="P27" s="32">
        <f t="shared" si="8"/>
        <v>12.669683257918551</v>
      </c>
      <c r="Q27" s="35">
        <v>0</v>
      </c>
      <c r="R27" s="32">
        <f t="shared" si="9"/>
        <v>0</v>
      </c>
      <c r="S27" s="35">
        <v>46</v>
      </c>
      <c r="T27" s="32">
        <f t="shared" si="10"/>
        <v>20.81447963800905</v>
      </c>
      <c r="U27" s="35">
        <v>26</v>
      </c>
      <c r="V27" s="32">
        <f t="shared" si="11"/>
        <v>11.76470588235294</v>
      </c>
      <c r="W27" s="35">
        <v>0</v>
      </c>
      <c r="X27" s="32">
        <f t="shared" si="12"/>
        <v>0</v>
      </c>
      <c r="Y27" s="35">
        <v>96</v>
      </c>
      <c r="Z27" s="32">
        <f t="shared" si="13"/>
        <v>43.438914027149323</v>
      </c>
      <c r="AA27" s="35">
        <v>1</v>
      </c>
      <c r="AB27" s="32">
        <f t="shared" si="14"/>
        <v>0.45248868778280549</v>
      </c>
      <c r="AC27" s="32">
        <f t="shared" si="15"/>
        <v>1.0416666666666665</v>
      </c>
      <c r="AD27" s="35">
        <v>44</v>
      </c>
      <c r="AE27" s="32">
        <f t="shared" si="16"/>
        <v>19.909502262443439</v>
      </c>
      <c r="AF27" s="35">
        <v>0</v>
      </c>
      <c r="AG27" s="32">
        <f t="shared" si="17"/>
        <v>0</v>
      </c>
      <c r="AH27" s="42"/>
      <c r="AI27" s="42"/>
    </row>
    <row r="28" spans="1:35" x14ac:dyDescent="0.25">
      <c r="A28" s="93">
        <v>18</v>
      </c>
      <c r="B28" s="95" t="s">
        <v>50</v>
      </c>
      <c r="C28" s="34">
        <v>90</v>
      </c>
      <c r="D28" s="35">
        <v>85</v>
      </c>
      <c r="E28" s="32">
        <f t="shared" si="2"/>
        <v>94.444444444444443</v>
      </c>
      <c r="F28" s="35">
        <v>63</v>
      </c>
      <c r="G28" s="32">
        <f t="shared" si="3"/>
        <v>74.117647058823536</v>
      </c>
      <c r="H28" s="106">
        <f t="shared" si="0"/>
        <v>64</v>
      </c>
      <c r="I28" s="32">
        <f t="shared" si="4"/>
        <v>75.294117647058826</v>
      </c>
      <c r="J28" s="32">
        <f t="shared" si="5"/>
        <v>71.111111111111114</v>
      </c>
      <c r="K28" s="35">
        <v>24</v>
      </c>
      <c r="L28" s="32">
        <f t="shared" si="6"/>
        <v>28.235294117647058</v>
      </c>
      <c r="M28" s="35">
        <v>40</v>
      </c>
      <c r="N28" s="32">
        <f t="shared" si="7"/>
        <v>47.058823529411761</v>
      </c>
      <c r="O28" s="35">
        <f t="shared" si="18"/>
        <v>21</v>
      </c>
      <c r="P28" s="32">
        <f t="shared" si="8"/>
        <v>24.705882352941178</v>
      </c>
      <c r="Q28" s="35">
        <v>0</v>
      </c>
      <c r="R28" s="32">
        <f t="shared" si="9"/>
        <v>0</v>
      </c>
      <c r="S28" s="35">
        <v>7</v>
      </c>
      <c r="T28" s="32">
        <f t="shared" si="10"/>
        <v>8.235294117647058</v>
      </c>
      <c r="U28" s="35">
        <v>10</v>
      </c>
      <c r="V28" s="32">
        <f t="shared" si="11"/>
        <v>11.76470588235294</v>
      </c>
      <c r="W28" s="35">
        <v>1</v>
      </c>
      <c r="X28" s="32">
        <f t="shared" si="12"/>
        <v>1.1764705882352942</v>
      </c>
      <c r="Y28" s="35">
        <v>15</v>
      </c>
      <c r="Z28" s="32">
        <f t="shared" si="13"/>
        <v>17.647058823529413</v>
      </c>
      <c r="AA28" s="35">
        <v>0</v>
      </c>
      <c r="AB28" s="32">
        <f t="shared" si="14"/>
        <v>0</v>
      </c>
      <c r="AC28" s="32">
        <f t="shared" si="15"/>
        <v>0</v>
      </c>
      <c r="AD28" s="35">
        <v>16</v>
      </c>
      <c r="AE28" s="32">
        <f t="shared" si="16"/>
        <v>18.823529411764707</v>
      </c>
      <c r="AF28" s="35">
        <v>0</v>
      </c>
      <c r="AG28" s="32">
        <f t="shared" si="17"/>
        <v>0</v>
      </c>
      <c r="AH28" s="42"/>
      <c r="AI28" s="42"/>
    </row>
    <row r="29" spans="1:35" x14ac:dyDescent="0.25">
      <c r="A29" s="93">
        <v>19</v>
      </c>
      <c r="B29" s="95" t="s">
        <v>51</v>
      </c>
      <c r="C29" s="34">
        <v>1124</v>
      </c>
      <c r="D29" s="35">
        <v>1098</v>
      </c>
      <c r="E29" s="32">
        <f t="shared" si="2"/>
        <v>97.686832740213532</v>
      </c>
      <c r="F29" s="35">
        <v>670</v>
      </c>
      <c r="G29" s="32">
        <f t="shared" si="3"/>
        <v>61.020036429872491</v>
      </c>
      <c r="H29" s="106">
        <f t="shared" si="0"/>
        <v>891</v>
      </c>
      <c r="I29" s="32">
        <f t="shared" si="4"/>
        <v>81.147540983606561</v>
      </c>
      <c r="J29" s="32">
        <f t="shared" si="5"/>
        <v>79.270462633451956</v>
      </c>
      <c r="K29" s="35">
        <v>352</v>
      </c>
      <c r="L29" s="32">
        <f t="shared" si="6"/>
        <v>32.058287795992712</v>
      </c>
      <c r="M29" s="35">
        <v>539</v>
      </c>
      <c r="N29" s="32">
        <f t="shared" si="7"/>
        <v>49.089253187613849</v>
      </c>
      <c r="O29" s="35">
        <f t="shared" si="18"/>
        <v>207</v>
      </c>
      <c r="P29" s="32">
        <f t="shared" si="8"/>
        <v>18.852459016393443</v>
      </c>
      <c r="Q29" s="35">
        <v>2</v>
      </c>
      <c r="R29" s="32">
        <f t="shared" si="9"/>
        <v>0.96618357487922701</v>
      </c>
      <c r="S29" s="35">
        <v>160</v>
      </c>
      <c r="T29" s="32">
        <f t="shared" si="10"/>
        <v>14.571948998178508</v>
      </c>
      <c r="U29" s="35">
        <v>89</v>
      </c>
      <c r="V29" s="32">
        <f t="shared" si="11"/>
        <v>8.1056466302367944</v>
      </c>
      <c r="W29" s="35">
        <v>18</v>
      </c>
      <c r="X29" s="32">
        <f t="shared" si="12"/>
        <v>1.639344262295082</v>
      </c>
      <c r="Y29" s="35">
        <v>311</v>
      </c>
      <c r="Z29" s="32">
        <f t="shared" si="13"/>
        <v>28.324225865209474</v>
      </c>
      <c r="AA29" s="35">
        <v>23</v>
      </c>
      <c r="AB29" s="32">
        <f t="shared" si="14"/>
        <v>2.0947176684881605</v>
      </c>
      <c r="AC29" s="32">
        <f t="shared" si="15"/>
        <v>7.395498392282958</v>
      </c>
      <c r="AD29" s="35">
        <v>302</v>
      </c>
      <c r="AE29" s="32">
        <f t="shared" si="16"/>
        <v>27.504553734061933</v>
      </c>
      <c r="AF29" s="35">
        <v>0</v>
      </c>
      <c r="AG29" s="32">
        <f t="shared" si="17"/>
        <v>0</v>
      </c>
      <c r="AH29" s="42"/>
      <c r="AI29" s="42"/>
    </row>
    <row r="30" spans="1:35" x14ac:dyDescent="0.25">
      <c r="A30" s="93">
        <v>20</v>
      </c>
      <c r="B30" s="95" t="s">
        <v>52</v>
      </c>
      <c r="C30" s="34">
        <v>682.25</v>
      </c>
      <c r="D30" s="35">
        <v>666</v>
      </c>
      <c r="E30" s="32">
        <f t="shared" si="2"/>
        <v>97.618175155734704</v>
      </c>
      <c r="F30" s="35">
        <v>439</v>
      </c>
      <c r="G30" s="32">
        <f t="shared" si="3"/>
        <v>65.915915915915917</v>
      </c>
      <c r="H30" s="106">
        <f t="shared" si="0"/>
        <v>551</v>
      </c>
      <c r="I30" s="32">
        <f t="shared" si="4"/>
        <v>82.732732732732728</v>
      </c>
      <c r="J30" s="32">
        <f t="shared" si="5"/>
        <v>80.762183950164896</v>
      </c>
      <c r="K30" s="35">
        <v>210</v>
      </c>
      <c r="L30" s="32">
        <f t="shared" si="6"/>
        <v>31.531531531531531</v>
      </c>
      <c r="M30" s="35">
        <v>341</v>
      </c>
      <c r="N30" s="32">
        <f t="shared" si="7"/>
        <v>51.201201201201194</v>
      </c>
      <c r="O30" s="35">
        <f t="shared" si="18"/>
        <v>115</v>
      </c>
      <c r="P30" s="32">
        <f t="shared" si="8"/>
        <v>17.267267267267268</v>
      </c>
      <c r="Q30" s="35">
        <v>4</v>
      </c>
      <c r="R30" s="32">
        <f t="shared" si="9"/>
        <v>3.4782608695652173</v>
      </c>
      <c r="S30" s="35">
        <v>77</v>
      </c>
      <c r="T30" s="32">
        <f t="shared" si="10"/>
        <v>11.561561561561561</v>
      </c>
      <c r="U30" s="35">
        <v>57</v>
      </c>
      <c r="V30" s="32">
        <f t="shared" si="11"/>
        <v>8.5585585585585591</v>
      </c>
      <c r="W30" s="35">
        <v>9</v>
      </c>
      <c r="X30" s="32">
        <f t="shared" si="12"/>
        <v>1.3513513513513513</v>
      </c>
      <c r="Y30" s="35">
        <v>83</v>
      </c>
      <c r="Z30" s="32">
        <f t="shared" si="13"/>
        <v>12.462462462462462</v>
      </c>
      <c r="AA30" s="35">
        <v>7</v>
      </c>
      <c r="AB30" s="32">
        <f t="shared" si="14"/>
        <v>1.0510510510510511</v>
      </c>
      <c r="AC30" s="32">
        <f t="shared" si="15"/>
        <v>8.4337349397590362</v>
      </c>
      <c r="AD30" s="35">
        <v>48</v>
      </c>
      <c r="AE30" s="32">
        <f t="shared" si="16"/>
        <v>7.2072072072072073</v>
      </c>
      <c r="AF30" s="35">
        <v>0</v>
      </c>
      <c r="AG30" s="32">
        <f t="shared" si="17"/>
        <v>0</v>
      </c>
      <c r="AH30" s="42"/>
      <c r="AI30" s="42"/>
    </row>
    <row r="31" spans="1:35" x14ac:dyDescent="0.25">
      <c r="A31" s="93">
        <v>21</v>
      </c>
      <c r="B31" s="95" t="s">
        <v>53</v>
      </c>
      <c r="C31" s="34">
        <f>249+1356</f>
        <v>1605</v>
      </c>
      <c r="D31" s="35">
        <f>233+1328</f>
        <v>1561</v>
      </c>
      <c r="E31" s="32">
        <f t="shared" si="2"/>
        <v>97.258566978193144</v>
      </c>
      <c r="F31" s="35">
        <f>143+712</f>
        <v>855</v>
      </c>
      <c r="G31" s="32">
        <f t="shared" si="3"/>
        <v>54.772581678411271</v>
      </c>
      <c r="H31" s="106">
        <f t="shared" si="0"/>
        <v>1338</v>
      </c>
      <c r="I31" s="32">
        <f t="shared" si="4"/>
        <v>85.714285714285708</v>
      </c>
      <c r="J31" s="32">
        <f t="shared" si="5"/>
        <v>83.364485981308405</v>
      </c>
      <c r="K31" s="35">
        <f>148+602</f>
        <v>750</v>
      </c>
      <c r="L31" s="32">
        <f t="shared" si="6"/>
        <v>48.046124279308131</v>
      </c>
      <c r="M31" s="35">
        <f>75+513</f>
        <v>588</v>
      </c>
      <c r="N31" s="32">
        <f t="shared" si="7"/>
        <v>37.668161434977577</v>
      </c>
      <c r="O31" s="35">
        <f t="shared" si="18"/>
        <v>223</v>
      </c>
      <c r="P31" s="32">
        <f t="shared" si="8"/>
        <v>14.285714285714285</v>
      </c>
      <c r="Q31" s="35">
        <v>16</v>
      </c>
      <c r="R31" s="32">
        <f t="shared" si="9"/>
        <v>7.1748878923766819</v>
      </c>
      <c r="S31" s="35">
        <f>29+182</f>
        <v>211</v>
      </c>
      <c r="T31" s="32">
        <f t="shared" si="10"/>
        <v>13.516976297245357</v>
      </c>
      <c r="U31" s="35">
        <f>180</f>
        <v>180</v>
      </c>
      <c r="V31" s="32">
        <f t="shared" si="11"/>
        <v>11.531069827033953</v>
      </c>
      <c r="W31" s="35">
        <v>32</v>
      </c>
      <c r="X31" s="32">
        <f t="shared" si="12"/>
        <v>2.0499679692504804</v>
      </c>
      <c r="Y31" s="35">
        <f>67+325</f>
        <v>392</v>
      </c>
      <c r="Z31" s="32">
        <f t="shared" si="13"/>
        <v>25.112107623318387</v>
      </c>
      <c r="AA31" s="35">
        <v>10</v>
      </c>
      <c r="AB31" s="32">
        <f t="shared" si="14"/>
        <v>0.64061499039077519</v>
      </c>
      <c r="AC31" s="32">
        <f t="shared" si="15"/>
        <v>2.5510204081632653</v>
      </c>
      <c r="AD31" s="35">
        <v>278</v>
      </c>
      <c r="AE31" s="32">
        <f t="shared" si="16"/>
        <v>17.809096732863551</v>
      </c>
      <c r="AF31" s="35">
        <v>0</v>
      </c>
      <c r="AG31" s="32">
        <f t="shared" si="17"/>
        <v>0</v>
      </c>
      <c r="AH31" s="42"/>
      <c r="AI31" s="42"/>
    </row>
    <row r="32" spans="1:35" x14ac:dyDescent="0.25">
      <c r="A32" s="93">
        <v>22</v>
      </c>
      <c r="B32" s="95" t="s">
        <v>259</v>
      </c>
      <c r="C32" s="34">
        <v>0</v>
      </c>
      <c r="D32" s="35">
        <v>0</v>
      </c>
      <c r="E32" s="32">
        <f t="shared" si="2"/>
        <v>0</v>
      </c>
      <c r="F32" s="35">
        <v>0</v>
      </c>
      <c r="G32" s="32">
        <f t="shared" si="3"/>
        <v>0</v>
      </c>
      <c r="H32" s="106">
        <f t="shared" si="0"/>
        <v>0</v>
      </c>
      <c r="I32" s="32">
        <f t="shared" si="4"/>
        <v>0</v>
      </c>
      <c r="J32" s="32">
        <f t="shared" si="5"/>
        <v>0</v>
      </c>
      <c r="K32" s="35">
        <v>0</v>
      </c>
      <c r="L32" s="32">
        <f t="shared" si="6"/>
        <v>0</v>
      </c>
      <c r="M32" s="35">
        <v>0</v>
      </c>
      <c r="N32" s="32">
        <f t="shared" si="7"/>
        <v>0</v>
      </c>
      <c r="O32" s="35">
        <f t="shared" si="18"/>
        <v>0</v>
      </c>
      <c r="P32" s="32">
        <f t="shared" si="8"/>
        <v>0</v>
      </c>
      <c r="Q32" s="35">
        <v>0</v>
      </c>
      <c r="R32" s="32">
        <f t="shared" si="9"/>
        <v>0</v>
      </c>
      <c r="S32" s="35">
        <v>0</v>
      </c>
      <c r="T32" s="32">
        <f t="shared" si="10"/>
        <v>0</v>
      </c>
      <c r="U32" s="35">
        <v>0</v>
      </c>
      <c r="V32" s="32">
        <f t="shared" si="11"/>
        <v>0</v>
      </c>
      <c r="W32" s="35">
        <v>0</v>
      </c>
      <c r="X32" s="32">
        <f t="shared" si="12"/>
        <v>0</v>
      </c>
      <c r="Y32" s="35">
        <v>0</v>
      </c>
      <c r="Z32" s="32">
        <f t="shared" si="13"/>
        <v>0</v>
      </c>
      <c r="AA32" s="35">
        <v>0</v>
      </c>
      <c r="AB32" s="32">
        <f t="shared" si="14"/>
        <v>0</v>
      </c>
      <c r="AC32" s="32">
        <f t="shared" si="15"/>
        <v>0</v>
      </c>
      <c r="AD32" s="35">
        <v>0</v>
      </c>
      <c r="AE32" s="32">
        <f t="shared" si="16"/>
        <v>0</v>
      </c>
      <c r="AF32" s="35">
        <v>0</v>
      </c>
      <c r="AG32" s="32">
        <f t="shared" si="17"/>
        <v>0</v>
      </c>
      <c r="AH32" s="42"/>
      <c r="AI32" s="42"/>
    </row>
    <row r="33" spans="1:35" x14ac:dyDescent="0.25">
      <c r="A33" s="93">
        <v>23</v>
      </c>
      <c r="B33" s="95" t="s">
        <v>54</v>
      </c>
      <c r="C33" s="34">
        <v>665</v>
      </c>
      <c r="D33" s="35">
        <v>644</v>
      </c>
      <c r="E33" s="32">
        <f t="shared" si="2"/>
        <v>96.84210526315789</v>
      </c>
      <c r="F33" s="35">
        <v>335</v>
      </c>
      <c r="G33" s="32">
        <f t="shared" si="3"/>
        <v>52.018633540372669</v>
      </c>
      <c r="H33" s="106">
        <f t="shared" si="0"/>
        <v>587</v>
      </c>
      <c r="I33" s="32">
        <f t="shared" si="4"/>
        <v>91.149068322981364</v>
      </c>
      <c r="J33" s="32">
        <f t="shared" si="5"/>
        <v>88.270676691729321</v>
      </c>
      <c r="K33" s="35">
        <v>265</v>
      </c>
      <c r="L33" s="32">
        <f t="shared" si="6"/>
        <v>41.149068322981371</v>
      </c>
      <c r="M33" s="35">
        <v>322</v>
      </c>
      <c r="N33" s="32">
        <f t="shared" si="7"/>
        <v>50</v>
      </c>
      <c r="O33" s="35">
        <f t="shared" si="18"/>
        <v>57</v>
      </c>
      <c r="P33" s="32">
        <f t="shared" si="8"/>
        <v>8.8509316770186341</v>
      </c>
      <c r="Q33" s="35">
        <v>3</v>
      </c>
      <c r="R33" s="32">
        <f t="shared" si="9"/>
        <v>5.2631578947368416</v>
      </c>
      <c r="S33" s="35">
        <v>79</v>
      </c>
      <c r="T33" s="32">
        <f t="shared" si="10"/>
        <v>12.267080745341614</v>
      </c>
      <c r="U33" s="35">
        <v>57</v>
      </c>
      <c r="V33" s="32">
        <f t="shared" si="11"/>
        <v>8.8509316770186341</v>
      </c>
      <c r="W33" s="35">
        <v>18</v>
      </c>
      <c r="X33" s="32">
        <f t="shared" si="12"/>
        <v>2.7950310559006213</v>
      </c>
      <c r="Y33" s="35">
        <v>68</v>
      </c>
      <c r="Z33" s="32">
        <f t="shared" si="13"/>
        <v>10.559006211180124</v>
      </c>
      <c r="AA33" s="35">
        <v>1</v>
      </c>
      <c r="AB33" s="32">
        <f t="shared" si="14"/>
        <v>0.15527950310559005</v>
      </c>
      <c r="AC33" s="32">
        <f t="shared" si="15"/>
        <v>1.4705882352941175</v>
      </c>
      <c r="AD33" s="35">
        <v>52</v>
      </c>
      <c r="AE33" s="32">
        <f t="shared" si="16"/>
        <v>8.0745341614906838</v>
      </c>
      <c r="AF33" s="35">
        <v>0</v>
      </c>
      <c r="AG33" s="32">
        <f t="shared" si="17"/>
        <v>0</v>
      </c>
      <c r="AH33" s="42"/>
      <c r="AI33" s="42"/>
    </row>
    <row r="34" spans="1:35" x14ac:dyDescent="0.25">
      <c r="A34" s="93">
        <v>24</v>
      </c>
      <c r="B34" s="94" t="s">
        <v>55</v>
      </c>
      <c r="C34" s="34">
        <v>440.5</v>
      </c>
      <c r="D34" s="35">
        <v>427</v>
      </c>
      <c r="E34" s="32">
        <f t="shared" si="2"/>
        <v>96.935300794551651</v>
      </c>
      <c r="F34" s="35">
        <v>322</v>
      </c>
      <c r="G34" s="32">
        <f t="shared" si="3"/>
        <v>75.409836065573771</v>
      </c>
      <c r="H34" s="106">
        <f t="shared" si="0"/>
        <v>350</v>
      </c>
      <c r="I34" s="32">
        <f t="shared" si="4"/>
        <v>81.967213114754102</v>
      </c>
      <c r="J34" s="32">
        <f t="shared" si="5"/>
        <v>79.455164585698071</v>
      </c>
      <c r="K34" s="35">
        <v>119</v>
      </c>
      <c r="L34" s="32">
        <f t="shared" si="6"/>
        <v>27.868852459016392</v>
      </c>
      <c r="M34" s="35">
        <v>231</v>
      </c>
      <c r="N34" s="32">
        <f t="shared" si="7"/>
        <v>54.098360655737707</v>
      </c>
      <c r="O34" s="35">
        <f t="shared" si="18"/>
        <v>77</v>
      </c>
      <c r="P34" s="32">
        <f t="shared" si="8"/>
        <v>18.032786885245901</v>
      </c>
      <c r="Q34" s="35">
        <v>2</v>
      </c>
      <c r="R34" s="32">
        <f t="shared" si="9"/>
        <v>2.5974025974025974</v>
      </c>
      <c r="S34" s="35">
        <v>35</v>
      </c>
      <c r="T34" s="32">
        <f t="shared" si="10"/>
        <v>8.1967213114754092</v>
      </c>
      <c r="U34" s="35">
        <v>50</v>
      </c>
      <c r="V34" s="32">
        <f t="shared" si="11"/>
        <v>11.7096018735363</v>
      </c>
      <c r="W34" s="35">
        <v>2</v>
      </c>
      <c r="X34" s="32">
        <f t="shared" si="12"/>
        <v>0.46838407494145201</v>
      </c>
      <c r="Y34" s="35">
        <v>77</v>
      </c>
      <c r="Z34" s="32">
        <f t="shared" si="13"/>
        <v>18.032786885245901</v>
      </c>
      <c r="AA34" s="35">
        <v>2</v>
      </c>
      <c r="AB34" s="32">
        <f t="shared" si="14"/>
        <v>0.46838407494145201</v>
      </c>
      <c r="AC34" s="32">
        <f t="shared" si="15"/>
        <v>2.5974025974025974</v>
      </c>
      <c r="AD34" s="35">
        <v>24</v>
      </c>
      <c r="AE34" s="32">
        <f t="shared" si="16"/>
        <v>5.6206088992974239</v>
      </c>
      <c r="AF34" s="35">
        <v>0</v>
      </c>
      <c r="AG34" s="32">
        <f t="shared" si="17"/>
        <v>0</v>
      </c>
      <c r="AH34" s="42"/>
      <c r="AI34" s="42"/>
    </row>
    <row r="35" spans="1:35" x14ac:dyDescent="0.25">
      <c r="A35" s="93">
        <v>25</v>
      </c>
      <c r="B35" s="94" t="s">
        <v>56</v>
      </c>
      <c r="C35" s="34">
        <v>114.5</v>
      </c>
      <c r="D35" s="35">
        <v>110</v>
      </c>
      <c r="E35" s="32">
        <f t="shared" si="2"/>
        <v>96.069868995633186</v>
      </c>
      <c r="F35" s="35">
        <v>74</v>
      </c>
      <c r="G35" s="32">
        <f t="shared" si="3"/>
        <v>67.272727272727266</v>
      </c>
      <c r="H35" s="106">
        <f t="shared" si="0"/>
        <v>103</v>
      </c>
      <c r="I35" s="32">
        <f t="shared" si="4"/>
        <v>93.63636363636364</v>
      </c>
      <c r="J35" s="32">
        <f t="shared" si="5"/>
        <v>89.956331877729255</v>
      </c>
      <c r="K35" s="35">
        <v>53</v>
      </c>
      <c r="L35" s="32">
        <f t="shared" si="6"/>
        <v>48.18181818181818</v>
      </c>
      <c r="M35" s="35">
        <v>50</v>
      </c>
      <c r="N35" s="32">
        <f t="shared" si="7"/>
        <v>45.454545454545453</v>
      </c>
      <c r="O35" s="35">
        <f t="shared" si="18"/>
        <v>7</v>
      </c>
      <c r="P35" s="32">
        <f t="shared" si="8"/>
        <v>6.3636363636363633</v>
      </c>
      <c r="Q35" s="35">
        <v>0</v>
      </c>
      <c r="R35" s="32">
        <f t="shared" si="9"/>
        <v>0</v>
      </c>
      <c r="S35" s="35">
        <v>5</v>
      </c>
      <c r="T35" s="32">
        <f t="shared" si="10"/>
        <v>4.5454545454545459</v>
      </c>
      <c r="U35" s="35">
        <v>10</v>
      </c>
      <c r="V35" s="32">
        <f t="shared" si="11"/>
        <v>9.0909090909090917</v>
      </c>
      <c r="W35" s="35">
        <v>0</v>
      </c>
      <c r="X35" s="32">
        <f t="shared" si="12"/>
        <v>0</v>
      </c>
      <c r="Y35" s="35">
        <v>21</v>
      </c>
      <c r="Z35" s="32">
        <f t="shared" si="13"/>
        <v>19.090909090909093</v>
      </c>
      <c r="AA35" s="35">
        <v>0</v>
      </c>
      <c r="AB35" s="32">
        <f t="shared" si="14"/>
        <v>0</v>
      </c>
      <c r="AC35" s="32">
        <f t="shared" si="15"/>
        <v>0</v>
      </c>
      <c r="AD35" s="35">
        <v>5</v>
      </c>
      <c r="AE35" s="32">
        <f t="shared" si="16"/>
        <v>4.5454545454545459</v>
      </c>
      <c r="AF35" s="35">
        <v>0</v>
      </c>
      <c r="AG35" s="32">
        <f t="shared" si="17"/>
        <v>0</v>
      </c>
      <c r="AH35" s="42"/>
      <c r="AI35" s="42"/>
    </row>
    <row r="36" spans="1:35" x14ac:dyDescent="0.25">
      <c r="A36" s="93">
        <v>26</v>
      </c>
      <c r="B36" s="94" t="s">
        <v>57</v>
      </c>
      <c r="C36" s="34">
        <v>221</v>
      </c>
      <c r="D36" s="35">
        <v>221</v>
      </c>
      <c r="E36" s="32">
        <f t="shared" si="2"/>
        <v>100</v>
      </c>
      <c r="F36" s="35">
        <v>105</v>
      </c>
      <c r="G36" s="32">
        <f t="shared" si="3"/>
        <v>47.511312217194565</v>
      </c>
      <c r="H36" s="106">
        <f t="shared" si="0"/>
        <v>202</v>
      </c>
      <c r="I36" s="32">
        <f t="shared" si="4"/>
        <v>91.402714932126699</v>
      </c>
      <c r="J36" s="32">
        <f t="shared" si="5"/>
        <v>91.402714932126699</v>
      </c>
      <c r="K36" s="35">
        <v>82</v>
      </c>
      <c r="L36" s="32">
        <f t="shared" si="6"/>
        <v>37.104072398190048</v>
      </c>
      <c r="M36" s="35">
        <v>120</v>
      </c>
      <c r="N36" s="32">
        <f t="shared" si="7"/>
        <v>54.298642533936651</v>
      </c>
      <c r="O36" s="35">
        <f t="shared" si="18"/>
        <v>19</v>
      </c>
      <c r="P36" s="32">
        <f t="shared" si="8"/>
        <v>8.5972850678733028</v>
      </c>
      <c r="Q36" s="35">
        <v>2</v>
      </c>
      <c r="R36" s="32">
        <f t="shared" si="9"/>
        <v>10.526315789473683</v>
      </c>
      <c r="S36" s="35">
        <v>32</v>
      </c>
      <c r="T36" s="32">
        <f t="shared" si="10"/>
        <v>14.479638009049776</v>
      </c>
      <c r="U36" s="35">
        <v>34</v>
      </c>
      <c r="V36" s="32">
        <f t="shared" si="11"/>
        <v>15.384615384615385</v>
      </c>
      <c r="W36" s="35">
        <v>8</v>
      </c>
      <c r="X36" s="32">
        <f t="shared" si="12"/>
        <v>3.6199095022624439</v>
      </c>
      <c r="Y36" s="35">
        <v>50</v>
      </c>
      <c r="Z36" s="32">
        <f t="shared" si="13"/>
        <v>22.624434389140273</v>
      </c>
      <c r="AA36" s="35">
        <v>5</v>
      </c>
      <c r="AB36" s="32">
        <f t="shared" si="14"/>
        <v>2.2624434389140271</v>
      </c>
      <c r="AC36" s="32">
        <f t="shared" si="15"/>
        <v>10</v>
      </c>
      <c r="AD36" s="35">
        <v>48</v>
      </c>
      <c r="AE36" s="32">
        <f t="shared" si="16"/>
        <v>21.719457013574662</v>
      </c>
      <c r="AF36" s="35">
        <v>0</v>
      </c>
      <c r="AG36" s="32">
        <f t="shared" si="17"/>
        <v>0</v>
      </c>
      <c r="AH36" s="42"/>
      <c r="AI36" s="42"/>
    </row>
    <row r="37" spans="1:35" x14ac:dyDescent="0.25">
      <c r="A37" s="93">
        <v>27</v>
      </c>
      <c r="B37" s="94" t="s">
        <v>58</v>
      </c>
      <c r="C37" s="34">
        <v>215</v>
      </c>
      <c r="D37" s="35">
        <v>189</v>
      </c>
      <c r="E37" s="32">
        <f t="shared" si="2"/>
        <v>87.906976744186053</v>
      </c>
      <c r="F37" s="35">
        <v>143</v>
      </c>
      <c r="G37" s="32">
        <f t="shared" si="3"/>
        <v>75.661375661375658</v>
      </c>
      <c r="H37" s="106">
        <f t="shared" si="0"/>
        <v>178</v>
      </c>
      <c r="I37" s="32">
        <f t="shared" si="4"/>
        <v>94.179894179894177</v>
      </c>
      <c r="J37" s="32">
        <f t="shared" si="5"/>
        <v>82.790697674418595</v>
      </c>
      <c r="K37" s="35">
        <v>90</v>
      </c>
      <c r="L37" s="32">
        <f t="shared" si="6"/>
        <v>47.619047619047613</v>
      </c>
      <c r="M37" s="35">
        <v>88</v>
      </c>
      <c r="N37" s="32">
        <f t="shared" si="7"/>
        <v>46.560846560846556</v>
      </c>
      <c r="O37" s="35">
        <f t="shared" si="18"/>
        <v>11</v>
      </c>
      <c r="P37" s="32">
        <f t="shared" si="8"/>
        <v>5.8201058201058196</v>
      </c>
      <c r="Q37" s="35">
        <v>2</v>
      </c>
      <c r="R37" s="32">
        <f t="shared" si="9"/>
        <v>18.181818181818183</v>
      </c>
      <c r="S37" s="35">
        <v>17</v>
      </c>
      <c r="T37" s="32">
        <f t="shared" si="10"/>
        <v>8.9947089947089935</v>
      </c>
      <c r="U37" s="35">
        <v>17</v>
      </c>
      <c r="V37" s="32">
        <f t="shared" si="11"/>
        <v>8.9947089947089935</v>
      </c>
      <c r="W37" s="35">
        <v>2</v>
      </c>
      <c r="X37" s="32">
        <f t="shared" si="12"/>
        <v>1.0582010582010581</v>
      </c>
      <c r="Y37" s="35">
        <v>48</v>
      </c>
      <c r="Z37" s="32">
        <f t="shared" si="13"/>
        <v>25.396825396825395</v>
      </c>
      <c r="AA37" s="35">
        <v>0</v>
      </c>
      <c r="AB37" s="32">
        <f t="shared" si="14"/>
        <v>0</v>
      </c>
      <c r="AC37" s="32">
        <f t="shared" si="15"/>
        <v>0</v>
      </c>
      <c r="AD37" s="35">
        <v>41</v>
      </c>
      <c r="AE37" s="32">
        <f t="shared" si="16"/>
        <v>21.693121693121693</v>
      </c>
      <c r="AF37" s="35">
        <v>0</v>
      </c>
      <c r="AG37" s="32">
        <f t="shared" si="17"/>
        <v>0</v>
      </c>
      <c r="AH37" s="42"/>
      <c r="AI37" s="42"/>
    </row>
    <row r="38" spans="1:35" x14ac:dyDescent="0.25">
      <c r="A38" s="93">
        <v>28</v>
      </c>
      <c r="B38" s="94" t="s">
        <v>59</v>
      </c>
      <c r="C38" s="34">
        <v>408</v>
      </c>
      <c r="D38" s="35">
        <v>395</v>
      </c>
      <c r="E38" s="32">
        <f t="shared" si="2"/>
        <v>96.813725490196077</v>
      </c>
      <c r="F38" s="35">
        <v>269</v>
      </c>
      <c r="G38" s="32">
        <f t="shared" si="3"/>
        <v>68.101265822784811</v>
      </c>
      <c r="H38" s="106">
        <f t="shared" si="0"/>
        <v>331</v>
      </c>
      <c r="I38" s="32">
        <f t="shared" si="4"/>
        <v>83.797468354430379</v>
      </c>
      <c r="J38" s="32">
        <f t="shared" si="5"/>
        <v>81.127450980392155</v>
      </c>
      <c r="K38" s="35">
        <v>85</v>
      </c>
      <c r="L38" s="32">
        <f t="shared" si="6"/>
        <v>21.518987341772153</v>
      </c>
      <c r="M38" s="35">
        <v>246</v>
      </c>
      <c r="N38" s="32">
        <f t="shared" si="7"/>
        <v>62.278481012658226</v>
      </c>
      <c r="O38" s="35">
        <f t="shared" si="18"/>
        <v>64</v>
      </c>
      <c r="P38" s="32">
        <f t="shared" si="8"/>
        <v>16.202531645569621</v>
      </c>
      <c r="Q38" s="35">
        <v>3</v>
      </c>
      <c r="R38" s="32">
        <f t="shared" si="9"/>
        <v>4.6875</v>
      </c>
      <c r="S38" s="35">
        <v>40</v>
      </c>
      <c r="T38" s="32">
        <f t="shared" si="10"/>
        <v>10.126582278481013</v>
      </c>
      <c r="U38" s="35">
        <v>39</v>
      </c>
      <c r="V38" s="32">
        <f t="shared" si="11"/>
        <v>9.8734177215189867</v>
      </c>
      <c r="W38" s="35">
        <v>1</v>
      </c>
      <c r="X38" s="32">
        <f t="shared" si="12"/>
        <v>0.25316455696202533</v>
      </c>
      <c r="Y38" s="35">
        <v>102</v>
      </c>
      <c r="Z38" s="32">
        <f t="shared" si="13"/>
        <v>25.822784810126581</v>
      </c>
      <c r="AA38" s="35">
        <v>0</v>
      </c>
      <c r="AB38" s="32">
        <f t="shared" si="14"/>
        <v>0</v>
      </c>
      <c r="AC38" s="32">
        <f t="shared" si="15"/>
        <v>0</v>
      </c>
      <c r="AD38" s="35">
        <v>58</v>
      </c>
      <c r="AE38" s="32">
        <f t="shared" si="16"/>
        <v>14.683544303797468</v>
      </c>
      <c r="AF38" s="35">
        <v>0</v>
      </c>
      <c r="AG38" s="32">
        <f t="shared" si="17"/>
        <v>0</v>
      </c>
      <c r="AH38" s="42"/>
      <c r="AI38" s="42"/>
    </row>
    <row r="39" spans="1:35" x14ac:dyDescent="0.25">
      <c r="A39" s="93">
        <v>29</v>
      </c>
      <c r="B39" s="94" t="s">
        <v>60</v>
      </c>
      <c r="C39" s="34">
        <v>152</v>
      </c>
      <c r="D39" s="35">
        <v>149</v>
      </c>
      <c r="E39" s="32">
        <f t="shared" si="2"/>
        <v>98.026315789473685</v>
      </c>
      <c r="F39" s="35">
        <v>129</v>
      </c>
      <c r="G39" s="32">
        <f t="shared" si="3"/>
        <v>86.577181208053688</v>
      </c>
      <c r="H39" s="106">
        <f t="shared" si="0"/>
        <v>122</v>
      </c>
      <c r="I39" s="32">
        <f t="shared" si="4"/>
        <v>81.87919463087249</v>
      </c>
      <c r="J39" s="32">
        <f t="shared" si="5"/>
        <v>80.26315789473685</v>
      </c>
      <c r="K39" s="35">
        <v>52</v>
      </c>
      <c r="L39" s="32">
        <f t="shared" si="6"/>
        <v>34.899328859060404</v>
      </c>
      <c r="M39" s="35">
        <v>70</v>
      </c>
      <c r="N39" s="32">
        <f t="shared" si="7"/>
        <v>46.979865771812079</v>
      </c>
      <c r="O39" s="35">
        <f t="shared" si="18"/>
        <v>27</v>
      </c>
      <c r="P39" s="32">
        <f t="shared" si="8"/>
        <v>18.120805369127517</v>
      </c>
      <c r="Q39" s="35">
        <v>0</v>
      </c>
      <c r="R39" s="32">
        <f t="shared" si="9"/>
        <v>0</v>
      </c>
      <c r="S39" s="35">
        <v>0</v>
      </c>
      <c r="T39" s="32">
        <f t="shared" si="10"/>
        <v>0</v>
      </c>
      <c r="U39" s="35">
        <v>26</v>
      </c>
      <c r="V39" s="32">
        <f t="shared" si="11"/>
        <v>17.449664429530202</v>
      </c>
      <c r="W39" s="35">
        <v>0</v>
      </c>
      <c r="X39" s="32">
        <f t="shared" si="12"/>
        <v>0</v>
      </c>
      <c r="Y39" s="35">
        <v>14</v>
      </c>
      <c r="Z39" s="32">
        <f t="shared" si="13"/>
        <v>9.3959731543624159</v>
      </c>
      <c r="AA39" s="35">
        <v>11</v>
      </c>
      <c r="AB39" s="32">
        <f t="shared" si="14"/>
        <v>7.3825503355704702</v>
      </c>
      <c r="AC39" s="32">
        <f t="shared" si="15"/>
        <v>78.571428571428569</v>
      </c>
      <c r="AD39" s="35">
        <v>15</v>
      </c>
      <c r="AE39" s="32">
        <f t="shared" si="16"/>
        <v>10.067114093959731</v>
      </c>
      <c r="AF39" s="35">
        <v>1</v>
      </c>
      <c r="AG39" s="32">
        <f t="shared" si="17"/>
        <v>0.67114093959731547</v>
      </c>
      <c r="AH39" s="42"/>
      <c r="AI39" s="42"/>
    </row>
    <row r="40" spans="1:35" s="9" customFormat="1" x14ac:dyDescent="0.25">
      <c r="A40" s="91" t="s">
        <v>61</v>
      </c>
      <c r="B40" s="92" t="s">
        <v>62</v>
      </c>
      <c r="C40" s="10">
        <f>SUM(C41:C54)</f>
        <v>5844.03</v>
      </c>
      <c r="D40" s="10">
        <f>SUM(D41:D54)</f>
        <v>5565</v>
      </c>
      <c r="E40" s="43">
        <f>IF(C40=0,0,D40/C40*100)</f>
        <v>95.22538385326564</v>
      </c>
      <c r="F40" s="10">
        <f>SUM(F41:F54)</f>
        <v>3519</v>
      </c>
      <c r="G40" s="43">
        <f>IF(D40=0,0,F40/D40*100)</f>
        <v>63.234501347708893</v>
      </c>
      <c r="H40" s="61">
        <f>SUM(H41:H54)</f>
        <v>4523</v>
      </c>
      <c r="I40" s="43">
        <f>IF(D40=0,0,H40/D40*100)</f>
        <v>81.275831087151843</v>
      </c>
      <c r="J40" s="43">
        <f>IF(C40=0,0,H40/C40*100)</f>
        <v>77.395222132672146</v>
      </c>
      <c r="K40" s="10">
        <f>SUM(K41:K54)</f>
        <v>1837</v>
      </c>
      <c r="L40" s="43">
        <f>IF(D40=0,0,K40/D40*100)</f>
        <v>33.009883198562449</v>
      </c>
      <c r="M40" s="10">
        <f>SUM(M41:M54)</f>
        <v>2686</v>
      </c>
      <c r="N40" s="43">
        <f>IF(D40=0,0,M40/D40*100)</f>
        <v>48.265947888589402</v>
      </c>
      <c r="O40" s="10">
        <f>SUM(O41:O54)</f>
        <v>1042</v>
      </c>
      <c r="P40" s="43">
        <f>IF(D40=0,0,O40/D40*100)</f>
        <v>18.724168912848157</v>
      </c>
      <c r="Q40" s="10">
        <f>SUM(Q41:Q54)</f>
        <v>24</v>
      </c>
      <c r="R40" s="43">
        <f t="shared" si="9"/>
        <v>2.3032629558541267</v>
      </c>
      <c r="S40" s="10">
        <f>SUM(S41:S54)</f>
        <v>520</v>
      </c>
      <c r="T40" s="43">
        <f>IF(D40=0,0,S40/D40*100)</f>
        <v>9.3441150044923642</v>
      </c>
      <c r="U40" s="10">
        <f>SUM(U41:U54)</f>
        <v>555</v>
      </c>
      <c r="V40" s="43">
        <f t="shared" si="11"/>
        <v>9.9730458221024261</v>
      </c>
      <c r="W40" s="10">
        <f>SUM(W41:W54)</f>
        <v>97</v>
      </c>
      <c r="X40" s="43">
        <f>IF(D40=0,0,W40/D40*100)</f>
        <v>1.74303683737646</v>
      </c>
      <c r="Y40" s="10">
        <f>SUM(Y41:Y54)</f>
        <v>892</v>
      </c>
      <c r="Z40" s="43">
        <f>IF(D40=0,0,Y40/D40*100)</f>
        <v>16.028751123090746</v>
      </c>
      <c r="AA40" s="10">
        <f>SUM(AA41:AA54)</f>
        <v>139</v>
      </c>
      <c r="AB40" s="43">
        <f>IF(D40=0,0,AA40/D40*100)</f>
        <v>2.4977538185085355</v>
      </c>
      <c r="AC40" s="43">
        <f>IF(Y40=0,0,AA40/Y40*100)</f>
        <v>15.582959641255606</v>
      </c>
      <c r="AD40" s="10">
        <f>SUM(AD41:AD54)</f>
        <v>771</v>
      </c>
      <c r="AE40" s="43">
        <f t="shared" si="16"/>
        <v>13.854447439353098</v>
      </c>
      <c r="AF40" s="10">
        <f>SUM(AF41:AF54)</f>
        <v>2</v>
      </c>
      <c r="AG40" s="43">
        <f>IF(D40=0,0,AF40/D40*100)</f>
        <v>3.5938903863432167E-2</v>
      </c>
      <c r="AH40" s="46"/>
      <c r="AI40" s="46"/>
    </row>
    <row r="41" spans="1:35" x14ac:dyDescent="0.25">
      <c r="A41" s="93">
        <v>30</v>
      </c>
      <c r="B41" s="96" t="s">
        <v>63</v>
      </c>
      <c r="C41" s="34">
        <v>701</v>
      </c>
      <c r="D41" s="35">
        <v>661</v>
      </c>
      <c r="E41" s="32">
        <f t="shared" si="2"/>
        <v>94.29386590584879</v>
      </c>
      <c r="F41" s="35">
        <v>378</v>
      </c>
      <c r="G41" s="32">
        <f t="shared" si="3"/>
        <v>57.186081694402425</v>
      </c>
      <c r="H41" s="106">
        <f t="shared" si="0"/>
        <v>451</v>
      </c>
      <c r="I41" s="32">
        <f t="shared" si="4"/>
        <v>68.229954614220873</v>
      </c>
      <c r="J41" s="32">
        <f t="shared" si="5"/>
        <v>64.336661911554927</v>
      </c>
      <c r="K41" s="35">
        <v>206</v>
      </c>
      <c r="L41" s="32">
        <f t="shared" si="6"/>
        <v>31.164901664145233</v>
      </c>
      <c r="M41" s="35">
        <v>245</v>
      </c>
      <c r="N41" s="32">
        <f t="shared" si="7"/>
        <v>37.065052950075646</v>
      </c>
      <c r="O41" s="35">
        <f t="shared" ref="O41:O54" si="19">D41-H41</f>
        <v>210</v>
      </c>
      <c r="P41" s="32">
        <f t="shared" si="8"/>
        <v>31.77004538577912</v>
      </c>
      <c r="Q41" s="35">
        <v>1</v>
      </c>
      <c r="R41" s="32">
        <f t="shared" si="9"/>
        <v>0.47619047619047622</v>
      </c>
      <c r="S41" s="35">
        <v>36</v>
      </c>
      <c r="T41" s="32">
        <f t="shared" si="10"/>
        <v>5.4462934947049924</v>
      </c>
      <c r="U41" s="35">
        <v>51</v>
      </c>
      <c r="V41" s="32">
        <f t="shared" si="11"/>
        <v>7.7155824508320734</v>
      </c>
      <c r="W41" s="35">
        <v>29</v>
      </c>
      <c r="X41" s="32">
        <f t="shared" si="12"/>
        <v>4.3872919818456886</v>
      </c>
      <c r="Y41" s="35">
        <v>118</v>
      </c>
      <c r="Z41" s="32">
        <f t="shared" si="13"/>
        <v>17.851739788199698</v>
      </c>
      <c r="AA41" s="35">
        <v>0</v>
      </c>
      <c r="AB41" s="32">
        <f t="shared" si="14"/>
        <v>0</v>
      </c>
      <c r="AC41" s="32">
        <f t="shared" si="15"/>
        <v>0</v>
      </c>
      <c r="AD41" s="35">
        <v>81</v>
      </c>
      <c r="AE41" s="32">
        <f t="shared" si="16"/>
        <v>12.254160363086234</v>
      </c>
      <c r="AF41" s="35">
        <v>0</v>
      </c>
      <c r="AG41" s="32">
        <f t="shared" si="17"/>
        <v>0</v>
      </c>
      <c r="AH41" s="42"/>
      <c r="AI41" s="42"/>
    </row>
    <row r="42" spans="1:35" x14ac:dyDescent="0.25">
      <c r="A42" s="93">
        <v>31</v>
      </c>
      <c r="B42" s="94" t="s">
        <v>64</v>
      </c>
      <c r="C42" s="34">
        <v>371</v>
      </c>
      <c r="D42" s="35">
        <v>368</v>
      </c>
      <c r="E42" s="32">
        <f t="shared" si="2"/>
        <v>99.191374663072779</v>
      </c>
      <c r="F42" s="35">
        <v>308</v>
      </c>
      <c r="G42" s="32">
        <f t="shared" si="3"/>
        <v>83.695652173913047</v>
      </c>
      <c r="H42" s="106">
        <f t="shared" si="0"/>
        <v>296</v>
      </c>
      <c r="I42" s="32">
        <f t="shared" si="4"/>
        <v>80.434782608695656</v>
      </c>
      <c r="J42" s="32">
        <f t="shared" si="5"/>
        <v>79.784366576819409</v>
      </c>
      <c r="K42" s="35">
        <v>163</v>
      </c>
      <c r="L42" s="32">
        <f t="shared" si="6"/>
        <v>44.29347826086957</v>
      </c>
      <c r="M42" s="35">
        <v>133</v>
      </c>
      <c r="N42" s="32">
        <f t="shared" si="7"/>
        <v>36.141304347826086</v>
      </c>
      <c r="O42" s="35">
        <f t="shared" si="19"/>
        <v>72</v>
      </c>
      <c r="P42" s="32">
        <f t="shared" si="8"/>
        <v>19.565217391304348</v>
      </c>
      <c r="Q42" s="35">
        <v>0</v>
      </c>
      <c r="R42" s="32">
        <f t="shared" si="9"/>
        <v>0</v>
      </c>
      <c r="S42" s="35">
        <v>72</v>
      </c>
      <c r="T42" s="32">
        <f t="shared" si="10"/>
        <v>19.565217391304348</v>
      </c>
      <c r="U42" s="35">
        <v>19</v>
      </c>
      <c r="V42" s="32">
        <f t="shared" si="11"/>
        <v>5.1630434782608692</v>
      </c>
      <c r="W42" s="35">
        <v>1</v>
      </c>
      <c r="X42" s="32">
        <f t="shared" si="12"/>
        <v>0.27173913043478259</v>
      </c>
      <c r="Y42" s="35">
        <v>72</v>
      </c>
      <c r="Z42" s="32">
        <f t="shared" si="13"/>
        <v>19.565217391304348</v>
      </c>
      <c r="AA42" s="35">
        <v>2</v>
      </c>
      <c r="AB42" s="32">
        <f t="shared" si="14"/>
        <v>0.54347826086956519</v>
      </c>
      <c r="AC42" s="32">
        <f t="shared" si="15"/>
        <v>2.7777777777777777</v>
      </c>
      <c r="AD42" s="35">
        <v>81</v>
      </c>
      <c r="AE42" s="32">
        <f t="shared" si="16"/>
        <v>22.010869565217391</v>
      </c>
      <c r="AF42" s="35">
        <v>0</v>
      </c>
      <c r="AG42" s="32">
        <f t="shared" si="17"/>
        <v>0</v>
      </c>
      <c r="AH42" s="42"/>
      <c r="AI42" s="42"/>
    </row>
    <row r="43" spans="1:35" x14ac:dyDescent="0.25">
      <c r="A43" s="93">
        <v>32</v>
      </c>
      <c r="B43" s="94" t="s">
        <v>65</v>
      </c>
      <c r="C43" s="34">
        <v>586</v>
      </c>
      <c r="D43" s="35">
        <v>577</v>
      </c>
      <c r="E43" s="32">
        <f t="shared" si="2"/>
        <v>98.464163822525592</v>
      </c>
      <c r="F43" s="35">
        <v>394</v>
      </c>
      <c r="G43" s="32">
        <f t="shared" si="3"/>
        <v>68.284228769497403</v>
      </c>
      <c r="H43" s="106">
        <f t="shared" si="0"/>
        <v>503</v>
      </c>
      <c r="I43" s="32">
        <f t="shared" si="4"/>
        <v>87.175043327556324</v>
      </c>
      <c r="J43" s="32">
        <f t="shared" si="5"/>
        <v>85.836177474402731</v>
      </c>
      <c r="K43" s="35">
        <v>277</v>
      </c>
      <c r="L43" s="32">
        <f t="shared" si="6"/>
        <v>48.00693240901213</v>
      </c>
      <c r="M43" s="35">
        <v>226</v>
      </c>
      <c r="N43" s="32">
        <f t="shared" si="7"/>
        <v>39.168110918544194</v>
      </c>
      <c r="O43" s="35">
        <f t="shared" si="19"/>
        <v>74</v>
      </c>
      <c r="P43" s="32">
        <f t="shared" si="8"/>
        <v>12.824956672443674</v>
      </c>
      <c r="Q43" s="35">
        <v>0</v>
      </c>
      <c r="R43" s="32">
        <f t="shared" si="9"/>
        <v>0</v>
      </c>
      <c r="S43" s="35">
        <v>91</v>
      </c>
      <c r="T43" s="32">
        <f t="shared" si="10"/>
        <v>15.771230502599654</v>
      </c>
      <c r="U43" s="35">
        <v>63</v>
      </c>
      <c r="V43" s="32">
        <f t="shared" si="11"/>
        <v>10.918544194107453</v>
      </c>
      <c r="W43" s="35">
        <v>0</v>
      </c>
      <c r="X43" s="32">
        <f t="shared" si="12"/>
        <v>0</v>
      </c>
      <c r="Y43" s="35">
        <v>133</v>
      </c>
      <c r="Z43" s="32">
        <f t="shared" si="13"/>
        <v>23.050259965337954</v>
      </c>
      <c r="AA43" s="35">
        <v>0</v>
      </c>
      <c r="AB43" s="32">
        <f t="shared" si="14"/>
        <v>0</v>
      </c>
      <c r="AC43" s="32">
        <f t="shared" si="15"/>
        <v>0</v>
      </c>
      <c r="AD43" s="35">
        <v>119</v>
      </c>
      <c r="AE43" s="32">
        <f t="shared" si="16"/>
        <v>20.623916811091856</v>
      </c>
      <c r="AF43" s="35">
        <v>0</v>
      </c>
      <c r="AG43" s="32">
        <f t="shared" si="17"/>
        <v>0</v>
      </c>
      <c r="AH43" s="42"/>
      <c r="AI43" s="42"/>
    </row>
    <row r="44" spans="1:35" x14ac:dyDescent="0.25">
      <c r="A44" s="93">
        <v>33</v>
      </c>
      <c r="B44" s="94" t="s">
        <v>66</v>
      </c>
      <c r="C44" s="34">
        <v>1386</v>
      </c>
      <c r="D44" s="35">
        <v>1325</v>
      </c>
      <c r="E44" s="32">
        <f t="shared" si="2"/>
        <v>95.5988455988456</v>
      </c>
      <c r="F44" s="35">
        <v>581</v>
      </c>
      <c r="G44" s="32">
        <f t="shared" si="3"/>
        <v>43.849056603773583</v>
      </c>
      <c r="H44" s="106">
        <f t="shared" si="0"/>
        <v>1170</v>
      </c>
      <c r="I44" s="32">
        <f t="shared" si="4"/>
        <v>88.301886792452834</v>
      </c>
      <c r="J44" s="32">
        <f t="shared" si="5"/>
        <v>84.415584415584405</v>
      </c>
      <c r="K44" s="35">
        <v>389</v>
      </c>
      <c r="L44" s="32">
        <f t="shared" si="6"/>
        <v>29.358490566037737</v>
      </c>
      <c r="M44" s="35">
        <v>781</v>
      </c>
      <c r="N44" s="32">
        <f t="shared" si="7"/>
        <v>58.943396226415089</v>
      </c>
      <c r="O44" s="35">
        <f t="shared" si="19"/>
        <v>155</v>
      </c>
      <c r="P44" s="32">
        <f t="shared" si="8"/>
        <v>11.69811320754717</v>
      </c>
      <c r="Q44" s="35">
        <v>8</v>
      </c>
      <c r="R44" s="32">
        <f t="shared" si="9"/>
        <v>5.161290322580645</v>
      </c>
      <c r="S44" s="35">
        <v>123</v>
      </c>
      <c r="T44" s="32">
        <f t="shared" si="10"/>
        <v>9.2830188679245271</v>
      </c>
      <c r="U44" s="35">
        <v>124</v>
      </c>
      <c r="V44" s="32">
        <f t="shared" si="11"/>
        <v>9.3584905660377355</v>
      </c>
      <c r="W44" s="35">
        <v>12</v>
      </c>
      <c r="X44" s="32">
        <f t="shared" si="12"/>
        <v>0.90566037735849059</v>
      </c>
      <c r="Y44" s="35">
        <v>223</v>
      </c>
      <c r="Z44" s="32">
        <f t="shared" si="13"/>
        <v>16.830188679245282</v>
      </c>
      <c r="AA44" s="35">
        <v>3</v>
      </c>
      <c r="AB44" s="32">
        <f t="shared" si="14"/>
        <v>0.22641509433962265</v>
      </c>
      <c r="AC44" s="32">
        <f t="shared" si="15"/>
        <v>1.3452914798206279</v>
      </c>
      <c r="AD44" s="35">
        <v>197</v>
      </c>
      <c r="AE44" s="32">
        <f t="shared" si="16"/>
        <v>14.867924528301888</v>
      </c>
      <c r="AF44" s="35">
        <v>0</v>
      </c>
      <c r="AG44" s="32">
        <f t="shared" si="17"/>
        <v>0</v>
      </c>
      <c r="AH44" s="42"/>
      <c r="AI44" s="42"/>
    </row>
    <row r="45" spans="1:35" x14ac:dyDescent="0.25">
      <c r="A45" s="93">
        <v>34</v>
      </c>
      <c r="B45" s="96" t="s">
        <v>67</v>
      </c>
      <c r="C45" s="34">
        <v>234</v>
      </c>
      <c r="D45" s="35">
        <v>225</v>
      </c>
      <c r="E45" s="32">
        <f t="shared" si="2"/>
        <v>96.15384615384616</v>
      </c>
      <c r="F45" s="35">
        <v>180</v>
      </c>
      <c r="G45" s="32">
        <f t="shared" si="3"/>
        <v>80</v>
      </c>
      <c r="H45" s="106">
        <f t="shared" si="0"/>
        <v>182</v>
      </c>
      <c r="I45" s="32">
        <f t="shared" si="4"/>
        <v>80.888888888888886</v>
      </c>
      <c r="J45" s="32">
        <f t="shared" si="5"/>
        <v>77.777777777777786</v>
      </c>
      <c r="K45" s="35">
        <v>86</v>
      </c>
      <c r="L45" s="32">
        <f t="shared" si="6"/>
        <v>38.222222222222221</v>
      </c>
      <c r="M45" s="35">
        <v>96</v>
      </c>
      <c r="N45" s="32">
        <f t="shared" si="7"/>
        <v>42.666666666666671</v>
      </c>
      <c r="O45" s="35">
        <f t="shared" si="19"/>
        <v>43</v>
      </c>
      <c r="P45" s="32">
        <f t="shared" si="8"/>
        <v>19.111111111111111</v>
      </c>
      <c r="Q45" s="35">
        <v>1</v>
      </c>
      <c r="R45" s="32">
        <f t="shared" si="9"/>
        <v>2.3255813953488373</v>
      </c>
      <c r="S45" s="35">
        <v>27</v>
      </c>
      <c r="T45" s="32">
        <f t="shared" si="10"/>
        <v>12</v>
      </c>
      <c r="U45" s="35">
        <v>34</v>
      </c>
      <c r="V45" s="32">
        <f t="shared" si="11"/>
        <v>15.111111111111111</v>
      </c>
      <c r="W45" s="35">
        <v>15</v>
      </c>
      <c r="X45" s="32">
        <f t="shared" si="12"/>
        <v>6.666666666666667</v>
      </c>
      <c r="Y45" s="35">
        <v>24</v>
      </c>
      <c r="Z45" s="32">
        <f t="shared" si="13"/>
        <v>10.666666666666668</v>
      </c>
      <c r="AA45" s="35">
        <v>0</v>
      </c>
      <c r="AB45" s="32">
        <f t="shared" si="14"/>
        <v>0</v>
      </c>
      <c r="AC45" s="32">
        <f t="shared" si="15"/>
        <v>0</v>
      </c>
      <c r="AD45" s="35">
        <v>17</v>
      </c>
      <c r="AE45" s="32">
        <f t="shared" si="16"/>
        <v>7.5555555555555554</v>
      </c>
      <c r="AF45" s="35">
        <v>0</v>
      </c>
      <c r="AG45" s="32">
        <f t="shared" si="17"/>
        <v>0</v>
      </c>
      <c r="AH45" s="42"/>
      <c r="AI45" s="42"/>
    </row>
    <row r="46" spans="1:35" x14ac:dyDescent="0.25">
      <c r="A46" s="93">
        <v>35</v>
      </c>
      <c r="B46" s="94" t="s">
        <v>68</v>
      </c>
      <c r="C46" s="34">
        <v>91</v>
      </c>
      <c r="D46" s="35">
        <v>77</v>
      </c>
      <c r="E46" s="32">
        <f t="shared" si="2"/>
        <v>84.615384615384613</v>
      </c>
      <c r="F46" s="35">
        <v>47</v>
      </c>
      <c r="G46" s="32">
        <f t="shared" si="3"/>
        <v>61.038961038961034</v>
      </c>
      <c r="H46" s="106">
        <f t="shared" si="0"/>
        <v>64</v>
      </c>
      <c r="I46" s="32">
        <f t="shared" si="4"/>
        <v>83.116883116883116</v>
      </c>
      <c r="J46" s="32">
        <f t="shared" si="5"/>
        <v>70.329670329670336</v>
      </c>
      <c r="K46" s="35">
        <v>42</v>
      </c>
      <c r="L46" s="32">
        <f t="shared" si="6"/>
        <v>54.54545454545454</v>
      </c>
      <c r="M46" s="35">
        <v>22</v>
      </c>
      <c r="N46" s="32">
        <f t="shared" si="7"/>
        <v>28.571428571428569</v>
      </c>
      <c r="O46" s="35">
        <f t="shared" si="19"/>
        <v>13</v>
      </c>
      <c r="P46" s="32">
        <f t="shared" si="8"/>
        <v>16.883116883116884</v>
      </c>
      <c r="Q46" s="35">
        <v>1</v>
      </c>
      <c r="R46" s="32">
        <f t="shared" si="9"/>
        <v>7.6923076923076925</v>
      </c>
      <c r="S46" s="35">
        <v>10</v>
      </c>
      <c r="T46" s="32">
        <f t="shared" si="10"/>
        <v>12.987012987012985</v>
      </c>
      <c r="U46" s="35">
        <v>12</v>
      </c>
      <c r="V46" s="32">
        <f t="shared" si="11"/>
        <v>15.584415584415584</v>
      </c>
      <c r="W46" s="35">
        <v>0</v>
      </c>
      <c r="X46" s="32">
        <f t="shared" si="12"/>
        <v>0</v>
      </c>
      <c r="Y46" s="35">
        <v>13</v>
      </c>
      <c r="Z46" s="32">
        <f t="shared" si="13"/>
        <v>16.883116883116884</v>
      </c>
      <c r="AA46" s="35">
        <v>1</v>
      </c>
      <c r="AB46" s="32">
        <f t="shared" si="14"/>
        <v>1.2987012987012987</v>
      </c>
      <c r="AC46" s="32">
        <f t="shared" si="15"/>
        <v>7.6923076923076925</v>
      </c>
      <c r="AD46" s="35">
        <v>12</v>
      </c>
      <c r="AE46" s="32">
        <f t="shared" si="16"/>
        <v>15.584415584415584</v>
      </c>
      <c r="AF46" s="35">
        <v>0</v>
      </c>
      <c r="AG46" s="32">
        <f t="shared" si="17"/>
        <v>0</v>
      </c>
      <c r="AH46" s="42"/>
      <c r="AI46" s="42"/>
    </row>
    <row r="47" spans="1:35" x14ac:dyDescent="0.25">
      <c r="A47" s="93">
        <v>36</v>
      </c>
      <c r="B47" s="94" t="s">
        <v>69</v>
      </c>
      <c r="C47" s="34">
        <v>459.53</v>
      </c>
      <c r="D47" s="35">
        <v>441</v>
      </c>
      <c r="E47" s="32">
        <f t="shared" si="2"/>
        <v>95.967619089069274</v>
      </c>
      <c r="F47" s="35">
        <v>368</v>
      </c>
      <c r="G47" s="32">
        <f t="shared" si="3"/>
        <v>83.446712018140587</v>
      </c>
      <c r="H47" s="106">
        <f t="shared" si="0"/>
        <v>321</v>
      </c>
      <c r="I47" s="32">
        <f t="shared" si="4"/>
        <v>72.789115646258509</v>
      </c>
      <c r="J47" s="32">
        <f t="shared" si="5"/>
        <v>69.853981241703494</v>
      </c>
      <c r="K47" s="35">
        <v>95</v>
      </c>
      <c r="L47" s="32">
        <f t="shared" si="6"/>
        <v>21.541950113378686</v>
      </c>
      <c r="M47" s="35">
        <v>226</v>
      </c>
      <c r="N47" s="32">
        <f t="shared" si="7"/>
        <v>51.247165532879826</v>
      </c>
      <c r="O47" s="35">
        <f t="shared" si="19"/>
        <v>120</v>
      </c>
      <c r="P47" s="32">
        <f t="shared" si="8"/>
        <v>27.210884353741498</v>
      </c>
      <c r="Q47" s="35">
        <v>1</v>
      </c>
      <c r="R47" s="32">
        <f t="shared" si="9"/>
        <v>0.83333333333333337</v>
      </c>
      <c r="S47" s="35">
        <v>13</v>
      </c>
      <c r="T47" s="32">
        <f t="shared" si="10"/>
        <v>2.947845804988662</v>
      </c>
      <c r="U47" s="35">
        <v>64</v>
      </c>
      <c r="V47" s="32">
        <f t="shared" si="11"/>
        <v>14.512471655328799</v>
      </c>
      <c r="W47" s="35">
        <v>11</v>
      </c>
      <c r="X47" s="32">
        <f t="shared" si="12"/>
        <v>2.4943310657596371</v>
      </c>
      <c r="Y47" s="35">
        <v>58</v>
      </c>
      <c r="Z47" s="32">
        <f t="shared" si="13"/>
        <v>13.151927437641723</v>
      </c>
      <c r="AA47" s="35">
        <v>0</v>
      </c>
      <c r="AB47" s="32">
        <f t="shared" si="14"/>
        <v>0</v>
      </c>
      <c r="AC47" s="32">
        <f t="shared" si="15"/>
        <v>0</v>
      </c>
      <c r="AD47" s="35">
        <v>33</v>
      </c>
      <c r="AE47" s="32">
        <f t="shared" si="16"/>
        <v>7.4829931972789119</v>
      </c>
      <c r="AF47" s="35">
        <v>1</v>
      </c>
      <c r="AG47" s="32">
        <f t="shared" si="17"/>
        <v>0.22675736961451248</v>
      </c>
      <c r="AH47" s="42"/>
      <c r="AI47" s="42"/>
    </row>
    <row r="48" spans="1:35" x14ac:dyDescent="0.25">
      <c r="A48" s="93">
        <v>37</v>
      </c>
      <c r="B48" s="94" t="s">
        <v>70</v>
      </c>
      <c r="C48" s="34">
        <v>398</v>
      </c>
      <c r="D48" s="35">
        <v>387</v>
      </c>
      <c r="E48" s="32">
        <f t="shared" si="2"/>
        <v>97.236180904522612</v>
      </c>
      <c r="F48" s="35">
        <v>233</v>
      </c>
      <c r="G48" s="32">
        <f t="shared" si="3"/>
        <v>60.206718346253233</v>
      </c>
      <c r="H48" s="106">
        <f t="shared" si="0"/>
        <v>313</v>
      </c>
      <c r="I48" s="32">
        <f t="shared" si="4"/>
        <v>80.878552971576227</v>
      </c>
      <c r="J48" s="32">
        <f t="shared" si="5"/>
        <v>78.643216080402013</v>
      </c>
      <c r="K48" s="35">
        <v>137</v>
      </c>
      <c r="L48" s="32">
        <f t="shared" si="6"/>
        <v>35.400516795865634</v>
      </c>
      <c r="M48" s="35">
        <v>176</v>
      </c>
      <c r="N48" s="32">
        <f t="shared" si="7"/>
        <v>45.478036175710592</v>
      </c>
      <c r="O48" s="35">
        <f t="shared" si="19"/>
        <v>74</v>
      </c>
      <c r="P48" s="32">
        <f t="shared" si="8"/>
        <v>19.12144702842377</v>
      </c>
      <c r="Q48" s="35">
        <v>1</v>
      </c>
      <c r="R48" s="32">
        <f t="shared" si="9"/>
        <v>1.3513513513513513</v>
      </c>
      <c r="S48" s="35">
        <v>42</v>
      </c>
      <c r="T48" s="32">
        <f t="shared" si="10"/>
        <v>10.852713178294573</v>
      </c>
      <c r="U48" s="35">
        <v>55</v>
      </c>
      <c r="V48" s="32">
        <f t="shared" si="11"/>
        <v>14.211886304909561</v>
      </c>
      <c r="W48" s="35">
        <v>16</v>
      </c>
      <c r="X48" s="32">
        <f t="shared" si="12"/>
        <v>4.1343669250646</v>
      </c>
      <c r="Y48" s="35">
        <v>3</v>
      </c>
      <c r="Z48" s="32">
        <f t="shared" si="13"/>
        <v>0.77519379844961245</v>
      </c>
      <c r="AA48" s="35">
        <v>121</v>
      </c>
      <c r="AB48" s="32">
        <f t="shared" si="14"/>
        <v>31.266149870801037</v>
      </c>
      <c r="AC48" s="32">
        <f t="shared" si="15"/>
        <v>4033.3333333333335</v>
      </c>
      <c r="AD48" s="35">
        <v>70</v>
      </c>
      <c r="AE48" s="32">
        <f t="shared" si="16"/>
        <v>18.087855297157624</v>
      </c>
      <c r="AF48" s="35">
        <v>0</v>
      </c>
      <c r="AG48" s="32">
        <f t="shared" si="17"/>
        <v>0</v>
      </c>
      <c r="AH48" s="42"/>
      <c r="AI48" s="42"/>
    </row>
    <row r="49" spans="1:35" x14ac:dyDescent="0.25">
      <c r="A49" s="93">
        <v>38</v>
      </c>
      <c r="B49" s="96" t="s">
        <v>71</v>
      </c>
      <c r="C49" s="34">
        <v>168</v>
      </c>
      <c r="D49" s="35">
        <v>162</v>
      </c>
      <c r="E49" s="32">
        <f t="shared" si="2"/>
        <v>96.428571428571431</v>
      </c>
      <c r="F49" s="35">
        <v>87</v>
      </c>
      <c r="G49" s="32">
        <f t="shared" si="3"/>
        <v>53.703703703703709</v>
      </c>
      <c r="H49" s="106">
        <f t="shared" si="0"/>
        <v>108</v>
      </c>
      <c r="I49" s="32">
        <f t="shared" si="4"/>
        <v>66.666666666666657</v>
      </c>
      <c r="J49" s="32">
        <f t="shared" si="5"/>
        <v>64.285714285714292</v>
      </c>
      <c r="K49" s="35">
        <v>39</v>
      </c>
      <c r="L49" s="32">
        <f t="shared" si="6"/>
        <v>24.074074074074073</v>
      </c>
      <c r="M49" s="35">
        <v>69</v>
      </c>
      <c r="N49" s="32">
        <f t="shared" si="7"/>
        <v>42.592592592592595</v>
      </c>
      <c r="O49" s="35">
        <f t="shared" si="19"/>
        <v>54</v>
      </c>
      <c r="P49" s="32">
        <f t="shared" si="8"/>
        <v>33.333333333333329</v>
      </c>
      <c r="Q49" s="35">
        <v>0</v>
      </c>
      <c r="R49" s="32">
        <f t="shared" si="9"/>
        <v>0</v>
      </c>
      <c r="S49" s="35">
        <v>6</v>
      </c>
      <c r="T49" s="32">
        <f t="shared" si="10"/>
        <v>3.7037037037037033</v>
      </c>
      <c r="U49" s="35">
        <v>14</v>
      </c>
      <c r="V49" s="32">
        <f t="shared" si="11"/>
        <v>8.6419753086419746</v>
      </c>
      <c r="W49" s="35">
        <v>0</v>
      </c>
      <c r="X49" s="32">
        <f t="shared" si="12"/>
        <v>0</v>
      </c>
      <c r="Y49" s="35">
        <v>16</v>
      </c>
      <c r="Z49" s="32">
        <f t="shared" si="13"/>
        <v>9.8765432098765427</v>
      </c>
      <c r="AA49" s="35">
        <v>6</v>
      </c>
      <c r="AB49" s="32">
        <f t="shared" si="14"/>
        <v>3.7037037037037033</v>
      </c>
      <c r="AC49" s="32">
        <f t="shared" si="15"/>
        <v>37.5</v>
      </c>
      <c r="AD49" s="35">
        <v>6</v>
      </c>
      <c r="AE49" s="32">
        <f t="shared" si="16"/>
        <v>3.7037037037037033</v>
      </c>
      <c r="AF49" s="35">
        <v>0</v>
      </c>
      <c r="AG49" s="32">
        <f t="shared" si="17"/>
        <v>0</v>
      </c>
      <c r="AH49" s="42"/>
      <c r="AI49" s="42"/>
    </row>
    <row r="50" spans="1:35" x14ac:dyDescent="0.25">
      <c r="A50" s="93">
        <v>39</v>
      </c>
      <c r="B50" s="94" t="s">
        <v>72</v>
      </c>
      <c r="C50" s="34">
        <v>237</v>
      </c>
      <c r="D50" s="35">
        <v>181</v>
      </c>
      <c r="E50" s="32">
        <f t="shared" si="2"/>
        <v>76.371308016877634</v>
      </c>
      <c r="F50" s="35">
        <v>145</v>
      </c>
      <c r="G50" s="32">
        <f t="shared" si="3"/>
        <v>80.110497237569049</v>
      </c>
      <c r="H50" s="106">
        <f t="shared" si="0"/>
        <v>164</v>
      </c>
      <c r="I50" s="32">
        <f t="shared" si="4"/>
        <v>90.607734806629836</v>
      </c>
      <c r="J50" s="32">
        <f t="shared" si="5"/>
        <v>69.198312236286924</v>
      </c>
      <c r="K50" s="35">
        <v>58</v>
      </c>
      <c r="L50" s="32">
        <f t="shared" si="6"/>
        <v>32.044198895027627</v>
      </c>
      <c r="M50" s="35">
        <v>106</v>
      </c>
      <c r="N50" s="32">
        <f t="shared" si="7"/>
        <v>58.563535911602202</v>
      </c>
      <c r="O50" s="35">
        <f t="shared" si="19"/>
        <v>17</v>
      </c>
      <c r="P50" s="32">
        <f t="shared" si="8"/>
        <v>9.3922651933701662</v>
      </c>
      <c r="Q50" s="35">
        <v>4</v>
      </c>
      <c r="R50" s="32">
        <f t="shared" si="9"/>
        <v>23.52941176470588</v>
      </c>
      <c r="S50" s="35">
        <v>7</v>
      </c>
      <c r="T50" s="32">
        <f t="shared" si="10"/>
        <v>3.867403314917127</v>
      </c>
      <c r="U50" s="35">
        <v>26</v>
      </c>
      <c r="V50" s="32">
        <f t="shared" si="11"/>
        <v>14.3646408839779</v>
      </c>
      <c r="W50" s="35">
        <v>0</v>
      </c>
      <c r="X50" s="32">
        <f t="shared" si="12"/>
        <v>0</v>
      </c>
      <c r="Y50" s="35">
        <v>51</v>
      </c>
      <c r="Z50" s="32">
        <f t="shared" si="13"/>
        <v>28.176795580110497</v>
      </c>
      <c r="AA50" s="35">
        <v>0</v>
      </c>
      <c r="AB50" s="32">
        <f t="shared" si="14"/>
        <v>0</v>
      </c>
      <c r="AC50" s="32">
        <f t="shared" si="15"/>
        <v>0</v>
      </c>
      <c r="AD50" s="35">
        <v>12</v>
      </c>
      <c r="AE50" s="32">
        <f t="shared" si="16"/>
        <v>6.6298342541436464</v>
      </c>
      <c r="AF50" s="35">
        <v>0</v>
      </c>
      <c r="AG50" s="32">
        <f t="shared" si="17"/>
        <v>0</v>
      </c>
      <c r="AH50" s="42"/>
      <c r="AI50" s="42"/>
    </row>
    <row r="51" spans="1:35" x14ac:dyDescent="0.25">
      <c r="A51" s="93">
        <v>40</v>
      </c>
      <c r="B51" s="96" t="s">
        <v>73</v>
      </c>
      <c r="C51" s="34">
        <v>189.5</v>
      </c>
      <c r="D51" s="35">
        <v>184</v>
      </c>
      <c r="E51" s="32">
        <f t="shared" si="2"/>
        <v>97.097625329815301</v>
      </c>
      <c r="F51" s="35">
        <v>139</v>
      </c>
      <c r="G51" s="32">
        <f t="shared" si="3"/>
        <v>75.543478260869563</v>
      </c>
      <c r="H51" s="106">
        <f t="shared" si="0"/>
        <v>157</v>
      </c>
      <c r="I51" s="32">
        <f t="shared" si="4"/>
        <v>85.326086956521735</v>
      </c>
      <c r="J51" s="32">
        <f t="shared" si="5"/>
        <v>82.849604221635886</v>
      </c>
      <c r="K51" s="35">
        <v>44</v>
      </c>
      <c r="L51" s="32">
        <f t="shared" si="6"/>
        <v>23.913043478260871</v>
      </c>
      <c r="M51" s="35">
        <v>113</v>
      </c>
      <c r="N51" s="32">
        <f t="shared" si="7"/>
        <v>61.413043478260867</v>
      </c>
      <c r="O51" s="35">
        <f t="shared" si="19"/>
        <v>27</v>
      </c>
      <c r="P51" s="32">
        <f t="shared" si="8"/>
        <v>14.673913043478262</v>
      </c>
      <c r="Q51" s="35">
        <v>1</v>
      </c>
      <c r="R51" s="32">
        <f t="shared" si="9"/>
        <v>3.7037037037037033</v>
      </c>
      <c r="S51" s="35">
        <v>13</v>
      </c>
      <c r="T51" s="32">
        <f t="shared" si="10"/>
        <v>7.0652173913043477</v>
      </c>
      <c r="U51" s="35">
        <v>9</v>
      </c>
      <c r="V51" s="32">
        <f t="shared" si="11"/>
        <v>4.8913043478260869</v>
      </c>
      <c r="W51" s="35">
        <v>4</v>
      </c>
      <c r="X51" s="32">
        <f t="shared" si="12"/>
        <v>2.1739130434782608</v>
      </c>
      <c r="Y51" s="35">
        <v>21</v>
      </c>
      <c r="Z51" s="32">
        <f t="shared" si="13"/>
        <v>11.413043478260869</v>
      </c>
      <c r="AA51" s="35">
        <v>0</v>
      </c>
      <c r="AB51" s="32">
        <f t="shared" si="14"/>
        <v>0</v>
      </c>
      <c r="AC51" s="32">
        <f t="shared" si="15"/>
        <v>0</v>
      </c>
      <c r="AD51" s="35">
        <v>9</v>
      </c>
      <c r="AE51" s="32">
        <f t="shared" si="16"/>
        <v>4.8913043478260869</v>
      </c>
      <c r="AF51" s="35">
        <v>1</v>
      </c>
      <c r="AG51" s="32">
        <f t="shared" si="17"/>
        <v>0.54347826086956519</v>
      </c>
      <c r="AH51" s="42"/>
      <c r="AI51" s="42"/>
    </row>
    <row r="52" spans="1:35" x14ac:dyDescent="0.25">
      <c r="A52" s="93">
        <v>41</v>
      </c>
      <c r="B52" s="94" t="s">
        <v>74</v>
      </c>
      <c r="C52" s="34">
        <v>439</v>
      </c>
      <c r="D52" s="35">
        <v>421</v>
      </c>
      <c r="E52" s="32">
        <f t="shared" si="2"/>
        <v>95.899772209567203</v>
      </c>
      <c r="F52" s="35">
        <v>284</v>
      </c>
      <c r="G52" s="32">
        <f t="shared" si="3"/>
        <v>67.458432304038013</v>
      </c>
      <c r="H52" s="106">
        <f t="shared" si="0"/>
        <v>379</v>
      </c>
      <c r="I52" s="32">
        <f t="shared" si="4"/>
        <v>90.023752969121134</v>
      </c>
      <c r="J52" s="32">
        <f t="shared" si="5"/>
        <v>86.332574031890658</v>
      </c>
      <c r="K52" s="35">
        <v>162</v>
      </c>
      <c r="L52" s="32">
        <f t="shared" si="6"/>
        <v>38.479809976247033</v>
      </c>
      <c r="M52" s="35">
        <v>217</v>
      </c>
      <c r="N52" s="32">
        <f t="shared" si="7"/>
        <v>51.543942992874115</v>
      </c>
      <c r="O52" s="35">
        <f t="shared" si="19"/>
        <v>42</v>
      </c>
      <c r="P52" s="32">
        <f t="shared" si="8"/>
        <v>9.9762470308788593</v>
      </c>
      <c r="Q52" s="35">
        <v>1</v>
      </c>
      <c r="R52" s="32">
        <f t="shared" si="9"/>
        <v>2.3809523809523809</v>
      </c>
      <c r="S52" s="35">
        <v>42</v>
      </c>
      <c r="T52" s="32">
        <f t="shared" si="10"/>
        <v>9.9762470308788593</v>
      </c>
      <c r="U52" s="35">
        <v>45</v>
      </c>
      <c r="V52" s="32">
        <f t="shared" si="11"/>
        <v>10.688836104513063</v>
      </c>
      <c r="W52" s="35">
        <v>5</v>
      </c>
      <c r="X52" s="32">
        <f t="shared" si="12"/>
        <v>1.1876484560570071</v>
      </c>
      <c r="Y52" s="35">
        <v>97</v>
      </c>
      <c r="Z52" s="32">
        <f t="shared" si="13"/>
        <v>23.040380047505938</v>
      </c>
      <c r="AA52" s="35">
        <v>2</v>
      </c>
      <c r="AB52" s="32">
        <f t="shared" si="14"/>
        <v>0.47505938242280288</v>
      </c>
      <c r="AC52" s="32">
        <f t="shared" si="15"/>
        <v>2.0618556701030926</v>
      </c>
      <c r="AD52" s="35">
        <v>79</v>
      </c>
      <c r="AE52" s="32">
        <f t="shared" si="16"/>
        <v>18.76484560570071</v>
      </c>
      <c r="AF52" s="35">
        <v>0</v>
      </c>
      <c r="AG52" s="32">
        <f t="shared" si="17"/>
        <v>0</v>
      </c>
      <c r="AH52" s="42"/>
      <c r="AI52" s="42"/>
    </row>
    <row r="53" spans="1:35" x14ac:dyDescent="0.25">
      <c r="A53" s="93">
        <v>42</v>
      </c>
      <c r="B53" s="94" t="s">
        <v>75</v>
      </c>
      <c r="C53" s="34">
        <v>372</v>
      </c>
      <c r="D53" s="35">
        <v>363</v>
      </c>
      <c r="E53" s="32">
        <f t="shared" si="2"/>
        <v>97.58064516129032</v>
      </c>
      <c r="F53" s="35">
        <v>260</v>
      </c>
      <c r="G53" s="32">
        <f t="shared" si="3"/>
        <v>71.625344352617077</v>
      </c>
      <c r="H53" s="106">
        <f t="shared" si="0"/>
        <v>276</v>
      </c>
      <c r="I53" s="32">
        <f t="shared" si="4"/>
        <v>76.033057851239676</v>
      </c>
      <c r="J53" s="32">
        <f t="shared" si="5"/>
        <v>74.193548387096769</v>
      </c>
      <c r="K53" s="35">
        <v>107</v>
      </c>
      <c r="L53" s="32">
        <f t="shared" si="6"/>
        <v>29.476584022038566</v>
      </c>
      <c r="M53" s="35">
        <v>169</v>
      </c>
      <c r="N53" s="32">
        <f t="shared" si="7"/>
        <v>46.556473829201103</v>
      </c>
      <c r="O53" s="35">
        <f t="shared" si="19"/>
        <v>87</v>
      </c>
      <c r="P53" s="32">
        <f t="shared" si="8"/>
        <v>23.966942148760332</v>
      </c>
      <c r="Q53" s="35">
        <v>4</v>
      </c>
      <c r="R53" s="32">
        <f t="shared" si="9"/>
        <v>4.5977011494252871</v>
      </c>
      <c r="S53" s="35">
        <v>29</v>
      </c>
      <c r="T53" s="32">
        <f t="shared" si="10"/>
        <v>7.9889807162534439</v>
      </c>
      <c r="U53" s="35">
        <v>23</v>
      </c>
      <c r="V53" s="32">
        <f t="shared" si="11"/>
        <v>6.336088154269973</v>
      </c>
      <c r="W53" s="35">
        <v>4</v>
      </c>
      <c r="X53" s="32">
        <f t="shared" si="12"/>
        <v>1.1019283746556474</v>
      </c>
      <c r="Y53" s="35">
        <v>39</v>
      </c>
      <c r="Z53" s="32">
        <f t="shared" si="13"/>
        <v>10.743801652892563</v>
      </c>
      <c r="AA53" s="35">
        <v>0</v>
      </c>
      <c r="AB53" s="32">
        <f t="shared" si="14"/>
        <v>0</v>
      </c>
      <c r="AC53" s="32">
        <f t="shared" si="15"/>
        <v>0</v>
      </c>
      <c r="AD53" s="35">
        <v>27</v>
      </c>
      <c r="AE53" s="32">
        <f t="shared" si="16"/>
        <v>7.4380165289256199</v>
      </c>
      <c r="AF53" s="35">
        <v>0</v>
      </c>
      <c r="AG53" s="32">
        <f t="shared" si="17"/>
        <v>0</v>
      </c>
      <c r="AH53" s="42"/>
      <c r="AI53" s="42"/>
    </row>
    <row r="54" spans="1:35" x14ac:dyDescent="0.25">
      <c r="A54" s="93">
        <v>43</v>
      </c>
      <c r="B54" s="94" t="s">
        <v>76</v>
      </c>
      <c r="C54" s="34">
        <v>212</v>
      </c>
      <c r="D54" s="35">
        <v>193</v>
      </c>
      <c r="E54" s="32">
        <f t="shared" si="2"/>
        <v>91.037735849056602</v>
      </c>
      <c r="F54" s="35">
        <v>115</v>
      </c>
      <c r="G54" s="32">
        <f t="shared" si="3"/>
        <v>59.585492227979273</v>
      </c>
      <c r="H54" s="106">
        <f t="shared" si="0"/>
        <v>139</v>
      </c>
      <c r="I54" s="32">
        <f t="shared" si="4"/>
        <v>72.020725388601036</v>
      </c>
      <c r="J54" s="32">
        <f t="shared" si="5"/>
        <v>65.566037735849065</v>
      </c>
      <c r="K54" s="35">
        <v>32</v>
      </c>
      <c r="L54" s="32">
        <f t="shared" si="6"/>
        <v>16.580310880829018</v>
      </c>
      <c r="M54" s="35">
        <v>107</v>
      </c>
      <c r="N54" s="32">
        <f t="shared" si="7"/>
        <v>55.440414507772019</v>
      </c>
      <c r="O54" s="35">
        <f t="shared" si="19"/>
        <v>54</v>
      </c>
      <c r="P54" s="32">
        <f t="shared" si="8"/>
        <v>27.979274611398964</v>
      </c>
      <c r="Q54" s="35">
        <v>1</v>
      </c>
      <c r="R54" s="32">
        <f t="shared" si="9"/>
        <v>1.8518518518518516</v>
      </c>
      <c r="S54" s="35">
        <v>9</v>
      </c>
      <c r="T54" s="32">
        <f t="shared" si="10"/>
        <v>4.6632124352331603</v>
      </c>
      <c r="U54" s="35">
        <v>16</v>
      </c>
      <c r="V54" s="32">
        <f t="shared" si="11"/>
        <v>8.2901554404145088</v>
      </c>
      <c r="W54" s="35">
        <v>0</v>
      </c>
      <c r="X54" s="32">
        <f t="shared" si="12"/>
        <v>0</v>
      </c>
      <c r="Y54" s="35">
        <v>24</v>
      </c>
      <c r="Z54" s="32">
        <f t="shared" si="13"/>
        <v>12.435233160621761</v>
      </c>
      <c r="AA54" s="35">
        <v>4</v>
      </c>
      <c r="AB54" s="32">
        <f t="shared" si="14"/>
        <v>2.0725388601036272</v>
      </c>
      <c r="AC54" s="32">
        <f t="shared" si="15"/>
        <v>16.666666666666664</v>
      </c>
      <c r="AD54" s="35">
        <v>28</v>
      </c>
      <c r="AE54" s="32">
        <f t="shared" si="16"/>
        <v>14.507772020725387</v>
      </c>
      <c r="AF54" s="35">
        <v>0</v>
      </c>
      <c r="AG54" s="32">
        <f t="shared" si="17"/>
        <v>0</v>
      </c>
      <c r="AH54" s="42"/>
      <c r="AI54" s="42"/>
    </row>
    <row r="55" spans="1:35" s="9" customFormat="1" ht="13.9" customHeight="1" x14ac:dyDescent="0.25">
      <c r="A55" s="97" t="s">
        <v>77</v>
      </c>
      <c r="B55" s="92" t="s">
        <v>78</v>
      </c>
      <c r="C55" s="10">
        <f>SUM(C56:C63)</f>
        <v>6100.98</v>
      </c>
      <c r="D55" s="10">
        <f>SUM(D56:D63)</f>
        <v>5993.8</v>
      </c>
      <c r="E55" s="43">
        <f>IF(C55=0,0,D55/C55*100)</f>
        <v>98.243233054361767</v>
      </c>
      <c r="F55" s="10">
        <f>SUM(F56:F63)</f>
        <v>3441.3</v>
      </c>
      <c r="G55" s="43">
        <f>IF(D55=0,0,F55/D55*100)</f>
        <v>57.414328139077043</v>
      </c>
      <c r="H55" s="61">
        <f>SUM(H56:H63)</f>
        <v>4709.3</v>
      </c>
      <c r="I55" s="43">
        <f>IF(D55=0,0,H55/D55*100)</f>
        <v>78.569521839233886</v>
      </c>
      <c r="J55" s="43">
        <f>IF(C55=0,0,H55/C55*100)</f>
        <v>77.189238450216209</v>
      </c>
      <c r="K55" s="10">
        <f>SUM(K56:K63)</f>
        <v>2035.3</v>
      </c>
      <c r="L55" s="43">
        <f>IF(D55=0,0,K55/D55*100)</f>
        <v>33.956755313824281</v>
      </c>
      <c r="M55" s="10">
        <f>SUM(M56:M63)</f>
        <v>2674</v>
      </c>
      <c r="N55" s="43">
        <f>IF(D55=0,0,M55/D55*100)</f>
        <v>44.612766525409583</v>
      </c>
      <c r="O55" s="10">
        <f>SUM(O56:O63)</f>
        <v>1284.5</v>
      </c>
      <c r="P55" s="43">
        <f>IF(D55=0,0,O55/D55*100)</f>
        <v>21.430478160766125</v>
      </c>
      <c r="Q55" s="10">
        <f>SUM(Q56:Q63)</f>
        <v>59</v>
      </c>
      <c r="R55" s="43">
        <f t="shared" si="9"/>
        <v>4.5932269365511873</v>
      </c>
      <c r="S55" s="10">
        <f>SUM(S56:S63)</f>
        <v>671</v>
      </c>
      <c r="T55" s="43">
        <f>IF(D55=0,0,S55/D55*100)</f>
        <v>11.194901398111382</v>
      </c>
      <c r="U55" s="10">
        <f>SUM(U56:U63)</f>
        <v>610.5</v>
      </c>
      <c r="V55" s="43">
        <f t="shared" si="11"/>
        <v>10.185525042543961</v>
      </c>
      <c r="W55" s="10">
        <f>SUM(W56:W63)</f>
        <v>80</v>
      </c>
      <c r="X55" s="43">
        <f>IF(D55=0,0,W55/D55*100)</f>
        <v>1.3347125362874972</v>
      </c>
      <c r="Y55" s="10">
        <f>SUM(Y56:Y63)</f>
        <v>1095</v>
      </c>
      <c r="Z55" s="43">
        <f>IF(D55=0,0,Y55/D55*100)</f>
        <v>18.268877840435117</v>
      </c>
      <c r="AA55" s="10">
        <f>SUM(AA56:AA63)</f>
        <v>45</v>
      </c>
      <c r="AB55" s="43">
        <f>IF(D55=0,0,AA55/D55*100)</f>
        <v>0.75077580166171709</v>
      </c>
      <c r="AC55" s="43">
        <f>IF(Y55=0,0,AA55/Y55*100)</f>
        <v>4.10958904109589</v>
      </c>
      <c r="AD55" s="10">
        <f>SUM(AD56:AD63)</f>
        <v>853</v>
      </c>
      <c r="AE55" s="43">
        <f t="shared" si="16"/>
        <v>14.231372418165437</v>
      </c>
      <c r="AF55" s="10">
        <f>SUM(AF56:AF63)</f>
        <v>1</v>
      </c>
      <c r="AG55" s="43">
        <f>IF(D55=0,0,AF55/D55*100)</f>
        <v>1.6683906703593713E-2</v>
      </c>
      <c r="AH55" s="46"/>
      <c r="AI55" s="46"/>
    </row>
    <row r="56" spans="1:35" x14ac:dyDescent="0.25">
      <c r="A56" s="93">
        <v>44</v>
      </c>
      <c r="B56" s="94" t="s">
        <v>79</v>
      </c>
      <c r="C56" s="34">
        <v>137</v>
      </c>
      <c r="D56" s="35">
        <v>136</v>
      </c>
      <c r="E56" s="32">
        <f t="shared" si="2"/>
        <v>99.270072992700733</v>
      </c>
      <c r="F56" s="35">
        <v>70</v>
      </c>
      <c r="G56" s="32">
        <f t="shared" si="3"/>
        <v>51.470588235294116</v>
      </c>
      <c r="H56" s="106">
        <f t="shared" si="0"/>
        <v>124</v>
      </c>
      <c r="I56" s="32">
        <f t="shared" si="4"/>
        <v>91.17647058823529</v>
      </c>
      <c r="J56" s="32">
        <f t="shared" si="5"/>
        <v>90.510948905109487</v>
      </c>
      <c r="K56" s="35">
        <v>58</v>
      </c>
      <c r="L56" s="32">
        <f t="shared" si="6"/>
        <v>42.647058823529413</v>
      </c>
      <c r="M56" s="35">
        <v>66</v>
      </c>
      <c r="N56" s="32">
        <f t="shared" si="7"/>
        <v>48.529411764705884</v>
      </c>
      <c r="O56" s="35">
        <f t="shared" ref="O56:O63" si="20">D56-H56</f>
        <v>12</v>
      </c>
      <c r="P56" s="32">
        <f t="shared" si="8"/>
        <v>8.8235294117647065</v>
      </c>
      <c r="Q56" s="35">
        <v>0</v>
      </c>
      <c r="R56" s="32">
        <f t="shared" si="9"/>
        <v>0</v>
      </c>
      <c r="S56" s="35">
        <v>8</v>
      </c>
      <c r="T56" s="32">
        <f t="shared" si="10"/>
        <v>5.8823529411764701</v>
      </c>
      <c r="U56" s="35">
        <v>15</v>
      </c>
      <c r="V56" s="32">
        <f t="shared" si="11"/>
        <v>11.029411764705882</v>
      </c>
      <c r="W56" s="35">
        <v>3</v>
      </c>
      <c r="X56" s="32">
        <f t="shared" si="12"/>
        <v>2.2058823529411766</v>
      </c>
      <c r="Y56" s="35">
        <v>14</v>
      </c>
      <c r="Z56" s="32">
        <f t="shared" si="13"/>
        <v>10.294117647058822</v>
      </c>
      <c r="AA56" s="35">
        <v>0</v>
      </c>
      <c r="AB56" s="32">
        <f t="shared" si="14"/>
        <v>0</v>
      </c>
      <c r="AC56" s="32">
        <f t="shared" si="15"/>
        <v>0</v>
      </c>
      <c r="AD56" s="35">
        <v>7</v>
      </c>
      <c r="AE56" s="32">
        <f t="shared" si="16"/>
        <v>5.1470588235294112</v>
      </c>
      <c r="AF56" s="35">
        <v>0</v>
      </c>
      <c r="AG56" s="32">
        <f t="shared" si="17"/>
        <v>0</v>
      </c>
      <c r="AH56" s="42"/>
      <c r="AI56" s="42"/>
    </row>
    <row r="57" spans="1:35" x14ac:dyDescent="0.25">
      <c r="A57" s="93">
        <v>45</v>
      </c>
      <c r="B57" s="94" t="s">
        <v>80</v>
      </c>
      <c r="C57" s="34">
        <v>4</v>
      </c>
      <c r="D57" s="35">
        <v>4</v>
      </c>
      <c r="E57" s="32">
        <f t="shared" si="2"/>
        <v>100</v>
      </c>
      <c r="F57" s="35">
        <v>1</v>
      </c>
      <c r="G57" s="32">
        <f t="shared" si="3"/>
        <v>25</v>
      </c>
      <c r="H57" s="106">
        <f t="shared" si="0"/>
        <v>3</v>
      </c>
      <c r="I57" s="32">
        <f t="shared" si="4"/>
        <v>75</v>
      </c>
      <c r="J57" s="32">
        <f t="shared" si="5"/>
        <v>75</v>
      </c>
      <c r="K57" s="35">
        <v>3</v>
      </c>
      <c r="L57" s="32">
        <f t="shared" si="6"/>
        <v>75</v>
      </c>
      <c r="M57" s="35">
        <v>0</v>
      </c>
      <c r="N57" s="32">
        <f t="shared" si="7"/>
        <v>0</v>
      </c>
      <c r="O57" s="35">
        <f t="shared" si="20"/>
        <v>1</v>
      </c>
      <c r="P57" s="32">
        <f t="shared" si="8"/>
        <v>25</v>
      </c>
      <c r="Q57" s="35">
        <v>0</v>
      </c>
      <c r="R57" s="32">
        <f t="shared" si="9"/>
        <v>0</v>
      </c>
      <c r="S57" s="35">
        <v>0</v>
      </c>
      <c r="T57" s="32">
        <f t="shared" si="10"/>
        <v>0</v>
      </c>
      <c r="U57" s="35">
        <v>0</v>
      </c>
      <c r="V57" s="32">
        <f t="shared" si="11"/>
        <v>0</v>
      </c>
      <c r="W57" s="35">
        <v>0</v>
      </c>
      <c r="X57" s="32">
        <f t="shared" si="12"/>
        <v>0</v>
      </c>
      <c r="Y57" s="35">
        <v>0</v>
      </c>
      <c r="Z57" s="32">
        <f t="shared" si="13"/>
        <v>0</v>
      </c>
      <c r="AA57" s="35">
        <v>0</v>
      </c>
      <c r="AB57" s="32">
        <f t="shared" si="14"/>
        <v>0</v>
      </c>
      <c r="AC57" s="32">
        <f t="shared" si="15"/>
        <v>0</v>
      </c>
      <c r="AD57" s="35">
        <v>0</v>
      </c>
      <c r="AE57" s="32">
        <f t="shared" si="16"/>
        <v>0</v>
      </c>
      <c r="AF57" s="35">
        <v>0</v>
      </c>
      <c r="AG57" s="32">
        <f t="shared" si="17"/>
        <v>0</v>
      </c>
      <c r="AH57" s="42"/>
      <c r="AI57" s="42"/>
    </row>
    <row r="58" spans="1:35" x14ac:dyDescent="0.25">
      <c r="A58" s="93">
        <v>46</v>
      </c>
      <c r="B58" s="96" t="s">
        <v>255</v>
      </c>
      <c r="C58" s="34">
        <v>427</v>
      </c>
      <c r="D58" s="35">
        <v>411</v>
      </c>
      <c r="E58" s="32">
        <f t="shared" si="2"/>
        <v>96.25292740046838</v>
      </c>
      <c r="F58" s="35">
        <v>211</v>
      </c>
      <c r="G58" s="32">
        <f t="shared" si="3"/>
        <v>51.338199513382001</v>
      </c>
      <c r="H58" s="106">
        <f t="shared" si="0"/>
        <v>340</v>
      </c>
      <c r="I58" s="32">
        <f t="shared" si="4"/>
        <v>82.725060827250601</v>
      </c>
      <c r="J58" s="32">
        <f t="shared" si="5"/>
        <v>79.625292740046831</v>
      </c>
      <c r="K58" s="35">
        <v>122</v>
      </c>
      <c r="L58" s="32">
        <f t="shared" si="6"/>
        <v>29.683698296836987</v>
      </c>
      <c r="M58" s="35">
        <v>218</v>
      </c>
      <c r="N58" s="32">
        <f t="shared" si="7"/>
        <v>53.041362530413629</v>
      </c>
      <c r="O58" s="35">
        <f t="shared" si="20"/>
        <v>71</v>
      </c>
      <c r="P58" s="32">
        <f t="shared" si="8"/>
        <v>17.274939172749392</v>
      </c>
      <c r="Q58" s="35">
        <v>1</v>
      </c>
      <c r="R58" s="32">
        <f t="shared" si="9"/>
        <v>1.4084507042253522</v>
      </c>
      <c r="S58" s="35">
        <v>23</v>
      </c>
      <c r="T58" s="32">
        <f t="shared" si="10"/>
        <v>5.5961070559610704</v>
      </c>
      <c r="U58" s="35">
        <v>39</v>
      </c>
      <c r="V58" s="32">
        <f t="shared" si="11"/>
        <v>9.4890510948905096</v>
      </c>
      <c r="W58" s="35">
        <v>21</v>
      </c>
      <c r="X58" s="32">
        <f t="shared" si="12"/>
        <v>5.1094890510948909</v>
      </c>
      <c r="Y58" s="35">
        <v>78</v>
      </c>
      <c r="Z58" s="32">
        <f t="shared" si="13"/>
        <v>18.978102189781019</v>
      </c>
      <c r="AA58" s="35">
        <v>11</v>
      </c>
      <c r="AB58" s="32">
        <f t="shared" si="14"/>
        <v>2.6763990267639901</v>
      </c>
      <c r="AC58" s="32">
        <f t="shared" si="15"/>
        <v>14.102564102564102</v>
      </c>
      <c r="AD58" s="35">
        <v>0</v>
      </c>
      <c r="AE58" s="32">
        <f t="shared" si="16"/>
        <v>0</v>
      </c>
      <c r="AF58" s="35">
        <v>0</v>
      </c>
      <c r="AG58" s="32">
        <f t="shared" si="17"/>
        <v>0</v>
      </c>
      <c r="AH58" s="42"/>
      <c r="AI58" s="42"/>
    </row>
    <row r="59" spans="1:35" x14ac:dyDescent="0.25">
      <c r="A59" s="93">
        <v>47</v>
      </c>
      <c r="B59" s="96" t="s">
        <v>260</v>
      </c>
      <c r="C59" s="34">
        <v>46</v>
      </c>
      <c r="D59" s="35">
        <v>43</v>
      </c>
      <c r="E59" s="32">
        <f t="shared" si="2"/>
        <v>93.478260869565219</v>
      </c>
      <c r="F59" s="35">
        <v>30</v>
      </c>
      <c r="G59" s="32">
        <f t="shared" si="3"/>
        <v>69.767441860465112</v>
      </c>
      <c r="H59" s="106">
        <f t="shared" si="0"/>
        <v>43</v>
      </c>
      <c r="I59" s="32">
        <f t="shared" si="4"/>
        <v>100</v>
      </c>
      <c r="J59" s="32">
        <f t="shared" si="5"/>
        <v>93.478260869565219</v>
      </c>
      <c r="K59" s="35">
        <v>29</v>
      </c>
      <c r="L59" s="32">
        <f t="shared" si="6"/>
        <v>67.441860465116278</v>
      </c>
      <c r="M59" s="35">
        <v>14</v>
      </c>
      <c r="N59" s="32">
        <f t="shared" si="7"/>
        <v>32.558139534883722</v>
      </c>
      <c r="O59" s="35">
        <f t="shared" si="20"/>
        <v>0</v>
      </c>
      <c r="P59" s="32">
        <f t="shared" si="8"/>
        <v>0</v>
      </c>
      <c r="Q59" s="35">
        <v>0</v>
      </c>
      <c r="R59" s="32">
        <f t="shared" si="9"/>
        <v>0</v>
      </c>
      <c r="S59" s="35">
        <v>5</v>
      </c>
      <c r="T59" s="32">
        <f t="shared" si="10"/>
        <v>11.627906976744185</v>
      </c>
      <c r="U59" s="35">
        <v>13</v>
      </c>
      <c r="V59" s="32">
        <f t="shared" si="11"/>
        <v>30.232558139534881</v>
      </c>
      <c r="W59" s="35">
        <v>2</v>
      </c>
      <c r="X59" s="32">
        <f t="shared" si="12"/>
        <v>4.6511627906976747</v>
      </c>
      <c r="Y59" s="35">
        <v>4</v>
      </c>
      <c r="Z59" s="32">
        <f t="shared" si="13"/>
        <v>9.3023255813953494</v>
      </c>
      <c r="AA59" s="35">
        <v>0</v>
      </c>
      <c r="AB59" s="32">
        <f t="shared" si="14"/>
        <v>0</v>
      </c>
      <c r="AC59" s="32">
        <f t="shared" si="15"/>
        <v>0</v>
      </c>
      <c r="AD59" s="35">
        <v>3</v>
      </c>
      <c r="AE59" s="32">
        <f t="shared" si="16"/>
        <v>6.9767441860465116</v>
      </c>
      <c r="AF59" s="35">
        <v>0</v>
      </c>
      <c r="AG59" s="32">
        <f t="shared" si="17"/>
        <v>0</v>
      </c>
      <c r="AH59" s="42"/>
      <c r="AI59" s="42"/>
    </row>
    <row r="60" spans="1:35" x14ac:dyDescent="0.25">
      <c r="A60" s="93">
        <v>48</v>
      </c>
      <c r="B60" s="94" t="s">
        <v>81</v>
      </c>
      <c r="C60" s="34">
        <v>3172.5</v>
      </c>
      <c r="D60" s="35">
        <v>3157</v>
      </c>
      <c r="E60" s="32">
        <f t="shared" si="2"/>
        <v>99.511426319936959</v>
      </c>
      <c r="F60" s="35">
        <v>1934</v>
      </c>
      <c r="G60" s="32">
        <f t="shared" si="3"/>
        <v>61.260690528983211</v>
      </c>
      <c r="H60" s="106">
        <f t="shared" si="0"/>
        <v>2479</v>
      </c>
      <c r="I60" s="32">
        <f t="shared" si="4"/>
        <v>78.523915109280964</v>
      </c>
      <c r="J60" s="32">
        <f t="shared" si="5"/>
        <v>78.140267927501966</v>
      </c>
      <c r="K60" s="35">
        <v>1293</v>
      </c>
      <c r="L60" s="32">
        <f t="shared" si="6"/>
        <v>40.956604371238519</v>
      </c>
      <c r="M60" s="35">
        <v>1186</v>
      </c>
      <c r="N60" s="32">
        <f t="shared" si="7"/>
        <v>37.567310738042451</v>
      </c>
      <c r="O60" s="35">
        <f t="shared" si="20"/>
        <v>678</v>
      </c>
      <c r="P60" s="32">
        <f t="shared" si="8"/>
        <v>21.476084890719036</v>
      </c>
      <c r="Q60" s="35">
        <v>22</v>
      </c>
      <c r="R60" s="32">
        <f t="shared" si="9"/>
        <v>3.2448377581120944</v>
      </c>
      <c r="S60" s="35">
        <v>431</v>
      </c>
      <c r="T60" s="32">
        <f t="shared" si="10"/>
        <v>13.652201457079505</v>
      </c>
      <c r="U60" s="35">
        <v>347</v>
      </c>
      <c r="V60" s="32">
        <f t="shared" si="11"/>
        <v>10.99144757681343</v>
      </c>
      <c r="W60" s="35">
        <v>22</v>
      </c>
      <c r="X60" s="32">
        <f t="shared" si="12"/>
        <v>0.69686411149825789</v>
      </c>
      <c r="Y60" s="35">
        <v>764</v>
      </c>
      <c r="Z60" s="32">
        <f t="shared" si="13"/>
        <v>24.200190053848591</v>
      </c>
      <c r="AA60" s="35">
        <v>22</v>
      </c>
      <c r="AB60" s="32">
        <f t="shared" si="14"/>
        <v>0.69686411149825789</v>
      </c>
      <c r="AC60" s="32">
        <f t="shared" si="15"/>
        <v>2.8795811518324608</v>
      </c>
      <c r="AD60" s="35">
        <v>573</v>
      </c>
      <c r="AE60" s="32">
        <f t="shared" si="16"/>
        <v>18.150142540386444</v>
      </c>
      <c r="AF60" s="35">
        <v>0</v>
      </c>
      <c r="AG60" s="32">
        <f t="shared" si="17"/>
        <v>0</v>
      </c>
      <c r="AH60" s="42"/>
      <c r="AI60" s="42"/>
    </row>
    <row r="61" spans="1:35" x14ac:dyDescent="0.25">
      <c r="A61" s="93">
        <v>49</v>
      </c>
      <c r="B61" s="94" t="s">
        <v>82</v>
      </c>
      <c r="C61" s="34">
        <v>189</v>
      </c>
      <c r="D61" s="35">
        <v>188</v>
      </c>
      <c r="E61" s="32">
        <f t="shared" si="2"/>
        <v>99.470899470899468</v>
      </c>
      <c r="F61" s="35">
        <v>99</v>
      </c>
      <c r="G61" s="32">
        <f t="shared" si="3"/>
        <v>52.659574468085104</v>
      </c>
      <c r="H61" s="106">
        <f t="shared" si="0"/>
        <v>158</v>
      </c>
      <c r="I61" s="32">
        <f t="shared" si="4"/>
        <v>84.042553191489361</v>
      </c>
      <c r="J61" s="32">
        <f t="shared" si="5"/>
        <v>83.597883597883595</v>
      </c>
      <c r="K61" s="35">
        <v>49</v>
      </c>
      <c r="L61" s="32">
        <f t="shared" si="6"/>
        <v>26.063829787234045</v>
      </c>
      <c r="M61" s="35">
        <v>109</v>
      </c>
      <c r="N61" s="32">
        <f t="shared" si="7"/>
        <v>57.978723404255319</v>
      </c>
      <c r="O61" s="35">
        <f t="shared" si="20"/>
        <v>30</v>
      </c>
      <c r="P61" s="32">
        <f t="shared" si="8"/>
        <v>15.957446808510639</v>
      </c>
      <c r="Q61" s="35">
        <v>3</v>
      </c>
      <c r="R61" s="32">
        <f t="shared" si="9"/>
        <v>10</v>
      </c>
      <c r="S61" s="35">
        <v>29</v>
      </c>
      <c r="T61" s="32">
        <f t="shared" si="10"/>
        <v>15.425531914893616</v>
      </c>
      <c r="U61" s="35">
        <v>33</v>
      </c>
      <c r="V61" s="32">
        <f t="shared" si="11"/>
        <v>17.553191489361701</v>
      </c>
      <c r="W61" s="35">
        <v>3</v>
      </c>
      <c r="X61" s="32">
        <f t="shared" si="12"/>
        <v>1.5957446808510638</v>
      </c>
      <c r="Y61" s="35">
        <v>13</v>
      </c>
      <c r="Z61" s="32">
        <f t="shared" si="13"/>
        <v>6.9148936170212769</v>
      </c>
      <c r="AA61" s="35">
        <v>0</v>
      </c>
      <c r="AB61" s="32">
        <f t="shared" si="14"/>
        <v>0</v>
      </c>
      <c r="AC61" s="32">
        <f t="shared" si="15"/>
        <v>0</v>
      </c>
      <c r="AD61" s="35">
        <v>33</v>
      </c>
      <c r="AE61" s="32">
        <f t="shared" si="16"/>
        <v>17.553191489361701</v>
      </c>
      <c r="AF61" s="35">
        <v>0</v>
      </c>
      <c r="AG61" s="32">
        <f t="shared" si="17"/>
        <v>0</v>
      </c>
      <c r="AH61" s="42"/>
      <c r="AI61" s="42"/>
    </row>
    <row r="62" spans="1:35" x14ac:dyDescent="0.25">
      <c r="A62" s="93">
        <v>50</v>
      </c>
      <c r="B62" s="94" t="s">
        <v>83</v>
      </c>
      <c r="C62" s="34">
        <v>1045.48</v>
      </c>
      <c r="D62" s="35">
        <v>1025.8</v>
      </c>
      <c r="E62" s="32">
        <f t="shared" si="2"/>
        <v>98.117611049470099</v>
      </c>
      <c r="F62" s="35">
        <v>458.3</v>
      </c>
      <c r="G62" s="32">
        <f t="shared" si="3"/>
        <v>44.677325014622738</v>
      </c>
      <c r="H62" s="106">
        <f t="shared" si="0"/>
        <v>765.3</v>
      </c>
      <c r="I62" s="32">
        <f t="shared" si="4"/>
        <v>74.605186196139599</v>
      </c>
      <c r="J62" s="32">
        <f t="shared" si="5"/>
        <v>73.200826414661208</v>
      </c>
      <c r="K62" s="35">
        <v>182.3</v>
      </c>
      <c r="L62" s="32">
        <f t="shared" si="6"/>
        <v>17.771495418210179</v>
      </c>
      <c r="M62" s="35">
        <v>583</v>
      </c>
      <c r="N62" s="32">
        <f t="shared" si="7"/>
        <v>56.833690777929426</v>
      </c>
      <c r="O62" s="35">
        <f t="shared" si="20"/>
        <v>260.5</v>
      </c>
      <c r="P62" s="32">
        <f t="shared" si="8"/>
        <v>25.394813803860405</v>
      </c>
      <c r="Q62" s="35">
        <v>3</v>
      </c>
      <c r="R62" s="32">
        <f t="shared" si="9"/>
        <v>1.1516314779270633</v>
      </c>
      <c r="S62" s="35">
        <v>18</v>
      </c>
      <c r="T62" s="32">
        <f t="shared" si="10"/>
        <v>1.7547280171573407</v>
      </c>
      <c r="U62" s="35">
        <v>59.5</v>
      </c>
      <c r="V62" s="32">
        <f t="shared" si="11"/>
        <v>5.8003509456034319</v>
      </c>
      <c r="W62" s="35">
        <v>1</v>
      </c>
      <c r="X62" s="32">
        <f t="shared" si="12"/>
        <v>9.7484889842074485E-2</v>
      </c>
      <c r="Y62" s="35">
        <v>49</v>
      </c>
      <c r="Z62" s="32">
        <f t="shared" si="13"/>
        <v>4.7767596022616496</v>
      </c>
      <c r="AA62" s="35">
        <v>7</v>
      </c>
      <c r="AB62" s="32">
        <f t="shared" si="14"/>
        <v>0.68239422889452139</v>
      </c>
      <c r="AC62" s="32">
        <f t="shared" si="15"/>
        <v>14.285714285714285</v>
      </c>
      <c r="AD62" s="35">
        <v>59</v>
      </c>
      <c r="AE62" s="32">
        <f t="shared" si="16"/>
        <v>5.7516085006823943</v>
      </c>
      <c r="AF62" s="35">
        <v>0</v>
      </c>
      <c r="AG62" s="32">
        <f t="shared" si="17"/>
        <v>0</v>
      </c>
      <c r="AH62" s="42"/>
      <c r="AI62" s="42"/>
    </row>
    <row r="63" spans="1:35" x14ac:dyDescent="0.25">
      <c r="A63" s="93">
        <v>51</v>
      </c>
      <c r="B63" s="94" t="s">
        <v>84</v>
      </c>
      <c r="C63" s="34">
        <v>1080</v>
      </c>
      <c r="D63" s="35">
        <v>1029</v>
      </c>
      <c r="E63" s="32">
        <f t="shared" si="2"/>
        <v>95.277777777777771</v>
      </c>
      <c r="F63" s="35">
        <v>638</v>
      </c>
      <c r="G63" s="32">
        <f t="shared" si="3"/>
        <v>62.001943634596699</v>
      </c>
      <c r="H63" s="106">
        <f t="shared" si="0"/>
        <v>797</v>
      </c>
      <c r="I63" s="32">
        <f t="shared" si="4"/>
        <v>77.453838678328481</v>
      </c>
      <c r="J63" s="32">
        <f t="shared" si="5"/>
        <v>73.796296296296291</v>
      </c>
      <c r="K63" s="35">
        <v>299</v>
      </c>
      <c r="L63" s="32">
        <f t="shared" si="6"/>
        <v>29.057337220602523</v>
      </c>
      <c r="M63" s="35">
        <v>498</v>
      </c>
      <c r="N63" s="32">
        <f t="shared" si="7"/>
        <v>48.396501457725947</v>
      </c>
      <c r="O63" s="35">
        <f t="shared" si="20"/>
        <v>232</v>
      </c>
      <c r="P63" s="32">
        <f t="shared" si="8"/>
        <v>22.546161321671526</v>
      </c>
      <c r="Q63" s="35">
        <v>30</v>
      </c>
      <c r="R63" s="32">
        <f t="shared" si="9"/>
        <v>12.931034482758621</v>
      </c>
      <c r="S63" s="35">
        <v>157</v>
      </c>
      <c r="T63" s="32">
        <f t="shared" si="10"/>
        <v>15.257531584062194</v>
      </c>
      <c r="U63" s="35">
        <v>104</v>
      </c>
      <c r="V63" s="32">
        <f t="shared" si="11"/>
        <v>10.10689990281827</v>
      </c>
      <c r="W63" s="35">
        <v>28</v>
      </c>
      <c r="X63" s="32">
        <f t="shared" si="12"/>
        <v>2.7210884353741496</v>
      </c>
      <c r="Y63" s="35">
        <v>173</v>
      </c>
      <c r="Z63" s="32">
        <f t="shared" si="13"/>
        <v>16.812439261418856</v>
      </c>
      <c r="AA63" s="35">
        <v>5</v>
      </c>
      <c r="AB63" s="32">
        <f t="shared" si="14"/>
        <v>0.48590864917395532</v>
      </c>
      <c r="AC63" s="32">
        <f t="shared" si="15"/>
        <v>2.8901734104046244</v>
      </c>
      <c r="AD63" s="35">
        <v>178</v>
      </c>
      <c r="AE63" s="32">
        <f t="shared" si="16"/>
        <v>17.29834791059281</v>
      </c>
      <c r="AF63" s="35">
        <v>1</v>
      </c>
      <c r="AG63" s="32">
        <f t="shared" si="17"/>
        <v>9.718172983479105E-2</v>
      </c>
      <c r="AH63" s="42"/>
      <c r="AI63" s="42"/>
    </row>
    <row r="64" spans="1:35" s="9" customFormat="1" x14ac:dyDescent="0.25">
      <c r="A64" s="91" t="s">
        <v>85</v>
      </c>
      <c r="B64" s="92" t="s">
        <v>86</v>
      </c>
      <c r="C64" s="10">
        <f>SUM(C65:C71)</f>
        <v>2235</v>
      </c>
      <c r="D64" s="10">
        <f>SUM(D65:D71)</f>
        <v>2100</v>
      </c>
      <c r="E64" s="43">
        <f>IF(C64=0,0,D64/C64*100)</f>
        <v>93.959731543624159</v>
      </c>
      <c r="F64" s="10">
        <f>SUM(F65:F71)</f>
        <v>1255</v>
      </c>
      <c r="G64" s="43">
        <f>IF(D64=0,0,F64/D64*100)</f>
        <v>59.761904761904759</v>
      </c>
      <c r="H64" s="61">
        <f>SUM(H65:H71)</f>
        <v>1738</v>
      </c>
      <c r="I64" s="43">
        <f>IF(D64=0,0,H64/D64*100)</f>
        <v>82.761904761904759</v>
      </c>
      <c r="J64" s="43">
        <f>IF(C64=0,0,H64/C64*100)</f>
        <v>77.762863534675617</v>
      </c>
      <c r="K64" s="10">
        <f>SUM(K65:K71)</f>
        <v>642</v>
      </c>
      <c r="L64" s="43">
        <f>IF(D64=0,0,K64/D64*100)</f>
        <v>30.571428571428573</v>
      </c>
      <c r="M64" s="10">
        <f>SUM(M65:M71)</f>
        <v>1096</v>
      </c>
      <c r="N64" s="43">
        <f>IF(D64=0,0,M64/D64*100)</f>
        <v>52.19047619047619</v>
      </c>
      <c r="O64" s="10">
        <f>SUM(O65:O71)</f>
        <v>362</v>
      </c>
      <c r="P64" s="43">
        <f>IF(D64=0,0,O64/D64*100)</f>
        <v>17.238095238095237</v>
      </c>
      <c r="Q64" s="10">
        <f>SUM(Q65:Q71)</f>
        <v>12</v>
      </c>
      <c r="R64" s="43">
        <f t="shared" si="9"/>
        <v>3.3149171270718232</v>
      </c>
      <c r="S64" s="10">
        <f>SUM(S65:S71)</f>
        <v>245</v>
      </c>
      <c r="T64" s="43">
        <f>IF(D64=0,0,S64/D64*100)</f>
        <v>11.666666666666666</v>
      </c>
      <c r="U64" s="10">
        <f>SUM(U65:U71)</f>
        <v>227</v>
      </c>
      <c r="V64" s="43">
        <f t="shared" si="11"/>
        <v>10.809523809523808</v>
      </c>
      <c r="W64" s="10">
        <f>SUM(W65:W71)</f>
        <v>11</v>
      </c>
      <c r="X64" s="43">
        <f>IF(D64=0,0,W64/D64*100)</f>
        <v>0.52380952380952384</v>
      </c>
      <c r="Y64" s="10">
        <f>SUM(Y65:Y71)</f>
        <v>394</v>
      </c>
      <c r="Z64" s="43">
        <f>IF(D64=0,0,Y64/D64*100)</f>
        <v>18.761904761904763</v>
      </c>
      <c r="AA64" s="10">
        <f>SUM(AA65:AA71)</f>
        <v>3</v>
      </c>
      <c r="AB64" s="43">
        <f>IF(D64=0,0,AA64/D64*100)</f>
        <v>0.14285714285714285</v>
      </c>
      <c r="AC64" s="43">
        <f>IF(Y64=0,0,AA64/Y64*100)</f>
        <v>0.76142131979695438</v>
      </c>
      <c r="AD64" s="10">
        <f>SUM(AD65:AD71)</f>
        <v>352</v>
      </c>
      <c r="AE64" s="43">
        <f t="shared" si="16"/>
        <v>16.761904761904763</v>
      </c>
      <c r="AF64" s="10">
        <f>SUM(AF65:AF71)</f>
        <v>0</v>
      </c>
      <c r="AG64" s="43">
        <f>IF(D64=0,0,AF64/D64*100)</f>
        <v>0</v>
      </c>
      <c r="AH64" s="46"/>
      <c r="AI64" s="46"/>
    </row>
    <row r="65" spans="1:35" x14ac:dyDescent="0.25">
      <c r="A65" s="93">
        <v>52</v>
      </c>
      <c r="B65" s="94" t="s">
        <v>87</v>
      </c>
      <c r="C65" s="34">
        <v>287</v>
      </c>
      <c r="D65" s="35">
        <v>287</v>
      </c>
      <c r="E65" s="32">
        <f t="shared" si="2"/>
        <v>100</v>
      </c>
      <c r="F65" s="35">
        <v>104</v>
      </c>
      <c r="G65" s="32">
        <f t="shared" si="3"/>
        <v>36.236933797909408</v>
      </c>
      <c r="H65" s="106">
        <f t="shared" si="0"/>
        <v>250</v>
      </c>
      <c r="I65" s="32">
        <f t="shared" si="4"/>
        <v>87.108013937282223</v>
      </c>
      <c r="J65" s="32">
        <f t="shared" si="5"/>
        <v>87.108013937282223</v>
      </c>
      <c r="K65" s="35">
        <v>177</v>
      </c>
      <c r="L65" s="32">
        <f t="shared" si="6"/>
        <v>61.672473867595826</v>
      </c>
      <c r="M65" s="35">
        <v>73</v>
      </c>
      <c r="N65" s="32">
        <f t="shared" si="7"/>
        <v>25.435540069686414</v>
      </c>
      <c r="O65" s="35">
        <f t="shared" ref="O65:O71" si="21">D65-H65</f>
        <v>37</v>
      </c>
      <c r="P65" s="32">
        <f t="shared" si="8"/>
        <v>12.89198606271777</v>
      </c>
      <c r="Q65" s="35">
        <v>0</v>
      </c>
      <c r="R65" s="32">
        <f t="shared" si="9"/>
        <v>0</v>
      </c>
      <c r="S65" s="35">
        <v>16</v>
      </c>
      <c r="T65" s="32">
        <f t="shared" si="10"/>
        <v>5.5749128919860631</v>
      </c>
      <c r="U65" s="35">
        <v>18</v>
      </c>
      <c r="V65" s="32">
        <f t="shared" si="11"/>
        <v>6.2717770034843205</v>
      </c>
      <c r="W65" s="35">
        <v>0</v>
      </c>
      <c r="X65" s="32">
        <f t="shared" si="12"/>
        <v>0</v>
      </c>
      <c r="Y65" s="35">
        <v>8</v>
      </c>
      <c r="Z65" s="32">
        <f t="shared" si="13"/>
        <v>2.7874564459930316</v>
      </c>
      <c r="AA65" s="35">
        <v>0</v>
      </c>
      <c r="AB65" s="32">
        <f t="shared" si="14"/>
        <v>0</v>
      </c>
      <c r="AC65" s="32">
        <f t="shared" si="15"/>
        <v>0</v>
      </c>
      <c r="AD65" s="35">
        <v>4</v>
      </c>
      <c r="AE65" s="32">
        <f t="shared" si="16"/>
        <v>1.3937282229965158</v>
      </c>
      <c r="AF65" s="35">
        <v>0</v>
      </c>
      <c r="AG65" s="32">
        <f t="shared" si="17"/>
        <v>0</v>
      </c>
      <c r="AH65" s="42"/>
      <c r="AI65" s="42"/>
    </row>
    <row r="66" spans="1:35" x14ac:dyDescent="0.25">
      <c r="A66" s="93">
        <v>53</v>
      </c>
      <c r="B66" s="94" t="s">
        <v>88</v>
      </c>
      <c r="C66" s="34">
        <v>0</v>
      </c>
      <c r="D66" s="35">
        <v>0</v>
      </c>
      <c r="E66" s="32">
        <f t="shared" si="2"/>
        <v>0</v>
      </c>
      <c r="F66" s="35">
        <v>0</v>
      </c>
      <c r="G66" s="32">
        <f t="shared" si="3"/>
        <v>0</v>
      </c>
      <c r="H66" s="106">
        <f t="shared" si="0"/>
        <v>0</v>
      </c>
      <c r="I66" s="32">
        <f t="shared" si="4"/>
        <v>0</v>
      </c>
      <c r="J66" s="32">
        <f t="shared" si="5"/>
        <v>0</v>
      </c>
      <c r="K66" s="35">
        <v>0</v>
      </c>
      <c r="L66" s="32">
        <f t="shared" si="6"/>
        <v>0</v>
      </c>
      <c r="M66" s="35">
        <v>0</v>
      </c>
      <c r="N66" s="32">
        <f t="shared" si="7"/>
        <v>0</v>
      </c>
      <c r="O66" s="35">
        <f t="shared" si="21"/>
        <v>0</v>
      </c>
      <c r="P66" s="32">
        <f t="shared" si="8"/>
        <v>0</v>
      </c>
      <c r="Q66" s="35">
        <v>0</v>
      </c>
      <c r="R66" s="32">
        <f t="shared" si="9"/>
        <v>0</v>
      </c>
      <c r="S66" s="35">
        <v>0</v>
      </c>
      <c r="T66" s="32">
        <f t="shared" si="10"/>
        <v>0</v>
      </c>
      <c r="U66" s="35">
        <v>0</v>
      </c>
      <c r="V66" s="32">
        <f t="shared" si="11"/>
        <v>0</v>
      </c>
      <c r="W66" s="35">
        <v>0</v>
      </c>
      <c r="X66" s="32">
        <f t="shared" si="12"/>
        <v>0</v>
      </c>
      <c r="Y66" s="35">
        <v>0</v>
      </c>
      <c r="Z66" s="32">
        <f t="shared" si="13"/>
        <v>0</v>
      </c>
      <c r="AA66" s="35">
        <v>0</v>
      </c>
      <c r="AB66" s="32">
        <f t="shared" si="14"/>
        <v>0</v>
      </c>
      <c r="AC66" s="32">
        <f t="shared" si="15"/>
        <v>0</v>
      </c>
      <c r="AD66" s="35">
        <v>0</v>
      </c>
      <c r="AE66" s="32">
        <f t="shared" si="16"/>
        <v>0</v>
      </c>
      <c r="AF66" s="35">
        <v>0</v>
      </c>
      <c r="AG66" s="32">
        <f t="shared" si="17"/>
        <v>0</v>
      </c>
      <c r="AH66" s="42"/>
      <c r="AI66" s="42"/>
    </row>
    <row r="67" spans="1:35" x14ac:dyDescent="0.25">
      <c r="A67" s="93">
        <v>54</v>
      </c>
      <c r="B67" s="94" t="s">
        <v>89</v>
      </c>
      <c r="C67" s="34">
        <v>594</v>
      </c>
      <c r="D67" s="35">
        <v>570</v>
      </c>
      <c r="E67" s="32">
        <f t="shared" si="2"/>
        <v>95.959595959595958</v>
      </c>
      <c r="F67" s="35">
        <v>322</v>
      </c>
      <c r="G67" s="32">
        <f t="shared" si="3"/>
        <v>56.491228070175438</v>
      </c>
      <c r="H67" s="106">
        <f t="shared" si="0"/>
        <v>473</v>
      </c>
      <c r="I67" s="32">
        <f t="shared" si="4"/>
        <v>82.982456140350877</v>
      </c>
      <c r="J67" s="32">
        <f t="shared" si="5"/>
        <v>79.629629629629633</v>
      </c>
      <c r="K67" s="35">
        <v>49</v>
      </c>
      <c r="L67" s="32">
        <f t="shared" si="6"/>
        <v>8.5964912280701764</v>
      </c>
      <c r="M67" s="35">
        <v>424</v>
      </c>
      <c r="N67" s="32">
        <f t="shared" si="7"/>
        <v>74.385964912280699</v>
      </c>
      <c r="O67" s="35">
        <f t="shared" si="21"/>
        <v>97</v>
      </c>
      <c r="P67" s="32">
        <f t="shared" si="8"/>
        <v>17.017543859649123</v>
      </c>
      <c r="Q67" s="35">
        <v>0</v>
      </c>
      <c r="R67" s="32">
        <f t="shared" si="9"/>
        <v>0</v>
      </c>
      <c r="S67" s="35">
        <v>88</v>
      </c>
      <c r="T67" s="32">
        <f t="shared" si="10"/>
        <v>15.43859649122807</v>
      </c>
      <c r="U67" s="35">
        <v>51</v>
      </c>
      <c r="V67" s="32">
        <f t="shared" si="11"/>
        <v>8.9473684210526319</v>
      </c>
      <c r="W67" s="35">
        <v>0</v>
      </c>
      <c r="X67" s="32">
        <f t="shared" si="12"/>
        <v>0</v>
      </c>
      <c r="Y67" s="35">
        <v>122</v>
      </c>
      <c r="Z67" s="32">
        <f t="shared" si="13"/>
        <v>21.403508771929825</v>
      </c>
      <c r="AA67" s="35">
        <v>0</v>
      </c>
      <c r="AB67" s="32">
        <f t="shared" si="14"/>
        <v>0</v>
      </c>
      <c r="AC67" s="32">
        <f t="shared" si="15"/>
        <v>0</v>
      </c>
      <c r="AD67" s="35">
        <v>119</v>
      </c>
      <c r="AE67" s="32">
        <f t="shared" si="16"/>
        <v>20.87719298245614</v>
      </c>
      <c r="AF67" s="35">
        <v>0</v>
      </c>
      <c r="AG67" s="32">
        <f t="shared" si="17"/>
        <v>0</v>
      </c>
      <c r="AH67" s="42"/>
      <c r="AI67" s="42"/>
    </row>
    <row r="68" spans="1:35" x14ac:dyDescent="0.25">
      <c r="A68" s="93">
        <v>55</v>
      </c>
      <c r="B68" s="94" t="s">
        <v>90</v>
      </c>
      <c r="C68" s="34">
        <v>124</v>
      </c>
      <c r="D68" s="35">
        <v>106</v>
      </c>
      <c r="E68" s="32">
        <f t="shared" si="2"/>
        <v>85.483870967741936</v>
      </c>
      <c r="F68" s="35">
        <v>29</v>
      </c>
      <c r="G68" s="32">
        <f t="shared" si="3"/>
        <v>27.358490566037734</v>
      </c>
      <c r="H68" s="106">
        <f t="shared" si="0"/>
        <v>100</v>
      </c>
      <c r="I68" s="32">
        <f t="shared" si="4"/>
        <v>94.339622641509436</v>
      </c>
      <c r="J68" s="32">
        <f t="shared" si="5"/>
        <v>80.645161290322577</v>
      </c>
      <c r="K68" s="35">
        <v>70</v>
      </c>
      <c r="L68" s="32">
        <f t="shared" si="6"/>
        <v>66.037735849056602</v>
      </c>
      <c r="M68" s="35">
        <v>30</v>
      </c>
      <c r="N68" s="32">
        <f t="shared" si="7"/>
        <v>28.30188679245283</v>
      </c>
      <c r="O68" s="35">
        <f t="shared" si="21"/>
        <v>6</v>
      </c>
      <c r="P68" s="32">
        <f t="shared" si="8"/>
        <v>5.6603773584905666</v>
      </c>
      <c r="Q68" s="35">
        <v>0</v>
      </c>
      <c r="R68" s="32">
        <f t="shared" si="9"/>
        <v>0</v>
      </c>
      <c r="S68" s="35">
        <v>10</v>
      </c>
      <c r="T68" s="32">
        <f t="shared" si="10"/>
        <v>9.433962264150944</v>
      </c>
      <c r="U68" s="35">
        <v>15</v>
      </c>
      <c r="V68" s="32">
        <f t="shared" si="11"/>
        <v>14.150943396226415</v>
      </c>
      <c r="W68" s="35">
        <v>0</v>
      </c>
      <c r="X68" s="32">
        <f t="shared" si="12"/>
        <v>0</v>
      </c>
      <c r="Y68" s="35">
        <v>116</v>
      </c>
      <c r="Z68" s="32">
        <f t="shared" si="13"/>
        <v>109.43396226415094</v>
      </c>
      <c r="AA68" s="35">
        <v>0</v>
      </c>
      <c r="AB68" s="32">
        <f t="shared" si="14"/>
        <v>0</v>
      </c>
      <c r="AC68" s="32">
        <f t="shared" si="15"/>
        <v>0</v>
      </c>
      <c r="AD68" s="35">
        <v>109</v>
      </c>
      <c r="AE68" s="32">
        <f t="shared" si="16"/>
        <v>102.8301886792453</v>
      </c>
      <c r="AF68" s="35">
        <v>0</v>
      </c>
      <c r="AG68" s="32">
        <f t="shared" si="17"/>
        <v>0</v>
      </c>
      <c r="AH68" s="42"/>
      <c r="AI68" s="42"/>
    </row>
    <row r="69" spans="1:35" x14ac:dyDescent="0.25">
      <c r="A69" s="93">
        <v>56</v>
      </c>
      <c r="B69" s="94" t="s">
        <v>91</v>
      </c>
      <c r="C69" s="34">
        <v>0</v>
      </c>
      <c r="D69" s="35">
        <v>0</v>
      </c>
      <c r="E69" s="32">
        <f t="shared" si="2"/>
        <v>0</v>
      </c>
      <c r="F69" s="35">
        <v>0</v>
      </c>
      <c r="G69" s="32">
        <f t="shared" si="3"/>
        <v>0</v>
      </c>
      <c r="H69" s="106">
        <f t="shared" si="0"/>
        <v>0</v>
      </c>
      <c r="I69" s="32">
        <f t="shared" si="4"/>
        <v>0</v>
      </c>
      <c r="J69" s="32">
        <f t="shared" si="5"/>
        <v>0</v>
      </c>
      <c r="K69" s="35">
        <v>0</v>
      </c>
      <c r="L69" s="32">
        <f t="shared" si="6"/>
        <v>0</v>
      </c>
      <c r="M69" s="35">
        <v>0</v>
      </c>
      <c r="N69" s="32">
        <f t="shared" si="7"/>
        <v>0</v>
      </c>
      <c r="O69" s="35">
        <f t="shared" si="21"/>
        <v>0</v>
      </c>
      <c r="P69" s="32">
        <f t="shared" si="8"/>
        <v>0</v>
      </c>
      <c r="Q69" s="35">
        <v>0</v>
      </c>
      <c r="R69" s="32">
        <f t="shared" si="9"/>
        <v>0</v>
      </c>
      <c r="S69" s="35">
        <v>0</v>
      </c>
      <c r="T69" s="32">
        <f t="shared" si="10"/>
        <v>0</v>
      </c>
      <c r="U69" s="35">
        <v>0</v>
      </c>
      <c r="V69" s="32">
        <f t="shared" si="11"/>
        <v>0</v>
      </c>
      <c r="W69" s="35">
        <v>0</v>
      </c>
      <c r="X69" s="32">
        <f t="shared" si="12"/>
        <v>0</v>
      </c>
      <c r="Y69" s="35">
        <v>0</v>
      </c>
      <c r="Z69" s="32">
        <f t="shared" si="13"/>
        <v>0</v>
      </c>
      <c r="AA69" s="35">
        <v>0</v>
      </c>
      <c r="AB69" s="32">
        <f t="shared" si="14"/>
        <v>0</v>
      </c>
      <c r="AC69" s="32">
        <f t="shared" si="15"/>
        <v>0</v>
      </c>
      <c r="AD69" s="35">
        <v>0</v>
      </c>
      <c r="AE69" s="32">
        <f t="shared" si="16"/>
        <v>0</v>
      </c>
      <c r="AF69" s="35">
        <v>0</v>
      </c>
      <c r="AG69" s="32">
        <f t="shared" si="17"/>
        <v>0</v>
      </c>
      <c r="AH69" s="42"/>
      <c r="AI69" s="42"/>
    </row>
    <row r="70" spans="1:35" x14ac:dyDescent="0.25">
      <c r="A70" s="93">
        <v>57</v>
      </c>
      <c r="B70" s="94" t="s">
        <v>92</v>
      </c>
      <c r="C70" s="34">
        <v>1</v>
      </c>
      <c r="D70" s="35">
        <v>1</v>
      </c>
      <c r="E70" s="32">
        <f t="shared" si="2"/>
        <v>100</v>
      </c>
      <c r="F70" s="35">
        <v>1</v>
      </c>
      <c r="G70" s="32">
        <f t="shared" si="3"/>
        <v>100</v>
      </c>
      <c r="H70" s="106">
        <f t="shared" si="0"/>
        <v>1</v>
      </c>
      <c r="I70" s="32">
        <f t="shared" si="4"/>
        <v>100</v>
      </c>
      <c r="J70" s="32">
        <f t="shared" si="5"/>
        <v>100</v>
      </c>
      <c r="K70" s="35">
        <v>0</v>
      </c>
      <c r="L70" s="32">
        <f t="shared" si="6"/>
        <v>0</v>
      </c>
      <c r="M70" s="35">
        <v>1</v>
      </c>
      <c r="N70" s="32">
        <f t="shared" si="7"/>
        <v>100</v>
      </c>
      <c r="O70" s="35">
        <f t="shared" si="21"/>
        <v>0</v>
      </c>
      <c r="P70" s="32">
        <f t="shared" si="8"/>
        <v>0</v>
      </c>
      <c r="Q70" s="35">
        <v>0</v>
      </c>
      <c r="R70" s="32">
        <f t="shared" si="9"/>
        <v>0</v>
      </c>
      <c r="S70" s="35">
        <v>0</v>
      </c>
      <c r="T70" s="32">
        <f t="shared" si="10"/>
        <v>0</v>
      </c>
      <c r="U70" s="35">
        <v>1</v>
      </c>
      <c r="V70" s="32">
        <f t="shared" si="11"/>
        <v>100</v>
      </c>
      <c r="W70" s="35">
        <v>0</v>
      </c>
      <c r="X70" s="32">
        <f t="shared" si="12"/>
        <v>0</v>
      </c>
      <c r="Y70" s="35">
        <v>0</v>
      </c>
      <c r="Z70" s="32">
        <f t="shared" si="13"/>
        <v>0</v>
      </c>
      <c r="AA70" s="35">
        <v>2</v>
      </c>
      <c r="AB70" s="32">
        <f t="shared" si="14"/>
        <v>200</v>
      </c>
      <c r="AC70" s="32">
        <f t="shared" si="15"/>
        <v>0</v>
      </c>
      <c r="AD70" s="35">
        <v>0</v>
      </c>
      <c r="AE70" s="32">
        <f t="shared" si="16"/>
        <v>0</v>
      </c>
      <c r="AF70" s="35">
        <v>0</v>
      </c>
      <c r="AG70" s="32">
        <f t="shared" si="17"/>
        <v>0</v>
      </c>
      <c r="AH70" s="42"/>
      <c r="AI70" s="42"/>
    </row>
    <row r="71" spans="1:35" x14ac:dyDescent="0.25">
      <c r="A71" s="93">
        <v>58</v>
      </c>
      <c r="B71" s="94" t="s">
        <v>93</v>
      </c>
      <c r="C71" s="34">
        <v>1229</v>
      </c>
      <c r="D71" s="35">
        <v>1136</v>
      </c>
      <c r="E71" s="32">
        <f t="shared" si="2"/>
        <v>92.432872253864929</v>
      </c>
      <c r="F71" s="35">
        <v>799</v>
      </c>
      <c r="G71" s="32">
        <f t="shared" si="3"/>
        <v>70.33450704225352</v>
      </c>
      <c r="H71" s="106">
        <f t="shared" si="0"/>
        <v>914</v>
      </c>
      <c r="I71" s="32">
        <f t="shared" si="4"/>
        <v>80.457746478873233</v>
      </c>
      <c r="J71" s="32">
        <f t="shared" si="5"/>
        <v>74.369406021155413</v>
      </c>
      <c r="K71" s="35">
        <v>346</v>
      </c>
      <c r="L71" s="32">
        <f t="shared" si="6"/>
        <v>30.457746478873236</v>
      </c>
      <c r="M71" s="35">
        <v>568</v>
      </c>
      <c r="N71" s="32">
        <f t="shared" si="7"/>
        <v>50</v>
      </c>
      <c r="O71" s="35">
        <f t="shared" si="21"/>
        <v>222</v>
      </c>
      <c r="P71" s="32">
        <f t="shared" si="8"/>
        <v>19.54225352112676</v>
      </c>
      <c r="Q71" s="35">
        <v>12</v>
      </c>
      <c r="R71" s="32">
        <f t="shared" si="9"/>
        <v>5.4054054054054053</v>
      </c>
      <c r="S71" s="35">
        <v>131</v>
      </c>
      <c r="T71" s="32">
        <f t="shared" si="10"/>
        <v>11.53169014084507</v>
      </c>
      <c r="U71" s="35">
        <v>142</v>
      </c>
      <c r="V71" s="32">
        <f t="shared" si="11"/>
        <v>12.5</v>
      </c>
      <c r="W71" s="35">
        <v>11</v>
      </c>
      <c r="X71" s="32">
        <f t="shared" si="12"/>
        <v>0.96830985915492951</v>
      </c>
      <c r="Y71" s="35">
        <v>148</v>
      </c>
      <c r="Z71" s="32">
        <f t="shared" si="13"/>
        <v>13.028169014084506</v>
      </c>
      <c r="AA71" s="35">
        <v>1</v>
      </c>
      <c r="AB71" s="32">
        <f t="shared" si="14"/>
        <v>8.8028169014084515E-2</v>
      </c>
      <c r="AC71" s="32">
        <f t="shared" si="15"/>
        <v>0.67567567567567566</v>
      </c>
      <c r="AD71" s="35">
        <v>120</v>
      </c>
      <c r="AE71" s="32">
        <f t="shared" si="16"/>
        <v>10.56338028169014</v>
      </c>
      <c r="AF71" s="35">
        <v>0</v>
      </c>
      <c r="AG71" s="32">
        <f t="shared" si="17"/>
        <v>0</v>
      </c>
      <c r="AH71" s="42"/>
      <c r="AI71" s="42"/>
    </row>
    <row r="72" spans="1:35" s="9" customFormat="1" x14ac:dyDescent="0.25">
      <c r="A72" s="91" t="s">
        <v>94</v>
      </c>
      <c r="B72" s="98" t="s">
        <v>95</v>
      </c>
      <c r="C72" s="10">
        <f>SUM(C73:C78)</f>
        <v>1475.45</v>
      </c>
      <c r="D72" s="10">
        <f>SUM(D73:D78)</f>
        <v>1417</v>
      </c>
      <c r="E72" s="43">
        <f t="shared" si="2"/>
        <v>96.038496729811243</v>
      </c>
      <c r="F72" s="10">
        <f>SUM(F73:F78)</f>
        <v>1120</v>
      </c>
      <c r="G72" s="43">
        <f t="shared" si="3"/>
        <v>79.040225829216666</v>
      </c>
      <c r="H72" s="61">
        <f>SUM(H73:H78)</f>
        <v>1100</v>
      </c>
      <c r="I72" s="43">
        <f>IF(D72=0,0,H72/D72*100)</f>
        <v>77.628793225123502</v>
      </c>
      <c r="J72" s="43">
        <f>IF(C72=0,0,H72/C72*100)</f>
        <v>74.553526042902163</v>
      </c>
      <c r="K72" s="10">
        <f>SUM(K73:K78)</f>
        <v>454</v>
      </c>
      <c r="L72" s="43">
        <f t="shared" si="6"/>
        <v>32.039520112914609</v>
      </c>
      <c r="M72" s="10">
        <f>SUM(M73:M78)</f>
        <v>646</v>
      </c>
      <c r="N72" s="43">
        <f>IF(D72=0,0,M72/D72*100)</f>
        <v>45.589273112208893</v>
      </c>
      <c r="O72" s="10">
        <f>SUM(O73:O78)</f>
        <v>317</v>
      </c>
      <c r="P72" s="43">
        <f>IF(D72=0,0,O72/D72*100)</f>
        <v>22.371206774876502</v>
      </c>
      <c r="Q72" s="10">
        <f>SUM(Q73:Q78)</f>
        <v>11</v>
      </c>
      <c r="R72" s="43">
        <f t="shared" si="9"/>
        <v>3.4700315457413247</v>
      </c>
      <c r="S72" s="10">
        <f>SUM(S73:S78)</f>
        <v>144</v>
      </c>
      <c r="T72" s="43">
        <f>IF(D72=0,0,S72/D72*100)</f>
        <v>10.162314749470713</v>
      </c>
      <c r="U72" s="10">
        <f>SUM(U73:U78)</f>
        <v>164</v>
      </c>
      <c r="V72" s="43">
        <f t="shared" si="11"/>
        <v>11.573747353563867</v>
      </c>
      <c r="W72" s="10">
        <f>SUM(W73:W78)</f>
        <v>59</v>
      </c>
      <c r="X72" s="43">
        <f>IF(D72=0,0,W72/D72*100)</f>
        <v>4.1637261820748064</v>
      </c>
      <c r="Y72" s="10">
        <f>SUM(Y73:Y78)</f>
        <v>226</v>
      </c>
      <c r="Z72" s="43">
        <f>IF(D72=0,0,Y72/D72*100)</f>
        <v>15.949188426252647</v>
      </c>
      <c r="AA72" s="10">
        <f>SUM(AA73:AA78)</f>
        <v>8</v>
      </c>
      <c r="AB72" s="43">
        <f>IF(D72=0,0,AA72/D72*100)</f>
        <v>0.56457304163726185</v>
      </c>
      <c r="AC72" s="43">
        <f>IF(Y72=0,0,AA72/Y72*100)</f>
        <v>3.5398230088495577</v>
      </c>
      <c r="AD72" s="10">
        <f>SUM(AD73:AD78)</f>
        <v>210</v>
      </c>
      <c r="AE72" s="43">
        <f t="shared" si="16"/>
        <v>14.820042342978123</v>
      </c>
      <c r="AF72" s="10">
        <f>SUM(AF73:AF78)</f>
        <v>0</v>
      </c>
      <c r="AG72" s="43">
        <f>IF(D72=0,0,AF72/D72*100)</f>
        <v>0</v>
      </c>
      <c r="AH72" s="46"/>
      <c r="AI72" s="46"/>
    </row>
    <row r="73" spans="1:35" x14ac:dyDescent="0.25">
      <c r="A73" s="93">
        <v>59</v>
      </c>
      <c r="B73" s="96" t="s">
        <v>96</v>
      </c>
      <c r="C73" s="34">
        <v>180</v>
      </c>
      <c r="D73" s="35">
        <v>188</v>
      </c>
      <c r="E73" s="32">
        <f t="shared" si="2"/>
        <v>104.44444444444446</v>
      </c>
      <c r="F73" s="35">
        <v>142</v>
      </c>
      <c r="G73" s="32">
        <f t="shared" si="3"/>
        <v>75.531914893617028</v>
      </c>
      <c r="H73" s="106">
        <f t="shared" si="0"/>
        <v>147</v>
      </c>
      <c r="I73" s="32">
        <f t="shared" si="4"/>
        <v>78.191489361702125</v>
      </c>
      <c r="J73" s="32">
        <f t="shared" si="5"/>
        <v>81.666666666666671</v>
      </c>
      <c r="K73" s="35">
        <v>33</v>
      </c>
      <c r="L73" s="32">
        <f t="shared" si="6"/>
        <v>17.553191489361701</v>
      </c>
      <c r="M73" s="35">
        <v>114</v>
      </c>
      <c r="N73" s="32">
        <f t="shared" si="7"/>
        <v>60.638297872340431</v>
      </c>
      <c r="O73" s="35">
        <f t="shared" ref="O73:O78" si="22">D73-H73</f>
        <v>41</v>
      </c>
      <c r="P73" s="32">
        <f t="shared" si="8"/>
        <v>21.808510638297875</v>
      </c>
      <c r="Q73" s="35">
        <v>1</v>
      </c>
      <c r="R73" s="32">
        <f t="shared" si="9"/>
        <v>2.4390243902439024</v>
      </c>
      <c r="S73" s="35">
        <v>19</v>
      </c>
      <c r="T73" s="32">
        <f t="shared" si="10"/>
        <v>10.106382978723403</v>
      </c>
      <c r="U73" s="35">
        <v>21</v>
      </c>
      <c r="V73" s="32">
        <f t="shared" si="11"/>
        <v>11.170212765957446</v>
      </c>
      <c r="W73" s="35">
        <v>1</v>
      </c>
      <c r="X73" s="32">
        <f t="shared" si="12"/>
        <v>0.53191489361702127</v>
      </c>
      <c r="Y73" s="35">
        <v>33</v>
      </c>
      <c r="Z73" s="32">
        <f t="shared" si="13"/>
        <v>17.553191489361701</v>
      </c>
      <c r="AA73" s="35">
        <v>0</v>
      </c>
      <c r="AB73" s="32">
        <f t="shared" si="14"/>
        <v>0</v>
      </c>
      <c r="AC73" s="32">
        <f t="shared" si="15"/>
        <v>0</v>
      </c>
      <c r="AD73" s="35">
        <v>29</v>
      </c>
      <c r="AE73" s="32">
        <f t="shared" si="16"/>
        <v>15.425531914893616</v>
      </c>
      <c r="AF73" s="35">
        <v>0</v>
      </c>
      <c r="AG73" s="32">
        <f t="shared" si="17"/>
        <v>0</v>
      </c>
      <c r="AH73" s="42"/>
      <c r="AI73" s="42"/>
    </row>
    <row r="74" spans="1:35" x14ac:dyDescent="0.25">
      <c r="A74" s="93">
        <v>60</v>
      </c>
      <c r="B74" s="96" t="s">
        <v>97</v>
      </c>
      <c r="C74" s="34">
        <v>353.25</v>
      </c>
      <c r="D74" s="35">
        <v>325</v>
      </c>
      <c r="E74" s="32">
        <f t="shared" si="2"/>
        <v>92.002830856334043</v>
      </c>
      <c r="F74" s="35">
        <v>252</v>
      </c>
      <c r="G74" s="32">
        <f t="shared" si="3"/>
        <v>77.538461538461533</v>
      </c>
      <c r="H74" s="106">
        <f t="shared" si="0"/>
        <v>243</v>
      </c>
      <c r="I74" s="32">
        <f t="shared" si="4"/>
        <v>74.769230769230759</v>
      </c>
      <c r="J74" s="32">
        <f t="shared" si="5"/>
        <v>68.789808917197448</v>
      </c>
      <c r="K74" s="35">
        <v>121</v>
      </c>
      <c r="L74" s="32">
        <f t="shared" si="6"/>
        <v>37.230769230769226</v>
      </c>
      <c r="M74" s="35">
        <v>122</v>
      </c>
      <c r="N74" s="32">
        <f t="shared" si="7"/>
        <v>37.53846153846154</v>
      </c>
      <c r="O74" s="35">
        <f t="shared" si="22"/>
        <v>82</v>
      </c>
      <c r="P74" s="32">
        <f t="shared" si="8"/>
        <v>25.23076923076923</v>
      </c>
      <c r="Q74" s="35">
        <v>1</v>
      </c>
      <c r="R74" s="32">
        <f t="shared" si="9"/>
        <v>1.2195121951219512</v>
      </c>
      <c r="S74" s="35">
        <v>39</v>
      </c>
      <c r="T74" s="32">
        <f t="shared" si="10"/>
        <v>12</v>
      </c>
      <c r="U74" s="35">
        <v>48</v>
      </c>
      <c r="V74" s="32">
        <f t="shared" si="11"/>
        <v>14.76923076923077</v>
      </c>
      <c r="W74" s="35">
        <v>9</v>
      </c>
      <c r="X74" s="32">
        <f t="shared" si="12"/>
        <v>2.7692307692307692</v>
      </c>
      <c r="Y74" s="35">
        <v>52</v>
      </c>
      <c r="Z74" s="32">
        <f t="shared" si="13"/>
        <v>16</v>
      </c>
      <c r="AA74" s="35">
        <v>0</v>
      </c>
      <c r="AB74" s="32">
        <f t="shared" si="14"/>
        <v>0</v>
      </c>
      <c r="AC74" s="32">
        <f t="shared" si="15"/>
        <v>0</v>
      </c>
      <c r="AD74" s="35">
        <v>51</v>
      </c>
      <c r="AE74" s="32">
        <f t="shared" si="16"/>
        <v>15.692307692307692</v>
      </c>
      <c r="AF74" s="35">
        <v>0</v>
      </c>
      <c r="AG74" s="32">
        <f t="shared" si="17"/>
        <v>0</v>
      </c>
      <c r="AH74" s="42"/>
      <c r="AI74" s="42"/>
    </row>
    <row r="75" spans="1:35" x14ac:dyDescent="0.25">
      <c r="A75" s="93">
        <v>61</v>
      </c>
      <c r="B75" s="96" t="s">
        <v>98</v>
      </c>
      <c r="C75" s="34">
        <v>554</v>
      </c>
      <c r="D75" s="35">
        <v>536</v>
      </c>
      <c r="E75" s="32">
        <f t="shared" si="2"/>
        <v>96.750902527075809</v>
      </c>
      <c r="F75" s="35">
        <v>436</v>
      </c>
      <c r="G75" s="32">
        <f t="shared" si="3"/>
        <v>81.343283582089555</v>
      </c>
      <c r="H75" s="106">
        <f t="shared" si="0"/>
        <v>404</v>
      </c>
      <c r="I75" s="32">
        <f t="shared" si="4"/>
        <v>75.373134328358205</v>
      </c>
      <c r="J75" s="32">
        <f t="shared" si="5"/>
        <v>72.924187725631768</v>
      </c>
      <c r="K75" s="35">
        <v>154</v>
      </c>
      <c r="L75" s="32">
        <f t="shared" si="6"/>
        <v>28.731343283582088</v>
      </c>
      <c r="M75" s="35">
        <v>250</v>
      </c>
      <c r="N75" s="32">
        <f t="shared" si="7"/>
        <v>46.64179104477612</v>
      </c>
      <c r="O75" s="35">
        <f t="shared" si="22"/>
        <v>132</v>
      </c>
      <c r="P75" s="32">
        <f t="shared" si="8"/>
        <v>24.626865671641792</v>
      </c>
      <c r="Q75" s="35">
        <v>5</v>
      </c>
      <c r="R75" s="32">
        <f t="shared" si="9"/>
        <v>3.7878787878787881</v>
      </c>
      <c r="S75" s="35">
        <v>51</v>
      </c>
      <c r="T75" s="32">
        <f t="shared" si="10"/>
        <v>9.5149253731343286</v>
      </c>
      <c r="U75" s="35">
        <v>64</v>
      </c>
      <c r="V75" s="32">
        <f t="shared" si="11"/>
        <v>11.940298507462686</v>
      </c>
      <c r="W75" s="35">
        <v>8</v>
      </c>
      <c r="X75" s="32">
        <f t="shared" si="12"/>
        <v>1.4925373134328357</v>
      </c>
      <c r="Y75" s="35">
        <v>78</v>
      </c>
      <c r="Z75" s="32">
        <f t="shared" si="13"/>
        <v>14.55223880597015</v>
      </c>
      <c r="AA75" s="35">
        <v>6</v>
      </c>
      <c r="AB75" s="32">
        <f t="shared" si="14"/>
        <v>1.1194029850746268</v>
      </c>
      <c r="AC75" s="32">
        <f t="shared" si="15"/>
        <v>7.6923076923076925</v>
      </c>
      <c r="AD75" s="35">
        <v>73</v>
      </c>
      <c r="AE75" s="32">
        <f t="shared" si="16"/>
        <v>13.619402985074627</v>
      </c>
      <c r="AF75" s="35">
        <v>0</v>
      </c>
      <c r="AG75" s="32">
        <f t="shared" si="17"/>
        <v>0</v>
      </c>
      <c r="AH75" s="42"/>
      <c r="AI75" s="42"/>
    </row>
    <row r="76" spans="1:35" x14ac:dyDescent="0.25">
      <c r="A76" s="93">
        <v>62</v>
      </c>
      <c r="B76" s="96" t="s">
        <v>99</v>
      </c>
      <c r="C76" s="34">
        <v>303</v>
      </c>
      <c r="D76" s="35">
        <v>299</v>
      </c>
      <c r="E76" s="32">
        <f t="shared" si="2"/>
        <v>98.679867986798669</v>
      </c>
      <c r="F76" s="35">
        <v>246</v>
      </c>
      <c r="G76" s="32">
        <f t="shared" si="3"/>
        <v>82.274247491638803</v>
      </c>
      <c r="H76" s="106">
        <f t="shared" si="0"/>
        <v>258</v>
      </c>
      <c r="I76" s="32">
        <f t="shared" si="4"/>
        <v>86.287625418060202</v>
      </c>
      <c r="J76" s="32">
        <f t="shared" si="5"/>
        <v>85.148514851485146</v>
      </c>
      <c r="K76" s="35">
        <v>123</v>
      </c>
      <c r="L76" s="32">
        <f t="shared" si="6"/>
        <v>41.137123745819402</v>
      </c>
      <c r="M76" s="35">
        <v>135</v>
      </c>
      <c r="N76" s="32">
        <f t="shared" si="7"/>
        <v>45.1505016722408</v>
      </c>
      <c r="O76" s="35">
        <f t="shared" si="22"/>
        <v>41</v>
      </c>
      <c r="P76" s="32">
        <f t="shared" si="8"/>
        <v>13.712374581939798</v>
      </c>
      <c r="Q76" s="35">
        <v>4</v>
      </c>
      <c r="R76" s="32">
        <f t="shared" si="9"/>
        <v>9.7560975609756095</v>
      </c>
      <c r="S76" s="35">
        <v>29</v>
      </c>
      <c r="T76" s="32">
        <f t="shared" si="10"/>
        <v>9.6989966555183944</v>
      </c>
      <c r="U76" s="35">
        <v>20</v>
      </c>
      <c r="V76" s="32">
        <f t="shared" si="11"/>
        <v>6.6889632107023411</v>
      </c>
      <c r="W76" s="35">
        <v>40</v>
      </c>
      <c r="X76" s="32">
        <f t="shared" si="12"/>
        <v>13.377926421404682</v>
      </c>
      <c r="Y76" s="35">
        <v>41</v>
      </c>
      <c r="Z76" s="32">
        <f t="shared" si="13"/>
        <v>13.712374581939798</v>
      </c>
      <c r="AA76" s="35">
        <v>2</v>
      </c>
      <c r="AB76" s="32">
        <f t="shared" si="14"/>
        <v>0.66889632107023411</v>
      </c>
      <c r="AC76" s="32">
        <f t="shared" si="15"/>
        <v>4.8780487804878048</v>
      </c>
      <c r="AD76" s="35">
        <v>45</v>
      </c>
      <c r="AE76" s="32">
        <f t="shared" si="16"/>
        <v>15.050167224080269</v>
      </c>
      <c r="AF76" s="35">
        <v>0</v>
      </c>
      <c r="AG76" s="32">
        <f t="shared" si="17"/>
        <v>0</v>
      </c>
      <c r="AH76" s="42"/>
      <c r="AI76" s="42"/>
    </row>
    <row r="77" spans="1:35" x14ac:dyDescent="0.25">
      <c r="A77" s="93">
        <v>63</v>
      </c>
      <c r="B77" s="96" t="s">
        <v>100</v>
      </c>
      <c r="C77" s="34">
        <v>27</v>
      </c>
      <c r="D77" s="35">
        <v>22</v>
      </c>
      <c r="E77" s="32">
        <f t="shared" si="2"/>
        <v>81.481481481481481</v>
      </c>
      <c r="F77" s="35">
        <v>14</v>
      </c>
      <c r="G77" s="32">
        <f t="shared" si="3"/>
        <v>63.636363636363633</v>
      </c>
      <c r="H77" s="106">
        <f t="shared" si="0"/>
        <v>19</v>
      </c>
      <c r="I77" s="32">
        <f t="shared" si="4"/>
        <v>86.36363636363636</v>
      </c>
      <c r="J77" s="32">
        <f t="shared" si="5"/>
        <v>70.370370370370367</v>
      </c>
      <c r="K77" s="35">
        <v>12</v>
      </c>
      <c r="L77" s="32">
        <f t="shared" si="6"/>
        <v>54.54545454545454</v>
      </c>
      <c r="M77" s="35">
        <v>7</v>
      </c>
      <c r="N77" s="32">
        <f t="shared" si="7"/>
        <v>31.818181818181817</v>
      </c>
      <c r="O77" s="35">
        <f t="shared" si="22"/>
        <v>3</v>
      </c>
      <c r="P77" s="32">
        <f t="shared" si="8"/>
        <v>13.636363636363635</v>
      </c>
      <c r="Q77" s="35">
        <v>0</v>
      </c>
      <c r="R77" s="32">
        <f t="shared" si="9"/>
        <v>0</v>
      </c>
      <c r="S77" s="35">
        <v>1</v>
      </c>
      <c r="T77" s="32">
        <f t="shared" si="10"/>
        <v>4.5454545454545459</v>
      </c>
      <c r="U77" s="35">
        <v>5</v>
      </c>
      <c r="V77" s="32">
        <f t="shared" si="11"/>
        <v>22.727272727272727</v>
      </c>
      <c r="W77" s="35">
        <v>1</v>
      </c>
      <c r="X77" s="32">
        <f t="shared" si="12"/>
        <v>4.5454545454545459</v>
      </c>
      <c r="Y77" s="35">
        <v>11</v>
      </c>
      <c r="Z77" s="32">
        <f t="shared" si="13"/>
        <v>50</v>
      </c>
      <c r="AA77" s="35">
        <v>0</v>
      </c>
      <c r="AB77" s="32">
        <f t="shared" si="14"/>
        <v>0</v>
      </c>
      <c r="AC77" s="32">
        <f t="shared" si="15"/>
        <v>0</v>
      </c>
      <c r="AD77" s="35">
        <v>4</v>
      </c>
      <c r="AE77" s="32">
        <f t="shared" si="16"/>
        <v>18.181818181818183</v>
      </c>
      <c r="AF77" s="35">
        <v>0</v>
      </c>
      <c r="AG77" s="32">
        <f t="shared" si="17"/>
        <v>0</v>
      </c>
      <c r="AH77" s="42"/>
      <c r="AI77" s="42"/>
    </row>
    <row r="78" spans="1:35" x14ac:dyDescent="0.25">
      <c r="A78" s="93">
        <v>64</v>
      </c>
      <c r="B78" s="96" t="s">
        <v>101</v>
      </c>
      <c r="C78" s="34">
        <v>58.2</v>
      </c>
      <c r="D78" s="35">
        <v>47</v>
      </c>
      <c r="E78" s="32">
        <f t="shared" si="2"/>
        <v>80.756013745704465</v>
      </c>
      <c r="F78" s="35">
        <v>30</v>
      </c>
      <c r="G78" s="32">
        <f t="shared" si="3"/>
        <v>63.829787234042556</v>
      </c>
      <c r="H78" s="106">
        <f t="shared" si="0"/>
        <v>29</v>
      </c>
      <c r="I78" s="32">
        <f t="shared" si="4"/>
        <v>61.702127659574465</v>
      </c>
      <c r="J78" s="32">
        <f t="shared" si="5"/>
        <v>49.828178694158069</v>
      </c>
      <c r="K78" s="35">
        <v>11</v>
      </c>
      <c r="L78" s="32">
        <f t="shared" si="6"/>
        <v>23.404255319148938</v>
      </c>
      <c r="M78" s="35">
        <v>18</v>
      </c>
      <c r="N78" s="32">
        <f t="shared" si="7"/>
        <v>38.297872340425535</v>
      </c>
      <c r="O78" s="35">
        <f t="shared" si="22"/>
        <v>18</v>
      </c>
      <c r="P78" s="32">
        <f t="shared" si="8"/>
        <v>38.297872340425535</v>
      </c>
      <c r="Q78" s="35">
        <v>0</v>
      </c>
      <c r="R78" s="32">
        <f t="shared" si="9"/>
        <v>0</v>
      </c>
      <c r="S78" s="35">
        <v>5</v>
      </c>
      <c r="T78" s="32">
        <f t="shared" si="10"/>
        <v>10.638297872340425</v>
      </c>
      <c r="U78" s="35">
        <v>6</v>
      </c>
      <c r="V78" s="32">
        <f t="shared" si="11"/>
        <v>12.76595744680851</v>
      </c>
      <c r="W78" s="35">
        <v>0</v>
      </c>
      <c r="X78" s="32">
        <f t="shared" si="12"/>
        <v>0</v>
      </c>
      <c r="Y78" s="35">
        <v>11</v>
      </c>
      <c r="Z78" s="32">
        <f t="shared" si="13"/>
        <v>23.404255319148938</v>
      </c>
      <c r="AA78" s="35">
        <v>0</v>
      </c>
      <c r="AB78" s="32">
        <f t="shared" si="14"/>
        <v>0</v>
      </c>
      <c r="AC78" s="32">
        <f t="shared" si="15"/>
        <v>0</v>
      </c>
      <c r="AD78" s="35">
        <v>8</v>
      </c>
      <c r="AE78" s="32">
        <f t="shared" si="16"/>
        <v>17.021276595744681</v>
      </c>
      <c r="AF78" s="35">
        <v>0</v>
      </c>
      <c r="AG78" s="32">
        <f t="shared" si="17"/>
        <v>0</v>
      </c>
      <c r="AH78" s="42"/>
      <c r="AI78" s="42"/>
    </row>
    <row r="79" spans="1:35" s="9" customFormat="1" x14ac:dyDescent="0.25">
      <c r="A79" s="91" t="s">
        <v>102</v>
      </c>
      <c r="B79" s="98" t="s">
        <v>103</v>
      </c>
      <c r="C79" s="10">
        <f>SUM(C80:C89)</f>
        <v>3482</v>
      </c>
      <c r="D79" s="10">
        <f>SUM(D80:D89)</f>
        <v>3279</v>
      </c>
      <c r="E79" s="43">
        <f>IF(C79=0,0,D79/C79*100)</f>
        <v>94.170017231476166</v>
      </c>
      <c r="F79" s="10">
        <f>SUM(F80:F89)</f>
        <v>2433</v>
      </c>
      <c r="G79" s="43">
        <f>IF(D79=0,0,F79/D79*100)</f>
        <v>74.199451052150039</v>
      </c>
      <c r="H79" s="61">
        <f>SUM(H80:H89)</f>
        <v>2340</v>
      </c>
      <c r="I79" s="43">
        <f>IF(D79=0,0,H79/D79*100)</f>
        <v>71.363220494053067</v>
      </c>
      <c r="J79" s="43">
        <f>IF(C79=0,0,H79/C79*100)</f>
        <v>67.2027570361861</v>
      </c>
      <c r="K79" s="10">
        <f>SUM(K80:K89)</f>
        <v>863</v>
      </c>
      <c r="L79" s="43">
        <f t="shared" si="6"/>
        <v>26.318999695028971</v>
      </c>
      <c r="M79" s="10">
        <f>SUM(M80:M89)</f>
        <v>1477</v>
      </c>
      <c r="N79" s="43">
        <f>IF(D79=0,0,M79/D79*100)</f>
        <v>45.044220799024096</v>
      </c>
      <c r="O79" s="10">
        <f>SUM(O80:O89)</f>
        <v>939</v>
      </c>
      <c r="P79" s="43">
        <f>IF(D79=0,0,O79/D79*100)</f>
        <v>28.636779505946937</v>
      </c>
      <c r="Q79" s="10">
        <f>SUM(Q80:Q89)</f>
        <v>21</v>
      </c>
      <c r="R79" s="43">
        <f t="shared" si="9"/>
        <v>2.2364217252396164</v>
      </c>
      <c r="S79" s="10">
        <f>SUM(S80:S89)</f>
        <v>345</v>
      </c>
      <c r="T79" s="43">
        <f>IF(D79=0,0,S79/D79*100)</f>
        <v>10.521500457456542</v>
      </c>
      <c r="U79" s="10">
        <f>SUM(U80:U89)</f>
        <v>366</v>
      </c>
      <c r="V79" s="43">
        <f t="shared" si="11"/>
        <v>11.161939615736504</v>
      </c>
      <c r="W79" s="10">
        <f>SUM(W80:W89)</f>
        <v>91</v>
      </c>
      <c r="X79" s="43">
        <f>IF(D79=0,0,W79/D79*100)</f>
        <v>2.775236352546508</v>
      </c>
      <c r="Y79" s="10">
        <f>SUM(Y80:Y89)</f>
        <v>610</v>
      </c>
      <c r="Z79" s="43">
        <f>IF(D79=0,0,Y79/D79*100)</f>
        <v>18.603232692894174</v>
      </c>
      <c r="AA79" s="10">
        <f>SUM(AA80:AA89)</f>
        <v>8</v>
      </c>
      <c r="AB79" s="43">
        <f>IF(D79=0,0,AA79/D79*100)</f>
        <v>0.24397682220189082</v>
      </c>
      <c r="AC79" s="43">
        <f>IF(Y79=0,0,AA79/Y79*100)</f>
        <v>1.3114754098360655</v>
      </c>
      <c r="AD79" s="10">
        <f>SUM(AD80:AD89)</f>
        <v>667</v>
      </c>
      <c r="AE79" s="43">
        <f t="shared" si="16"/>
        <v>20.341567551082647</v>
      </c>
      <c r="AF79" s="10">
        <f>SUM(AF80:AF89)</f>
        <v>3</v>
      </c>
      <c r="AG79" s="43">
        <f>IF(D79=0,0,AF79/D79*100)</f>
        <v>9.1491308325709064E-2</v>
      </c>
      <c r="AH79" s="46"/>
      <c r="AI79" s="46"/>
    </row>
    <row r="80" spans="1:35" x14ac:dyDescent="0.25">
      <c r="A80" s="93">
        <v>65</v>
      </c>
      <c r="B80" s="96" t="s">
        <v>104</v>
      </c>
      <c r="C80" s="34">
        <v>12</v>
      </c>
      <c r="D80" s="35">
        <v>12</v>
      </c>
      <c r="E80" s="32">
        <f t="shared" ref="E80:E101" si="23">IF(C80=0,0,D80/C80*100)</f>
        <v>100</v>
      </c>
      <c r="F80" s="35">
        <v>11</v>
      </c>
      <c r="G80" s="32">
        <f t="shared" ref="G80:G101" si="24">IF(D80=0,0,F80/D80*100)</f>
        <v>91.666666666666657</v>
      </c>
      <c r="H80" s="106">
        <f t="shared" ref="H80:H89" si="25">K80+M80</f>
        <v>9</v>
      </c>
      <c r="I80" s="32">
        <f t="shared" ref="I80:I101" si="26">IF(D80=0,0,H80/D80*100)</f>
        <v>75</v>
      </c>
      <c r="J80" s="32">
        <f t="shared" ref="J80:J101" si="27">IF(C80=0,0,H80/C80*100)</f>
        <v>75</v>
      </c>
      <c r="K80" s="35">
        <v>1</v>
      </c>
      <c r="L80" s="32">
        <f t="shared" ref="L80:L101" si="28">IF(D80=0,0,K80/D80*100)</f>
        <v>8.3333333333333321</v>
      </c>
      <c r="M80" s="35">
        <v>8</v>
      </c>
      <c r="N80" s="32">
        <f t="shared" ref="N80:N101" si="29">IF(D80=0,0,M80/D80*100)</f>
        <v>66.666666666666657</v>
      </c>
      <c r="O80" s="35">
        <f t="shared" ref="O80:O89" si="30">D80-H80</f>
        <v>3</v>
      </c>
      <c r="P80" s="32">
        <f t="shared" ref="P80:P101" si="31">IF(D80=0,0,O80/D80*100)</f>
        <v>25</v>
      </c>
      <c r="Q80" s="35">
        <v>0</v>
      </c>
      <c r="R80" s="32">
        <f t="shared" ref="R80:R101" si="32">IF(O80=0,0,Q80/O80*100)</f>
        <v>0</v>
      </c>
      <c r="S80" s="35">
        <v>0</v>
      </c>
      <c r="T80" s="32">
        <f t="shared" ref="T80:T101" si="33">IF(D80=0,0,S80/D80*100)</f>
        <v>0</v>
      </c>
      <c r="U80" s="35">
        <v>1</v>
      </c>
      <c r="V80" s="32">
        <f t="shared" ref="V80:V101" si="34">IF(D80=0,0,U80/D80*100)</f>
        <v>8.3333333333333321</v>
      </c>
      <c r="W80" s="35">
        <v>0</v>
      </c>
      <c r="X80" s="32">
        <f t="shared" ref="X80:X101" si="35">IF(D80=0,0,W80/D80*100)</f>
        <v>0</v>
      </c>
      <c r="Y80" s="35">
        <v>0</v>
      </c>
      <c r="Z80" s="32">
        <f t="shared" ref="Z80:Z101" si="36">IF(D80=0,0,Y80/D80*100)</f>
        <v>0</v>
      </c>
      <c r="AA80" s="35">
        <v>0</v>
      </c>
      <c r="AB80" s="32">
        <f t="shared" ref="AB80:AB101" si="37">IF(D80=0,0,AA80/D80*100)</f>
        <v>0</v>
      </c>
      <c r="AC80" s="32">
        <f t="shared" ref="AC80:AC101" si="38">IF(Y80=0,0,AA80/Y80*100)</f>
        <v>0</v>
      </c>
      <c r="AD80" s="35">
        <v>1</v>
      </c>
      <c r="AE80" s="32">
        <f t="shared" ref="AE80:AE101" si="39">IF(D80=0,0,AD80/D80*100)</f>
        <v>8.3333333333333321</v>
      </c>
      <c r="AF80" s="35">
        <v>0</v>
      </c>
      <c r="AG80" s="32">
        <f t="shared" ref="AG80:AG101" si="40">IF(D80=0,0,AF80/D80*100)</f>
        <v>0</v>
      </c>
      <c r="AH80" s="42"/>
      <c r="AI80" s="42"/>
    </row>
    <row r="81" spans="1:35" x14ac:dyDescent="0.25">
      <c r="A81" s="93">
        <f>A80+1</f>
        <v>66</v>
      </c>
      <c r="B81" s="96" t="s">
        <v>106</v>
      </c>
      <c r="C81" s="34">
        <v>39</v>
      </c>
      <c r="D81" s="35">
        <v>39</v>
      </c>
      <c r="E81" s="32">
        <f t="shared" si="23"/>
        <v>100</v>
      </c>
      <c r="F81" s="35">
        <v>19</v>
      </c>
      <c r="G81" s="32">
        <f t="shared" si="24"/>
        <v>48.717948717948715</v>
      </c>
      <c r="H81" s="106">
        <f t="shared" si="25"/>
        <v>38</v>
      </c>
      <c r="I81" s="32">
        <f t="shared" si="26"/>
        <v>97.435897435897431</v>
      </c>
      <c r="J81" s="32">
        <f t="shared" si="27"/>
        <v>97.435897435897431</v>
      </c>
      <c r="K81" s="35">
        <v>5</v>
      </c>
      <c r="L81" s="32">
        <f t="shared" si="28"/>
        <v>12.820512820512819</v>
      </c>
      <c r="M81" s="35">
        <v>33</v>
      </c>
      <c r="N81" s="32">
        <f t="shared" si="29"/>
        <v>84.615384615384613</v>
      </c>
      <c r="O81" s="35">
        <f t="shared" si="30"/>
        <v>1</v>
      </c>
      <c r="P81" s="32">
        <f t="shared" si="31"/>
        <v>2.5641025641025639</v>
      </c>
      <c r="Q81" s="35">
        <v>0</v>
      </c>
      <c r="R81" s="32">
        <f t="shared" si="32"/>
        <v>0</v>
      </c>
      <c r="S81" s="35">
        <v>7</v>
      </c>
      <c r="T81" s="32">
        <f t="shared" si="33"/>
        <v>17.948717948717949</v>
      </c>
      <c r="U81" s="35">
        <v>0</v>
      </c>
      <c r="V81" s="32">
        <f t="shared" si="34"/>
        <v>0</v>
      </c>
      <c r="W81" s="35">
        <v>0</v>
      </c>
      <c r="X81" s="32">
        <f t="shared" si="35"/>
        <v>0</v>
      </c>
      <c r="Y81" s="35">
        <v>0</v>
      </c>
      <c r="Z81" s="32">
        <f t="shared" si="36"/>
        <v>0</v>
      </c>
      <c r="AA81" s="35">
        <v>0</v>
      </c>
      <c r="AB81" s="32">
        <f t="shared" si="37"/>
        <v>0</v>
      </c>
      <c r="AC81" s="32">
        <f t="shared" si="38"/>
        <v>0</v>
      </c>
      <c r="AD81" s="35">
        <v>0</v>
      </c>
      <c r="AE81" s="32">
        <f t="shared" si="39"/>
        <v>0</v>
      </c>
      <c r="AF81" s="35">
        <v>0</v>
      </c>
      <c r="AG81" s="32">
        <f t="shared" si="40"/>
        <v>0</v>
      </c>
      <c r="AH81" s="42"/>
      <c r="AI81" s="42"/>
    </row>
    <row r="82" spans="1:35" x14ac:dyDescent="0.25">
      <c r="A82" s="93">
        <f t="shared" ref="A82:A89" si="41">A81+1</f>
        <v>67</v>
      </c>
      <c r="B82" s="96" t="s">
        <v>107</v>
      </c>
      <c r="C82" s="34">
        <v>32</v>
      </c>
      <c r="D82" s="35">
        <v>33</v>
      </c>
      <c r="E82" s="32">
        <f t="shared" si="23"/>
        <v>103.125</v>
      </c>
      <c r="F82" s="35">
        <v>16</v>
      </c>
      <c r="G82" s="32">
        <f t="shared" si="24"/>
        <v>48.484848484848484</v>
      </c>
      <c r="H82" s="106">
        <f t="shared" si="25"/>
        <v>18</v>
      </c>
      <c r="I82" s="32">
        <f t="shared" si="26"/>
        <v>54.54545454545454</v>
      </c>
      <c r="J82" s="32">
        <f t="shared" si="27"/>
        <v>56.25</v>
      </c>
      <c r="K82" s="35">
        <v>3</v>
      </c>
      <c r="L82" s="32">
        <f t="shared" si="28"/>
        <v>9.0909090909090917</v>
      </c>
      <c r="M82" s="35">
        <v>15</v>
      </c>
      <c r="N82" s="32">
        <f t="shared" si="29"/>
        <v>45.454545454545453</v>
      </c>
      <c r="O82" s="35">
        <f t="shared" si="30"/>
        <v>15</v>
      </c>
      <c r="P82" s="32">
        <f t="shared" si="31"/>
        <v>45.454545454545453</v>
      </c>
      <c r="Q82" s="35">
        <v>0</v>
      </c>
      <c r="R82" s="32">
        <f t="shared" si="32"/>
        <v>0</v>
      </c>
      <c r="S82" s="35">
        <v>0</v>
      </c>
      <c r="T82" s="32">
        <f t="shared" si="33"/>
        <v>0</v>
      </c>
      <c r="U82" s="35">
        <v>8</v>
      </c>
      <c r="V82" s="32">
        <f t="shared" si="34"/>
        <v>24.242424242424242</v>
      </c>
      <c r="W82" s="35">
        <v>0</v>
      </c>
      <c r="X82" s="32">
        <f t="shared" si="35"/>
        <v>0</v>
      </c>
      <c r="Y82" s="35">
        <v>8</v>
      </c>
      <c r="Z82" s="32">
        <f t="shared" si="36"/>
        <v>24.242424242424242</v>
      </c>
      <c r="AA82" s="35">
        <v>0</v>
      </c>
      <c r="AB82" s="32">
        <f t="shared" si="37"/>
        <v>0</v>
      </c>
      <c r="AC82" s="32">
        <f t="shared" si="38"/>
        <v>0</v>
      </c>
      <c r="AD82" s="35">
        <v>11</v>
      </c>
      <c r="AE82" s="32">
        <f t="shared" si="39"/>
        <v>33.333333333333329</v>
      </c>
      <c r="AF82" s="35">
        <v>0</v>
      </c>
      <c r="AG82" s="32">
        <f t="shared" si="40"/>
        <v>0</v>
      </c>
      <c r="AH82" s="42"/>
      <c r="AI82" s="42"/>
    </row>
    <row r="83" spans="1:35" x14ac:dyDescent="0.25">
      <c r="A83" s="93">
        <f t="shared" si="41"/>
        <v>68</v>
      </c>
      <c r="B83" s="96" t="s">
        <v>108</v>
      </c>
      <c r="C83" s="34">
        <v>1006</v>
      </c>
      <c r="D83" s="35">
        <v>967</v>
      </c>
      <c r="E83" s="32">
        <f t="shared" si="23"/>
        <v>96.123260437375748</v>
      </c>
      <c r="F83" s="35">
        <v>766</v>
      </c>
      <c r="G83" s="32">
        <f t="shared" si="24"/>
        <v>79.214064115822126</v>
      </c>
      <c r="H83" s="106">
        <f t="shared" si="25"/>
        <v>663</v>
      </c>
      <c r="I83" s="32">
        <f t="shared" si="26"/>
        <v>68.562564632885213</v>
      </c>
      <c r="J83" s="32">
        <f t="shared" si="27"/>
        <v>65.904572564612323</v>
      </c>
      <c r="K83" s="35">
        <v>262</v>
      </c>
      <c r="L83" s="32">
        <f t="shared" si="28"/>
        <v>27.094105480868663</v>
      </c>
      <c r="M83" s="35">
        <v>401</v>
      </c>
      <c r="N83" s="32">
        <f t="shared" si="29"/>
        <v>41.468459152016543</v>
      </c>
      <c r="O83" s="35">
        <f t="shared" si="30"/>
        <v>304</v>
      </c>
      <c r="P83" s="32">
        <f t="shared" si="31"/>
        <v>31.437435367114787</v>
      </c>
      <c r="Q83" s="35">
        <v>1</v>
      </c>
      <c r="R83" s="32">
        <f t="shared" si="32"/>
        <v>0.3289473684210526</v>
      </c>
      <c r="S83" s="35">
        <v>89</v>
      </c>
      <c r="T83" s="32">
        <f t="shared" si="33"/>
        <v>9.2037228541882108</v>
      </c>
      <c r="U83" s="35">
        <v>123</v>
      </c>
      <c r="V83" s="32">
        <f t="shared" si="34"/>
        <v>12.719751809720787</v>
      </c>
      <c r="W83" s="35">
        <v>12</v>
      </c>
      <c r="X83" s="32">
        <f t="shared" si="35"/>
        <v>1.2409513960703205</v>
      </c>
      <c r="Y83" s="35">
        <v>246</v>
      </c>
      <c r="Z83" s="32">
        <f t="shared" si="36"/>
        <v>25.439503619441574</v>
      </c>
      <c r="AA83" s="35">
        <v>3</v>
      </c>
      <c r="AB83" s="32">
        <f t="shared" si="37"/>
        <v>0.31023784901758011</v>
      </c>
      <c r="AC83" s="32">
        <f t="shared" si="38"/>
        <v>1.2195121951219512</v>
      </c>
      <c r="AD83" s="35">
        <v>243</v>
      </c>
      <c r="AE83" s="32">
        <f t="shared" si="39"/>
        <v>25.129265770423991</v>
      </c>
      <c r="AF83" s="35">
        <v>0</v>
      </c>
      <c r="AG83" s="32">
        <f t="shared" si="40"/>
        <v>0</v>
      </c>
      <c r="AH83" s="42"/>
      <c r="AI83" s="42"/>
    </row>
    <row r="84" spans="1:35" x14ac:dyDescent="0.25">
      <c r="A84" s="93">
        <f t="shared" si="41"/>
        <v>69</v>
      </c>
      <c r="B84" s="96" t="s">
        <v>110</v>
      </c>
      <c r="C84" s="34">
        <v>366</v>
      </c>
      <c r="D84" s="35">
        <v>353</v>
      </c>
      <c r="E84" s="32">
        <f t="shared" si="23"/>
        <v>96.448087431693992</v>
      </c>
      <c r="F84" s="35">
        <v>264</v>
      </c>
      <c r="G84" s="32">
        <f t="shared" si="24"/>
        <v>74.787535410764875</v>
      </c>
      <c r="H84" s="106">
        <f t="shared" si="25"/>
        <v>258</v>
      </c>
      <c r="I84" s="32">
        <f t="shared" si="26"/>
        <v>73.087818696883858</v>
      </c>
      <c r="J84" s="32">
        <f t="shared" si="27"/>
        <v>70.491803278688522</v>
      </c>
      <c r="K84" s="35">
        <v>86</v>
      </c>
      <c r="L84" s="32">
        <f t="shared" si="28"/>
        <v>24.362606232294617</v>
      </c>
      <c r="M84" s="35">
        <v>172</v>
      </c>
      <c r="N84" s="32">
        <f t="shared" si="29"/>
        <v>48.725212464589234</v>
      </c>
      <c r="O84" s="35">
        <f t="shared" si="30"/>
        <v>95</v>
      </c>
      <c r="P84" s="32">
        <f t="shared" si="31"/>
        <v>26.912181303116146</v>
      </c>
      <c r="Q84" s="35">
        <v>0</v>
      </c>
      <c r="R84" s="32">
        <f t="shared" si="32"/>
        <v>0</v>
      </c>
      <c r="S84" s="35">
        <v>31</v>
      </c>
      <c r="T84" s="32">
        <f t="shared" si="33"/>
        <v>8.7818696883852692</v>
      </c>
      <c r="U84" s="35">
        <v>45</v>
      </c>
      <c r="V84" s="32">
        <f t="shared" si="34"/>
        <v>12.747875354107649</v>
      </c>
      <c r="W84" s="35">
        <v>4</v>
      </c>
      <c r="X84" s="32">
        <f t="shared" si="35"/>
        <v>1.1331444759206799</v>
      </c>
      <c r="Y84" s="35">
        <v>68</v>
      </c>
      <c r="Z84" s="32">
        <f t="shared" si="36"/>
        <v>19.263456090651555</v>
      </c>
      <c r="AA84" s="35">
        <v>0</v>
      </c>
      <c r="AB84" s="32">
        <f t="shared" si="37"/>
        <v>0</v>
      </c>
      <c r="AC84" s="32">
        <f t="shared" si="38"/>
        <v>0</v>
      </c>
      <c r="AD84" s="35">
        <v>64</v>
      </c>
      <c r="AE84" s="32">
        <f t="shared" si="39"/>
        <v>18.130311614730878</v>
      </c>
      <c r="AF84" s="35">
        <v>0</v>
      </c>
      <c r="AG84" s="32">
        <f t="shared" si="40"/>
        <v>0</v>
      </c>
      <c r="AH84" s="42"/>
      <c r="AI84" s="42"/>
    </row>
    <row r="85" spans="1:35" x14ac:dyDescent="0.25">
      <c r="A85" s="93">
        <f t="shared" si="41"/>
        <v>70</v>
      </c>
      <c r="B85" s="96" t="s">
        <v>111</v>
      </c>
      <c r="C85" s="34">
        <v>218</v>
      </c>
      <c r="D85" s="35">
        <v>216</v>
      </c>
      <c r="E85" s="32">
        <f t="shared" si="23"/>
        <v>99.082568807339456</v>
      </c>
      <c r="F85" s="35">
        <v>180</v>
      </c>
      <c r="G85" s="32">
        <f t="shared" si="24"/>
        <v>83.333333333333343</v>
      </c>
      <c r="H85" s="106">
        <f t="shared" si="25"/>
        <v>178</v>
      </c>
      <c r="I85" s="32">
        <f t="shared" si="26"/>
        <v>82.407407407407405</v>
      </c>
      <c r="J85" s="32">
        <f t="shared" si="27"/>
        <v>81.651376146788991</v>
      </c>
      <c r="K85" s="35">
        <v>96</v>
      </c>
      <c r="L85" s="32">
        <f t="shared" si="28"/>
        <v>44.444444444444443</v>
      </c>
      <c r="M85" s="35">
        <v>82</v>
      </c>
      <c r="N85" s="32">
        <f t="shared" si="29"/>
        <v>37.962962962962962</v>
      </c>
      <c r="O85" s="35">
        <f t="shared" si="30"/>
        <v>38</v>
      </c>
      <c r="P85" s="32">
        <f t="shared" si="31"/>
        <v>17.592592592592592</v>
      </c>
      <c r="Q85" s="35">
        <v>1</v>
      </c>
      <c r="R85" s="32">
        <f t="shared" si="32"/>
        <v>2.6315789473684208</v>
      </c>
      <c r="S85" s="35">
        <v>43</v>
      </c>
      <c r="T85" s="32">
        <f t="shared" si="33"/>
        <v>19.907407407407408</v>
      </c>
      <c r="U85" s="35">
        <v>31</v>
      </c>
      <c r="V85" s="32">
        <f t="shared" si="34"/>
        <v>14.351851851851851</v>
      </c>
      <c r="W85" s="35">
        <v>2</v>
      </c>
      <c r="X85" s="32">
        <f t="shared" si="35"/>
        <v>0.92592592592592582</v>
      </c>
      <c r="Y85" s="35">
        <v>20</v>
      </c>
      <c r="Z85" s="32">
        <f t="shared" si="36"/>
        <v>9.2592592592592595</v>
      </c>
      <c r="AA85" s="35">
        <v>0</v>
      </c>
      <c r="AB85" s="32">
        <f t="shared" si="37"/>
        <v>0</v>
      </c>
      <c r="AC85" s="32">
        <f t="shared" si="38"/>
        <v>0</v>
      </c>
      <c r="AD85" s="35">
        <v>15</v>
      </c>
      <c r="AE85" s="32">
        <f t="shared" si="39"/>
        <v>6.9444444444444446</v>
      </c>
      <c r="AF85" s="35">
        <v>0</v>
      </c>
      <c r="AG85" s="32">
        <f t="shared" si="40"/>
        <v>0</v>
      </c>
      <c r="AH85" s="42"/>
      <c r="AI85" s="42"/>
    </row>
    <row r="86" spans="1:35" x14ac:dyDescent="0.25">
      <c r="A86" s="93">
        <f t="shared" si="41"/>
        <v>71</v>
      </c>
      <c r="B86" s="96" t="s">
        <v>112</v>
      </c>
      <c r="C86" s="34">
        <v>110</v>
      </c>
      <c r="D86" s="35">
        <v>102</v>
      </c>
      <c r="E86" s="32">
        <f t="shared" si="23"/>
        <v>92.72727272727272</v>
      </c>
      <c r="F86" s="35">
        <v>75</v>
      </c>
      <c r="G86" s="32">
        <f t="shared" si="24"/>
        <v>73.529411764705884</v>
      </c>
      <c r="H86" s="106">
        <f t="shared" si="25"/>
        <v>82</v>
      </c>
      <c r="I86" s="32">
        <f t="shared" si="26"/>
        <v>80.392156862745097</v>
      </c>
      <c r="J86" s="32">
        <f t="shared" si="27"/>
        <v>74.545454545454547</v>
      </c>
      <c r="K86" s="35">
        <v>36</v>
      </c>
      <c r="L86" s="32">
        <f t="shared" si="28"/>
        <v>35.294117647058826</v>
      </c>
      <c r="M86" s="35">
        <v>46</v>
      </c>
      <c r="N86" s="32">
        <f t="shared" si="29"/>
        <v>45.098039215686278</v>
      </c>
      <c r="O86" s="35">
        <f t="shared" si="30"/>
        <v>20</v>
      </c>
      <c r="P86" s="32">
        <f t="shared" si="31"/>
        <v>19.607843137254903</v>
      </c>
      <c r="Q86" s="35">
        <v>0</v>
      </c>
      <c r="R86" s="32">
        <f t="shared" si="32"/>
        <v>0</v>
      </c>
      <c r="S86" s="35">
        <v>10</v>
      </c>
      <c r="T86" s="32">
        <f t="shared" si="33"/>
        <v>9.8039215686274517</v>
      </c>
      <c r="U86" s="35">
        <v>9</v>
      </c>
      <c r="V86" s="32">
        <f t="shared" si="34"/>
        <v>8.8235294117647065</v>
      </c>
      <c r="W86" s="35">
        <v>0</v>
      </c>
      <c r="X86" s="32">
        <f t="shared" si="35"/>
        <v>0</v>
      </c>
      <c r="Y86" s="35">
        <v>19</v>
      </c>
      <c r="Z86" s="32">
        <f t="shared" si="36"/>
        <v>18.627450980392158</v>
      </c>
      <c r="AA86" s="35">
        <v>1</v>
      </c>
      <c r="AB86" s="32">
        <f t="shared" si="37"/>
        <v>0.98039215686274506</v>
      </c>
      <c r="AC86" s="32">
        <f t="shared" si="38"/>
        <v>5.2631578947368416</v>
      </c>
      <c r="AD86" s="35">
        <v>25</v>
      </c>
      <c r="AE86" s="32">
        <f t="shared" si="39"/>
        <v>24.509803921568626</v>
      </c>
      <c r="AF86" s="35">
        <v>0</v>
      </c>
      <c r="AG86" s="32">
        <f t="shared" si="40"/>
        <v>0</v>
      </c>
      <c r="AH86" s="42"/>
      <c r="AI86" s="42"/>
    </row>
    <row r="87" spans="1:35" x14ac:dyDescent="0.25">
      <c r="A87" s="93">
        <f t="shared" si="41"/>
        <v>72</v>
      </c>
      <c r="B87" s="96" t="s">
        <v>113</v>
      </c>
      <c r="C87" s="34">
        <v>491</v>
      </c>
      <c r="D87" s="35">
        <v>433</v>
      </c>
      <c r="E87" s="32">
        <f t="shared" si="23"/>
        <v>88.187372708757636</v>
      </c>
      <c r="F87" s="35">
        <v>296</v>
      </c>
      <c r="G87" s="32">
        <f t="shared" si="24"/>
        <v>68.360277136258659</v>
      </c>
      <c r="H87" s="106">
        <f t="shared" si="25"/>
        <v>245</v>
      </c>
      <c r="I87" s="32">
        <f t="shared" si="26"/>
        <v>56.581986143187066</v>
      </c>
      <c r="J87" s="32">
        <f t="shared" si="27"/>
        <v>49.898167006109979</v>
      </c>
      <c r="K87" s="35">
        <v>99</v>
      </c>
      <c r="L87" s="32">
        <f t="shared" si="28"/>
        <v>22.863741339491916</v>
      </c>
      <c r="M87" s="35">
        <v>146</v>
      </c>
      <c r="N87" s="32">
        <f t="shared" si="29"/>
        <v>33.71824480369515</v>
      </c>
      <c r="O87" s="35">
        <f t="shared" si="30"/>
        <v>188</v>
      </c>
      <c r="P87" s="32">
        <f t="shared" si="31"/>
        <v>43.418013856812934</v>
      </c>
      <c r="Q87" s="35">
        <v>5</v>
      </c>
      <c r="R87" s="32">
        <f t="shared" si="32"/>
        <v>2.6595744680851063</v>
      </c>
      <c r="S87" s="35">
        <v>40</v>
      </c>
      <c r="T87" s="32">
        <f t="shared" si="33"/>
        <v>9.2378752886836022</v>
      </c>
      <c r="U87" s="35">
        <v>40</v>
      </c>
      <c r="V87" s="32">
        <f t="shared" si="34"/>
        <v>9.2378752886836022</v>
      </c>
      <c r="W87" s="35">
        <v>1</v>
      </c>
      <c r="X87" s="32">
        <f t="shared" si="35"/>
        <v>0.23094688221709006</v>
      </c>
      <c r="Y87" s="35">
        <v>53</v>
      </c>
      <c r="Z87" s="32">
        <f t="shared" si="36"/>
        <v>12.240184757505773</v>
      </c>
      <c r="AA87" s="35">
        <v>2</v>
      </c>
      <c r="AB87" s="32">
        <f t="shared" si="37"/>
        <v>0.46189376443418012</v>
      </c>
      <c r="AC87" s="32">
        <f t="shared" si="38"/>
        <v>3.7735849056603774</v>
      </c>
      <c r="AD87" s="35">
        <v>69</v>
      </c>
      <c r="AE87" s="32">
        <f t="shared" si="39"/>
        <v>15.935334872979215</v>
      </c>
      <c r="AF87" s="35">
        <v>0</v>
      </c>
      <c r="AG87" s="32">
        <f t="shared" si="40"/>
        <v>0</v>
      </c>
      <c r="AH87" s="42"/>
      <c r="AI87" s="42"/>
    </row>
    <row r="88" spans="1:35" x14ac:dyDescent="0.25">
      <c r="A88" s="93">
        <f t="shared" si="41"/>
        <v>73</v>
      </c>
      <c r="B88" s="96" t="s">
        <v>114</v>
      </c>
      <c r="C88" s="34">
        <v>988</v>
      </c>
      <c r="D88" s="35">
        <v>927</v>
      </c>
      <c r="E88" s="32">
        <f t="shared" si="23"/>
        <v>93.825910931174079</v>
      </c>
      <c r="F88" s="35">
        <v>659</v>
      </c>
      <c r="G88" s="32">
        <f t="shared" si="24"/>
        <v>71.089536138079822</v>
      </c>
      <c r="H88" s="106">
        <f t="shared" si="25"/>
        <v>656</v>
      </c>
      <c r="I88" s="32">
        <f t="shared" si="26"/>
        <v>70.765911542610567</v>
      </c>
      <c r="J88" s="32">
        <f t="shared" si="27"/>
        <v>66.396761133603249</v>
      </c>
      <c r="K88" s="35">
        <v>202</v>
      </c>
      <c r="L88" s="32">
        <f t="shared" si="28"/>
        <v>21.790722761596548</v>
      </c>
      <c r="M88" s="35">
        <v>454</v>
      </c>
      <c r="N88" s="32">
        <f t="shared" si="29"/>
        <v>48.975188781014026</v>
      </c>
      <c r="O88" s="35">
        <f t="shared" si="30"/>
        <v>271</v>
      </c>
      <c r="P88" s="32">
        <f t="shared" si="31"/>
        <v>29.234088457389429</v>
      </c>
      <c r="Q88" s="35">
        <v>12</v>
      </c>
      <c r="R88" s="32">
        <f t="shared" si="32"/>
        <v>4.428044280442804</v>
      </c>
      <c r="S88" s="35">
        <v>94</v>
      </c>
      <c r="T88" s="32">
        <f t="shared" si="33"/>
        <v>10.140237324703344</v>
      </c>
      <c r="U88" s="35">
        <v>93</v>
      </c>
      <c r="V88" s="32">
        <f t="shared" si="34"/>
        <v>10.032362459546926</v>
      </c>
      <c r="W88" s="35">
        <v>53</v>
      </c>
      <c r="X88" s="32">
        <f t="shared" si="35"/>
        <v>5.7173678532901828</v>
      </c>
      <c r="Y88" s="35">
        <v>165</v>
      </c>
      <c r="Z88" s="32">
        <f t="shared" si="36"/>
        <v>17.79935275080906</v>
      </c>
      <c r="AA88" s="35">
        <v>1</v>
      </c>
      <c r="AB88" s="32">
        <f t="shared" si="37"/>
        <v>0.10787486515641855</v>
      </c>
      <c r="AC88" s="32">
        <f t="shared" si="38"/>
        <v>0.60606060606060608</v>
      </c>
      <c r="AD88" s="35">
        <v>222</v>
      </c>
      <c r="AE88" s="32">
        <f t="shared" si="39"/>
        <v>23.948220064724918</v>
      </c>
      <c r="AF88" s="35">
        <v>3</v>
      </c>
      <c r="AG88" s="32">
        <f t="shared" si="40"/>
        <v>0.3236245954692557</v>
      </c>
      <c r="AH88" s="42"/>
      <c r="AI88" s="42"/>
    </row>
    <row r="89" spans="1:35" x14ac:dyDescent="0.25">
      <c r="A89" s="93">
        <f t="shared" si="41"/>
        <v>74</v>
      </c>
      <c r="B89" s="96" t="s">
        <v>115</v>
      </c>
      <c r="C89" s="34">
        <v>220</v>
      </c>
      <c r="D89" s="35">
        <v>197</v>
      </c>
      <c r="E89" s="32">
        <f t="shared" si="23"/>
        <v>89.545454545454547</v>
      </c>
      <c r="F89" s="35">
        <v>147</v>
      </c>
      <c r="G89" s="32">
        <f t="shared" si="24"/>
        <v>74.619289340101531</v>
      </c>
      <c r="H89" s="106">
        <f t="shared" si="25"/>
        <v>193</v>
      </c>
      <c r="I89" s="32">
        <f t="shared" si="26"/>
        <v>97.969543147208128</v>
      </c>
      <c r="J89" s="32">
        <f t="shared" si="27"/>
        <v>87.727272727272734</v>
      </c>
      <c r="K89" s="35">
        <v>73</v>
      </c>
      <c r="L89" s="32">
        <f t="shared" si="28"/>
        <v>37.055837563451774</v>
      </c>
      <c r="M89" s="35">
        <v>120</v>
      </c>
      <c r="N89" s="32">
        <f t="shared" si="29"/>
        <v>60.913705583756354</v>
      </c>
      <c r="O89" s="35">
        <f t="shared" si="30"/>
        <v>4</v>
      </c>
      <c r="P89" s="32">
        <f t="shared" si="31"/>
        <v>2.030456852791878</v>
      </c>
      <c r="Q89" s="35">
        <v>2</v>
      </c>
      <c r="R89" s="32">
        <f t="shared" si="32"/>
        <v>50</v>
      </c>
      <c r="S89" s="35">
        <v>31</v>
      </c>
      <c r="T89" s="32">
        <f t="shared" si="33"/>
        <v>15.736040609137056</v>
      </c>
      <c r="U89" s="35">
        <v>16</v>
      </c>
      <c r="V89" s="32">
        <f t="shared" si="34"/>
        <v>8.1218274111675122</v>
      </c>
      <c r="W89" s="35">
        <v>19</v>
      </c>
      <c r="X89" s="32">
        <f t="shared" si="35"/>
        <v>9.6446700507614214</v>
      </c>
      <c r="Y89" s="35">
        <v>31</v>
      </c>
      <c r="Z89" s="32">
        <f t="shared" si="36"/>
        <v>15.736040609137056</v>
      </c>
      <c r="AA89" s="35">
        <v>1</v>
      </c>
      <c r="AB89" s="32">
        <f t="shared" si="37"/>
        <v>0.50761421319796951</v>
      </c>
      <c r="AC89" s="32">
        <f t="shared" si="38"/>
        <v>3.225806451612903</v>
      </c>
      <c r="AD89" s="35">
        <v>17</v>
      </c>
      <c r="AE89" s="32">
        <f t="shared" si="39"/>
        <v>8.6294416243654819</v>
      </c>
      <c r="AF89" s="35">
        <v>0</v>
      </c>
      <c r="AG89" s="32">
        <f t="shared" si="40"/>
        <v>0</v>
      </c>
      <c r="AH89" s="42"/>
      <c r="AI89" s="42"/>
    </row>
    <row r="90" spans="1:35" s="9" customFormat="1" x14ac:dyDescent="0.25">
      <c r="A90" s="91" t="s">
        <v>116</v>
      </c>
      <c r="B90" s="98" t="s">
        <v>117</v>
      </c>
      <c r="C90" s="10">
        <f>SUM(C91:C101)</f>
        <v>740</v>
      </c>
      <c r="D90" s="10">
        <f>SUM(D91:D101)</f>
        <v>669</v>
      </c>
      <c r="E90" s="43">
        <f>IF(C90=0,0,D90/C90*100)</f>
        <v>90.405405405405403</v>
      </c>
      <c r="F90" s="10">
        <f>SUM(F91:F101)</f>
        <v>362</v>
      </c>
      <c r="G90" s="43">
        <f>IF(D90=0,0,F90/D90*100)</f>
        <v>54.110612855007481</v>
      </c>
      <c r="H90" s="61">
        <f>SUM(H91:H101)</f>
        <v>501</v>
      </c>
      <c r="I90" s="43">
        <f>IF(D90=0,0,H90/D90*100)</f>
        <v>74.88789237668162</v>
      </c>
      <c r="J90" s="43">
        <f>IF(C90=0,0,H90/C90*100)</f>
        <v>67.702702702702695</v>
      </c>
      <c r="K90" s="10">
        <f>SUM(K91:K101)</f>
        <v>229</v>
      </c>
      <c r="L90" s="43">
        <f t="shared" si="28"/>
        <v>34.230194319880418</v>
      </c>
      <c r="M90" s="10">
        <f>SUM(M91:M101)</f>
        <v>272</v>
      </c>
      <c r="N90" s="43">
        <f>IF(D90=0,0,M90/D90*100)</f>
        <v>40.657698056801195</v>
      </c>
      <c r="O90" s="10">
        <f>SUM(O91:O101)</f>
        <v>168</v>
      </c>
      <c r="P90" s="43">
        <f>IF(D90=0,0,O90/D90*100)</f>
        <v>25.112107623318387</v>
      </c>
      <c r="Q90" s="10">
        <f>SUM(Q91:Q101)</f>
        <v>1</v>
      </c>
      <c r="R90" s="43">
        <f t="shared" si="32"/>
        <v>0.59523809523809523</v>
      </c>
      <c r="S90" s="10">
        <f>SUM(S91:S101)</f>
        <v>72</v>
      </c>
      <c r="T90" s="43">
        <f>IF(D90=0,0,S90/D90*100)</f>
        <v>10.762331838565023</v>
      </c>
      <c r="U90" s="10">
        <f>SUM(U91:U101)</f>
        <v>79</v>
      </c>
      <c r="V90" s="43">
        <f t="shared" si="34"/>
        <v>11.808669656203289</v>
      </c>
      <c r="W90" s="10">
        <f>SUM(W91:W101)</f>
        <v>7</v>
      </c>
      <c r="X90" s="43">
        <f>IF(D90=0,0,W90/D90*100)</f>
        <v>1.0463378176382661</v>
      </c>
      <c r="Y90" s="10">
        <f>SUM(Y91:Y101)</f>
        <v>113</v>
      </c>
      <c r="Z90" s="43">
        <f>IF(D90=0,0,Y90/D90*100)</f>
        <v>16.890881913303438</v>
      </c>
      <c r="AA90" s="10">
        <f>SUM(AA91:AA101)</f>
        <v>5</v>
      </c>
      <c r="AB90" s="43">
        <f>IF(D90=0,0,AA90/D90*100)</f>
        <v>0.74738415545590431</v>
      </c>
      <c r="AC90" s="43">
        <f>IF(Y90=0,0,AA90/Y90*100)</f>
        <v>4.4247787610619467</v>
      </c>
      <c r="AD90" s="10">
        <f>SUM(AD91:AD101)</f>
        <v>84</v>
      </c>
      <c r="AE90" s="43">
        <f t="shared" si="39"/>
        <v>12.556053811659194</v>
      </c>
      <c r="AF90" s="10">
        <f>SUM(AF91:AF101)</f>
        <v>2</v>
      </c>
      <c r="AG90" s="43">
        <f>IF(D90=0,0,AF90/D90*100)</f>
        <v>0.29895366218236175</v>
      </c>
      <c r="AH90" s="46"/>
      <c r="AI90" s="46"/>
    </row>
    <row r="91" spans="1:35" x14ac:dyDescent="0.25">
      <c r="A91" s="93">
        <f>A89+1</f>
        <v>75</v>
      </c>
      <c r="B91" s="96" t="s">
        <v>105</v>
      </c>
      <c r="C91" s="34">
        <v>62</v>
      </c>
      <c r="D91" s="35">
        <v>49</v>
      </c>
      <c r="E91" s="32">
        <f t="shared" si="23"/>
        <v>79.032258064516128</v>
      </c>
      <c r="F91" s="35">
        <v>7</v>
      </c>
      <c r="G91" s="32">
        <f t="shared" si="24"/>
        <v>14.285714285714285</v>
      </c>
      <c r="H91" s="106">
        <f t="shared" ref="H91:H101" si="42">K91+M91</f>
        <v>9</v>
      </c>
      <c r="I91" s="32">
        <f t="shared" si="26"/>
        <v>18.367346938775512</v>
      </c>
      <c r="J91" s="32">
        <f t="shared" si="27"/>
        <v>14.516129032258066</v>
      </c>
      <c r="K91" s="35">
        <v>8</v>
      </c>
      <c r="L91" s="32">
        <f t="shared" si="28"/>
        <v>16.326530612244898</v>
      </c>
      <c r="M91" s="35">
        <v>1</v>
      </c>
      <c r="N91" s="32">
        <f t="shared" si="29"/>
        <v>2.0408163265306123</v>
      </c>
      <c r="O91" s="35">
        <f t="shared" ref="O91:O101" si="43">D91-H91</f>
        <v>40</v>
      </c>
      <c r="P91" s="32">
        <f t="shared" si="31"/>
        <v>81.632653061224488</v>
      </c>
      <c r="Q91" s="35">
        <v>0</v>
      </c>
      <c r="R91" s="32">
        <f t="shared" si="32"/>
        <v>0</v>
      </c>
      <c r="S91" s="35">
        <v>0</v>
      </c>
      <c r="T91" s="32">
        <f t="shared" si="33"/>
        <v>0</v>
      </c>
      <c r="U91" s="35">
        <v>0</v>
      </c>
      <c r="V91" s="32">
        <f t="shared" si="34"/>
        <v>0</v>
      </c>
      <c r="W91" s="35">
        <v>0</v>
      </c>
      <c r="X91" s="32">
        <f t="shared" si="35"/>
        <v>0</v>
      </c>
      <c r="Y91" s="35">
        <v>1</v>
      </c>
      <c r="Z91" s="32">
        <f t="shared" si="36"/>
        <v>2.0408163265306123</v>
      </c>
      <c r="AA91" s="35">
        <v>0</v>
      </c>
      <c r="AB91" s="32">
        <f t="shared" si="37"/>
        <v>0</v>
      </c>
      <c r="AC91" s="32">
        <f t="shared" si="38"/>
        <v>0</v>
      </c>
      <c r="AD91" s="35">
        <v>0</v>
      </c>
      <c r="AE91" s="32">
        <f t="shared" si="39"/>
        <v>0</v>
      </c>
      <c r="AF91" s="35">
        <v>0</v>
      </c>
      <c r="AG91" s="32">
        <f t="shared" si="40"/>
        <v>0</v>
      </c>
      <c r="AH91" s="42"/>
      <c r="AI91" s="42"/>
    </row>
    <row r="92" spans="1:35" x14ac:dyDescent="0.25">
      <c r="A92" s="93">
        <f>A91+1</f>
        <v>76</v>
      </c>
      <c r="B92" s="96" t="s">
        <v>118</v>
      </c>
      <c r="C92" s="34">
        <v>96</v>
      </c>
      <c r="D92" s="35">
        <v>91</v>
      </c>
      <c r="E92" s="32">
        <f t="shared" si="23"/>
        <v>94.791666666666657</v>
      </c>
      <c r="F92" s="35">
        <v>54</v>
      </c>
      <c r="G92" s="32">
        <f t="shared" si="24"/>
        <v>59.340659340659343</v>
      </c>
      <c r="H92" s="106">
        <f t="shared" si="42"/>
        <v>84</v>
      </c>
      <c r="I92" s="32">
        <f t="shared" si="26"/>
        <v>92.307692307692307</v>
      </c>
      <c r="J92" s="32">
        <f t="shared" si="27"/>
        <v>87.5</v>
      </c>
      <c r="K92" s="35">
        <v>48</v>
      </c>
      <c r="L92" s="32">
        <f t="shared" si="28"/>
        <v>52.747252747252752</v>
      </c>
      <c r="M92" s="35">
        <v>36</v>
      </c>
      <c r="N92" s="32">
        <f t="shared" si="29"/>
        <v>39.560439560439562</v>
      </c>
      <c r="O92" s="35">
        <f t="shared" si="43"/>
        <v>7</v>
      </c>
      <c r="P92" s="32">
        <f t="shared" si="31"/>
        <v>7.6923076923076925</v>
      </c>
      <c r="Q92" s="35">
        <v>1</v>
      </c>
      <c r="R92" s="32">
        <f t="shared" si="32"/>
        <v>14.285714285714285</v>
      </c>
      <c r="S92" s="35">
        <v>7</v>
      </c>
      <c r="T92" s="32">
        <f t="shared" si="33"/>
        <v>7.6923076923076925</v>
      </c>
      <c r="U92" s="35">
        <v>18</v>
      </c>
      <c r="V92" s="32">
        <f t="shared" si="34"/>
        <v>19.780219780219781</v>
      </c>
      <c r="W92" s="35">
        <v>7</v>
      </c>
      <c r="X92" s="32">
        <f t="shared" si="35"/>
        <v>7.6923076923076925</v>
      </c>
      <c r="Y92" s="35">
        <v>28</v>
      </c>
      <c r="Z92" s="32">
        <f t="shared" si="36"/>
        <v>30.76923076923077</v>
      </c>
      <c r="AA92" s="35">
        <v>0</v>
      </c>
      <c r="AB92" s="32">
        <f t="shared" si="37"/>
        <v>0</v>
      </c>
      <c r="AC92" s="32">
        <f t="shared" si="38"/>
        <v>0</v>
      </c>
      <c r="AD92" s="35">
        <v>7</v>
      </c>
      <c r="AE92" s="32">
        <f t="shared" si="39"/>
        <v>7.6923076923076925</v>
      </c>
      <c r="AF92" s="35">
        <v>0</v>
      </c>
      <c r="AG92" s="32">
        <f t="shared" si="40"/>
        <v>0</v>
      </c>
      <c r="AH92" s="42"/>
      <c r="AI92" s="42"/>
    </row>
    <row r="93" spans="1:35" x14ac:dyDescent="0.25">
      <c r="A93" s="93">
        <f t="shared" ref="A93:A101" si="44">A92+1</f>
        <v>77</v>
      </c>
      <c r="B93" s="96" t="s">
        <v>109</v>
      </c>
      <c r="C93" s="34">
        <v>22</v>
      </c>
      <c r="D93" s="35">
        <v>15</v>
      </c>
      <c r="E93" s="32">
        <f t="shared" si="23"/>
        <v>68.181818181818173</v>
      </c>
      <c r="F93" s="35">
        <v>8</v>
      </c>
      <c r="G93" s="32">
        <f t="shared" si="24"/>
        <v>53.333333333333336</v>
      </c>
      <c r="H93" s="106">
        <f t="shared" si="42"/>
        <v>10</v>
      </c>
      <c r="I93" s="32">
        <f t="shared" si="26"/>
        <v>66.666666666666657</v>
      </c>
      <c r="J93" s="32">
        <f t="shared" si="27"/>
        <v>45.454545454545453</v>
      </c>
      <c r="K93" s="35">
        <v>4</v>
      </c>
      <c r="L93" s="32">
        <f t="shared" si="28"/>
        <v>26.666666666666668</v>
      </c>
      <c r="M93" s="35">
        <v>6</v>
      </c>
      <c r="N93" s="32">
        <f t="shared" si="29"/>
        <v>40</v>
      </c>
      <c r="O93" s="35">
        <f t="shared" si="43"/>
        <v>5</v>
      </c>
      <c r="P93" s="32">
        <f t="shared" si="31"/>
        <v>33.333333333333329</v>
      </c>
      <c r="Q93" s="35">
        <v>0</v>
      </c>
      <c r="R93" s="32">
        <f t="shared" si="32"/>
        <v>0</v>
      </c>
      <c r="S93" s="35">
        <v>0</v>
      </c>
      <c r="T93" s="32">
        <f t="shared" si="33"/>
        <v>0</v>
      </c>
      <c r="U93" s="35">
        <v>0</v>
      </c>
      <c r="V93" s="32">
        <f t="shared" si="34"/>
        <v>0</v>
      </c>
      <c r="W93" s="35">
        <v>0</v>
      </c>
      <c r="X93" s="32">
        <f t="shared" si="35"/>
        <v>0</v>
      </c>
      <c r="Y93" s="35">
        <v>3</v>
      </c>
      <c r="Z93" s="32">
        <f t="shared" si="36"/>
        <v>20</v>
      </c>
      <c r="AA93" s="35">
        <v>3</v>
      </c>
      <c r="AB93" s="32">
        <f t="shared" si="37"/>
        <v>20</v>
      </c>
      <c r="AC93" s="32">
        <f t="shared" si="38"/>
        <v>100</v>
      </c>
      <c r="AD93" s="35">
        <v>3</v>
      </c>
      <c r="AE93" s="32">
        <f t="shared" si="39"/>
        <v>20</v>
      </c>
      <c r="AF93" s="35">
        <v>0</v>
      </c>
      <c r="AG93" s="32">
        <f t="shared" si="40"/>
        <v>0</v>
      </c>
      <c r="AH93" s="42"/>
      <c r="AI93" s="42"/>
    </row>
    <row r="94" spans="1:35" x14ac:dyDescent="0.25">
      <c r="A94" s="93">
        <f t="shared" si="44"/>
        <v>78</v>
      </c>
      <c r="B94" s="96" t="s">
        <v>119</v>
      </c>
      <c r="C94" s="34">
        <v>19</v>
      </c>
      <c r="D94" s="35">
        <v>18</v>
      </c>
      <c r="E94" s="32">
        <f t="shared" si="23"/>
        <v>94.73684210526315</v>
      </c>
      <c r="F94" s="35">
        <v>13</v>
      </c>
      <c r="G94" s="32">
        <f t="shared" si="24"/>
        <v>72.222222222222214</v>
      </c>
      <c r="H94" s="106">
        <f t="shared" si="42"/>
        <v>17</v>
      </c>
      <c r="I94" s="32">
        <f t="shared" si="26"/>
        <v>94.444444444444443</v>
      </c>
      <c r="J94" s="32">
        <f t="shared" si="27"/>
        <v>89.473684210526315</v>
      </c>
      <c r="K94" s="35">
        <v>10</v>
      </c>
      <c r="L94" s="32">
        <f t="shared" si="28"/>
        <v>55.555555555555557</v>
      </c>
      <c r="M94" s="35">
        <v>7</v>
      </c>
      <c r="N94" s="32">
        <f t="shared" si="29"/>
        <v>38.888888888888893</v>
      </c>
      <c r="O94" s="35">
        <f t="shared" si="43"/>
        <v>1</v>
      </c>
      <c r="P94" s="32">
        <f t="shared" si="31"/>
        <v>5.5555555555555554</v>
      </c>
      <c r="Q94" s="35">
        <v>0</v>
      </c>
      <c r="R94" s="32">
        <f t="shared" si="32"/>
        <v>0</v>
      </c>
      <c r="S94" s="35">
        <v>0</v>
      </c>
      <c r="T94" s="32">
        <f t="shared" si="33"/>
        <v>0</v>
      </c>
      <c r="U94" s="35">
        <v>2</v>
      </c>
      <c r="V94" s="32">
        <f t="shared" si="34"/>
        <v>11.111111111111111</v>
      </c>
      <c r="W94" s="35">
        <v>0</v>
      </c>
      <c r="X94" s="32">
        <f t="shared" si="35"/>
        <v>0</v>
      </c>
      <c r="Y94" s="35">
        <v>3</v>
      </c>
      <c r="Z94" s="32">
        <f t="shared" si="36"/>
        <v>16.666666666666664</v>
      </c>
      <c r="AA94" s="35">
        <v>0</v>
      </c>
      <c r="AB94" s="32">
        <f t="shared" si="37"/>
        <v>0</v>
      </c>
      <c r="AC94" s="32">
        <f t="shared" si="38"/>
        <v>0</v>
      </c>
      <c r="AD94" s="35">
        <v>2</v>
      </c>
      <c r="AE94" s="32">
        <f t="shared" si="39"/>
        <v>11.111111111111111</v>
      </c>
      <c r="AF94" s="35">
        <v>0</v>
      </c>
      <c r="AG94" s="32">
        <f t="shared" si="40"/>
        <v>0</v>
      </c>
      <c r="AH94" s="42"/>
      <c r="AI94" s="42"/>
    </row>
    <row r="95" spans="1:35" x14ac:dyDescent="0.25">
      <c r="A95" s="93">
        <f t="shared" si="44"/>
        <v>79</v>
      </c>
      <c r="B95" s="96" t="s">
        <v>120</v>
      </c>
      <c r="C95" s="34">
        <v>267</v>
      </c>
      <c r="D95" s="35">
        <v>252</v>
      </c>
      <c r="E95" s="32">
        <f t="shared" si="23"/>
        <v>94.382022471910105</v>
      </c>
      <c r="F95" s="35">
        <v>132</v>
      </c>
      <c r="G95" s="32">
        <f t="shared" si="24"/>
        <v>52.380952380952387</v>
      </c>
      <c r="H95" s="106">
        <f t="shared" si="42"/>
        <v>214</v>
      </c>
      <c r="I95" s="32">
        <f t="shared" si="26"/>
        <v>84.920634920634924</v>
      </c>
      <c r="J95" s="32">
        <f t="shared" si="27"/>
        <v>80.149812734082388</v>
      </c>
      <c r="K95" s="35">
        <v>82</v>
      </c>
      <c r="L95" s="32">
        <f t="shared" si="28"/>
        <v>32.539682539682538</v>
      </c>
      <c r="M95" s="35">
        <v>132</v>
      </c>
      <c r="N95" s="32">
        <f t="shared" si="29"/>
        <v>52.380952380952387</v>
      </c>
      <c r="O95" s="35">
        <f t="shared" si="43"/>
        <v>38</v>
      </c>
      <c r="P95" s="32">
        <f t="shared" si="31"/>
        <v>15.079365079365079</v>
      </c>
      <c r="Q95" s="35">
        <v>0</v>
      </c>
      <c r="R95" s="32">
        <f t="shared" si="32"/>
        <v>0</v>
      </c>
      <c r="S95" s="35">
        <v>34</v>
      </c>
      <c r="T95" s="32">
        <f t="shared" si="33"/>
        <v>13.492063492063492</v>
      </c>
      <c r="U95" s="35">
        <v>39</v>
      </c>
      <c r="V95" s="32">
        <f t="shared" si="34"/>
        <v>15.476190476190476</v>
      </c>
      <c r="W95" s="35">
        <v>0</v>
      </c>
      <c r="X95" s="32">
        <f t="shared" si="35"/>
        <v>0</v>
      </c>
      <c r="Y95" s="35">
        <v>20</v>
      </c>
      <c r="Z95" s="32">
        <f t="shared" si="36"/>
        <v>7.9365079365079358</v>
      </c>
      <c r="AA95" s="35">
        <v>0</v>
      </c>
      <c r="AB95" s="32">
        <f t="shared" si="37"/>
        <v>0</v>
      </c>
      <c r="AC95" s="32">
        <f t="shared" si="38"/>
        <v>0</v>
      </c>
      <c r="AD95" s="35">
        <v>8</v>
      </c>
      <c r="AE95" s="32">
        <f t="shared" si="39"/>
        <v>3.1746031746031744</v>
      </c>
      <c r="AF95" s="35">
        <v>0</v>
      </c>
      <c r="AG95" s="32">
        <f t="shared" si="40"/>
        <v>0</v>
      </c>
      <c r="AH95" s="42"/>
      <c r="AI95" s="42"/>
    </row>
    <row r="96" spans="1:35" x14ac:dyDescent="0.25">
      <c r="A96" s="93">
        <f t="shared" si="44"/>
        <v>80</v>
      </c>
      <c r="B96" s="96" t="s">
        <v>121</v>
      </c>
      <c r="C96" s="34">
        <v>30</v>
      </c>
      <c r="D96" s="35">
        <v>30</v>
      </c>
      <c r="E96" s="32">
        <f t="shared" si="23"/>
        <v>100</v>
      </c>
      <c r="F96" s="35">
        <v>17</v>
      </c>
      <c r="G96" s="32">
        <f t="shared" si="24"/>
        <v>56.666666666666664</v>
      </c>
      <c r="H96" s="106">
        <f t="shared" si="42"/>
        <v>28</v>
      </c>
      <c r="I96" s="32">
        <f t="shared" si="26"/>
        <v>93.333333333333329</v>
      </c>
      <c r="J96" s="32">
        <f t="shared" si="27"/>
        <v>93.333333333333329</v>
      </c>
      <c r="K96" s="35">
        <v>17</v>
      </c>
      <c r="L96" s="32">
        <f t="shared" si="28"/>
        <v>56.666666666666664</v>
      </c>
      <c r="M96" s="35">
        <v>11</v>
      </c>
      <c r="N96" s="32">
        <f t="shared" si="29"/>
        <v>36.666666666666664</v>
      </c>
      <c r="O96" s="35">
        <f t="shared" si="43"/>
        <v>2</v>
      </c>
      <c r="P96" s="32">
        <f t="shared" si="31"/>
        <v>6.666666666666667</v>
      </c>
      <c r="Q96" s="35">
        <v>0</v>
      </c>
      <c r="R96" s="32">
        <f t="shared" si="32"/>
        <v>0</v>
      </c>
      <c r="S96" s="35">
        <v>2</v>
      </c>
      <c r="T96" s="32">
        <f t="shared" si="33"/>
        <v>6.666666666666667</v>
      </c>
      <c r="U96" s="35">
        <v>2</v>
      </c>
      <c r="V96" s="32">
        <f t="shared" si="34"/>
        <v>6.666666666666667</v>
      </c>
      <c r="W96" s="35">
        <v>0</v>
      </c>
      <c r="X96" s="32">
        <f t="shared" si="35"/>
        <v>0</v>
      </c>
      <c r="Y96" s="35">
        <v>19</v>
      </c>
      <c r="Z96" s="32">
        <f t="shared" si="36"/>
        <v>63.333333333333329</v>
      </c>
      <c r="AA96" s="35">
        <v>2</v>
      </c>
      <c r="AB96" s="32">
        <f t="shared" si="37"/>
        <v>6.666666666666667</v>
      </c>
      <c r="AC96" s="32">
        <f t="shared" si="38"/>
        <v>10.526315789473683</v>
      </c>
      <c r="AD96" s="35">
        <v>20</v>
      </c>
      <c r="AE96" s="32">
        <f t="shared" si="39"/>
        <v>66.666666666666657</v>
      </c>
      <c r="AF96" s="35">
        <v>2</v>
      </c>
      <c r="AG96" s="32">
        <f t="shared" si="40"/>
        <v>6.666666666666667</v>
      </c>
      <c r="AH96" s="42"/>
      <c r="AI96" s="42"/>
    </row>
    <row r="97" spans="1:35" x14ac:dyDescent="0.25">
      <c r="A97" s="93">
        <f t="shared" si="44"/>
        <v>81</v>
      </c>
      <c r="B97" s="96" t="s">
        <v>122</v>
      </c>
      <c r="C97" s="34">
        <v>147</v>
      </c>
      <c r="D97" s="35">
        <v>130</v>
      </c>
      <c r="E97" s="32">
        <f t="shared" si="23"/>
        <v>88.435374149659864</v>
      </c>
      <c r="F97" s="35">
        <v>96</v>
      </c>
      <c r="G97" s="32">
        <f t="shared" si="24"/>
        <v>73.846153846153854</v>
      </c>
      <c r="H97" s="106">
        <f t="shared" si="42"/>
        <v>100</v>
      </c>
      <c r="I97" s="32">
        <f t="shared" si="26"/>
        <v>76.923076923076934</v>
      </c>
      <c r="J97" s="32">
        <f t="shared" si="27"/>
        <v>68.027210884353735</v>
      </c>
      <c r="K97" s="35">
        <v>43</v>
      </c>
      <c r="L97" s="32">
        <f t="shared" si="28"/>
        <v>33.076923076923073</v>
      </c>
      <c r="M97" s="35">
        <v>57</v>
      </c>
      <c r="N97" s="32">
        <f t="shared" si="29"/>
        <v>43.846153846153847</v>
      </c>
      <c r="O97" s="35">
        <f t="shared" si="43"/>
        <v>30</v>
      </c>
      <c r="P97" s="32">
        <f t="shared" si="31"/>
        <v>23.076923076923077</v>
      </c>
      <c r="Q97" s="35">
        <v>0</v>
      </c>
      <c r="R97" s="32">
        <f t="shared" si="32"/>
        <v>0</v>
      </c>
      <c r="S97" s="35">
        <v>26</v>
      </c>
      <c r="T97" s="32">
        <f t="shared" si="33"/>
        <v>20</v>
      </c>
      <c r="U97" s="35">
        <v>13</v>
      </c>
      <c r="V97" s="32">
        <f t="shared" si="34"/>
        <v>10</v>
      </c>
      <c r="W97" s="35">
        <v>0</v>
      </c>
      <c r="X97" s="32">
        <f t="shared" si="35"/>
        <v>0</v>
      </c>
      <c r="Y97" s="35">
        <v>27</v>
      </c>
      <c r="Z97" s="32">
        <f t="shared" si="36"/>
        <v>20.76923076923077</v>
      </c>
      <c r="AA97" s="35">
        <v>0</v>
      </c>
      <c r="AB97" s="32">
        <f t="shared" si="37"/>
        <v>0</v>
      </c>
      <c r="AC97" s="32">
        <f t="shared" si="38"/>
        <v>0</v>
      </c>
      <c r="AD97" s="35">
        <v>19</v>
      </c>
      <c r="AE97" s="32">
        <f t="shared" si="39"/>
        <v>14.615384615384617</v>
      </c>
      <c r="AF97" s="35">
        <v>0</v>
      </c>
      <c r="AG97" s="32">
        <f t="shared" si="40"/>
        <v>0</v>
      </c>
      <c r="AH97" s="42"/>
      <c r="AI97" s="42"/>
    </row>
    <row r="98" spans="1:35" x14ac:dyDescent="0.25">
      <c r="A98" s="93">
        <f t="shared" si="44"/>
        <v>82</v>
      </c>
      <c r="B98" s="96" t="s">
        <v>123</v>
      </c>
      <c r="C98" s="34">
        <v>7</v>
      </c>
      <c r="D98" s="35">
        <v>29</v>
      </c>
      <c r="E98" s="32">
        <f t="shared" si="23"/>
        <v>414.28571428571433</v>
      </c>
      <c r="F98" s="35">
        <v>5</v>
      </c>
      <c r="G98" s="32">
        <f t="shared" si="24"/>
        <v>17.241379310344829</v>
      </c>
      <c r="H98" s="106">
        <f t="shared" si="42"/>
        <v>0</v>
      </c>
      <c r="I98" s="32">
        <f t="shared" si="26"/>
        <v>0</v>
      </c>
      <c r="J98" s="32">
        <f t="shared" si="27"/>
        <v>0</v>
      </c>
      <c r="K98" s="35">
        <v>0</v>
      </c>
      <c r="L98" s="32">
        <f t="shared" si="28"/>
        <v>0</v>
      </c>
      <c r="M98" s="35">
        <v>0</v>
      </c>
      <c r="N98" s="32">
        <f t="shared" si="29"/>
        <v>0</v>
      </c>
      <c r="O98" s="35">
        <f t="shared" si="43"/>
        <v>29</v>
      </c>
      <c r="P98" s="32">
        <f t="shared" si="31"/>
        <v>100</v>
      </c>
      <c r="Q98" s="35">
        <v>0</v>
      </c>
      <c r="R98" s="32">
        <f t="shared" si="32"/>
        <v>0</v>
      </c>
      <c r="S98" s="35">
        <v>0</v>
      </c>
      <c r="T98" s="32">
        <f t="shared" si="33"/>
        <v>0</v>
      </c>
      <c r="U98" s="35">
        <v>0</v>
      </c>
      <c r="V98" s="32">
        <f t="shared" si="34"/>
        <v>0</v>
      </c>
      <c r="W98" s="35">
        <v>0</v>
      </c>
      <c r="X98" s="32">
        <f t="shared" si="35"/>
        <v>0</v>
      </c>
      <c r="Y98" s="35">
        <v>0</v>
      </c>
      <c r="Z98" s="32">
        <f t="shared" si="36"/>
        <v>0</v>
      </c>
      <c r="AA98" s="35">
        <v>0</v>
      </c>
      <c r="AB98" s="32">
        <f t="shared" si="37"/>
        <v>0</v>
      </c>
      <c r="AC98" s="32">
        <f t="shared" si="38"/>
        <v>0</v>
      </c>
      <c r="AD98" s="35">
        <v>0</v>
      </c>
      <c r="AE98" s="32">
        <f t="shared" si="39"/>
        <v>0</v>
      </c>
      <c r="AF98" s="35">
        <v>0</v>
      </c>
      <c r="AG98" s="32">
        <f t="shared" si="40"/>
        <v>0</v>
      </c>
      <c r="AH98" s="42"/>
      <c r="AI98" s="42"/>
    </row>
    <row r="99" spans="1:35" x14ac:dyDescent="0.25">
      <c r="A99" s="93">
        <f t="shared" si="44"/>
        <v>83</v>
      </c>
      <c r="B99" s="96" t="s">
        <v>124</v>
      </c>
      <c r="C99" s="34">
        <v>22</v>
      </c>
      <c r="D99" s="35">
        <v>22</v>
      </c>
      <c r="E99" s="32">
        <f t="shared" si="23"/>
        <v>100</v>
      </c>
      <c r="F99" s="35">
        <v>9</v>
      </c>
      <c r="G99" s="32">
        <f t="shared" si="24"/>
        <v>40.909090909090914</v>
      </c>
      <c r="H99" s="106">
        <f t="shared" si="42"/>
        <v>18</v>
      </c>
      <c r="I99" s="32">
        <f t="shared" si="26"/>
        <v>81.818181818181827</v>
      </c>
      <c r="J99" s="32">
        <f t="shared" si="27"/>
        <v>81.818181818181827</v>
      </c>
      <c r="K99" s="35">
        <v>8</v>
      </c>
      <c r="L99" s="32">
        <f t="shared" si="28"/>
        <v>36.363636363636367</v>
      </c>
      <c r="M99" s="35">
        <v>10</v>
      </c>
      <c r="N99" s="32">
        <f t="shared" si="29"/>
        <v>45.454545454545453</v>
      </c>
      <c r="O99" s="35">
        <f t="shared" si="43"/>
        <v>4</v>
      </c>
      <c r="P99" s="32">
        <f t="shared" si="31"/>
        <v>18.181818181818183</v>
      </c>
      <c r="Q99" s="35">
        <v>0</v>
      </c>
      <c r="R99" s="32">
        <f t="shared" si="32"/>
        <v>0</v>
      </c>
      <c r="S99" s="35">
        <v>0</v>
      </c>
      <c r="T99" s="32">
        <f t="shared" si="33"/>
        <v>0</v>
      </c>
      <c r="U99" s="35">
        <v>0</v>
      </c>
      <c r="V99" s="32">
        <f t="shared" si="34"/>
        <v>0</v>
      </c>
      <c r="W99" s="35">
        <v>0</v>
      </c>
      <c r="X99" s="32">
        <f t="shared" si="35"/>
        <v>0</v>
      </c>
      <c r="Y99" s="35">
        <v>3</v>
      </c>
      <c r="Z99" s="32">
        <f t="shared" si="36"/>
        <v>13.636363636363635</v>
      </c>
      <c r="AA99" s="35">
        <v>0</v>
      </c>
      <c r="AB99" s="32">
        <f t="shared" si="37"/>
        <v>0</v>
      </c>
      <c r="AC99" s="32">
        <f t="shared" si="38"/>
        <v>0</v>
      </c>
      <c r="AD99" s="35">
        <v>3</v>
      </c>
      <c r="AE99" s="32">
        <f t="shared" si="39"/>
        <v>13.636363636363635</v>
      </c>
      <c r="AF99" s="35">
        <v>0</v>
      </c>
      <c r="AG99" s="32">
        <f t="shared" si="40"/>
        <v>0</v>
      </c>
      <c r="AH99" s="42"/>
      <c r="AI99" s="42"/>
    </row>
    <row r="100" spans="1:35" x14ac:dyDescent="0.25">
      <c r="A100" s="93">
        <f t="shared" si="44"/>
        <v>84</v>
      </c>
      <c r="B100" s="96" t="s">
        <v>125</v>
      </c>
      <c r="C100" s="34">
        <v>22</v>
      </c>
      <c r="D100" s="35">
        <v>7</v>
      </c>
      <c r="E100" s="32">
        <f t="shared" si="23"/>
        <v>31.818181818181817</v>
      </c>
      <c r="F100" s="35">
        <v>5</v>
      </c>
      <c r="G100" s="32">
        <f t="shared" si="24"/>
        <v>71.428571428571431</v>
      </c>
      <c r="H100" s="106">
        <f t="shared" si="42"/>
        <v>7</v>
      </c>
      <c r="I100" s="32">
        <f t="shared" si="26"/>
        <v>100</v>
      </c>
      <c r="J100" s="32">
        <f t="shared" si="27"/>
        <v>31.818181818181817</v>
      </c>
      <c r="K100" s="35">
        <v>4</v>
      </c>
      <c r="L100" s="32">
        <f t="shared" si="28"/>
        <v>57.142857142857139</v>
      </c>
      <c r="M100" s="35">
        <v>3</v>
      </c>
      <c r="N100" s="32">
        <f t="shared" si="29"/>
        <v>42.857142857142854</v>
      </c>
      <c r="O100" s="35">
        <f t="shared" si="43"/>
        <v>0</v>
      </c>
      <c r="P100" s="32">
        <f t="shared" si="31"/>
        <v>0</v>
      </c>
      <c r="Q100" s="35">
        <v>0</v>
      </c>
      <c r="R100" s="32">
        <f t="shared" si="32"/>
        <v>0</v>
      </c>
      <c r="S100" s="35">
        <v>2</v>
      </c>
      <c r="T100" s="32">
        <f t="shared" si="33"/>
        <v>28.571428571428569</v>
      </c>
      <c r="U100" s="35">
        <v>0</v>
      </c>
      <c r="V100" s="32">
        <f t="shared" si="34"/>
        <v>0</v>
      </c>
      <c r="W100" s="35">
        <v>0</v>
      </c>
      <c r="X100" s="32">
        <f t="shared" si="35"/>
        <v>0</v>
      </c>
      <c r="Y100" s="35">
        <v>2</v>
      </c>
      <c r="Z100" s="32">
        <f t="shared" si="36"/>
        <v>28.571428571428569</v>
      </c>
      <c r="AA100" s="35">
        <v>0</v>
      </c>
      <c r="AB100" s="32">
        <f t="shared" si="37"/>
        <v>0</v>
      </c>
      <c r="AC100" s="32">
        <f t="shared" si="38"/>
        <v>0</v>
      </c>
      <c r="AD100" s="35">
        <v>16</v>
      </c>
      <c r="AE100" s="32">
        <f t="shared" si="39"/>
        <v>228.57142857142856</v>
      </c>
      <c r="AF100" s="35">
        <v>0</v>
      </c>
      <c r="AG100" s="32">
        <f t="shared" si="40"/>
        <v>0</v>
      </c>
      <c r="AH100" s="42"/>
      <c r="AI100" s="42"/>
    </row>
    <row r="101" spans="1:35" x14ac:dyDescent="0.25">
      <c r="A101" s="93">
        <f t="shared" si="44"/>
        <v>85</v>
      </c>
      <c r="B101" s="96" t="s">
        <v>126</v>
      </c>
      <c r="C101" s="34">
        <v>46</v>
      </c>
      <c r="D101" s="35">
        <v>26</v>
      </c>
      <c r="E101" s="32">
        <f t="shared" si="23"/>
        <v>56.521739130434781</v>
      </c>
      <c r="F101" s="35">
        <v>16</v>
      </c>
      <c r="G101" s="32">
        <f t="shared" si="24"/>
        <v>61.53846153846154</v>
      </c>
      <c r="H101" s="106">
        <f t="shared" si="42"/>
        <v>14</v>
      </c>
      <c r="I101" s="32">
        <f t="shared" si="26"/>
        <v>53.846153846153847</v>
      </c>
      <c r="J101" s="32">
        <f t="shared" si="27"/>
        <v>30.434782608695656</v>
      </c>
      <c r="K101" s="35">
        <v>5</v>
      </c>
      <c r="L101" s="32">
        <f t="shared" si="28"/>
        <v>19.230769230769234</v>
      </c>
      <c r="M101" s="35">
        <v>9</v>
      </c>
      <c r="N101" s="32">
        <f t="shared" si="29"/>
        <v>34.615384615384613</v>
      </c>
      <c r="O101" s="35">
        <f t="shared" si="43"/>
        <v>12</v>
      </c>
      <c r="P101" s="32">
        <f t="shared" si="31"/>
        <v>46.153846153846153</v>
      </c>
      <c r="Q101" s="35">
        <v>0</v>
      </c>
      <c r="R101" s="32">
        <f t="shared" si="32"/>
        <v>0</v>
      </c>
      <c r="S101" s="35">
        <v>1</v>
      </c>
      <c r="T101" s="32">
        <f t="shared" si="33"/>
        <v>3.8461538461538463</v>
      </c>
      <c r="U101" s="35">
        <v>5</v>
      </c>
      <c r="V101" s="32">
        <f t="shared" si="34"/>
        <v>19.230769230769234</v>
      </c>
      <c r="W101" s="35">
        <v>0</v>
      </c>
      <c r="X101" s="32">
        <f t="shared" si="35"/>
        <v>0</v>
      </c>
      <c r="Y101" s="35">
        <v>7</v>
      </c>
      <c r="Z101" s="32">
        <f t="shared" si="36"/>
        <v>26.923076923076923</v>
      </c>
      <c r="AA101" s="35">
        <v>0</v>
      </c>
      <c r="AB101" s="32">
        <f t="shared" si="37"/>
        <v>0</v>
      </c>
      <c r="AC101" s="32">
        <f t="shared" si="38"/>
        <v>0</v>
      </c>
      <c r="AD101" s="35">
        <v>6</v>
      </c>
      <c r="AE101" s="32">
        <f t="shared" si="39"/>
        <v>23.076923076923077</v>
      </c>
      <c r="AF101" s="35">
        <v>0</v>
      </c>
      <c r="AG101" s="32">
        <f t="shared" si="40"/>
        <v>0</v>
      </c>
      <c r="AH101" s="42"/>
      <c r="AI101" s="42"/>
    </row>
    <row r="102" spans="1:35" x14ac:dyDescent="0.25">
      <c r="A102" s="4"/>
      <c r="B102" s="64"/>
      <c r="C102" s="63"/>
      <c r="D102" s="63"/>
      <c r="E102" s="62"/>
      <c r="F102" s="63"/>
      <c r="G102" s="62"/>
      <c r="H102" s="63"/>
      <c r="I102" s="62"/>
      <c r="J102" s="62"/>
      <c r="K102" s="63"/>
      <c r="L102" s="62"/>
      <c r="M102" s="63"/>
      <c r="N102" s="62"/>
      <c r="O102" s="63"/>
      <c r="P102" s="62"/>
      <c r="Q102" s="63"/>
      <c r="R102" s="62"/>
      <c r="S102" s="63"/>
      <c r="T102" s="62"/>
      <c r="U102" s="63"/>
      <c r="V102" s="62"/>
      <c r="W102" s="63"/>
      <c r="X102" s="62"/>
      <c r="Y102" s="63"/>
      <c r="Z102" s="62"/>
      <c r="AA102" s="63"/>
      <c r="AB102" s="62"/>
      <c r="AC102" s="62"/>
      <c r="AD102" s="63"/>
      <c r="AE102" s="62"/>
      <c r="AF102" s="63"/>
      <c r="AG102" s="60"/>
      <c r="AH102" s="42"/>
      <c r="AI102" s="42"/>
    </row>
    <row r="103" spans="1:35" x14ac:dyDescent="0.25">
      <c r="A103" s="7"/>
      <c r="B103" s="59"/>
      <c r="C103" s="58"/>
      <c r="D103" s="58"/>
      <c r="E103" s="57"/>
      <c r="F103" s="58"/>
      <c r="G103" s="57"/>
      <c r="H103" s="58"/>
      <c r="I103" s="57"/>
      <c r="J103" s="57"/>
      <c r="K103" s="58"/>
      <c r="L103" s="57"/>
      <c r="M103" s="58"/>
      <c r="N103" s="57"/>
      <c r="O103" s="58"/>
      <c r="P103" s="57"/>
      <c r="Q103" s="58"/>
      <c r="R103" s="57"/>
      <c r="S103" s="58"/>
      <c r="T103" s="57"/>
      <c r="U103" s="58"/>
      <c r="V103" s="57"/>
      <c r="W103" s="58"/>
      <c r="X103" s="57"/>
      <c r="Y103" s="58"/>
      <c r="Z103" s="57"/>
      <c r="AA103" s="58"/>
      <c r="AB103" s="57"/>
      <c r="AC103" s="57"/>
      <c r="AD103" s="58"/>
      <c r="AE103" s="57"/>
      <c r="AF103" s="58"/>
      <c r="AG103" s="55"/>
      <c r="AH103" s="42"/>
      <c r="AI103" s="42"/>
    </row>
    <row r="104" spans="1:35" x14ac:dyDescent="0.25">
      <c r="A104" s="8"/>
      <c r="B104" s="59"/>
      <c r="C104" s="58"/>
      <c r="D104" s="58"/>
      <c r="E104" s="57"/>
      <c r="F104" s="58"/>
      <c r="G104" s="57"/>
      <c r="H104" s="58"/>
      <c r="I104" s="57"/>
      <c r="J104" s="57"/>
      <c r="K104" s="58"/>
      <c r="L104" s="57"/>
      <c r="M104" s="58"/>
      <c r="N104" s="57"/>
      <c r="O104" s="58"/>
      <c r="P104" s="57"/>
      <c r="Q104" s="58"/>
      <c r="R104" s="57"/>
      <c r="S104" s="58"/>
      <c r="T104" s="57"/>
      <c r="U104" s="58"/>
      <c r="V104" s="57"/>
      <c r="W104" s="58"/>
      <c r="X104" s="57"/>
      <c r="Y104" s="58"/>
      <c r="Z104" s="57"/>
      <c r="AA104" s="58"/>
      <c r="AB104" s="57"/>
      <c r="AC104" s="57"/>
      <c r="AD104" s="58"/>
      <c r="AE104" s="57"/>
      <c r="AF104" s="58"/>
      <c r="AG104" s="55"/>
      <c r="AH104" s="42"/>
      <c r="AI104" s="42"/>
    </row>
    <row r="105" spans="1: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</sheetData>
  <mergeCells count="50"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S5:S6"/>
    <mergeCell ref="T5:T6"/>
    <mergeCell ref="U5:U6"/>
    <mergeCell ref="V5:V6"/>
    <mergeCell ref="O4:O6"/>
    <mergeCell ref="P4:P6"/>
    <mergeCell ref="Q4:R4"/>
    <mergeCell ref="U3:V4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116" fitToHeight="2" orientation="landscape" useFirstPageNumber="1" r:id="rId1"/>
  <headerFooter scaleWithDoc="0">
    <oddHeader>&amp;R&amp;P</oddHeader>
    <oddFooter>&amp;R&amp;P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50"/>
  <sheetViews>
    <sheetView zoomScale="80" zoomScaleNormal="8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15" sqref="C15"/>
    </sheetView>
  </sheetViews>
  <sheetFormatPr defaultRowHeight="15" x14ac:dyDescent="0.25"/>
  <cols>
    <col min="1" max="1" width="5.42578125" customWidth="1"/>
    <col min="2" max="2" width="42.42578125" customWidth="1"/>
  </cols>
  <sheetData>
    <row r="1" spans="1:33" ht="37.9" customHeight="1" x14ac:dyDescent="0.25">
      <c r="A1" s="182" t="s">
        <v>256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</row>
    <row r="2" spans="1:33" ht="14.45" customHeight="1" x14ac:dyDescent="0.25">
      <c r="A2" s="196" t="s">
        <v>0</v>
      </c>
      <c r="B2" s="196" t="s">
        <v>134</v>
      </c>
      <c r="C2" s="186" t="s">
        <v>2</v>
      </c>
      <c r="D2" s="187" t="s">
        <v>3</v>
      </c>
      <c r="E2" s="186" t="s">
        <v>4</v>
      </c>
      <c r="F2" s="169" t="s">
        <v>9</v>
      </c>
      <c r="G2" s="206"/>
      <c r="H2" s="175" t="s">
        <v>5</v>
      </c>
      <c r="I2" s="175"/>
      <c r="J2" s="175"/>
      <c r="K2" s="175"/>
      <c r="L2" s="175"/>
      <c r="M2" s="175"/>
      <c r="N2" s="175"/>
      <c r="O2" s="287" t="s">
        <v>6</v>
      </c>
      <c r="P2" s="287"/>
      <c r="Q2" s="287"/>
      <c r="R2" s="287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</row>
    <row r="3" spans="1:33" ht="14.45" customHeight="1" x14ac:dyDescent="0.25">
      <c r="A3" s="196"/>
      <c r="B3" s="196"/>
      <c r="C3" s="174"/>
      <c r="D3" s="187"/>
      <c r="E3" s="174"/>
      <c r="F3" s="206"/>
      <c r="G3" s="206"/>
      <c r="H3" s="176" t="s">
        <v>12</v>
      </c>
      <c r="I3" s="162" t="s">
        <v>13</v>
      </c>
      <c r="J3" s="162" t="s">
        <v>14</v>
      </c>
      <c r="K3" s="169" t="s">
        <v>15</v>
      </c>
      <c r="L3" s="169"/>
      <c r="M3" s="169" t="s">
        <v>16</v>
      </c>
      <c r="N3" s="206"/>
      <c r="O3" s="288" t="s">
        <v>17</v>
      </c>
      <c r="P3" s="288"/>
      <c r="Q3" s="288"/>
      <c r="R3" s="288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</row>
    <row r="4" spans="1:33" ht="73.900000000000006" customHeight="1" x14ac:dyDescent="0.25">
      <c r="A4" s="196"/>
      <c r="B4" s="196"/>
      <c r="C4" s="174"/>
      <c r="D4" s="187"/>
      <c r="E4" s="174"/>
      <c r="F4" s="206"/>
      <c r="G4" s="206"/>
      <c r="H4" s="176"/>
      <c r="I4" s="162"/>
      <c r="J4" s="162"/>
      <c r="K4" s="171" t="s">
        <v>25</v>
      </c>
      <c r="L4" s="146" t="s">
        <v>22</v>
      </c>
      <c r="M4" s="171" t="s">
        <v>25</v>
      </c>
      <c r="N4" s="146" t="s">
        <v>22</v>
      </c>
      <c r="O4" s="171" t="s">
        <v>25</v>
      </c>
      <c r="P4" s="146" t="s">
        <v>22</v>
      </c>
      <c r="Q4" s="287" t="s">
        <v>26</v>
      </c>
      <c r="R4" s="287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</row>
    <row r="5" spans="1:33" ht="14.45" customHeight="1" x14ac:dyDescent="0.25">
      <c r="A5" s="196"/>
      <c r="B5" s="196"/>
      <c r="C5" s="174"/>
      <c r="D5" s="187"/>
      <c r="E5" s="174"/>
      <c r="F5" s="206" t="s">
        <v>25</v>
      </c>
      <c r="G5" s="146" t="s">
        <v>22</v>
      </c>
      <c r="H5" s="176"/>
      <c r="I5" s="162"/>
      <c r="J5" s="162"/>
      <c r="K5" s="171"/>
      <c r="L5" s="146"/>
      <c r="M5" s="172"/>
      <c r="N5" s="146"/>
      <c r="O5" s="171"/>
      <c r="P5" s="146"/>
      <c r="Q5" s="171" t="s">
        <v>25</v>
      </c>
      <c r="R5" s="289" t="s">
        <v>28</v>
      </c>
      <c r="S5" s="171" t="s">
        <v>25</v>
      </c>
      <c r="T5" s="146" t="s">
        <v>22</v>
      </c>
      <c r="U5" s="171" t="s">
        <v>25</v>
      </c>
      <c r="V5" s="146" t="s">
        <v>22</v>
      </c>
      <c r="W5" s="171" t="s">
        <v>25</v>
      </c>
      <c r="X5" s="146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</row>
    <row r="6" spans="1:33" ht="61.9" customHeight="1" x14ac:dyDescent="0.25">
      <c r="A6" s="196"/>
      <c r="B6" s="196"/>
      <c r="C6" s="174"/>
      <c r="D6" s="187"/>
      <c r="E6" s="174"/>
      <c r="F6" s="206"/>
      <c r="G6" s="146"/>
      <c r="H6" s="176"/>
      <c r="I6" s="162"/>
      <c r="J6" s="162"/>
      <c r="K6" s="171"/>
      <c r="L6" s="146"/>
      <c r="M6" s="172"/>
      <c r="N6" s="146"/>
      <c r="O6" s="171"/>
      <c r="P6" s="146"/>
      <c r="Q6" s="172"/>
      <c r="R6" s="174"/>
      <c r="S6" s="172"/>
      <c r="T6" s="146"/>
      <c r="U6" s="172"/>
      <c r="V6" s="146"/>
      <c r="W6" s="172"/>
      <c r="X6" s="146"/>
      <c r="Y6" s="172"/>
      <c r="Z6" s="168"/>
      <c r="AA6" s="174"/>
      <c r="AB6" s="194"/>
      <c r="AC6" s="193"/>
      <c r="AD6" s="195"/>
      <c r="AE6" s="174"/>
      <c r="AF6" s="172"/>
      <c r="AG6" s="168"/>
    </row>
    <row r="7" spans="1:33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3" s="9" customFormat="1" ht="42.75" x14ac:dyDescent="0.25">
      <c r="A8" s="12">
        <v>1</v>
      </c>
      <c r="B8" s="13" t="s">
        <v>141</v>
      </c>
      <c r="C8" s="66">
        <f>'Рук. и спец.'!C102</f>
        <v>0</v>
      </c>
      <c r="D8" s="66">
        <f>'Рук. и спец.'!D102</f>
        <v>0</v>
      </c>
      <c r="E8" s="86">
        <f>'Рук. и спец.'!E102</f>
        <v>0</v>
      </c>
      <c r="F8" s="66">
        <f>'Рук. и спец.'!F102</f>
        <v>0</v>
      </c>
      <c r="G8" s="86">
        <f>'Рук. и спец.'!G102</f>
        <v>0</v>
      </c>
      <c r="H8" s="66">
        <f>'Рук. и спец.'!H102</f>
        <v>0</v>
      </c>
      <c r="I8" s="86">
        <f>'Рук. и спец.'!I102</f>
        <v>0</v>
      </c>
      <c r="J8" s="86">
        <f>'Рук. и спец.'!J102</f>
        <v>0</v>
      </c>
      <c r="K8" s="66">
        <f>'Рук. и спец.'!K102</f>
        <v>0</v>
      </c>
      <c r="L8" s="86">
        <f>'Рук. и спец.'!L102</f>
        <v>0</v>
      </c>
      <c r="M8" s="66">
        <f>'Рук. и спец.'!M102</f>
        <v>0</v>
      </c>
      <c r="N8" s="86">
        <f>'Рук. и спец.'!N102</f>
        <v>0</v>
      </c>
      <c r="O8" s="66">
        <f>'Рук. и спец.'!O102</f>
        <v>0</v>
      </c>
      <c r="P8" s="86">
        <f>'Рук. и спец.'!P102</f>
        <v>0</v>
      </c>
      <c r="Q8" s="66">
        <f>'Рук. и спец.'!Q102</f>
        <v>0</v>
      </c>
      <c r="R8" s="86">
        <f>'Рук. и спец.'!R102</f>
        <v>0</v>
      </c>
      <c r="S8" s="66">
        <f>'Рук. и спец.'!S102</f>
        <v>0</v>
      </c>
      <c r="T8" s="86">
        <f>'Рук. и спец.'!T102</f>
        <v>0</v>
      </c>
      <c r="U8" s="66">
        <f>'Рук. и спец.'!U102</f>
        <v>0</v>
      </c>
      <c r="V8" s="86">
        <f>'Рук. и спец.'!V102</f>
        <v>0</v>
      </c>
      <c r="W8" s="66">
        <f>'Рук. и спец.'!W102</f>
        <v>0</v>
      </c>
      <c r="X8" s="86">
        <f>'Рук. и спец.'!X102</f>
        <v>0</v>
      </c>
      <c r="Y8" s="66">
        <f>'Рук. и спец.'!Y102</f>
        <v>0</v>
      </c>
      <c r="Z8" s="86">
        <f>'Рук. и спец.'!Z102</f>
        <v>0</v>
      </c>
      <c r="AA8" s="66">
        <f>'Рук. и спец.'!AA102</f>
        <v>0</v>
      </c>
      <c r="AB8" s="86">
        <f>'Рук. и спец.'!AB102</f>
        <v>0</v>
      </c>
      <c r="AC8" s="86">
        <f>'Рук. и спец.'!AC102</f>
        <v>0</v>
      </c>
      <c r="AD8" s="66">
        <f>'Рук. и спец.'!AD102</f>
        <v>0</v>
      </c>
      <c r="AE8" s="86">
        <f>'Рук. и спец.'!AE102</f>
        <v>0</v>
      </c>
      <c r="AF8" s="66">
        <f>'Рук. и спец.'!AF102</f>
        <v>0</v>
      </c>
      <c r="AG8" s="86">
        <f>'Рук. и спец.'!AG102</f>
        <v>0</v>
      </c>
    </row>
    <row r="9" spans="1:33" ht="28.5" x14ac:dyDescent="0.25">
      <c r="A9" s="12">
        <v>2</v>
      </c>
      <c r="B9" s="13" t="s">
        <v>135</v>
      </c>
      <c r="C9" s="11">
        <f>Руководители!C102</f>
        <v>0</v>
      </c>
      <c r="D9" s="11">
        <f>Руководители!D102</f>
        <v>0</v>
      </c>
      <c r="E9" s="87">
        <f>Руководители!E102</f>
        <v>0</v>
      </c>
      <c r="F9" s="11">
        <f>Руководители!F102</f>
        <v>0</v>
      </c>
      <c r="G9" s="87">
        <f>Руководители!G102</f>
        <v>0</v>
      </c>
      <c r="H9" s="11">
        <f>Руководители!H102</f>
        <v>0</v>
      </c>
      <c r="I9" s="87">
        <f>Руководители!I102</f>
        <v>0</v>
      </c>
      <c r="J9" s="87">
        <f>Руководители!J102</f>
        <v>0</v>
      </c>
      <c r="K9" s="11">
        <f>Руководители!K102</f>
        <v>0</v>
      </c>
      <c r="L9" s="87">
        <f>Руководители!L102</f>
        <v>0</v>
      </c>
      <c r="M9" s="11">
        <f>Руководители!M102</f>
        <v>0</v>
      </c>
      <c r="N9" s="87">
        <f>Руководители!N102</f>
        <v>0</v>
      </c>
      <c r="O9" s="11">
        <f>Руководители!O102</f>
        <v>0</v>
      </c>
      <c r="P9" s="87">
        <f>Руководители!P102</f>
        <v>0</v>
      </c>
      <c r="Q9" s="11">
        <f>Руководители!Q102</f>
        <v>0</v>
      </c>
      <c r="R9" s="87">
        <f>Руководители!R102</f>
        <v>0</v>
      </c>
      <c r="S9" s="11">
        <f>Руководители!S102</f>
        <v>0</v>
      </c>
      <c r="T9" s="87">
        <f>Руководители!T102</f>
        <v>0</v>
      </c>
      <c r="U9" s="11">
        <f>Руководители!U102</f>
        <v>0</v>
      </c>
      <c r="V9" s="87">
        <f>Руководители!V102</f>
        <v>0</v>
      </c>
      <c r="W9" s="11">
        <f>Руководители!W102</f>
        <v>0</v>
      </c>
      <c r="X9" s="87">
        <f>Руководители!X102</f>
        <v>0</v>
      </c>
      <c r="Y9" s="11">
        <f>Руководители!Y102</f>
        <v>0</v>
      </c>
      <c r="Z9" s="87">
        <f>Руководители!Z102</f>
        <v>0</v>
      </c>
      <c r="AA9" s="11">
        <f>Руководители!AA102</f>
        <v>0</v>
      </c>
      <c r="AB9" s="87">
        <f>Руководители!AB102</f>
        <v>0</v>
      </c>
      <c r="AC9" s="87">
        <f>Руководители!AC102</f>
        <v>0</v>
      </c>
      <c r="AD9" s="11">
        <f>Руководители!AD102</f>
        <v>0</v>
      </c>
      <c r="AE9" s="87">
        <f>Руководители!AE102</f>
        <v>0</v>
      </c>
      <c r="AF9" s="11">
        <f>Руководители!AF102</f>
        <v>0</v>
      </c>
      <c r="AG9" s="87">
        <f>Руководители!AG102</f>
        <v>0</v>
      </c>
    </row>
    <row r="10" spans="1:33" ht="28.5" x14ac:dyDescent="0.25">
      <c r="A10" s="12">
        <v>3</v>
      </c>
      <c r="B10" s="14" t="s">
        <v>136</v>
      </c>
      <c r="C10" s="11">
        <f>'Зам. рук.'!C102</f>
        <v>0</v>
      </c>
      <c r="D10" s="11">
        <f>'Зам. рук.'!D102</f>
        <v>0</v>
      </c>
      <c r="E10" s="87">
        <f>'Зам. рук.'!E102</f>
        <v>0</v>
      </c>
      <c r="F10" s="11">
        <f>'Зам. рук.'!F102</f>
        <v>0</v>
      </c>
      <c r="G10" s="87">
        <f>'Зам. рук.'!G102</f>
        <v>0</v>
      </c>
      <c r="H10" s="11">
        <f>'Зам. рук.'!H102</f>
        <v>0</v>
      </c>
      <c r="I10" s="87">
        <f>'Зам. рук.'!I102</f>
        <v>0</v>
      </c>
      <c r="J10" s="87">
        <f>'Зам. рук.'!J102</f>
        <v>0</v>
      </c>
      <c r="K10" s="11">
        <f>'Зам. рук.'!K102</f>
        <v>0</v>
      </c>
      <c r="L10" s="87">
        <f>'Зам. рук.'!L102</f>
        <v>0</v>
      </c>
      <c r="M10" s="11">
        <f>'Зам. рук.'!M102</f>
        <v>0</v>
      </c>
      <c r="N10" s="87">
        <f>'Зам. рук.'!N102</f>
        <v>0</v>
      </c>
      <c r="O10" s="11">
        <f>'Зам. рук.'!O102</f>
        <v>0</v>
      </c>
      <c r="P10" s="87">
        <f>'Зам. рук.'!P102</f>
        <v>0</v>
      </c>
      <c r="Q10" s="11">
        <f>'Зам. рук.'!Q102</f>
        <v>0</v>
      </c>
      <c r="R10" s="87">
        <f>'Зам. рук.'!R102</f>
        <v>0</v>
      </c>
      <c r="S10" s="11">
        <f>'Зам. рук.'!S102</f>
        <v>0</v>
      </c>
      <c r="T10" s="87">
        <f>'Зам. рук.'!T102</f>
        <v>0</v>
      </c>
      <c r="U10" s="11">
        <f>'Зам. рук.'!U102</f>
        <v>0</v>
      </c>
      <c r="V10" s="87">
        <f>'Зам. рук.'!V102</f>
        <v>0</v>
      </c>
      <c r="W10" s="11">
        <f>'Зам. рук.'!W102</f>
        <v>0</v>
      </c>
      <c r="X10" s="87">
        <f>'Зам. рук.'!X102</f>
        <v>0</v>
      </c>
      <c r="Y10" s="11">
        <f>'Зам. рук.'!Y102</f>
        <v>0</v>
      </c>
      <c r="Z10" s="87">
        <f>'Зам. рук.'!Z102</f>
        <v>0</v>
      </c>
      <c r="AA10" s="11">
        <f>'Зам. рук.'!AA102</f>
        <v>0</v>
      </c>
      <c r="AB10" s="87">
        <f>'Зам. рук.'!AB102</f>
        <v>0</v>
      </c>
      <c r="AC10" s="87">
        <f>'Зам. рук.'!AC102</f>
        <v>0</v>
      </c>
      <c r="AD10" s="11">
        <f>'Зам. рук.'!AD102</f>
        <v>0</v>
      </c>
      <c r="AE10" s="87">
        <f>'Зам. рук.'!AE102</f>
        <v>0</v>
      </c>
      <c r="AF10" s="11">
        <f>'Зам. рук.'!AF102</f>
        <v>0</v>
      </c>
      <c r="AG10" s="87">
        <f>'Зам. рук.'!AG102</f>
        <v>0</v>
      </c>
    </row>
    <row r="11" spans="1:33" x14ac:dyDescent="0.25">
      <c r="A11" s="12">
        <v>4</v>
      </c>
      <c r="B11" s="13" t="s">
        <v>142</v>
      </c>
      <c r="C11" s="67">
        <f>Гл.спец!C102</f>
        <v>0</v>
      </c>
      <c r="D11" s="67">
        <f>Гл.спец!D102</f>
        <v>0</v>
      </c>
      <c r="E11" s="87">
        <f>Гл.спец!E102</f>
        <v>0</v>
      </c>
      <c r="F11" s="67">
        <f>Гл.спец!F102</f>
        <v>0</v>
      </c>
      <c r="G11" s="87">
        <f>Гл.спец!G102</f>
        <v>0</v>
      </c>
      <c r="H11" s="67">
        <f>Гл.спец!H102</f>
        <v>0</v>
      </c>
      <c r="I11" s="87">
        <f>Гл.спец!I102</f>
        <v>0</v>
      </c>
      <c r="J11" s="87">
        <f>Гл.спец!J102</f>
        <v>0</v>
      </c>
      <c r="K11" s="67">
        <f>Гл.спец!K102</f>
        <v>0</v>
      </c>
      <c r="L11" s="87">
        <f>Гл.спец!L102</f>
        <v>0</v>
      </c>
      <c r="M11" s="67">
        <f>Гл.спец!M102</f>
        <v>0</v>
      </c>
      <c r="N11" s="87">
        <f>Гл.спец!N102</f>
        <v>0</v>
      </c>
      <c r="O11" s="67">
        <f>Гл.спец!O102</f>
        <v>0</v>
      </c>
      <c r="P11" s="87">
        <f>Гл.спец!P102</f>
        <v>0</v>
      </c>
      <c r="Q11" s="67">
        <f>Гл.спец!Q102</f>
        <v>0</v>
      </c>
      <c r="R11" s="87">
        <f>Гл.спец!R102</f>
        <v>0</v>
      </c>
      <c r="S11" s="67">
        <f>Гл.спец!S102</f>
        <v>0</v>
      </c>
      <c r="T11" s="87">
        <f>Гл.спец!T102</f>
        <v>0</v>
      </c>
      <c r="U11" s="67">
        <f>Гл.спец!U102</f>
        <v>0</v>
      </c>
      <c r="V11" s="87">
        <f>Гл.спец!V102</f>
        <v>0</v>
      </c>
      <c r="W11" s="67">
        <f>Гл.спец!W102</f>
        <v>0</v>
      </c>
      <c r="X11" s="87">
        <f>Гл.спец!X102</f>
        <v>0</v>
      </c>
      <c r="Y11" s="67">
        <f>Гл.спец!Y102</f>
        <v>0</v>
      </c>
      <c r="Z11" s="87">
        <f>Гл.спец!Z102</f>
        <v>0</v>
      </c>
      <c r="AA11" s="67">
        <f>Гл.спец!AA102</f>
        <v>0</v>
      </c>
      <c r="AB11" s="87">
        <f>Гл.спец!AB102</f>
        <v>0</v>
      </c>
      <c r="AC11" s="87">
        <f>Гл.спец!AC102</f>
        <v>0</v>
      </c>
      <c r="AD11" s="67">
        <f>Гл.спец!AD102</f>
        <v>0</v>
      </c>
      <c r="AE11" s="87">
        <f>Гл.спец!AE102</f>
        <v>0</v>
      </c>
      <c r="AF11" s="67">
        <f>Гл.спец!AF102</f>
        <v>0</v>
      </c>
      <c r="AG11" s="87">
        <f>Гл.спец!AG102</f>
        <v>0</v>
      </c>
    </row>
    <row r="12" spans="1:33" x14ac:dyDescent="0.25">
      <c r="A12" s="15">
        <v>5</v>
      </c>
      <c r="B12" s="16" t="s">
        <v>137</v>
      </c>
      <c r="C12" s="11">
        <f>Гл.агрон.!C102</f>
        <v>0</v>
      </c>
      <c r="D12" s="11">
        <f>Гл.агрон.!D102</f>
        <v>0</v>
      </c>
      <c r="E12" s="87">
        <f>Гл.агрон.!E102</f>
        <v>0</v>
      </c>
      <c r="F12" s="11">
        <f>Гл.агрон.!F102</f>
        <v>0</v>
      </c>
      <c r="G12" s="87">
        <f>Гл.агрон.!G102</f>
        <v>0</v>
      </c>
      <c r="H12" s="11">
        <f>Гл.агрон.!H102</f>
        <v>0</v>
      </c>
      <c r="I12" s="87">
        <f>Гл.агрон.!I102</f>
        <v>0</v>
      </c>
      <c r="J12" s="87">
        <f>Гл.агрон.!J102</f>
        <v>0</v>
      </c>
      <c r="K12" s="11">
        <f>Гл.агрон.!K102</f>
        <v>0</v>
      </c>
      <c r="L12" s="87">
        <f>Гл.агрон.!L102</f>
        <v>0</v>
      </c>
      <c r="M12" s="11">
        <f>Гл.агрон.!M102</f>
        <v>0</v>
      </c>
      <c r="N12" s="87">
        <f>Гл.агрон.!N102</f>
        <v>0</v>
      </c>
      <c r="O12" s="11">
        <f>Гл.агрон.!O102</f>
        <v>0</v>
      </c>
      <c r="P12" s="87">
        <f>Гл.агрон.!P102</f>
        <v>0</v>
      </c>
      <c r="Q12" s="11">
        <f>Гл.агрон.!Q102</f>
        <v>0</v>
      </c>
      <c r="R12" s="87">
        <f>Гл.агрон.!R102</f>
        <v>0</v>
      </c>
      <c r="S12" s="11">
        <f>Гл.агрон.!S102</f>
        <v>0</v>
      </c>
      <c r="T12" s="87">
        <f>Гл.агрон.!T102</f>
        <v>0</v>
      </c>
      <c r="U12" s="11">
        <f>Гл.агрон.!U102</f>
        <v>0</v>
      </c>
      <c r="V12" s="87">
        <f>Гл.агрон.!V102</f>
        <v>0</v>
      </c>
      <c r="W12" s="11">
        <f>Гл.агрон.!W102</f>
        <v>0</v>
      </c>
      <c r="X12" s="87">
        <f>Гл.агрон.!X102</f>
        <v>0</v>
      </c>
      <c r="Y12" s="11">
        <f>Гл.агрон.!Y102</f>
        <v>0</v>
      </c>
      <c r="Z12" s="87">
        <f>Гл.агрон.!Z102</f>
        <v>0</v>
      </c>
      <c r="AA12" s="11">
        <f>Гл.агрон.!AA102</f>
        <v>0</v>
      </c>
      <c r="AB12" s="87">
        <f>Гл.агрон.!AB102</f>
        <v>0</v>
      </c>
      <c r="AC12" s="87">
        <f>Гл.агрон.!AC102</f>
        <v>0</v>
      </c>
      <c r="AD12" s="11">
        <f>Гл.агрон.!AD102</f>
        <v>0</v>
      </c>
      <c r="AE12" s="87">
        <f>Гл.агрон.!AE102</f>
        <v>0</v>
      </c>
      <c r="AF12" s="11">
        <f>Гл.агрон.!AF102</f>
        <v>0</v>
      </c>
      <c r="AG12" s="87">
        <f>Гл.агрон.!AG102</f>
        <v>0</v>
      </c>
    </row>
    <row r="13" spans="1:33" x14ac:dyDescent="0.25">
      <c r="A13" s="15">
        <v>6</v>
      </c>
      <c r="B13" s="16" t="s">
        <v>143</v>
      </c>
      <c r="C13" s="11">
        <f>'Гл. зоот.'!C102</f>
        <v>0</v>
      </c>
      <c r="D13" s="11">
        <f>'Гл. зоот.'!D102</f>
        <v>0</v>
      </c>
      <c r="E13" s="87">
        <f>'Гл. зоот.'!E102</f>
        <v>0</v>
      </c>
      <c r="F13" s="11">
        <f>'Гл. зоот.'!F102</f>
        <v>0</v>
      </c>
      <c r="G13" s="87">
        <f>'Гл. зоот.'!G102</f>
        <v>0</v>
      </c>
      <c r="H13" s="11">
        <f>'Гл. зоот.'!H102</f>
        <v>0</v>
      </c>
      <c r="I13" s="87">
        <f>'Гл. зоот.'!I102</f>
        <v>0</v>
      </c>
      <c r="J13" s="87">
        <f>'Гл. зоот.'!J102</f>
        <v>0</v>
      </c>
      <c r="K13" s="11">
        <f>'Гл. зоот.'!K102</f>
        <v>0</v>
      </c>
      <c r="L13" s="87">
        <f>'Гл. зоот.'!L102</f>
        <v>0</v>
      </c>
      <c r="M13" s="11">
        <f>'Гл. зоот.'!M102</f>
        <v>0</v>
      </c>
      <c r="N13" s="87">
        <f>'Гл. зоот.'!N102</f>
        <v>0</v>
      </c>
      <c r="O13" s="11">
        <f>'Гл. зоот.'!O102</f>
        <v>0</v>
      </c>
      <c r="P13" s="87">
        <f>'Гл. зоот.'!P102</f>
        <v>0</v>
      </c>
      <c r="Q13" s="11">
        <f>'Гл. зоот.'!Q102</f>
        <v>0</v>
      </c>
      <c r="R13" s="87">
        <f>'Гл. зоот.'!R102</f>
        <v>0</v>
      </c>
      <c r="S13" s="11">
        <f>'Гл. зоот.'!S102</f>
        <v>0</v>
      </c>
      <c r="T13" s="87">
        <f>'Гл. зоот.'!T102</f>
        <v>0</v>
      </c>
      <c r="U13" s="11">
        <f>'Гл. зоот.'!U102</f>
        <v>0</v>
      </c>
      <c r="V13" s="87">
        <f>'Гл. зоот.'!V102</f>
        <v>0</v>
      </c>
      <c r="W13" s="11">
        <f>'Гл. зоот.'!W102</f>
        <v>0</v>
      </c>
      <c r="X13" s="87">
        <f>'Гл. зоот.'!X102</f>
        <v>0</v>
      </c>
      <c r="Y13" s="11">
        <f>'Гл. зоот.'!Y102</f>
        <v>0</v>
      </c>
      <c r="Z13" s="87">
        <f>'Гл. зоот.'!Z102</f>
        <v>0</v>
      </c>
      <c r="AA13" s="11">
        <f>'Гл. зоот.'!AA102</f>
        <v>0</v>
      </c>
      <c r="AB13" s="87">
        <f>'Гл. зоот.'!AB102</f>
        <v>0</v>
      </c>
      <c r="AC13" s="87">
        <f>'Гл. зоот.'!AC102</f>
        <v>0</v>
      </c>
      <c r="AD13" s="11">
        <f>'Гл. зоот.'!AD102</f>
        <v>0</v>
      </c>
      <c r="AE13" s="87">
        <f>'Гл. зоот.'!AE102</f>
        <v>0</v>
      </c>
      <c r="AF13" s="11">
        <f>'Гл. зоот.'!AF102</f>
        <v>0</v>
      </c>
      <c r="AG13" s="87">
        <f>'Гл. зоот.'!AG102</f>
        <v>0</v>
      </c>
    </row>
    <row r="14" spans="1:33" x14ac:dyDescent="0.25">
      <c r="A14" s="15">
        <v>7</v>
      </c>
      <c r="B14" s="16" t="s">
        <v>138</v>
      </c>
      <c r="C14" s="11">
        <f>Гл.ветвр.!C102</f>
        <v>0</v>
      </c>
      <c r="D14" s="11">
        <f>Гл.ветвр.!D102</f>
        <v>0</v>
      </c>
      <c r="E14" s="87">
        <f>Гл.ветвр.!E102</f>
        <v>0</v>
      </c>
      <c r="F14" s="11">
        <f>Гл.ветвр.!F102</f>
        <v>0</v>
      </c>
      <c r="G14" s="87">
        <f>Гл.ветвр.!G102</f>
        <v>0</v>
      </c>
      <c r="H14" s="11">
        <f>Гл.ветвр.!H102</f>
        <v>0</v>
      </c>
      <c r="I14" s="87">
        <f>Гл.ветвр.!I102</f>
        <v>0</v>
      </c>
      <c r="J14" s="87">
        <f>Гл.ветвр.!J102</f>
        <v>0</v>
      </c>
      <c r="K14" s="11">
        <f>Гл.ветвр.!K102</f>
        <v>0</v>
      </c>
      <c r="L14" s="87">
        <f>Гл.ветвр.!L102</f>
        <v>0</v>
      </c>
      <c r="M14" s="11">
        <f>Гл.ветвр.!M102</f>
        <v>0</v>
      </c>
      <c r="N14" s="87">
        <f>Гл.ветвр.!N102</f>
        <v>0</v>
      </c>
      <c r="O14" s="11">
        <f>Гл.ветвр.!O102</f>
        <v>0</v>
      </c>
      <c r="P14" s="87">
        <f>Гл.ветвр.!P102</f>
        <v>0</v>
      </c>
      <c r="Q14" s="11">
        <f>Гл.ветвр.!Q102</f>
        <v>0</v>
      </c>
      <c r="R14" s="87">
        <f>Гл.ветвр.!R102</f>
        <v>0</v>
      </c>
      <c r="S14" s="11">
        <f>Гл.ветвр.!S102</f>
        <v>0</v>
      </c>
      <c r="T14" s="87">
        <f>Гл.ветвр.!T102</f>
        <v>0</v>
      </c>
      <c r="U14" s="11">
        <f>Гл.ветвр.!U102</f>
        <v>0</v>
      </c>
      <c r="V14" s="87">
        <f>Гл.ветвр.!V102</f>
        <v>0</v>
      </c>
      <c r="W14" s="11">
        <f>Гл.ветвр.!W102</f>
        <v>0</v>
      </c>
      <c r="X14" s="87">
        <f>Гл.ветвр.!X102</f>
        <v>0</v>
      </c>
      <c r="Y14" s="11">
        <f>Гл.ветвр.!Y102</f>
        <v>0</v>
      </c>
      <c r="Z14" s="87">
        <f>Гл.ветвр.!Z102</f>
        <v>0</v>
      </c>
      <c r="AA14" s="11">
        <f>Гл.ветвр.!AA102</f>
        <v>0</v>
      </c>
      <c r="AB14" s="87">
        <f>Гл.ветвр.!AB102</f>
        <v>0</v>
      </c>
      <c r="AC14" s="87">
        <f>Гл.ветвр.!AC102</f>
        <v>0</v>
      </c>
      <c r="AD14" s="11">
        <f>Гл.ветвр.!AD102</f>
        <v>0</v>
      </c>
      <c r="AE14" s="87">
        <f>Гл.ветвр.!AE102</f>
        <v>0</v>
      </c>
      <c r="AF14" s="11">
        <f>Гл.ветвр.!AF102</f>
        <v>0</v>
      </c>
      <c r="AG14" s="87">
        <f>Гл.ветвр.!AG102</f>
        <v>0</v>
      </c>
    </row>
    <row r="15" spans="1:33" ht="59.25" customHeight="1" x14ac:dyDescent="0.25">
      <c r="A15" s="15">
        <v>8</v>
      </c>
      <c r="B15" s="16" t="s">
        <v>144</v>
      </c>
      <c r="C15" s="11">
        <f>'Гл. инж.'!C102</f>
        <v>0</v>
      </c>
      <c r="D15" s="11">
        <f>'Гл. инж.'!D102</f>
        <v>0</v>
      </c>
      <c r="E15" s="87">
        <f>'Гл. инж.'!E102</f>
        <v>0</v>
      </c>
      <c r="F15" s="11">
        <f>'Гл. инж.'!F102</f>
        <v>0</v>
      </c>
      <c r="G15" s="87">
        <f>'Гл. инж.'!G102</f>
        <v>0</v>
      </c>
      <c r="H15" s="11">
        <f>'Гл. инж.'!H102</f>
        <v>0</v>
      </c>
      <c r="I15" s="87">
        <f>'Гл. инж.'!I102</f>
        <v>0</v>
      </c>
      <c r="J15" s="87">
        <f>'Гл. инж.'!J102</f>
        <v>0</v>
      </c>
      <c r="K15" s="11">
        <f>'Гл. инж.'!K102</f>
        <v>0</v>
      </c>
      <c r="L15" s="87">
        <f>'Гл. инж.'!L102</f>
        <v>0</v>
      </c>
      <c r="M15" s="11">
        <f>'Гл. инж.'!M102</f>
        <v>0</v>
      </c>
      <c r="N15" s="87">
        <f>'Гл. инж.'!N102</f>
        <v>0</v>
      </c>
      <c r="O15" s="11">
        <f>'Гл. инж.'!O102</f>
        <v>0</v>
      </c>
      <c r="P15" s="87">
        <f>'Гл. инж.'!P102</f>
        <v>0</v>
      </c>
      <c r="Q15" s="11">
        <f>'Гл. инж.'!Q102</f>
        <v>0</v>
      </c>
      <c r="R15" s="87">
        <f>'Гл. инж.'!R102</f>
        <v>0</v>
      </c>
      <c r="S15" s="11">
        <f>'Гл. инж.'!S102</f>
        <v>0</v>
      </c>
      <c r="T15" s="87">
        <f>'Гл. инж.'!T102</f>
        <v>0</v>
      </c>
      <c r="U15" s="11">
        <f>'Гл. инж.'!U102</f>
        <v>0</v>
      </c>
      <c r="V15" s="87">
        <f>'Гл. инж.'!V102</f>
        <v>0</v>
      </c>
      <c r="W15" s="11">
        <f>'Гл. инж.'!W102</f>
        <v>0</v>
      </c>
      <c r="X15" s="87">
        <f>'Гл. инж.'!X102</f>
        <v>0</v>
      </c>
      <c r="Y15" s="11">
        <f>'Гл. инж.'!Y102</f>
        <v>0</v>
      </c>
      <c r="Z15" s="87">
        <f>'Гл. инж.'!Z102</f>
        <v>0</v>
      </c>
      <c r="AA15" s="11">
        <f>'Гл. инж.'!AA102</f>
        <v>0</v>
      </c>
      <c r="AB15" s="87">
        <f>'Гл. инж.'!AB102</f>
        <v>0</v>
      </c>
      <c r="AC15" s="87">
        <f>'Гл. инж.'!AC102</f>
        <v>0</v>
      </c>
      <c r="AD15" s="11">
        <f>'Гл. инж.'!AD102</f>
        <v>0</v>
      </c>
      <c r="AE15" s="87">
        <f>'Гл. инж.'!AE102</f>
        <v>0</v>
      </c>
      <c r="AF15" s="11">
        <f>'Гл. инж.'!AF102</f>
        <v>0</v>
      </c>
      <c r="AG15" s="87">
        <f>'Гл. инж.'!AG102</f>
        <v>0</v>
      </c>
    </row>
    <row r="16" spans="1:33" x14ac:dyDescent="0.25">
      <c r="A16" s="15">
        <v>9</v>
      </c>
      <c r="B16" s="16" t="s">
        <v>145</v>
      </c>
      <c r="C16" s="11">
        <f>'Гл. энерг.'!C102</f>
        <v>0</v>
      </c>
      <c r="D16" s="11">
        <f>'Гл. энерг.'!D102</f>
        <v>0</v>
      </c>
      <c r="E16" s="87">
        <f>'Гл. энерг.'!E102</f>
        <v>0</v>
      </c>
      <c r="F16" s="11">
        <f>'Гл. энерг.'!F102</f>
        <v>0</v>
      </c>
      <c r="G16" s="87">
        <f>'Гл. энерг.'!G102</f>
        <v>0</v>
      </c>
      <c r="H16" s="11">
        <f>'Гл. энерг.'!H102</f>
        <v>0</v>
      </c>
      <c r="I16" s="87">
        <f>'Гл. энерг.'!I102</f>
        <v>0</v>
      </c>
      <c r="J16" s="87">
        <f>'Гл. энерг.'!J102</f>
        <v>0</v>
      </c>
      <c r="K16" s="11">
        <f>'Гл. энерг.'!K102</f>
        <v>0</v>
      </c>
      <c r="L16" s="87">
        <f>'Гл. энерг.'!L102</f>
        <v>0</v>
      </c>
      <c r="M16" s="11">
        <f>'Гл. энерг.'!M102</f>
        <v>0</v>
      </c>
      <c r="N16" s="87">
        <f>'Гл. энерг.'!N102</f>
        <v>0</v>
      </c>
      <c r="O16" s="11">
        <f>'Гл. энерг.'!O102</f>
        <v>0</v>
      </c>
      <c r="P16" s="87">
        <f>'Гл. энерг.'!P102</f>
        <v>0</v>
      </c>
      <c r="Q16" s="11">
        <f>'Гл. энерг.'!Q102</f>
        <v>0</v>
      </c>
      <c r="R16" s="87">
        <f>'Гл. энерг.'!R102</f>
        <v>0</v>
      </c>
      <c r="S16" s="11">
        <f>'Гл. энерг.'!S102</f>
        <v>0</v>
      </c>
      <c r="T16" s="87">
        <f>'Гл. энерг.'!T102</f>
        <v>0</v>
      </c>
      <c r="U16" s="11">
        <f>'Гл. энерг.'!U102</f>
        <v>0</v>
      </c>
      <c r="V16" s="87">
        <f>'Гл. энерг.'!V102</f>
        <v>0</v>
      </c>
      <c r="W16" s="11">
        <f>'Гл. энерг.'!W102</f>
        <v>0</v>
      </c>
      <c r="X16" s="87">
        <f>'Гл. энерг.'!X102</f>
        <v>0</v>
      </c>
      <c r="Y16" s="11">
        <f>'Гл. энерг.'!Y102</f>
        <v>0</v>
      </c>
      <c r="Z16" s="87">
        <f>'Гл. энерг.'!Z102</f>
        <v>0</v>
      </c>
      <c r="AA16" s="11">
        <f>'Гл. энерг.'!AA102</f>
        <v>0</v>
      </c>
      <c r="AB16" s="87">
        <f>'Гл. энерг.'!AB102</f>
        <v>0</v>
      </c>
      <c r="AC16" s="87">
        <f>'Гл. энерг.'!AC102</f>
        <v>0</v>
      </c>
      <c r="AD16" s="11">
        <f>'Гл. энерг.'!AD102</f>
        <v>0</v>
      </c>
      <c r="AE16" s="87">
        <f>'Гл. энерг.'!AE102</f>
        <v>0</v>
      </c>
      <c r="AF16" s="11">
        <f>'Гл. энерг.'!AF102</f>
        <v>0</v>
      </c>
      <c r="AG16" s="87">
        <f>'Гл. энерг.'!AG102</f>
        <v>0</v>
      </c>
    </row>
    <row r="17" spans="1:33" x14ac:dyDescent="0.25">
      <c r="A17" s="15">
        <v>10</v>
      </c>
      <c r="B17" s="16" t="s">
        <v>146</v>
      </c>
      <c r="C17" s="11">
        <f>Гл.мелиор!C102</f>
        <v>0</v>
      </c>
      <c r="D17" s="11">
        <f>Гл.мелиор!D102</f>
        <v>0</v>
      </c>
      <c r="E17" s="87">
        <f>Гл.мелиор!E102</f>
        <v>0</v>
      </c>
      <c r="F17" s="11">
        <f>Гл.мелиор!F102</f>
        <v>0</v>
      </c>
      <c r="G17" s="87">
        <f>Гл.мелиор!G102</f>
        <v>0</v>
      </c>
      <c r="H17" s="11">
        <f>Гл.мелиор!H102</f>
        <v>0</v>
      </c>
      <c r="I17" s="87">
        <f>Гл.мелиор!I102</f>
        <v>0</v>
      </c>
      <c r="J17" s="87">
        <f>Гл.мелиор!J102</f>
        <v>0</v>
      </c>
      <c r="K17" s="11">
        <f>Гл.мелиор!K102</f>
        <v>0</v>
      </c>
      <c r="L17" s="87">
        <f>Гл.мелиор!L102</f>
        <v>0</v>
      </c>
      <c r="M17" s="11">
        <f>Гл.мелиор!M102</f>
        <v>0</v>
      </c>
      <c r="N17" s="87">
        <f>Гл.мелиор!N102</f>
        <v>0</v>
      </c>
      <c r="O17" s="11">
        <f>Гл.мелиор!O102</f>
        <v>0</v>
      </c>
      <c r="P17" s="87">
        <f>Гл.мелиор!P102</f>
        <v>0</v>
      </c>
      <c r="Q17" s="11">
        <f>Гл.мелиор!Q102</f>
        <v>0</v>
      </c>
      <c r="R17" s="87">
        <f>Гл.мелиор!R102</f>
        <v>0</v>
      </c>
      <c r="S17" s="11">
        <f>Гл.мелиор!S102</f>
        <v>0</v>
      </c>
      <c r="T17" s="87">
        <f>Гл.мелиор!T102</f>
        <v>0</v>
      </c>
      <c r="U17" s="11">
        <f>Гл.мелиор!U102</f>
        <v>0</v>
      </c>
      <c r="V17" s="87">
        <f>Гл.мелиор!V102</f>
        <v>0</v>
      </c>
      <c r="W17" s="11">
        <f>Гл.мелиор!W102</f>
        <v>0</v>
      </c>
      <c r="X17" s="87">
        <f>Гл.мелиор!X102</f>
        <v>0</v>
      </c>
      <c r="Y17" s="11">
        <f>Гл.мелиор!Y102</f>
        <v>0</v>
      </c>
      <c r="Z17" s="87">
        <f>Гл.мелиор!Z102</f>
        <v>0</v>
      </c>
      <c r="AA17" s="11">
        <f>Гл.мелиор!AA102</f>
        <v>0</v>
      </c>
      <c r="AB17" s="87">
        <f>Гл.мелиор!AB102</f>
        <v>0</v>
      </c>
      <c r="AC17" s="87">
        <f>Гл.мелиор!AC102</f>
        <v>0</v>
      </c>
      <c r="AD17" s="11">
        <f>Гл.мелиор!AD102</f>
        <v>0</v>
      </c>
      <c r="AE17" s="87">
        <f>Гл.мелиор!AE102</f>
        <v>0</v>
      </c>
      <c r="AF17" s="11">
        <f>Гл.мелиор!AF102</f>
        <v>0</v>
      </c>
      <c r="AG17" s="87">
        <f>Гл.мелиор!AG102</f>
        <v>0</v>
      </c>
    </row>
    <row r="18" spans="1:33" ht="30" x14ac:dyDescent="0.25">
      <c r="A18" s="15">
        <v>11</v>
      </c>
      <c r="B18" s="16" t="s">
        <v>147</v>
      </c>
      <c r="C18" s="11">
        <f>'Гл. экон.'!C102</f>
        <v>0</v>
      </c>
      <c r="D18" s="11">
        <f>'Гл. экон.'!D102</f>
        <v>0</v>
      </c>
      <c r="E18" s="87">
        <f>'Гл. экон.'!E102</f>
        <v>0</v>
      </c>
      <c r="F18" s="11">
        <f>'Гл. экон.'!F102</f>
        <v>0</v>
      </c>
      <c r="G18" s="87">
        <f>'Гл. экон.'!G102</f>
        <v>0</v>
      </c>
      <c r="H18" s="11">
        <f>'Гл. экон.'!H102</f>
        <v>0</v>
      </c>
      <c r="I18" s="87">
        <f>'Гл. экон.'!I102</f>
        <v>0</v>
      </c>
      <c r="J18" s="87">
        <f>'Гл. экон.'!J102</f>
        <v>0</v>
      </c>
      <c r="K18" s="11">
        <f>'Гл. экон.'!K102</f>
        <v>0</v>
      </c>
      <c r="L18" s="87">
        <f>'Гл. экон.'!L102</f>
        <v>0</v>
      </c>
      <c r="M18" s="11">
        <f>'Гл. экон.'!M102</f>
        <v>0</v>
      </c>
      <c r="N18" s="87">
        <f>'Гл. экон.'!N102</f>
        <v>0</v>
      </c>
      <c r="O18" s="11">
        <f>'Гл. экон.'!O102</f>
        <v>0</v>
      </c>
      <c r="P18" s="87">
        <f>'Гл. экон.'!P102</f>
        <v>0</v>
      </c>
      <c r="Q18" s="11">
        <f>'Гл. экон.'!Q102</f>
        <v>0</v>
      </c>
      <c r="R18" s="87">
        <f>'Гл. экон.'!R102</f>
        <v>0</v>
      </c>
      <c r="S18" s="11">
        <f>'Гл. экон.'!S102</f>
        <v>0</v>
      </c>
      <c r="T18" s="87">
        <f>'Гл. экон.'!T102</f>
        <v>0</v>
      </c>
      <c r="U18" s="11">
        <f>'Гл. экон.'!U102</f>
        <v>0</v>
      </c>
      <c r="V18" s="87">
        <f>'Гл. экон.'!V102</f>
        <v>0</v>
      </c>
      <c r="W18" s="11">
        <f>'Гл. экон.'!W102</f>
        <v>0</v>
      </c>
      <c r="X18" s="87">
        <f>'Гл. экон.'!X102</f>
        <v>0</v>
      </c>
      <c r="Y18" s="11">
        <f>'Гл. экон.'!Y102</f>
        <v>0</v>
      </c>
      <c r="Z18" s="87">
        <f>'Гл. экон.'!Z102</f>
        <v>0</v>
      </c>
      <c r="AA18" s="11">
        <f>'Гл. экон.'!AA102</f>
        <v>0</v>
      </c>
      <c r="AB18" s="87">
        <f>'Гл. экон.'!AB102</f>
        <v>0</v>
      </c>
      <c r="AC18" s="87">
        <f>'Гл. экон.'!AC102</f>
        <v>0</v>
      </c>
      <c r="AD18" s="11">
        <f>'Гл. экон.'!AD102</f>
        <v>0</v>
      </c>
      <c r="AE18" s="87">
        <f>'Гл. экон.'!AE102</f>
        <v>0</v>
      </c>
      <c r="AF18" s="11">
        <f>'Гл. экон.'!AF102</f>
        <v>0</v>
      </c>
      <c r="AG18" s="87">
        <f>'Гл. экон.'!AG102</f>
        <v>0</v>
      </c>
    </row>
    <row r="19" spans="1:33" ht="45" x14ac:dyDescent="0.25">
      <c r="A19" s="15">
        <v>12</v>
      </c>
      <c r="B19" s="16" t="s">
        <v>148</v>
      </c>
      <c r="C19" s="11">
        <f>Гл.бухг.!C102</f>
        <v>0</v>
      </c>
      <c r="D19" s="11">
        <f>Гл.бухг.!D102</f>
        <v>0</v>
      </c>
      <c r="E19" s="87">
        <f>Гл.бухг.!E102</f>
        <v>0</v>
      </c>
      <c r="F19" s="11">
        <f>Гл.бухг.!F102</f>
        <v>0</v>
      </c>
      <c r="G19" s="87">
        <f>Гл.бухг.!G102</f>
        <v>0</v>
      </c>
      <c r="H19" s="11">
        <f>Гл.бухг.!H102</f>
        <v>0</v>
      </c>
      <c r="I19" s="87">
        <f>Гл.бухг.!I102</f>
        <v>0</v>
      </c>
      <c r="J19" s="87">
        <f>Гл.бухг.!J102</f>
        <v>0</v>
      </c>
      <c r="K19" s="11">
        <f>Гл.бухг.!K102</f>
        <v>0</v>
      </c>
      <c r="L19" s="87">
        <f>Гл.бухг.!L102</f>
        <v>0</v>
      </c>
      <c r="M19" s="11">
        <f>Гл.бухг.!M102</f>
        <v>0</v>
      </c>
      <c r="N19" s="87">
        <f>Гл.бухг.!N102</f>
        <v>0</v>
      </c>
      <c r="O19" s="11">
        <f>Гл.бухг.!O102</f>
        <v>0</v>
      </c>
      <c r="P19" s="87">
        <f>Гл.бухг.!P102</f>
        <v>0</v>
      </c>
      <c r="Q19" s="11">
        <f>Гл.бухг.!Q102</f>
        <v>0</v>
      </c>
      <c r="R19" s="87">
        <f>Гл.бухг.!R102</f>
        <v>0</v>
      </c>
      <c r="S19" s="11">
        <f>Гл.бухг.!S102</f>
        <v>0</v>
      </c>
      <c r="T19" s="87">
        <f>Гл.бухг.!T102</f>
        <v>0</v>
      </c>
      <c r="U19" s="11">
        <f>Гл.бухг.!U102</f>
        <v>0</v>
      </c>
      <c r="V19" s="87">
        <f>Гл.бухг.!V102</f>
        <v>0</v>
      </c>
      <c r="W19" s="11">
        <f>Гл.бухг.!W102</f>
        <v>0</v>
      </c>
      <c r="X19" s="87">
        <f>Гл.бухг.!X102</f>
        <v>0</v>
      </c>
      <c r="Y19" s="11">
        <f>Гл.бухг.!Y102</f>
        <v>0</v>
      </c>
      <c r="Z19" s="87">
        <f>Гл.бухг.!Z102</f>
        <v>0</v>
      </c>
      <c r="AA19" s="11">
        <f>Гл.бухг.!AA102</f>
        <v>0</v>
      </c>
      <c r="AB19" s="87">
        <f>Гл.бухг.!AB102</f>
        <v>0</v>
      </c>
      <c r="AC19" s="87">
        <f>Гл.бухг.!AC102</f>
        <v>0</v>
      </c>
      <c r="AD19" s="11">
        <f>Гл.бухг.!AD102</f>
        <v>0</v>
      </c>
      <c r="AE19" s="87">
        <f>Гл.бухг.!AE102</f>
        <v>0</v>
      </c>
      <c r="AF19" s="11">
        <f>Гл.бухг.!AF102</f>
        <v>0</v>
      </c>
      <c r="AG19" s="87">
        <f>Гл.бухг.!AG102</f>
        <v>0</v>
      </c>
    </row>
    <row r="20" spans="1:33" x14ac:dyDescent="0.25">
      <c r="A20" s="15">
        <v>13</v>
      </c>
      <c r="B20" s="16" t="s">
        <v>139</v>
      </c>
      <c r="C20" s="11">
        <f>'Др. гл.спец.'!C102</f>
        <v>0</v>
      </c>
      <c r="D20" s="11">
        <f>'Др. гл.спец.'!D102</f>
        <v>0</v>
      </c>
      <c r="E20" s="87">
        <f>'Др. гл.спец.'!E102</f>
        <v>0</v>
      </c>
      <c r="F20" s="11">
        <f>'Др. гл.спец.'!F102</f>
        <v>0</v>
      </c>
      <c r="G20" s="87">
        <f>'Др. гл.спец.'!G102</f>
        <v>0</v>
      </c>
      <c r="H20" s="11">
        <f>'Др. гл.спец.'!H102</f>
        <v>0</v>
      </c>
      <c r="I20" s="87">
        <f>'Др. гл.спец.'!I102</f>
        <v>0</v>
      </c>
      <c r="J20" s="87">
        <f>'Др. гл.спец.'!J102</f>
        <v>0</v>
      </c>
      <c r="K20" s="11">
        <f>'Др. гл.спец.'!K102</f>
        <v>0</v>
      </c>
      <c r="L20" s="87">
        <f>'Др. гл.спец.'!L102</f>
        <v>0</v>
      </c>
      <c r="M20" s="11">
        <f>'Др. гл.спец.'!M102</f>
        <v>0</v>
      </c>
      <c r="N20" s="87">
        <f>'Др. гл.спец.'!N102</f>
        <v>0</v>
      </c>
      <c r="O20" s="11">
        <f>'Др. гл.спец.'!O102</f>
        <v>0</v>
      </c>
      <c r="P20" s="87">
        <f>'Др. гл.спец.'!P102</f>
        <v>0</v>
      </c>
      <c r="Q20" s="11">
        <f>'Др. гл.спец.'!Q102</f>
        <v>0</v>
      </c>
      <c r="R20" s="87">
        <f>'Др. гл.спец.'!R102</f>
        <v>0</v>
      </c>
      <c r="S20" s="11">
        <f>'Др. гл.спец.'!S102</f>
        <v>0</v>
      </c>
      <c r="T20" s="87">
        <f>'Др. гл.спец.'!T102</f>
        <v>0</v>
      </c>
      <c r="U20" s="11">
        <f>'Др. гл.спец.'!U102</f>
        <v>0</v>
      </c>
      <c r="V20" s="87">
        <f>'Др. гл.спец.'!V102</f>
        <v>0</v>
      </c>
      <c r="W20" s="11">
        <f>'Др. гл.спец.'!W102</f>
        <v>0</v>
      </c>
      <c r="X20" s="87">
        <f>'Др. гл.спец.'!X102</f>
        <v>0</v>
      </c>
      <c r="Y20" s="11">
        <f>'Др. гл.спец.'!Y102</f>
        <v>0</v>
      </c>
      <c r="Z20" s="87">
        <f>'Др. гл.спец.'!Z102</f>
        <v>0</v>
      </c>
      <c r="AA20" s="11">
        <f>'Др. гл.спец.'!AA102</f>
        <v>0</v>
      </c>
      <c r="AB20" s="87">
        <f>'Др. гл.спец.'!AB102</f>
        <v>0</v>
      </c>
      <c r="AC20" s="87">
        <f>'Др. гл.спец.'!AC102</f>
        <v>0</v>
      </c>
      <c r="AD20" s="11">
        <f>'Др. гл.спец.'!AD102</f>
        <v>0</v>
      </c>
      <c r="AE20" s="87">
        <f>'Др. гл.спец.'!AE102</f>
        <v>0</v>
      </c>
      <c r="AF20" s="11">
        <f>'Др. гл.спец.'!AF102</f>
        <v>0</v>
      </c>
      <c r="AG20" s="87">
        <f>'Др. гл.спец.'!AG102</f>
        <v>0</v>
      </c>
    </row>
    <row r="21" spans="1:33" ht="85.5" x14ac:dyDescent="0.25">
      <c r="A21" s="12">
        <v>14</v>
      </c>
      <c r="B21" s="14" t="s">
        <v>149</v>
      </c>
      <c r="C21" s="11">
        <f>Рук.ср.зв.!C102</f>
        <v>0</v>
      </c>
      <c r="D21" s="11">
        <f>Рук.ср.зв.!D102</f>
        <v>0</v>
      </c>
      <c r="E21" s="87">
        <f>Рук.ср.зв.!E102</f>
        <v>0</v>
      </c>
      <c r="F21" s="11">
        <f>Рук.ср.зв.!F102</f>
        <v>0</v>
      </c>
      <c r="G21" s="87">
        <f>Рук.ср.зв.!G102</f>
        <v>0</v>
      </c>
      <c r="H21" s="11">
        <f>Рук.ср.зв.!H102</f>
        <v>0</v>
      </c>
      <c r="I21" s="87">
        <f>Рук.ср.зв.!I102</f>
        <v>0</v>
      </c>
      <c r="J21" s="87">
        <f>Рук.ср.зв.!J102</f>
        <v>0</v>
      </c>
      <c r="K21" s="11">
        <f>Рук.ср.зв.!K102</f>
        <v>0</v>
      </c>
      <c r="L21" s="87">
        <f>Рук.ср.зв.!L102</f>
        <v>0</v>
      </c>
      <c r="M21" s="11">
        <f>Рук.ср.зв.!M102</f>
        <v>0</v>
      </c>
      <c r="N21" s="87">
        <f>Рук.ср.зв.!N102</f>
        <v>0</v>
      </c>
      <c r="O21" s="11">
        <f>Рук.ср.зв.!O102</f>
        <v>0</v>
      </c>
      <c r="P21" s="87">
        <f>Рук.ср.зв.!P102</f>
        <v>0</v>
      </c>
      <c r="Q21" s="11">
        <f>Рук.ср.зв.!Q102</f>
        <v>0</v>
      </c>
      <c r="R21" s="87">
        <f>Рук.ср.зв.!R102</f>
        <v>0</v>
      </c>
      <c r="S21" s="11">
        <f>Рук.ср.зв.!S102</f>
        <v>0</v>
      </c>
      <c r="T21" s="87">
        <f>Рук.ср.зв.!T102</f>
        <v>0</v>
      </c>
      <c r="U21" s="11">
        <f>Рук.ср.зв.!U102</f>
        <v>0</v>
      </c>
      <c r="V21" s="87">
        <f>Рук.ср.зв.!V102</f>
        <v>0</v>
      </c>
      <c r="W21" s="11">
        <f>Рук.ср.зв.!W102</f>
        <v>0</v>
      </c>
      <c r="X21" s="87">
        <f>Рук.ср.зв.!X102</f>
        <v>0</v>
      </c>
      <c r="Y21" s="11">
        <f>Рук.ср.зв.!Y102</f>
        <v>0</v>
      </c>
      <c r="Z21" s="87">
        <f>Рук.ср.зв.!Z102</f>
        <v>0</v>
      </c>
      <c r="AA21" s="11">
        <f>Рук.ср.зв.!AA102</f>
        <v>0</v>
      </c>
      <c r="AB21" s="87">
        <f>Рук.ср.зв.!AB102</f>
        <v>0</v>
      </c>
      <c r="AC21" s="87">
        <f>Рук.ср.зв.!AC102</f>
        <v>0</v>
      </c>
      <c r="AD21" s="11">
        <f>Рук.ср.зв.!AD102</f>
        <v>0</v>
      </c>
      <c r="AE21" s="87">
        <f>Рук.ср.зв.!AE102</f>
        <v>0</v>
      </c>
      <c r="AF21" s="11">
        <f>Рук.ср.зв.!AF102</f>
        <v>0</v>
      </c>
      <c r="AG21" s="87">
        <f>Рук.ср.зв.!AG102</f>
        <v>0</v>
      </c>
    </row>
    <row r="22" spans="1:33" ht="85.5" x14ac:dyDescent="0.25">
      <c r="A22" s="12">
        <v>15</v>
      </c>
      <c r="B22" s="13" t="s">
        <v>150</v>
      </c>
      <c r="C22" s="11">
        <f>'Кадр. служба'!C102</f>
        <v>0</v>
      </c>
      <c r="D22" s="11">
        <f>'Кадр. служба'!D102</f>
        <v>0</v>
      </c>
      <c r="E22" s="87">
        <f>'Кадр. служба'!E102</f>
        <v>0</v>
      </c>
      <c r="F22" s="11">
        <f>'Кадр. служба'!F102</f>
        <v>0</v>
      </c>
      <c r="G22" s="87">
        <f>'Кадр. служба'!G102</f>
        <v>0</v>
      </c>
      <c r="H22" s="11">
        <f>'Кадр. служба'!H102</f>
        <v>0</v>
      </c>
      <c r="I22" s="87">
        <f>'Кадр. служба'!I102</f>
        <v>0</v>
      </c>
      <c r="J22" s="87">
        <f>'Кадр. служба'!J102</f>
        <v>0</v>
      </c>
      <c r="K22" s="11">
        <f>'Кадр. служба'!K102</f>
        <v>0</v>
      </c>
      <c r="L22" s="87">
        <f>'Кадр. служба'!L102</f>
        <v>0</v>
      </c>
      <c r="M22" s="11">
        <f>'Кадр. служба'!M102</f>
        <v>0</v>
      </c>
      <c r="N22" s="87">
        <f>'Кадр. служба'!N102</f>
        <v>0</v>
      </c>
      <c r="O22" s="11">
        <f>'Кадр. служба'!O102</f>
        <v>0</v>
      </c>
      <c r="P22" s="87">
        <f>'Кадр. служба'!P102</f>
        <v>0</v>
      </c>
      <c r="Q22" s="11">
        <f>'Кадр. служба'!Q102</f>
        <v>0</v>
      </c>
      <c r="R22" s="87">
        <f>'Кадр. служба'!R102</f>
        <v>0</v>
      </c>
      <c r="S22" s="11">
        <f>'Кадр. служба'!S102</f>
        <v>0</v>
      </c>
      <c r="T22" s="87">
        <f>'Кадр. служба'!T102</f>
        <v>0</v>
      </c>
      <c r="U22" s="11">
        <f>'Кадр. служба'!U102</f>
        <v>0</v>
      </c>
      <c r="V22" s="87">
        <f>'Кадр. служба'!V102</f>
        <v>0</v>
      </c>
      <c r="W22" s="11">
        <f>'Кадр. служба'!W102</f>
        <v>0</v>
      </c>
      <c r="X22" s="87">
        <f>'Кадр. служба'!X102</f>
        <v>0</v>
      </c>
      <c r="Y22" s="11">
        <f>'Кадр. служба'!Y102</f>
        <v>0</v>
      </c>
      <c r="Z22" s="87">
        <f>'Кадр. служба'!Z102</f>
        <v>0</v>
      </c>
      <c r="AA22" s="11">
        <f>'Кадр. служба'!AA102</f>
        <v>0</v>
      </c>
      <c r="AB22" s="87">
        <f>'Кадр. служба'!AB102</f>
        <v>0</v>
      </c>
      <c r="AC22" s="87">
        <f>'Кадр. служба'!AC102</f>
        <v>0</v>
      </c>
      <c r="AD22" s="11">
        <f>'Кадр. служба'!AD102</f>
        <v>0</v>
      </c>
      <c r="AE22" s="87">
        <f>'Кадр. служба'!AE102</f>
        <v>0</v>
      </c>
      <c r="AF22" s="11">
        <f>'Кадр. служба'!AF102</f>
        <v>0</v>
      </c>
      <c r="AG22" s="87">
        <f>'Кадр. служба'!AG102</f>
        <v>0</v>
      </c>
    </row>
    <row r="23" spans="1:33" ht="28.5" x14ac:dyDescent="0.25">
      <c r="A23" s="12">
        <v>16</v>
      </c>
      <c r="B23" s="13" t="s">
        <v>151</v>
      </c>
      <c r="C23" s="11">
        <f>'Др. рук.'!C102</f>
        <v>0</v>
      </c>
      <c r="D23" s="11">
        <f>'Др. рук.'!D102</f>
        <v>0</v>
      </c>
      <c r="E23" s="87">
        <f>'Др. рук.'!E102</f>
        <v>0</v>
      </c>
      <c r="F23" s="11">
        <f>'Др. рук.'!F102</f>
        <v>0</v>
      </c>
      <c r="G23" s="87">
        <f>'Др. рук.'!G102</f>
        <v>0</v>
      </c>
      <c r="H23" s="11">
        <f>'Др. рук.'!H102</f>
        <v>0</v>
      </c>
      <c r="I23" s="87">
        <f>'Др. рук.'!I102</f>
        <v>0</v>
      </c>
      <c r="J23" s="87">
        <f>'Др. рук.'!J102</f>
        <v>0</v>
      </c>
      <c r="K23" s="11">
        <f>'Др. рук.'!K102</f>
        <v>0</v>
      </c>
      <c r="L23" s="87">
        <f>'Др. рук.'!L102</f>
        <v>0</v>
      </c>
      <c r="M23" s="11">
        <f>'Др. рук.'!M102</f>
        <v>0</v>
      </c>
      <c r="N23" s="87">
        <f>'Др. рук.'!N102</f>
        <v>0</v>
      </c>
      <c r="O23" s="11">
        <f>'Др. рук.'!O102</f>
        <v>0</v>
      </c>
      <c r="P23" s="87">
        <f>'Др. рук.'!P102</f>
        <v>0</v>
      </c>
      <c r="Q23" s="11">
        <f>'Др. рук.'!Q102</f>
        <v>0</v>
      </c>
      <c r="R23" s="87">
        <f>'Др. рук.'!R102</f>
        <v>0</v>
      </c>
      <c r="S23" s="11">
        <f>'Др. рук.'!S102</f>
        <v>0</v>
      </c>
      <c r="T23" s="87">
        <f>'Др. рук.'!T102</f>
        <v>0</v>
      </c>
      <c r="U23" s="11">
        <f>'Др. рук.'!U102</f>
        <v>0</v>
      </c>
      <c r="V23" s="87">
        <f>'Др. рук.'!V102</f>
        <v>0</v>
      </c>
      <c r="W23" s="11">
        <f>'Др. рук.'!W102</f>
        <v>0</v>
      </c>
      <c r="X23" s="87">
        <f>'Др. рук.'!X102</f>
        <v>0</v>
      </c>
      <c r="Y23" s="11">
        <f>'Др. рук.'!Y102</f>
        <v>0</v>
      </c>
      <c r="Z23" s="87">
        <f>'Др. рук.'!Z102</f>
        <v>0</v>
      </c>
      <c r="AA23" s="11">
        <f>'Др. рук.'!AA102</f>
        <v>0</v>
      </c>
      <c r="AB23" s="87">
        <f>'Др. рук.'!AB102</f>
        <v>0</v>
      </c>
      <c r="AC23" s="87">
        <f>'Др. рук.'!AC102</f>
        <v>0</v>
      </c>
      <c r="AD23" s="11">
        <f>'Др. рук.'!AD102</f>
        <v>0</v>
      </c>
      <c r="AE23" s="87">
        <f>'Др. рук.'!AE102</f>
        <v>0</v>
      </c>
      <c r="AF23" s="11">
        <f>'Др. рук.'!AF102</f>
        <v>0</v>
      </c>
      <c r="AG23" s="87">
        <f>'Др. рук.'!AG102</f>
        <v>0</v>
      </c>
    </row>
    <row r="24" spans="1:33" ht="28.5" x14ac:dyDescent="0.25">
      <c r="A24" s="12">
        <v>17</v>
      </c>
      <c r="B24" s="13" t="s">
        <v>152</v>
      </c>
      <c r="C24" s="11">
        <f>ОТиТБ!C102</f>
        <v>0</v>
      </c>
      <c r="D24" s="11">
        <f>ОТиТБ!D102</f>
        <v>0</v>
      </c>
      <c r="E24" s="87">
        <f>ОТиТБ!E102</f>
        <v>0</v>
      </c>
      <c r="F24" s="11">
        <f>ОТиТБ!F102</f>
        <v>0</v>
      </c>
      <c r="G24" s="87">
        <f>ОТиТБ!G102</f>
        <v>0</v>
      </c>
      <c r="H24" s="11">
        <f>ОТиТБ!H102</f>
        <v>0</v>
      </c>
      <c r="I24" s="87">
        <f>ОТиТБ!I102</f>
        <v>0</v>
      </c>
      <c r="J24" s="87">
        <f>ОТиТБ!J102</f>
        <v>0</v>
      </c>
      <c r="K24" s="11">
        <f>ОТиТБ!K102</f>
        <v>0</v>
      </c>
      <c r="L24" s="87">
        <f>ОТиТБ!L102</f>
        <v>0</v>
      </c>
      <c r="M24" s="11">
        <f>ОТиТБ!M102</f>
        <v>0</v>
      </c>
      <c r="N24" s="87">
        <f>ОТиТБ!N102</f>
        <v>0</v>
      </c>
      <c r="O24" s="11">
        <f>ОТиТБ!O102</f>
        <v>0</v>
      </c>
      <c r="P24" s="87">
        <f>ОТиТБ!P102</f>
        <v>0</v>
      </c>
      <c r="Q24" s="11">
        <f>ОТиТБ!Q102</f>
        <v>0</v>
      </c>
      <c r="R24" s="87">
        <f>ОТиТБ!R102</f>
        <v>0</v>
      </c>
      <c r="S24" s="11">
        <f>ОТиТБ!S102</f>
        <v>0</v>
      </c>
      <c r="T24" s="87">
        <f>ОТиТБ!T102</f>
        <v>0</v>
      </c>
      <c r="U24" s="11">
        <f>ОТиТБ!U102</f>
        <v>0</v>
      </c>
      <c r="V24" s="87">
        <f>ОТиТБ!V102</f>
        <v>0</v>
      </c>
      <c r="W24" s="11">
        <f>ОТиТБ!W102</f>
        <v>0</v>
      </c>
      <c r="X24" s="87">
        <f>ОТиТБ!X102</f>
        <v>0</v>
      </c>
      <c r="Y24" s="11">
        <f>ОТиТБ!Y102</f>
        <v>0</v>
      </c>
      <c r="Z24" s="87">
        <f>ОТиТБ!Z102</f>
        <v>0</v>
      </c>
      <c r="AA24" s="11">
        <f>ОТиТБ!AA102</f>
        <v>0</v>
      </c>
      <c r="AB24" s="87">
        <f>ОТиТБ!AB102</f>
        <v>0</v>
      </c>
      <c r="AC24" s="87">
        <f>ОТиТБ!AC102</f>
        <v>0</v>
      </c>
      <c r="AD24" s="11">
        <f>ОТиТБ!AD102</f>
        <v>0</v>
      </c>
      <c r="AE24" s="87">
        <f>ОТиТБ!AE102</f>
        <v>0</v>
      </c>
      <c r="AF24" s="11">
        <f>ОТиТБ!AF102</f>
        <v>0</v>
      </c>
      <c r="AG24" s="87">
        <f>ОТиТБ!AG102</f>
        <v>0</v>
      </c>
    </row>
    <row r="25" spans="1:33" ht="57" x14ac:dyDescent="0.25">
      <c r="A25" s="12">
        <v>18</v>
      </c>
      <c r="B25" s="13" t="s">
        <v>153</v>
      </c>
      <c r="C25" s="11">
        <f>Юридич.служба!C102</f>
        <v>0</v>
      </c>
      <c r="D25" s="11">
        <f>Юридич.служба!D102</f>
        <v>0</v>
      </c>
      <c r="E25" s="87">
        <f>Юридич.служба!E102</f>
        <v>0</v>
      </c>
      <c r="F25" s="11">
        <f>Юридич.служба!F102</f>
        <v>0</v>
      </c>
      <c r="G25" s="87">
        <f>Юридич.служба!G102</f>
        <v>0</v>
      </c>
      <c r="H25" s="11">
        <f>Юридич.служба!H102</f>
        <v>0</v>
      </c>
      <c r="I25" s="87">
        <f>Юридич.служба!I102</f>
        <v>0</v>
      </c>
      <c r="J25" s="87">
        <f>Юридич.служба!J102</f>
        <v>0</v>
      </c>
      <c r="K25" s="11">
        <f>Юридич.служба!K102</f>
        <v>0</v>
      </c>
      <c r="L25" s="87">
        <f>Юридич.служба!L102</f>
        <v>0</v>
      </c>
      <c r="M25" s="11">
        <f>Юридич.служба!M102</f>
        <v>0</v>
      </c>
      <c r="N25" s="87">
        <f>Юридич.служба!N102</f>
        <v>0</v>
      </c>
      <c r="O25" s="11">
        <f>Юридич.служба!O102</f>
        <v>0</v>
      </c>
      <c r="P25" s="87">
        <f>Юридич.служба!P102</f>
        <v>0</v>
      </c>
      <c r="Q25" s="11">
        <f>Юридич.служба!Q102</f>
        <v>0</v>
      </c>
      <c r="R25" s="87">
        <f>Юридич.служба!R102</f>
        <v>0</v>
      </c>
      <c r="S25" s="11">
        <f>Юридич.служба!S102</f>
        <v>0</v>
      </c>
      <c r="T25" s="87">
        <f>Юридич.служба!T102</f>
        <v>0</v>
      </c>
      <c r="U25" s="11">
        <f>Юридич.служба!U102</f>
        <v>0</v>
      </c>
      <c r="V25" s="87">
        <f>Юридич.служба!V102</f>
        <v>0</v>
      </c>
      <c r="W25" s="11">
        <f>Юридич.служба!W102</f>
        <v>0</v>
      </c>
      <c r="X25" s="87">
        <f>Юридич.служба!X102</f>
        <v>0</v>
      </c>
      <c r="Y25" s="11">
        <f>Юридич.служба!Y102</f>
        <v>0</v>
      </c>
      <c r="Z25" s="87">
        <f>Юридич.служба!Z102</f>
        <v>0</v>
      </c>
      <c r="AA25" s="11">
        <f>Юридич.служба!AA102</f>
        <v>0</v>
      </c>
      <c r="AB25" s="87">
        <f>Юридич.служба!AB102</f>
        <v>0</v>
      </c>
      <c r="AC25" s="87">
        <f>Юридич.служба!AC102</f>
        <v>0</v>
      </c>
      <c r="AD25" s="11">
        <f>Юридич.служба!AD102</f>
        <v>0</v>
      </c>
      <c r="AE25" s="87">
        <f>Юридич.служба!AE102</f>
        <v>0</v>
      </c>
      <c r="AF25" s="11">
        <f>Юридич.служба!AF102</f>
        <v>0</v>
      </c>
      <c r="AG25" s="87">
        <f>Юридич.служба!AG102</f>
        <v>0</v>
      </c>
    </row>
    <row r="26" spans="1:33" ht="71.25" x14ac:dyDescent="0.25">
      <c r="A26" s="12">
        <v>19</v>
      </c>
      <c r="B26" s="13" t="s">
        <v>154</v>
      </c>
      <c r="C26" s="11">
        <f>'МарКомСнаб служба'!C102</f>
        <v>0</v>
      </c>
      <c r="D26" s="11">
        <f>'МарКомСнаб служба'!D102</f>
        <v>0</v>
      </c>
      <c r="E26" s="87">
        <f>'МарКомСнаб служба'!E102</f>
        <v>0</v>
      </c>
      <c r="F26" s="11">
        <f>'МарКомСнаб служба'!F102</f>
        <v>0</v>
      </c>
      <c r="G26" s="87">
        <f>'МарКомСнаб служба'!G102</f>
        <v>0</v>
      </c>
      <c r="H26" s="11">
        <f>'МарКомСнаб служба'!H102</f>
        <v>0</v>
      </c>
      <c r="I26" s="87">
        <f>'МарКомСнаб служба'!I102</f>
        <v>0</v>
      </c>
      <c r="J26" s="87">
        <f>'МарКомСнаб служба'!J102</f>
        <v>0</v>
      </c>
      <c r="K26" s="11">
        <f>'МарКомСнаб служба'!K102</f>
        <v>0</v>
      </c>
      <c r="L26" s="87">
        <f>'МарКомСнаб служба'!L102</f>
        <v>0</v>
      </c>
      <c r="M26" s="11">
        <f>'МарКомСнаб служба'!M102</f>
        <v>0</v>
      </c>
      <c r="N26" s="87">
        <f>'МарКомСнаб служба'!N102</f>
        <v>0</v>
      </c>
      <c r="O26" s="11">
        <f>'МарКомСнаб служба'!O102</f>
        <v>0</v>
      </c>
      <c r="P26" s="87">
        <f>'МарКомСнаб служба'!P102</f>
        <v>0</v>
      </c>
      <c r="Q26" s="11">
        <f>'МарКомСнаб служба'!Q102</f>
        <v>0</v>
      </c>
      <c r="R26" s="87">
        <f>'МарКомСнаб служба'!R102</f>
        <v>0</v>
      </c>
      <c r="S26" s="11">
        <f>'МарКомСнаб служба'!S102</f>
        <v>0</v>
      </c>
      <c r="T26" s="87">
        <f>'МарКомСнаб служба'!T102</f>
        <v>0</v>
      </c>
      <c r="U26" s="11">
        <f>'МарКомСнаб служба'!U102</f>
        <v>0</v>
      </c>
      <c r="V26" s="87">
        <f>'МарКомСнаб служба'!V102</f>
        <v>0</v>
      </c>
      <c r="W26" s="11">
        <f>'МарКомСнаб служба'!W102</f>
        <v>0</v>
      </c>
      <c r="X26" s="87">
        <f>'МарКомСнаб служба'!X102</f>
        <v>0</v>
      </c>
      <c r="Y26" s="11">
        <f>'МарКомСнаб служба'!Y102</f>
        <v>0</v>
      </c>
      <c r="Z26" s="87">
        <f>'МарКомСнаб служба'!Z102</f>
        <v>0</v>
      </c>
      <c r="AA26" s="11">
        <f>'МарКомСнаб служба'!AA102</f>
        <v>0</v>
      </c>
      <c r="AB26" s="87">
        <f>'МарКомСнаб служба'!AB102</f>
        <v>0</v>
      </c>
      <c r="AC26" s="87">
        <f>'МарКомСнаб служба'!AC102</f>
        <v>0</v>
      </c>
      <c r="AD26" s="11">
        <f>'МарКомСнаб служба'!AD102</f>
        <v>0</v>
      </c>
      <c r="AE26" s="87">
        <f>'МарКомСнаб служба'!AE102</f>
        <v>0</v>
      </c>
      <c r="AF26" s="11">
        <f>'МарКомСнаб служба'!AF102</f>
        <v>0</v>
      </c>
      <c r="AG26" s="87">
        <f>'МарКомСнаб служба'!AG102</f>
        <v>0</v>
      </c>
    </row>
    <row r="27" spans="1:33" ht="57" x14ac:dyDescent="0.25">
      <c r="A27" s="12">
        <v>20</v>
      </c>
      <c r="B27" s="13" t="s">
        <v>155</v>
      </c>
      <c r="C27" s="11">
        <f>'Строй служба'!C102</f>
        <v>0</v>
      </c>
      <c r="D27" s="11">
        <f>'Строй служба'!D102</f>
        <v>0</v>
      </c>
      <c r="E27" s="87">
        <f>'Строй служба'!E102</f>
        <v>0</v>
      </c>
      <c r="F27" s="11">
        <f>'Строй служба'!F102</f>
        <v>0</v>
      </c>
      <c r="G27" s="87">
        <f>'Строй служба'!G102</f>
        <v>0</v>
      </c>
      <c r="H27" s="11">
        <f>'Строй служба'!H102</f>
        <v>0</v>
      </c>
      <c r="I27" s="87">
        <f>'Строй служба'!I102</f>
        <v>0</v>
      </c>
      <c r="J27" s="87">
        <f>'Строй служба'!J102</f>
        <v>0</v>
      </c>
      <c r="K27" s="11">
        <f>'Строй служба'!K102</f>
        <v>0</v>
      </c>
      <c r="L27" s="87">
        <f>'Строй служба'!L102</f>
        <v>0</v>
      </c>
      <c r="M27" s="11">
        <f>'Строй служба'!M102</f>
        <v>0</v>
      </c>
      <c r="N27" s="87">
        <f>'Строй служба'!N102</f>
        <v>0</v>
      </c>
      <c r="O27" s="11">
        <f>'Строй служба'!O102</f>
        <v>0</v>
      </c>
      <c r="P27" s="87">
        <f>'Строй служба'!P102</f>
        <v>0</v>
      </c>
      <c r="Q27" s="11">
        <f>'Строй служба'!Q102</f>
        <v>0</v>
      </c>
      <c r="R27" s="87">
        <f>'Строй служба'!R102</f>
        <v>0</v>
      </c>
      <c r="S27" s="11">
        <f>'Строй служба'!S102</f>
        <v>0</v>
      </c>
      <c r="T27" s="87">
        <f>'Строй служба'!T102</f>
        <v>0</v>
      </c>
      <c r="U27" s="11">
        <f>'Строй служба'!U102</f>
        <v>0</v>
      </c>
      <c r="V27" s="87">
        <f>'Строй служба'!V102</f>
        <v>0</v>
      </c>
      <c r="W27" s="11">
        <f>'Строй служба'!W102</f>
        <v>0</v>
      </c>
      <c r="X27" s="87">
        <f>'Строй служба'!X102</f>
        <v>0</v>
      </c>
      <c r="Y27" s="11">
        <f>'Строй служба'!Y102</f>
        <v>0</v>
      </c>
      <c r="Z27" s="87">
        <f>'Строй служба'!Z102</f>
        <v>0</v>
      </c>
      <c r="AA27" s="11">
        <f>'Строй служба'!AA102</f>
        <v>0</v>
      </c>
      <c r="AB27" s="87">
        <f>'Строй служба'!AB102</f>
        <v>0</v>
      </c>
      <c r="AC27" s="87">
        <f>'Строй служба'!AC102</f>
        <v>0</v>
      </c>
      <c r="AD27" s="11">
        <f>'Строй служба'!AD102</f>
        <v>0</v>
      </c>
      <c r="AE27" s="87">
        <f>'Строй служба'!AE102</f>
        <v>0</v>
      </c>
      <c r="AF27" s="11">
        <f>'Строй служба'!AF102</f>
        <v>0</v>
      </c>
      <c r="AG27" s="87">
        <f>'Строй служба'!AG102</f>
        <v>0</v>
      </c>
    </row>
    <row r="28" spans="1:33" x14ac:dyDescent="0.25">
      <c r="A28" s="12">
        <v>21</v>
      </c>
      <c r="B28" s="13" t="s">
        <v>156</v>
      </c>
      <c r="C28" s="11">
        <f>'Землеустр. служба'!C102</f>
        <v>0</v>
      </c>
      <c r="D28" s="11">
        <f>'Землеустр. служба'!D102</f>
        <v>0</v>
      </c>
      <c r="E28" s="87">
        <f>'Землеустр. служба'!E102</f>
        <v>0</v>
      </c>
      <c r="F28" s="11">
        <f>'Землеустр. служба'!F102</f>
        <v>0</v>
      </c>
      <c r="G28" s="87">
        <f>'Землеустр. служба'!G102</f>
        <v>0</v>
      </c>
      <c r="H28" s="11">
        <f>'Землеустр. служба'!H102</f>
        <v>0</v>
      </c>
      <c r="I28" s="87">
        <f>'Землеустр. служба'!I102</f>
        <v>0</v>
      </c>
      <c r="J28" s="87">
        <f>'Землеустр. служба'!J102</f>
        <v>0</v>
      </c>
      <c r="K28" s="11">
        <f>'Землеустр. служба'!K102</f>
        <v>0</v>
      </c>
      <c r="L28" s="87">
        <f>'Землеустр. служба'!L102</f>
        <v>0</v>
      </c>
      <c r="M28" s="11">
        <f>'Землеустр. служба'!M102</f>
        <v>0</v>
      </c>
      <c r="N28" s="87">
        <f>'Землеустр. служба'!N102</f>
        <v>0</v>
      </c>
      <c r="O28" s="11">
        <f>'Землеустр. служба'!O102</f>
        <v>0</v>
      </c>
      <c r="P28" s="87">
        <f>'Землеустр. служба'!P102</f>
        <v>0</v>
      </c>
      <c r="Q28" s="11">
        <f>'Землеустр. служба'!Q102</f>
        <v>0</v>
      </c>
      <c r="R28" s="87">
        <f>'Землеустр. служба'!R102</f>
        <v>0</v>
      </c>
      <c r="S28" s="11">
        <f>'Землеустр. служба'!S102</f>
        <v>0</v>
      </c>
      <c r="T28" s="87">
        <f>'Землеустр. служба'!T102</f>
        <v>0</v>
      </c>
      <c r="U28" s="11">
        <f>'Землеустр. служба'!U102</f>
        <v>0</v>
      </c>
      <c r="V28" s="87">
        <f>'Землеустр. служба'!V102</f>
        <v>0</v>
      </c>
      <c r="W28" s="11">
        <f>'Землеустр. служба'!W102</f>
        <v>0</v>
      </c>
      <c r="X28" s="87">
        <f>'Землеустр. служба'!X102</f>
        <v>0</v>
      </c>
      <c r="Y28" s="11">
        <f>'Землеустр. служба'!Y102</f>
        <v>0</v>
      </c>
      <c r="Z28" s="87">
        <f>'Землеустр. служба'!Z102</f>
        <v>0</v>
      </c>
      <c r="AA28" s="11">
        <f>'Землеустр. служба'!AA102</f>
        <v>0</v>
      </c>
      <c r="AB28" s="87">
        <f>'Землеустр. служба'!AB102</f>
        <v>0</v>
      </c>
      <c r="AC28" s="87">
        <f>'Землеустр. служба'!AC102</f>
        <v>0</v>
      </c>
      <c r="AD28" s="11">
        <f>'Землеустр. служба'!AD102</f>
        <v>0</v>
      </c>
      <c r="AE28" s="87">
        <f>'Землеустр. служба'!AE102</f>
        <v>0</v>
      </c>
      <c r="AF28" s="11">
        <f>'Землеустр. служба'!AF102</f>
        <v>0</v>
      </c>
      <c r="AG28" s="87">
        <f>'Землеустр. служба'!AG102</f>
        <v>0</v>
      </c>
    </row>
    <row r="29" spans="1:33" ht="71.25" x14ac:dyDescent="0.25">
      <c r="A29" s="12">
        <v>22</v>
      </c>
      <c r="B29" s="13" t="s">
        <v>157</v>
      </c>
      <c r="C29" s="11">
        <f>'ИТ служба'!C102</f>
        <v>0</v>
      </c>
      <c r="D29" s="11">
        <f>'ИТ служба'!D102</f>
        <v>0</v>
      </c>
      <c r="E29" s="87">
        <f>'ИТ служба'!E102</f>
        <v>0</v>
      </c>
      <c r="F29" s="11">
        <f>'ИТ служба'!F102</f>
        <v>0</v>
      </c>
      <c r="G29" s="87">
        <f>'ИТ служба'!G102</f>
        <v>0</v>
      </c>
      <c r="H29" s="11">
        <f>'ИТ служба'!H102</f>
        <v>0</v>
      </c>
      <c r="I29" s="87">
        <f>'ИТ служба'!I102</f>
        <v>0</v>
      </c>
      <c r="J29" s="87">
        <f>'ИТ служба'!J102</f>
        <v>0</v>
      </c>
      <c r="K29" s="11">
        <f>'ИТ служба'!K102</f>
        <v>0</v>
      </c>
      <c r="L29" s="87">
        <f>'ИТ служба'!L102</f>
        <v>0</v>
      </c>
      <c r="M29" s="11">
        <f>'ИТ служба'!M102</f>
        <v>0</v>
      </c>
      <c r="N29" s="87">
        <f>'ИТ служба'!N102</f>
        <v>0</v>
      </c>
      <c r="O29" s="11">
        <f>'ИТ служба'!O102</f>
        <v>0</v>
      </c>
      <c r="P29" s="87">
        <f>'ИТ служба'!P102</f>
        <v>0</v>
      </c>
      <c r="Q29" s="11">
        <f>'ИТ служба'!Q102</f>
        <v>0</v>
      </c>
      <c r="R29" s="87">
        <f>'ИТ служба'!R102</f>
        <v>0</v>
      </c>
      <c r="S29" s="11">
        <f>'ИТ служба'!S102</f>
        <v>0</v>
      </c>
      <c r="T29" s="87">
        <f>'ИТ служба'!T102</f>
        <v>0</v>
      </c>
      <c r="U29" s="11">
        <f>'ИТ служба'!U102</f>
        <v>0</v>
      </c>
      <c r="V29" s="87">
        <f>'ИТ служба'!V102</f>
        <v>0</v>
      </c>
      <c r="W29" s="11">
        <f>'ИТ служба'!W102</f>
        <v>0</v>
      </c>
      <c r="X29" s="87">
        <f>'ИТ служба'!X102</f>
        <v>0</v>
      </c>
      <c r="Y29" s="11">
        <f>'ИТ служба'!Y102</f>
        <v>0</v>
      </c>
      <c r="Z29" s="87">
        <f>'ИТ служба'!Z102</f>
        <v>0</v>
      </c>
      <c r="AA29" s="11">
        <f>'ИТ служба'!AA102</f>
        <v>0</v>
      </c>
      <c r="AB29" s="87">
        <f>'ИТ служба'!AB102</f>
        <v>0</v>
      </c>
      <c r="AC29" s="87">
        <f>'ИТ служба'!AC102</f>
        <v>0</v>
      </c>
      <c r="AD29" s="11">
        <f>'ИТ служба'!AD102</f>
        <v>0</v>
      </c>
      <c r="AE29" s="87">
        <f>'ИТ служба'!AE102</f>
        <v>0</v>
      </c>
      <c r="AF29" s="11">
        <f>'ИТ служба'!AF102</f>
        <v>0</v>
      </c>
      <c r="AG29" s="87">
        <f>'ИТ служба'!AG102</f>
        <v>0</v>
      </c>
    </row>
    <row r="30" spans="1:33" ht="28.5" x14ac:dyDescent="0.25">
      <c r="A30" s="12">
        <v>23</v>
      </c>
      <c r="B30" s="13" t="s">
        <v>158</v>
      </c>
      <c r="C30" s="11">
        <f>Спец.!C102</f>
        <v>0</v>
      </c>
      <c r="D30" s="11">
        <f>Спец.!D102</f>
        <v>0</v>
      </c>
      <c r="E30" s="87">
        <f>Спец.!E102</f>
        <v>0</v>
      </c>
      <c r="F30" s="11">
        <f>Спец.!F102</f>
        <v>0</v>
      </c>
      <c r="G30" s="87">
        <f>Спец.!G102</f>
        <v>0</v>
      </c>
      <c r="H30" s="11">
        <f>Спец.!H102</f>
        <v>0</v>
      </c>
      <c r="I30" s="87">
        <f>Спец.!I102</f>
        <v>0</v>
      </c>
      <c r="J30" s="87">
        <f>Спец.!J102</f>
        <v>0</v>
      </c>
      <c r="K30" s="11">
        <f>Спец.!K102</f>
        <v>0</v>
      </c>
      <c r="L30" s="87">
        <f>Спец.!L102</f>
        <v>0</v>
      </c>
      <c r="M30" s="11">
        <f>Спец.!M102</f>
        <v>0</v>
      </c>
      <c r="N30" s="87">
        <f>Спец.!N102</f>
        <v>0</v>
      </c>
      <c r="O30" s="11">
        <f>Спец.!O102</f>
        <v>0</v>
      </c>
      <c r="P30" s="87">
        <f>Спец.!P102</f>
        <v>0</v>
      </c>
      <c r="Q30" s="11">
        <f>Спец.!Q102</f>
        <v>0</v>
      </c>
      <c r="R30" s="87">
        <f>Спец.!R102</f>
        <v>0</v>
      </c>
      <c r="S30" s="11">
        <f>Спец.!S102</f>
        <v>0</v>
      </c>
      <c r="T30" s="87">
        <f>Спец.!T102</f>
        <v>0</v>
      </c>
      <c r="U30" s="11">
        <f>Спец.!U102</f>
        <v>0</v>
      </c>
      <c r="V30" s="87">
        <f>Спец.!V102</f>
        <v>0</v>
      </c>
      <c r="W30" s="11">
        <f>Спец.!W102</f>
        <v>0</v>
      </c>
      <c r="X30" s="87">
        <f>Спец.!X102</f>
        <v>0</v>
      </c>
      <c r="Y30" s="11">
        <f>Спец.!Y102</f>
        <v>0</v>
      </c>
      <c r="Z30" s="87">
        <f>Спец.!Z102</f>
        <v>0</v>
      </c>
      <c r="AA30" s="11">
        <f>Спец.!AA102</f>
        <v>0</v>
      </c>
      <c r="AB30" s="87">
        <f>Спец.!AB102</f>
        <v>0</v>
      </c>
      <c r="AC30" s="87">
        <f>Спец.!AC102</f>
        <v>0</v>
      </c>
      <c r="AD30" s="11">
        <f>Спец.!AD102</f>
        <v>0</v>
      </c>
      <c r="AE30" s="87">
        <f>Спец.!AE102</f>
        <v>0</v>
      </c>
      <c r="AF30" s="11">
        <f>Спец.!AF102</f>
        <v>0</v>
      </c>
      <c r="AG30" s="87">
        <f>Спец.!AG102</f>
        <v>0</v>
      </c>
    </row>
    <row r="31" spans="1:33" ht="30" x14ac:dyDescent="0.25">
      <c r="A31" s="15">
        <v>24</v>
      </c>
      <c r="B31" s="16" t="s">
        <v>159</v>
      </c>
      <c r="C31" s="11">
        <f>Агрономы!C102</f>
        <v>0</v>
      </c>
      <c r="D31" s="11">
        <f>Агрономы!D102</f>
        <v>0</v>
      </c>
      <c r="E31" s="87">
        <f>Агрономы!E102</f>
        <v>0</v>
      </c>
      <c r="F31" s="11">
        <f>Агрономы!F102</f>
        <v>0</v>
      </c>
      <c r="G31" s="87">
        <f>Агрономы!G102</f>
        <v>0</v>
      </c>
      <c r="H31" s="11">
        <f>Агрономы!H102</f>
        <v>0</v>
      </c>
      <c r="I31" s="87">
        <f>Агрономы!I102</f>
        <v>0</v>
      </c>
      <c r="J31" s="87">
        <f>Агрономы!J102</f>
        <v>0</v>
      </c>
      <c r="K31" s="11">
        <f>Агрономы!K102</f>
        <v>0</v>
      </c>
      <c r="L31" s="87">
        <f>Агрономы!L102</f>
        <v>0</v>
      </c>
      <c r="M31" s="11">
        <f>Агрономы!M102</f>
        <v>0</v>
      </c>
      <c r="N31" s="87">
        <f>Агрономы!N102</f>
        <v>0</v>
      </c>
      <c r="O31" s="11">
        <f>Агрономы!O102</f>
        <v>0</v>
      </c>
      <c r="P31" s="87">
        <f>Агрономы!P102</f>
        <v>0</v>
      </c>
      <c r="Q31" s="11">
        <f>Агрономы!Q102</f>
        <v>0</v>
      </c>
      <c r="R31" s="87">
        <f>Агрономы!R102</f>
        <v>0</v>
      </c>
      <c r="S31" s="11">
        <f>Агрономы!S102</f>
        <v>0</v>
      </c>
      <c r="T31" s="87">
        <f>Агрономы!T102</f>
        <v>0</v>
      </c>
      <c r="U31" s="11">
        <f>Агрономы!U102</f>
        <v>0</v>
      </c>
      <c r="V31" s="87">
        <f>Агрономы!V102</f>
        <v>0</v>
      </c>
      <c r="W31" s="11">
        <f>Агрономы!W102</f>
        <v>0</v>
      </c>
      <c r="X31" s="87">
        <f>Агрономы!X102</f>
        <v>0</v>
      </c>
      <c r="Y31" s="11">
        <f>Агрономы!Y102</f>
        <v>0</v>
      </c>
      <c r="Z31" s="87">
        <f>Агрономы!Z102</f>
        <v>0</v>
      </c>
      <c r="AA31" s="11">
        <f>Агрономы!AA102</f>
        <v>0</v>
      </c>
      <c r="AB31" s="87">
        <f>Агрономы!AB102</f>
        <v>0</v>
      </c>
      <c r="AC31" s="87">
        <f>Агрономы!AC102</f>
        <v>0</v>
      </c>
      <c r="AD31" s="11">
        <f>Агрономы!AD102</f>
        <v>0</v>
      </c>
      <c r="AE31" s="87">
        <f>Агрономы!AE102</f>
        <v>0</v>
      </c>
      <c r="AF31" s="11">
        <f>Агрономы!AF102</f>
        <v>0</v>
      </c>
      <c r="AG31" s="87">
        <f>Агрономы!AG102</f>
        <v>0</v>
      </c>
    </row>
    <row r="32" spans="1:33" ht="45" x14ac:dyDescent="0.25">
      <c r="A32" s="15">
        <v>25</v>
      </c>
      <c r="B32" s="16" t="s">
        <v>160</v>
      </c>
      <c r="C32" s="11">
        <f>Зоотехники!C102</f>
        <v>0</v>
      </c>
      <c r="D32" s="11">
        <f>Зоотехники!D102</f>
        <v>0</v>
      </c>
      <c r="E32" s="87">
        <f>Зоотехники!E102</f>
        <v>0</v>
      </c>
      <c r="F32" s="11">
        <f>Зоотехники!F102</f>
        <v>0</v>
      </c>
      <c r="G32" s="87">
        <f>Зоотехники!G102</f>
        <v>0</v>
      </c>
      <c r="H32" s="11">
        <f>Зоотехники!H102</f>
        <v>0</v>
      </c>
      <c r="I32" s="87">
        <f>Зоотехники!I102</f>
        <v>0</v>
      </c>
      <c r="J32" s="87">
        <f>Зоотехники!J102</f>
        <v>0</v>
      </c>
      <c r="K32" s="11">
        <f>Зоотехники!K102</f>
        <v>0</v>
      </c>
      <c r="L32" s="87">
        <f>Зоотехники!L102</f>
        <v>0</v>
      </c>
      <c r="M32" s="11">
        <f>Зоотехники!M102</f>
        <v>0</v>
      </c>
      <c r="N32" s="87">
        <f>Зоотехники!N102</f>
        <v>0</v>
      </c>
      <c r="O32" s="11">
        <f>Зоотехники!O102</f>
        <v>0</v>
      </c>
      <c r="P32" s="87">
        <f>Зоотехники!P102</f>
        <v>0</v>
      </c>
      <c r="Q32" s="11">
        <f>Зоотехники!Q102</f>
        <v>0</v>
      </c>
      <c r="R32" s="87">
        <f>Зоотехники!R102</f>
        <v>0</v>
      </c>
      <c r="S32" s="11">
        <f>Зоотехники!S102</f>
        <v>0</v>
      </c>
      <c r="T32" s="87">
        <f>Зоотехники!T102</f>
        <v>0</v>
      </c>
      <c r="U32" s="11">
        <f>Зоотехники!U102</f>
        <v>0</v>
      </c>
      <c r="V32" s="87">
        <f>Зоотехники!V102</f>
        <v>0</v>
      </c>
      <c r="W32" s="11">
        <f>Зоотехники!W102</f>
        <v>0</v>
      </c>
      <c r="X32" s="87">
        <f>Зоотехники!X102</f>
        <v>0</v>
      </c>
      <c r="Y32" s="11">
        <f>Зоотехники!Y102</f>
        <v>0</v>
      </c>
      <c r="Z32" s="87">
        <f>Зоотехники!Z102</f>
        <v>0</v>
      </c>
      <c r="AA32" s="11">
        <f>Зоотехники!AA102</f>
        <v>0</v>
      </c>
      <c r="AB32" s="87">
        <f>Зоотехники!AB102</f>
        <v>0</v>
      </c>
      <c r="AC32" s="87">
        <f>Зоотехники!AC102</f>
        <v>0</v>
      </c>
      <c r="AD32" s="11">
        <f>Зоотехники!AD102</f>
        <v>0</v>
      </c>
      <c r="AE32" s="87">
        <f>Зоотехники!AE102</f>
        <v>0</v>
      </c>
      <c r="AF32" s="11">
        <f>Зоотехники!AF102</f>
        <v>0</v>
      </c>
      <c r="AG32" s="87">
        <f>Зоотехники!AG102</f>
        <v>0</v>
      </c>
    </row>
    <row r="33" spans="1:33" ht="30" x14ac:dyDescent="0.25">
      <c r="A33" s="15">
        <v>26</v>
      </c>
      <c r="B33" s="16" t="s">
        <v>161</v>
      </c>
      <c r="C33" s="11">
        <f>Ветеринары!C102</f>
        <v>0</v>
      </c>
      <c r="D33" s="11">
        <f>Ветеринары!D102</f>
        <v>0</v>
      </c>
      <c r="E33" s="87">
        <f>Ветеринары!E102</f>
        <v>0</v>
      </c>
      <c r="F33" s="11">
        <f>Ветеринары!F102</f>
        <v>0</v>
      </c>
      <c r="G33" s="87">
        <f>Ветеринары!G102</f>
        <v>0</v>
      </c>
      <c r="H33" s="11">
        <f>Ветеринары!H102</f>
        <v>0</v>
      </c>
      <c r="I33" s="87">
        <f>Ветеринары!I102</f>
        <v>0</v>
      </c>
      <c r="J33" s="87">
        <f>Ветеринары!J102</f>
        <v>0</v>
      </c>
      <c r="K33" s="11">
        <f>Ветеринары!K102</f>
        <v>0</v>
      </c>
      <c r="L33" s="87">
        <f>Ветеринары!L102</f>
        <v>0</v>
      </c>
      <c r="M33" s="11">
        <f>Ветеринары!M102</f>
        <v>0</v>
      </c>
      <c r="N33" s="87">
        <f>Ветеринары!N102</f>
        <v>0</v>
      </c>
      <c r="O33" s="11">
        <f>Ветеринары!O102</f>
        <v>0</v>
      </c>
      <c r="P33" s="87">
        <f>Ветеринары!P102</f>
        <v>0</v>
      </c>
      <c r="Q33" s="11">
        <f>Ветеринары!Q102</f>
        <v>0</v>
      </c>
      <c r="R33" s="87">
        <f>Ветеринары!R102</f>
        <v>0</v>
      </c>
      <c r="S33" s="11">
        <f>Ветеринары!S102</f>
        <v>0</v>
      </c>
      <c r="T33" s="87">
        <f>Ветеринары!T102</f>
        <v>0</v>
      </c>
      <c r="U33" s="11">
        <f>Ветеринары!U102</f>
        <v>0</v>
      </c>
      <c r="V33" s="87">
        <f>Ветеринары!V102</f>
        <v>0</v>
      </c>
      <c r="W33" s="11">
        <f>Ветеринары!W102</f>
        <v>0</v>
      </c>
      <c r="X33" s="87">
        <f>Ветеринары!X102</f>
        <v>0</v>
      </c>
      <c r="Y33" s="11">
        <f>Ветеринары!Y102</f>
        <v>0</v>
      </c>
      <c r="Z33" s="87">
        <f>Ветеринары!Z102</f>
        <v>0</v>
      </c>
      <c r="AA33" s="11">
        <f>Ветеринары!AA102</f>
        <v>0</v>
      </c>
      <c r="AB33" s="87">
        <f>Ветеринары!AB102</f>
        <v>0</v>
      </c>
      <c r="AC33" s="87">
        <f>Ветеринары!AC102</f>
        <v>0</v>
      </c>
      <c r="AD33" s="11">
        <f>Ветеринары!AD102</f>
        <v>0</v>
      </c>
      <c r="AE33" s="87">
        <f>Ветеринары!AE102</f>
        <v>0</v>
      </c>
      <c r="AF33" s="11">
        <f>Ветеринары!AF102</f>
        <v>0</v>
      </c>
      <c r="AG33" s="87">
        <f>Ветеринары!AG102</f>
        <v>0</v>
      </c>
    </row>
    <row r="34" spans="1:33" ht="30" x14ac:dyDescent="0.25">
      <c r="A34" s="15">
        <v>27</v>
      </c>
      <c r="B34" s="16" t="s">
        <v>162</v>
      </c>
      <c r="C34" s="11">
        <f>Воспр.стада!C102</f>
        <v>0</v>
      </c>
      <c r="D34" s="11">
        <f>Воспр.стада!D102</f>
        <v>0</v>
      </c>
      <c r="E34" s="87">
        <f>Воспр.стада!E102</f>
        <v>0</v>
      </c>
      <c r="F34" s="11">
        <f>Воспр.стада!F102</f>
        <v>0</v>
      </c>
      <c r="G34" s="87">
        <f>Воспр.стада!G102</f>
        <v>0</v>
      </c>
      <c r="H34" s="11">
        <f>Воспр.стада!H102</f>
        <v>0</v>
      </c>
      <c r="I34" s="87">
        <f>Воспр.стада!I102</f>
        <v>0</v>
      </c>
      <c r="J34" s="87">
        <f>Воспр.стада!J102</f>
        <v>0</v>
      </c>
      <c r="K34" s="11">
        <f>Воспр.стада!K102</f>
        <v>0</v>
      </c>
      <c r="L34" s="87">
        <f>Воспр.стада!L102</f>
        <v>0</v>
      </c>
      <c r="M34" s="11">
        <f>Воспр.стада!M102</f>
        <v>0</v>
      </c>
      <c r="N34" s="87">
        <f>Воспр.стада!N102</f>
        <v>0</v>
      </c>
      <c r="O34" s="11">
        <f>Воспр.стада!O102</f>
        <v>0</v>
      </c>
      <c r="P34" s="87">
        <f>Воспр.стада!P102</f>
        <v>0</v>
      </c>
      <c r="Q34" s="11">
        <f>Воспр.стада!Q102</f>
        <v>0</v>
      </c>
      <c r="R34" s="87">
        <f>Воспр.стада!R102</f>
        <v>0</v>
      </c>
      <c r="S34" s="11">
        <f>Воспр.стада!S102</f>
        <v>0</v>
      </c>
      <c r="T34" s="87">
        <f>Воспр.стада!T102</f>
        <v>0</v>
      </c>
      <c r="U34" s="11">
        <f>Воспр.стада!U102</f>
        <v>0</v>
      </c>
      <c r="V34" s="87">
        <f>Воспр.стада!V102</f>
        <v>0</v>
      </c>
      <c r="W34" s="11">
        <f>Воспр.стада!W102</f>
        <v>0</v>
      </c>
      <c r="X34" s="87">
        <f>Воспр.стада!X102</f>
        <v>0</v>
      </c>
      <c r="Y34" s="11">
        <f>Воспр.стада!Y102</f>
        <v>0</v>
      </c>
      <c r="Z34" s="87">
        <f>Воспр.стада!Z102</f>
        <v>0</v>
      </c>
      <c r="AA34" s="11">
        <f>Воспр.стада!AA102</f>
        <v>0</v>
      </c>
      <c r="AB34" s="87">
        <f>Воспр.стада!AB102</f>
        <v>0</v>
      </c>
      <c r="AC34" s="87">
        <f>Воспр.стада!AC102</f>
        <v>0</v>
      </c>
      <c r="AD34" s="11">
        <f>Воспр.стада!AD102</f>
        <v>0</v>
      </c>
      <c r="AE34" s="87">
        <f>Воспр.стада!AE102</f>
        <v>0</v>
      </c>
      <c r="AF34" s="11">
        <f>Воспр.стада!AF102</f>
        <v>0</v>
      </c>
      <c r="AG34" s="87">
        <f>Воспр.стада!AG102</f>
        <v>0</v>
      </c>
    </row>
    <row r="35" spans="1:33" ht="60" x14ac:dyDescent="0.25">
      <c r="A35" s="15">
        <v>28</v>
      </c>
      <c r="B35" s="16" t="s">
        <v>163</v>
      </c>
      <c r="C35" s="11">
        <f>'Инж-техн.'!C102</f>
        <v>0</v>
      </c>
      <c r="D35" s="11">
        <f>'Инж-техн.'!D102</f>
        <v>0</v>
      </c>
      <c r="E35" s="87">
        <f>'Инж-техн.'!E102</f>
        <v>0</v>
      </c>
      <c r="F35" s="11">
        <f>'Инж-техн.'!F102</f>
        <v>0</v>
      </c>
      <c r="G35" s="87">
        <f>'Инж-техн.'!G102</f>
        <v>0</v>
      </c>
      <c r="H35" s="11">
        <f>'Инж-техн.'!H102</f>
        <v>0</v>
      </c>
      <c r="I35" s="87">
        <f>'Инж-техн.'!I102</f>
        <v>0</v>
      </c>
      <c r="J35" s="87">
        <f>'Инж-техн.'!J102</f>
        <v>0</v>
      </c>
      <c r="K35" s="11">
        <f>'Инж-техн.'!K102</f>
        <v>0</v>
      </c>
      <c r="L35" s="87">
        <f>'Инж-техн.'!L102</f>
        <v>0</v>
      </c>
      <c r="M35" s="11">
        <f>'Инж-техн.'!M102</f>
        <v>0</v>
      </c>
      <c r="N35" s="87">
        <f>'Инж-техн.'!N102</f>
        <v>0</v>
      </c>
      <c r="O35" s="11">
        <f>'Инж-техн.'!O102</f>
        <v>0</v>
      </c>
      <c r="P35" s="87">
        <f>'Инж-техн.'!P102</f>
        <v>0</v>
      </c>
      <c r="Q35" s="11">
        <f>'Инж-техн.'!Q102</f>
        <v>0</v>
      </c>
      <c r="R35" s="87">
        <f>'Инж-техн.'!R102</f>
        <v>0</v>
      </c>
      <c r="S35" s="11">
        <f>'Инж-техн.'!S102</f>
        <v>0</v>
      </c>
      <c r="T35" s="87">
        <f>'Инж-техн.'!T102</f>
        <v>0</v>
      </c>
      <c r="U35" s="11">
        <f>'Инж-техн.'!U102</f>
        <v>0</v>
      </c>
      <c r="V35" s="87">
        <f>'Инж-техн.'!V102</f>
        <v>0</v>
      </c>
      <c r="W35" s="11">
        <f>'Инж-техн.'!W102</f>
        <v>0</v>
      </c>
      <c r="X35" s="87">
        <f>'Инж-техн.'!X102</f>
        <v>0</v>
      </c>
      <c r="Y35" s="11">
        <f>'Инж-техн.'!Y102</f>
        <v>0</v>
      </c>
      <c r="Z35" s="87">
        <f>'Инж-техн.'!Z102</f>
        <v>0</v>
      </c>
      <c r="AA35" s="11">
        <f>'Инж-техн.'!AA102</f>
        <v>0</v>
      </c>
      <c r="AB35" s="87">
        <f>'Инж-техн.'!AB102</f>
        <v>0</v>
      </c>
      <c r="AC35" s="87">
        <f>'Инж-техн.'!AC102</f>
        <v>0</v>
      </c>
      <c r="AD35" s="11">
        <f>'Инж-техн.'!AD102</f>
        <v>0</v>
      </c>
      <c r="AE35" s="87">
        <f>'Инж-техн.'!AE102</f>
        <v>0</v>
      </c>
      <c r="AF35" s="11">
        <f>'Инж-техн.'!AF102</f>
        <v>0</v>
      </c>
      <c r="AG35" s="87">
        <f>'Инж-техн.'!AG102</f>
        <v>0</v>
      </c>
    </row>
    <row r="36" spans="1:33" x14ac:dyDescent="0.25">
      <c r="A36" s="15">
        <v>29</v>
      </c>
      <c r="B36" s="16" t="s">
        <v>164</v>
      </c>
      <c r="C36" s="11">
        <f>Энерг.электр.!C102</f>
        <v>0</v>
      </c>
      <c r="D36" s="11">
        <f>Энерг.электр.!D102</f>
        <v>0</v>
      </c>
      <c r="E36" s="87">
        <f>Энерг.электр.!E102</f>
        <v>0</v>
      </c>
      <c r="F36" s="11">
        <f>Энерг.электр.!F102</f>
        <v>0</v>
      </c>
      <c r="G36" s="87">
        <f>Энерг.электр.!G102</f>
        <v>0</v>
      </c>
      <c r="H36" s="11">
        <f>Энерг.электр.!H102</f>
        <v>0</v>
      </c>
      <c r="I36" s="87">
        <f>Энерг.электр.!I102</f>
        <v>0</v>
      </c>
      <c r="J36" s="87">
        <f>Энерг.электр.!J102</f>
        <v>0</v>
      </c>
      <c r="K36" s="11">
        <f>Энерг.электр.!K102</f>
        <v>0</v>
      </c>
      <c r="L36" s="87">
        <f>Энерг.электр.!L102</f>
        <v>0</v>
      </c>
      <c r="M36" s="11">
        <f>Энерг.электр.!M102</f>
        <v>0</v>
      </c>
      <c r="N36" s="87">
        <f>Энерг.электр.!N102</f>
        <v>0</v>
      </c>
      <c r="O36" s="11">
        <f>Энерг.электр.!O102</f>
        <v>0</v>
      </c>
      <c r="P36" s="87">
        <f>Энерг.электр.!P102</f>
        <v>0</v>
      </c>
      <c r="Q36" s="11">
        <f>Энерг.электр.!Q102</f>
        <v>0</v>
      </c>
      <c r="R36" s="87">
        <f>Энерг.электр.!R102</f>
        <v>0</v>
      </c>
      <c r="S36" s="11">
        <f>Энерг.электр.!S102</f>
        <v>0</v>
      </c>
      <c r="T36" s="87">
        <f>Энерг.электр.!T102</f>
        <v>0</v>
      </c>
      <c r="U36" s="11">
        <f>Энерг.электр.!U102</f>
        <v>0</v>
      </c>
      <c r="V36" s="87">
        <f>Энерг.электр.!V102</f>
        <v>0</v>
      </c>
      <c r="W36" s="11">
        <f>Энерг.электр.!W102</f>
        <v>0</v>
      </c>
      <c r="X36" s="87">
        <f>Энерг.электр.!X102</f>
        <v>0</v>
      </c>
      <c r="Y36" s="11">
        <f>Энерг.электр.!Y102</f>
        <v>0</v>
      </c>
      <c r="Z36" s="87">
        <f>Энерг.электр.!Z102</f>
        <v>0</v>
      </c>
      <c r="AA36" s="11">
        <f>Энерг.электр.!AA102</f>
        <v>0</v>
      </c>
      <c r="AB36" s="87">
        <f>Энерг.электр.!AB102</f>
        <v>0</v>
      </c>
      <c r="AC36" s="87">
        <f>Энерг.электр.!AC102</f>
        <v>0</v>
      </c>
      <c r="AD36" s="11">
        <f>Энерг.электр.!AD102</f>
        <v>0</v>
      </c>
      <c r="AE36" s="87">
        <f>Энерг.электр.!AE102</f>
        <v>0</v>
      </c>
      <c r="AF36" s="11">
        <f>Энерг.электр.!AF102</f>
        <v>0</v>
      </c>
      <c r="AG36" s="87">
        <f>Энерг.электр.!AG102</f>
        <v>0</v>
      </c>
    </row>
    <row r="37" spans="1:33" ht="30" x14ac:dyDescent="0.25">
      <c r="A37" s="15">
        <v>30</v>
      </c>
      <c r="B37" s="16" t="s">
        <v>140</v>
      </c>
      <c r="C37" s="11">
        <f>Мелиораторы!C102</f>
        <v>0</v>
      </c>
      <c r="D37" s="11">
        <f>Мелиораторы!D102</f>
        <v>0</v>
      </c>
      <c r="E37" s="87">
        <f>Мелиораторы!E102</f>
        <v>0</v>
      </c>
      <c r="F37" s="11">
        <f>Мелиораторы!F102</f>
        <v>0</v>
      </c>
      <c r="G37" s="87">
        <f>Мелиораторы!G102</f>
        <v>0</v>
      </c>
      <c r="H37" s="11">
        <f>Мелиораторы!H102</f>
        <v>0</v>
      </c>
      <c r="I37" s="87">
        <f>Мелиораторы!I102</f>
        <v>0</v>
      </c>
      <c r="J37" s="87">
        <f>Мелиораторы!J102</f>
        <v>0</v>
      </c>
      <c r="K37" s="11">
        <f>Мелиораторы!K102</f>
        <v>0</v>
      </c>
      <c r="L37" s="87">
        <f>Мелиораторы!L102</f>
        <v>0</v>
      </c>
      <c r="M37" s="11">
        <f>Мелиораторы!M102</f>
        <v>0</v>
      </c>
      <c r="N37" s="87">
        <f>Мелиораторы!N102</f>
        <v>0</v>
      </c>
      <c r="O37" s="11">
        <f>Мелиораторы!O102</f>
        <v>0</v>
      </c>
      <c r="P37" s="87">
        <f>Мелиораторы!P102</f>
        <v>0</v>
      </c>
      <c r="Q37" s="11">
        <f>Мелиораторы!Q102</f>
        <v>0</v>
      </c>
      <c r="R37" s="87">
        <f>Мелиораторы!R102</f>
        <v>0</v>
      </c>
      <c r="S37" s="11">
        <f>Мелиораторы!S102</f>
        <v>0</v>
      </c>
      <c r="T37" s="87">
        <f>Мелиораторы!T102</f>
        <v>0</v>
      </c>
      <c r="U37" s="11">
        <f>Мелиораторы!U102</f>
        <v>0</v>
      </c>
      <c r="V37" s="87">
        <f>Мелиораторы!V102</f>
        <v>0</v>
      </c>
      <c r="W37" s="11">
        <f>Мелиораторы!W102</f>
        <v>0</v>
      </c>
      <c r="X37" s="87">
        <f>Мелиораторы!X102</f>
        <v>0</v>
      </c>
      <c r="Y37" s="11">
        <f>Мелиораторы!Y102</f>
        <v>0</v>
      </c>
      <c r="Z37" s="87">
        <f>Мелиораторы!Z102</f>
        <v>0</v>
      </c>
      <c r="AA37" s="11">
        <f>Мелиораторы!AA102</f>
        <v>0</v>
      </c>
      <c r="AB37" s="87">
        <f>Мелиораторы!AB102</f>
        <v>0</v>
      </c>
      <c r="AC37" s="87">
        <f>Мелиораторы!AC102</f>
        <v>0</v>
      </c>
      <c r="AD37" s="11">
        <f>Мелиораторы!AD102</f>
        <v>0</v>
      </c>
      <c r="AE37" s="87">
        <f>Мелиораторы!AE102</f>
        <v>0</v>
      </c>
      <c r="AF37" s="11">
        <f>Мелиораторы!AF102</f>
        <v>0</v>
      </c>
      <c r="AG37" s="87">
        <f>Мелиораторы!AG102</f>
        <v>0</v>
      </c>
    </row>
    <row r="38" spans="1:33" ht="30" x14ac:dyDescent="0.25">
      <c r="A38" s="15">
        <v>31</v>
      </c>
      <c r="B38" s="16" t="s">
        <v>165</v>
      </c>
      <c r="C38" s="11">
        <f>Экономисты!C102</f>
        <v>0</v>
      </c>
      <c r="D38" s="11">
        <f>Экономисты!D102</f>
        <v>0</v>
      </c>
      <c r="E38" s="87">
        <f>Экономисты!E102</f>
        <v>0</v>
      </c>
      <c r="F38" s="11">
        <f>Экономисты!F102</f>
        <v>0</v>
      </c>
      <c r="G38" s="87">
        <f>Экономисты!G102</f>
        <v>0</v>
      </c>
      <c r="H38" s="11">
        <f>Экономисты!H102</f>
        <v>0</v>
      </c>
      <c r="I38" s="87">
        <f>Экономисты!I102</f>
        <v>0</v>
      </c>
      <c r="J38" s="87">
        <f>Экономисты!J102</f>
        <v>0</v>
      </c>
      <c r="K38" s="11">
        <f>Экономисты!K102</f>
        <v>0</v>
      </c>
      <c r="L38" s="87">
        <f>Экономисты!L102</f>
        <v>0</v>
      </c>
      <c r="M38" s="11">
        <f>Экономисты!M102</f>
        <v>0</v>
      </c>
      <c r="N38" s="87">
        <f>Экономисты!N102</f>
        <v>0</v>
      </c>
      <c r="O38" s="11">
        <f>Экономисты!O102</f>
        <v>0</v>
      </c>
      <c r="P38" s="87">
        <f>Экономисты!P102</f>
        <v>0</v>
      </c>
      <c r="Q38" s="11">
        <f>Экономисты!Q102</f>
        <v>0</v>
      </c>
      <c r="R38" s="87">
        <f>Экономисты!R102</f>
        <v>0</v>
      </c>
      <c r="S38" s="11">
        <f>Экономисты!S102</f>
        <v>0</v>
      </c>
      <c r="T38" s="87">
        <f>Экономисты!T102</f>
        <v>0</v>
      </c>
      <c r="U38" s="11">
        <f>Экономисты!U102</f>
        <v>0</v>
      </c>
      <c r="V38" s="87">
        <f>Экономисты!V102</f>
        <v>0</v>
      </c>
      <c r="W38" s="11">
        <f>Экономисты!W102</f>
        <v>0</v>
      </c>
      <c r="X38" s="87">
        <f>Экономисты!X102</f>
        <v>0</v>
      </c>
      <c r="Y38" s="11">
        <f>Экономисты!Y102</f>
        <v>0</v>
      </c>
      <c r="Z38" s="87">
        <f>Экономисты!Z102</f>
        <v>0</v>
      </c>
      <c r="AA38" s="11">
        <f>Экономисты!AA102</f>
        <v>0</v>
      </c>
      <c r="AB38" s="87">
        <f>Экономисты!AB102</f>
        <v>0</v>
      </c>
      <c r="AC38" s="87">
        <f>Экономисты!AC102</f>
        <v>0</v>
      </c>
      <c r="AD38" s="11">
        <f>Экономисты!AD102</f>
        <v>0</v>
      </c>
      <c r="AE38" s="87">
        <f>Экономисты!AE102</f>
        <v>0</v>
      </c>
      <c r="AF38" s="11">
        <f>Экономисты!AF102</f>
        <v>0</v>
      </c>
      <c r="AG38" s="87">
        <f>Экономисты!AG102</f>
        <v>0</v>
      </c>
    </row>
    <row r="39" spans="1:33" ht="30" x14ac:dyDescent="0.25">
      <c r="A39" s="15">
        <v>32</v>
      </c>
      <c r="B39" s="16" t="s">
        <v>166</v>
      </c>
      <c r="C39" s="11">
        <f>Бухгалтеры!C102</f>
        <v>0</v>
      </c>
      <c r="D39" s="11">
        <f>Бухгалтеры!D102</f>
        <v>0</v>
      </c>
      <c r="E39" s="87">
        <f>Бухгалтеры!E102</f>
        <v>0</v>
      </c>
      <c r="F39" s="11">
        <f>Бухгалтеры!F102</f>
        <v>0</v>
      </c>
      <c r="G39" s="87">
        <f>Бухгалтеры!G102</f>
        <v>0</v>
      </c>
      <c r="H39" s="11">
        <f>Бухгалтеры!H102</f>
        <v>0</v>
      </c>
      <c r="I39" s="87">
        <f>Бухгалтеры!I102</f>
        <v>0</v>
      </c>
      <c r="J39" s="87">
        <f>Бухгалтеры!J102</f>
        <v>0</v>
      </c>
      <c r="K39" s="11">
        <f>Бухгалтеры!K102</f>
        <v>0</v>
      </c>
      <c r="L39" s="87">
        <f>Бухгалтеры!L102</f>
        <v>0</v>
      </c>
      <c r="M39" s="11">
        <f>Бухгалтеры!M102</f>
        <v>0</v>
      </c>
      <c r="N39" s="87">
        <f>Бухгалтеры!N102</f>
        <v>0</v>
      </c>
      <c r="O39" s="11">
        <f>Бухгалтеры!O102</f>
        <v>0</v>
      </c>
      <c r="P39" s="87">
        <f>Бухгалтеры!P102</f>
        <v>0</v>
      </c>
      <c r="Q39" s="11">
        <f>Бухгалтеры!Q102</f>
        <v>0</v>
      </c>
      <c r="R39" s="87">
        <f>Бухгалтеры!R102</f>
        <v>0</v>
      </c>
      <c r="S39" s="11">
        <f>Бухгалтеры!S102</f>
        <v>0</v>
      </c>
      <c r="T39" s="87">
        <f>Бухгалтеры!T102</f>
        <v>0</v>
      </c>
      <c r="U39" s="11">
        <f>Бухгалтеры!U102</f>
        <v>0</v>
      </c>
      <c r="V39" s="87">
        <f>Бухгалтеры!V102</f>
        <v>0</v>
      </c>
      <c r="W39" s="11">
        <f>Бухгалтеры!W102</f>
        <v>0</v>
      </c>
      <c r="X39" s="87">
        <f>Бухгалтеры!X102</f>
        <v>0</v>
      </c>
      <c r="Y39" s="11">
        <f>Бухгалтеры!Y102</f>
        <v>0</v>
      </c>
      <c r="Z39" s="87">
        <f>Бухгалтеры!Z102</f>
        <v>0</v>
      </c>
      <c r="AA39" s="11">
        <f>Бухгалтеры!AA102</f>
        <v>0</v>
      </c>
      <c r="AB39" s="87">
        <f>Бухгалтеры!AB102</f>
        <v>0</v>
      </c>
      <c r="AC39" s="87">
        <f>Бухгалтеры!AC102</f>
        <v>0</v>
      </c>
      <c r="AD39" s="11">
        <f>Бухгалтеры!AD102</f>
        <v>0</v>
      </c>
      <c r="AE39" s="87">
        <f>Бухгалтеры!AE102</f>
        <v>0</v>
      </c>
      <c r="AF39" s="11">
        <f>Бухгалтеры!AF102</f>
        <v>0</v>
      </c>
      <c r="AG39" s="87">
        <f>Бухгалтеры!AG102</f>
        <v>0</v>
      </c>
    </row>
    <row r="40" spans="1:33" ht="30" x14ac:dyDescent="0.25">
      <c r="A40" s="15">
        <v>33</v>
      </c>
      <c r="B40" s="16" t="s">
        <v>167</v>
      </c>
      <c r="C40" s="11">
        <f>Экологи!C102</f>
        <v>0</v>
      </c>
      <c r="D40" s="11">
        <f>Экологи!D102</f>
        <v>0</v>
      </c>
      <c r="E40" s="87">
        <f>Экологи!E102</f>
        <v>0</v>
      </c>
      <c r="F40" s="11">
        <f>Экологи!F102</f>
        <v>0</v>
      </c>
      <c r="G40" s="87">
        <f>Экологи!G102</f>
        <v>0</v>
      </c>
      <c r="H40" s="11">
        <f>Экологи!H102</f>
        <v>0</v>
      </c>
      <c r="I40" s="87">
        <f>Экологи!I102</f>
        <v>0</v>
      </c>
      <c r="J40" s="87">
        <f>Экологи!J102</f>
        <v>0</v>
      </c>
      <c r="K40" s="11">
        <f>Экологи!K102</f>
        <v>0</v>
      </c>
      <c r="L40" s="87">
        <f>Экологи!L102</f>
        <v>0</v>
      </c>
      <c r="M40" s="11">
        <f>Экологи!M102</f>
        <v>0</v>
      </c>
      <c r="N40" s="87">
        <f>Экологи!N102</f>
        <v>0</v>
      </c>
      <c r="O40" s="11">
        <f>Экологи!O102</f>
        <v>0</v>
      </c>
      <c r="P40" s="87">
        <f>Экологи!P102</f>
        <v>0</v>
      </c>
      <c r="Q40" s="11">
        <f>Экологи!Q102</f>
        <v>0</v>
      </c>
      <c r="R40" s="87">
        <f>Экологи!R102</f>
        <v>0</v>
      </c>
      <c r="S40" s="11">
        <f>Экологи!S102</f>
        <v>0</v>
      </c>
      <c r="T40" s="87">
        <f>Экологи!T102</f>
        <v>0</v>
      </c>
      <c r="U40" s="11">
        <f>Экологи!U102</f>
        <v>0</v>
      </c>
      <c r="V40" s="87">
        <f>Экологи!V102</f>
        <v>0</v>
      </c>
      <c r="W40" s="11">
        <f>Экологи!W102</f>
        <v>0</v>
      </c>
      <c r="X40" s="87">
        <f>Экологи!X102</f>
        <v>0</v>
      </c>
      <c r="Y40" s="11">
        <f>Экологи!Y102</f>
        <v>0</v>
      </c>
      <c r="Z40" s="87">
        <f>Экологи!Z102</f>
        <v>0</v>
      </c>
      <c r="AA40" s="11">
        <f>Экологи!AA102</f>
        <v>0</v>
      </c>
      <c r="AB40" s="87">
        <f>Экологи!AB102</f>
        <v>0</v>
      </c>
      <c r="AC40" s="87">
        <f>Экологи!AC102</f>
        <v>0</v>
      </c>
      <c r="AD40" s="11">
        <f>Экологи!AD102</f>
        <v>0</v>
      </c>
      <c r="AE40" s="87">
        <f>Экологи!AE102</f>
        <v>0</v>
      </c>
      <c r="AF40" s="11">
        <f>Экологи!AF102</f>
        <v>0</v>
      </c>
      <c r="AG40" s="87">
        <f>Экологи!AG102</f>
        <v>0</v>
      </c>
    </row>
    <row r="41" spans="1:33" ht="30" x14ac:dyDescent="0.25">
      <c r="A41" s="15">
        <v>34</v>
      </c>
      <c r="B41" s="16" t="s">
        <v>168</v>
      </c>
      <c r="C41" s="11">
        <f>'Др. специал.'!C102</f>
        <v>0</v>
      </c>
      <c r="D41" s="11">
        <f>'Др. специал.'!D102</f>
        <v>0</v>
      </c>
      <c r="E41" s="87">
        <f>'Др. специал.'!E102</f>
        <v>0</v>
      </c>
      <c r="F41" s="11">
        <f>'Др. специал.'!F102</f>
        <v>0</v>
      </c>
      <c r="G41" s="87">
        <f>'Др. специал.'!G102</f>
        <v>0</v>
      </c>
      <c r="H41" s="11">
        <f>'Др. специал.'!H102</f>
        <v>0</v>
      </c>
      <c r="I41" s="87">
        <f>'Др. специал.'!I102</f>
        <v>0</v>
      </c>
      <c r="J41" s="87">
        <f>'Др. специал.'!J102</f>
        <v>0</v>
      </c>
      <c r="K41" s="11">
        <f>'Др. специал.'!K102</f>
        <v>0</v>
      </c>
      <c r="L41" s="87">
        <f>'Др. специал.'!L102</f>
        <v>0</v>
      </c>
      <c r="M41" s="11">
        <f>'Др. специал.'!M102</f>
        <v>0</v>
      </c>
      <c r="N41" s="87">
        <f>'Др. специал.'!N102</f>
        <v>0</v>
      </c>
      <c r="O41" s="11">
        <f>'Др. специал.'!O102</f>
        <v>0</v>
      </c>
      <c r="P41" s="87">
        <f>'Др. специал.'!P102</f>
        <v>0</v>
      </c>
      <c r="Q41" s="11">
        <f>'Др. специал.'!Q102</f>
        <v>0</v>
      </c>
      <c r="R41" s="87">
        <f>'Др. специал.'!R102</f>
        <v>0</v>
      </c>
      <c r="S41" s="11">
        <f>'Др. специал.'!S102</f>
        <v>0</v>
      </c>
      <c r="T41" s="87">
        <f>'Др. специал.'!T102</f>
        <v>0</v>
      </c>
      <c r="U41" s="11">
        <f>'Др. специал.'!U102</f>
        <v>0</v>
      </c>
      <c r="V41" s="87">
        <f>'Др. специал.'!V102</f>
        <v>0</v>
      </c>
      <c r="W41" s="11">
        <f>'Др. специал.'!W102</f>
        <v>0</v>
      </c>
      <c r="X41" s="87">
        <f>'Др. специал.'!X102</f>
        <v>0</v>
      </c>
      <c r="Y41" s="11">
        <f>'Др. специал.'!Y102</f>
        <v>0</v>
      </c>
      <c r="Z41" s="87">
        <f>'Др. специал.'!Z102</f>
        <v>0</v>
      </c>
      <c r="AA41" s="11">
        <f>'Др. специал.'!AA102</f>
        <v>0</v>
      </c>
      <c r="AB41" s="87">
        <f>'Др. специал.'!AB102</f>
        <v>0</v>
      </c>
      <c r="AC41" s="87">
        <f>'Др. специал.'!AC102</f>
        <v>0</v>
      </c>
      <c r="AD41" s="11">
        <f>'Др. специал.'!AD102</f>
        <v>0</v>
      </c>
      <c r="AE41" s="87">
        <f>'Др. специал.'!AE102</f>
        <v>0</v>
      </c>
      <c r="AF41" s="11">
        <f>'Др. специал.'!AF102</f>
        <v>0</v>
      </c>
      <c r="AG41" s="87">
        <f>'Др. специал.'!AG102</f>
        <v>0</v>
      </c>
    </row>
    <row r="42" spans="1:33" x14ac:dyDescent="0.25">
      <c r="A42" s="17"/>
      <c r="B42" s="18" t="s">
        <v>180</v>
      </c>
      <c r="C42" s="11"/>
      <c r="D42" s="11"/>
      <c r="E42" s="87"/>
      <c r="F42" s="11"/>
      <c r="G42" s="87"/>
      <c r="H42" s="11"/>
      <c r="I42" s="87"/>
      <c r="J42" s="87"/>
      <c r="K42" s="11"/>
      <c r="L42" s="87"/>
      <c r="M42" s="11"/>
      <c r="N42" s="87"/>
      <c r="O42" s="11"/>
      <c r="P42" s="87"/>
      <c r="Q42" s="11"/>
      <c r="R42" s="87"/>
      <c r="S42" s="11"/>
      <c r="T42" s="87"/>
      <c r="U42" s="11"/>
      <c r="V42" s="87"/>
      <c r="W42" s="11"/>
      <c r="X42" s="87"/>
      <c r="Y42" s="11"/>
      <c r="Z42" s="87"/>
      <c r="AA42" s="11"/>
      <c r="AB42" s="87"/>
      <c r="AC42" s="87"/>
      <c r="AD42" s="11"/>
      <c r="AE42" s="87"/>
      <c r="AF42" s="11"/>
      <c r="AG42" s="87"/>
    </row>
    <row r="43" spans="1:33" x14ac:dyDescent="0.25">
      <c r="A43" s="17"/>
      <c r="B43" s="19" t="s">
        <v>181</v>
      </c>
      <c r="C43" s="11">
        <f>Агрослужба!C102</f>
        <v>0</v>
      </c>
      <c r="D43" s="11">
        <f>Агрослужба!D102</f>
        <v>0</v>
      </c>
      <c r="E43" s="87">
        <f>Агрослужба!E102</f>
        <v>0</v>
      </c>
      <c r="F43" s="11">
        <f>Агрослужба!F102</f>
        <v>0</v>
      </c>
      <c r="G43" s="87">
        <f>Агрослужба!G102</f>
        <v>0</v>
      </c>
      <c r="H43" s="11">
        <f>Агрослужба!H102</f>
        <v>0</v>
      </c>
      <c r="I43" s="87">
        <f>Агрослужба!I102</f>
        <v>0</v>
      </c>
      <c r="J43" s="87">
        <f>Агрослужба!J102</f>
        <v>0</v>
      </c>
      <c r="K43" s="11">
        <f>Агрослужба!K102</f>
        <v>0</v>
      </c>
      <c r="L43" s="87">
        <f>Агрослужба!L102</f>
        <v>0</v>
      </c>
      <c r="M43" s="11">
        <f>Агрослужба!M102</f>
        <v>0</v>
      </c>
      <c r="N43" s="87">
        <f>Агрослужба!N102</f>
        <v>0</v>
      </c>
      <c r="O43" s="11">
        <f>Агрослужба!O102</f>
        <v>0</v>
      </c>
      <c r="P43" s="87">
        <f>Агрослужба!P102</f>
        <v>0</v>
      </c>
      <c r="Q43" s="11">
        <f>Агрослужба!Q102</f>
        <v>0</v>
      </c>
      <c r="R43" s="87">
        <f>Агрослужба!R102</f>
        <v>0</v>
      </c>
      <c r="S43" s="11">
        <f>Агрослужба!S102</f>
        <v>0</v>
      </c>
      <c r="T43" s="87">
        <f>Агрослужба!T102</f>
        <v>0</v>
      </c>
      <c r="U43" s="11">
        <f>Агрослужба!U102</f>
        <v>0</v>
      </c>
      <c r="V43" s="87">
        <f>Агрослужба!V102</f>
        <v>0</v>
      </c>
      <c r="W43" s="11">
        <f>Агрослужба!W102</f>
        <v>0</v>
      </c>
      <c r="X43" s="87">
        <f>Агрослужба!X102</f>
        <v>0</v>
      </c>
      <c r="Y43" s="11">
        <f>Агрослужба!Y102</f>
        <v>0</v>
      </c>
      <c r="Z43" s="87">
        <f>Агрослужба!Z102</f>
        <v>0</v>
      </c>
      <c r="AA43" s="11">
        <f>Агрослужба!AA102</f>
        <v>0</v>
      </c>
      <c r="AB43" s="87">
        <f>Агрослужба!AB102</f>
        <v>0</v>
      </c>
      <c r="AC43" s="87">
        <f>Агрослужба!AC102</f>
        <v>0</v>
      </c>
      <c r="AD43" s="11">
        <f>Агрослужба!AD102</f>
        <v>0</v>
      </c>
      <c r="AE43" s="87">
        <f>Агрослужба!AE102</f>
        <v>0</v>
      </c>
      <c r="AF43" s="11">
        <f>Агрослужба!AF102</f>
        <v>0</v>
      </c>
      <c r="AG43" s="87">
        <f>Агрослужба!AG102</f>
        <v>0</v>
      </c>
    </row>
    <row r="44" spans="1:33" x14ac:dyDescent="0.25">
      <c r="A44" s="17"/>
      <c r="B44" s="19" t="s">
        <v>182</v>
      </c>
      <c r="C44" s="11">
        <f>Зоот.служба!C102</f>
        <v>0</v>
      </c>
      <c r="D44" s="11">
        <f>Зоот.служба!D102</f>
        <v>0</v>
      </c>
      <c r="E44" s="87">
        <f>Зоот.служба!E102</f>
        <v>0</v>
      </c>
      <c r="F44" s="11">
        <f>Зоот.служба!F102</f>
        <v>0</v>
      </c>
      <c r="G44" s="87">
        <f>Зоот.служба!G102</f>
        <v>0</v>
      </c>
      <c r="H44" s="11">
        <f>Зоот.служба!H102</f>
        <v>0</v>
      </c>
      <c r="I44" s="87">
        <f>Зоот.служба!I102</f>
        <v>0</v>
      </c>
      <c r="J44" s="87">
        <f>Зоот.служба!J102</f>
        <v>0</v>
      </c>
      <c r="K44" s="11">
        <f>Зоот.служба!K102</f>
        <v>0</v>
      </c>
      <c r="L44" s="87">
        <f>Зоот.служба!L102</f>
        <v>0</v>
      </c>
      <c r="M44" s="11">
        <f>Зоот.служба!M102</f>
        <v>0</v>
      </c>
      <c r="N44" s="87">
        <f>Зоот.служба!N102</f>
        <v>0</v>
      </c>
      <c r="O44" s="11">
        <f>Зоот.служба!O102</f>
        <v>0</v>
      </c>
      <c r="P44" s="87">
        <f>Зоот.служба!P102</f>
        <v>0</v>
      </c>
      <c r="Q44" s="11">
        <f>Зоот.служба!Q102</f>
        <v>0</v>
      </c>
      <c r="R44" s="87">
        <f>Зоот.служба!R102</f>
        <v>0</v>
      </c>
      <c r="S44" s="11">
        <f>Зоот.служба!S102</f>
        <v>0</v>
      </c>
      <c r="T44" s="87">
        <f>Зоот.служба!T102</f>
        <v>0</v>
      </c>
      <c r="U44" s="11">
        <f>Зоот.служба!U102</f>
        <v>0</v>
      </c>
      <c r="V44" s="87">
        <f>Зоот.служба!V102</f>
        <v>0</v>
      </c>
      <c r="W44" s="11">
        <f>Зоот.служба!W102</f>
        <v>0</v>
      </c>
      <c r="X44" s="87">
        <f>Зоот.служба!X102</f>
        <v>0</v>
      </c>
      <c r="Y44" s="11">
        <f>Зоот.служба!Y102</f>
        <v>0</v>
      </c>
      <c r="Z44" s="87">
        <f>Зоот.служба!Z102</f>
        <v>0</v>
      </c>
      <c r="AA44" s="11">
        <f>Зоот.служба!AA102</f>
        <v>0</v>
      </c>
      <c r="AB44" s="87">
        <f>Зоот.служба!AB102</f>
        <v>0</v>
      </c>
      <c r="AC44" s="87">
        <f>Зоот.служба!AC102</f>
        <v>0</v>
      </c>
      <c r="AD44" s="11">
        <f>Зоот.служба!AD102</f>
        <v>0</v>
      </c>
      <c r="AE44" s="87">
        <f>Зоот.служба!AE102</f>
        <v>0</v>
      </c>
      <c r="AF44" s="11">
        <f>Зоот.служба!AF102</f>
        <v>0</v>
      </c>
      <c r="AG44" s="87">
        <f>Зоот.служба!AG102</f>
        <v>0</v>
      </c>
    </row>
    <row r="45" spans="1:33" x14ac:dyDescent="0.25">
      <c r="A45" s="17"/>
      <c r="B45" s="19" t="s">
        <v>183</v>
      </c>
      <c r="C45" s="11">
        <f>Ветслужба!C102</f>
        <v>0</v>
      </c>
      <c r="D45" s="11">
        <f>Ветслужба!D102</f>
        <v>0</v>
      </c>
      <c r="E45" s="87">
        <f>Ветслужба!E102</f>
        <v>0</v>
      </c>
      <c r="F45" s="11">
        <f>Ветслужба!F102</f>
        <v>0</v>
      </c>
      <c r="G45" s="87">
        <f>Ветслужба!G102</f>
        <v>0</v>
      </c>
      <c r="H45" s="11">
        <f>Ветслужба!H102</f>
        <v>0</v>
      </c>
      <c r="I45" s="87">
        <f>Ветслужба!I102</f>
        <v>0</v>
      </c>
      <c r="J45" s="87">
        <f>Ветслужба!J102</f>
        <v>0</v>
      </c>
      <c r="K45" s="11">
        <f>Ветслужба!K102</f>
        <v>0</v>
      </c>
      <c r="L45" s="87">
        <f>Ветслужба!L102</f>
        <v>0</v>
      </c>
      <c r="M45" s="11">
        <f>Ветслужба!M102</f>
        <v>0</v>
      </c>
      <c r="N45" s="87">
        <f>Ветслужба!N102</f>
        <v>0</v>
      </c>
      <c r="O45" s="11">
        <f>Ветслужба!O102</f>
        <v>0</v>
      </c>
      <c r="P45" s="87">
        <f>Ветслужба!P102</f>
        <v>0</v>
      </c>
      <c r="Q45" s="11">
        <f>Ветслужба!Q102</f>
        <v>0</v>
      </c>
      <c r="R45" s="87">
        <f>Ветслужба!R102</f>
        <v>0</v>
      </c>
      <c r="S45" s="11">
        <f>Ветслужба!S102</f>
        <v>0</v>
      </c>
      <c r="T45" s="87">
        <f>Ветслужба!T102</f>
        <v>0</v>
      </c>
      <c r="U45" s="11">
        <f>Ветслужба!U102</f>
        <v>0</v>
      </c>
      <c r="V45" s="87">
        <f>Ветслужба!V102</f>
        <v>0</v>
      </c>
      <c r="W45" s="11">
        <f>Ветслужба!W102</f>
        <v>0</v>
      </c>
      <c r="X45" s="87">
        <f>Ветслужба!X102</f>
        <v>0</v>
      </c>
      <c r="Y45" s="11">
        <f>Ветслужба!Y102</f>
        <v>0</v>
      </c>
      <c r="Z45" s="87">
        <f>Ветслужба!Z102</f>
        <v>0</v>
      </c>
      <c r="AA45" s="11">
        <f>Ветслужба!AA102</f>
        <v>0</v>
      </c>
      <c r="AB45" s="87">
        <f>Ветслужба!AB102</f>
        <v>0</v>
      </c>
      <c r="AC45" s="87">
        <f>Ветслужба!AC102</f>
        <v>0</v>
      </c>
      <c r="AD45" s="11">
        <f>Ветслужба!AD102</f>
        <v>0</v>
      </c>
      <c r="AE45" s="87">
        <f>Ветслужба!AE102</f>
        <v>0</v>
      </c>
      <c r="AF45" s="11">
        <f>Ветслужба!AF102</f>
        <v>0</v>
      </c>
      <c r="AG45" s="87">
        <f>Ветслужба!AG102</f>
        <v>0</v>
      </c>
    </row>
    <row r="46" spans="1:33" x14ac:dyDescent="0.25">
      <c r="A46" s="17"/>
      <c r="B46" s="19" t="s">
        <v>184</v>
      </c>
      <c r="C46" s="11">
        <f>'Инж-техн. служба'!C102</f>
        <v>0</v>
      </c>
      <c r="D46" s="11">
        <f>'Инж-техн. служба'!D102</f>
        <v>0</v>
      </c>
      <c r="E46" s="87">
        <f>'Инж-техн. служба'!E102</f>
        <v>0</v>
      </c>
      <c r="F46" s="11">
        <f>'Инж-техн. служба'!F102</f>
        <v>0</v>
      </c>
      <c r="G46" s="87">
        <f>'Инж-техн. служба'!G102</f>
        <v>0</v>
      </c>
      <c r="H46" s="11">
        <f>'Инж-техн. служба'!H102</f>
        <v>0</v>
      </c>
      <c r="I46" s="87">
        <f>'Инж-техн. служба'!I102</f>
        <v>0</v>
      </c>
      <c r="J46" s="87">
        <f>'Инж-техн. служба'!J102</f>
        <v>0</v>
      </c>
      <c r="K46" s="11">
        <f>'Инж-техн. служба'!K102</f>
        <v>0</v>
      </c>
      <c r="L46" s="87">
        <f>'Инж-техн. служба'!L102</f>
        <v>0</v>
      </c>
      <c r="M46" s="11">
        <f>'Инж-техн. служба'!M102</f>
        <v>0</v>
      </c>
      <c r="N46" s="87">
        <f>'Инж-техн. служба'!N102</f>
        <v>0</v>
      </c>
      <c r="O46" s="11">
        <f>'Инж-техн. служба'!O102</f>
        <v>0</v>
      </c>
      <c r="P46" s="87">
        <f>'Инж-техн. служба'!P102</f>
        <v>0</v>
      </c>
      <c r="Q46" s="11">
        <f>'Инж-техн. служба'!Q102</f>
        <v>0</v>
      </c>
      <c r="R46" s="87">
        <f>'Инж-техн. служба'!R102</f>
        <v>0</v>
      </c>
      <c r="S46" s="11">
        <f>'Инж-техн. служба'!S102</f>
        <v>0</v>
      </c>
      <c r="T46" s="87">
        <f>'Инж-техн. служба'!T102</f>
        <v>0</v>
      </c>
      <c r="U46" s="11">
        <f>'Инж-техн. служба'!U102</f>
        <v>0</v>
      </c>
      <c r="V46" s="87">
        <f>'Инж-техн. служба'!V102</f>
        <v>0</v>
      </c>
      <c r="W46" s="11">
        <f>'Инж-техн. служба'!W102</f>
        <v>0</v>
      </c>
      <c r="X46" s="87">
        <f>'Инж-техн. служба'!X102</f>
        <v>0</v>
      </c>
      <c r="Y46" s="11">
        <f>'Инж-техн. служба'!Y102</f>
        <v>0</v>
      </c>
      <c r="Z46" s="87">
        <f>'Инж-техн. служба'!Z102</f>
        <v>0</v>
      </c>
      <c r="AA46" s="11">
        <f>'Инж-техн. служба'!AA102</f>
        <v>0</v>
      </c>
      <c r="AB46" s="87">
        <f>'Инж-техн. служба'!AB102</f>
        <v>0</v>
      </c>
      <c r="AC46" s="87">
        <f>'Инж-техн. служба'!AC102</f>
        <v>0</v>
      </c>
      <c r="AD46" s="11">
        <f>'Инж-техн. служба'!AD102</f>
        <v>0</v>
      </c>
      <c r="AE46" s="87">
        <f>'Инж-техн. служба'!AE102</f>
        <v>0</v>
      </c>
      <c r="AF46" s="11">
        <f>'Инж-техн. служба'!AF102</f>
        <v>0</v>
      </c>
      <c r="AG46" s="87">
        <f>'Инж-техн. служба'!AG102</f>
        <v>0</v>
      </c>
    </row>
    <row r="47" spans="1:33" x14ac:dyDescent="0.25">
      <c r="A47" s="17"/>
      <c r="B47" s="19" t="s">
        <v>185</v>
      </c>
      <c r="C47" s="11">
        <f>'Служба энергоснаб.'!C102</f>
        <v>0</v>
      </c>
      <c r="D47" s="11">
        <f>'Служба энергоснаб.'!D102</f>
        <v>0</v>
      </c>
      <c r="E47" s="87">
        <f>'Служба энергоснаб.'!E102</f>
        <v>0</v>
      </c>
      <c r="F47" s="11">
        <f>'Служба энергоснаб.'!F102</f>
        <v>0</v>
      </c>
      <c r="G47" s="87">
        <f>'Служба энергоснаб.'!G102</f>
        <v>0</v>
      </c>
      <c r="H47" s="11">
        <f>'Служба энергоснаб.'!H102</f>
        <v>0</v>
      </c>
      <c r="I47" s="87">
        <f>'Служба энергоснаб.'!I102</f>
        <v>0</v>
      </c>
      <c r="J47" s="87">
        <f>'Служба энергоснаб.'!J102</f>
        <v>0</v>
      </c>
      <c r="K47" s="11">
        <f>'Служба энергоснаб.'!K102</f>
        <v>0</v>
      </c>
      <c r="L47" s="87">
        <f>'Служба энергоснаб.'!L102</f>
        <v>0</v>
      </c>
      <c r="M47" s="11">
        <f>'Служба энергоснаб.'!M102</f>
        <v>0</v>
      </c>
      <c r="N47" s="87">
        <f>'Служба энергоснаб.'!N102</f>
        <v>0</v>
      </c>
      <c r="O47" s="11">
        <f>'Служба энергоснаб.'!O102</f>
        <v>0</v>
      </c>
      <c r="P47" s="87">
        <f>'Служба энергоснаб.'!P102</f>
        <v>0</v>
      </c>
      <c r="Q47" s="11">
        <f>'Служба энергоснаб.'!Q102</f>
        <v>0</v>
      </c>
      <c r="R47" s="87">
        <f>'Служба энергоснаб.'!R102</f>
        <v>0</v>
      </c>
      <c r="S47" s="11">
        <f>'Служба энергоснаб.'!S102</f>
        <v>0</v>
      </c>
      <c r="T47" s="87">
        <f>'Служба энергоснаб.'!T102</f>
        <v>0</v>
      </c>
      <c r="U47" s="11">
        <f>'Служба энергоснаб.'!U102</f>
        <v>0</v>
      </c>
      <c r="V47" s="87">
        <f>'Служба энергоснаб.'!V102</f>
        <v>0</v>
      </c>
      <c r="W47" s="11">
        <f>'Служба энергоснаб.'!W102</f>
        <v>0</v>
      </c>
      <c r="X47" s="87">
        <f>'Служба энергоснаб.'!X102</f>
        <v>0</v>
      </c>
      <c r="Y47" s="11">
        <f>'Служба энергоснаб.'!Y102</f>
        <v>0</v>
      </c>
      <c r="Z47" s="87">
        <f>'Служба энергоснаб.'!Z102</f>
        <v>0</v>
      </c>
      <c r="AA47" s="11">
        <f>'Служба энергоснаб.'!AA102</f>
        <v>0</v>
      </c>
      <c r="AB47" s="87">
        <f>'Служба энергоснаб.'!AB102</f>
        <v>0</v>
      </c>
      <c r="AC47" s="87">
        <f>'Служба энергоснаб.'!AC102</f>
        <v>0</v>
      </c>
      <c r="AD47" s="11">
        <f>'Служба энергоснаб.'!AD102</f>
        <v>0</v>
      </c>
      <c r="AE47" s="87">
        <f>'Служба энергоснаб.'!AE102</f>
        <v>0</v>
      </c>
      <c r="AF47" s="11">
        <f>'Служба энергоснаб.'!AF102</f>
        <v>0</v>
      </c>
      <c r="AG47" s="87">
        <f>'Служба энергоснаб.'!AG102</f>
        <v>0</v>
      </c>
    </row>
    <row r="48" spans="1:33" x14ac:dyDescent="0.25">
      <c r="A48" s="17"/>
      <c r="B48" s="19" t="s">
        <v>186</v>
      </c>
      <c r="C48" s="11">
        <f>'Мелиорационная служба'!C102</f>
        <v>0</v>
      </c>
      <c r="D48" s="11">
        <f>'Мелиорационная служба'!D102</f>
        <v>0</v>
      </c>
      <c r="E48" s="87">
        <f>'Мелиорационная служба'!E102</f>
        <v>0</v>
      </c>
      <c r="F48" s="11">
        <f>'Мелиорационная служба'!F102</f>
        <v>0</v>
      </c>
      <c r="G48" s="87">
        <f>'Мелиорационная служба'!G102</f>
        <v>0</v>
      </c>
      <c r="H48" s="11">
        <f>'Мелиорационная служба'!H102</f>
        <v>0</v>
      </c>
      <c r="I48" s="87">
        <f>'Мелиорационная служба'!I102</f>
        <v>0</v>
      </c>
      <c r="J48" s="87">
        <f>'Мелиорационная служба'!J102</f>
        <v>0</v>
      </c>
      <c r="K48" s="11">
        <f>'Мелиорационная служба'!K102</f>
        <v>0</v>
      </c>
      <c r="L48" s="87">
        <f>'Мелиорационная служба'!L102</f>
        <v>0</v>
      </c>
      <c r="M48" s="11">
        <f>'Мелиорационная служба'!M102</f>
        <v>0</v>
      </c>
      <c r="N48" s="87">
        <f>'Мелиорационная служба'!N102</f>
        <v>0</v>
      </c>
      <c r="O48" s="11">
        <f>'Мелиорационная служба'!O102</f>
        <v>0</v>
      </c>
      <c r="P48" s="87">
        <f>'Мелиорационная служба'!P102</f>
        <v>0</v>
      </c>
      <c r="Q48" s="11">
        <f>'Мелиорационная служба'!Q102</f>
        <v>0</v>
      </c>
      <c r="R48" s="87">
        <f>'Мелиорационная служба'!R102</f>
        <v>0</v>
      </c>
      <c r="S48" s="11">
        <f>'Мелиорационная служба'!S102</f>
        <v>0</v>
      </c>
      <c r="T48" s="87">
        <f>'Мелиорационная служба'!T102</f>
        <v>0</v>
      </c>
      <c r="U48" s="11">
        <f>'Мелиорационная служба'!U102</f>
        <v>0</v>
      </c>
      <c r="V48" s="87">
        <f>'Мелиорационная служба'!V102</f>
        <v>0</v>
      </c>
      <c r="W48" s="11">
        <f>'Мелиорационная служба'!W102</f>
        <v>0</v>
      </c>
      <c r="X48" s="87">
        <f>'Мелиорационная служба'!X102</f>
        <v>0</v>
      </c>
      <c r="Y48" s="11">
        <f>'Мелиорационная служба'!Y102</f>
        <v>0</v>
      </c>
      <c r="Z48" s="87">
        <f>'Мелиорационная служба'!Z102</f>
        <v>0</v>
      </c>
      <c r="AA48" s="11">
        <f>'Мелиорационная служба'!AA102</f>
        <v>0</v>
      </c>
      <c r="AB48" s="87">
        <f>'Мелиорационная служба'!AB102</f>
        <v>0</v>
      </c>
      <c r="AC48" s="87">
        <f>'Мелиорационная служба'!AC102</f>
        <v>0</v>
      </c>
      <c r="AD48" s="11">
        <f>'Мелиорационная служба'!AD102</f>
        <v>0</v>
      </c>
      <c r="AE48" s="87">
        <f>'Мелиорационная служба'!AE102</f>
        <v>0</v>
      </c>
      <c r="AF48" s="11">
        <f>'Мелиорационная служба'!AF102</f>
        <v>0</v>
      </c>
      <c r="AG48" s="87">
        <f>'Мелиорационная служба'!AG102</f>
        <v>0</v>
      </c>
    </row>
    <row r="49" spans="1:33" x14ac:dyDescent="0.25">
      <c r="A49" s="17"/>
      <c r="B49" s="19" t="s">
        <v>187</v>
      </c>
      <c r="C49" s="11">
        <f>Эконом.служба!C102</f>
        <v>0</v>
      </c>
      <c r="D49" s="11">
        <f>Эконом.служба!D102</f>
        <v>0</v>
      </c>
      <c r="E49" s="87">
        <f>Эконом.служба!E102</f>
        <v>0</v>
      </c>
      <c r="F49" s="11">
        <f>Эконом.служба!F102</f>
        <v>0</v>
      </c>
      <c r="G49" s="87">
        <f>Эконом.служба!G102</f>
        <v>0</v>
      </c>
      <c r="H49" s="11">
        <f>Эконом.служба!H102</f>
        <v>0</v>
      </c>
      <c r="I49" s="87">
        <f>Эконом.служба!I102</f>
        <v>0</v>
      </c>
      <c r="J49" s="87">
        <f>Эконом.служба!J102</f>
        <v>0</v>
      </c>
      <c r="K49" s="11">
        <f>Эконом.служба!K102</f>
        <v>0</v>
      </c>
      <c r="L49" s="87">
        <f>Эконом.служба!L102</f>
        <v>0</v>
      </c>
      <c r="M49" s="11">
        <f>Эконом.служба!M102</f>
        <v>0</v>
      </c>
      <c r="N49" s="87">
        <f>Эконом.служба!N102</f>
        <v>0</v>
      </c>
      <c r="O49" s="11">
        <f>Эконом.служба!O102</f>
        <v>0</v>
      </c>
      <c r="P49" s="87">
        <f>Эконом.служба!P102</f>
        <v>0</v>
      </c>
      <c r="Q49" s="11">
        <f>Эконом.служба!Q102</f>
        <v>0</v>
      </c>
      <c r="R49" s="87">
        <f>Эконом.служба!R102</f>
        <v>0</v>
      </c>
      <c r="S49" s="11">
        <f>Эконом.служба!S102</f>
        <v>0</v>
      </c>
      <c r="T49" s="87">
        <f>Эконом.служба!T102</f>
        <v>0</v>
      </c>
      <c r="U49" s="11">
        <f>Эконом.служба!U102</f>
        <v>0</v>
      </c>
      <c r="V49" s="87">
        <f>Эконом.служба!V102</f>
        <v>0</v>
      </c>
      <c r="W49" s="11">
        <f>Эконом.служба!W102</f>
        <v>0</v>
      </c>
      <c r="X49" s="87">
        <f>Эконом.служба!X102</f>
        <v>0</v>
      </c>
      <c r="Y49" s="11">
        <f>Эконом.служба!Y102</f>
        <v>0</v>
      </c>
      <c r="Z49" s="87">
        <f>Эконом.служба!Z102</f>
        <v>0</v>
      </c>
      <c r="AA49" s="11">
        <f>Эконом.служба!AA102</f>
        <v>0</v>
      </c>
      <c r="AB49" s="87">
        <f>Эконом.служба!AB102</f>
        <v>0</v>
      </c>
      <c r="AC49" s="87">
        <f>Эконом.служба!AC102</f>
        <v>0</v>
      </c>
      <c r="AD49" s="11">
        <f>Эконом.служба!AD102</f>
        <v>0</v>
      </c>
      <c r="AE49" s="87">
        <f>Эконом.служба!AE102</f>
        <v>0</v>
      </c>
      <c r="AF49" s="11">
        <f>Эконом.служба!AF102</f>
        <v>0</v>
      </c>
      <c r="AG49" s="87">
        <f>Эконом.служба!AG102</f>
        <v>0</v>
      </c>
    </row>
    <row r="50" spans="1:33" x14ac:dyDescent="0.25">
      <c r="A50" s="17"/>
      <c r="B50" s="19" t="s">
        <v>188</v>
      </c>
      <c r="C50" s="11">
        <f>Бухгалт.служба!C102</f>
        <v>0</v>
      </c>
      <c r="D50" s="11">
        <f>Бухгалт.служба!D102</f>
        <v>0</v>
      </c>
      <c r="E50" s="87">
        <f>Бухгалт.служба!E102</f>
        <v>0</v>
      </c>
      <c r="F50" s="11">
        <f>Бухгалт.служба!F102</f>
        <v>0</v>
      </c>
      <c r="G50" s="87">
        <f>Бухгалт.служба!G102</f>
        <v>0</v>
      </c>
      <c r="H50" s="11">
        <f>Бухгалт.служба!H102</f>
        <v>0</v>
      </c>
      <c r="I50" s="87">
        <f>Бухгалт.служба!I102</f>
        <v>0</v>
      </c>
      <c r="J50" s="87">
        <f>Бухгалт.служба!J102</f>
        <v>0</v>
      </c>
      <c r="K50" s="11">
        <f>Бухгалт.служба!K102</f>
        <v>0</v>
      </c>
      <c r="L50" s="87">
        <f>Бухгалт.служба!L102</f>
        <v>0</v>
      </c>
      <c r="M50" s="11">
        <f>Бухгалт.служба!M102</f>
        <v>0</v>
      </c>
      <c r="N50" s="87">
        <f>Бухгалт.служба!N102</f>
        <v>0</v>
      </c>
      <c r="O50" s="11">
        <f>Бухгалт.служба!O102</f>
        <v>0</v>
      </c>
      <c r="P50" s="87">
        <f>Бухгалт.служба!P102</f>
        <v>0</v>
      </c>
      <c r="Q50" s="11">
        <f>Бухгалт.служба!Q102</f>
        <v>0</v>
      </c>
      <c r="R50" s="87">
        <f>Бухгалт.служба!R102</f>
        <v>0</v>
      </c>
      <c r="S50" s="11">
        <f>Бухгалт.служба!S102</f>
        <v>0</v>
      </c>
      <c r="T50" s="87">
        <f>Бухгалт.служба!T102</f>
        <v>0</v>
      </c>
      <c r="U50" s="11">
        <f>Бухгалт.служба!U102</f>
        <v>0</v>
      </c>
      <c r="V50" s="87">
        <f>Бухгалт.служба!V102</f>
        <v>0</v>
      </c>
      <c r="W50" s="11">
        <f>Бухгалт.служба!W102</f>
        <v>0</v>
      </c>
      <c r="X50" s="87">
        <f>Бухгалт.служба!X102</f>
        <v>0</v>
      </c>
      <c r="Y50" s="11">
        <f>Бухгалт.служба!Y102</f>
        <v>0</v>
      </c>
      <c r="Z50" s="87">
        <f>Бухгалт.служба!Z102</f>
        <v>0</v>
      </c>
      <c r="AA50" s="11">
        <f>Бухгалт.служба!AA102</f>
        <v>0</v>
      </c>
      <c r="AB50" s="87">
        <f>Бухгалт.служба!AB102</f>
        <v>0</v>
      </c>
      <c r="AC50" s="87">
        <f>Бухгалт.служба!AC102</f>
        <v>0</v>
      </c>
      <c r="AD50" s="11">
        <f>Бухгалт.служба!AD102</f>
        <v>0</v>
      </c>
      <c r="AE50" s="87">
        <f>Бухгалт.служба!AE102</f>
        <v>0</v>
      </c>
      <c r="AF50" s="11">
        <f>Бухгалт.служба!AF102</f>
        <v>0</v>
      </c>
      <c r="AG50" s="87">
        <f>Бухгалт.служба!AG102</f>
        <v>0</v>
      </c>
    </row>
  </sheetData>
  <mergeCells count="50">
    <mergeCell ref="F5:F6"/>
    <mergeCell ref="G5:G6"/>
    <mergeCell ref="Q5:Q6"/>
    <mergeCell ref="R5:R6"/>
    <mergeCell ref="S5:S6"/>
    <mergeCell ref="W5:W6"/>
    <mergeCell ref="X5:X6"/>
    <mergeCell ref="AF3:AG4"/>
    <mergeCell ref="AD4:AD6"/>
    <mergeCell ref="AE4:AE6"/>
    <mergeCell ref="Y5:Y6"/>
    <mergeCell ref="Z5:Z6"/>
    <mergeCell ref="AF5:AF6"/>
    <mergeCell ref="AG5:AG6"/>
    <mergeCell ref="Y3:Z4"/>
    <mergeCell ref="AA3:AA6"/>
    <mergeCell ref="AB3:AB6"/>
    <mergeCell ref="AC3:AC6"/>
    <mergeCell ref="AD3:AE3"/>
    <mergeCell ref="K3:L3"/>
    <mergeCell ref="M3:N3"/>
    <mergeCell ref="O3:R3"/>
    <mergeCell ref="S3:T4"/>
    <mergeCell ref="U3:V4"/>
    <mergeCell ref="K4:K6"/>
    <mergeCell ref="L4:L6"/>
    <mergeCell ref="M4:M6"/>
    <mergeCell ref="N4:N6"/>
    <mergeCell ref="O4:O6"/>
    <mergeCell ref="P4:P6"/>
    <mergeCell ref="Q4:R4"/>
    <mergeCell ref="T5:T6"/>
    <mergeCell ref="U5:U6"/>
    <mergeCell ref="V5:V6"/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W2:X4"/>
    <mergeCell ref="Y2:AC2"/>
    <mergeCell ref="AD2:AG2"/>
    <mergeCell ref="H3:H6"/>
    <mergeCell ref="I3:I6"/>
    <mergeCell ref="J3:J6"/>
  </mergeCells>
  <pageMargins left="0.70866141732283472" right="0.70866141732283472" top="0.74803149606299213" bottom="0.74803149606299213" header="0.31496062992125984" footer="0.31496062992125984"/>
  <pageSetup paperSize="8" scale="57" firstPageNumber="30" fitToHeight="2" orientation="landscape" useFirstPageNumber="1" horizontalDpi="300" verticalDpi="0" r:id="rId1"/>
  <headerFooter scaleWithDoc="0">
    <oddHeader>&amp;R&amp;P</oddHead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0"/>
  <sheetViews>
    <sheetView zoomScale="80" zoomScaleNormal="80" workbookViewId="0">
      <selection activeCell="B15" sqref="B15"/>
    </sheetView>
  </sheetViews>
  <sheetFormatPr defaultRowHeight="15" x14ac:dyDescent="0.25"/>
  <cols>
    <col min="1" max="1" width="5" customWidth="1"/>
    <col min="2" max="2" width="36.42578125" customWidth="1"/>
  </cols>
  <sheetData>
    <row r="1" spans="1:35" ht="37.9" customHeight="1" thickBot="1" x14ac:dyDescent="0.3">
      <c r="A1" s="182" t="s">
        <v>249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2">
        <v>1</v>
      </c>
      <c r="B8" s="13" t="s">
        <v>141</v>
      </c>
      <c r="C8" s="66">
        <f>'Рук. и спец.'!C64</f>
        <v>18195</v>
      </c>
      <c r="D8" s="66">
        <f>'Рук. и спец.'!D64</f>
        <v>17192</v>
      </c>
      <c r="E8" s="86">
        <f>'Рук. и спец.'!E64</f>
        <v>94.48749656499038</v>
      </c>
      <c r="F8" s="66">
        <f>'Рук. и спец.'!F64</f>
        <v>6344</v>
      </c>
      <c r="G8" s="86">
        <f>'Рук. и спец.'!G64</f>
        <v>36.900884132154488</v>
      </c>
      <c r="H8" s="66">
        <f>'Рук. и спец.'!H64</f>
        <v>16020</v>
      </c>
      <c r="I8" s="86">
        <f>'Рук. и спец.'!I64</f>
        <v>93.182875756165657</v>
      </c>
      <c r="J8" s="86">
        <f>'Рук. и спец.'!J64</f>
        <v>88.046166529266273</v>
      </c>
      <c r="K8" s="66">
        <f>'Рук. и спец.'!K64</f>
        <v>9599</v>
      </c>
      <c r="L8" s="86">
        <f>'Рук. и спец.'!L64</f>
        <v>55.834108887854818</v>
      </c>
      <c r="M8" s="66">
        <f>'Рук. и спец.'!M64</f>
        <v>6421</v>
      </c>
      <c r="N8" s="86">
        <f>'Рук. и спец.'!N64</f>
        <v>37.34876686831084</v>
      </c>
      <c r="O8" s="66">
        <f>'Рук. и спец.'!O64</f>
        <v>1172</v>
      </c>
      <c r="P8" s="86">
        <f>'Рук. и спец.'!P64</f>
        <v>6.8171242438343409</v>
      </c>
      <c r="Q8" s="66">
        <f>'Рук. и спец.'!Q64</f>
        <v>139</v>
      </c>
      <c r="R8" s="86">
        <f>'Рук. и спец.'!R64</f>
        <v>11.860068259385665</v>
      </c>
      <c r="S8" s="66">
        <f>'Рук. и спец.'!S64</f>
        <v>1781</v>
      </c>
      <c r="T8" s="86">
        <f>'Рук. и спец.'!T64</f>
        <v>10.359469520707306</v>
      </c>
      <c r="U8" s="66">
        <f>'Рук. и спец.'!U64</f>
        <v>3602</v>
      </c>
      <c r="V8" s="86">
        <f>'Рук. и спец.'!V64</f>
        <v>20.951605397859467</v>
      </c>
      <c r="W8" s="66">
        <f>'Рук. и спец.'!W64</f>
        <v>456</v>
      </c>
      <c r="X8" s="86">
        <f>'Рук. и спец.'!X64</f>
        <v>2.6523964634713821</v>
      </c>
      <c r="Y8" s="66">
        <f>'Рук. и спец.'!Y64</f>
        <v>1473</v>
      </c>
      <c r="Z8" s="86">
        <f>'Рук. и спец.'!Z64</f>
        <v>8.5679385760818985</v>
      </c>
      <c r="AA8" s="66">
        <f>'Рук. и спец.'!AA64</f>
        <v>67</v>
      </c>
      <c r="AB8" s="86">
        <f>'Рук. и спец.'!AB64</f>
        <v>0.3897161470451373</v>
      </c>
      <c r="AC8" s="86">
        <f>'Рук. и спец.'!AC64</f>
        <v>4.5485403937542435</v>
      </c>
      <c r="AD8" s="66">
        <f>'Рук. и спец.'!AD64</f>
        <v>1264</v>
      </c>
      <c r="AE8" s="86">
        <f>'Рук. и спец.'!AE64</f>
        <v>7.352256863657515</v>
      </c>
      <c r="AF8" s="66">
        <f>'Рук. и спец.'!AF64</f>
        <v>29</v>
      </c>
      <c r="AG8" s="86">
        <f>'Рук. и спец.'!AG64</f>
        <v>0.1686831084225221</v>
      </c>
    </row>
    <row r="9" spans="1:35" ht="42.75" x14ac:dyDescent="0.25">
      <c r="A9" s="12">
        <v>2</v>
      </c>
      <c r="B9" s="13" t="s">
        <v>135</v>
      </c>
      <c r="C9" s="11">
        <f>Руководители!C64</f>
        <v>3631</v>
      </c>
      <c r="D9" s="11">
        <f>Руководители!D64</f>
        <v>3327</v>
      </c>
      <c r="E9" s="87">
        <f>Руководители!E64</f>
        <v>91.627650784907743</v>
      </c>
      <c r="F9" s="11">
        <f>Руководители!F64</f>
        <v>359</v>
      </c>
      <c r="G9" s="87">
        <f>Руководители!G64</f>
        <v>10.790501953712054</v>
      </c>
      <c r="H9" s="11">
        <f>Руководители!H64</f>
        <v>3239</v>
      </c>
      <c r="I9" s="87">
        <f>Руководители!I64</f>
        <v>97.354974451457764</v>
      </c>
      <c r="J9" s="87">
        <f>Руководители!J64</f>
        <v>89.204076012117866</v>
      </c>
      <c r="K9" s="11">
        <f>Руководители!K64</f>
        <v>2251</v>
      </c>
      <c r="L9" s="87">
        <f>Руководители!L64</f>
        <v>67.658551247369999</v>
      </c>
      <c r="M9" s="11">
        <f>Руководители!M64</f>
        <v>988</v>
      </c>
      <c r="N9" s="87">
        <f>Руководители!N64</f>
        <v>29.696423204087768</v>
      </c>
      <c r="O9" s="11">
        <f>Руководители!O64</f>
        <v>88</v>
      </c>
      <c r="P9" s="87">
        <f>Руководители!P64</f>
        <v>2.6450255485422303</v>
      </c>
      <c r="Q9" s="11">
        <f>Руководители!Q64</f>
        <v>3</v>
      </c>
      <c r="R9" s="87">
        <f>Руководители!R64</f>
        <v>3.4090909090909087</v>
      </c>
      <c r="S9" s="11">
        <f>Руководители!S64</f>
        <v>291</v>
      </c>
      <c r="T9" s="87">
        <f>Руководители!T64</f>
        <v>8.7466185752930574</v>
      </c>
      <c r="U9" s="11">
        <f>Руководители!U64</f>
        <v>1037</v>
      </c>
      <c r="V9" s="87">
        <f>Руководители!V64</f>
        <v>31.169221520889689</v>
      </c>
      <c r="W9" s="11">
        <f>Руководители!W64</f>
        <v>28</v>
      </c>
      <c r="X9" s="87">
        <f>Руководители!X64</f>
        <v>0.84159903817252779</v>
      </c>
      <c r="Y9" s="11">
        <f>Руководители!Y64</f>
        <v>94</v>
      </c>
      <c r="Z9" s="87">
        <f>Руководители!Z64</f>
        <v>2.8253681995792004</v>
      </c>
      <c r="AA9" s="11">
        <f>Руководители!AA64</f>
        <v>2</v>
      </c>
      <c r="AB9" s="87">
        <f>Руководители!AB64</f>
        <v>6.0114217012323411E-2</v>
      </c>
      <c r="AC9" s="87">
        <f>Руководители!AC64</f>
        <v>2.1276595744680851</v>
      </c>
      <c r="AD9" s="11">
        <f>Руководители!AD64</f>
        <v>83</v>
      </c>
      <c r="AE9" s="87">
        <f>Руководители!AE64</f>
        <v>2.4947400060114218</v>
      </c>
      <c r="AF9" s="11">
        <f>Руководители!AF64</f>
        <v>0</v>
      </c>
      <c r="AG9" s="87">
        <f>Руководители!AG64</f>
        <v>0</v>
      </c>
    </row>
    <row r="10" spans="1:35" ht="28.5" x14ac:dyDescent="0.25">
      <c r="A10" s="12">
        <v>3</v>
      </c>
      <c r="B10" s="14" t="s">
        <v>136</v>
      </c>
      <c r="C10" s="11">
        <f>'Зам. рук.'!C64</f>
        <v>344</v>
      </c>
      <c r="D10" s="11">
        <f>'Зам. рук.'!D64</f>
        <v>330</v>
      </c>
      <c r="E10" s="87">
        <f>'Зам. рук.'!E64</f>
        <v>95.930232558139537</v>
      </c>
      <c r="F10" s="11">
        <f>'Зам. рук.'!F64</f>
        <v>33</v>
      </c>
      <c r="G10" s="87">
        <f>'Зам. рук.'!G64</f>
        <v>10</v>
      </c>
      <c r="H10" s="11">
        <f>'Зам. рук.'!H64</f>
        <v>321</v>
      </c>
      <c r="I10" s="87">
        <f>'Зам. рук.'!I64</f>
        <v>97.27272727272728</v>
      </c>
      <c r="J10" s="87">
        <f>'Зам. рук.'!J64</f>
        <v>93.313953488372093</v>
      </c>
      <c r="K10" s="11">
        <f>'Зам. рук.'!K64</f>
        <v>274</v>
      </c>
      <c r="L10" s="87">
        <f>'Зам. рук.'!L64</f>
        <v>83.030303030303031</v>
      </c>
      <c r="M10" s="11">
        <f>'Зам. рук.'!M64</f>
        <v>47</v>
      </c>
      <c r="N10" s="87">
        <f>'Зам. рук.'!N64</f>
        <v>14.242424242424242</v>
      </c>
      <c r="O10" s="11">
        <f>'Зам. рук.'!O64</f>
        <v>9</v>
      </c>
      <c r="P10" s="87">
        <f>'Зам. рук.'!P64</f>
        <v>2.7272727272727271</v>
      </c>
      <c r="Q10" s="11">
        <f>'Зам. рук.'!Q64</f>
        <v>1</v>
      </c>
      <c r="R10" s="87">
        <f>'Зам. рук.'!R64</f>
        <v>11.111111111111111</v>
      </c>
      <c r="S10" s="11">
        <f>'Зам. рук.'!S64</f>
        <v>10</v>
      </c>
      <c r="T10" s="87">
        <f>'Зам. рук.'!T64</f>
        <v>3.0303030303030303</v>
      </c>
      <c r="U10" s="11">
        <f>'Зам. рук.'!U64</f>
        <v>94</v>
      </c>
      <c r="V10" s="87">
        <f>'Зам. рук.'!V64</f>
        <v>28.484848484848484</v>
      </c>
      <c r="W10" s="11">
        <f>'Зам. рук.'!W64</f>
        <v>9</v>
      </c>
      <c r="X10" s="87">
        <f>'Зам. рук.'!X64</f>
        <v>2.7272727272727271</v>
      </c>
      <c r="Y10" s="11">
        <f>'Зам. рук.'!Y64</f>
        <v>20</v>
      </c>
      <c r="Z10" s="87">
        <f>'Зам. рук.'!Z64</f>
        <v>6.0606060606060606</v>
      </c>
      <c r="AA10" s="11">
        <f>'Зам. рук.'!AA64</f>
        <v>1</v>
      </c>
      <c r="AB10" s="87">
        <f>'Зам. рук.'!AB64</f>
        <v>0.30303030303030304</v>
      </c>
      <c r="AC10" s="87">
        <f>'Зам. рук.'!AC64</f>
        <v>5</v>
      </c>
      <c r="AD10" s="11">
        <f>'Зам. рук.'!AD64</f>
        <v>18</v>
      </c>
      <c r="AE10" s="87">
        <f>'Зам. рук.'!AE64</f>
        <v>5.4545454545454541</v>
      </c>
      <c r="AF10" s="11">
        <f>'Зам. рук.'!AF64</f>
        <v>0</v>
      </c>
      <c r="AG10" s="87">
        <f>'Зам. рук.'!AG64</f>
        <v>0</v>
      </c>
    </row>
    <row r="11" spans="1:35" x14ac:dyDescent="0.25">
      <c r="A11" s="12">
        <v>4</v>
      </c>
      <c r="B11" s="13" t="s">
        <v>142</v>
      </c>
      <c r="C11" s="67">
        <f>Гл.спец!C64</f>
        <v>2933</v>
      </c>
      <c r="D11" s="67">
        <f>Гл.спец!D64</f>
        <v>2649</v>
      </c>
      <c r="E11" s="87">
        <f>Гл.спец!E64</f>
        <v>90.317081486532558</v>
      </c>
      <c r="F11" s="67">
        <f>Гл.спец!F64</f>
        <v>940</v>
      </c>
      <c r="G11" s="87">
        <f>Гл.спец!G64</f>
        <v>35.485088712721776</v>
      </c>
      <c r="H11" s="67">
        <f>Гл.спец!H64</f>
        <v>2605</v>
      </c>
      <c r="I11" s="87">
        <f>Гл.спец!I64</f>
        <v>98.338995847489613</v>
      </c>
      <c r="J11" s="87">
        <f>Гл.спец!J64</f>
        <v>88.81691101261508</v>
      </c>
      <c r="K11" s="67">
        <f>Гл.спец!K64</f>
        <v>2036</v>
      </c>
      <c r="L11" s="87">
        <f>Гл.спец!L64</f>
        <v>76.859192147980366</v>
      </c>
      <c r="M11" s="67">
        <f>Гл.спец!M64</f>
        <v>569</v>
      </c>
      <c r="N11" s="87">
        <f>Гл.спец!N64</f>
        <v>21.479803699509247</v>
      </c>
      <c r="O11" s="67">
        <f>Гл.спец!O64</f>
        <v>44</v>
      </c>
      <c r="P11" s="87">
        <f>Гл.спец!P64</f>
        <v>1.6610041525103814</v>
      </c>
      <c r="Q11" s="67">
        <f>Гл.спец!Q64</f>
        <v>7</v>
      </c>
      <c r="R11" s="87">
        <f>Гл.спец!R64</f>
        <v>15.909090909090908</v>
      </c>
      <c r="S11" s="67">
        <f>Гл.спец!S64</f>
        <v>200</v>
      </c>
      <c r="T11" s="87">
        <f>Гл.спец!T64</f>
        <v>7.5500188750471873</v>
      </c>
      <c r="U11" s="67">
        <f>Гл.спец!U64</f>
        <v>707</v>
      </c>
      <c r="V11" s="87">
        <f>Гл.спец!V64</f>
        <v>26.689316723291807</v>
      </c>
      <c r="W11" s="67">
        <f>Гл.спец!W64</f>
        <v>66</v>
      </c>
      <c r="X11" s="87">
        <f>Гл.спец!X64</f>
        <v>2.491506228765572</v>
      </c>
      <c r="Y11" s="67">
        <f>Гл.спец!Y64</f>
        <v>191</v>
      </c>
      <c r="Z11" s="87">
        <f>Гл.спец!Z64</f>
        <v>7.2102680256700635</v>
      </c>
      <c r="AA11" s="67">
        <f>Гл.спец!AA64</f>
        <v>6</v>
      </c>
      <c r="AB11" s="87">
        <f>Гл.спец!AB64</f>
        <v>0.22650056625141565</v>
      </c>
      <c r="AC11" s="87">
        <f>Гл.спец!AC64</f>
        <v>3.1413612565445024</v>
      </c>
      <c r="AD11" s="67">
        <f>Гл.спец!AD64</f>
        <v>130</v>
      </c>
      <c r="AE11" s="87">
        <f>Гл.спец!AE64</f>
        <v>4.907512268780672</v>
      </c>
      <c r="AF11" s="67">
        <f>Гл.спец!AF64</f>
        <v>6</v>
      </c>
      <c r="AG11" s="87">
        <f>Гл.спец!AG64</f>
        <v>0.22650056625141565</v>
      </c>
    </row>
    <row r="12" spans="1:35" x14ac:dyDescent="0.25">
      <c r="A12" s="15">
        <v>5</v>
      </c>
      <c r="B12" s="16" t="s">
        <v>137</v>
      </c>
      <c r="C12" s="11">
        <f>Гл.агрон.!C64</f>
        <v>563</v>
      </c>
      <c r="D12" s="11">
        <f>Гл.агрон.!D64</f>
        <v>504</v>
      </c>
      <c r="E12" s="87">
        <f>Гл.агрон.!E64</f>
        <v>89.520426287744229</v>
      </c>
      <c r="F12" s="11">
        <f>Гл.агрон.!F64</f>
        <v>49</v>
      </c>
      <c r="G12" s="87">
        <f>Гл.агрон.!G64</f>
        <v>9.7222222222222232</v>
      </c>
      <c r="H12" s="11">
        <f>Гл.агрон.!H64</f>
        <v>504</v>
      </c>
      <c r="I12" s="87">
        <f>Гл.агрон.!I64</f>
        <v>100</v>
      </c>
      <c r="J12" s="87">
        <f>Гл.агрон.!J64</f>
        <v>89.520426287744229</v>
      </c>
      <c r="K12" s="11">
        <f>Гл.агрон.!K64</f>
        <v>438</v>
      </c>
      <c r="L12" s="87">
        <f>Гл.агрон.!L64</f>
        <v>86.904761904761912</v>
      </c>
      <c r="M12" s="11">
        <f>Гл.агрон.!M64</f>
        <v>66</v>
      </c>
      <c r="N12" s="87">
        <f>Гл.агрон.!N64</f>
        <v>13.095238095238097</v>
      </c>
      <c r="O12" s="11">
        <f>Гл.агрон.!O64</f>
        <v>0</v>
      </c>
      <c r="P12" s="87">
        <f>Гл.агрон.!P64</f>
        <v>0</v>
      </c>
      <c r="Q12" s="11">
        <f>Гл.агрон.!Q64</f>
        <v>1</v>
      </c>
      <c r="R12" s="87">
        <f>Гл.агрон.!R64</f>
        <v>0</v>
      </c>
      <c r="S12" s="11">
        <f>Гл.агрон.!S64</f>
        <v>26</v>
      </c>
      <c r="T12" s="87">
        <f>Гл.агрон.!T64</f>
        <v>5.1587301587301582</v>
      </c>
      <c r="U12" s="11">
        <f>Гл.агрон.!U64</f>
        <v>129</v>
      </c>
      <c r="V12" s="87">
        <f>Гл.агрон.!V64</f>
        <v>25.595238095238095</v>
      </c>
      <c r="W12" s="11">
        <f>Гл.агрон.!W64</f>
        <v>13</v>
      </c>
      <c r="X12" s="87">
        <f>Гл.агрон.!X64</f>
        <v>2.5793650793650791</v>
      </c>
      <c r="Y12" s="11">
        <f>Гл.агрон.!Y64</f>
        <v>40</v>
      </c>
      <c r="Z12" s="87">
        <f>Гл.агрон.!Z64</f>
        <v>7.9365079365079358</v>
      </c>
      <c r="AA12" s="11">
        <f>Гл.агрон.!AA64</f>
        <v>1</v>
      </c>
      <c r="AB12" s="87">
        <f>Гл.агрон.!AB64</f>
        <v>0.1984126984126984</v>
      </c>
      <c r="AC12" s="87">
        <f>Гл.агрон.!AC64</f>
        <v>2.5</v>
      </c>
      <c r="AD12" s="11">
        <f>Гл.агрон.!AD64</f>
        <v>22</v>
      </c>
      <c r="AE12" s="87">
        <f>Гл.агрон.!AE64</f>
        <v>4.3650793650793647</v>
      </c>
      <c r="AF12" s="11">
        <f>Гл.агрон.!AF64</f>
        <v>4</v>
      </c>
      <c r="AG12" s="87">
        <f>Гл.агрон.!AG64</f>
        <v>0.79365079365079361</v>
      </c>
    </row>
    <row r="13" spans="1:35" ht="30" x14ac:dyDescent="0.25">
      <c r="A13" s="15">
        <v>6</v>
      </c>
      <c r="B13" s="16" t="s">
        <v>143</v>
      </c>
      <c r="C13" s="11">
        <f>'Гл. зоот.'!C64</f>
        <v>162</v>
      </c>
      <c r="D13" s="11">
        <f>'Гл. зоот.'!D64</f>
        <v>142</v>
      </c>
      <c r="E13" s="87">
        <f>'Гл. зоот.'!E64</f>
        <v>87.654320987654316</v>
      </c>
      <c r="F13" s="11">
        <f>'Гл. зоот.'!F64</f>
        <v>27</v>
      </c>
      <c r="G13" s="87">
        <f>'Гл. зоот.'!G64</f>
        <v>19.014084507042252</v>
      </c>
      <c r="H13" s="11">
        <f>'Гл. зоот.'!H64</f>
        <v>138</v>
      </c>
      <c r="I13" s="87">
        <f>'Гл. зоот.'!I64</f>
        <v>97.183098591549296</v>
      </c>
      <c r="J13" s="87">
        <f>'Гл. зоот.'!J64</f>
        <v>85.18518518518519</v>
      </c>
      <c r="K13" s="11">
        <f>'Гл. зоот.'!K64</f>
        <v>118</v>
      </c>
      <c r="L13" s="87">
        <f>'Гл. зоот.'!L64</f>
        <v>83.098591549295776</v>
      </c>
      <c r="M13" s="11">
        <f>'Гл. зоот.'!M64</f>
        <v>20</v>
      </c>
      <c r="N13" s="87">
        <f>'Гл. зоот.'!N64</f>
        <v>14.084507042253522</v>
      </c>
      <c r="O13" s="11">
        <f>'Гл. зоот.'!O64</f>
        <v>4</v>
      </c>
      <c r="P13" s="87">
        <f>'Гл. зоот.'!P64</f>
        <v>2.8169014084507045</v>
      </c>
      <c r="Q13" s="11">
        <f>'Гл. зоот.'!Q64</f>
        <v>0</v>
      </c>
      <c r="R13" s="87">
        <f>'Гл. зоот.'!R64</f>
        <v>0</v>
      </c>
      <c r="S13" s="11">
        <f>'Гл. зоот.'!S64</f>
        <v>3</v>
      </c>
      <c r="T13" s="87">
        <f>'Гл. зоот.'!T64</f>
        <v>2.112676056338028</v>
      </c>
      <c r="U13" s="11">
        <f>'Гл. зоот.'!U64</f>
        <v>54</v>
      </c>
      <c r="V13" s="87">
        <f>'Гл. зоот.'!V64</f>
        <v>38.028169014084504</v>
      </c>
      <c r="W13" s="11">
        <f>'Гл. зоот.'!W64</f>
        <v>2</v>
      </c>
      <c r="X13" s="87">
        <f>'Гл. зоот.'!X64</f>
        <v>1.4084507042253522</v>
      </c>
      <c r="Y13" s="11">
        <f>'Гл. зоот.'!Y64</f>
        <v>6</v>
      </c>
      <c r="Z13" s="87">
        <f>'Гл. зоот.'!Z64</f>
        <v>4.225352112676056</v>
      </c>
      <c r="AA13" s="11">
        <f>'Гл. зоот.'!AA64</f>
        <v>0</v>
      </c>
      <c r="AB13" s="87">
        <f>'Гл. зоот.'!AB64</f>
        <v>0</v>
      </c>
      <c r="AC13" s="87">
        <f>'Гл. зоот.'!AC64</f>
        <v>0</v>
      </c>
      <c r="AD13" s="11">
        <f>'Гл. зоот.'!AD64</f>
        <v>5</v>
      </c>
      <c r="AE13" s="87">
        <f>'Гл. зоот.'!AE64</f>
        <v>3.5211267605633805</v>
      </c>
      <c r="AF13" s="11">
        <f>'Гл. зоот.'!AF64</f>
        <v>0</v>
      </c>
      <c r="AG13" s="87">
        <f>'Гл. зоот.'!AG64</f>
        <v>0</v>
      </c>
    </row>
    <row r="14" spans="1:35" x14ac:dyDescent="0.25">
      <c r="A14" s="15">
        <v>7</v>
      </c>
      <c r="B14" s="16" t="s">
        <v>138</v>
      </c>
      <c r="C14" s="11">
        <f>Гл.ветвр.!C64</f>
        <v>139</v>
      </c>
      <c r="D14" s="11">
        <f>Гл.ветвр.!D64</f>
        <v>136</v>
      </c>
      <c r="E14" s="87">
        <f>Гл.ветвр.!E64</f>
        <v>97.841726618705039</v>
      </c>
      <c r="F14" s="11">
        <f>Гл.ветвр.!F64</f>
        <v>26</v>
      </c>
      <c r="G14" s="87">
        <f>Гл.ветвр.!G64</f>
        <v>19.117647058823529</v>
      </c>
      <c r="H14" s="11">
        <f>Гл.ветвр.!H64</f>
        <v>136</v>
      </c>
      <c r="I14" s="87">
        <f>Гл.ветвр.!I64</f>
        <v>100</v>
      </c>
      <c r="J14" s="87">
        <f>Гл.ветвр.!J64</f>
        <v>97.841726618705039</v>
      </c>
      <c r="K14" s="11">
        <f>Гл.ветвр.!K64</f>
        <v>124</v>
      </c>
      <c r="L14" s="87">
        <f>Гл.ветвр.!L64</f>
        <v>91.17647058823529</v>
      </c>
      <c r="M14" s="11">
        <f>Гл.ветвр.!M64</f>
        <v>12</v>
      </c>
      <c r="N14" s="87">
        <f>Гл.ветвр.!N64</f>
        <v>8.8235294117647065</v>
      </c>
      <c r="O14" s="11">
        <f>Гл.ветвр.!O64</f>
        <v>0</v>
      </c>
      <c r="P14" s="87">
        <f>Гл.ветвр.!P64</f>
        <v>0</v>
      </c>
      <c r="Q14" s="11">
        <f>Гл.ветвр.!Q64</f>
        <v>0</v>
      </c>
      <c r="R14" s="87">
        <f>Гл.ветвр.!R64</f>
        <v>0</v>
      </c>
      <c r="S14" s="11">
        <f>Гл.ветвр.!S64</f>
        <v>21</v>
      </c>
      <c r="T14" s="87">
        <f>Гл.ветвр.!T64</f>
        <v>15.441176470588236</v>
      </c>
      <c r="U14" s="11">
        <f>Гл.ветвр.!U64</f>
        <v>30</v>
      </c>
      <c r="V14" s="87">
        <f>Гл.ветвр.!V64</f>
        <v>22.058823529411764</v>
      </c>
      <c r="W14" s="11">
        <f>Гл.ветвр.!W64</f>
        <v>4</v>
      </c>
      <c r="X14" s="87">
        <f>Гл.ветвр.!X64</f>
        <v>2.9411764705882351</v>
      </c>
      <c r="Y14" s="11">
        <f>Гл.ветвр.!Y64</f>
        <v>7</v>
      </c>
      <c r="Z14" s="87">
        <f>Гл.ветвр.!Z64</f>
        <v>5.1470588235294112</v>
      </c>
      <c r="AA14" s="11">
        <f>Гл.ветвр.!AA64</f>
        <v>0</v>
      </c>
      <c r="AB14" s="87">
        <f>Гл.ветвр.!AB64</f>
        <v>0</v>
      </c>
      <c r="AC14" s="87">
        <f>Гл.ветвр.!AC64</f>
        <v>0</v>
      </c>
      <c r="AD14" s="11">
        <f>Гл.ветвр.!AD64</f>
        <v>4</v>
      </c>
      <c r="AE14" s="87">
        <f>Гл.ветвр.!AE64</f>
        <v>2.9411764705882351</v>
      </c>
      <c r="AF14" s="11">
        <f>Гл.ветвр.!AF64</f>
        <v>0</v>
      </c>
      <c r="AG14" s="87">
        <f>Гл.ветвр.!AG64</f>
        <v>0</v>
      </c>
    </row>
    <row r="15" spans="1:35" ht="75" x14ac:dyDescent="0.25">
      <c r="A15" s="15">
        <v>8</v>
      </c>
      <c r="B15" s="16" t="s">
        <v>144</v>
      </c>
      <c r="C15" s="11">
        <f>'Гл. инж.'!C64</f>
        <v>474</v>
      </c>
      <c r="D15" s="11">
        <f>'Гл. инж.'!D64</f>
        <v>449</v>
      </c>
      <c r="E15" s="87">
        <f>'Гл. инж.'!E64</f>
        <v>94.725738396624465</v>
      </c>
      <c r="F15" s="11">
        <f>'Гл. инж.'!F64</f>
        <v>42</v>
      </c>
      <c r="G15" s="87">
        <f>'Гл. инж.'!G64</f>
        <v>9.3541202672605799</v>
      </c>
      <c r="H15" s="11">
        <f>'Гл. инж.'!H64</f>
        <v>438</v>
      </c>
      <c r="I15" s="87">
        <f>'Гл. инж.'!I64</f>
        <v>97.550111358574611</v>
      </c>
      <c r="J15" s="87">
        <f>'Гл. инж.'!J64</f>
        <v>92.405063291139243</v>
      </c>
      <c r="K15" s="11">
        <f>'Гл. инж.'!K64</f>
        <v>318</v>
      </c>
      <c r="L15" s="87">
        <f>'Гл. инж.'!L64</f>
        <v>70.824053452115805</v>
      </c>
      <c r="M15" s="11">
        <f>'Гл. инж.'!M64</f>
        <v>120</v>
      </c>
      <c r="N15" s="87">
        <f>'Гл. инж.'!N64</f>
        <v>26.726057906458799</v>
      </c>
      <c r="O15" s="11">
        <f>'Гл. инж.'!O64</f>
        <v>11</v>
      </c>
      <c r="P15" s="87">
        <f>'Гл. инж.'!P64</f>
        <v>2.4498886414253898</v>
      </c>
      <c r="Q15" s="11">
        <f>'Гл. инж.'!Q64</f>
        <v>2</v>
      </c>
      <c r="R15" s="87">
        <f>'Гл. инж.'!R64</f>
        <v>18.181818181818183</v>
      </c>
      <c r="S15" s="11">
        <f>'Гл. инж.'!S64</f>
        <v>39</v>
      </c>
      <c r="T15" s="87">
        <f>'Гл. инж.'!T64</f>
        <v>8.6859688195991094</v>
      </c>
      <c r="U15" s="11">
        <f>'Гл. инж.'!U64</f>
        <v>88</v>
      </c>
      <c r="V15" s="87">
        <f>'Гл. инж.'!V64</f>
        <v>19.599109131403118</v>
      </c>
      <c r="W15" s="11">
        <f>'Гл. инж.'!W64</f>
        <v>23</v>
      </c>
      <c r="X15" s="87">
        <f>'Гл. инж.'!X64</f>
        <v>5.1224944320712691</v>
      </c>
      <c r="Y15" s="11">
        <f>'Гл. инж.'!Y64</f>
        <v>34</v>
      </c>
      <c r="Z15" s="87">
        <f>'Гл. инж.'!Z64</f>
        <v>7.5723830734966597</v>
      </c>
      <c r="AA15" s="11">
        <f>'Гл. инж.'!AA64</f>
        <v>1</v>
      </c>
      <c r="AB15" s="87">
        <f>'Гл. инж.'!AB64</f>
        <v>0.22271714922048996</v>
      </c>
      <c r="AC15" s="87">
        <f>'Гл. инж.'!AC64</f>
        <v>2.9411764705882351</v>
      </c>
      <c r="AD15" s="11">
        <f>'Гл. инж.'!AD64</f>
        <v>30</v>
      </c>
      <c r="AE15" s="87">
        <f>'Гл. инж.'!AE64</f>
        <v>6.6815144766146997</v>
      </c>
      <c r="AF15" s="11">
        <f>'Гл. инж.'!AF64</f>
        <v>1</v>
      </c>
      <c r="AG15" s="87">
        <f>'Гл. инж.'!AG64</f>
        <v>0.22271714922048996</v>
      </c>
    </row>
    <row r="16" spans="1:35" x14ac:dyDescent="0.25">
      <c r="A16" s="15">
        <v>9</v>
      </c>
      <c r="B16" s="16" t="s">
        <v>145</v>
      </c>
      <c r="C16" s="11">
        <f>'Гл. энерг.'!C64</f>
        <v>25</v>
      </c>
      <c r="D16" s="11">
        <f>'Гл. энерг.'!D64</f>
        <v>21</v>
      </c>
      <c r="E16" s="87">
        <f>'Гл. энерг.'!E64</f>
        <v>84</v>
      </c>
      <c r="F16" s="11">
        <f>'Гл. энерг.'!F64</f>
        <v>0</v>
      </c>
      <c r="G16" s="87">
        <f>'Гл. энерг.'!G64</f>
        <v>0</v>
      </c>
      <c r="H16" s="11">
        <f>'Гл. энерг.'!H64</f>
        <v>21</v>
      </c>
      <c r="I16" s="87">
        <f>'Гл. энерг.'!I64</f>
        <v>100</v>
      </c>
      <c r="J16" s="87">
        <f>'Гл. энерг.'!J64</f>
        <v>84</v>
      </c>
      <c r="K16" s="11">
        <f>'Гл. энерг.'!K64</f>
        <v>8</v>
      </c>
      <c r="L16" s="87">
        <f>'Гл. энерг.'!L64</f>
        <v>38.095238095238095</v>
      </c>
      <c r="M16" s="11">
        <f>'Гл. энерг.'!M64</f>
        <v>13</v>
      </c>
      <c r="N16" s="87">
        <f>'Гл. энерг.'!N64</f>
        <v>61.904761904761905</v>
      </c>
      <c r="O16" s="11">
        <f>'Гл. энерг.'!O64</f>
        <v>0</v>
      </c>
      <c r="P16" s="87">
        <f>'Гл. энерг.'!P64</f>
        <v>0</v>
      </c>
      <c r="Q16" s="11">
        <f>'Гл. энерг.'!Q64</f>
        <v>0</v>
      </c>
      <c r="R16" s="87">
        <f>'Гл. энерг.'!R64</f>
        <v>0</v>
      </c>
      <c r="S16" s="11">
        <f>'Гл. энерг.'!S64</f>
        <v>2</v>
      </c>
      <c r="T16" s="87">
        <f>'Гл. энерг.'!T64</f>
        <v>9.5238095238095237</v>
      </c>
      <c r="U16" s="11">
        <f>'Гл. энерг.'!U64</f>
        <v>13</v>
      </c>
      <c r="V16" s="87">
        <f>'Гл. энерг.'!V64</f>
        <v>61.904761904761905</v>
      </c>
      <c r="W16" s="11">
        <f>'Гл. энерг.'!W64</f>
        <v>0</v>
      </c>
      <c r="X16" s="87">
        <f>'Гл. энерг.'!X64</f>
        <v>0</v>
      </c>
      <c r="Y16" s="11">
        <f>'Гл. энерг.'!Y64</f>
        <v>1</v>
      </c>
      <c r="Z16" s="87">
        <f>'Гл. энерг.'!Z64</f>
        <v>4.7619047619047619</v>
      </c>
      <c r="AA16" s="11">
        <f>'Гл. энерг.'!AA64</f>
        <v>0</v>
      </c>
      <c r="AB16" s="87">
        <f>'Гл. энерг.'!AB64</f>
        <v>0</v>
      </c>
      <c r="AC16" s="87">
        <f>'Гл. энерг.'!AC64</f>
        <v>0</v>
      </c>
      <c r="AD16" s="11">
        <f>'Гл. энерг.'!AD64</f>
        <v>1</v>
      </c>
      <c r="AE16" s="87">
        <f>'Гл. энерг.'!AE64</f>
        <v>4.7619047619047619</v>
      </c>
      <c r="AF16" s="11">
        <f>'Гл. энерг.'!AF64</f>
        <v>0</v>
      </c>
      <c r="AG16" s="87">
        <f>'Гл. энерг.'!AG64</f>
        <v>0</v>
      </c>
    </row>
    <row r="17" spans="1:33" x14ac:dyDescent="0.25">
      <c r="A17" s="15">
        <v>10</v>
      </c>
      <c r="B17" s="16" t="s">
        <v>146</v>
      </c>
      <c r="C17" s="11">
        <f>Гл.мелиор!C64</f>
        <v>28</v>
      </c>
      <c r="D17" s="11">
        <f>Гл.мелиор!D64</f>
        <v>27</v>
      </c>
      <c r="E17" s="87">
        <f>Гл.мелиор!E64</f>
        <v>96.428571428571431</v>
      </c>
      <c r="F17" s="11">
        <f>Гл.мелиор!F64</f>
        <v>0</v>
      </c>
      <c r="G17" s="87">
        <f>Гл.мелиор!G64</f>
        <v>0</v>
      </c>
      <c r="H17" s="11">
        <f>Гл.мелиор!H64</f>
        <v>26</v>
      </c>
      <c r="I17" s="87">
        <f>Гл.мелиор!I64</f>
        <v>96.296296296296291</v>
      </c>
      <c r="J17" s="87">
        <f>Гл.мелиор!J64</f>
        <v>92.857142857142861</v>
      </c>
      <c r="K17" s="11">
        <f>Гл.мелиор!K64</f>
        <v>17</v>
      </c>
      <c r="L17" s="87">
        <f>Гл.мелиор!L64</f>
        <v>62.962962962962962</v>
      </c>
      <c r="M17" s="11">
        <f>Гл.мелиор!M64</f>
        <v>9</v>
      </c>
      <c r="N17" s="87">
        <f>Гл.мелиор!N64</f>
        <v>33.333333333333329</v>
      </c>
      <c r="O17" s="11">
        <f>Гл.мелиор!O64</f>
        <v>1</v>
      </c>
      <c r="P17" s="87">
        <f>Гл.мелиор!P64</f>
        <v>3.7037037037037033</v>
      </c>
      <c r="Q17" s="11">
        <f>Гл.мелиор!Q64</f>
        <v>0</v>
      </c>
      <c r="R17" s="87">
        <f>Гл.мелиор!R64</f>
        <v>0</v>
      </c>
      <c r="S17" s="11">
        <f>Гл.мелиор!S64</f>
        <v>1</v>
      </c>
      <c r="T17" s="87">
        <f>Гл.мелиор!T64</f>
        <v>3.7037037037037033</v>
      </c>
      <c r="U17" s="11">
        <f>Гл.мелиор!U64</f>
        <v>10</v>
      </c>
      <c r="V17" s="87">
        <f>Гл.мелиор!V64</f>
        <v>37.037037037037038</v>
      </c>
      <c r="W17" s="11">
        <f>Гл.мелиор!W64</f>
        <v>0</v>
      </c>
      <c r="X17" s="87">
        <f>Гл.мелиор!X64</f>
        <v>0</v>
      </c>
      <c r="Y17" s="11">
        <f>Гл.мелиор!Y64</f>
        <v>2</v>
      </c>
      <c r="Z17" s="87">
        <f>Гл.мелиор!Z64</f>
        <v>7.4074074074074066</v>
      </c>
      <c r="AA17" s="11">
        <f>Гл.мелиор!AA64</f>
        <v>0</v>
      </c>
      <c r="AB17" s="87">
        <f>Гл.мелиор!AB64</f>
        <v>0</v>
      </c>
      <c r="AC17" s="87">
        <f>Гл.мелиор!AC64</f>
        <v>0</v>
      </c>
      <c r="AD17" s="11">
        <f>Гл.мелиор!AD64</f>
        <v>0</v>
      </c>
      <c r="AE17" s="87">
        <f>Гл.мелиор!AE64</f>
        <v>0</v>
      </c>
      <c r="AF17" s="11">
        <f>Гл.мелиор!AF64</f>
        <v>0</v>
      </c>
      <c r="AG17" s="87">
        <f>Гл.мелиор!AG64</f>
        <v>0</v>
      </c>
    </row>
    <row r="18" spans="1:33" ht="30" x14ac:dyDescent="0.25">
      <c r="A18" s="15">
        <v>11</v>
      </c>
      <c r="B18" s="16" t="s">
        <v>147</v>
      </c>
      <c r="C18" s="11">
        <f>'Гл. экон.'!C64</f>
        <v>268</v>
      </c>
      <c r="D18" s="11">
        <f>'Гл. экон.'!D64</f>
        <v>230</v>
      </c>
      <c r="E18" s="87">
        <f>'Гл. экон.'!E64</f>
        <v>85.820895522388057</v>
      </c>
      <c r="F18" s="11">
        <f>'Гл. экон.'!F64</f>
        <v>169</v>
      </c>
      <c r="G18" s="87">
        <f>'Гл. экон.'!G64</f>
        <v>73.478260869565219</v>
      </c>
      <c r="H18" s="11">
        <f>'Гл. экон.'!H64</f>
        <v>228</v>
      </c>
      <c r="I18" s="87">
        <f>'Гл. экон.'!I64</f>
        <v>99.130434782608702</v>
      </c>
      <c r="J18" s="87">
        <f>'Гл. экон.'!J64</f>
        <v>85.074626865671647</v>
      </c>
      <c r="K18" s="11">
        <f>'Гл. экон.'!K64</f>
        <v>201</v>
      </c>
      <c r="L18" s="87">
        <f>'Гл. экон.'!L64</f>
        <v>87.391304347826079</v>
      </c>
      <c r="M18" s="11">
        <f>'Гл. экон.'!M64</f>
        <v>27</v>
      </c>
      <c r="N18" s="87">
        <f>'Гл. экон.'!N64</f>
        <v>11.739130434782609</v>
      </c>
      <c r="O18" s="11">
        <f>'Гл. экон.'!O64</f>
        <v>2</v>
      </c>
      <c r="P18" s="87">
        <f>'Гл. экон.'!P64</f>
        <v>0.86956521739130432</v>
      </c>
      <c r="Q18" s="11">
        <f>'Гл. экон.'!Q64</f>
        <v>1</v>
      </c>
      <c r="R18" s="87">
        <f>'Гл. экон.'!R64</f>
        <v>50</v>
      </c>
      <c r="S18" s="11">
        <f>'Гл. экон.'!S64</f>
        <v>21</v>
      </c>
      <c r="T18" s="87">
        <f>'Гл. экон.'!T64</f>
        <v>9.1304347826086953</v>
      </c>
      <c r="U18" s="11">
        <f>'Гл. экон.'!U64</f>
        <v>43</v>
      </c>
      <c r="V18" s="87">
        <f>'Гл. экон.'!V64</f>
        <v>18.695652173913043</v>
      </c>
      <c r="W18" s="11">
        <f>'Гл. экон.'!W64</f>
        <v>3</v>
      </c>
      <c r="X18" s="87">
        <f>'Гл. экон.'!X64</f>
        <v>1.3043478260869565</v>
      </c>
      <c r="Y18" s="11">
        <f>'Гл. экон.'!Y64</f>
        <v>22</v>
      </c>
      <c r="Z18" s="87">
        <f>'Гл. экон.'!Z64</f>
        <v>9.5652173913043477</v>
      </c>
      <c r="AA18" s="11">
        <f>'Гл. экон.'!AA64</f>
        <v>3</v>
      </c>
      <c r="AB18" s="87">
        <f>'Гл. экон.'!AB64</f>
        <v>1.3043478260869565</v>
      </c>
      <c r="AC18" s="87">
        <f>'Гл. экон.'!AC64</f>
        <v>13.636363636363635</v>
      </c>
      <c r="AD18" s="11">
        <f>'Гл. экон.'!AD64</f>
        <v>19</v>
      </c>
      <c r="AE18" s="87">
        <f>'Гл. экон.'!AE64</f>
        <v>8.2608695652173907</v>
      </c>
      <c r="AF18" s="11">
        <f>'Гл. экон.'!AF64</f>
        <v>1</v>
      </c>
      <c r="AG18" s="87">
        <f>'Гл. экон.'!AG64</f>
        <v>0.43478260869565216</v>
      </c>
    </row>
    <row r="19" spans="1:33" ht="45" x14ac:dyDescent="0.25">
      <c r="A19" s="15">
        <v>12</v>
      </c>
      <c r="B19" s="16" t="s">
        <v>148</v>
      </c>
      <c r="C19" s="11">
        <f>Гл.бухг.!C64</f>
        <v>844</v>
      </c>
      <c r="D19" s="11">
        <f>Гл.бухг.!D64</f>
        <v>827</v>
      </c>
      <c r="E19" s="87">
        <f>Гл.бухг.!E64</f>
        <v>97.985781990521332</v>
      </c>
      <c r="F19" s="11">
        <f>Гл.бухг.!F64</f>
        <v>534</v>
      </c>
      <c r="G19" s="87">
        <f>Гл.бухг.!G64</f>
        <v>64.570737605804112</v>
      </c>
      <c r="H19" s="11">
        <f>Гл.бухг.!H64</f>
        <v>814</v>
      </c>
      <c r="I19" s="87">
        <f>Гл.бухг.!I64</f>
        <v>98.428053204353077</v>
      </c>
      <c r="J19" s="87">
        <f>Гл.бухг.!J64</f>
        <v>96.445497630331758</v>
      </c>
      <c r="K19" s="11">
        <f>Гл.бухг.!K64</f>
        <v>586</v>
      </c>
      <c r="L19" s="87">
        <f>Гл.бухг.!L64</f>
        <v>70.858524788391776</v>
      </c>
      <c r="M19" s="11">
        <f>Гл.бухг.!M64</f>
        <v>228</v>
      </c>
      <c r="N19" s="87">
        <f>Гл.бухг.!N64</f>
        <v>27.569528415961308</v>
      </c>
      <c r="O19" s="11">
        <f>Гл.бухг.!O64</f>
        <v>13</v>
      </c>
      <c r="P19" s="87">
        <f>Гл.бухг.!P64</f>
        <v>1.5719467956469164</v>
      </c>
      <c r="Q19" s="11">
        <f>Гл.бухг.!Q64</f>
        <v>1</v>
      </c>
      <c r="R19" s="87">
        <f>Гл.бухг.!R64</f>
        <v>7.6923076923076925</v>
      </c>
      <c r="S19" s="11">
        <f>Гл.бухг.!S64</f>
        <v>66</v>
      </c>
      <c r="T19" s="87">
        <f>Гл.бухг.!T64</f>
        <v>7.9806529625151157</v>
      </c>
      <c r="U19" s="11">
        <f>Гл.бухг.!U64</f>
        <v>279</v>
      </c>
      <c r="V19" s="87">
        <f>Гл.бухг.!V64</f>
        <v>33.736396614268436</v>
      </c>
      <c r="W19" s="11">
        <f>Гл.бухг.!W64</f>
        <v>16</v>
      </c>
      <c r="X19" s="87">
        <f>Гл.бухг.!X64</f>
        <v>1.9347037484885126</v>
      </c>
      <c r="Y19" s="11">
        <f>Гл.бухг.!Y64</f>
        <v>38</v>
      </c>
      <c r="Z19" s="87">
        <f>Гл.бухг.!Z64</f>
        <v>4.5949214026602174</v>
      </c>
      <c r="AA19" s="11">
        <f>Гл.бухг.!AA64</f>
        <v>0</v>
      </c>
      <c r="AB19" s="87">
        <f>Гл.бухг.!AB64</f>
        <v>0</v>
      </c>
      <c r="AC19" s="87">
        <f>Гл.бухг.!AC64</f>
        <v>0</v>
      </c>
      <c r="AD19" s="11">
        <f>Гл.бухг.!AD64</f>
        <v>35</v>
      </c>
      <c r="AE19" s="87">
        <f>Гл.бухг.!AE64</f>
        <v>4.2321644498186215</v>
      </c>
      <c r="AF19" s="11">
        <f>Гл.бухг.!AF64</f>
        <v>0</v>
      </c>
      <c r="AG19" s="87">
        <f>Гл.бухг.!AG64</f>
        <v>0</v>
      </c>
    </row>
    <row r="20" spans="1:33" ht="30" x14ac:dyDescent="0.25">
      <c r="A20" s="15">
        <v>13</v>
      </c>
      <c r="B20" s="16" t="s">
        <v>139</v>
      </c>
      <c r="C20" s="11">
        <f>'Др. гл.спец.'!C64</f>
        <v>430</v>
      </c>
      <c r="D20" s="11">
        <f>'Др. гл.спец.'!D64</f>
        <v>313</v>
      </c>
      <c r="E20" s="87">
        <f>'Др. гл.спец.'!E64</f>
        <v>72.79069767441861</v>
      </c>
      <c r="F20" s="11">
        <f>'Др. гл.спец.'!F64</f>
        <v>93</v>
      </c>
      <c r="G20" s="87">
        <f>'Др. гл.спец.'!G64</f>
        <v>29.712460063897762</v>
      </c>
      <c r="H20" s="11">
        <f>'Др. гл.спец.'!H64</f>
        <v>300</v>
      </c>
      <c r="I20" s="87">
        <f>'Др. гл.спец.'!I64</f>
        <v>95.846645367412137</v>
      </c>
      <c r="J20" s="87">
        <f>'Др. гл.спец.'!J64</f>
        <v>69.767441860465112</v>
      </c>
      <c r="K20" s="11">
        <f>'Др. гл.спец.'!K64</f>
        <v>226</v>
      </c>
      <c r="L20" s="87">
        <f>'Др. гл.спец.'!L64</f>
        <v>72.204472843450489</v>
      </c>
      <c r="M20" s="11">
        <f>'Др. гл.спец.'!M64</f>
        <v>74</v>
      </c>
      <c r="N20" s="87">
        <f>'Др. гл.спец.'!N64</f>
        <v>23.642172523961662</v>
      </c>
      <c r="O20" s="11">
        <f>'Др. гл.спец.'!O64</f>
        <v>13</v>
      </c>
      <c r="P20" s="87">
        <f>'Др. гл.спец.'!P64</f>
        <v>4.1533546325878596</v>
      </c>
      <c r="Q20" s="11">
        <f>'Др. гл.спец.'!Q64</f>
        <v>2</v>
      </c>
      <c r="R20" s="87">
        <f>'Др. гл.спец.'!R64</f>
        <v>15.384615384615385</v>
      </c>
      <c r="S20" s="11">
        <f>'Др. гл.спец.'!S64</f>
        <v>21</v>
      </c>
      <c r="T20" s="87">
        <f>'Др. гл.спец.'!T64</f>
        <v>6.7092651757188495</v>
      </c>
      <c r="U20" s="11">
        <f>'Др. гл.спец.'!U64</f>
        <v>61</v>
      </c>
      <c r="V20" s="87">
        <f>'Др. гл.спец.'!V64</f>
        <v>19.488817891373802</v>
      </c>
      <c r="W20" s="11">
        <f>'Др. гл.спец.'!W64</f>
        <v>5</v>
      </c>
      <c r="X20" s="87">
        <f>'Др. гл.спец.'!X64</f>
        <v>1.5974440894568689</v>
      </c>
      <c r="Y20" s="11">
        <f>'Др. гл.спец.'!Y64</f>
        <v>41</v>
      </c>
      <c r="Z20" s="87">
        <f>'Др. гл.спец.'!Z64</f>
        <v>13.099041533546327</v>
      </c>
      <c r="AA20" s="11">
        <f>'Др. гл.спец.'!AA64</f>
        <v>1</v>
      </c>
      <c r="AB20" s="87">
        <f>'Др. гл.спец.'!AB64</f>
        <v>0.31948881789137379</v>
      </c>
      <c r="AC20" s="87">
        <f>'Др. гл.спец.'!AC64</f>
        <v>2.4390243902439024</v>
      </c>
      <c r="AD20" s="11">
        <f>'Др. гл.спец.'!AD64</f>
        <v>14</v>
      </c>
      <c r="AE20" s="87">
        <f>'Др. гл.спец.'!AE64</f>
        <v>4.4728434504792327</v>
      </c>
      <c r="AF20" s="11">
        <f>'Др. гл.спец.'!AF64</f>
        <v>0</v>
      </c>
      <c r="AG20" s="87">
        <f>'Др. гл.спец.'!AG64</f>
        <v>0</v>
      </c>
    </row>
    <row r="21" spans="1:33" ht="99.75" x14ac:dyDescent="0.25">
      <c r="A21" s="12">
        <v>14</v>
      </c>
      <c r="B21" s="14" t="s">
        <v>149</v>
      </c>
      <c r="C21" s="11">
        <f>Рук.ср.зв.!C64</f>
        <v>2419</v>
      </c>
      <c r="D21" s="11">
        <f>Рук.ср.зв.!D64</f>
        <v>2459</v>
      </c>
      <c r="E21" s="87">
        <f>Рук.ср.зв.!E64</f>
        <v>101.65357585779246</v>
      </c>
      <c r="F21" s="11">
        <f>Рук.ср.зв.!F64</f>
        <v>653</v>
      </c>
      <c r="G21" s="87">
        <f>Рук.ср.зв.!G64</f>
        <v>26.555510370069136</v>
      </c>
      <c r="H21" s="11">
        <f>Рук.ср.зв.!H64</f>
        <v>2173</v>
      </c>
      <c r="I21" s="87">
        <f>Рук.ср.зв.!I64</f>
        <v>88.36925579503864</v>
      </c>
      <c r="J21" s="87">
        <f>Рук.ср.зв.!J64</f>
        <v>89.830508474576277</v>
      </c>
      <c r="K21" s="11">
        <f>Рук.ср.зв.!K64</f>
        <v>1003</v>
      </c>
      <c r="L21" s="87">
        <f>Рук.ср.зв.!L64</f>
        <v>40.788938592923948</v>
      </c>
      <c r="M21" s="11">
        <f>Рук.ср.зв.!M64</f>
        <v>1170</v>
      </c>
      <c r="N21" s="87">
        <f>Рук.ср.зв.!N64</f>
        <v>47.580317202114678</v>
      </c>
      <c r="O21" s="11">
        <f>Рук.ср.зв.!O64</f>
        <v>286</v>
      </c>
      <c r="P21" s="87">
        <f>Рук.ср.зв.!P64</f>
        <v>11.630744204961365</v>
      </c>
      <c r="Q21" s="11">
        <f>Рук.ср.зв.!Q64</f>
        <v>35</v>
      </c>
      <c r="R21" s="87">
        <f>Рук.ср.зв.!R64</f>
        <v>12.237762237762238</v>
      </c>
      <c r="S21" s="11">
        <f>Рук.ср.зв.!S64</f>
        <v>209</v>
      </c>
      <c r="T21" s="87">
        <f>Рук.ср.зв.!T64</f>
        <v>8.4993899959333064</v>
      </c>
      <c r="U21" s="11">
        <f>Рук.ср.зв.!U64</f>
        <v>541</v>
      </c>
      <c r="V21" s="87">
        <f>Рук.ср.зв.!V64</f>
        <v>22.000813338755592</v>
      </c>
      <c r="W21" s="11">
        <f>Рук.ср.зв.!W64</f>
        <v>84</v>
      </c>
      <c r="X21" s="87">
        <f>Рук.ср.зв.!X64</f>
        <v>3.4160227734851563</v>
      </c>
      <c r="Y21" s="11">
        <f>Рук.ср.зв.!Y64</f>
        <v>186</v>
      </c>
      <c r="Z21" s="87">
        <f>Рук.ср.зв.!Z64</f>
        <v>7.5640504270028472</v>
      </c>
      <c r="AA21" s="11">
        <f>Рук.ср.зв.!AA64</f>
        <v>5</v>
      </c>
      <c r="AB21" s="87">
        <f>Рук.ср.зв.!AB64</f>
        <v>0.20333468889792597</v>
      </c>
      <c r="AC21" s="87">
        <f>Рук.ср.зв.!AC64</f>
        <v>2.6881720430107525</v>
      </c>
      <c r="AD21" s="11">
        <f>Рук.ср.зв.!AD64</f>
        <v>126</v>
      </c>
      <c r="AE21" s="87">
        <f>Рук.ср.зв.!AE64</f>
        <v>5.1240341602277351</v>
      </c>
      <c r="AF21" s="11">
        <f>Рук.ср.зв.!AF64</f>
        <v>2</v>
      </c>
      <c r="AG21" s="87">
        <f>Рук.ср.зв.!AG64</f>
        <v>8.133387555917039E-2</v>
      </c>
    </row>
    <row r="22" spans="1:33" ht="85.5" x14ac:dyDescent="0.25">
      <c r="A22" s="12">
        <v>15</v>
      </c>
      <c r="B22" s="13" t="s">
        <v>150</v>
      </c>
      <c r="C22" s="11">
        <f>'Кадр. служба'!C64</f>
        <v>499</v>
      </c>
      <c r="D22" s="11">
        <f>'Кадр. служба'!D64</f>
        <v>493</v>
      </c>
      <c r="E22" s="87">
        <f>'Кадр. служба'!E64</f>
        <v>98.797595190380761</v>
      </c>
      <c r="F22" s="11">
        <f>'Кадр. служба'!F64</f>
        <v>376</v>
      </c>
      <c r="G22" s="87">
        <f>'Кадр. служба'!G64</f>
        <v>76.267748478701819</v>
      </c>
      <c r="H22" s="11">
        <f>'Кадр. служба'!H64</f>
        <v>479</v>
      </c>
      <c r="I22" s="87">
        <f>'Кадр. служба'!I64</f>
        <v>97.16024340770791</v>
      </c>
      <c r="J22" s="87">
        <f>'Кадр. служба'!J64</f>
        <v>95.991983967935866</v>
      </c>
      <c r="K22" s="11">
        <f>'Кадр. служба'!K64</f>
        <v>308</v>
      </c>
      <c r="L22" s="87">
        <f>'Кадр. служба'!L64</f>
        <v>62.474645030425968</v>
      </c>
      <c r="M22" s="11">
        <f>'Кадр. служба'!M64</f>
        <v>171</v>
      </c>
      <c r="N22" s="87">
        <f>'Кадр. служба'!N64</f>
        <v>34.685598377281949</v>
      </c>
      <c r="O22" s="11">
        <f>'Кадр. служба'!O64</f>
        <v>14</v>
      </c>
      <c r="P22" s="87">
        <f>'Кадр. служба'!P64</f>
        <v>2.8397565922920891</v>
      </c>
      <c r="Q22" s="11">
        <f>'Кадр. служба'!Q64</f>
        <v>2</v>
      </c>
      <c r="R22" s="87">
        <f>'Кадр. служба'!R64</f>
        <v>14.285714285714285</v>
      </c>
      <c r="S22" s="11">
        <f>'Кадр. служба'!S64</f>
        <v>46</v>
      </c>
      <c r="T22" s="87">
        <f>'Кадр. служба'!T64</f>
        <v>9.3306288032454354</v>
      </c>
      <c r="U22" s="11">
        <f>'Кадр. служба'!U64</f>
        <v>92</v>
      </c>
      <c r="V22" s="87">
        <f>'Кадр. служба'!V64</f>
        <v>18.661257606490871</v>
      </c>
      <c r="W22" s="11">
        <f>'Кадр. служба'!W64</f>
        <v>51</v>
      </c>
      <c r="X22" s="87">
        <f>'Кадр. служба'!X64</f>
        <v>10.344827586206897</v>
      </c>
      <c r="Y22" s="11">
        <f>'Кадр. служба'!Y64</f>
        <v>37</v>
      </c>
      <c r="Z22" s="87">
        <f>'Кадр. служба'!Z64</f>
        <v>7.5050709939148073</v>
      </c>
      <c r="AA22" s="11">
        <f>'Кадр. служба'!AA64</f>
        <v>1</v>
      </c>
      <c r="AB22" s="87">
        <f>'Кадр. служба'!AB64</f>
        <v>0.20283975659229209</v>
      </c>
      <c r="AC22" s="87">
        <f>'Кадр. служба'!AC64</f>
        <v>2.7027027027027026</v>
      </c>
      <c r="AD22" s="11">
        <f>'Кадр. служба'!AD64</f>
        <v>19</v>
      </c>
      <c r="AE22" s="87">
        <f>'Кадр. служба'!AE64</f>
        <v>3.8539553752535496</v>
      </c>
      <c r="AF22" s="11">
        <f>'Кадр. служба'!AF64</f>
        <v>1</v>
      </c>
      <c r="AG22" s="87">
        <f>'Кадр. служба'!AG64</f>
        <v>0.20283975659229209</v>
      </c>
    </row>
    <row r="23" spans="1:33" ht="28.5" x14ac:dyDescent="0.25">
      <c r="A23" s="12">
        <v>16</v>
      </c>
      <c r="B23" s="13" t="s">
        <v>151</v>
      </c>
      <c r="C23" s="11">
        <f>'Др. рук.'!C64</f>
        <v>478</v>
      </c>
      <c r="D23" s="11">
        <f>'Др. рук.'!D64</f>
        <v>471</v>
      </c>
      <c r="E23" s="87">
        <f>'Др. рук.'!E64</f>
        <v>98.535564853556494</v>
      </c>
      <c r="F23" s="11">
        <f>'Др. рук.'!F64</f>
        <v>163</v>
      </c>
      <c r="G23" s="87">
        <f>'Др. рук.'!G64</f>
        <v>34.607218683651801</v>
      </c>
      <c r="H23" s="11">
        <f>'Др. рук.'!H64</f>
        <v>405</v>
      </c>
      <c r="I23" s="87">
        <f>'Др. рук.'!I64</f>
        <v>85.98726114649682</v>
      </c>
      <c r="J23" s="87">
        <f>'Др. рук.'!J64</f>
        <v>84.728033472803347</v>
      </c>
      <c r="K23" s="11">
        <f>'Др. рук.'!K64</f>
        <v>232</v>
      </c>
      <c r="L23" s="87">
        <f>'Др. рук.'!L64</f>
        <v>49.256900212314228</v>
      </c>
      <c r="M23" s="11">
        <f>'Др. рук.'!M64</f>
        <v>173</v>
      </c>
      <c r="N23" s="87">
        <f>'Др. рук.'!N64</f>
        <v>36.730360934182585</v>
      </c>
      <c r="O23" s="11">
        <f>'Др. рук.'!O64</f>
        <v>66</v>
      </c>
      <c r="P23" s="87">
        <f>'Др. рук.'!P64</f>
        <v>14.012738853503185</v>
      </c>
      <c r="Q23" s="11">
        <f>'Др. рук.'!Q64</f>
        <v>7</v>
      </c>
      <c r="R23" s="87">
        <f>'Др. рук.'!R64</f>
        <v>10.606060606060606</v>
      </c>
      <c r="S23" s="11">
        <f>'Др. рук.'!S64</f>
        <v>17</v>
      </c>
      <c r="T23" s="87">
        <f>'Др. рук.'!T64</f>
        <v>3.6093418259023355</v>
      </c>
      <c r="U23" s="11">
        <f>'Др. рук.'!U64</f>
        <v>92</v>
      </c>
      <c r="V23" s="87">
        <f>'Др. рук.'!V64</f>
        <v>19.53290870488323</v>
      </c>
      <c r="W23" s="11">
        <f>'Др. рук.'!W64</f>
        <v>32</v>
      </c>
      <c r="X23" s="87">
        <f>'Др. рук.'!X64</f>
        <v>6.7940552016985141</v>
      </c>
      <c r="Y23" s="11">
        <f>'Др. рук.'!Y64</f>
        <v>33</v>
      </c>
      <c r="Z23" s="87">
        <f>'Др. рук.'!Z64</f>
        <v>7.0063694267515926</v>
      </c>
      <c r="AA23" s="11">
        <f>'Др. рук.'!AA64</f>
        <v>0</v>
      </c>
      <c r="AB23" s="87">
        <f>'Др. рук.'!AB64</f>
        <v>0</v>
      </c>
      <c r="AC23" s="87">
        <f>'Др. рук.'!AC64</f>
        <v>0</v>
      </c>
      <c r="AD23" s="11">
        <f>'Др. рук.'!AD64</f>
        <v>21</v>
      </c>
      <c r="AE23" s="87">
        <f>'Др. рук.'!AE64</f>
        <v>4.4585987261146496</v>
      </c>
      <c r="AF23" s="11">
        <f>'Др. рук.'!AF64</f>
        <v>0</v>
      </c>
      <c r="AG23" s="87">
        <f>'Др. рук.'!AG64</f>
        <v>0</v>
      </c>
    </row>
    <row r="24" spans="1:33" ht="42.75" x14ac:dyDescent="0.25">
      <c r="A24" s="12">
        <v>17</v>
      </c>
      <c r="B24" s="13" t="s">
        <v>152</v>
      </c>
      <c r="C24" s="11">
        <f>ОТиТБ!C64</f>
        <v>65</v>
      </c>
      <c r="D24" s="11">
        <f>ОТиТБ!D64</f>
        <v>42</v>
      </c>
      <c r="E24" s="87">
        <f>ОТиТБ!E64</f>
        <v>64.615384615384613</v>
      </c>
      <c r="F24" s="11">
        <f>ОТиТБ!F64</f>
        <v>6</v>
      </c>
      <c r="G24" s="87">
        <f>ОТиТБ!G64</f>
        <v>14.285714285714285</v>
      </c>
      <c r="H24" s="11">
        <f>ОТиТБ!H64</f>
        <v>41</v>
      </c>
      <c r="I24" s="87">
        <f>ОТиТБ!I64</f>
        <v>97.61904761904762</v>
      </c>
      <c r="J24" s="87">
        <f>ОТиТБ!J64</f>
        <v>63.076923076923073</v>
      </c>
      <c r="K24" s="11">
        <f>ОТиТБ!K64</f>
        <v>33</v>
      </c>
      <c r="L24" s="87">
        <f>ОТиТБ!L64</f>
        <v>78.571428571428569</v>
      </c>
      <c r="M24" s="11">
        <f>ОТиТБ!M64</f>
        <v>8</v>
      </c>
      <c r="N24" s="87">
        <f>ОТиТБ!N64</f>
        <v>19.047619047619047</v>
      </c>
      <c r="O24" s="11">
        <f>ОТиТБ!O64</f>
        <v>1</v>
      </c>
      <c r="P24" s="87">
        <f>ОТиТБ!P64</f>
        <v>2.3809523809523809</v>
      </c>
      <c r="Q24" s="11">
        <f>ОТиТБ!Q64</f>
        <v>0</v>
      </c>
      <c r="R24" s="87">
        <f>ОТиТБ!R64</f>
        <v>0</v>
      </c>
      <c r="S24" s="11">
        <f>ОТиТБ!S64</f>
        <v>4</v>
      </c>
      <c r="T24" s="87">
        <f>ОТиТБ!T64</f>
        <v>9.5238095238095237</v>
      </c>
      <c r="U24" s="11">
        <f>ОТиТБ!U64</f>
        <v>9</v>
      </c>
      <c r="V24" s="87">
        <f>ОТиТБ!V64</f>
        <v>21.428571428571427</v>
      </c>
      <c r="W24" s="11">
        <f>ОТиТБ!W64</f>
        <v>2</v>
      </c>
      <c r="X24" s="87">
        <f>ОТиТБ!X64</f>
        <v>4.7619047619047619</v>
      </c>
      <c r="Y24" s="11">
        <f>ОТиТБ!Y64</f>
        <v>3</v>
      </c>
      <c r="Z24" s="87">
        <f>ОТиТБ!Z64</f>
        <v>7.1428571428571423</v>
      </c>
      <c r="AA24" s="11">
        <f>ОТиТБ!AA64</f>
        <v>0</v>
      </c>
      <c r="AB24" s="87">
        <f>ОТиТБ!AB64</f>
        <v>0</v>
      </c>
      <c r="AC24" s="87">
        <f>ОТиТБ!AC64</f>
        <v>0</v>
      </c>
      <c r="AD24" s="11">
        <f>ОТиТБ!AD64</f>
        <v>3</v>
      </c>
      <c r="AE24" s="87">
        <f>ОТиТБ!AE64</f>
        <v>7.1428571428571423</v>
      </c>
      <c r="AF24" s="11">
        <f>ОТиТБ!AF64</f>
        <v>0</v>
      </c>
      <c r="AG24" s="87">
        <f>ОТиТБ!AG64</f>
        <v>0</v>
      </c>
    </row>
    <row r="25" spans="1:33" ht="71.25" x14ac:dyDescent="0.25">
      <c r="A25" s="12">
        <v>18</v>
      </c>
      <c r="B25" s="13" t="s">
        <v>153</v>
      </c>
      <c r="C25" s="11">
        <f>Юридич.служба!C64</f>
        <v>258</v>
      </c>
      <c r="D25" s="11">
        <f>Юридич.служба!D64</f>
        <v>246</v>
      </c>
      <c r="E25" s="87">
        <f>Юридич.служба!E64</f>
        <v>95.348837209302332</v>
      </c>
      <c r="F25" s="11">
        <f>Юридич.служба!F64</f>
        <v>134</v>
      </c>
      <c r="G25" s="87">
        <f>Юридич.служба!G64</f>
        <v>54.471544715447152</v>
      </c>
      <c r="H25" s="11">
        <f>Юридич.служба!H64</f>
        <v>245</v>
      </c>
      <c r="I25" s="87">
        <f>Юридич.служба!I64</f>
        <v>99.59349593495935</v>
      </c>
      <c r="J25" s="87">
        <f>Юридич.служба!J64</f>
        <v>94.961240310077528</v>
      </c>
      <c r="K25" s="11">
        <f>Юридич.служба!K64</f>
        <v>207</v>
      </c>
      <c r="L25" s="87">
        <f>Юридич.служба!L64</f>
        <v>84.146341463414629</v>
      </c>
      <c r="M25" s="11">
        <f>Юридич.служба!M64</f>
        <v>38</v>
      </c>
      <c r="N25" s="87">
        <f>Юридич.служба!N64</f>
        <v>15.447154471544716</v>
      </c>
      <c r="O25" s="11">
        <f>Юридич.служба!O64</f>
        <v>1</v>
      </c>
      <c r="P25" s="87">
        <f>Юридич.служба!P64</f>
        <v>0.40650406504065045</v>
      </c>
      <c r="Q25" s="11">
        <f>Юридич.служба!Q64</f>
        <v>4</v>
      </c>
      <c r="R25" s="87">
        <f>Юридич.служба!R64</f>
        <v>400</v>
      </c>
      <c r="S25" s="11">
        <f>Юридич.служба!S64</f>
        <v>43</v>
      </c>
      <c r="T25" s="87">
        <f>Юридич.служба!T64</f>
        <v>17.479674796747968</v>
      </c>
      <c r="U25" s="11">
        <f>Юридич.служба!U64</f>
        <v>23</v>
      </c>
      <c r="V25" s="87">
        <f>Юридич.служба!V64</f>
        <v>9.3495934959349594</v>
      </c>
      <c r="W25" s="11">
        <f>Юридич.служба!W64</f>
        <v>12</v>
      </c>
      <c r="X25" s="87">
        <f>Юридич.служба!X64</f>
        <v>4.8780487804878048</v>
      </c>
      <c r="Y25" s="11">
        <f>Юридич.служба!Y64</f>
        <v>29</v>
      </c>
      <c r="Z25" s="87">
        <f>Юридич.служба!Z64</f>
        <v>11.788617886178862</v>
      </c>
      <c r="AA25" s="11">
        <f>Юридич.служба!AA64</f>
        <v>3</v>
      </c>
      <c r="AB25" s="87">
        <f>Юридич.служба!AB64</f>
        <v>1.2195121951219512</v>
      </c>
      <c r="AC25" s="87">
        <f>Юридич.служба!AC64</f>
        <v>10.344827586206897</v>
      </c>
      <c r="AD25" s="11">
        <f>Юридич.служба!AD64</f>
        <v>16</v>
      </c>
      <c r="AE25" s="87">
        <f>Юридич.служба!AE64</f>
        <v>6.5040650406504072</v>
      </c>
      <c r="AF25" s="11">
        <f>Юридич.служба!AF64</f>
        <v>0</v>
      </c>
      <c r="AG25" s="87">
        <f>Юридич.служба!AG64</f>
        <v>0</v>
      </c>
    </row>
    <row r="26" spans="1:33" ht="85.5" x14ac:dyDescent="0.25">
      <c r="A26" s="12">
        <v>19</v>
      </c>
      <c r="B26" s="13" t="s">
        <v>154</v>
      </c>
      <c r="C26" s="11">
        <f>'МарКомСнаб служба'!C64</f>
        <v>194</v>
      </c>
      <c r="D26" s="11">
        <f>'МарКомСнаб служба'!D64</f>
        <v>174</v>
      </c>
      <c r="E26" s="87">
        <f>'МарКомСнаб служба'!E64</f>
        <v>89.690721649484544</v>
      </c>
      <c r="F26" s="11">
        <f>'МарКомСнаб служба'!F64</f>
        <v>71</v>
      </c>
      <c r="G26" s="87">
        <f>'МарКомСнаб служба'!G64</f>
        <v>40.804597701149426</v>
      </c>
      <c r="H26" s="11">
        <f>'МарКомСнаб служба'!H64</f>
        <v>141</v>
      </c>
      <c r="I26" s="87">
        <f>'МарКомСнаб служба'!I64</f>
        <v>81.034482758620683</v>
      </c>
      <c r="J26" s="87">
        <f>'МарКомСнаб служба'!J64</f>
        <v>72.680412371134011</v>
      </c>
      <c r="K26" s="11">
        <f>'МарКомСнаб служба'!K64</f>
        <v>83</v>
      </c>
      <c r="L26" s="87">
        <f>'МарКомСнаб служба'!L64</f>
        <v>47.701149425287355</v>
      </c>
      <c r="M26" s="11">
        <f>'МарКомСнаб служба'!M64</f>
        <v>58</v>
      </c>
      <c r="N26" s="87">
        <f>'МарКомСнаб служба'!N64</f>
        <v>33.333333333333329</v>
      </c>
      <c r="O26" s="11">
        <f>'МарКомСнаб служба'!O64</f>
        <v>33</v>
      </c>
      <c r="P26" s="87">
        <f>'МарКомСнаб служба'!P64</f>
        <v>18.96551724137931</v>
      </c>
      <c r="Q26" s="11">
        <f>'МарКомСнаб служба'!Q64</f>
        <v>1</v>
      </c>
      <c r="R26" s="87">
        <f>'МарКомСнаб служба'!R64</f>
        <v>3.0303030303030303</v>
      </c>
      <c r="S26" s="11">
        <f>'МарКомСнаб служба'!S64</f>
        <v>45</v>
      </c>
      <c r="T26" s="87">
        <f>'МарКомСнаб служба'!T64</f>
        <v>25.862068965517242</v>
      </c>
      <c r="U26" s="11">
        <f>'МарКомСнаб служба'!U64</f>
        <v>9</v>
      </c>
      <c r="V26" s="87">
        <f>'МарКомСнаб служба'!V64</f>
        <v>5.1724137931034484</v>
      </c>
      <c r="W26" s="11">
        <f>'МарКомСнаб служба'!W64</f>
        <v>4</v>
      </c>
      <c r="X26" s="87">
        <f>'МарКомСнаб служба'!X64</f>
        <v>2.2988505747126435</v>
      </c>
      <c r="Y26" s="11">
        <f>'МарКомСнаб служба'!Y64</f>
        <v>21</v>
      </c>
      <c r="Z26" s="87">
        <f>'МарКомСнаб служба'!Z64</f>
        <v>12.068965517241379</v>
      </c>
      <c r="AA26" s="11">
        <f>'МарКомСнаб служба'!AA64</f>
        <v>1</v>
      </c>
      <c r="AB26" s="87">
        <f>'МарКомСнаб служба'!AB64</f>
        <v>0.57471264367816088</v>
      </c>
      <c r="AC26" s="87">
        <f>'МарКомСнаб служба'!AC64</f>
        <v>4.7619047619047619</v>
      </c>
      <c r="AD26" s="11">
        <f>'МарКомСнаб служба'!AD64</f>
        <v>14</v>
      </c>
      <c r="AE26" s="87">
        <f>'МарКомСнаб служба'!AE64</f>
        <v>8.0459770114942533</v>
      </c>
      <c r="AF26" s="11">
        <f>'МарКомСнаб служба'!AF64</f>
        <v>0</v>
      </c>
      <c r="AG26" s="87">
        <f>'МарКомСнаб служба'!AG64</f>
        <v>0</v>
      </c>
    </row>
    <row r="27" spans="1:33" ht="85.5" x14ac:dyDescent="0.25">
      <c r="A27" s="12">
        <v>20</v>
      </c>
      <c r="B27" s="13" t="s">
        <v>155</v>
      </c>
      <c r="C27" s="11">
        <f>'Строй служба'!C64</f>
        <v>189</v>
      </c>
      <c r="D27" s="11">
        <f>'Строй служба'!D64</f>
        <v>168</v>
      </c>
      <c r="E27" s="87">
        <f>'Строй служба'!E64</f>
        <v>88.888888888888886</v>
      </c>
      <c r="F27" s="11">
        <f>'Строй служба'!F64</f>
        <v>7</v>
      </c>
      <c r="G27" s="87">
        <f>'Строй служба'!G64</f>
        <v>4.1666666666666661</v>
      </c>
      <c r="H27" s="11">
        <f>'Строй служба'!H64</f>
        <v>143</v>
      </c>
      <c r="I27" s="87">
        <f>'Строй служба'!I64</f>
        <v>85.11904761904762</v>
      </c>
      <c r="J27" s="87">
        <f>'Строй служба'!J64</f>
        <v>75.661375661375658</v>
      </c>
      <c r="K27" s="11">
        <f>'Строй служба'!K64</f>
        <v>81</v>
      </c>
      <c r="L27" s="87">
        <f>'Строй служба'!L64</f>
        <v>48.214285714285715</v>
      </c>
      <c r="M27" s="11">
        <f>'Строй служба'!M64</f>
        <v>62</v>
      </c>
      <c r="N27" s="87">
        <f>'Строй служба'!N64</f>
        <v>36.904761904761905</v>
      </c>
      <c r="O27" s="11">
        <f>'Строй служба'!O64</f>
        <v>25</v>
      </c>
      <c r="P27" s="87">
        <f>'Строй служба'!P64</f>
        <v>14.880952380952381</v>
      </c>
      <c r="Q27" s="11">
        <f>'Строй служба'!Q64</f>
        <v>1</v>
      </c>
      <c r="R27" s="87">
        <f>'Строй служба'!R64</f>
        <v>4</v>
      </c>
      <c r="S27" s="11">
        <f>'Строй служба'!S64</f>
        <v>11</v>
      </c>
      <c r="T27" s="87">
        <f>'Строй служба'!T64</f>
        <v>6.5476190476190483</v>
      </c>
      <c r="U27" s="11">
        <f>'Строй служба'!U64</f>
        <v>25</v>
      </c>
      <c r="V27" s="87">
        <f>'Строй служба'!V64</f>
        <v>14.880952380952381</v>
      </c>
      <c r="W27" s="11">
        <f>'Строй служба'!W64</f>
        <v>7</v>
      </c>
      <c r="X27" s="87">
        <f>'Строй служба'!X64</f>
        <v>4.1666666666666661</v>
      </c>
      <c r="Y27" s="11">
        <f>'Строй служба'!Y64</f>
        <v>12</v>
      </c>
      <c r="Z27" s="87">
        <f>'Строй служба'!Z64</f>
        <v>7.1428571428571423</v>
      </c>
      <c r="AA27" s="11">
        <f>'Строй служба'!AA64</f>
        <v>1</v>
      </c>
      <c r="AB27" s="87">
        <f>'Строй служба'!AB64</f>
        <v>0.59523809523809523</v>
      </c>
      <c r="AC27" s="87">
        <f>'Строй служба'!AC64</f>
        <v>8.3333333333333321</v>
      </c>
      <c r="AD27" s="11">
        <f>'Строй служба'!AD64</f>
        <v>15</v>
      </c>
      <c r="AE27" s="87">
        <f>'Строй служба'!AE64</f>
        <v>8.9285714285714288</v>
      </c>
      <c r="AF27" s="11">
        <f>'Строй служба'!AF64</f>
        <v>0</v>
      </c>
      <c r="AG27" s="87">
        <f>'Строй служба'!AG64</f>
        <v>0</v>
      </c>
    </row>
    <row r="28" spans="1:33" ht="28.5" x14ac:dyDescent="0.25">
      <c r="A28" s="12">
        <v>21</v>
      </c>
      <c r="B28" s="13" t="s">
        <v>156</v>
      </c>
      <c r="C28" s="11">
        <f>'Землеустр. служба'!C64</f>
        <v>6</v>
      </c>
      <c r="D28" s="11">
        <f>'Землеустр. служба'!D64</f>
        <v>6</v>
      </c>
      <c r="E28" s="87">
        <f>'Землеустр. служба'!E64</f>
        <v>100</v>
      </c>
      <c r="F28" s="11">
        <f>'Землеустр. служба'!F64</f>
        <v>5</v>
      </c>
      <c r="G28" s="87">
        <f>'Землеустр. служба'!G64</f>
        <v>83.333333333333343</v>
      </c>
      <c r="H28" s="11">
        <f>'Землеустр. служба'!H64</f>
        <v>6</v>
      </c>
      <c r="I28" s="87">
        <f>'Землеустр. служба'!I64</f>
        <v>100</v>
      </c>
      <c r="J28" s="87">
        <f>'Землеустр. служба'!J64</f>
        <v>100</v>
      </c>
      <c r="K28" s="11">
        <f>'Землеустр. служба'!K64</f>
        <v>3</v>
      </c>
      <c r="L28" s="87">
        <f>'Землеустр. служба'!L64</f>
        <v>50</v>
      </c>
      <c r="M28" s="11">
        <f>'Землеустр. служба'!M64</f>
        <v>3</v>
      </c>
      <c r="N28" s="87">
        <f>'Землеустр. служба'!N64</f>
        <v>50</v>
      </c>
      <c r="O28" s="11">
        <f>'Землеустр. служба'!O64</f>
        <v>0</v>
      </c>
      <c r="P28" s="87">
        <f>'Землеустр. служба'!P64</f>
        <v>0</v>
      </c>
      <c r="Q28" s="11">
        <f>'Землеустр. служба'!Q64</f>
        <v>0</v>
      </c>
      <c r="R28" s="87">
        <f>'Землеустр. служба'!R64</f>
        <v>0</v>
      </c>
      <c r="S28" s="11">
        <f>'Землеустр. служба'!S64</f>
        <v>1</v>
      </c>
      <c r="T28" s="87">
        <f>'Землеустр. служба'!T64</f>
        <v>16.666666666666664</v>
      </c>
      <c r="U28" s="11">
        <f>'Землеустр. служба'!U64</f>
        <v>5</v>
      </c>
      <c r="V28" s="87">
        <f>'Землеустр. служба'!V64</f>
        <v>83.333333333333343</v>
      </c>
      <c r="W28" s="11">
        <f>'Землеустр. служба'!W64</f>
        <v>2</v>
      </c>
      <c r="X28" s="87">
        <f>'Землеустр. служба'!X64</f>
        <v>33.333333333333329</v>
      </c>
      <c r="Y28" s="11">
        <f>'Землеустр. служба'!Y64</f>
        <v>1</v>
      </c>
      <c r="Z28" s="87">
        <f>'Землеустр. служба'!Z64</f>
        <v>16.666666666666664</v>
      </c>
      <c r="AA28" s="11">
        <f>'Землеустр. служба'!AA64</f>
        <v>1</v>
      </c>
      <c r="AB28" s="87">
        <f>'Землеустр. служба'!AB64</f>
        <v>16.666666666666664</v>
      </c>
      <c r="AC28" s="87">
        <f>'Землеустр. служба'!AC64</f>
        <v>100</v>
      </c>
      <c r="AD28" s="11">
        <f>'Землеустр. служба'!AD64</f>
        <v>0</v>
      </c>
      <c r="AE28" s="87">
        <f>'Землеустр. служба'!AE64</f>
        <v>0</v>
      </c>
      <c r="AF28" s="11">
        <f>'Землеустр. служба'!AF64</f>
        <v>0</v>
      </c>
      <c r="AG28" s="87">
        <f>'Землеустр. служба'!AG64</f>
        <v>0</v>
      </c>
    </row>
    <row r="29" spans="1:33" ht="85.5" x14ac:dyDescent="0.25">
      <c r="A29" s="12">
        <v>22</v>
      </c>
      <c r="B29" s="13" t="s">
        <v>157</v>
      </c>
      <c r="C29" s="11">
        <f>'ИТ служба'!C64</f>
        <v>27</v>
      </c>
      <c r="D29" s="11">
        <f>'ИТ служба'!D64</f>
        <v>41</v>
      </c>
      <c r="E29" s="87">
        <f>'ИТ служба'!E64</f>
        <v>151.85185185185185</v>
      </c>
      <c r="F29" s="11">
        <f>'ИТ служба'!F64</f>
        <v>5</v>
      </c>
      <c r="G29" s="87">
        <f>'ИТ служба'!G64</f>
        <v>12.195121951219512</v>
      </c>
      <c r="H29" s="11">
        <f>'ИТ служба'!H64</f>
        <v>40</v>
      </c>
      <c r="I29" s="87">
        <f>'ИТ служба'!I64</f>
        <v>97.560975609756099</v>
      </c>
      <c r="J29" s="87">
        <f>'ИТ служба'!J64</f>
        <v>148.14814814814815</v>
      </c>
      <c r="K29" s="11">
        <f>'ИТ служба'!K64</f>
        <v>36</v>
      </c>
      <c r="L29" s="87">
        <f>'ИТ служба'!L64</f>
        <v>87.804878048780495</v>
      </c>
      <c r="M29" s="11">
        <f>'ИТ служба'!M64</f>
        <v>4</v>
      </c>
      <c r="N29" s="87">
        <f>'ИТ служба'!N64</f>
        <v>9.7560975609756095</v>
      </c>
      <c r="O29" s="11">
        <f>'ИТ служба'!O64</f>
        <v>1</v>
      </c>
      <c r="P29" s="87">
        <f>'ИТ служба'!P64</f>
        <v>2.4390243902439024</v>
      </c>
      <c r="Q29" s="11">
        <f>'ИТ служба'!Q64</f>
        <v>1</v>
      </c>
      <c r="R29" s="87">
        <f>'ИТ служба'!R64</f>
        <v>100</v>
      </c>
      <c r="S29" s="11">
        <f>'ИТ служба'!S64</f>
        <v>19</v>
      </c>
      <c r="T29" s="87">
        <f>'ИТ служба'!T64</f>
        <v>46.341463414634148</v>
      </c>
      <c r="U29" s="11">
        <f>'ИТ служба'!U64</f>
        <v>2</v>
      </c>
      <c r="V29" s="87">
        <f>'ИТ служба'!V64</f>
        <v>4.8780487804878048</v>
      </c>
      <c r="W29" s="11">
        <f>'ИТ служба'!W64</f>
        <v>0</v>
      </c>
      <c r="X29" s="87">
        <f>'ИТ служба'!X64</f>
        <v>0</v>
      </c>
      <c r="Y29" s="11">
        <f>'ИТ служба'!Y64</f>
        <v>2</v>
      </c>
      <c r="Z29" s="87">
        <f>'ИТ служба'!Z64</f>
        <v>4.8780487804878048</v>
      </c>
      <c r="AA29" s="11">
        <f>'ИТ служба'!AA64</f>
        <v>1</v>
      </c>
      <c r="AB29" s="87">
        <f>'ИТ служба'!AB64</f>
        <v>2.4390243902439024</v>
      </c>
      <c r="AC29" s="87">
        <f>'ИТ служба'!AC64</f>
        <v>50</v>
      </c>
      <c r="AD29" s="11">
        <f>'ИТ служба'!AD64</f>
        <v>3</v>
      </c>
      <c r="AE29" s="87">
        <f>'ИТ служба'!AE64</f>
        <v>7.3170731707317067</v>
      </c>
      <c r="AF29" s="11">
        <f>'ИТ служба'!AF64</f>
        <v>0</v>
      </c>
      <c r="AG29" s="87">
        <f>'ИТ служба'!AG64</f>
        <v>0</v>
      </c>
    </row>
    <row r="30" spans="1:33" ht="28.5" x14ac:dyDescent="0.25">
      <c r="A30" s="12">
        <v>23</v>
      </c>
      <c r="B30" s="13" t="s">
        <v>158</v>
      </c>
      <c r="C30" s="11">
        <f>Спец.!C64</f>
        <v>7152</v>
      </c>
      <c r="D30" s="11">
        <f>Спец.!D64</f>
        <v>6786</v>
      </c>
      <c r="E30" s="87">
        <f>Спец.!E64</f>
        <v>94.882550335570471</v>
      </c>
      <c r="F30" s="11">
        <f>Спец.!F64</f>
        <v>3592</v>
      </c>
      <c r="G30" s="87">
        <f>Спец.!G64</f>
        <v>52.932508104921894</v>
      </c>
      <c r="H30" s="11">
        <f>Спец.!H64</f>
        <v>6182</v>
      </c>
      <c r="I30" s="87">
        <f>Спец.!I64</f>
        <v>91.09932213380489</v>
      </c>
      <c r="J30" s="87">
        <f>Спец.!J64</f>
        <v>86.437360178970906</v>
      </c>
      <c r="K30" s="11">
        <f>Спец.!K64</f>
        <v>3052</v>
      </c>
      <c r="L30" s="87">
        <f>Спец.!L64</f>
        <v>44.974948423224284</v>
      </c>
      <c r="M30" s="11">
        <f>Спец.!M64</f>
        <v>3130</v>
      </c>
      <c r="N30" s="87">
        <f>Спец.!N64</f>
        <v>46.124373710580606</v>
      </c>
      <c r="O30" s="11">
        <f>Спец.!O64</f>
        <v>604</v>
      </c>
      <c r="P30" s="87">
        <f>Спец.!P64</f>
        <v>8.9006778661951067</v>
      </c>
      <c r="Q30" s="11">
        <f>Спец.!Q64</f>
        <v>77</v>
      </c>
      <c r="R30" s="87">
        <f>Спец.!R64</f>
        <v>12.748344370860929</v>
      </c>
      <c r="S30" s="11">
        <f>Спец.!S64</f>
        <v>885</v>
      </c>
      <c r="T30" s="87">
        <f>Спец.!T64</f>
        <v>13.041556145004421</v>
      </c>
      <c r="U30" s="11">
        <f>Спец.!U64</f>
        <v>966</v>
      </c>
      <c r="V30" s="87">
        <f>Спец.!V64</f>
        <v>14.235190097259062</v>
      </c>
      <c r="W30" s="11">
        <f>Спец.!W64</f>
        <v>159</v>
      </c>
      <c r="X30" s="87">
        <f>Спец.!X64</f>
        <v>2.3430592396109637</v>
      </c>
      <c r="Y30" s="11">
        <f>Спец.!Y64</f>
        <v>844</v>
      </c>
      <c r="Z30" s="87">
        <f>Спец.!Z64</f>
        <v>12.437371058060712</v>
      </c>
      <c r="AA30" s="11">
        <f>Спец.!AA64</f>
        <v>45</v>
      </c>
      <c r="AB30" s="87">
        <f>Спец.!AB64</f>
        <v>0.66312997347480107</v>
      </c>
      <c r="AC30" s="87">
        <f>Спец.!AC64</f>
        <v>5.3317535545023702</v>
      </c>
      <c r="AD30" s="11">
        <f>Спец.!AD64</f>
        <v>816</v>
      </c>
      <c r="AE30" s="87">
        <f>Спец.!AE64</f>
        <v>12.024756852343058</v>
      </c>
      <c r="AF30" s="11">
        <f>Спец.!AF64</f>
        <v>20</v>
      </c>
      <c r="AG30" s="87">
        <f>Спец.!AG64</f>
        <v>0.29472443265546711</v>
      </c>
    </row>
    <row r="31" spans="1:33" ht="30" x14ac:dyDescent="0.25">
      <c r="A31" s="15">
        <v>24</v>
      </c>
      <c r="B31" s="16" t="s">
        <v>159</v>
      </c>
      <c r="C31" s="11">
        <f>Агрономы!C64</f>
        <v>818</v>
      </c>
      <c r="D31" s="11">
        <f>Агрономы!D64</f>
        <v>765</v>
      </c>
      <c r="E31" s="11">
        <f>Агрономы!E64</f>
        <v>93.520782396088023</v>
      </c>
      <c r="F31" s="11">
        <f>Агрономы!F64</f>
        <v>162</v>
      </c>
      <c r="G31" s="11">
        <f>Агрономы!G64</f>
        <v>21.176470588235293</v>
      </c>
      <c r="H31" s="11">
        <f>Агрономы!H64</f>
        <v>751</v>
      </c>
      <c r="I31" s="11">
        <f>Агрономы!I64</f>
        <v>98.169934640522868</v>
      </c>
      <c r="J31" s="11">
        <f>Агрономы!J64</f>
        <v>91.809290953545229</v>
      </c>
      <c r="K31" s="11">
        <f>Агрономы!K64</f>
        <v>492</v>
      </c>
      <c r="L31" s="11">
        <f>Агрономы!L64</f>
        <v>64.313725490196077</v>
      </c>
      <c r="M31" s="11">
        <f>Агрономы!M64</f>
        <v>259</v>
      </c>
      <c r="N31" s="11">
        <f>Агрономы!N64</f>
        <v>33.856209150326798</v>
      </c>
      <c r="O31" s="11">
        <f>Агрономы!O64</f>
        <v>14</v>
      </c>
      <c r="P31" s="11">
        <f>Агрономы!P64</f>
        <v>1.8300653594771243</v>
      </c>
      <c r="Q31" s="11">
        <f>Агрономы!Q64</f>
        <v>11</v>
      </c>
      <c r="R31" s="11">
        <f>Агрономы!R64</f>
        <v>78.571428571428569</v>
      </c>
      <c r="S31" s="11">
        <f>Агрономы!S64</f>
        <v>140</v>
      </c>
      <c r="T31" s="11">
        <f>Агрономы!T64</f>
        <v>18.300653594771241</v>
      </c>
      <c r="U31" s="11">
        <f>Агрономы!U64</f>
        <v>82</v>
      </c>
      <c r="V31" s="11">
        <f>Агрономы!V64</f>
        <v>10.718954248366012</v>
      </c>
      <c r="W31" s="11">
        <f>Агрономы!W64</f>
        <v>11</v>
      </c>
      <c r="X31" s="11">
        <f>Агрономы!X64</f>
        <v>1.4379084967320261</v>
      </c>
      <c r="Y31" s="11">
        <f>Агрономы!Y64</f>
        <v>104</v>
      </c>
      <c r="Z31" s="11">
        <f>Агрономы!Z64</f>
        <v>13.594771241830065</v>
      </c>
      <c r="AA31" s="11">
        <f>Агрономы!AA64</f>
        <v>12</v>
      </c>
      <c r="AB31" s="11">
        <f>Агрономы!AB64</f>
        <v>1.5686274509803921</v>
      </c>
      <c r="AC31" s="11">
        <f>Агрономы!AC64</f>
        <v>11.538461538461538</v>
      </c>
      <c r="AD31" s="11">
        <f>Агрономы!AD64</f>
        <v>103</v>
      </c>
      <c r="AE31" s="11">
        <f>Агрономы!AE64</f>
        <v>13.464052287581699</v>
      </c>
      <c r="AF31" s="11">
        <f>Агрономы!AF64</f>
        <v>0</v>
      </c>
      <c r="AG31" s="11">
        <f>Агрономы!AG64</f>
        <v>0</v>
      </c>
    </row>
    <row r="32" spans="1:33" ht="60" x14ac:dyDescent="0.25">
      <c r="A32" s="15">
        <v>25</v>
      </c>
      <c r="B32" s="16" t="s">
        <v>160</v>
      </c>
      <c r="C32" s="11">
        <f>Зоотехники!C64</f>
        <v>226</v>
      </c>
      <c r="D32" s="11">
        <f>Зоотехники!D64</f>
        <v>198</v>
      </c>
      <c r="E32" s="11">
        <f>Зоотехники!E64</f>
        <v>87.610619469026545</v>
      </c>
      <c r="F32" s="11">
        <f>Зоотехники!F64</f>
        <v>88</v>
      </c>
      <c r="G32" s="11">
        <f>Зоотехники!G64</f>
        <v>44.444444444444443</v>
      </c>
      <c r="H32" s="11">
        <f>Зоотехники!H64</f>
        <v>173</v>
      </c>
      <c r="I32" s="11">
        <f>Зоотехники!I64</f>
        <v>87.37373737373737</v>
      </c>
      <c r="J32" s="11">
        <f>Зоотехники!J64</f>
        <v>76.548672566371678</v>
      </c>
      <c r="K32" s="11">
        <f>Зоотехники!K64</f>
        <v>93</v>
      </c>
      <c r="L32" s="11">
        <f>Зоотехники!L64</f>
        <v>46.969696969696969</v>
      </c>
      <c r="M32" s="11">
        <f>Зоотехники!M64</f>
        <v>80</v>
      </c>
      <c r="N32" s="11">
        <f>Зоотехники!N64</f>
        <v>40.404040404040401</v>
      </c>
      <c r="O32" s="11">
        <f>Зоотехники!O64</f>
        <v>25</v>
      </c>
      <c r="P32" s="11">
        <f>Зоотехники!P64</f>
        <v>12.626262626262626</v>
      </c>
      <c r="Q32" s="11">
        <f>Зоотехники!Q64</f>
        <v>0</v>
      </c>
      <c r="R32" s="11">
        <f>Зоотехники!R64</f>
        <v>0</v>
      </c>
      <c r="S32" s="11">
        <f>Зоотехники!S64</f>
        <v>22</v>
      </c>
      <c r="T32" s="11">
        <f>Зоотехники!T64</f>
        <v>11.111111111111111</v>
      </c>
      <c r="U32" s="11">
        <f>Зоотехники!U64</f>
        <v>39</v>
      </c>
      <c r="V32" s="11">
        <f>Зоотехники!V64</f>
        <v>19.696969696969695</v>
      </c>
      <c r="W32" s="11">
        <f>Зоотехники!W64</f>
        <v>11</v>
      </c>
      <c r="X32" s="11">
        <f>Зоотехники!X64</f>
        <v>5.5555555555555554</v>
      </c>
      <c r="Y32" s="11">
        <f>Зоотехники!Y64</f>
        <v>13</v>
      </c>
      <c r="Z32" s="11">
        <f>Зоотехники!Z64</f>
        <v>6.5656565656565666</v>
      </c>
      <c r="AA32" s="11">
        <f>Зоотехники!AA64</f>
        <v>1</v>
      </c>
      <c r="AB32" s="11">
        <f>Зоотехники!AB64</f>
        <v>0.50505050505050508</v>
      </c>
      <c r="AC32" s="11">
        <f>Зоотехники!AC64</f>
        <v>7.6923076923076925</v>
      </c>
      <c r="AD32" s="11">
        <f>Зоотехники!AD64</f>
        <v>34</v>
      </c>
      <c r="AE32" s="11">
        <f>Зоотехники!AE64</f>
        <v>17.171717171717169</v>
      </c>
      <c r="AF32" s="11">
        <f>Зоотехники!AF64</f>
        <v>0</v>
      </c>
      <c r="AG32" s="11">
        <f>Зоотехники!AG64</f>
        <v>0</v>
      </c>
    </row>
    <row r="33" spans="1:33" ht="30" x14ac:dyDescent="0.25">
      <c r="A33" s="15">
        <v>26</v>
      </c>
      <c r="B33" s="16" t="s">
        <v>161</v>
      </c>
      <c r="C33" s="11">
        <f>Ветеринары!C64</f>
        <v>349</v>
      </c>
      <c r="D33" s="11">
        <f>Ветеринары!D64</f>
        <v>320</v>
      </c>
      <c r="E33" s="11">
        <f>Ветеринары!E64</f>
        <v>91.690544412607451</v>
      </c>
      <c r="F33" s="11">
        <f>Ветеринары!F64</f>
        <v>84</v>
      </c>
      <c r="G33" s="11">
        <f>Ветеринары!G64</f>
        <v>26.25</v>
      </c>
      <c r="H33" s="11">
        <f>Ветеринары!H64</f>
        <v>309</v>
      </c>
      <c r="I33" s="11">
        <f>Ветеринары!I64</f>
        <v>96.5625</v>
      </c>
      <c r="J33" s="11">
        <f>Ветеринары!J64</f>
        <v>88.53868194842407</v>
      </c>
      <c r="K33" s="11">
        <f>Ветеринары!K64</f>
        <v>150</v>
      </c>
      <c r="L33" s="11">
        <f>Ветеринары!L64</f>
        <v>46.875</v>
      </c>
      <c r="M33" s="11">
        <f>Ветеринары!M64</f>
        <v>159</v>
      </c>
      <c r="N33" s="11">
        <f>Ветеринары!N64</f>
        <v>49.6875</v>
      </c>
      <c r="O33" s="11">
        <f>Ветеринары!O64</f>
        <v>11</v>
      </c>
      <c r="P33" s="11">
        <f>Ветеринары!P64</f>
        <v>3.4375000000000004</v>
      </c>
      <c r="Q33" s="11">
        <f>Ветеринары!Q64</f>
        <v>4</v>
      </c>
      <c r="R33" s="11">
        <f>Ветеринары!R64</f>
        <v>36.363636363636367</v>
      </c>
      <c r="S33" s="11">
        <f>Ветеринары!S64</f>
        <v>36</v>
      </c>
      <c r="T33" s="11">
        <f>Ветеринары!T64</f>
        <v>11.25</v>
      </c>
      <c r="U33" s="11">
        <f>Ветеринары!U64</f>
        <v>45</v>
      </c>
      <c r="V33" s="11">
        <f>Ветеринары!V64</f>
        <v>14.0625</v>
      </c>
      <c r="W33" s="11">
        <f>Ветеринары!W64</f>
        <v>4</v>
      </c>
      <c r="X33" s="11">
        <f>Ветеринары!X64</f>
        <v>1.25</v>
      </c>
      <c r="Y33" s="11">
        <f>Ветеринары!Y64</f>
        <v>23</v>
      </c>
      <c r="Z33" s="11">
        <f>Ветеринары!Z64</f>
        <v>7.1874999999999991</v>
      </c>
      <c r="AA33" s="11">
        <f>Ветеринары!AA64</f>
        <v>0</v>
      </c>
      <c r="AB33" s="11">
        <f>Ветеринары!AB64</f>
        <v>0</v>
      </c>
      <c r="AC33" s="11">
        <f>Ветеринары!AC64</f>
        <v>0</v>
      </c>
      <c r="AD33" s="11">
        <f>Ветеринары!AD64</f>
        <v>50</v>
      </c>
      <c r="AE33" s="11">
        <f>Ветеринары!AE64</f>
        <v>15.625</v>
      </c>
      <c r="AF33" s="11">
        <f>Ветеринары!AF64</f>
        <v>0</v>
      </c>
      <c r="AG33" s="11">
        <f>Ветеринары!AG64</f>
        <v>0</v>
      </c>
    </row>
    <row r="34" spans="1:33" ht="30" x14ac:dyDescent="0.25">
      <c r="A34" s="15">
        <v>27</v>
      </c>
      <c r="B34" s="16" t="s">
        <v>162</v>
      </c>
      <c r="C34" s="11">
        <f>Воспр.стада!C64</f>
        <v>25</v>
      </c>
      <c r="D34" s="11">
        <f>Воспр.стада!D64</f>
        <v>23</v>
      </c>
      <c r="E34" s="11">
        <f>Воспр.стада!E64</f>
        <v>92</v>
      </c>
      <c r="F34" s="11">
        <f>Воспр.стада!F64</f>
        <v>1</v>
      </c>
      <c r="G34" s="11">
        <f>Воспр.стада!G64</f>
        <v>4.3478260869565215</v>
      </c>
      <c r="H34" s="11">
        <f>Воспр.стада!H64</f>
        <v>23</v>
      </c>
      <c r="I34" s="11">
        <f>Воспр.стада!I64</f>
        <v>100</v>
      </c>
      <c r="J34" s="11">
        <f>Воспр.стада!J64</f>
        <v>92</v>
      </c>
      <c r="K34" s="11">
        <f>Воспр.стада!K64</f>
        <v>3</v>
      </c>
      <c r="L34" s="11">
        <f>Воспр.стада!L64</f>
        <v>13.043478260869565</v>
      </c>
      <c r="M34" s="11">
        <f>Воспр.стада!M64</f>
        <v>20</v>
      </c>
      <c r="N34" s="11">
        <f>Воспр.стада!N64</f>
        <v>86.956521739130437</v>
      </c>
      <c r="O34" s="11">
        <f>Воспр.стада!O64</f>
        <v>0</v>
      </c>
      <c r="P34" s="11">
        <f>Воспр.стада!P64</f>
        <v>0</v>
      </c>
      <c r="Q34" s="11">
        <f>Воспр.стада!Q64</f>
        <v>0</v>
      </c>
      <c r="R34" s="11">
        <f>Воспр.стада!R64</f>
        <v>0</v>
      </c>
      <c r="S34" s="11">
        <f>Воспр.стада!S64</f>
        <v>0</v>
      </c>
      <c r="T34" s="11">
        <f>Воспр.стада!T64</f>
        <v>0</v>
      </c>
      <c r="U34" s="11">
        <f>Воспр.стада!U64</f>
        <v>10</v>
      </c>
      <c r="V34" s="11">
        <f>Воспр.стада!V64</f>
        <v>43.478260869565219</v>
      </c>
      <c r="W34" s="11">
        <f>Воспр.стада!W64</f>
        <v>0</v>
      </c>
      <c r="X34" s="11">
        <f>Воспр.стада!X64</f>
        <v>0</v>
      </c>
      <c r="Y34" s="11">
        <f>Воспр.стада!Y64</f>
        <v>2</v>
      </c>
      <c r="Z34" s="11">
        <f>Воспр.стада!Z64</f>
        <v>8.695652173913043</v>
      </c>
      <c r="AA34" s="11">
        <f>Воспр.стада!AA64</f>
        <v>0</v>
      </c>
      <c r="AB34" s="11">
        <f>Воспр.стада!AB64</f>
        <v>0</v>
      </c>
      <c r="AC34" s="11">
        <f>Воспр.стада!AC64</f>
        <v>0</v>
      </c>
      <c r="AD34" s="11">
        <f>Воспр.стада!AD64</f>
        <v>0</v>
      </c>
      <c r="AE34" s="11">
        <f>Воспр.стада!AE64</f>
        <v>0</v>
      </c>
      <c r="AF34" s="11">
        <f>Воспр.стада!AF64</f>
        <v>0</v>
      </c>
      <c r="AG34" s="11">
        <f>Воспр.стада!AG64</f>
        <v>0</v>
      </c>
    </row>
    <row r="35" spans="1:33" ht="75" x14ac:dyDescent="0.25">
      <c r="A35" s="15">
        <v>28</v>
      </c>
      <c r="B35" s="16" t="s">
        <v>163</v>
      </c>
      <c r="C35" s="11">
        <f>'Инж-техн.'!C64</f>
        <v>780</v>
      </c>
      <c r="D35" s="11">
        <f>'Инж-техн.'!D64</f>
        <v>749</v>
      </c>
      <c r="E35" s="11">
        <f>'Инж-техн.'!E64</f>
        <v>96.025641025641022</v>
      </c>
      <c r="F35" s="11">
        <f>'Инж-техн.'!F64</f>
        <v>37</v>
      </c>
      <c r="G35" s="11">
        <f>'Инж-техн.'!G64</f>
        <v>4.9399198931909218</v>
      </c>
      <c r="H35" s="11">
        <f>'Инж-техн.'!H64</f>
        <v>685</v>
      </c>
      <c r="I35" s="11">
        <f>'Инж-техн.'!I64</f>
        <v>91.455273698264349</v>
      </c>
      <c r="J35" s="11">
        <f>'Инж-техн.'!J64</f>
        <v>87.820512820512818</v>
      </c>
      <c r="K35" s="11">
        <f>'Инж-техн.'!K64</f>
        <v>361</v>
      </c>
      <c r="L35" s="11">
        <f>'Инж-техн.'!L64</f>
        <v>48.197596795727634</v>
      </c>
      <c r="M35" s="11">
        <f>'Инж-техн.'!M64</f>
        <v>324</v>
      </c>
      <c r="N35" s="11">
        <f>'Инж-техн.'!N64</f>
        <v>43.257676902536716</v>
      </c>
      <c r="O35" s="11">
        <f>'Инж-техн.'!O64</f>
        <v>64</v>
      </c>
      <c r="P35" s="11">
        <f>'Инж-техн.'!P64</f>
        <v>8.544726301735647</v>
      </c>
      <c r="Q35" s="11">
        <f>'Инж-техн.'!Q64</f>
        <v>9</v>
      </c>
      <c r="R35" s="11">
        <f>'Инж-техн.'!R64</f>
        <v>14.0625</v>
      </c>
      <c r="S35" s="11">
        <f>'Инж-техн.'!S64</f>
        <v>81</v>
      </c>
      <c r="T35" s="11">
        <f>'Инж-техн.'!T64</f>
        <v>10.814419225634179</v>
      </c>
      <c r="U35" s="11">
        <f>'Инж-техн.'!U64</f>
        <v>85</v>
      </c>
      <c r="V35" s="11">
        <f>'Инж-техн.'!V64</f>
        <v>11.348464619492656</v>
      </c>
      <c r="W35" s="11">
        <f>'Инж-техн.'!W64</f>
        <v>26</v>
      </c>
      <c r="X35" s="11">
        <f>'Инж-техн.'!X64</f>
        <v>3.4712950600801067</v>
      </c>
      <c r="Y35" s="11">
        <f>'Инж-техн.'!Y64</f>
        <v>65</v>
      </c>
      <c r="Z35" s="11">
        <f>'Инж-техн.'!Z64</f>
        <v>8.6782376502002663</v>
      </c>
      <c r="AA35" s="11">
        <f>'Инж-техн.'!AA64</f>
        <v>9</v>
      </c>
      <c r="AB35" s="11">
        <f>'Инж-техн.'!AB64</f>
        <v>1.2016021361815754</v>
      </c>
      <c r="AC35" s="11">
        <f>'Инж-техн.'!AC64</f>
        <v>13.846153846153847</v>
      </c>
      <c r="AD35" s="11">
        <f>'Инж-техн.'!AD64</f>
        <v>83</v>
      </c>
      <c r="AE35" s="11">
        <f>'Инж-техн.'!AE64</f>
        <v>11.081441922563418</v>
      </c>
      <c r="AF35" s="11">
        <f>'Инж-техн.'!AF64</f>
        <v>1</v>
      </c>
      <c r="AG35" s="11">
        <f>'Инж-техн.'!AG64</f>
        <v>0.13351134846461948</v>
      </c>
    </row>
    <row r="36" spans="1:33" x14ac:dyDescent="0.25">
      <c r="A36" s="15">
        <v>29</v>
      </c>
      <c r="B36" s="16" t="s">
        <v>164</v>
      </c>
      <c r="C36" s="11">
        <f>Энерг.электр.!C64</f>
        <v>70</v>
      </c>
      <c r="D36" s="11">
        <f>Энерг.электр.!D64</f>
        <v>72</v>
      </c>
      <c r="E36" s="11">
        <f>Энерг.электр.!E64</f>
        <v>102.85714285714285</v>
      </c>
      <c r="F36" s="11">
        <f>Энерг.электр.!F64</f>
        <v>1</v>
      </c>
      <c r="G36" s="11">
        <f>Энерг.электр.!G64</f>
        <v>1.3888888888888888</v>
      </c>
      <c r="H36" s="11">
        <f>Энерг.электр.!H64</f>
        <v>64</v>
      </c>
      <c r="I36" s="11">
        <f>Энерг.электр.!I64</f>
        <v>88.888888888888886</v>
      </c>
      <c r="J36" s="11">
        <f>Энерг.электр.!J64</f>
        <v>91.428571428571431</v>
      </c>
      <c r="K36" s="11">
        <f>Энерг.электр.!K64</f>
        <v>20</v>
      </c>
      <c r="L36" s="11">
        <f>Энерг.электр.!L64</f>
        <v>27.777777777777779</v>
      </c>
      <c r="M36" s="11">
        <f>Энерг.электр.!M64</f>
        <v>44</v>
      </c>
      <c r="N36" s="11">
        <f>Энерг.электр.!N64</f>
        <v>61.111111111111114</v>
      </c>
      <c r="O36" s="11">
        <f>Энерг.электр.!O64</f>
        <v>8</v>
      </c>
      <c r="P36" s="11">
        <f>Энерг.электр.!P64</f>
        <v>11.111111111111111</v>
      </c>
      <c r="Q36" s="11">
        <f>Энерг.электр.!Q64</f>
        <v>4</v>
      </c>
      <c r="R36" s="11">
        <f>Энерг.электр.!R64</f>
        <v>50</v>
      </c>
      <c r="S36" s="11">
        <f>Энерг.электр.!S64</f>
        <v>8</v>
      </c>
      <c r="T36" s="11">
        <f>Энерг.электр.!T64</f>
        <v>11.111111111111111</v>
      </c>
      <c r="U36" s="11">
        <f>Энерг.электр.!U64</f>
        <v>38</v>
      </c>
      <c r="V36" s="11">
        <f>Энерг.электр.!V64</f>
        <v>52.777777777777779</v>
      </c>
      <c r="W36" s="11">
        <f>Энерг.электр.!W64</f>
        <v>0</v>
      </c>
      <c r="X36" s="11">
        <f>Энерг.электр.!X64</f>
        <v>0</v>
      </c>
      <c r="Y36" s="11">
        <f>Энерг.электр.!Y64</f>
        <v>2</v>
      </c>
      <c r="Z36" s="11">
        <f>Энерг.электр.!Z64</f>
        <v>2.7777777777777777</v>
      </c>
      <c r="AA36" s="11">
        <f>Энерг.электр.!AA64</f>
        <v>0</v>
      </c>
      <c r="AB36" s="11">
        <f>Энерг.электр.!AB64</f>
        <v>0</v>
      </c>
      <c r="AC36" s="11">
        <f>Энерг.электр.!AC64</f>
        <v>0</v>
      </c>
      <c r="AD36" s="11">
        <f>Энерг.электр.!AD64</f>
        <v>6</v>
      </c>
      <c r="AE36" s="11">
        <f>Энерг.электр.!AE64</f>
        <v>8.3333333333333321</v>
      </c>
      <c r="AF36" s="11">
        <f>Энерг.электр.!AF64</f>
        <v>0</v>
      </c>
      <c r="AG36" s="11">
        <f>Энерг.электр.!AG64</f>
        <v>0</v>
      </c>
    </row>
    <row r="37" spans="1:33" ht="30" x14ac:dyDescent="0.25">
      <c r="A37" s="15">
        <v>30</v>
      </c>
      <c r="B37" s="16" t="s">
        <v>140</v>
      </c>
      <c r="C37" s="11">
        <f>Мелиораторы!C64</f>
        <v>142</v>
      </c>
      <c r="D37" s="11">
        <f>Мелиораторы!D64</f>
        <v>142</v>
      </c>
      <c r="E37" s="11">
        <f>Мелиораторы!E64</f>
        <v>100</v>
      </c>
      <c r="F37" s="11">
        <f>Мелиораторы!F64</f>
        <v>4</v>
      </c>
      <c r="G37" s="11">
        <f>Мелиораторы!G64</f>
        <v>2.8169014084507045</v>
      </c>
      <c r="H37" s="11">
        <f>Мелиораторы!H64</f>
        <v>122</v>
      </c>
      <c r="I37" s="11">
        <f>Мелиораторы!I64</f>
        <v>85.91549295774648</v>
      </c>
      <c r="J37" s="11">
        <f>Мелиораторы!J64</f>
        <v>85.91549295774648</v>
      </c>
      <c r="K37" s="11">
        <f>Мелиораторы!K64</f>
        <v>69</v>
      </c>
      <c r="L37" s="11">
        <f>Мелиораторы!L64</f>
        <v>48.591549295774648</v>
      </c>
      <c r="M37" s="11">
        <f>Мелиораторы!M64</f>
        <v>53</v>
      </c>
      <c r="N37" s="11">
        <f>Мелиораторы!N64</f>
        <v>37.323943661971832</v>
      </c>
      <c r="O37" s="11">
        <f>Мелиораторы!O64</f>
        <v>20</v>
      </c>
      <c r="P37" s="11">
        <f>Мелиораторы!P64</f>
        <v>14.084507042253522</v>
      </c>
      <c r="Q37" s="11">
        <f>Мелиораторы!Q64</f>
        <v>0</v>
      </c>
      <c r="R37" s="11">
        <f>Мелиораторы!R64</f>
        <v>0</v>
      </c>
      <c r="S37" s="11">
        <f>Мелиораторы!S64</f>
        <v>22</v>
      </c>
      <c r="T37" s="11">
        <f>Мелиораторы!T64</f>
        <v>15.492957746478872</v>
      </c>
      <c r="U37" s="11">
        <f>Мелиораторы!U64</f>
        <v>13</v>
      </c>
      <c r="V37" s="11">
        <f>Мелиораторы!V64</f>
        <v>9.1549295774647899</v>
      </c>
      <c r="W37" s="11">
        <f>Мелиораторы!W64</f>
        <v>8</v>
      </c>
      <c r="X37" s="11">
        <f>Мелиораторы!X64</f>
        <v>5.6338028169014089</v>
      </c>
      <c r="Y37" s="11">
        <f>Мелиораторы!Y64</f>
        <v>14</v>
      </c>
      <c r="Z37" s="11">
        <f>Мелиораторы!Z64</f>
        <v>9.8591549295774641</v>
      </c>
      <c r="AA37" s="11">
        <f>Мелиораторы!AA64</f>
        <v>0</v>
      </c>
      <c r="AB37" s="11">
        <f>Мелиораторы!AB64</f>
        <v>0</v>
      </c>
      <c r="AC37" s="11">
        <f>Мелиораторы!AC64</f>
        <v>0</v>
      </c>
      <c r="AD37" s="11">
        <f>Мелиораторы!AD64</f>
        <v>9</v>
      </c>
      <c r="AE37" s="11">
        <f>Мелиораторы!AE64</f>
        <v>6.3380281690140841</v>
      </c>
      <c r="AF37" s="11">
        <f>Мелиораторы!AF64</f>
        <v>0</v>
      </c>
      <c r="AG37" s="11">
        <f>Мелиораторы!AG64</f>
        <v>0</v>
      </c>
    </row>
    <row r="38" spans="1:33" ht="45" x14ac:dyDescent="0.25">
      <c r="A38" s="15">
        <v>31</v>
      </c>
      <c r="B38" s="16" t="s">
        <v>165</v>
      </c>
      <c r="C38" s="11">
        <f>Экономисты!C64</f>
        <v>267</v>
      </c>
      <c r="D38" s="11">
        <f>Экономисты!D64</f>
        <v>244</v>
      </c>
      <c r="E38" s="11">
        <f>Экономисты!E64</f>
        <v>91.385767790262179</v>
      </c>
      <c r="F38" s="11">
        <f>Экономисты!F64</f>
        <v>185</v>
      </c>
      <c r="G38" s="11">
        <f>Экономисты!G64</f>
        <v>75.819672131147541</v>
      </c>
      <c r="H38" s="11">
        <f>Экономисты!H64</f>
        <v>242</v>
      </c>
      <c r="I38" s="11">
        <f>Экономисты!I64</f>
        <v>99.180327868852459</v>
      </c>
      <c r="J38" s="11">
        <f>Экономисты!J64</f>
        <v>90.636704119850179</v>
      </c>
      <c r="K38" s="11">
        <f>Экономисты!K64</f>
        <v>170</v>
      </c>
      <c r="L38" s="11">
        <f>Экономисты!L64</f>
        <v>69.672131147540981</v>
      </c>
      <c r="M38" s="11">
        <f>Экономисты!M64</f>
        <v>72</v>
      </c>
      <c r="N38" s="11">
        <f>Экономисты!N64</f>
        <v>29.508196721311474</v>
      </c>
      <c r="O38" s="11">
        <f>Экономисты!O64</f>
        <v>2</v>
      </c>
      <c r="P38" s="11">
        <f>Экономисты!P64</f>
        <v>0.81967213114754101</v>
      </c>
      <c r="Q38" s="11">
        <f>Экономисты!Q64</f>
        <v>2</v>
      </c>
      <c r="R38" s="11">
        <f>Экономисты!R64</f>
        <v>100</v>
      </c>
      <c r="S38" s="11">
        <f>Экономисты!S64</f>
        <v>67</v>
      </c>
      <c r="T38" s="11">
        <f>Экономисты!T64</f>
        <v>27.459016393442624</v>
      </c>
      <c r="U38" s="11">
        <f>Экономисты!U64</f>
        <v>33</v>
      </c>
      <c r="V38" s="11">
        <f>Экономисты!V64</f>
        <v>13.524590163934427</v>
      </c>
      <c r="W38" s="11">
        <f>Экономисты!W64</f>
        <v>5</v>
      </c>
      <c r="X38" s="11">
        <f>Экономисты!X64</f>
        <v>2.0491803278688523</v>
      </c>
      <c r="Y38" s="11">
        <f>Экономисты!Y64</f>
        <v>32</v>
      </c>
      <c r="Z38" s="11">
        <f>Экономисты!Z64</f>
        <v>13.114754098360656</v>
      </c>
      <c r="AA38" s="11">
        <f>Экономисты!AA64</f>
        <v>5</v>
      </c>
      <c r="AB38" s="11">
        <f>Экономисты!AB64</f>
        <v>2.0491803278688523</v>
      </c>
      <c r="AC38" s="11">
        <f>Экономисты!AC64</f>
        <v>15.625</v>
      </c>
      <c r="AD38" s="11">
        <f>Экономисты!AD64</f>
        <v>16</v>
      </c>
      <c r="AE38" s="11">
        <f>Экономисты!AE64</f>
        <v>6.557377049180328</v>
      </c>
      <c r="AF38" s="11">
        <f>Экономисты!AF64</f>
        <v>4</v>
      </c>
      <c r="AG38" s="11">
        <f>Экономисты!AG64</f>
        <v>1.639344262295082</v>
      </c>
    </row>
    <row r="39" spans="1:33" ht="45" x14ac:dyDescent="0.25">
      <c r="A39" s="15">
        <v>32</v>
      </c>
      <c r="B39" s="16" t="s">
        <v>166</v>
      </c>
      <c r="C39" s="11">
        <f>Бухгалтеры!C64</f>
        <v>1972</v>
      </c>
      <c r="D39" s="11">
        <f>Бухгалтеры!D64</f>
        <v>1923</v>
      </c>
      <c r="E39" s="11">
        <f>Бухгалтеры!E64</f>
        <v>97.515212981744426</v>
      </c>
      <c r="F39" s="11">
        <f>Бухгалтеры!F64</f>
        <v>1671</v>
      </c>
      <c r="G39" s="11">
        <f>Бухгалтеры!G64</f>
        <v>86.895475819032768</v>
      </c>
      <c r="H39" s="11">
        <f>Бухгалтеры!H64</f>
        <v>1828</v>
      </c>
      <c r="I39" s="11">
        <f>Бухгалтеры!I64</f>
        <v>95.059802392095676</v>
      </c>
      <c r="J39" s="11">
        <f>Бухгалтеры!J64</f>
        <v>92.697768762677484</v>
      </c>
      <c r="K39" s="11">
        <f>Бухгалтеры!K64</f>
        <v>884</v>
      </c>
      <c r="L39" s="11">
        <f>Бухгалтеры!L64</f>
        <v>45.969838793551745</v>
      </c>
      <c r="M39" s="11">
        <f>Бухгалтеры!M64</f>
        <v>944</v>
      </c>
      <c r="N39" s="11">
        <f>Бухгалтеры!N64</f>
        <v>49.089963598543939</v>
      </c>
      <c r="O39" s="11">
        <f>Бухгалтеры!O64</f>
        <v>95</v>
      </c>
      <c r="P39" s="11">
        <f>Бухгалтеры!P64</f>
        <v>4.9401976079043157</v>
      </c>
      <c r="Q39" s="11">
        <f>Бухгалтеры!Q64</f>
        <v>31</v>
      </c>
      <c r="R39" s="11">
        <f>Бухгалтеры!R64</f>
        <v>32.631578947368425</v>
      </c>
      <c r="S39" s="11">
        <f>Бухгалтеры!S64</f>
        <v>238</v>
      </c>
      <c r="T39" s="11">
        <f>Бухгалтеры!T64</f>
        <v>12.376495059802393</v>
      </c>
      <c r="U39" s="11">
        <f>Бухгалтеры!U64</f>
        <v>350</v>
      </c>
      <c r="V39" s="11">
        <f>Бухгалтеры!V64</f>
        <v>18.200728029121166</v>
      </c>
      <c r="W39" s="11">
        <f>Бухгалтеры!W64</f>
        <v>51</v>
      </c>
      <c r="X39" s="11">
        <f>Бухгалтеры!X64</f>
        <v>2.6521060842433699</v>
      </c>
      <c r="Y39" s="11">
        <f>Бухгалтеры!Y64</f>
        <v>165</v>
      </c>
      <c r="Z39" s="11">
        <f>Бухгалтеры!Z64</f>
        <v>8.5803432137285487</v>
      </c>
      <c r="AA39" s="11">
        <f>Бухгалтеры!AA64</f>
        <v>13</v>
      </c>
      <c r="AB39" s="11">
        <f>Бухгалтеры!AB64</f>
        <v>0.67602704108164324</v>
      </c>
      <c r="AC39" s="11">
        <f>Бухгалтеры!AC64</f>
        <v>7.878787878787878</v>
      </c>
      <c r="AD39" s="11">
        <f>Бухгалтеры!AD64</f>
        <v>146</v>
      </c>
      <c r="AE39" s="11">
        <f>Бухгалтеры!AE64</f>
        <v>7.5923036921476852</v>
      </c>
      <c r="AF39" s="11">
        <f>Бухгалтеры!AF64</f>
        <v>15</v>
      </c>
      <c r="AG39" s="11">
        <f>Бухгалтеры!AG64</f>
        <v>0.78003120124804992</v>
      </c>
    </row>
    <row r="40" spans="1:33" ht="30" x14ac:dyDescent="0.25">
      <c r="A40" s="15">
        <v>33</v>
      </c>
      <c r="B40" s="16" t="s">
        <v>167</v>
      </c>
      <c r="C40" s="11">
        <f>Экологи!C64</f>
        <v>268</v>
      </c>
      <c r="D40" s="11">
        <f>Экологи!D64</f>
        <v>250</v>
      </c>
      <c r="E40" s="11">
        <f>Экологи!E64</f>
        <v>93.28358208955224</v>
      </c>
      <c r="F40" s="11">
        <f>Экологи!F64</f>
        <v>104</v>
      </c>
      <c r="G40" s="11">
        <f>Экологи!G64</f>
        <v>41.6</v>
      </c>
      <c r="H40" s="11">
        <f>Экологи!H64</f>
        <v>247</v>
      </c>
      <c r="I40" s="11">
        <f>Экологи!I64</f>
        <v>98.8</v>
      </c>
      <c r="J40" s="11">
        <f>Экологи!J64</f>
        <v>92.164179104477611</v>
      </c>
      <c r="K40" s="11">
        <f>Экологи!K64</f>
        <v>168</v>
      </c>
      <c r="L40" s="11">
        <f>Экологи!L64</f>
        <v>67.2</v>
      </c>
      <c r="M40" s="11">
        <f>Экологи!M64</f>
        <v>79</v>
      </c>
      <c r="N40" s="11">
        <f>Экологи!N64</f>
        <v>31.6</v>
      </c>
      <c r="O40" s="11">
        <f>Экологи!O64</f>
        <v>3</v>
      </c>
      <c r="P40" s="11">
        <f>Экологи!P64</f>
        <v>1.2</v>
      </c>
      <c r="Q40" s="11">
        <f>Экологи!Q64</f>
        <v>4</v>
      </c>
      <c r="R40" s="11">
        <f>Экологи!R64</f>
        <v>133.33333333333331</v>
      </c>
      <c r="S40" s="11">
        <f>Экологи!S64</f>
        <v>26</v>
      </c>
      <c r="T40" s="11">
        <f>Экологи!T64</f>
        <v>10.4</v>
      </c>
      <c r="U40" s="11">
        <f>Экологи!U64</f>
        <v>44</v>
      </c>
      <c r="V40" s="11">
        <f>Экологи!V64</f>
        <v>17.599999999999998</v>
      </c>
      <c r="W40" s="11">
        <f>Экологи!W64</f>
        <v>32</v>
      </c>
      <c r="X40" s="11">
        <f>Экологи!X64</f>
        <v>12.8</v>
      </c>
      <c r="Y40" s="11">
        <f>Экологи!Y64</f>
        <v>30</v>
      </c>
      <c r="Z40" s="11">
        <f>Экологи!Z64</f>
        <v>12</v>
      </c>
      <c r="AA40" s="11">
        <f>Экологи!AA64</f>
        <v>2</v>
      </c>
      <c r="AB40" s="11">
        <f>Экологи!AB64</f>
        <v>0.8</v>
      </c>
      <c r="AC40" s="11">
        <f>Экологи!AC64</f>
        <v>6.666666666666667</v>
      </c>
      <c r="AD40" s="11">
        <f>Экологи!AD64</f>
        <v>17</v>
      </c>
      <c r="AE40" s="11">
        <f>Экологи!AE64</f>
        <v>6.8000000000000007</v>
      </c>
      <c r="AF40" s="11">
        <f>Экологи!AF64</f>
        <v>0</v>
      </c>
      <c r="AG40" s="11">
        <f>Экологи!AG64</f>
        <v>0</v>
      </c>
    </row>
    <row r="41" spans="1:33" ht="30" x14ac:dyDescent="0.25">
      <c r="A41" s="15">
        <v>34</v>
      </c>
      <c r="B41" s="16" t="s">
        <v>168</v>
      </c>
      <c r="C41" s="11">
        <f>'Др. специал.'!C64</f>
        <v>2235</v>
      </c>
      <c r="D41" s="11">
        <f>'Др. специал.'!D64</f>
        <v>2100</v>
      </c>
      <c r="E41" s="11">
        <f>'Др. специал.'!E64</f>
        <v>93.959731543624159</v>
      </c>
      <c r="F41" s="11">
        <f>'Др. специал.'!F64</f>
        <v>1255</v>
      </c>
      <c r="G41" s="11">
        <f>'Др. специал.'!G64</f>
        <v>59.761904761904759</v>
      </c>
      <c r="H41" s="11">
        <f>'Др. специал.'!H64</f>
        <v>1738</v>
      </c>
      <c r="I41" s="11">
        <f>'Др. специал.'!I64</f>
        <v>82.761904761904759</v>
      </c>
      <c r="J41" s="11">
        <f>'Др. специал.'!J64</f>
        <v>77.762863534675617</v>
      </c>
      <c r="K41" s="11">
        <f>'Др. специал.'!K64</f>
        <v>642</v>
      </c>
      <c r="L41" s="11">
        <f>'Др. специал.'!L64</f>
        <v>30.571428571428573</v>
      </c>
      <c r="M41" s="11">
        <f>'Др. специал.'!M64</f>
        <v>1096</v>
      </c>
      <c r="N41" s="11">
        <f>'Др. специал.'!N64</f>
        <v>52.19047619047619</v>
      </c>
      <c r="O41" s="11">
        <f>'Др. специал.'!O64</f>
        <v>362</v>
      </c>
      <c r="P41" s="11">
        <f>'Др. специал.'!P64</f>
        <v>17.238095238095237</v>
      </c>
      <c r="Q41" s="11">
        <f>'Др. специал.'!Q64</f>
        <v>12</v>
      </c>
      <c r="R41" s="11">
        <f>'Др. специал.'!R64</f>
        <v>3.3149171270718232</v>
      </c>
      <c r="S41" s="11">
        <f>'Др. специал.'!S64</f>
        <v>245</v>
      </c>
      <c r="T41" s="11">
        <f>'Др. специал.'!T64</f>
        <v>11.666666666666666</v>
      </c>
      <c r="U41" s="11">
        <f>'Др. специал.'!U64</f>
        <v>227</v>
      </c>
      <c r="V41" s="11">
        <f>'Др. специал.'!V64</f>
        <v>10.809523809523808</v>
      </c>
      <c r="W41" s="11">
        <f>'Др. специал.'!W64</f>
        <v>11</v>
      </c>
      <c r="X41" s="11">
        <f>'Др. специал.'!X64</f>
        <v>0.52380952380952384</v>
      </c>
      <c r="Y41" s="11">
        <f>'Др. специал.'!Y64</f>
        <v>394</v>
      </c>
      <c r="Z41" s="11">
        <f>'Др. специал.'!Z64</f>
        <v>18.761904761904763</v>
      </c>
      <c r="AA41" s="11">
        <f>'Др. специал.'!AA64</f>
        <v>3</v>
      </c>
      <c r="AB41" s="11">
        <f>'Др. специал.'!AB64</f>
        <v>0.14285714285714285</v>
      </c>
      <c r="AC41" s="11">
        <f>'Др. специал.'!AC64</f>
        <v>0.76142131979695438</v>
      </c>
      <c r="AD41" s="11">
        <f>'Др. специал.'!AD64</f>
        <v>352</v>
      </c>
      <c r="AE41" s="11">
        <f>'Др. специал.'!AE64</f>
        <v>16.761904761904763</v>
      </c>
      <c r="AF41" s="11">
        <f>'Др. специал.'!AF64</f>
        <v>0</v>
      </c>
      <c r="AG41" s="11">
        <f>'Др. специал.'!AG64</f>
        <v>0</v>
      </c>
    </row>
    <row r="42" spans="1:33" ht="28.5" x14ac:dyDescent="0.25">
      <c r="A42" s="17"/>
      <c r="B42" s="18" t="s">
        <v>180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17"/>
      <c r="B43" s="19" t="s">
        <v>181</v>
      </c>
      <c r="C43" s="11">
        <f>Агрослужба!C64</f>
        <v>1381</v>
      </c>
      <c r="D43" s="11">
        <f>Агрослужба!D64</f>
        <v>1269</v>
      </c>
      <c r="E43" s="11">
        <f>Агрослужба!E64</f>
        <v>91.88993482983345</v>
      </c>
      <c r="F43" s="11">
        <f>Агрослужба!F64</f>
        <v>211</v>
      </c>
      <c r="G43" s="11">
        <f>Агрослужба!G64</f>
        <v>16.627265563435774</v>
      </c>
      <c r="H43" s="11">
        <f>Агрослужба!H64</f>
        <v>1255</v>
      </c>
      <c r="I43" s="11">
        <f>Агрослужба!I64</f>
        <v>98.896769109535072</v>
      </c>
      <c r="J43" s="11">
        <f>Агрослужба!J64</f>
        <v>90.876176683562633</v>
      </c>
      <c r="K43" s="11">
        <f>Агрослужба!K64</f>
        <v>930</v>
      </c>
      <c r="L43" s="11">
        <f>Агрослужба!L64</f>
        <v>73.286052009456256</v>
      </c>
      <c r="M43" s="11">
        <f>Агрослужба!M64</f>
        <v>325</v>
      </c>
      <c r="N43" s="11">
        <f>Агрослужба!N64</f>
        <v>25.610717100078801</v>
      </c>
      <c r="O43" s="11">
        <f>Агрослужба!O64</f>
        <v>14</v>
      </c>
      <c r="P43" s="11">
        <f>Агрослужба!P64</f>
        <v>1.1032308904649331</v>
      </c>
      <c r="Q43" s="11">
        <f>Агрослужба!Q64</f>
        <v>12</v>
      </c>
      <c r="R43" s="11">
        <f>Агрослужба!R64</f>
        <v>85.714285714285708</v>
      </c>
      <c r="S43" s="11">
        <f>Агрослужба!S64</f>
        <v>166</v>
      </c>
      <c r="T43" s="11">
        <f>Агрослужба!T64</f>
        <v>13.081166272655635</v>
      </c>
      <c r="U43" s="11">
        <f>Агрослужба!U64</f>
        <v>211</v>
      </c>
      <c r="V43" s="11">
        <f>Агрослужба!V64</f>
        <v>16.627265563435774</v>
      </c>
      <c r="W43" s="11">
        <f>Агрослужба!W64</f>
        <v>24</v>
      </c>
      <c r="X43" s="11">
        <f>Агрослужба!X64</f>
        <v>1.8912529550827424</v>
      </c>
      <c r="Y43" s="11">
        <f>Агрослужба!Y64</f>
        <v>144</v>
      </c>
      <c r="Z43" s="11">
        <f>Агрослужба!Z64</f>
        <v>11.347517730496454</v>
      </c>
      <c r="AA43" s="11">
        <f>Агрослужба!AA64</f>
        <v>13</v>
      </c>
      <c r="AB43" s="11">
        <f>Агрослужба!AB64</f>
        <v>1.024428684003152</v>
      </c>
      <c r="AC43" s="11">
        <f>Агрослужба!AC64</f>
        <v>9.0277777777777768</v>
      </c>
      <c r="AD43" s="11">
        <f>Агрослужба!AD64</f>
        <v>125</v>
      </c>
      <c r="AE43" s="11">
        <f>Агрослужба!AE64</f>
        <v>9.8502758077226158</v>
      </c>
      <c r="AF43" s="11">
        <f>Агрослужба!AF64</f>
        <v>4</v>
      </c>
      <c r="AG43" s="11">
        <f>Агрослужба!AG64</f>
        <v>0.31520882584712373</v>
      </c>
    </row>
    <row r="44" spans="1:33" x14ac:dyDescent="0.25">
      <c r="A44" s="17"/>
      <c r="B44" s="19" t="s">
        <v>182</v>
      </c>
      <c r="C44" s="11">
        <f>Зоот.служба!C64</f>
        <v>388</v>
      </c>
      <c r="D44" s="11">
        <f>Зоот.служба!D64</f>
        <v>340</v>
      </c>
      <c r="E44" s="11">
        <f>Зоот.служба!E64</f>
        <v>87.628865979381445</v>
      </c>
      <c r="F44" s="11">
        <f>Зоот.служба!F64</f>
        <v>115</v>
      </c>
      <c r="G44" s="11">
        <f>Зоот.служба!G64</f>
        <v>33.82352941176471</v>
      </c>
      <c r="H44" s="11">
        <f>Зоот.служба!H64</f>
        <v>311</v>
      </c>
      <c r="I44" s="11">
        <f>Зоот.служба!I64</f>
        <v>91.470588235294116</v>
      </c>
      <c r="J44" s="11">
        <f>Зоот.служба!J64</f>
        <v>80.154639175257742</v>
      </c>
      <c r="K44" s="11">
        <f>Зоот.служба!K64</f>
        <v>211</v>
      </c>
      <c r="L44" s="11">
        <f>Зоот.служба!L64</f>
        <v>62.058823529411768</v>
      </c>
      <c r="M44" s="11">
        <f>Зоот.служба!M64</f>
        <v>100</v>
      </c>
      <c r="N44" s="11">
        <f>Зоот.служба!N64</f>
        <v>29.411764705882355</v>
      </c>
      <c r="O44" s="11">
        <f>Зоот.служба!O64</f>
        <v>29</v>
      </c>
      <c r="P44" s="11">
        <f>Зоот.служба!P64</f>
        <v>8.5294117647058822</v>
      </c>
      <c r="Q44" s="11">
        <f>Зоот.служба!Q64</f>
        <v>0</v>
      </c>
      <c r="R44" s="11">
        <f>Зоот.служба!R64</f>
        <v>0</v>
      </c>
      <c r="S44" s="11">
        <f>Зоот.служба!S64</f>
        <v>25</v>
      </c>
      <c r="T44" s="11">
        <f>Зоот.служба!T64</f>
        <v>7.3529411764705888</v>
      </c>
      <c r="U44" s="11">
        <f>Зоот.служба!U64</f>
        <v>93</v>
      </c>
      <c r="V44" s="11">
        <f>Зоот.служба!V64</f>
        <v>27.352941176470591</v>
      </c>
      <c r="W44" s="11">
        <f>Зоот.служба!W64</f>
        <v>13</v>
      </c>
      <c r="X44" s="11">
        <f>Зоот.служба!X64</f>
        <v>3.8235294117647061</v>
      </c>
      <c r="Y44" s="11">
        <f>Зоот.служба!Y64</f>
        <v>19</v>
      </c>
      <c r="Z44" s="11">
        <f>Зоот.служба!Z64</f>
        <v>5.5882352941176476</v>
      </c>
      <c r="AA44" s="11">
        <f>Зоот.служба!AA64</f>
        <v>1</v>
      </c>
      <c r="AB44" s="11">
        <f>Зоот.служба!AB64</f>
        <v>0.29411764705882354</v>
      </c>
      <c r="AC44" s="11">
        <f>Зоот.служба!AC64</f>
        <v>5.2631578947368416</v>
      </c>
      <c r="AD44" s="11">
        <f>Зоот.служба!AD64</f>
        <v>39</v>
      </c>
      <c r="AE44" s="11">
        <f>Зоот.служба!AE64</f>
        <v>11.470588235294118</v>
      </c>
      <c r="AF44" s="11">
        <f>Зоот.служба!AF64</f>
        <v>0</v>
      </c>
      <c r="AG44" s="11">
        <f>Зоот.служба!AG64</f>
        <v>0</v>
      </c>
    </row>
    <row r="45" spans="1:33" x14ac:dyDescent="0.25">
      <c r="A45" s="17"/>
      <c r="B45" s="19" t="s">
        <v>183</v>
      </c>
      <c r="C45" s="11">
        <f>Ветслужба!C64</f>
        <v>488</v>
      </c>
      <c r="D45" s="11">
        <f>Ветслужба!D64</f>
        <v>456</v>
      </c>
      <c r="E45" s="11">
        <f>Ветслужба!E64</f>
        <v>93.442622950819683</v>
      </c>
      <c r="F45" s="11">
        <f>Ветслужба!F64</f>
        <v>110</v>
      </c>
      <c r="G45" s="11">
        <f>Ветслужба!G64</f>
        <v>24.12280701754386</v>
      </c>
      <c r="H45" s="11">
        <f>Ветслужба!H64</f>
        <v>445</v>
      </c>
      <c r="I45" s="11">
        <f>Ветслужба!I64</f>
        <v>97.587719298245617</v>
      </c>
      <c r="J45" s="11">
        <f>Ветслужба!J64</f>
        <v>91.188524590163937</v>
      </c>
      <c r="K45" s="11">
        <f>Ветслужба!K64</f>
        <v>274</v>
      </c>
      <c r="L45" s="11">
        <f>Ветслужба!L64</f>
        <v>60.087719298245609</v>
      </c>
      <c r="M45" s="11">
        <f>Ветслужба!M64</f>
        <v>171</v>
      </c>
      <c r="N45" s="11">
        <f>Ветслужба!N64</f>
        <v>37.5</v>
      </c>
      <c r="O45" s="11">
        <f>Ветслужба!O64</f>
        <v>11</v>
      </c>
      <c r="P45" s="11">
        <f>Ветслужба!P64</f>
        <v>2.4122807017543857</v>
      </c>
      <c r="Q45" s="11">
        <f>Ветслужба!Q64</f>
        <v>4</v>
      </c>
      <c r="R45" s="11">
        <f>Ветслужба!R64</f>
        <v>36.363636363636367</v>
      </c>
      <c r="S45" s="11">
        <f>Ветслужба!S64</f>
        <v>57</v>
      </c>
      <c r="T45" s="11">
        <f>Ветслужба!T64</f>
        <v>12.5</v>
      </c>
      <c r="U45" s="11">
        <f>Ветслужба!U64</f>
        <v>75</v>
      </c>
      <c r="V45" s="11">
        <f>Ветслужба!V64</f>
        <v>16.447368421052634</v>
      </c>
      <c r="W45" s="11">
        <f>Ветслужба!W64</f>
        <v>8</v>
      </c>
      <c r="X45" s="11">
        <f>Ветслужба!X64</f>
        <v>1.7543859649122806</v>
      </c>
      <c r="Y45" s="11">
        <f>Ветслужба!Y64</f>
        <v>30</v>
      </c>
      <c r="Z45" s="11">
        <f>Ветслужба!Z64</f>
        <v>6.5789473684210522</v>
      </c>
      <c r="AA45" s="11">
        <f>Ветслужба!AA64</f>
        <v>0</v>
      </c>
      <c r="AB45" s="11">
        <f>Ветслужба!AB64</f>
        <v>0</v>
      </c>
      <c r="AC45" s="11">
        <f>Ветслужба!AC64</f>
        <v>0</v>
      </c>
      <c r="AD45" s="11">
        <f>Ветслужба!AD64</f>
        <v>54</v>
      </c>
      <c r="AE45" s="11">
        <f>Ветслужба!AE64</f>
        <v>11.842105263157894</v>
      </c>
      <c r="AF45" s="11">
        <f>Ветслужба!AF64</f>
        <v>0</v>
      </c>
      <c r="AG45" s="11">
        <f>Ветслужба!AG64</f>
        <v>0</v>
      </c>
    </row>
    <row r="46" spans="1:33" x14ac:dyDescent="0.25">
      <c r="A46" s="17"/>
      <c r="B46" s="19" t="s">
        <v>184</v>
      </c>
      <c r="C46" s="11">
        <f>'Инж-техн. служба'!C64</f>
        <v>1254</v>
      </c>
      <c r="D46" s="11">
        <f>'Инж-техн. служба'!D64</f>
        <v>1198</v>
      </c>
      <c r="E46" s="11">
        <f>'Инж-техн. служба'!E64</f>
        <v>95.534290271132377</v>
      </c>
      <c r="F46" s="11">
        <f>'Инж-техн. служба'!F64</f>
        <v>79</v>
      </c>
      <c r="G46" s="11">
        <f>'Инж-техн. служба'!G64</f>
        <v>6.5943238731218701</v>
      </c>
      <c r="H46" s="11">
        <f>'Инж-техн. служба'!H64</f>
        <v>1123</v>
      </c>
      <c r="I46" s="11">
        <f>'Инж-техн. служба'!I64</f>
        <v>93.73956594323873</v>
      </c>
      <c r="J46" s="11">
        <f>'Инж-техн. служба'!J64</f>
        <v>89.553429027113239</v>
      </c>
      <c r="K46" s="11">
        <f>'Инж-техн. служба'!K64</f>
        <v>679</v>
      </c>
      <c r="L46" s="11">
        <f>'Инж-техн. служба'!L64</f>
        <v>56.677796327212015</v>
      </c>
      <c r="M46" s="11">
        <f>'Инж-техн. служба'!M64</f>
        <v>444</v>
      </c>
      <c r="N46" s="11">
        <f>'Инж-техн. служба'!N64</f>
        <v>37.061769616026716</v>
      </c>
      <c r="O46" s="11">
        <f>'Инж-техн. служба'!O64</f>
        <v>75</v>
      </c>
      <c r="P46" s="11">
        <f>'Инж-техн. служба'!P64</f>
        <v>6.2604340567612686</v>
      </c>
      <c r="Q46" s="11">
        <f>'Инж-техн. служба'!Q64</f>
        <v>11</v>
      </c>
      <c r="R46" s="11">
        <f>'Инж-техн. служба'!R64</f>
        <v>14.666666666666666</v>
      </c>
      <c r="S46" s="11">
        <f>'Инж-техн. служба'!S64</f>
        <v>120</v>
      </c>
      <c r="T46" s="11">
        <f>'Инж-техн. служба'!T64</f>
        <v>10.016694490818031</v>
      </c>
      <c r="U46" s="11">
        <f>'Инж-техн. служба'!U64</f>
        <v>173</v>
      </c>
      <c r="V46" s="11">
        <f>'Инж-техн. служба'!V64</f>
        <v>14.440734557595993</v>
      </c>
      <c r="W46" s="11">
        <f>'Инж-техн. служба'!W64</f>
        <v>49</v>
      </c>
      <c r="X46" s="11">
        <f>'Инж-техн. служба'!X64</f>
        <v>4.0901502504173628</v>
      </c>
      <c r="Y46" s="11">
        <f>'Инж-техн. служба'!Y64</f>
        <v>99</v>
      </c>
      <c r="Z46" s="11">
        <f>'Инж-техн. служба'!Z64</f>
        <v>8.2637729549248746</v>
      </c>
      <c r="AA46" s="11">
        <f>'Инж-техн. служба'!AA64</f>
        <v>10</v>
      </c>
      <c r="AB46" s="11">
        <f>'Инж-техн. служба'!AB64</f>
        <v>0.8347245409015025</v>
      </c>
      <c r="AC46" s="11">
        <f>'Инж-техн. служба'!AC64</f>
        <v>10.1010101010101</v>
      </c>
      <c r="AD46" s="11">
        <f>'Инж-техн. служба'!AD64</f>
        <v>113</v>
      </c>
      <c r="AE46" s="11">
        <f>'Инж-техн. служба'!AE64</f>
        <v>9.4323873121869788</v>
      </c>
      <c r="AF46" s="11">
        <f>'Инж-техн. служба'!AF64</f>
        <v>2</v>
      </c>
      <c r="AG46" s="11">
        <f>'Инж-техн. служба'!AG64</f>
        <v>0.1669449081803005</v>
      </c>
    </row>
    <row r="47" spans="1:33" x14ac:dyDescent="0.25">
      <c r="A47" s="17"/>
      <c r="B47" s="19" t="s">
        <v>185</v>
      </c>
      <c r="C47" s="11">
        <f>'Служба энергоснаб.'!C64</f>
        <v>95</v>
      </c>
      <c r="D47" s="11">
        <f>'Служба энергоснаб.'!D64</f>
        <v>93</v>
      </c>
      <c r="E47" s="11">
        <f>'Служба энергоснаб.'!E64</f>
        <v>97.894736842105274</v>
      </c>
      <c r="F47" s="11">
        <f>'Служба энергоснаб.'!F64</f>
        <v>1</v>
      </c>
      <c r="G47" s="11">
        <f>'Служба энергоснаб.'!G64</f>
        <v>1.0752688172043012</v>
      </c>
      <c r="H47" s="11">
        <f>'Служба энергоснаб.'!H64</f>
        <v>85</v>
      </c>
      <c r="I47" s="11">
        <f>'Служба энергоснаб.'!I64</f>
        <v>91.397849462365585</v>
      </c>
      <c r="J47" s="11">
        <f>'Служба энергоснаб.'!J64</f>
        <v>89.473684210526315</v>
      </c>
      <c r="K47" s="11">
        <f>'Служба энергоснаб.'!K64</f>
        <v>28</v>
      </c>
      <c r="L47" s="11">
        <f>'Служба энергоснаб.'!L64</f>
        <v>30.107526881720432</v>
      </c>
      <c r="M47" s="11">
        <f>'Служба энергоснаб.'!M64</f>
        <v>57</v>
      </c>
      <c r="N47" s="11">
        <f>'Служба энергоснаб.'!N64</f>
        <v>61.29032258064516</v>
      </c>
      <c r="O47" s="11">
        <f>'Служба энергоснаб.'!O64</f>
        <v>8</v>
      </c>
      <c r="P47" s="11">
        <f>'Служба энергоснаб.'!P64</f>
        <v>8.6021505376344098</v>
      </c>
      <c r="Q47" s="11">
        <f>'Служба энергоснаб.'!Q64</f>
        <v>4</v>
      </c>
      <c r="R47" s="11">
        <f>'Служба энергоснаб.'!R64</f>
        <v>50</v>
      </c>
      <c r="S47" s="11">
        <f>'Служба энергоснаб.'!S64</f>
        <v>10</v>
      </c>
      <c r="T47" s="11">
        <f>'Служба энергоснаб.'!T64</f>
        <v>10.75268817204301</v>
      </c>
      <c r="U47" s="11">
        <f>'Служба энергоснаб.'!U64</f>
        <v>51</v>
      </c>
      <c r="V47" s="11">
        <f>'Служба энергоснаб.'!V64</f>
        <v>54.838709677419352</v>
      </c>
      <c r="W47" s="11">
        <f>'Служба энергоснаб.'!W64</f>
        <v>0</v>
      </c>
      <c r="X47" s="11">
        <f>'Служба энергоснаб.'!X64</f>
        <v>0</v>
      </c>
      <c r="Y47" s="11">
        <f>'Служба энергоснаб.'!Y64</f>
        <v>3</v>
      </c>
      <c r="Z47" s="11">
        <f>'Служба энергоснаб.'!Z64</f>
        <v>3.225806451612903</v>
      </c>
      <c r="AA47" s="11">
        <f>'Служба энергоснаб.'!AA64</f>
        <v>0</v>
      </c>
      <c r="AB47" s="11">
        <f>'Служба энергоснаб.'!AB64</f>
        <v>0</v>
      </c>
      <c r="AC47" s="11">
        <f>'Служба энергоснаб.'!AC64</f>
        <v>0</v>
      </c>
      <c r="AD47" s="11">
        <f>'Служба энергоснаб.'!AD64</f>
        <v>7</v>
      </c>
      <c r="AE47" s="11">
        <f>'Служба энергоснаб.'!AE64</f>
        <v>7.5268817204301079</v>
      </c>
      <c r="AF47" s="11">
        <f>'Служба энергоснаб.'!AF64</f>
        <v>0</v>
      </c>
      <c r="AG47" s="11">
        <f>'Служба энергоснаб.'!AG64</f>
        <v>0</v>
      </c>
    </row>
    <row r="48" spans="1:33" x14ac:dyDescent="0.25">
      <c r="A48" s="17"/>
      <c r="B48" s="19" t="s">
        <v>186</v>
      </c>
      <c r="C48" s="11">
        <f>'Мелиорационная служба'!C64</f>
        <v>170</v>
      </c>
      <c r="D48" s="11">
        <f>'Мелиорационная служба'!D64</f>
        <v>169</v>
      </c>
      <c r="E48" s="11">
        <f>'Мелиорационная служба'!E64</f>
        <v>99.411764705882348</v>
      </c>
      <c r="F48" s="11">
        <f>'Мелиорационная служба'!F64</f>
        <v>4</v>
      </c>
      <c r="G48" s="11">
        <f>'Мелиорационная служба'!G64</f>
        <v>2.3668639053254439</v>
      </c>
      <c r="H48" s="11">
        <f>'Мелиорационная служба'!H64</f>
        <v>148</v>
      </c>
      <c r="I48" s="11">
        <f>'Мелиорационная служба'!I64</f>
        <v>87.57396449704143</v>
      </c>
      <c r="J48" s="11">
        <f>'Мелиорационная служба'!J64</f>
        <v>87.058823529411768</v>
      </c>
      <c r="K48" s="11">
        <f>'Мелиорационная служба'!K64</f>
        <v>86</v>
      </c>
      <c r="L48" s="11">
        <f>'Мелиорационная служба'!L64</f>
        <v>50.887573964497044</v>
      </c>
      <c r="M48" s="11">
        <f>'Мелиорационная служба'!M64</f>
        <v>62</v>
      </c>
      <c r="N48" s="11">
        <f>'Мелиорационная служба'!N64</f>
        <v>36.68639053254438</v>
      </c>
      <c r="O48" s="11">
        <f>'Мелиорационная служба'!O64</f>
        <v>21</v>
      </c>
      <c r="P48" s="11">
        <f>'Мелиорационная служба'!P64</f>
        <v>12.42603550295858</v>
      </c>
      <c r="Q48" s="11">
        <f>'Мелиорационная служба'!Q64</f>
        <v>0</v>
      </c>
      <c r="R48" s="11">
        <f>'Мелиорационная служба'!R64</f>
        <v>0</v>
      </c>
      <c r="S48" s="11">
        <f>'Мелиорационная служба'!S64</f>
        <v>23</v>
      </c>
      <c r="T48" s="11">
        <f>'Мелиорационная служба'!T64</f>
        <v>13.609467455621301</v>
      </c>
      <c r="U48" s="11">
        <f>'Мелиорационная служба'!U64</f>
        <v>23</v>
      </c>
      <c r="V48" s="11">
        <f>'Мелиорационная служба'!V64</f>
        <v>13.609467455621301</v>
      </c>
      <c r="W48" s="11">
        <f>'Мелиорационная служба'!W64</f>
        <v>8</v>
      </c>
      <c r="X48" s="11">
        <f>'Мелиорационная служба'!X64</f>
        <v>4.7337278106508878</v>
      </c>
      <c r="Y48" s="11">
        <f>'Мелиорационная служба'!Y64</f>
        <v>16</v>
      </c>
      <c r="Z48" s="11">
        <f>'Мелиорационная служба'!Z64</f>
        <v>9.4674556213017755</v>
      </c>
      <c r="AA48" s="11">
        <f>'Мелиорационная служба'!AA64</f>
        <v>0</v>
      </c>
      <c r="AB48" s="11">
        <f>'Мелиорационная служба'!AB64</f>
        <v>0</v>
      </c>
      <c r="AC48" s="11">
        <f>'Мелиорационная служба'!AC64</f>
        <v>0</v>
      </c>
      <c r="AD48" s="11">
        <f>'Мелиорационная служба'!AD64</f>
        <v>9</v>
      </c>
      <c r="AE48" s="11">
        <f>'Мелиорационная служба'!AE64</f>
        <v>5.3254437869822491</v>
      </c>
      <c r="AF48" s="11">
        <f>'Мелиорационная служба'!AF64</f>
        <v>0</v>
      </c>
      <c r="AG48" s="11">
        <f>'Мелиорационная служба'!AG64</f>
        <v>0</v>
      </c>
    </row>
    <row r="49" spans="1:33" x14ac:dyDescent="0.25">
      <c r="A49" s="17"/>
      <c r="B49" s="19" t="s">
        <v>187</v>
      </c>
      <c r="C49" s="11">
        <f>Эконом.служба!C64</f>
        <v>535</v>
      </c>
      <c r="D49" s="11">
        <f>Эконом.служба!D64</f>
        <v>474</v>
      </c>
      <c r="E49" s="11">
        <f>Эконом.служба!E64</f>
        <v>88.598130841121488</v>
      </c>
      <c r="F49" s="11">
        <f>Эконом.служба!F64</f>
        <v>354</v>
      </c>
      <c r="G49" s="11">
        <f>Эконом.служба!G64</f>
        <v>74.683544303797461</v>
      </c>
      <c r="H49" s="11">
        <f>Эконом.служба!H64</f>
        <v>470</v>
      </c>
      <c r="I49" s="11">
        <f>Эконом.служба!I64</f>
        <v>99.156118143459921</v>
      </c>
      <c r="J49" s="11">
        <f>Эконом.служба!J64</f>
        <v>87.850467289719631</v>
      </c>
      <c r="K49" s="11">
        <f>Эконом.служба!K64</f>
        <v>371</v>
      </c>
      <c r="L49" s="11">
        <f>Эконом.служба!L64</f>
        <v>78.270042194092824</v>
      </c>
      <c r="M49" s="11">
        <f>Эконом.служба!M64</f>
        <v>99</v>
      </c>
      <c r="N49" s="11">
        <f>Эконом.служба!N64</f>
        <v>20.88607594936709</v>
      </c>
      <c r="O49" s="11">
        <f>Эконом.служба!O64</f>
        <v>4</v>
      </c>
      <c r="P49" s="11">
        <f>Эконом.служба!P64</f>
        <v>0.8438818565400843</v>
      </c>
      <c r="Q49" s="11">
        <f>Эконом.служба!Q64</f>
        <v>3</v>
      </c>
      <c r="R49" s="11">
        <f>Эконом.служба!R64</f>
        <v>75</v>
      </c>
      <c r="S49" s="11">
        <f>Эконом.служба!S64</f>
        <v>88</v>
      </c>
      <c r="T49" s="11">
        <f>Эконом.служба!T64</f>
        <v>18.565400843881857</v>
      </c>
      <c r="U49" s="11">
        <f>Эконом.служба!U64</f>
        <v>76</v>
      </c>
      <c r="V49" s="11">
        <f>Эконом.служба!V64</f>
        <v>16.033755274261605</v>
      </c>
      <c r="W49" s="11">
        <f>Эконом.служба!W64</f>
        <v>8</v>
      </c>
      <c r="X49" s="11">
        <f>Эконом.служба!X64</f>
        <v>1.6877637130801686</v>
      </c>
      <c r="Y49" s="11">
        <f>Эконом.служба!Y64</f>
        <v>54</v>
      </c>
      <c r="Z49" s="11">
        <f>Эконом.служба!Z64</f>
        <v>11.39240506329114</v>
      </c>
      <c r="AA49" s="11">
        <f>Эконом.служба!AA64</f>
        <v>8</v>
      </c>
      <c r="AB49" s="11">
        <f>Эконом.служба!AB64</f>
        <v>1.6877637130801686</v>
      </c>
      <c r="AC49" s="11">
        <f>Эконом.служба!AC64</f>
        <v>14.814814814814813</v>
      </c>
      <c r="AD49" s="11">
        <f>Эконом.служба!AD64</f>
        <v>35</v>
      </c>
      <c r="AE49" s="11">
        <f>Эконом.служба!AE64</f>
        <v>7.3839662447257384</v>
      </c>
      <c r="AF49" s="11">
        <f>Эконом.служба!AF64</f>
        <v>5</v>
      </c>
      <c r="AG49" s="11">
        <f>Эконом.служба!AG64</f>
        <v>1.0548523206751055</v>
      </c>
    </row>
    <row r="50" spans="1:33" x14ac:dyDescent="0.25">
      <c r="A50" s="17"/>
      <c r="B50" s="19" t="s">
        <v>188</v>
      </c>
      <c r="C50" s="11">
        <f>Бухгалт.служба!C64</f>
        <v>2816</v>
      </c>
      <c r="D50" s="11">
        <f>Бухгалт.служба!D64</f>
        <v>2750</v>
      </c>
      <c r="E50" s="11">
        <f>Бухгалт.служба!E64</f>
        <v>97.65625</v>
      </c>
      <c r="F50" s="11">
        <f>Бухгалт.служба!F64</f>
        <v>2205</v>
      </c>
      <c r="G50" s="11">
        <f>Бухгалт.служба!G64</f>
        <v>80.181818181818173</v>
      </c>
      <c r="H50" s="11">
        <f>Бухгалт.служба!H64</f>
        <v>2642</v>
      </c>
      <c r="I50" s="11">
        <f>Бухгалт.служба!I64</f>
        <v>96.072727272727278</v>
      </c>
      <c r="J50" s="11">
        <f>Бухгалт.служба!J64</f>
        <v>93.821022727272734</v>
      </c>
      <c r="K50" s="11">
        <f>Бухгалт.служба!K64</f>
        <v>1470</v>
      </c>
      <c r="L50" s="11">
        <f>Бухгалт.служба!L64</f>
        <v>53.454545454545453</v>
      </c>
      <c r="M50" s="11">
        <f>Бухгалт.служба!M64</f>
        <v>1172</v>
      </c>
      <c r="N50" s="11">
        <f>Бухгалт.служба!N64</f>
        <v>42.618181818181817</v>
      </c>
      <c r="O50" s="11">
        <f>Бухгалт.служба!O64</f>
        <v>108</v>
      </c>
      <c r="P50" s="11">
        <f>Бухгалт.служба!P64</f>
        <v>3.9272727272727272</v>
      </c>
      <c r="Q50" s="11">
        <f>Бухгалт.служба!Q64</f>
        <v>32</v>
      </c>
      <c r="R50" s="11">
        <f>Бухгалт.служба!R64</f>
        <v>29.629629629629626</v>
      </c>
      <c r="S50" s="11">
        <f>Бухгалт.служба!S64</f>
        <v>304</v>
      </c>
      <c r="T50" s="11">
        <f>Бухгалт.служба!T64</f>
        <v>11.054545454545455</v>
      </c>
      <c r="U50" s="11">
        <f>Бухгалт.служба!U64</f>
        <v>629</v>
      </c>
      <c r="V50" s="11">
        <f>Бухгалт.служба!V64</f>
        <v>22.872727272727271</v>
      </c>
      <c r="W50" s="11">
        <f>Бухгалт.служба!W64</f>
        <v>67</v>
      </c>
      <c r="X50" s="11">
        <f>Бухгалт.служба!X64</f>
        <v>2.4363636363636365</v>
      </c>
      <c r="Y50" s="11">
        <f>Бухгалт.служба!Y64</f>
        <v>203</v>
      </c>
      <c r="Z50" s="11">
        <f>Бухгалт.служба!Z64</f>
        <v>7.3818181818181827</v>
      </c>
      <c r="AA50" s="11">
        <f>Бухгалт.служба!AA64</f>
        <v>13</v>
      </c>
      <c r="AB50" s="11">
        <f>Бухгалт.служба!AB64</f>
        <v>0.47272727272727277</v>
      </c>
      <c r="AC50" s="11">
        <f>Бухгалт.служба!AC64</f>
        <v>6.403940886699508</v>
      </c>
      <c r="AD50" s="11">
        <f>Бухгалт.служба!AD64</f>
        <v>181</v>
      </c>
      <c r="AE50" s="11">
        <f>Бухгалт.служба!AE64</f>
        <v>6.581818181818182</v>
      </c>
      <c r="AF50" s="11">
        <f>Бухгалт.служба!AF64</f>
        <v>15</v>
      </c>
      <c r="AG50" s="11">
        <f>Бухгалт.служба!AG64</f>
        <v>0.54545454545454553</v>
      </c>
    </row>
  </sheetData>
  <mergeCells count="50">
    <mergeCell ref="K3:L4"/>
    <mergeCell ref="M3:N4"/>
    <mergeCell ref="K5:K6"/>
    <mergeCell ref="L5:L6"/>
    <mergeCell ref="M5:M6"/>
    <mergeCell ref="N5:N6"/>
    <mergeCell ref="AC3:AC6"/>
    <mergeCell ref="W5:W6"/>
    <mergeCell ref="AA3:AA6"/>
    <mergeCell ref="W2:X4"/>
    <mergeCell ref="Y2:AC2"/>
    <mergeCell ref="Y5:Y6"/>
    <mergeCell ref="AG5:AG6"/>
    <mergeCell ref="AD3:AE3"/>
    <mergeCell ref="AF3:AG4"/>
    <mergeCell ref="AF5:AF6"/>
    <mergeCell ref="AD4:AD6"/>
    <mergeCell ref="AE4:AE6"/>
    <mergeCell ref="A1:AG1"/>
    <mergeCell ref="A2:A6"/>
    <mergeCell ref="B2:B6"/>
    <mergeCell ref="C2:C6"/>
    <mergeCell ref="D2:D6"/>
    <mergeCell ref="E2:E6"/>
    <mergeCell ref="H2:N2"/>
    <mergeCell ref="O2:R2"/>
    <mergeCell ref="S2:V2"/>
    <mergeCell ref="AD2:AG2"/>
    <mergeCell ref="O3:R3"/>
    <mergeCell ref="S3:T4"/>
    <mergeCell ref="U3:V4"/>
    <mergeCell ref="AB3:AB6"/>
    <mergeCell ref="Z5:Z6"/>
    <mergeCell ref="O4:O6"/>
    <mergeCell ref="F2:G4"/>
    <mergeCell ref="F5:F6"/>
    <mergeCell ref="G5:G6"/>
    <mergeCell ref="Y3:Z4"/>
    <mergeCell ref="X5:X6"/>
    <mergeCell ref="H3:H6"/>
    <mergeCell ref="I3:I6"/>
    <mergeCell ref="J3:J6"/>
    <mergeCell ref="U5:U6"/>
    <mergeCell ref="P4:P6"/>
    <mergeCell ref="Q5:Q6"/>
    <mergeCell ref="R5:R6"/>
    <mergeCell ref="Q4:R4"/>
    <mergeCell ref="S5:S6"/>
    <mergeCell ref="V5:V6"/>
    <mergeCell ref="T5:T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40" firstPageNumber="22" fitToHeight="2" orientation="landscape" horizontalDpi="300" verticalDpi="0" r:id="rId1"/>
  <headerFooter scaleWithDoc="0">
    <oddHeader>&amp;R&amp;P</oddHead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0"/>
  <sheetViews>
    <sheetView zoomScale="80" zoomScaleNormal="80" workbookViewId="0">
      <selection activeCell="E21" sqref="E21"/>
    </sheetView>
  </sheetViews>
  <sheetFormatPr defaultRowHeight="15" x14ac:dyDescent="0.25"/>
  <cols>
    <col min="1" max="1" width="6" customWidth="1"/>
    <col min="2" max="2" width="35.140625" customWidth="1"/>
  </cols>
  <sheetData>
    <row r="1" spans="1:35" ht="37.9" customHeight="1" thickBot="1" x14ac:dyDescent="0.3">
      <c r="A1" s="182" t="s">
        <v>250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2">
        <v>1</v>
      </c>
      <c r="B8" s="13" t="s">
        <v>141</v>
      </c>
      <c r="C8" s="66">
        <f>'Рук. и спец.'!C72</f>
        <v>17411.3</v>
      </c>
      <c r="D8" s="66">
        <f>'Рук. и спец.'!D72</f>
        <v>16235</v>
      </c>
      <c r="E8" s="86">
        <f>'Рук. и спец.'!E72</f>
        <v>93.244042661949422</v>
      </c>
      <c r="F8" s="66">
        <f>'Рук. и спец.'!F72</f>
        <v>8787</v>
      </c>
      <c r="G8" s="86">
        <f>'Рук. и спец.'!G72</f>
        <v>54.123806590699111</v>
      </c>
      <c r="H8" s="66">
        <f>'Рук. и спец.'!H72</f>
        <v>14138</v>
      </c>
      <c r="I8" s="86">
        <f>'Рук. и спец.'!I72</f>
        <v>87.083461656914068</v>
      </c>
      <c r="J8" s="86">
        <f>'Рук. и спец.'!J72</f>
        <v>81.200140138875327</v>
      </c>
      <c r="K8" s="66">
        <f>'Рук. и спец.'!K72</f>
        <v>8229</v>
      </c>
      <c r="L8" s="86">
        <f>'Рук. и спец.'!L72</f>
        <v>50.686787804126887</v>
      </c>
      <c r="M8" s="66">
        <f>'Рук. и спец.'!M72</f>
        <v>5909</v>
      </c>
      <c r="N8" s="86">
        <f>'Рук. и спец.'!N72</f>
        <v>36.396673852787188</v>
      </c>
      <c r="O8" s="66">
        <f>'Рук. и спец.'!O72</f>
        <v>2097</v>
      </c>
      <c r="P8" s="86">
        <f>'Рук. и спец.'!P72</f>
        <v>12.916538343085925</v>
      </c>
      <c r="Q8" s="66">
        <f>'Рук. и спец.'!Q72</f>
        <v>180</v>
      </c>
      <c r="R8" s="86">
        <f>'Рук. и спец.'!R72</f>
        <v>8.5836909871244629</v>
      </c>
      <c r="S8" s="66">
        <f>'Рук. и спец.'!S72</f>
        <v>1393</v>
      </c>
      <c r="T8" s="86">
        <f>'Рук. и спец.'!T72</f>
        <v>8.5802279026793968</v>
      </c>
      <c r="U8" s="66">
        <f>'Рук. и спец.'!U72</f>
        <v>1813</v>
      </c>
      <c r="V8" s="86">
        <f>'Рук. и спец.'!V72</f>
        <v>11.167231290421928</v>
      </c>
      <c r="W8" s="66">
        <f>'Рук. и спец.'!W72</f>
        <v>1333</v>
      </c>
      <c r="X8" s="86">
        <f>'Рук. и спец.'!X72</f>
        <v>8.2106559901447493</v>
      </c>
      <c r="Y8" s="66">
        <f>'Рук. и спец.'!Y72</f>
        <v>2182.5</v>
      </c>
      <c r="Z8" s="86">
        <f>'Рук. и спец.'!Z72</f>
        <v>13.443178318447799</v>
      </c>
      <c r="AA8" s="66">
        <f>'Рук. и спец.'!AA72</f>
        <v>59</v>
      </c>
      <c r="AB8" s="86">
        <f>'Рук. и спец.'!AB72</f>
        <v>0.36341238065906989</v>
      </c>
      <c r="AC8" s="86">
        <f>'Рук. и спец.'!AC72</f>
        <v>2.7033218785796107</v>
      </c>
      <c r="AD8" s="66">
        <f>'Рук. и спец.'!AD72</f>
        <v>2033</v>
      </c>
      <c r="AE8" s="86">
        <f>'Рук. и спец.'!AE72</f>
        <v>12.522328303048969</v>
      </c>
      <c r="AF8" s="66">
        <f>'Рук. и спец.'!AF72</f>
        <v>11</v>
      </c>
      <c r="AG8" s="86">
        <f>'Рук. и спец.'!AG72</f>
        <v>6.7754850631352018E-2</v>
      </c>
    </row>
    <row r="9" spans="1:35" ht="42.75" x14ac:dyDescent="0.25">
      <c r="A9" s="12">
        <v>2</v>
      </c>
      <c r="B9" s="13" t="s">
        <v>135</v>
      </c>
      <c r="C9" s="11">
        <f>Руководители!C72</f>
        <v>1594</v>
      </c>
      <c r="D9" s="11">
        <f>Руководители!D72</f>
        <v>1562</v>
      </c>
      <c r="E9" s="87">
        <f>Руководители!E72</f>
        <v>97.992471769134255</v>
      </c>
      <c r="F9" s="11">
        <f>Руководители!F72</f>
        <v>182</v>
      </c>
      <c r="G9" s="87">
        <f>Руководители!G72</f>
        <v>11.651728553137005</v>
      </c>
      <c r="H9" s="11">
        <f>Руководители!H72</f>
        <v>1391</v>
      </c>
      <c r="I9" s="87">
        <f>Руководители!I72</f>
        <v>89.052496798975682</v>
      </c>
      <c r="J9" s="87">
        <f>Руководители!J72</f>
        <v>87.264742785445421</v>
      </c>
      <c r="K9" s="11">
        <f>Руководители!K72</f>
        <v>895</v>
      </c>
      <c r="L9" s="87">
        <f>Руководители!L72</f>
        <v>57.298335467349546</v>
      </c>
      <c r="M9" s="11">
        <f>Руководители!M72</f>
        <v>496</v>
      </c>
      <c r="N9" s="87">
        <f>Руководители!N72</f>
        <v>31.754161331626118</v>
      </c>
      <c r="O9" s="11">
        <f>Руководители!O72</f>
        <v>171</v>
      </c>
      <c r="P9" s="87">
        <f>Руководители!P72</f>
        <v>10.947503201024327</v>
      </c>
      <c r="Q9" s="11">
        <f>Руководители!Q72</f>
        <v>7</v>
      </c>
      <c r="R9" s="87">
        <f>Руководители!R72</f>
        <v>4.0935672514619883</v>
      </c>
      <c r="S9" s="11">
        <f>Руководители!S72</f>
        <v>40</v>
      </c>
      <c r="T9" s="87">
        <f>Руководители!T72</f>
        <v>2.5608194622279128</v>
      </c>
      <c r="U9" s="11">
        <f>Руководители!U72</f>
        <v>277</v>
      </c>
      <c r="V9" s="87">
        <f>Руководители!V72</f>
        <v>17.733674775928296</v>
      </c>
      <c r="W9" s="11">
        <f>Руководители!W72</f>
        <v>104</v>
      </c>
      <c r="X9" s="87">
        <f>Руководители!X72</f>
        <v>6.6581306017925739</v>
      </c>
      <c r="Y9" s="11">
        <f>Руководители!Y72</f>
        <v>93</v>
      </c>
      <c r="Z9" s="87">
        <f>Руководители!Z72</f>
        <v>5.9539052496798979</v>
      </c>
      <c r="AA9" s="11">
        <f>Руководители!AA72</f>
        <v>0</v>
      </c>
      <c r="AB9" s="87">
        <f>Руководители!AB72</f>
        <v>0</v>
      </c>
      <c r="AC9" s="87">
        <f>Руководители!AC72</f>
        <v>0</v>
      </c>
      <c r="AD9" s="11">
        <f>Руководители!AD72</f>
        <v>63</v>
      </c>
      <c r="AE9" s="87">
        <f>Руководители!AE72</f>
        <v>4.0332906530089625</v>
      </c>
      <c r="AF9" s="11">
        <f>Руководители!AF72</f>
        <v>1</v>
      </c>
      <c r="AG9" s="87">
        <f>Руководители!AG72</f>
        <v>6.4020486555697823E-2</v>
      </c>
    </row>
    <row r="10" spans="1:35" ht="28.5" x14ac:dyDescent="0.25">
      <c r="A10" s="12">
        <v>3</v>
      </c>
      <c r="B10" s="14" t="s">
        <v>136</v>
      </c>
      <c r="C10" s="11">
        <f>'Зам. рук.'!C72</f>
        <v>439.1</v>
      </c>
      <c r="D10" s="11">
        <f>'Зам. рук.'!D72</f>
        <v>279</v>
      </c>
      <c r="E10" s="87">
        <f>'Зам. рук.'!E72</f>
        <v>63.539057162377588</v>
      </c>
      <c r="F10" s="11">
        <f>'Зам. рук.'!F72</f>
        <v>50</v>
      </c>
      <c r="G10" s="87">
        <f>'Зам. рук.'!G72</f>
        <v>17.921146953405017</v>
      </c>
      <c r="H10" s="11">
        <f>'Зам. рук.'!H72</f>
        <v>260</v>
      </c>
      <c r="I10" s="87">
        <f>'Зам. рук.'!I72</f>
        <v>93.1899641577061</v>
      </c>
      <c r="J10" s="87">
        <f>'Зам. рук.'!J72</f>
        <v>59.212024595764056</v>
      </c>
      <c r="K10" s="11">
        <f>'Зам. рук.'!K72</f>
        <v>214</v>
      </c>
      <c r="L10" s="87">
        <f>'Зам. рук.'!L72</f>
        <v>76.702508960573482</v>
      </c>
      <c r="M10" s="11">
        <f>'Зам. рук.'!M72</f>
        <v>46</v>
      </c>
      <c r="N10" s="87">
        <f>'Зам. рук.'!N72</f>
        <v>16.487455197132618</v>
      </c>
      <c r="O10" s="11">
        <f>'Зам. рук.'!O72</f>
        <v>19</v>
      </c>
      <c r="P10" s="87">
        <f>'Зам. рук.'!P72</f>
        <v>6.8100358422939076</v>
      </c>
      <c r="Q10" s="11">
        <f>'Зам. рук.'!Q72</f>
        <v>1</v>
      </c>
      <c r="R10" s="87">
        <f>'Зам. рук.'!R72</f>
        <v>5.2631578947368416</v>
      </c>
      <c r="S10" s="11">
        <f>'Зам. рук.'!S72</f>
        <v>10</v>
      </c>
      <c r="T10" s="87">
        <f>'Зам. рук.'!T72</f>
        <v>3.5842293906810032</v>
      </c>
      <c r="U10" s="11">
        <f>'Зам. рук.'!U72</f>
        <v>39</v>
      </c>
      <c r="V10" s="87">
        <f>'Зам. рук.'!V72</f>
        <v>13.978494623655912</v>
      </c>
      <c r="W10" s="11">
        <f>'Зам. рук.'!W72</f>
        <v>12</v>
      </c>
      <c r="X10" s="87">
        <f>'Зам. рук.'!X72</f>
        <v>4.3010752688172049</v>
      </c>
      <c r="Y10" s="11">
        <f>'Зам. рук.'!Y72</f>
        <v>49.5</v>
      </c>
      <c r="Z10" s="87">
        <f>'Зам. рук.'!Z72</f>
        <v>17.741935483870968</v>
      </c>
      <c r="AA10" s="11">
        <f>'Зам. рук.'!AA72</f>
        <v>1</v>
      </c>
      <c r="AB10" s="87">
        <f>'Зам. рук.'!AB72</f>
        <v>0.35842293906810035</v>
      </c>
      <c r="AC10" s="87">
        <f>'Зам. рук.'!AC72</f>
        <v>2.0202020202020203</v>
      </c>
      <c r="AD10" s="11">
        <f>'Зам. рук.'!AD72</f>
        <v>36</v>
      </c>
      <c r="AE10" s="87">
        <f>'Зам. рук.'!AE72</f>
        <v>12.903225806451612</v>
      </c>
      <c r="AF10" s="11">
        <f>'Зам. рук.'!AF72</f>
        <v>0</v>
      </c>
      <c r="AG10" s="87">
        <f>'Зам. рук.'!AG72</f>
        <v>0</v>
      </c>
    </row>
    <row r="11" spans="1:35" x14ac:dyDescent="0.25">
      <c r="A11" s="12">
        <v>4</v>
      </c>
      <c r="B11" s="13" t="s">
        <v>142</v>
      </c>
      <c r="C11" s="67">
        <f>Гл.спец!C72</f>
        <v>2320.1999999999998</v>
      </c>
      <c r="D11" s="67">
        <f>Гл.спец!D72</f>
        <v>2167</v>
      </c>
      <c r="E11" s="87">
        <f>Гл.спец!E72</f>
        <v>93.397120937850204</v>
      </c>
      <c r="F11" s="67">
        <f>Гл.спец!F72</f>
        <v>1027</v>
      </c>
      <c r="G11" s="87">
        <f>Гл.спец!G72</f>
        <v>47.392708814028609</v>
      </c>
      <c r="H11" s="67">
        <f>Гл.спец!H72</f>
        <v>2106</v>
      </c>
      <c r="I11" s="87">
        <f>Гл.спец!I72</f>
        <v>97.185048454083983</v>
      </c>
      <c r="J11" s="87">
        <f>Гл.спец!J72</f>
        <v>90.768037238169128</v>
      </c>
      <c r="K11" s="67">
        <f>Гл.спец!K72</f>
        <v>1564</v>
      </c>
      <c r="L11" s="87">
        <f>Гл.спец!L72</f>
        <v>72.173511767420393</v>
      </c>
      <c r="M11" s="67">
        <f>Гл.спец!M72</f>
        <v>542</v>
      </c>
      <c r="N11" s="87">
        <f>Гл.спец!N72</f>
        <v>25.01153668666359</v>
      </c>
      <c r="O11" s="67">
        <f>Гл.спец!O72</f>
        <v>61</v>
      </c>
      <c r="P11" s="87">
        <f>Гл.спец!P72</f>
        <v>2.814951545916013</v>
      </c>
      <c r="Q11" s="67">
        <f>Гл.спец!Q72</f>
        <v>11</v>
      </c>
      <c r="R11" s="87">
        <f>Гл.спец!R72</f>
        <v>18.032786885245901</v>
      </c>
      <c r="S11" s="67">
        <f>Гл.спец!S72</f>
        <v>101</v>
      </c>
      <c r="T11" s="87">
        <f>Гл.спец!T72</f>
        <v>4.6608214120904474</v>
      </c>
      <c r="U11" s="67">
        <f>Гл.спец!U72</f>
        <v>308</v>
      </c>
      <c r="V11" s="87">
        <f>Гл.спец!V72</f>
        <v>14.213197969543149</v>
      </c>
      <c r="W11" s="67">
        <f>Гл.спец!W72</f>
        <v>225</v>
      </c>
      <c r="X11" s="87">
        <f>Гл.спец!X72</f>
        <v>10.383017997231194</v>
      </c>
      <c r="Y11" s="67">
        <f>Гл.спец!Y72</f>
        <v>273</v>
      </c>
      <c r="Z11" s="87">
        <f>Гл.спец!Z72</f>
        <v>12.598061836640518</v>
      </c>
      <c r="AA11" s="67">
        <f>Гл.спец!AA72</f>
        <v>3</v>
      </c>
      <c r="AB11" s="87">
        <f>Гл.спец!AB72</f>
        <v>0.13844023996308261</v>
      </c>
      <c r="AC11" s="87">
        <f>Гл.спец!AC72</f>
        <v>1.098901098901099</v>
      </c>
      <c r="AD11" s="67">
        <f>Гл.спец!AD72</f>
        <v>243</v>
      </c>
      <c r="AE11" s="87">
        <f>Гл.спец!AE72</f>
        <v>11.21365943700969</v>
      </c>
      <c r="AF11" s="67">
        <f>Гл.спец!AF72</f>
        <v>3</v>
      </c>
      <c r="AG11" s="87">
        <f>Гл.спец!AG72</f>
        <v>0.13844023996308261</v>
      </c>
    </row>
    <row r="12" spans="1:35" x14ac:dyDescent="0.25">
      <c r="A12" s="15">
        <v>5</v>
      </c>
      <c r="B12" s="16" t="s">
        <v>137</v>
      </c>
      <c r="C12" s="11">
        <f>Гл.агрон.!C72</f>
        <v>281</v>
      </c>
      <c r="D12" s="11">
        <f>Гл.агрон.!D72</f>
        <v>262</v>
      </c>
      <c r="E12" s="87">
        <f>Гл.агрон.!E72</f>
        <v>93.238434163701072</v>
      </c>
      <c r="F12" s="11">
        <f>Гл.агрон.!F72</f>
        <v>30</v>
      </c>
      <c r="G12" s="87">
        <f>Гл.агрон.!G72</f>
        <v>11.450381679389313</v>
      </c>
      <c r="H12" s="11">
        <f>Гл.агрон.!H72</f>
        <v>261</v>
      </c>
      <c r="I12" s="87">
        <f>Гл.агрон.!I72</f>
        <v>99.618320610687022</v>
      </c>
      <c r="J12" s="87">
        <f>Гл.агрон.!J72</f>
        <v>92.882562277580078</v>
      </c>
      <c r="K12" s="11">
        <f>Гл.агрон.!K72</f>
        <v>225</v>
      </c>
      <c r="L12" s="87">
        <f>Гл.агрон.!L72</f>
        <v>85.877862595419856</v>
      </c>
      <c r="M12" s="11">
        <f>Гл.агрон.!M72</f>
        <v>36</v>
      </c>
      <c r="N12" s="87">
        <f>Гл.агрон.!N72</f>
        <v>13.740458015267176</v>
      </c>
      <c r="O12" s="11">
        <f>Гл.агрон.!O72</f>
        <v>1</v>
      </c>
      <c r="P12" s="87">
        <f>Гл.агрон.!P72</f>
        <v>0.38167938931297707</v>
      </c>
      <c r="Q12" s="11">
        <f>Гл.агрон.!Q72</f>
        <v>0</v>
      </c>
      <c r="R12" s="87">
        <f>Гл.агрон.!R72</f>
        <v>0</v>
      </c>
      <c r="S12" s="11">
        <f>Гл.агрон.!S72</f>
        <v>19</v>
      </c>
      <c r="T12" s="87">
        <f>Гл.агрон.!T72</f>
        <v>7.2519083969465647</v>
      </c>
      <c r="U12" s="11">
        <f>Гл.агрон.!U72</f>
        <v>28</v>
      </c>
      <c r="V12" s="87">
        <f>Гл.агрон.!V72</f>
        <v>10.687022900763358</v>
      </c>
      <c r="W12" s="11">
        <f>Гл.агрон.!W72</f>
        <v>52</v>
      </c>
      <c r="X12" s="87">
        <f>Гл.агрон.!X72</f>
        <v>19.847328244274809</v>
      </c>
      <c r="Y12" s="11">
        <f>Гл.агрон.!Y72</f>
        <v>37</v>
      </c>
      <c r="Z12" s="87">
        <f>Гл.агрон.!Z72</f>
        <v>14.122137404580155</v>
      </c>
      <c r="AA12" s="11">
        <f>Гл.агрон.!AA72</f>
        <v>2</v>
      </c>
      <c r="AB12" s="87">
        <f>Гл.агрон.!AB72</f>
        <v>0.76335877862595414</v>
      </c>
      <c r="AC12" s="87">
        <f>Гл.агрон.!AC72</f>
        <v>5.4054054054054053</v>
      </c>
      <c r="AD12" s="11">
        <f>Гл.агрон.!AD72</f>
        <v>30</v>
      </c>
      <c r="AE12" s="87">
        <f>Гл.агрон.!AE72</f>
        <v>11.450381679389313</v>
      </c>
      <c r="AF12" s="11">
        <f>Гл.агрон.!AF72</f>
        <v>0</v>
      </c>
      <c r="AG12" s="87">
        <f>Гл.агрон.!AG72</f>
        <v>0</v>
      </c>
    </row>
    <row r="13" spans="1:35" ht="30" x14ac:dyDescent="0.25">
      <c r="A13" s="15">
        <v>6</v>
      </c>
      <c r="B13" s="16" t="s">
        <v>143</v>
      </c>
      <c r="C13" s="11">
        <f>'Гл. зоот.'!C72</f>
        <v>225.5</v>
      </c>
      <c r="D13" s="11">
        <f>'Гл. зоот.'!D72</f>
        <v>196</v>
      </c>
      <c r="E13" s="87">
        <f>'Гл. зоот.'!E72</f>
        <v>86.917960088691785</v>
      </c>
      <c r="F13" s="11">
        <f>'Гл. зоот.'!F72</f>
        <v>123</v>
      </c>
      <c r="G13" s="87">
        <f>'Гл. зоот.'!G72</f>
        <v>62.755102040816325</v>
      </c>
      <c r="H13" s="11">
        <f>'Гл. зоот.'!H72</f>
        <v>192</v>
      </c>
      <c r="I13" s="87">
        <f>'Гл. зоот.'!I72</f>
        <v>97.959183673469383</v>
      </c>
      <c r="J13" s="87">
        <f>'Гл. зоот.'!J72</f>
        <v>85.144124168514409</v>
      </c>
      <c r="K13" s="11">
        <f>'Гл. зоот.'!K72</f>
        <v>140</v>
      </c>
      <c r="L13" s="87">
        <f>'Гл. зоот.'!L72</f>
        <v>71.428571428571431</v>
      </c>
      <c r="M13" s="11">
        <f>'Гл. зоот.'!M72</f>
        <v>52</v>
      </c>
      <c r="N13" s="87">
        <f>'Гл. зоот.'!N72</f>
        <v>26.530612244897959</v>
      </c>
      <c r="O13" s="11">
        <f>'Гл. зоот.'!O72</f>
        <v>4</v>
      </c>
      <c r="P13" s="87">
        <f>'Гл. зоот.'!P72</f>
        <v>2.0408163265306123</v>
      </c>
      <c r="Q13" s="11">
        <f>'Гл. зоот.'!Q72</f>
        <v>0</v>
      </c>
      <c r="R13" s="87">
        <f>'Гл. зоот.'!R72</f>
        <v>0</v>
      </c>
      <c r="S13" s="11">
        <f>'Гл. зоот.'!S72</f>
        <v>8</v>
      </c>
      <c r="T13" s="87">
        <f>'Гл. зоот.'!T72</f>
        <v>4.0816326530612246</v>
      </c>
      <c r="U13" s="11">
        <f>'Гл. зоот.'!U72</f>
        <v>25</v>
      </c>
      <c r="V13" s="87">
        <f>'Гл. зоот.'!V72</f>
        <v>12.755102040816327</v>
      </c>
      <c r="W13" s="11">
        <f>'Гл. зоот.'!W72</f>
        <v>25</v>
      </c>
      <c r="X13" s="87">
        <f>'Гл. зоот.'!X72</f>
        <v>12.755102040816327</v>
      </c>
      <c r="Y13" s="11">
        <f>'Гл. зоот.'!Y72</f>
        <v>33</v>
      </c>
      <c r="Z13" s="87">
        <f>'Гл. зоот.'!Z72</f>
        <v>16.836734693877549</v>
      </c>
      <c r="AA13" s="11">
        <f>'Гл. зоот.'!AA72</f>
        <v>0</v>
      </c>
      <c r="AB13" s="87">
        <f>'Гл. зоот.'!AB72</f>
        <v>0</v>
      </c>
      <c r="AC13" s="87">
        <f>'Гл. зоот.'!AC72</f>
        <v>0</v>
      </c>
      <c r="AD13" s="11">
        <f>'Гл. зоот.'!AD72</f>
        <v>27</v>
      </c>
      <c r="AE13" s="87">
        <f>'Гл. зоот.'!AE72</f>
        <v>13.77551020408163</v>
      </c>
      <c r="AF13" s="11">
        <f>'Гл. зоот.'!AF72</f>
        <v>0</v>
      </c>
      <c r="AG13" s="87">
        <f>'Гл. зоот.'!AG72</f>
        <v>0</v>
      </c>
    </row>
    <row r="14" spans="1:35" x14ac:dyDescent="0.25">
      <c r="A14" s="15">
        <v>7</v>
      </c>
      <c r="B14" s="16" t="s">
        <v>138</v>
      </c>
      <c r="C14" s="11">
        <f>Гл.ветвр.!C72</f>
        <v>220.7</v>
      </c>
      <c r="D14" s="11">
        <f>Гл.ветвр.!D72</f>
        <v>200</v>
      </c>
      <c r="E14" s="87">
        <f>Гл.ветвр.!E72</f>
        <v>90.620752152242872</v>
      </c>
      <c r="F14" s="11">
        <f>Гл.ветвр.!F72</f>
        <v>111</v>
      </c>
      <c r="G14" s="87">
        <f>Гл.ветвр.!G72</f>
        <v>55.500000000000007</v>
      </c>
      <c r="H14" s="11">
        <f>Гл.ветвр.!H72</f>
        <v>196</v>
      </c>
      <c r="I14" s="87">
        <f>Гл.ветвр.!I72</f>
        <v>98</v>
      </c>
      <c r="J14" s="87">
        <f>Гл.ветвр.!J72</f>
        <v>88.808337109198007</v>
      </c>
      <c r="K14" s="11">
        <f>Гл.ветвр.!K72</f>
        <v>147</v>
      </c>
      <c r="L14" s="87">
        <f>Гл.ветвр.!L72</f>
        <v>73.5</v>
      </c>
      <c r="M14" s="11">
        <f>Гл.ветвр.!M72</f>
        <v>49</v>
      </c>
      <c r="N14" s="87">
        <f>Гл.ветвр.!N72</f>
        <v>24.5</v>
      </c>
      <c r="O14" s="11">
        <f>Гл.ветвр.!O72</f>
        <v>4</v>
      </c>
      <c r="P14" s="87">
        <f>Гл.ветвр.!P72</f>
        <v>2</v>
      </c>
      <c r="Q14" s="11">
        <f>Гл.ветвр.!Q72</f>
        <v>1</v>
      </c>
      <c r="R14" s="87">
        <f>Гл.ветвр.!R72</f>
        <v>25</v>
      </c>
      <c r="S14" s="11">
        <f>Гл.ветвр.!S72</f>
        <v>15</v>
      </c>
      <c r="T14" s="87">
        <f>Гл.ветвр.!T72</f>
        <v>7.5</v>
      </c>
      <c r="U14" s="11">
        <f>Гл.ветвр.!U72</f>
        <v>19</v>
      </c>
      <c r="V14" s="87">
        <f>Гл.ветвр.!V72</f>
        <v>9.5</v>
      </c>
      <c r="W14" s="11">
        <f>Гл.ветвр.!W72</f>
        <v>22</v>
      </c>
      <c r="X14" s="87">
        <f>Гл.ветвр.!X72</f>
        <v>11</v>
      </c>
      <c r="Y14" s="11">
        <f>Гл.ветвр.!Y72</f>
        <v>28</v>
      </c>
      <c r="Z14" s="87">
        <f>Гл.ветвр.!Z72</f>
        <v>14.000000000000002</v>
      </c>
      <c r="AA14" s="11">
        <f>Гл.ветвр.!AA72</f>
        <v>0</v>
      </c>
      <c r="AB14" s="87">
        <f>Гл.ветвр.!AB72</f>
        <v>0</v>
      </c>
      <c r="AC14" s="87">
        <f>Гл.ветвр.!AC72</f>
        <v>0</v>
      </c>
      <c r="AD14" s="11">
        <f>Гл.ветвр.!AD72</f>
        <v>31</v>
      </c>
      <c r="AE14" s="87">
        <f>Гл.ветвр.!AE72</f>
        <v>15.5</v>
      </c>
      <c r="AF14" s="11">
        <f>Гл.ветвр.!AF72</f>
        <v>1</v>
      </c>
      <c r="AG14" s="87">
        <f>Гл.ветвр.!AG72</f>
        <v>0.5</v>
      </c>
    </row>
    <row r="15" spans="1:35" ht="75" x14ac:dyDescent="0.25">
      <c r="A15" s="15">
        <v>8</v>
      </c>
      <c r="B15" s="16" t="s">
        <v>144</v>
      </c>
      <c r="C15" s="11">
        <f>'Гл. инж.'!C72</f>
        <v>439</v>
      </c>
      <c r="D15" s="11">
        <f>'Гл. инж.'!D72</f>
        <v>400</v>
      </c>
      <c r="E15" s="87">
        <f>'Гл. инж.'!E72</f>
        <v>91.116173120728931</v>
      </c>
      <c r="F15" s="11">
        <f>'Гл. инж.'!F72</f>
        <v>14</v>
      </c>
      <c r="G15" s="87">
        <f>'Гл. инж.'!G72</f>
        <v>3.5000000000000004</v>
      </c>
      <c r="H15" s="11">
        <f>'Гл. инж.'!H72</f>
        <v>376</v>
      </c>
      <c r="I15" s="87">
        <f>'Гл. инж.'!I72</f>
        <v>94</v>
      </c>
      <c r="J15" s="87">
        <f>'Гл. инж.'!J72</f>
        <v>85.649202733485197</v>
      </c>
      <c r="K15" s="11">
        <f>'Гл. инж.'!K72</f>
        <v>250</v>
      </c>
      <c r="L15" s="87">
        <f>'Гл. инж.'!L72</f>
        <v>62.5</v>
      </c>
      <c r="M15" s="11">
        <f>'Гл. инж.'!M72</f>
        <v>126</v>
      </c>
      <c r="N15" s="87">
        <f>'Гл. инж.'!N72</f>
        <v>31.5</v>
      </c>
      <c r="O15" s="11">
        <f>'Гл. инж.'!O72</f>
        <v>24</v>
      </c>
      <c r="P15" s="87">
        <f>'Гл. инж.'!P72</f>
        <v>6</v>
      </c>
      <c r="Q15" s="11">
        <f>'Гл. инж.'!Q72</f>
        <v>4</v>
      </c>
      <c r="R15" s="87">
        <f>'Гл. инж.'!R72</f>
        <v>16.666666666666664</v>
      </c>
      <c r="S15" s="11">
        <f>'Гл. инж.'!S72</f>
        <v>16</v>
      </c>
      <c r="T15" s="87">
        <f>'Гл. инж.'!T72</f>
        <v>4</v>
      </c>
      <c r="U15" s="11">
        <f>'Гл. инж.'!U72</f>
        <v>47</v>
      </c>
      <c r="V15" s="87">
        <f>'Гл. инж.'!V72</f>
        <v>11.75</v>
      </c>
      <c r="W15" s="11">
        <f>'Гл. инж.'!W72</f>
        <v>30</v>
      </c>
      <c r="X15" s="87">
        <f>'Гл. инж.'!X72</f>
        <v>7.5</v>
      </c>
      <c r="Y15" s="11">
        <f>'Гл. инж.'!Y72</f>
        <v>62</v>
      </c>
      <c r="Z15" s="87">
        <f>'Гл. инж.'!Z72</f>
        <v>15.5</v>
      </c>
      <c r="AA15" s="11">
        <f>'Гл. инж.'!AA72</f>
        <v>1</v>
      </c>
      <c r="AB15" s="87">
        <f>'Гл. инж.'!AB72</f>
        <v>0.25</v>
      </c>
      <c r="AC15" s="87">
        <f>'Гл. инж.'!AC72</f>
        <v>1.6129032258064515</v>
      </c>
      <c r="AD15" s="11">
        <f>'Гл. инж.'!AD72</f>
        <v>50</v>
      </c>
      <c r="AE15" s="87">
        <f>'Гл. инж.'!AE72</f>
        <v>12.5</v>
      </c>
      <c r="AF15" s="11">
        <f>'Гл. инж.'!AF72</f>
        <v>1</v>
      </c>
      <c r="AG15" s="87">
        <f>'Гл. инж.'!AG72</f>
        <v>0.25</v>
      </c>
    </row>
    <row r="16" spans="1:35" x14ac:dyDescent="0.25">
      <c r="A16" s="15">
        <v>9</v>
      </c>
      <c r="B16" s="16" t="s">
        <v>145</v>
      </c>
      <c r="C16" s="11">
        <f>'Гл. энерг.'!C72</f>
        <v>193</v>
      </c>
      <c r="D16" s="11">
        <f>'Гл. энерг.'!D72</f>
        <v>173</v>
      </c>
      <c r="E16" s="87">
        <f>'Гл. энерг.'!E72</f>
        <v>89.637305699481857</v>
      </c>
      <c r="F16" s="11">
        <f>'Гл. энерг.'!F72</f>
        <v>0</v>
      </c>
      <c r="G16" s="87">
        <f>'Гл. энерг.'!G72</f>
        <v>0</v>
      </c>
      <c r="H16" s="11">
        <f>'Гл. энерг.'!H72</f>
        <v>163</v>
      </c>
      <c r="I16" s="87">
        <f>'Гл. энерг.'!I72</f>
        <v>94.219653179190757</v>
      </c>
      <c r="J16" s="87">
        <f>'Гл. энерг.'!J72</f>
        <v>84.4559585492228</v>
      </c>
      <c r="K16" s="11">
        <f>'Гл. энерг.'!K72</f>
        <v>87</v>
      </c>
      <c r="L16" s="87">
        <f>'Гл. энерг.'!L72</f>
        <v>50.289017341040463</v>
      </c>
      <c r="M16" s="11">
        <f>'Гл. энерг.'!M72</f>
        <v>76</v>
      </c>
      <c r="N16" s="87">
        <f>'Гл. энерг.'!N72</f>
        <v>43.930635838150287</v>
      </c>
      <c r="O16" s="11">
        <f>'Гл. энерг.'!O72</f>
        <v>10</v>
      </c>
      <c r="P16" s="87">
        <f>'Гл. энерг.'!P72</f>
        <v>5.7803468208092488</v>
      </c>
      <c r="Q16" s="11">
        <f>'Гл. энерг.'!Q72</f>
        <v>1</v>
      </c>
      <c r="R16" s="87">
        <f>'Гл. энерг.'!R72</f>
        <v>10</v>
      </c>
      <c r="S16" s="11">
        <f>'Гл. энерг.'!S72</f>
        <v>10</v>
      </c>
      <c r="T16" s="87">
        <f>'Гл. энерг.'!T72</f>
        <v>5.7803468208092488</v>
      </c>
      <c r="U16" s="11">
        <f>'Гл. энерг.'!U72</f>
        <v>23</v>
      </c>
      <c r="V16" s="87">
        <f>'Гл. энерг.'!V72</f>
        <v>13.294797687861271</v>
      </c>
      <c r="W16" s="11">
        <f>'Гл. энерг.'!W72</f>
        <v>15</v>
      </c>
      <c r="X16" s="87">
        <f>'Гл. энерг.'!X72</f>
        <v>8.6705202312138727</v>
      </c>
      <c r="Y16" s="11">
        <f>'Гл. энерг.'!Y72</f>
        <v>27</v>
      </c>
      <c r="Z16" s="87">
        <f>'Гл. энерг.'!Z72</f>
        <v>15.606936416184972</v>
      </c>
      <c r="AA16" s="11">
        <f>'Гл. энерг.'!AA72</f>
        <v>0</v>
      </c>
      <c r="AB16" s="87">
        <f>'Гл. энерг.'!AB72</f>
        <v>0</v>
      </c>
      <c r="AC16" s="87">
        <f>'Гл. энерг.'!AC72</f>
        <v>0</v>
      </c>
      <c r="AD16" s="11">
        <f>'Гл. энерг.'!AD72</f>
        <v>17</v>
      </c>
      <c r="AE16" s="87">
        <f>'Гл. энерг.'!AE72</f>
        <v>9.8265895953757223</v>
      </c>
      <c r="AF16" s="11">
        <f>'Гл. энерг.'!AF72</f>
        <v>0</v>
      </c>
      <c r="AG16" s="87">
        <f>'Гл. энерг.'!AG72</f>
        <v>0</v>
      </c>
    </row>
    <row r="17" spans="1:33" ht="30" x14ac:dyDescent="0.25">
      <c r="A17" s="15">
        <v>10</v>
      </c>
      <c r="B17" s="16" t="s">
        <v>146</v>
      </c>
      <c r="C17" s="11">
        <f>Гл.мелиор!C72</f>
        <v>2</v>
      </c>
      <c r="D17" s="11">
        <f>Гл.мелиор!D72</f>
        <v>3</v>
      </c>
      <c r="E17" s="87">
        <f>Гл.мелиор!E72</f>
        <v>150</v>
      </c>
      <c r="F17" s="11">
        <f>Гл.мелиор!F72</f>
        <v>1</v>
      </c>
      <c r="G17" s="87">
        <f>Гл.мелиор!G72</f>
        <v>33.333333333333329</v>
      </c>
      <c r="H17" s="11">
        <f>Гл.мелиор!H72</f>
        <v>3</v>
      </c>
      <c r="I17" s="87">
        <f>Гл.мелиор!I72</f>
        <v>100</v>
      </c>
      <c r="J17" s="87">
        <f>Гл.мелиор!J72</f>
        <v>150</v>
      </c>
      <c r="K17" s="11">
        <f>Гл.мелиор!K72</f>
        <v>3</v>
      </c>
      <c r="L17" s="87">
        <f>Гл.мелиор!L72</f>
        <v>100</v>
      </c>
      <c r="M17" s="11">
        <f>Гл.мелиор!M72</f>
        <v>0</v>
      </c>
      <c r="N17" s="87">
        <f>Гл.мелиор!N72</f>
        <v>0</v>
      </c>
      <c r="O17" s="11">
        <f>Гл.мелиор!O72</f>
        <v>0</v>
      </c>
      <c r="P17" s="87">
        <f>Гл.мелиор!P72</f>
        <v>0</v>
      </c>
      <c r="Q17" s="11">
        <f>Гл.мелиор!Q72</f>
        <v>0</v>
      </c>
      <c r="R17" s="87">
        <f>Гл.мелиор!R72</f>
        <v>0</v>
      </c>
      <c r="S17" s="11">
        <f>Гл.мелиор!S72</f>
        <v>0</v>
      </c>
      <c r="T17" s="87">
        <f>Гл.мелиор!T72</f>
        <v>0</v>
      </c>
      <c r="U17" s="11">
        <f>Гл.мелиор!U72</f>
        <v>0</v>
      </c>
      <c r="V17" s="87">
        <f>Гл.мелиор!V72</f>
        <v>0</v>
      </c>
      <c r="W17" s="11">
        <f>Гл.мелиор!W72</f>
        <v>0</v>
      </c>
      <c r="X17" s="87">
        <f>Гл.мелиор!X72</f>
        <v>0</v>
      </c>
      <c r="Y17" s="11">
        <f>Гл.мелиор!Y72</f>
        <v>0</v>
      </c>
      <c r="Z17" s="87">
        <f>Гл.мелиор!Z72</f>
        <v>0</v>
      </c>
      <c r="AA17" s="11">
        <f>Гл.мелиор!AA72</f>
        <v>0</v>
      </c>
      <c r="AB17" s="87">
        <f>Гл.мелиор!AB72</f>
        <v>0</v>
      </c>
      <c r="AC17" s="87">
        <f>Гл.мелиор!AC72</f>
        <v>0</v>
      </c>
      <c r="AD17" s="11">
        <f>Гл.мелиор!AD72</f>
        <v>0</v>
      </c>
      <c r="AE17" s="87">
        <f>Гл.мелиор!AE72</f>
        <v>0</v>
      </c>
      <c r="AF17" s="11">
        <f>Гл.мелиор!AF72</f>
        <v>0</v>
      </c>
      <c r="AG17" s="87">
        <f>Гл.мелиор!AG72</f>
        <v>0</v>
      </c>
    </row>
    <row r="18" spans="1:33" ht="30" x14ac:dyDescent="0.25">
      <c r="A18" s="15">
        <v>11</v>
      </c>
      <c r="B18" s="16" t="s">
        <v>147</v>
      </c>
      <c r="C18" s="11">
        <f>'Гл. экон.'!C72</f>
        <v>191</v>
      </c>
      <c r="D18" s="11">
        <f>'Гл. экон.'!D72</f>
        <v>181</v>
      </c>
      <c r="E18" s="87">
        <f>'Гл. экон.'!E72</f>
        <v>94.764397905759154</v>
      </c>
      <c r="F18" s="11">
        <f>'Гл. экон.'!F72</f>
        <v>160</v>
      </c>
      <c r="G18" s="87">
        <f>'Гл. экон.'!G72</f>
        <v>88.39779005524862</v>
      </c>
      <c r="H18" s="11">
        <f>'Гл. экон.'!H72</f>
        <v>181</v>
      </c>
      <c r="I18" s="87">
        <f>'Гл. экон.'!I72</f>
        <v>100</v>
      </c>
      <c r="J18" s="87">
        <f>'Гл. экон.'!J72</f>
        <v>94.764397905759154</v>
      </c>
      <c r="K18" s="11">
        <f>'Гл. экон.'!K72</f>
        <v>161</v>
      </c>
      <c r="L18" s="87">
        <f>'Гл. экон.'!L72</f>
        <v>88.950276243093924</v>
      </c>
      <c r="M18" s="11">
        <f>'Гл. экон.'!M72</f>
        <v>20</v>
      </c>
      <c r="N18" s="87">
        <f>'Гл. экон.'!N72</f>
        <v>11.049723756906078</v>
      </c>
      <c r="O18" s="11">
        <f>'Гл. экон.'!O72</f>
        <v>0</v>
      </c>
      <c r="P18" s="87">
        <f>'Гл. экон.'!P72</f>
        <v>0</v>
      </c>
      <c r="Q18" s="11">
        <f>'Гл. экон.'!Q72</f>
        <v>0</v>
      </c>
      <c r="R18" s="87">
        <f>'Гл. экон.'!R72</f>
        <v>0</v>
      </c>
      <c r="S18" s="11">
        <f>'Гл. экон.'!S72</f>
        <v>10</v>
      </c>
      <c r="T18" s="87">
        <f>'Гл. экон.'!T72</f>
        <v>5.5248618784530388</v>
      </c>
      <c r="U18" s="11">
        <f>'Гл. экон.'!U72</f>
        <v>28</v>
      </c>
      <c r="V18" s="87">
        <f>'Гл. экон.'!V72</f>
        <v>15.469613259668508</v>
      </c>
      <c r="W18" s="11">
        <f>'Гл. экон.'!W72</f>
        <v>19</v>
      </c>
      <c r="X18" s="87">
        <f>'Гл. экон.'!X72</f>
        <v>10.497237569060774</v>
      </c>
      <c r="Y18" s="11">
        <f>'Гл. экон.'!Y72</f>
        <v>18</v>
      </c>
      <c r="Z18" s="87">
        <f>'Гл. экон.'!Z72</f>
        <v>9.94475138121547</v>
      </c>
      <c r="AA18" s="11">
        <f>'Гл. экон.'!AA72</f>
        <v>0</v>
      </c>
      <c r="AB18" s="87">
        <f>'Гл. экон.'!AB72</f>
        <v>0</v>
      </c>
      <c r="AC18" s="87">
        <f>'Гл. экон.'!AC72</f>
        <v>0</v>
      </c>
      <c r="AD18" s="11">
        <f>'Гл. экон.'!AD72</f>
        <v>19</v>
      </c>
      <c r="AE18" s="87">
        <f>'Гл. экон.'!AE72</f>
        <v>10.497237569060774</v>
      </c>
      <c r="AF18" s="11">
        <f>'Гл. экон.'!AF72</f>
        <v>0</v>
      </c>
      <c r="AG18" s="87">
        <f>'Гл. экон.'!AG72</f>
        <v>0</v>
      </c>
    </row>
    <row r="19" spans="1:33" ht="45" x14ac:dyDescent="0.25">
      <c r="A19" s="15">
        <v>12</v>
      </c>
      <c r="B19" s="16" t="s">
        <v>148</v>
      </c>
      <c r="C19" s="11">
        <f>Гл.бухг.!C72</f>
        <v>607</v>
      </c>
      <c r="D19" s="11">
        <f>Гл.бухг.!D72</f>
        <v>592</v>
      </c>
      <c r="E19" s="87">
        <f>Гл.бухг.!E72</f>
        <v>97.528830313014822</v>
      </c>
      <c r="F19" s="11">
        <f>Гл.бухг.!F72</f>
        <v>544</v>
      </c>
      <c r="G19" s="87">
        <f>Гл.бухг.!G72</f>
        <v>91.891891891891902</v>
      </c>
      <c r="H19" s="11">
        <f>Гл.бухг.!H72</f>
        <v>585</v>
      </c>
      <c r="I19" s="87">
        <f>Гл.бухг.!I72</f>
        <v>98.817567567567565</v>
      </c>
      <c r="J19" s="87">
        <f>Гл.бухг.!J72</f>
        <v>96.375617792421735</v>
      </c>
      <c r="K19" s="11">
        <f>Гл.бухг.!K72</f>
        <v>441</v>
      </c>
      <c r="L19" s="87">
        <f>Гл.бухг.!L72</f>
        <v>74.493243243243242</v>
      </c>
      <c r="M19" s="11">
        <f>Гл.бухг.!M72</f>
        <v>144</v>
      </c>
      <c r="N19" s="87">
        <f>Гл.бухг.!N72</f>
        <v>24.324324324324326</v>
      </c>
      <c r="O19" s="11">
        <f>Гл.бухг.!O72</f>
        <v>7</v>
      </c>
      <c r="P19" s="87">
        <f>Гл.бухг.!P72</f>
        <v>1.1824324324324325</v>
      </c>
      <c r="Q19" s="11">
        <f>Гл.бухг.!Q72</f>
        <v>2</v>
      </c>
      <c r="R19" s="87">
        <f>Гл.бухг.!R72</f>
        <v>28.571428571428569</v>
      </c>
      <c r="S19" s="11">
        <f>Гл.бухг.!S72</f>
        <v>17</v>
      </c>
      <c r="T19" s="87">
        <f>Гл.бухг.!T72</f>
        <v>2.8716216216216219</v>
      </c>
      <c r="U19" s="11">
        <f>Гл.бухг.!U72</f>
        <v>123</v>
      </c>
      <c r="V19" s="87">
        <f>Гл.бухг.!V72</f>
        <v>20.777027027027025</v>
      </c>
      <c r="W19" s="11">
        <f>Гл.бухг.!W72</f>
        <v>60</v>
      </c>
      <c r="X19" s="87">
        <f>Гл.бухг.!X72</f>
        <v>10.135135135135135</v>
      </c>
      <c r="Y19" s="11">
        <f>Гл.бухг.!Y72</f>
        <v>57</v>
      </c>
      <c r="Z19" s="87">
        <f>Гл.бухг.!Z72</f>
        <v>9.628378378378379</v>
      </c>
      <c r="AA19" s="11">
        <f>Гл.бухг.!AA72</f>
        <v>0</v>
      </c>
      <c r="AB19" s="87">
        <f>Гл.бухг.!AB72</f>
        <v>0</v>
      </c>
      <c r="AC19" s="87">
        <f>Гл.бухг.!AC72</f>
        <v>0</v>
      </c>
      <c r="AD19" s="11">
        <f>Гл.бухг.!AD72</f>
        <v>62</v>
      </c>
      <c r="AE19" s="87">
        <f>Гл.бухг.!AE72</f>
        <v>10.472972972972974</v>
      </c>
      <c r="AF19" s="11">
        <f>Гл.бухг.!AF72</f>
        <v>1</v>
      </c>
      <c r="AG19" s="87">
        <f>Гл.бухг.!AG72</f>
        <v>0.16891891891891891</v>
      </c>
    </row>
    <row r="20" spans="1:33" ht="30" x14ac:dyDescent="0.25">
      <c r="A20" s="15">
        <v>13</v>
      </c>
      <c r="B20" s="16" t="s">
        <v>139</v>
      </c>
      <c r="C20" s="11">
        <f>'Др. гл.спец.'!C72</f>
        <v>161</v>
      </c>
      <c r="D20" s="11">
        <f>'Др. гл.спец.'!D72</f>
        <v>160</v>
      </c>
      <c r="E20" s="87">
        <f>'Др. гл.спец.'!E72</f>
        <v>99.378881987577643</v>
      </c>
      <c r="F20" s="11">
        <f>'Др. гл.спец.'!F72</f>
        <v>44</v>
      </c>
      <c r="G20" s="87">
        <f>'Др. гл.спец.'!G72</f>
        <v>27.500000000000004</v>
      </c>
      <c r="H20" s="11">
        <f>'Др. гл.спец.'!H72</f>
        <v>149</v>
      </c>
      <c r="I20" s="87">
        <f>'Др. гл.спец.'!I72</f>
        <v>93.125</v>
      </c>
      <c r="J20" s="87">
        <f>'Др. гл.спец.'!J72</f>
        <v>92.546583850931668</v>
      </c>
      <c r="K20" s="11">
        <f>'Др. гл.спец.'!K72</f>
        <v>110</v>
      </c>
      <c r="L20" s="87">
        <f>'Др. гл.спец.'!L72</f>
        <v>68.75</v>
      </c>
      <c r="M20" s="11">
        <f>'Др. гл.спец.'!M72</f>
        <v>39</v>
      </c>
      <c r="N20" s="87">
        <f>'Др. гл.спец.'!N72</f>
        <v>24.375</v>
      </c>
      <c r="O20" s="11">
        <f>'Др. гл.спец.'!O72</f>
        <v>11</v>
      </c>
      <c r="P20" s="87">
        <f>'Др. гл.спец.'!P72</f>
        <v>6.8750000000000009</v>
      </c>
      <c r="Q20" s="11">
        <f>'Др. гл.спец.'!Q72</f>
        <v>3</v>
      </c>
      <c r="R20" s="87">
        <f>'Др. гл.спец.'!R72</f>
        <v>27.27272727272727</v>
      </c>
      <c r="S20" s="11">
        <f>'Др. гл.спец.'!S72</f>
        <v>6</v>
      </c>
      <c r="T20" s="87">
        <f>'Др. гл.спец.'!T72</f>
        <v>3.75</v>
      </c>
      <c r="U20" s="11">
        <f>'Др. гл.спец.'!U72</f>
        <v>15</v>
      </c>
      <c r="V20" s="87">
        <f>'Др. гл.спец.'!V72</f>
        <v>9.375</v>
      </c>
      <c r="W20" s="11">
        <f>'Др. гл.спец.'!W72</f>
        <v>2</v>
      </c>
      <c r="X20" s="87">
        <f>'Др. гл.спец.'!X72</f>
        <v>1.25</v>
      </c>
      <c r="Y20" s="11">
        <f>'Др. гл.спец.'!Y72</f>
        <v>11</v>
      </c>
      <c r="Z20" s="87">
        <f>'Др. гл.спец.'!Z72</f>
        <v>6.8750000000000009</v>
      </c>
      <c r="AA20" s="11">
        <f>'Др. гл.спец.'!AA72</f>
        <v>0</v>
      </c>
      <c r="AB20" s="87">
        <f>'Др. гл.спец.'!AB72</f>
        <v>0</v>
      </c>
      <c r="AC20" s="87">
        <f>'Др. гл.спец.'!AC72</f>
        <v>0</v>
      </c>
      <c r="AD20" s="11">
        <f>'Др. гл.спец.'!AD72</f>
        <v>7</v>
      </c>
      <c r="AE20" s="87">
        <f>'Др. гл.спец.'!AE72</f>
        <v>4.375</v>
      </c>
      <c r="AF20" s="11">
        <f>'Др. гл.спец.'!AF72</f>
        <v>0</v>
      </c>
      <c r="AG20" s="87">
        <f>'Др. гл.спец.'!AG72</f>
        <v>0</v>
      </c>
    </row>
    <row r="21" spans="1:33" ht="99.75" x14ac:dyDescent="0.25">
      <c r="A21" s="12">
        <v>14</v>
      </c>
      <c r="B21" s="14" t="s">
        <v>149</v>
      </c>
      <c r="C21" s="11">
        <f>Рук.ср.зв.!C72</f>
        <v>3182</v>
      </c>
      <c r="D21" s="11">
        <f>Рук.ср.зв.!D72</f>
        <v>2901</v>
      </c>
      <c r="E21" s="87">
        <f>Рук.ср.зв.!E72</f>
        <v>91.169076052796981</v>
      </c>
      <c r="F21" s="11">
        <f>Рук.ср.зв.!F72</f>
        <v>1395</v>
      </c>
      <c r="G21" s="87">
        <f>Рук.ср.зв.!G72</f>
        <v>48.086866597724921</v>
      </c>
      <c r="H21" s="11">
        <f>Рук.ср.зв.!H72</f>
        <v>2246</v>
      </c>
      <c r="I21" s="87">
        <f>Рук.ср.зв.!I72</f>
        <v>77.421578765942783</v>
      </c>
      <c r="J21" s="87">
        <f>Рук.ср.зв.!J72</f>
        <v>70.584538026398491</v>
      </c>
      <c r="K21" s="11">
        <f>Рук.ср.зв.!K72</f>
        <v>1062</v>
      </c>
      <c r="L21" s="87">
        <f>Рук.ср.зв.!L72</f>
        <v>36.608066184074453</v>
      </c>
      <c r="M21" s="11">
        <f>Рук.ср.зв.!M72</f>
        <v>1184</v>
      </c>
      <c r="N21" s="87">
        <f>Рук.ср.зв.!N72</f>
        <v>40.813512581868324</v>
      </c>
      <c r="O21" s="11">
        <f>Рук.ср.зв.!O72</f>
        <v>655</v>
      </c>
      <c r="P21" s="87">
        <f>Рук.ср.зв.!P72</f>
        <v>22.578421234057224</v>
      </c>
      <c r="Q21" s="11">
        <f>Рук.ср.зв.!Q72</f>
        <v>50</v>
      </c>
      <c r="R21" s="87">
        <f>Рук.ср.зв.!R72</f>
        <v>7.6335877862595423</v>
      </c>
      <c r="S21" s="11">
        <f>Рук.ср.зв.!S72</f>
        <v>191</v>
      </c>
      <c r="T21" s="87">
        <f>Рук.ср.зв.!T72</f>
        <v>6.5839365735953113</v>
      </c>
      <c r="U21" s="11">
        <f>Рук.ср.зв.!U72</f>
        <v>368</v>
      </c>
      <c r="V21" s="87">
        <f>Рук.ср.зв.!V72</f>
        <v>12.68528093760772</v>
      </c>
      <c r="W21" s="11">
        <f>Рук.ср.зв.!W72</f>
        <v>252</v>
      </c>
      <c r="X21" s="87">
        <f>Рук.ср.зв.!X72</f>
        <v>8.686659772492245</v>
      </c>
      <c r="Y21" s="11">
        <f>Рук.ср.зв.!Y72</f>
        <v>322</v>
      </c>
      <c r="Z21" s="87">
        <f>Рук.ср.зв.!Z72</f>
        <v>11.099620820406757</v>
      </c>
      <c r="AA21" s="11">
        <f>Рук.ср.зв.!AA72</f>
        <v>7</v>
      </c>
      <c r="AB21" s="87">
        <f>Рук.ср.зв.!AB72</f>
        <v>0.24129610479145122</v>
      </c>
      <c r="AC21" s="87">
        <f>Рук.ср.зв.!AC72</f>
        <v>2.1739130434782608</v>
      </c>
      <c r="AD21" s="11">
        <f>Рук.ср.зв.!AD72</f>
        <v>352</v>
      </c>
      <c r="AE21" s="87">
        <f>Рук.ср.зв.!AE72</f>
        <v>12.133746983798691</v>
      </c>
      <c r="AF21" s="11">
        <f>Рук.ср.зв.!AF72</f>
        <v>2</v>
      </c>
      <c r="AG21" s="87">
        <f>Рук.ср.зв.!AG72</f>
        <v>6.894174422612892E-2</v>
      </c>
    </row>
    <row r="22" spans="1:33" ht="99.75" x14ac:dyDescent="0.25">
      <c r="A22" s="12">
        <v>15</v>
      </c>
      <c r="B22" s="13" t="s">
        <v>150</v>
      </c>
      <c r="C22" s="11">
        <f>'Кадр. служба'!C72</f>
        <v>451.5</v>
      </c>
      <c r="D22" s="11">
        <f>'Кадр. служба'!D72</f>
        <v>426</v>
      </c>
      <c r="E22" s="87">
        <f>'Кадр. служба'!E72</f>
        <v>94.352159468438529</v>
      </c>
      <c r="F22" s="11">
        <f>'Кадр. служба'!F72</f>
        <v>401</v>
      </c>
      <c r="G22" s="87">
        <f>'Кадр. служба'!G72</f>
        <v>94.131455399061039</v>
      </c>
      <c r="H22" s="11">
        <f>'Кадр. служба'!H72</f>
        <v>398</v>
      </c>
      <c r="I22" s="87">
        <f>'Кадр. служба'!I72</f>
        <v>93.427230046948367</v>
      </c>
      <c r="J22" s="87">
        <f>'Кадр. служба'!J72</f>
        <v>88.150609080841633</v>
      </c>
      <c r="K22" s="11">
        <f>'Кадр. служба'!K72</f>
        <v>242</v>
      </c>
      <c r="L22" s="87">
        <f>'Кадр. служба'!L72</f>
        <v>56.8075117370892</v>
      </c>
      <c r="M22" s="11">
        <f>'Кадр. служба'!M72</f>
        <v>156</v>
      </c>
      <c r="N22" s="87">
        <f>'Кадр. служба'!N72</f>
        <v>36.619718309859159</v>
      </c>
      <c r="O22" s="11">
        <f>'Кадр. служба'!O72</f>
        <v>28</v>
      </c>
      <c r="P22" s="87">
        <f>'Кадр. служба'!P72</f>
        <v>6.5727699530516439</v>
      </c>
      <c r="Q22" s="11">
        <f>'Кадр. служба'!Q72</f>
        <v>5</v>
      </c>
      <c r="R22" s="87">
        <f>'Кадр. служба'!R72</f>
        <v>17.857142857142858</v>
      </c>
      <c r="S22" s="11">
        <f>'Кадр. служба'!S72</f>
        <v>52</v>
      </c>
      <c r="T22" s="87">
        <f>'Кадр. служба'!T72</f>
        <v>12.206572769953052</v>
      </c>
      <c r="U22" s="11">
        <f>'Кадр. служба'!U72</f>
        <v>46</v>
      </c>
      <c r="V22" s="87">
        <f>'Кадр. служба'!V72</f>
        <v>10.7981220657277</v>
      </c>
      <c r="W22" s="11">
        <f>'Кадр. служба'!W72</f>
        <v>51</v>
      </c>
      <c r="X22" s="87">
        <f>'Кадр. служба'!X72</f>
        <v>11.971830985915492</v>
      </c>
      <c r="Y22" s="11">
        <f>'Кадр. служба'!Y72</f>
        <v>63</v>
      </c>
      <c r="Z22" s="87">
        <f>'Кадр. служба'!Z72</f>
        <v>14.788732394366196</v>
      </c>
      <c r="AA22" s="11">
        <f>'Кадр. служба'!AA72</f>
        <v>1</v>
      </c>
      <c r="AB22" s="87">
        <f>'Кадр. служба'!AB72</f>
        <v>0.23474178403755869</v>
      </c>
      <c r="AC22" s="87">
        <f>'Кадр. служба'!AC72</f>
        <v>1.5873015873015872</v>
      </c>
      <c r="AD22" s="11">
        <f>'Кадр. служба'!AD72</f>
        <v>62</v>
      </c>
      <c r="AE22" s="87">
        <f>'Кадр. служба'!AE72</f>
        <v>14.553990610328638</v>
      </c>
      <c r="AF22" s="11">
        <f>'Кадр. служба'!AF72</f>
        <v>0</v>
      </c>
      <c r="AG22" s="87">
        <f>'Кадр. служба'!AG72</f>
        <v>0</v>
      </c>
    </row>
    <row r="23" spans="1:33" ht="28.5" x14ac:dyDescent="0.25">
      <c r="A23" s="12">
        <v>16</v>
      </c>
      <c r="B23" s="13" t="s">
        <v>151</v>
      </c>
      <c r="C23" s="11">
        <f>'Др. рук.'!C72</f>
        <v>273</v>
      </c>
      <c r="D23" s="11">
        <f>'Др. рук.'!D72</f>
        <v>261</v>
      </c>
      <c r="E23" s="87">
        <f>'Др. рук.'!E72</f>
        <v>95.604395604395606</v>
      </c>
      <c r="F23" s="11">
        <f>'Др. рук.'!F72</f>
        <v>106</v>
      </c>
      <c r="G23" s="87">
        <f>'Др. рук.'!G72</f>
        <v>40.61302681992337</v>
      </c>
      <c r="H23" s="11">
        <f>'Др. рук.'!H72</f>
        <v>218</v>
      </c>
      <c r="I23" s="87">
        <f>'Др. рук.'!I72</f>
        <v>83.524904214559399</v>
      </c>
      <c r="J23" s="87">
        <f>'Др. рук.'!J72</f>
        <v>79.853479853479854</v>
      </c>
      <c r="K23" s="11">
        <f>'Др. рук.'!K72</f>
        <v>115</v>
      </c>
      <c r="L23" s="87">
        <f>'Др. рук.'!L72</f>
        <v>44.061302681992338</v>
      </c>
      <c r="M23" s="11">
        <f>'Др. рук.'!M72</f>
        <v>103</v>
      </c>
      <c r="N23" s="87">
        <f>'Др. рук.'!N72</f>
        <v>39.463601532567047</v>
      </c>
      <c r="O23" s="11">
        <f>'Др. рук.'!O72</f>
        <v>43</v>
      </c>
      <c r="P23" s="87">
        <f>'Др. рук.'!P72</f>
        <v>16.475095785440612</v>
      </c>
      <c r="Q23" s="11">
        <f>'Др. рук.'!Q72</f>
        <v>2</v>
      </c>
      <c r="R23" s="87">
        <f>'Др. рук.'!R72</f>
        <v>4.6511627906976747</v>
      </c>
      <c r="S23" s="11">
        <f>'Др. рук.'!S72</f>
        <v>5</v>
      </c>
      <c r="T23" s="87">
        <f>'Др. рук.'!T72</f>
        <v>1.9157088122605364</v>
      </c>
      <c r="U23" s="11">
        <f>'Др. рук.'!U72</f>
        <v>39</v>
      </c>
      <c r="V23" s="87">
        <f>'Др. рук.'!V72</f>
        <v>14.942528735632186</v>
      </c>
      <c r="W23" s="11">
        <f>'Др. рук.'!W72</f>
        <v>13</v>
      </c>
      <c r="X23" s="87">
        <f>'Др. рук.'!X72</f>
        <v>4.980842911877394</v>
      </c>
      <c r="Y23" s="11">
        <f>'Др. рук.'!Y72</f>
        <v>35</v>
      </c>
      <c r="Z23" s="87">
        <f>'Др. рук.'!Z72</f>
        <v>13.409961685823754</v>
      </c>
      <c r="AA23" s="11">
        <f>'Др. рук.'!AA72</f>
        <v>0</v>
      </c>
      <c r="AB23" s="87">
        <f>'Др. рук.'!AB72</f>
        <v>0</v>
      </c>
      <c r="AC23" s="87">
        <f>'Др. рук.'!AC72</f>
        <v>0</v>
      </c>
      <c r="AD23" s="11">
        <f>'Др. рук.'!AD72</f>
        <v>28</v>
      </c>
      <c r="AE23" s="87">
        <f>'Др. рук.'!AE72</f>
        <v>10.727969348659004</v>
      </c>
      <c r="AF23" s="11">
        <f>'Др. рук.'!AF72</f>
        <v>0</v>
      </c>
      <c r="AG23" s="87">
        <f>'Др. рук.'!AG72</f>
        <v>0</v>
      </c>
    </row>
    <row r="24" spans="1:33" ht="42.75" x14ac:dyDescent="0.25">
      <c r="A24" s="12">
        <v>17</v>
      </c>
      <c r="B24" s="13" t="s">
        <v>152</v>
      </c>
      <c r="C24" s="11">
        <f>ОТиТБ!C72</f>
        <v>294.75</v>
      </c>
      <c r="D24" s="11">
        <f>ОТиТБ!D72</f>
        <v>284</v>
      </c>
      <c r="E24" s="87">
        <f>ОТиТБ!E72</f>
        <v>96.352841391009321</v>
      </c>
      <c r="F24" s="11">
        <f>ОТиТБ!F72</f>
        <v>161</v>
      </c>
      <c r="G24" s="87">
        <f>ОТиТБ!G72</f>
        <v>56.690140845070424</v>
      </c>
      <c r="H24" s="11">
        <f>ОТиТБ!H72</f>
        <v>273</v>
      </c>
      <c r="I24" s="87">
        <f>ОТиТБ!I72</f>
        <v>96.126760563380287</v>
      </c>
      <c r="J24" s="87">
        <f>ОТиТБ!J72</f>
        <v>92.620865139949103</v>
      </c>
      <c r="K24" s="11">
        <f>ОТиТБ!K72</f>
        <v>183</v>
      </c>
      <c r="L24" s="87">
        <f>ОТиТБ!L72</f>
        <v>64.436619718309856</v>
      </c>
      <c r="M24" s="11">
        <f>ОТиТБ!M72</f>
        <v>90</v>
      </c>
      <c r="N24" s="87">
        <f>ОТиТБ!N72</f>
        <v>31.690140845070424</v>
      </c>
      <c r="O24" s="11">
        <f>ОТиТБ!O72</f>
        <v>11</v>
      </c>
      <c r="P24" s="87">
        <f>ОТиТБ!P72</f>
        <v>3.873239436619718</v>
      </c>
      <c r="Q24" s="11">
        <f>ОТиТБ!Q72</f>
        <v>2</v>
      </c>
      <c r="R24" s="87">
        <f>ОТиТБ!R72</f>
        <v>18.181818181818183</v>
      </c>
      <c r="S24" s="11">
        <f>ОТиТБ!S72</f>
        <v>31</v>
      </c>
      <c r="T24" s="87">
        <f>ОТиТБ!T72</f>
        <v>10.915492957746478</v>
      </c>
      <c r="U24" s="11">
        <f>ОТиТБ!U72</f>
        <v>45</v>
      </c>
      <c r="V24" s="87">
        <f>ОТиТБ!V72</f>
        <v>15.845070422535212</v>
      </c>
      <c r="W24" s="11">
        <f>ОТиТБ!W72</f>
        <v>43</v>
      </c>
      <c r="X24" s="87">
        <f>ОТиТБ!X72</f>
        <v>15.140845070422534</v>
      </c>
      <c r="Y24" s="11">
        <f>ОТиТБ!Y72</f>
        <v>37</v>
      </c>
      <c r="Z24" s="87">
        <f>ОТиТБ!Z72</f>
        <v>13.028169014084506</v>
      </c>
      <c r="AA24" s="11">
        <f>ОТиТБ!AA72</f>
        <v>1</v>
      </c>
      <c r="AB24" s="87">
        <f>ОТиТБ!AB72</f>
        <v>0.35211267605633806</v>
      </c>
      <c r="AC24" s="87">
        <f>ОТиТБ!AC72</f>
        <v>2.7027027027027026</v>
      </c>
      <c r="AD24" s="11">
        <f>ОТиТБ!AD72</f>
        <v>24</v>
      </c>
      <c r="AE24" s="87">
        <f>ОТиТБ!AE72</f>
        <v>8.4507042253521121</v>
      </c>
      <c r="AF24" s="11">
        <f>ОТиТБ!AF72</f>
        <v>0</v>
      </c>
      <c r="AG24" s="87">
        <f>ОТиТБ!AG72</f>
        <v>0</v>
      </c>
    </row>
    <row r="25" spans="1:33" ht="71.25" x14ac:dyDescent="0.25">
      <c r="A25" s="12">
        <v>18</v>
      </c>
      <c r="B25" s="13" t="s">
        <v>153</v>
      </c>
      <c r="C25" s="11">
        <f>Юридич.служба!C72</f>
        <v>215.75</v>
      </c>
      <c r="D25" s="11">
        <f>Юридич.служба!D72</f>
        <v>202</v>
      </c>
      <c r="E25" s="87">
        <f>Юридич.служба!E72</f>
        <v>93.626882966396295</v>
      </c>
      <c r="F25" s="11">
        <f>Юридич.служба!F72</f>
        <v>141</v>
      </c>
      <c r="G25" s="87">
        <f>Юридич.служба!G72</f>
        <v>69.801980198019791</v>
      </c>
      <c r="H25" s="11">
        <f>Юридич.служба!H72</f>
        <v>202</v>
      </c>
      <c r="I25" s="87">
        <f>Юридич.служба!I72</f>
        <v>100</v>
      </c>
      <c r="J25" s="87">
        <f>Юридич.служба!J72</f>
        <v>93.626882966396295</v>
      </c>
      <c r="K25" s="11">
        <f>Юридич.служба!K72</f>
        <v>180</v>
      </c>
      <c r="L25" s="87">
        <f>Юридич.служба!L72</f>
        <v>89.10891089108911</v>
      </c>
      <c r="M25" s="11">
        <f>Юридич.служба!M72</f>
        <v>22</v>
      </c>
      <c r="N25" s="87">
        <f>Юридич.служба!N72</f>
        <v>10.891089108910892</v>
      </c>
      <c r="O25" s="11">
        <f>Юридич.служба!O72</f>
        <v>0</v>
      </c>
      <c r="P25" s="87">
        <f>Юридич.служба!P72</f>
        <v>0</v>
      </c>
      <c r="Q25" s="11">
        <f>Юридич.служба!Q72</f>
        <v>0</v>
      </c>
      <c r="R25" s="87">
        <f>Юридич.служба!R72</f>
        <v>0</v>
      </c>
      <c r="S25" s="11">
        <f>Юридич.служба!S72</f>
        <v>16</v>
      </c>
      <c r="T25" s="87">
        <f>Юридич.служба!T72</f>
        <v>7.9207920792079207</v>
      </c>
      <c r="U25" s="11">
        <f>Юридич.служба!U72</f>
        <v>8</v>
      </c>
      <c r="V25" s="87">
        <f>Юридич.служба!V72</f>
        <v>3.9603960396039604</v>
      </c>
      <c r="W25" s="11">
        <f>Юридич.служба!W72</f>
        <v>7</v>
      </c>
      <c r="X25" s="87">
        <f>Юридич.служба!X72</f>
        <v>3.4653465346534658</v>
      </c>
      <c r="Y25" s="11">
        <f>Юридич.служба!Y72</f>
        <v>32</v>
      </c>
      <c r="Z25" s="87">
        <f>Юридич.служба!Z72</f>
        <v>15.841584158415841</v>
      </c>
      <c r="AA25" s="11">
        <f>Юридич.служба!AA72</f>
        <v>0</v>
      </c>
      <c r="AB25" s="87">
        <f>Юридич.служба!AB72</f>
        <v>0</v>
      </c>
      <c r="AC25" s="87">
        <f>Юридич.служба!AC72</f>
        <v>0</v>
      </c>
      <c r="AD25" s="11">
        <f>Юридич.служба!AD72</f>
        <v>40</v>
      </c>
      <c r="AE25" s="87">
        <f>Юридич.служба!AE72</f>
        <v>19.801980198019802</v>
      </c>
      <c r="AF25" s="11">
        <f>Юридич.служба!AF72</f>
        <v>1</v>
      </c>
      <c r="AG25" s="87">
        <f>Юридич.служба!AG72</f>
        <v>0.49504950495049505</v>
      </c>
    </row>
    <row r="26" spans="1:33" ht="85.5" x14ac:dyDescent="0.25">
      <c r="A26" s="12">
        <v>19</v>
      </c>
      <c r="B26" s="13" t="s">
        <v>154</v>
      </c>
      <c r="C26" s="11">
        <f>'МарКомСнаб служба'!C72</f>
        <v>944</v>
      </c>
      <c r="D26" s="11">
        <f>'МарКомСнаб служба'!D72</f>
        <v>1034</v>
      </c>
      <c r="E26" s="87">
        <f>'МарКомСнаб служба'!E72</f>
        <v>109.53389830508475</v>
      </c>
      <c r="F26" s="11">
        <f>'МарКомСнаб служба'!F72</f>
        <v>734</v>
      </c>
      <c r="G26" s="87">
        <f>'МарКомСнаб служба'!G72</f>
        <v>70.986460348162467</v>
      </c>
      <c r="H26" s="11">
        <f>'МарКомСнаб служба'!H72</f>
        <v>896</v>
      </c>
      <c r="I26" s="87">
        <f>'МарКомСнаб служба'!I72</f>
        <v>86.65377176015474</v>
      </c>
      <c r="J26" s="87">
        <f>'МарКомСнаб служба'!J72</f>
        <v>94.915254237288138</v>
      </c>
      <c r="K26" s="11">
        <f>'МарКомСнаб служба'!K72</f>
        <v>577</v>
      </c>
      <c r="L26" s="87">
        <f>'МарКомСнаб служба'!L72</f>
        <v>55.802707930367504</v>
      </c>
      <c r="M26" s="11">
        <f>'МарКомСнаб служба'!M72</f>
        <v>319</v>
      </c>
      <c r="N26" s="87">
        <f>'МарКомСнаб служба'!N72</f>
        <v>30.851063829787233</v>
      </c>
      <c r="O26" s="11">
        <f>'МарКомСнаб служба'!O72</f>
        <v>138</v>
      </c>
      <c r="P26" s="87">
        <f>'МарКомСнаб служба'!P72</f>
        <v>13.346228239845262</v>
      </c>
      <c r="Q26" s="11">
        <f>'МарКомСнаб служба'!Q72</f>
        <v>1</v>
      </c>
      <c r="R26" s="87">
        <f>'МарКомСнаб служба'!R72</f>
        <v>0.72463768115942029</v>
      </c>
      <c r="S26" s="11">
        <f>'МарКомСнаб служба'!S72</f>
        <v>135</v>
      </c>
      <c r="T26" s="87">
        <f>'МарКомСнаб служба'!T72</f>
        <v>13.056092843326885</v>
      </c>
      <c r="U26" s="11">
        <f>'МарКомСнаб служба'!U72</f>
        <v>35</v>
      </c>
      <c r="V26" s="87">
        <f>'МарКомСнаб служба'!V72</f>
        <v>3.3849129593810443</v>
      </c>
      <c r="W26" s="11">
        <f>'МарКомСнаб служба'!W72</f>
        <v>194</v>
      </c>
      <c r="X26" s="87">
        <f>'МарКомСнаб служба'!X72</f>
        <v>18.762088974854933</v>
      </c>
      <c r="Y26" s="11">
        <f>'МарКомСнаб служба'!Y72</f>
        <v>211</v>
      </c>
      <c r="Z26" s="87">
        <f>'МарКомСнаб служба'!Z72</f>
        <v>20.406189555125724</v>
      </c>
      <c r="AA26" s="11">
        <f>'МарКомСнаб служба'!AA72</f>
        <v>1</v>
      </c>
      <c r="AB26" s="87">
        <f>'МарКомСнаб служба'!AB72</f>
        <v>9.6711798839458421E-2</v>
      </c>
      <c r="AC26" s="87">
        <f>'МарКомСнаб служба'!AC72</f>
        <v>0.47393364928909953</v>
      </c>
      <c r="AD26" s="11">
        <f>'МарКомСнаб служба'!AD72</f>
        <v>199</v>
      </c>
      <c r="AE26" s="87">
        <f>'МарКомСнаб служба'!AE72</f>
        <v>19.245647969052225</v>
      </c>
      <c r="AF26" s="11">
        <f>'МарКомСнаб служба'!AF72</f>
        <v>1</v>
      </c>
      <c r="AG26" s="87">
        <f>'МарКомСнаб служба'!AG72</f>
        <v>9.6711798839458421E-2</v>
      </c>
    </row>
    <row r="27" spans="1:33" ht="85.5" x14ac:dyDescent="0.25">
      <c r="A27" s="12">
        <v>20</v>
      </c>
      <c r="B27" s="13" t="s">
        <v>155</v>
      </c>
      <c r="C27" s="11">
        <f>'Строй служба'!C72</f>
        <v>160</v>
      </c>
      <c r="D27" s="11">
        <f>'Строй служба'!D72</f>
        <v>133</v>
      </c>
      <c r="E27" s="87">
        <f>'Строй служба'!E72</f>
        <v>83.125</v>
      </c>
      <c r="F27" s="11">
        <f>'Строй служба'!F72</f>
        <v>32</v>
      </c>
      <c r="G27" s="87">
        <f>'Строй служба'!G72</f>
        <v>24.060150375939848</v>
      </c>
      <c r="H27" s="11">
        <f>'Строй служба'!H72</f>
        <v>116</v>
      </c>
      <c r="I27" s="87">
        <f>'Строй служба'!I72</f>
        <v>87.218045112781951</v>
      </c>
      <c r="J27" s="87">
        <f>'Строй служба'!J72</f>
        <v>72.5</v>
      </c>
      <c r="K27" s="11">
        <f>'Строй служба'!K72</f>
        <v>64</v>
      </c>
      <c r="L27" s="87">
        <f>'Строй служба'!L72</f>
        <v>48.120300751879697</v>
      </c>
      <c r="M27" s="11">
        <f>'Строй служба'!M72</f>
        <v>52</v>
      </c>
      <c r="N27" s="87">
        <f>'Строй служба'!N72</f>
        <v>39.097744360902254</v>
      </c>
      <c r="O27" s="11">
        <f>'Строй служба'!O72</f>
        <v>17</v>
      </c>
      <c r="P27" s="87">
        <f>'Строй служба'!P72</f>
        <v>12.781954887218044</v>
      </c>
      <c r="Q27" s="11">
        <f>'Строй служба'!Q72</f>
        <v>0</v>
      </c>
      <c r="R27" s="87">
        <f>'Строй служба'!R72</f>
        <v>0</v>
      </c>
      <c r="S27" s="11">
        <f>'Строй служба'!S72</f>
        <v>6</v>
      </c>
      <c r="T27" s="87">
        <f>'Строй служба'!T72</f>
        <v>4.5112781954887211</v>
      </c>
      <c r="U27" s="11">
        <f>'Строй служба'!U72</f>
        <v>36</v>
      </c>
      <c r="V27" s="87">
        <f>'Строй служба'!V72</f>
        <v>27.06766917293233</v>
      </c>
      <c r="W27" s="11">
        <f>'Строй служба'!W72</f>
        <v>4</v>
      </c>
      <c r="X27" s="87">
        <f>'Строй служба'!X72</f>
        <v>3.007518796992481</v>
      </c>
      <c r="Y27" s="11">
        <f>'Строй служба'!Y72</f>
        <v>20</v>
      </c>
      <c r="Z27" s="87">
        <f>'Строй служба'!Z72</f>
        <v>15.037593984962406</v>
      </c>
      <c r="AA27" s="11">
        <f>'Строй служба'!AA72</f>
        <v>1</v>
      </c>
      <c r="AB27" s="87">
        <f>'Строй служба'!AB72</f>
        <v>0.75187969924812026</v>
      </c>
      <c r="AC27" s="87">
        <f>'Строй служба'!AC72</f>
        <v>5</v>
      </c>
      <c r="AD27" s="11">
        <f>'Строй служба'!AD72</f>
        <v>15</v>
      </c>
      <c r="AE27" s="87">
        <f>'Строй служба'!AE72</f>
        <v>11.278195488721805</v>
      </c>
      <c r="AF27" s="11">
        <f>'Строй служба'!AF72</f>
        <v>0</v>
      </c>
      <c r="AG27" s="87">
        <f>'Строй служба'!AG72</f>
        <v>0</v>
      </c>
    </row>
    <row r="28" spans="1:33" ht="28.5" x14ac:dyDescent="0.25">
      <c r="A28" s="12">
        <v>21</v>
      </c>
      <c r="B28" s="13" t="s">
        <v>156</v>
      </c>
      <c r="C28" s="11">
        <f>'Землеустр. служба'!C72</f>
        <v>13.75</v>
      </c>
      <c r="D28" s="11">
        <f>'Землеустр. служба'!D72</f>
        <v>13</v>
      </c>
      <c r="E28" s="87">
        <f>'Землеустр. служба'!E72</f>
        <v>94.545454545454547</v>
      </c>
      <c r="F28" s="11">
        <f>'Землеустр. служба'!F72</f>
        <v>10</v>
      </c>
      <c r="G28" s="87">
        <f>'Землеустр. служба'!G72</f>
        <v>76.923076923076934</v>
      </c>
      <c r="H28" s="11">
        <f>'Землеустр. служба'!H72</f>
        <v>12</v>
      </c>
      <c r="I28" s="87">
        <f>'Землеустр. служба'!I72</f>
        <v>92.307692307692307</v>
      </c>
      <c r="J28" s="87">
        <f>'Землеустр. служба'!J72</f>
        <v>87.272727272727266</v>
      </c>
      <c r="K28" s="11">
        <f>'Землеустр. служба'!K72</f>
        <v>9</v>
      </c>
      <c r="L28" s="87">
        <f>'Землеустр. служба'!L72</f>
        <v>69.230769230769226</v>
      </c>
      <c r="M28" s="11">
        <f>'Землеустр. служба'!M72</f>
        <v>3</v>
      </c>
      <c r="N28" s="87">
        <f>'Землеустр. служба'!N72</f>
        <v>23.076923076923077</v>
      </c>
      <c r="O28" s="11">
        <f>'Землеустр. служба'!O72</f>
        <v>1</v>
      </c>
      <c r="P28" s="87">
        <f>'Землеустр. служба'!P72</f>
        <v>7.6923076923076925</v>
      </c>
      <c r="Q28" s="11">
        <f>'Землеустр. служба'!Q72</f>
        <v>0</v>
      </c>
      <c r="R28" s="87">
        <f>'Землеустр. служба'!R72</f>
        <v>0</v>
      </c>
      <c r="S28" s="11">
        <f>'Землеустр. служба'!S72</f>
        <v>0</v>
      </c>
      <c r="T28" s="87">
        <f>'Землеустр. служба'!T72</f>
        <v>0</v>
      </c>
      <c r="U28" s="11">
        <f>'Землеустр. служба'!U72</f>
        <v>3</v>
      </c>
      <c r="V28" s="87">
        <f>'Землеустр. служба'!V72</f>
        <v>23.076923076923077</v>
      </c>
      <c r="W28" s="11">
        <f>'Землеустр. служба'!W72</f>
        <v>0</v>
      </c>
      <c r="X28" s="87">
        <f>'Землеустр. служба'!X72</f>
        <v>0</v>
      </c>
      <c r="Y28" s="11">
        <f>'Землеустр. служба'!Y72</f>
        <v>0</v>
      </c>
      <c r="Z28" s="87">
        <f>'Землеустр. служба'!Z72</f>
        <v>0</v>
      </c>
      <c r="AA28" s="11">
        <f>'Землеустр. служба'!AA72</f>
        <v>0</v>
      </c>
      <c r="AB28" s="87">
        <f>'Землеустр. служба'!AB72</f>
        <v>0</v>
      </c>
      <c r="AC28" s="87">
        <f>'Землеустр. служба'!AC72</f>
        <v>0</v>
      </c>
      <c r="AD28" s="11">
        <f>'Землеустр. служба'!AD72</f>
        <v>0</v>
      </c>
      <c r="AE28" s="87">
        <f>'Землеустр. служба'!AE72</f>
        <v>0</v>
      </c>
      <c r="AF28" s="11">
        <f>'Землеустр. служба'!AF72</f>
        <v>0</v>
      </c>
      <c r="AG28" s="87">
        <f>'Землеустр. служба'!AG72</f>
        <v>0</v>
      </c>
    </row>
    <row r="29" spans="1:33" ht="99.75" x14ac:dyDescent="0.25">
      <c r="A29" s="12">
        <v>22</v>
      </c>
      <c r="B29" s="13" t="s">
        <v>157</v>
      </c>
      <c r="C29" s="11">
        <f>'ИТ служба'!C72</f>
        <v>160.80000000000001</v>
      </c>
      <c r="D29" s="11">
        <f>'ИТ служба'!D72</f>
        <v>186</v>
      </c>
      <c r="E29" s="87">
        <f>'ИТ служба'!E72</f>
        <v>115.67164179104476</v>
      </c>
      <c r="F29" s="11">
        <f>'ИТ служба'!F72</f>
        <v>28</v>
      </c>
      <c r="G29" s="87">
        <f>'ИТ служба'!G72</f>
        <v>15.053763440860216</v>
      </c>
      <c r="H29" s="11">
        <f>'ИТ служба'!H72</f>
        <v>176</v>
      </c>
      <c r="I29" s="87">
        <f>'ИТ служба'!I72</f>
        <v>94.623655913978496</v>
      </c>
      <c r="J29" s="87">
        <f>'ИТ служба'!J72</f>
        <v>109.45273631840794</v>
      </c>
      <c r="K29" s="11">
        <f>'ИТ служба'!K72</f>
        <v>116</v>
      </c>
      <c r="L29" s="87">
        <f>'ИТ служба'!L72</f>
        <v>62.365591397849464</v>
      </c>
      <c r="M29" s="11">
        <f>'ИТ служба'!M72</f>
        <v>60</v>
      </c>
      <c r="N29" s="87">
        <f>'ИТ служба'!N72</f>
        <v>32.258064516129032</v>
      </c>
      <c r="O29" s="11">
        <f>'ИТ служба'!O72</f>
        <v>10</v>
      </c>
      <c r="P29" s="87">
        <f>'ИТ служба'!P72</f>
        <v>5.376344086021505</v>
      </c>
      <c r="Q29" s="11">
        <f>'ИТ служба'!Q72</f>
        <v>0</v>
      </c>
      <c r="R29" s="87">
        <f>'ИТ служба'!R72</f>
        <v>0</v>
      </c>
      <c r="S29" s="11">
        <f>'ИТ служба'!S72</f>
        <v>27</v>
      </c>
      <c r="T29" s="87">
        <f>'ИТ служба'!T72</f>
        <v>14.516129032258066</v>
      </c>
      <c r="U29" s="11">
        <f>'ИТ служба'!U72</f>
        <v>5</v>
      </c>
      <c r="V29" s="87">
        <f>'ИТ служба'!V72</f>
        <v>2.6881720430107525</v>
      </c>
      <c r="W29" s="11">
        <f>'ИТ служба'!W72</f>
        <v>13</v>
      </c>
      <c r="X29" s="87">
        <f>'ИТ служба'!X72</f>
        <v>6.9892473118279561</v>
      </c>
      <c r="Y29" s="11">
        <f>'ИТ служба'!Y72</f>
        <v>26</v>
      </c>
      <c r="Z29" s="87">
        <f>'ИТ служба'!Z72</f>
        <v>13.978494623655912</v>
      </c>
      <c r="AA29" s="11">
        <f>'ИТ служба'!AA72</f>
        <v>1</v>
      </c>
      <c r="AB29" s="87">
        <f>'ИТ служба'!AB72</f>
        <v>0.53763440860215062</v>
      </c>
      <c r="AC29" s="87">
        <f>'ИТ служба'!AC72</f>
        <v>3.8461538461538463</v>
      </c>
      <c r="AD29" s="11">
        <f>'ИТ служба'!AD72</f>
        <v>24</v>
      </c>
      <c r="AE29" s="87">
        <f>'ИТ служба'!AE72</f>
        <v>12.903225806451612</v>
      </c>
      <c r="AF29" s="11">
        <f>'ИТ служба'!AF72</f>
        <v>0</v>
      </c>
      <c r="AG29" s="87">
        <f>'ИТ служба'!AG72</f>
        <v>0</v>
      </c>
    </row>
    <row r="30" spans="1:33" ht="28.5" x14ac:dyDescent="0.25">
      <c r="A30" s="12">
        <v>23</v>
      </c>
      <c r="B30" s="13" t="s">
        <v>158</v>
      </c>
      <c r="C30" s="11">
        <f>Спец.!C72</f>
        <v>7362.45</v>
      </c>
      <c r="D30" s="11">
        <f>Спец.!D72</f>
        <v>6787</v>
      </c>
      <c r="E30" s="87">
        <f>Спец.!E72</f>
        <v>92.183987667148841</v>
      </c>
      <c r="F30" s="11">
        <f>Спец.!F72</f>
        <v>4520</v>
      </c>
      <c r="G30" s="87">
        <f>Спец.!G72</f>
        <v>66.59790776484455</v>
      </c>
      <c r="H30" s="11">
        <f>Спец.!H72</f>
        <v>5844</v>
      </c>
      <c r="I30" s="87">
        <f>Спец.!I72</f>
        <v>86.105790481803439</v>
      </c>
      <c r="J30" s="87">
        <f>Спец.!J72</f>
        <v>79.375751278446714</v>
      </c>
      <c r="K30" s="11">
        <f>Спец.!K72</f>
        <v>3008</v>
      </c>
      <c r="L30" s="87">
        <f>Спец.!L72</f>
        <v>44.320023574480629</v>
      </c>
      <c r="M30" s="11">
        <f>Спец.!M72</f>
        <v>2836</v>
      </c>
      <c r="N30" s="87">
        <f>Спец.!N72</f>
        <v>41.785766907322824</v>
      </c>
      <c r="O30" s="11">
        <f>Спец.!O72</f>
        <v>943</v>
      </c>
      <c r="P30" s="87">
        <f>Спец.!P72</f>
        <v>13.894209518196551</v>
      </c>
      <c r="Q30" s="11">
        <f>Спец.!Q72</f>
        <v>101</v>
      </c>
      <c r="R30" s="87">
        <f>Спец.!R72</f>
        <v>10.710498409331921</v>
      </c>
      <c r="S30" s="11">
        <f>Спец.!S72</f>
        <v>779</v>
      </c>
      <c r="T30" s="87">
        <f>Спец.!T72</f>
        <v>11.477825254162369</v>
      </c>
      <c r="U30" s="11">
        <f>Спец.!U72</f>
        <v>604</v>
      </c>
      <c r="V30" s="87">
        <f>Спец.!V72</f>
        <v>8.8993664358332101</v>
      </c>
      <c r="W30" s="11">
        <f>Спец.!W72</f>
        <v>415</v>
      </c>
      <c r="X30" s="87">
        <f>Спец.!X72</f>
        <v>6.1146309120377191</v>
      </c>
      <c r="Y30" s="11">
        <f>Спец.!Y72</f>
        <v>1021</v>
      </c>
      <c r="Z30" s="87">
        <f>Спец.!Z72</f>
        <v>15.043465448651835</v>
      </c>
      <c r="AA30" s="11">
        <f>Спец.!AA72</f>
        <v>43</v>
      </c>
      <c r="AB30" s="87">
        <f>Спец.!AB72</f>
        <v>0.63356416678945038</v>
      </c>
      <c r="AC30" s="87">
        <f>Спец.!AC72</f>
        <v>4.2115572967678743</v>
      </c>
      <c r="AD30" s="11">
        <f>Спец.!AD72</f>
        <v>947</v>
      </c>
      <c r="AE30" s="87">
        <f>Спец.!AE72</f>
        <v>13.953145719758361</v>
      </c>
      <c r="AF30" s="11">
        <f>Спец.!AF72</f>
        <v>3</v>
      </c>
      <c r="AG30" s="87">
        <f>Спец.!AG72</f>
        <v>4.4202151171357007E-2</v>
      </c>
    </row>
    <row r="31" spans="1:33" ht="45" x14ac:dyDescent="0.25">
      <c r="A31" s="15">
        <v>24</v>
      </c>
      <c r="B31" s="16" t="s">
        <v>159</v>
      </c>
      <c r="C31" s="11">
        <f>Агрономы!C72</f>
        <v>258</v>
      </c>
      <c r="D31" s="11">
        <f>Агрономы!D72</f>
        <v>231</v>
      </c>
      <c r="E31" s="87">
        <f>Агрономы!E72</f>
        <v>89.534883720930239</v>
      </c>
      <c r="F31" s="11">
        <f>Агрономы!F72</f>
        <v>57</v>
      </c>
      <c r="G31" s="87">
        <f>Агрономы!G72</f>
        <v>24.675324675324674</v>
      </c>
      <c r="H31" s="11">
        <f>Агрономы!H72</f>
        <v>229</v>
      </c>
      <c r="I31" s="87">
        <f>Агрономы!I72</f>
        <v>99.134199134199136</v>
      </c>
      <c r="J31" s="87">
        <f>Агрономы!J72</f>
        <v>88.759689922480618</v>
      </c>
      <c r="K31" s="11">
        <f>Агрономы!K72</f>
        <v>175</v>
      </c>
      <c r="L31" s="87">
        <f>Агрономы!L72</f>
        <v>75.757575757575751</v>
      </c>
      <c r="M31" s="11">
        <f>Агрономы!M72</f>
        <v>54</v>
      </c>
      <c r="N31" s="87">
        <f>Агрономы!N72</f>
        <v>23.376623376623375</v>
      </c>
      <c r="O31" s="11">
        <f>Агрономы!O72</f>
        <v>2</v>
      </c>
      <c r="P31" s="87">
        <f>Агрономы!P72</f>
        <v>0.86580086580086579</v>
      </c>
      <c r="Q31" s="11">
        <f>Агрономы!Q72</f>
        <v>4</v>
      </c>
      <c r="R31" s="87">
        <f>Агрономы!R72</f>
        <v>200</v>
      </c>
      <c r="S31" s="11">
        <f>Агрономы!S72</f>
        <v>43</v>
      </c>
      <c r="T31" s="87">
        <f>Агрономы!T72</f>
        <v>18.614718614718615</v>
      </c>
      <c r="U31" s="11">
        <f>Агрономы!U72</f>
        <v>12</v>
      </c>
      <c r="V31" s="87">
        <f>Агрономы!V72</f>
        <v>5.1948051948051948</v>
      </c>
      <c r="W31" s="11">
        <f>Агрономы!W72</f>
        <v>31</v>
      </c>
      <c r="X31" s="87">
        <f>Агрономы!X72</f>
        <v>13.419913419913421</v>
      </c>
      <c r="Y31" s="11">
        <f>Агрономы!Y72</f>
        <v>32</v>
      </c>
      <c r="Z31" s="87">
        <f>Агрономы!Z72</f>
        <v>13.852813852813853</v>
      </c>
      <c r="AA31" s="11">
        <f>Агрономы!AA72</f>
        <v>1</v>
      </c>
      <c r="AB31" s="87">
        <f>Агрономы!AB72</f>
        <v>0.4329004329004329</v>
      </c>
      <c r="AC31" s="87">
        <f>Агрономы!AC72</f>
        <v>3.125</v>
      </c>
      <c r="AD31" s="11">
        <f>Агрономы!AD72</f>
        <v>30</v>
      </c>
      <c r="AE31" s="87">
        <f>Агрономы!AE72</f>
        <v>12.987012987012985</v>
      </c>
      <c r="AF31" s="11">
        <f>Агрономы!AF72</f>
        <v>0</v>
      </c>
      <c r="AG31" s="87">
        <f>Агрономы!AG72</f>
        <v>0</v>
      </c>
    </row>
    <row r="32" spans="1:33" ht="60" x14ac:dyDescent="0.25">
      <c r="A32" s="15">
        <v>25</v>
      </c>
      <c r="B32" s="16" t="s">
        <v>160</v>
      </c>
      <c r="C32" s="11">
        <f>Зоотехники!C72</f>
        <v>494</v>
      </c>
      <c r="D32" s="11">
        <f>Зоотехники!D72</f>
        <v>482</v>
      </c>
      <c r="E32" s="87">
        <f>Зоотехники!E72</f>
        <v>97.570850202429142</v>
      </c>
      <c r="F32" s="11">
        <f>Зоотехники!F72</f>
        <v>345</v>
      </c>
      <c r="G32" s="87">
        <f>Зоотехники!G72</f>
        <v>71.576763485477173</v>
      </c>
      <c r="H32" s="11">
        <f>Зоотехники!H72</f>
        <v>437</v>
      </c>
      <c r="I32" s="87">
        <f>Зоотехники!I72</f>
        <v>90.663900414937757</v>
      </c>
      <c r="J32" s="87">
        <f>Зоотехники!J72</f>
        <v>88.461538461538453</v>
      </c>
      <c r="K32" s="11">
        <f>Зоотехники!K72</f>
        <v>248</v>
      </c>
      <c r="L32" s="87">
        <f>Зоотехники!L72</f>
        <v>51.452282157676343</v>
      </c>
      <c r="M32" s="11">
        <f>Зоотехники!M72</f>
        <v>189</v>
      </c>
      <c r="N32" s="87">
        <f>Зоотехники!N72</f>
        <v>39.211618257261414</v>
      </c>
      <c r="O32" s="11">
        <f>Зоотехники!O72</f>
        <v>45</v>
      </c>
      <c r="P32" s="87">
        <f>Зоотехники!P72</f>
        <v>9.3360995850622412</v>
      </c>
      <c r="Q32" s="11">
        <f>Зоотехники!Q72</f>
        <v>25</v>
      </c>
      <c r="R32" s="87">
        <f>Зоотехники!R72</f>
        <v>55.555555555555557</v>
      </c>
      <c r="S32" s="11">
        <f>Зоотехники!S72</f>
        <v>81</v>
      </c>
      <c r="T32" s="87">
        <f>Зоотехники!T72</f>
        <v>16.804979253112034</v>
      </c>
      <c r="U32" s="11">
        <f>Зоотехники!U72</f>
        <v>36</v>
      </c>
      <c r="V32" s="87">
        <f>Зоотехники!V72</f>
        <v>7.4688796680497926</v>
      </c>
      <c r="W32" s="11">
        <f>Зоотехники!W72</f>
        <v>46</v>
      </c>
      <c r="X32" s="87">
        <f>Зоотехники!X72</f>
        <v>9.5435684647302903</v>
      </c>
      <c r="Y32" s="11">
        <f>Зоотехники!Y72</f>
        <v>68</v>
      </c>
      <c r="Z32" s="87">
        <f>Зоотехники!Z72</f>
        <v>14.107883817427386</v>
      </c>
      <c r="AA32" s="11">
        <f>Зоотехники!AA72</f>
        <v>4</v>
      </c>
      <c r="AB32" s="87">
        <f>Зоотехники!AB72</f>
        <v>0.82987551867219922</v>
      </c>
      <c r="AC32" s="87">
        <f>Зоотехники!AC72</f>
        <v>5.8823529411764701</v>
      </c>
      <c r="AD32" s="11">
        <f>Зоотехники!AD72</f>
        <v>66</v>
      </c>
      <c r="AE32" s="87">
        <f>Зоотехники!AE72</f>
        <v>13.692946058091287</v>
      </c>
      <c r="AF32" s="11">
        <f>Зоотехники!AF72</f>
        <v>0</v>
      </c>
      <c r="AG32" s="87">
        <f>Зоотехники!AG72</f>
        <v>0</v>
      </c>
    </row>
    <row r="33" spans="1:33" ht="45" x14ac:dyDescent="0.25">
      <c r="A33" s="15">
        <v>26</v>
      </c>
      <c r="B33" s="16" t="s">
        <v>161</v>
      </c>
      <c r="C33" s="11">
        <f>Ветеринары!C72</f>
        <v>964.5</v>
      </c>
      <c r="D33" s="11">
        <f>Ветеринары!D72</f>
        <v>800</v>
      </c>
      <c r="E33" s="87">
        <f>Ветеринары!E72</f>
        <v>82.944530844997416</v>
      </c>
      <c r="F33" s="11">
        <f>Ветеринары!F72</f>
        <v>582</v>
      </c>
      <c r="G33" s="87">
        <f>Ветеринары!G72</f>
        <v>72.75</v>
      </c>
      <c r="H33" s="11">
        <f>Ветеринары!H72</f>
        <v>707</v>
      </c>
      <c r="I33" s="87">
        <f>Ветеринары!I72</f>
        <v>88.375</v>
      </c>
      <c r="J33" s="87">
        <f>Ветеринары!J72</f>
        <v>73.302229134266454</v>
      </c>
      <c r="K33" s="11">
        <f>Ветеринары!K72</f>
        <v>394</v>
      </c>
      <c r="L33" s="87">
        <f>Ветеринары!L72</f>
        <v>49.25</v>
      </c>
      <c r="M33" s="11">
        <f>Ветеринары!M72</f>
        <v>313</v>
      </c>
      <c r="N33" s="87">
        <f>Ветеринары!N72</f>
        <v>39.125</v>
      </c>
      <c r="O33" s="11">
        <f>Ветеринары!O72</f>
        <v>93</v>
      </c>
      <c r="P33" s="87">
        <f>Ветеринары!P72</f>
        <v>11.625</v>
      </c>
      <c r="Q33" s="11">
        <f>Ветеринары!Q72</f>
        <v>18</v>
      </c>
      <c r="R33" s="87">
        <f>Ветеринары!R72</f>
        <v>19.35483870967742</v>
      </c>
      <c r="S33" s="11">
        <f>Ветеринары!S72</f>
        <v>144</v>
      </c>
      <c r="T33" s="87">
        <f>Ветеринары!T72</f>
        <v>18</v>
      </c>
      <c r="U33" s="11">
        <f>Ветеринары!U72</f>
        <v>53</v>
      </c>
      <c r="V33" s="87">
        <f>Ветеринары!V72</f>
        <v>6.625</v>
      </c>
      <c r="W33" s="11">
        <f>Ветеринары!W72</f>
        <v>46</v>
      </c>
      <c r="X33" s="87">
        <f>Ветеринары!X72</f>
        <v>5.75</v>
      </c>
      <c r="Y33" s="11">
        <f>Ветеринары!Y72</f>
        <v>148</v>
      </c>
      <c r="Z33" s="87">
        <f>Ветеринары!Z72</f>
        <v>18.5</v>
      </c>
      <c r="AA33" s="11">
        <f>Ветеринары!AA72</f>
        <v>19</v>
      </c>
      <c r="AB33" s="87">
        <f>Ветеринары!AB72</f>
        <v>2.375</v>
      </c>
      <c r="AC33" s="87">
        <f>Ветеринары!AC72</f>
        <v>12.837837837837837</v>
      </c>
      <c r="AD33" s="11">
        <f>Ветеринары!AD72</f>
        <v>158</v>
      </c>
      <c r="AE33" s="87">
        <f>Ветеринары!AE72</f>
        <v>19.75</v>
      </c>
      <c r="AF33" s="11">
        <f>Ветеринары!AF72</f>
        <v>0</v>
      </c>
      <c r="AG33" s="87">
        <f>Ветеринары!AG72</f>
        <v>0</v>
      </c>
    </row>
    <row r="34" spans="1:33" ht="30" x14ac:dyDescent="0.25">
      <c r="A34" s="15">
        <v>27</v>
      </c>
      <c r="B34" s="16" t="s">
        <v>162</v>
      </c>
      <c r="C34" s="11">
        <f>Воспр.стада!C72</f>
        <v>365</v>
      </c>
      <c r="D34" s="11">
        <f>Воспр.стада!D72</f>
        <v>336</v>
      </c>
      <c r="E34" s="87">
        <f>Воспр.стада!E72</f>
        <v>92.054794520547944</v>
      </c>
      <c r="F34" s="11">
        <f>Воспр.стада!F72</f>
        <v>289</v>
      </c>
      <c r="G34" s="87">
        <f>Воспр.стада!G72</f>
        <v>86.011904761904773</v>
      </c>
      <c r="H34" s="11">
        <f>Воспр.стада!H72</f>
        <v>193</v>
      </c>
      <c r="I34" s="87">
        <f>Воспр.стада!I72</f>
        <v>57.44047619047619</v>
      </c>
      <c r="J34" s="87">
        <f>Воспр.стада!J72</f>
        <v>52.876712328767127</v>
      </c>
      <c r="K34" s="11">
        <f>Воспр.стада!K72</f>
        <v>25</v>
      </c>
      <c r="L34" s="87">
        <f>Воспр.стада!L72</f>
        <v>7.4404761904761907</v>
      </c>
      <c r="M34" s="11">
        <f>Воспр.стада!M72</f>
        <v>168</v>
      </c>
      <c r="N34" s="87">
        <f>Воспр.стада!N72</f>
        <v>50</v>
      </c>
      <c r="O34" s="11">
        <f>Воспр.стада!O72</f>
        <v>143</v>
      </c>
      <c r="P34" s="87">
        <f>Воспр.стада!P72</f>
        <v>42.55952380952381</v>
      </c>
      <c r="Q34" s="11">
        <f>Воспр.стада!Q72</f>
        <v>5</v>
      </c>
      <c r="R34" s="87">
        <f>Воспр.стада!R72</f>
        <v>3.4965034965034967</v>
      </c>
      <c r="S34" s="11">
        <f>Воспр.стада!S72</f>
        <v>16</v>
      </c>
      <c r="T34" s="87">
        <f>Воспр.стада!T72</f>
        <v>4.7619047619047619</v>
      </c>
      <c r="U34" s="11">
        <f>Воспр.стада!U72</f>
        <v>22</v>
      </c>
      <c r="V34" s="87">
        <f>Воспр.стада!V72</f>
        <v>6.5476190476190483</v>
      </c>
      <c r="W34" s="11">
        <f>Воспр.стада!W72</f>
        <v>14</v>
      </c>
      <c r="X34" s="87">
        <f>Воспр.стада!X72</f>
        <v>4.1666666666666661</v>
      </c>
      <c r="Y34" s="11">
        <f>Воспр.стада!Y72</f>
        <v>31</v>
      </c>
      <c r="Z34" s="87">
        <f>Воспр.стада!Z72</f>
        <v>9.2261904761904763</v>
      </c>
      <c r="AA34" s="11">
        <f>Воспр.стада!AA72</f>
        <v>0</v>
      </c>
      <c r="AB34" s="87">
        <f>Воспр.стада!AB72</f>
        <v>0</v>
      </c>
      <c r="AC34" s="87">
        <f>Воспр.стада!AC72</f>
        <v>0</v>
      </c>
      <c r="AD34" s="11">
        <f>Воспр.стада!AD72</f>
        <v>28</v>
      </c>
      <c r="AE34" s="87">
        <f>Воспр.стада!AE72</f>
        <v>8.3333333333333321</v>
      </c>
      <c r="AF34" s="11">
        <f>Воспр.стада!AF72</f>
        <v>0</v>
      </c>
      <c r="AG34" s="87">
        <f>Воспр.стада!AG72</f>
        <v>0</v>
      </c>
    </row>
    <row r="35" spans="1:33" ht="75" x14ac:dyDescent="0.25">
      <c r="A35" s="15">
        <v>28</v>
      </c>
      <c r="B35" s="16" t="s">
        <v>163</v>
      </c>
      <c r="C35" s="11">
        <f>'Инж-техн.'!C72</f>
        <v>988.5</v>
      </c>
      <c r="D35" s="11">
        <f>'Инж-техн.'!D72</f>
        <v>900</v>
      </c>
      <c r="E35" s="87">
        <f>'Инж-техн.'!E72</f>
        <v>91.047040971168443</v>
      </c>
      <c r="F35" s="11">
        <f>'Инж-техн.'!F72</f>
        <v>151</v>
      </c>
      <c r="G35" s="87">
        <f>'Инж-техн.'!G72</f>
        <v>16.777777777777779</v>
      </c>
      <c r="H35" s="11">
        <f>'Инж-техн.'!H72</f>
        <v>781</v>
      </c>
      <c r="I35" s="87">
        <f>'Инж-техн.'!I72</f>
        <v>86.777777777777771</v>
      </c>
      <c r="J35" s="87">
        <f>'Инж-техн.'!J72</f>
        <v>79.008598887202837</v>
      </c>
      <c r="K35" s="11">
        <f>'Инж-техн.'!K72</f>
        <v>445</v>
      </c>
      <c r="L35" s="87">
        <f>'Инж-техн.'!L72</f>
        <v>49.444444444444443</v>
      </c>
      <c r="M35" s="11">
        <f>'Инж-техн.'!M72</f>
        <v>336</v>
      </c>
      <c r="N35" s="87">
        <f>'Инж-техн.'!N72</f>
        <v>37.333333333333336</v>
      </c>
      <c r="O35" s="11">
        <f>'Инж-техн.'!O72</f>
        <v>119</v>
      </c>
      <c r="P35" s="87">
        <f>'Инж-техн.'!P72</f>
        <v>13.222222222222221</v>
      </c>
      <c r="Q35" s="11">
        <f>'Инж-техн.'!Q72</f>
        <v>7</v>
      </c>
      <c r="R35" s="87">
        <f>'Инж-техн.'!R72</f>
        <v>5.8823529411764701</v>
      </c>
      <c r="S35" s="11">
        <f>'Инж-техн.'!S72</f>
        <v>91</v>
      </c>
      <c r="T35" s="87">
        <f>'Инж-техн.'!T72</f>
        <v>10.111111111111111</v>
      </c>
      <c r="U35" s="11">
        <f>'Инж-техн.'!U72</f>
        <v>65</v>
      </c>
      <c r="V35" s="87">
        <f>'Инж-техн.'!V72</f>
        <v>7.2222222222222214</v>
      </c>
      <c r="W35" s="11">
        <f>'Инж-техн.'!W72</f>
        <v>79</v>
      </c>
      <c r="X35" s="87">
        <f>'Инж-техн.'!X72</f>
        <v>8.7777777777777768</v>
      </c>
      <c r="Y35" s="11">
        <f>'Инж-техн.'!Y72</f>
        <v>140</v>
      </c>
      <c r="Z35" s="87">
        <f>'Инж-техн.'!Z72</f>
        <v>15.555555555555555</v>
      </c>
      <c r="AA35" s="11">
        <f>'Инж-техн.'!AA72</f>
        <v>1</v>
      </c>
      <c r="AB35" s="87">
        <f>'Инж-техн.'!AB72</f>
        <v>0.1111111111111111</v>
      </c>
      <c r="AC35" s="87">
        <f>'Инж-техн.'!AC72</f>
        <v>0.7142857142857143</v>
      </c>
      <c r="AD35" s="11">
        <f>'Инж-техн.'!AD72</f>
        <v>107</v>
      </c>
      <c r="AE35" s="87">
        <f>'Инж-техн.'!AE72</f>
        <v>11.888888888888889</v>
      </c>
      <c r="AF35" s="11">
        <f>'Инж-техн.'!AF72</f>
        <v>1</v>
      </c>
      <c r="AG35" s="87">
        <f>'Инж-техн.'!AG72</f>
        <v>0.1111111111111111</v>
      </c>
    </row>
    <row r="36" spans="1:33" x14ac:dyDescent="0.25">
      <c r="A36" s="15">
        <v>29</v>
      </c>
      <c r="B36" s="16" t="s">
        <v>164</v>
      </c>
      <c r="C36" s="11">
        <f>Энерг.электр.!C72</f>
        <v>623</v>
      </c>
      <c r="D36" s="11">
        <f>Энерг.электр.!D72</f>
        <v>550</v>
      </c>
      <c r="E36" s="87">
        <f>Энерг.электр.!E72</f>
        <v>88.282504012841088</v>
      </c>
      <c r="F36" s="11">
        <f>Энерг.электр.!F72</f>
        <v>10</v>
      </c>
      <c r="G36" s="87">
        <f>Энерг.электр.!G72</f>
        <v>1.8181818181818181</v>
      </c>
      <c r="H36" s="11">
        <f>Энерг.электр.!H72</f>
        <v>426</v>
      </c>
      <c r="I36" s="87">
        <f>Энерг.электр.!I72</f>
        <v>77.454545454545453</v>
      </c>
      <c r="J36" s="87">
        <f>Энерг.электр.!J72</f>
        <v>68.378812199036915</v>
      </c>
      <c r="K36" s="11">
        <f>Энерг.электр.!K72</f>
        <v>93</v>
      </c>
      <c r="L36" s="87">
        <f>Энерг.электр.!L72</f>
        <v>16.90909090909091</v>
      </c>
      <c r="M36" s="11">
        <f>Энерг.электр.!M72</f>
        <v>333</v>
      </c>
      <c r="N36" s="87">
        <f>Энерг.электр.!N72</f>
        <v>60.545454545454547</v>
      </c>
      <c r="O36" s="11">
        <f>Энерг.электр.!O72</f>
        <v>124</v>
      </c>
      <c r="P36" s="87">
        <f>Энерг.электр.!P72</f>
        <v>22.545454545454547</v>
      </c>
      <c r="Q36" s="11">
        <f>Энерг.электр.!Q72</f>
        <v>18</v>
      </c>
      <c r="R36" s="87">
        <f>Энерг.электр.!R72</f>
        <v>14.516129032258066</v>
      </c>
      <c r="S36" s="11">
        <f>Энерг.электр.!S72</f>
        <v>73</v>
      </c>
      <c r="T36" s="87">
        <f>Энерг.электр.!T72</f>
        <v>13.272727272727272</v>
      </c>
      <c r="U36" s="11">
        <f>Энерг.электр.!U72</f>
        <v>43</v>
      </c>
      <c r="V36" s="87">
        <f>Энерг.электр.!V72</f>
        <v>7.8181818181818183</v>
      </c>
      <c r="W36" s="11">
        <f>Энерг.электр.!W72</f>
        <v>38</v>
      </c>
      <c r="X36" s="87">
        <f>Энерг.электр.!X72</f>
        <v>6.9090909090909092</v>
      </c>
      <c r="Y36" s="11">
        <f>Энерг.электр.!Y72</f>
        <v>96</v>
      </c>
      <c r="Z36" s="87">
        <f>Энерг.электр.!Z72</f>
        <v>17.454545454545457</v>
      </c>
      <c r="AA36" s="11">
        <f>Энерг.электр.!AA72</f>
        <v>3</v>
      </c>
      <c r="AB36" s="87">
        <f>Энерг.электр.!AB72</f>
        <v>0.54545454545454553</v>
      </c>
      <c r="AC36" s="87">
        <f>Энерг.электр.!AC72</f>
        <v>3.125</v>
      </c>
      <c r="AD36" s="11">
        <f>Энерг.электр.!AD72</f>
        <v>91</v>
      </c>
      <c r="AE36" s="87">
        <f>Энерг.электр.!AE72</f>
        <v>16.545454545454547</v>
      </c>
      <c r="AF36" s="11">
        <f>Энерг.электр.!AF72</f>
        <v>0</v>
      </c>
      <c r="AG36" s="87">
        <f>Энерг.электр.!AG72</f>
        <v>0</v>
      </c>
    </row>
    <row r="37" spans="1:33" ht="30" x14ac:dyDescent="0.25">
      <c r="A37" s="15">
        <v>30</v>
      </c>
      <c r="B37" s="16" t="s">
        <v>140</v>
      </c>
      <c r="C37" s="11">
        <f>Мелиораторы!C72</f>
        <v>5</v>
      </c>
      <c r="D37" s="11">
        <f>Мелиораторы!D72</f>
        <v>5</v>
      </c>
      <c r="E37" s="87">
        <f>Мелиораторы!E72</f>
        <v>100</v>
      </c>
      <c r="F37" s="11">
        <f>Мелиораторы!F72</f>
        <v>2</v>
      </c>
      <c r="G37" s="87">
        <f>Мелиораторы!G72</f>
        <v>40</v>
      </c>
      <c r="H37" s="11">
        <f>Мелиораторы!H72</f>
        <v>3</v>
      </c>
      <c r="I37" s="87">
        <f>Мелиораторы!I72</f>
        <v>60</v>
      </c>
      <c r="J37" s="87">
        <f>Мелиораторы!J72</f>
        <v>60</v>
      </c>
      <c r="K37" s="11">
        <f>Мелиораторы!K72</f>
        <v>1</v>
      </c>
      <c r="L37" s="87">
        <f>Мелиораторы!L72</f>
        <v>20</v>
      </c>
      <c r="M37" s="11">
        <f>Мелиораторы!M72</f>
        <v>2</v>
      </c>
      <c r="N37" s="87">
        <f>Мелиораторы!N72</f>
        <v>40</v>
      </c>
      <c r="O37" s="11">
        <f>Мелиораторы!O72</f>
        <v>2</v>
      </c>
      <c r="P37" s="87">
        <f>Мелиораторы!P72</f>
        <v>40</v>
      </c>
      <c r="Q37" s="11">
        <f>Мелиораторы!Q72</f>
        <v>0</v>
      </c>
      <c r="R37" s="87">
        <f>Мелиораторы!R72</f>
        <v>0</v>
      </c>
      <c r="S37" s="11">
        <f>Мелиораторы!S72</f>
        <v>1</v>
      </c>
      <c r="T37" s="87">
        <f>Мелиораторы!T72</f>
        <v>20</v>
      </c>
      <c r="U37" s="11">
        <f>Мелиораторы!U72</f>
        <v>0</v>
      </c>
      <c r="V37" s="87">
        <f>Мелиораторы!V72</f>
        <v>0</v>
      </c>
      <c r="W37" s="11">
        <f>Мелиораторы!W72</f>
        <v>0</v>
      </c>
      <c r="X37" s="87">
        <f>Мелиораторы!X72</f>
        <v>0</v>
      </c>
      <c r="Y37" s="11">
        <f>Мелиораторы!Y72</f>
        <v>1</v>
      </c>
      <c r="Z37" s="87">
        <f>Мелиораторы!Z72</f>
        <v>20</v>
      </c>
      <c r="AA37" s="11">
        <f>Мелиораторы!AA72</f>
        <v>0</v>
      </c>
      <c r="AB37" s="87">
        <f>Мелиораторы!AB72</f>
        <v>0</v>
      </c>
      <c r="AC37" s="87">
        <f>Мелиораторы!AC72</f>
        <v>0</v>
      </c>
      <c r="AD37" s="11">
        <f>Мелиораторы!AD72</f>
        <v>1</v>
      </c>
      <c r="AE37" s="87">
        <f>Мелиораторы!AE72</f>
        <v>20</v>
      </c>
      <c r="AF37" s="11">
        <f>Мелиораторы!AF72</f>
        <v>0</v>
      </c>
      <c r="AG37" s="87">
        <f>Мелиораторы!AG72</f>
        <v>0</v>
      </c>
    </row>
    <row r="38" spans="1:33" ht="45" x14ac:dyDescent="0.25">
      <c r="A38" s="15">
        <v>31</v>
      </c>
      <c r="B38" s="16" t="s">
        <v>165</v>
      </c>
      <c r="C38" s="11">
        <f>Экономисты!C72</f>
        <v>299</v>
      </c>
      <c r="D38" s="11">
        <f>Экономисты!D72</f>
        <v>272</v>
      </c>
      <c r="E38" s="87">
        <f>Экономисты!E72</f>
        <v>90.969899665551836</v>
      </c>
      <c r="F38" s="11">
        <f>Экономисты!F72</f>
        <v>241</v>
      </c>
      <c r="G38" s="87">
        <f>Экономисты!G72</f>
        <v>88.60294117647058</v>
      </c>
      <c r="H38" s="11">
        <f>Экономисты!H72</f>
        <v>264</v>
      </c>
      <c r="I38" s="87">
        <f>Экономисты!I72</f>
        <v>97.058823529411768</v>
      </c>
      <c r="J38" s="87">
        <f>Экономисты!J72</f>
        <v>88.294314381270894</v>
      </c>
      <c r="K38" s="11">
        <f>Экономисты!K72</f>
        <v>220</v>
      </c>
      <c r="L38" s="87">
        <f>Экономисты!L72</f>
        <v>80.882352941176478</v>
      </c>
      <c r="M38" s="11">
        <f>Экономисты!M72</f>
        <v>44</v>
      </c>
      <c r="N38" s="87">
        <f>Экономисты!N72</f>
        <v>16.176470588235293</v>
      </c>
      <c r="O38" s="11">
        <f>Экономисты!O72</f>
        <v>8</v>
      </c>
      <c r="P38" s="87">
        <f>Экономисты!P72</f>
        <v>2.9411764705882351</v>
      </c>
      <c r="Q38" s="11">
        <f>Экономисты!Q72</f>
        <v>0</v>
      </c>
      <c r="R38" s="87">
        <f>Экономисты!R72</f>
        <v>0</v>
      </c>
      <c r="S38" s="11">
        <f>Экономисты!S72</f>
        <v>38</v>
      </c>
      <c r="T38" s="87">
        <f>Экономисты!T72</f>
        <v>13.970588235294118</v>
      </c>
      <c r="U38" s="11">
        <f>Экономисты!U72</f>
        <v>17</v>
      </c>
      <c r="V38" s="87">
        <f>Экономисты!V72</f>
        <v>6.25</v>
      </c>
      <c r="W38" s="11">
        <f>Экономисты!W72</f>
        <v>25</v>
      </c>
      <c r="X38" s="87">
        <f>Экономисты!X72</f>
        <v>9.1911764705882355</v>
      </c>
      <c r="Y38" s="11">
        <f>Экономисты!Y72</f>
        <v>36</v>
      </c>
      <c r="Z38" s="87">
        <f>Экономисты!Z72</f>
        <v>13.23529411764706</v>
      </c>
      <c r="AA38" s="11">
        <f>Экономисты!AA72</f>
        <v>1</v>
      </c>
      <c r="AB38" s="87">
        <f>Экономисты!AB72</f>
        <v>0.36764705882352938</v>
      </c>
      <c r="AC38" s="87">
        <f>Экономисты!AC72</f>
        <v>2.7777777777777777</v>
      </c>
      <c r="AD38" s="11">
        <f>Экономисты!AD72</f>
        <v>46</v>
      </c>
      <c r="AE38" s="87">
        <f>Экономисты!AE72</f>
        <v>16.911764705882355</v>
      </c>
      <c r="AF38" s="11">
        <f>Экономисты!AF72</f>
        <v>0</v>
      </c>
      <c r="AG38" s="87">
        <f>Экономисты!AG72</f>
        <v>0</v>
      </c>
    </row>
    <row r="39" spans="1:33" ht="45" x14ac:dyDescent="0.25">
      <c r="A39" s="15">
        <v>32</v>
      </c>
      <c r="B39" s="16" t="s">
        <v>166</v>
      </c>
      <c r="C39" s="11">
        <f>Бухгалтеры!C72</f>
        <v>1830</v>
      </c>
      <c r="D39" s="11">
        <f>Бухгалтеры!D72</f>
        <v>1738</v>
      </c>
      <c r="E39" s="87">
        <f>Бухгалтеры!E72</f>
        <v>94.972677595628426</v>
      </c>
      <c r="F39" s="11">
        <f>Бухгалтеры!F72</f>
        <v>1681</v>
      </c>
      <c r="G39" s="87">
        <f>Бухгалтеры!G72</f>
        <v>96.720368239355579</v>
      </c>
      <c r="H39" s="11">
        <f>Бухгалтеры!H72</f>
        <v>1649</v>
      </c>
      <c r="I39" s="87">
        <f>Бухгалтеры!I72</f>
        <v>94.879171461449943</v>
      </c>
      <c r="J39" s="87">
        <f>Бухгалтеры!J72</f>
        <v>90.10928961748634</v>
      </c>
      <c r="K39" s="11">
        <f>Бухгалтеры!K72</f>
        <v>909</v>
      </c>
      <c r="L39" s="87">
        <f>Бухгалтеры!L72</f>
        <v>52.30149597238205</v>
      </c>
      <c r="M39" s="11">
        <f>Бухгалтеры!M72</f>
        <v>740</v>
      </c>
      <c r="N39" s="87">
        <f>Бухгалтеры!N72</f>
        <v>42.577675489067893</v>
      </c>
      <c r="O39" s="11">
        <f>Бухгалтеры!O72</f>
        <v>89</v>
      </c>
      <c r="P39" s="87">
        <f>Бухгалтеры!P72</f>
        <v>5.1208285385500574</v>
      </c>
      <c r="Q39" s="11">
        <f>Бухгалтеры!Q72</f>
        <v>13</v>
      </c>
      <c r="R39" s="87">
        <f>Бухгалтеры!R72</f>
        <v>14.606741573033707</v>
      </c>
      <c r="S39" s="11">
        <f>Бухгалтеры!S72</f>
        <v>140</v>
      </c>
      <c r="T39" s="87">
        <f>Бухгалтеры!T72</f>
        <v>8.0552359033371701</v>
      </c>
      <c r="U39" s="11">
        <f>Бухгалтеры!U72</f>
        <v>185</v>
      </c>
      <c r="V39" s="87">
        <f>Бухгалтеры!V72</f>
        <v>10.644418872266973</v>
      </c>
      <c r="W39" s="11">
        <f>Бухгалтеры!W72</f>
        <v>73</v>
      </c>
      <c r="X39" s="87">
        <f>Бухгалтеры!X72</f>
        <v>4.2002301495972381</v>
      </c>
      <c r="Y39" s="11">
        <f>Бухгалтеры!Y72</f>
        <v>227</v>
      </c>
      <c r="Z39" s="87">
        <f>Бухгалтеры!Z72</f>
        <v>13.060989643268126</v>
      </c>
      <c r="AA39" s="11">
        <f>Бухгалтеры!AA72</f>
        <v>6</v>
      </c>
      <c r="AB39" s="87">
        <f>Бухгалтеры!AB72</f>
        <v>0.34522439585730724</v>
      </c>
      <c r="AC39" s="87">
        <f>Бухгалтеры!AC72</f>
        <v>2.643171806167401</v>
      </c>
      <c r="AD39" s="11">
        <f>Бухгалтеры!AD72</f>
        <v>198</v>
      </c>
      <c r="AE39" s="87">
        <f>Бухгалтеры!AE72</f>
        <v>11.39240506329114</v>
      </c>
      <c r="AF39" s="11">
        <f>Бухгалтеры!AF72</f>
        <v>2</v>
      </c>
      <c r="AG39" s="87">
        <f>Бухгалтеры!AG72</f>
        <v>0.11507479861910241</v>
      </c>
    </row>
    <row r="40" spans="1:33" ht="30" x14ac:dyDescent="0.25">
      <c r="A40" s="15">
        <v>33</v>
      </c>
      <c r="B40" s="16" t="s">
        <v>167</v>
      </c>
      <c r="C40" s="11">
        <f>Экологи!C72</f>
        <v>60</v>
      </c>
      <c r="D40" s="11">
        <f>Экологи!D72</f>
        <v>56</v>
      </c>
      <c r="E40" s="87">
        <f>Экологи!E72</f>
        <v>93.333333333333329</v>
      </c>
      <c r="F40" s="11">
        <f>Экологи!F72</f>
        <v>42</v>
      </c>
      <c r="G40" s="87">
        <f>Экологи!G72</f>
        <v>75</v>
      </c>
      <c r="H40" s="11">
        <f>Экологи!H72</f>
        <v>55</v>
      </c>
      <c r="I40" s="87">
        <f>Экологи!I72</f>
        <v>98.214285714285708</v>
      </c>
      <c r="J40" s="87">
        <f>Экологи!J72</f>
        <v>91.666666666666657</v>
      </c>
      <c r="K40" s="11">
        <f>Экологи!K72</f>
        <v>44</v>
      </c>
      <c r="L40" s="87">
        <f>Экологи!L72</f>
        <v>78.571428571428569</v>
      </c>
      <c r="M40" s="11">
        <f>Экологи!M72</f>
        <v>11</v>
      </c>
      <c r="N40" s="87">
        <f>Экологи!N72</f>
        <v>19.642857142857142</v>
      </c>
      <c r="O40" s="11">
        <f>Экологи!O72</f>
        <v>1</v>
      </c>
      <c r="P40" s="87">
        <f>Экологи!P72</f>
        <v>1.7857142857142856</v>
      </c>
      <c r="Q40" s="11">
        <f>Экологи!Q72</f>
        <v>0</v>
      </c>
      <c r="R40" s="87">
        <f>Экологи!R72</f>
        <v>0</v>
      </c>
      <c r="S40" s="11">
        <f>Экологи!S72</f>
        <v>8</v>
      </c>
      <c r="T40" s="87">
        <f>Экологи!T72</f>
        <v>14.285714285714285</v>
      </c>
      <c r="U40" s="11">
        <f>Экологи!U72</f>
        <v>7</v>
      </c>
      <c r="V40" s="87">
        <f>Экологи!V72</f>
        <v>12.5</v>
      </c>
      <c r="W40" s="11">
        <f>Экологи!W72</f>
        <v>4</v>
      </c>
      <c r="X40" s="87">
        <f>Экологи!X72</f>
        <v>7.1428571428571423</v>
      </c>
      <c r="Y40" s="11">
        <f>Экологи!Y72</f>
        <v>16</v>
      </c>
      <c r="Z40" s="87">
        <f>Экологи!Z72</f>
        <v>28.571428571428569</v>
      </c>
      <c r="AA40" s="11">
        <f>Экологи!AA72</f>
        <v>0</v>
      </c>
      <c r="AB40" s="87">
        <f>Экологи!AB72</f>
        <v>0</v>
      </c>
      <c r="AC40" s="87">
        <f>Экологи!AC72</f>
        <v>0</v>
      </c>
      <c r="AD40" s="11">
        <f>Экологи!AD72</f>
        <v>12</v>
      </c>
      <c r="AE40" s="87">
        <f>Экологи!AE72</f>
        <v>21.428571428571427</v>
      </c>
      <c r="AF40" s="11">
        <f>Экологи!AF72</f>
        <v>0</v>
      </c>
      <c r="AG40" s="87">
        <f>Экологи!AG72</f>
        <v>0</v>
      </c>
    </row>
    <row r="41" spans="1:33" ht="30" x14ac:dyDescent="0.25">
      <c r="A41" s="15">
        <v>34</v>
      </c>
      <c r="B41" s="16" t="s">
        <v>168</v>
      </c>
      <c r="C41" s="11">
        <f>'Др. специал.'!C72</f>
        <v>1475.45</v>
      </c>
      <c r="D41" s="11">
        <f>'Др. специал.'!D72</f>
        <v>1417</v>
      </c>
      <c r="E41" s="87">
        <f>'Др. специал.'!E72</f>
        <v>96.038496729811243</v>
      </c>
      <c r="F41" s="11">
        <f>'Др. специал.'!F72</f>
        <v>1120</v>
      </c>
      <c r="G41" s="87">
        <f>'Др. специал.'!G72</f>
        <v>79.040225829216666</v>
      </c>
      <c r="H41" s="11">
        <f>'Др. специал.'!H72</f>
        <v>1100</v>
      </c>
      <c r="I41" s="87">
        <f>'Др. специал.'!I72</f>
        <v>77.628793225123502</v>
      </c>
      <c r="J41" s="87">
        <f>'Др. специал.'!J72</f>
        <v>74.553526042902163</v>
      </c>
      <c r="K41" s="11">
        <f>'Др. специал.'!K72</f>
        <v>454</v>
      </c>
      <c r="L41" s="87">
        <f>'Др. специал.'!L72</f>
        <v>32.039520112914609</v>
      </c>
      <c r="M41" s="11">
        <f>'Др. специал.'!M72</f>
        <v>646</v>
      </c>
      <c r="N41" s="87">
        <f>'Др. специал.'!N72</f>
        <v>45.589273112208893</v>
      </c>
      <c r="O41" s="11">
        <f>'Др. специал.'!O72</f>
        <v>317</v>
      </c>
      <c r="P41" s="87">
        <f>'Др. специал.'!P72</f>
        <v>22.371206774876502</v>
      </c>
      <c r="Q41" s="11">
        <f>'Др. специал.'!Q72</f>
        <v>11</v>
      </c>
      <c r="R41" s="87">
        <f>'Др. специал.'!R72</f>
        <v>3.4700315457413247</v>
      </c>
      <c r="S41" s="11">
        <f>'Др. специал.'!S72</f>
        <v>144</v>
      </c>
      <c r="T41" s="87">
        <f>'Др. специал.'!T72</f>
        <v>10.162314749470713</v>
      </c>
      <c r="U41" s="11">
        <f>'Др. специал.'!U72</f>
        <v>164</v>
      </c>
      <c r="V41" s="87">
        <f>'Др. специал.'!V72</f>
        <v>11.573747353563867</v>
      </c>
      <c r="W41" s="11">
        <f>'Др. специал.'!W72</f>
        <v>59</v>
      </c>
      <c r="X41" s="87">
        <f>'Др. специал.'!X72</f>
        <v>4.1637261820748064</v>
      </c>
      <c r="Y41" s="11">
        <f>'Др. специал.'!Y72</f>
        <v>226</v>
      </c>
      <c r="Z41" s="87">
        <f>'Др. специал.'!Z72</f>
        <v>15.949188426252647</v>
      </c>
      <c r="AA41" s="11">
        <f>'Др. специал.'!AA72</f>
        <v>8</v>
      </c>
      <c r="AB41" s="87">
        <f>'Др. специал.'!AB72</f>
        <v>0.56457304163726185</v>
      </c>
      <c r="AC41" s="87">
        <f>'Др. специал.'!AC72</f>
        <v>3.5398230088495577</v>
      </c>
      <c r="AD41" s="11">
        <f>'Др. специал.'!AD72</f>
        <v>210</v>
      </c>
      <c r="AE41" s="87">
        <f>'Др. специал.'!AE72</f>
        <v>14.820042342978123</v>
      </c>
      <c r="AF41" s="11">
        <f>'Др. специал.'!AF72</f>
        <v>0</v>
      </c>
      <c r="AG41" s="87">
        <f>'Др. специал.'!AG72</f>
        <v>0</v>
      </c>
    </row>
    <row r="42" spans="1:33" ht="28.5" x14ac:dyDescent="0.25">
      <c r="A42" s="17"/>
      <c r="B42" s="18" t="s">
        <v>180</v>
      </c>
      <c r="C42" s="11"/>
      <c r="D42" s="11"/>
      <c r="E42" s="87"/>
      <c r="F42" s="11"/>
      <c r="G42" s="87"/>
      <c r="H42" s="11"/>
      <c r="I42" s="87"/>
      <c r="J42" s="87"/>
      <c r="K42" s="11"/>
      <c r="L42" s="87"/>
      <c r="M42" s="11"/>
      <c r="N42" s="87"/>
      <c r="O42" s="11"/>
      <c r="P42" s="87"/>
      <c r="Q42" s="11"/>
      <c r="R42" s="87"/>
      <c r="S42" s="11"/>
      <c r="T42" s="87"/>
      <c r="U42" s="11"/>
      <c r="V42" s="87"/>
      <c r="W42" s="11"/>
      <c r="X42" s="87"/>
      <c r="Y42" s="11"/>
      <c r="Z42" s="87"/>
      <c r="AA42" s="11"/>
      <c r="AB42" s="87"/>
      <c r="AC42" s="87"/>
      <c r="AD42" s="11"/>
      <c r="AE42" s="87"/>
      <c r="AF42" s="11"/>
      <c r="AG42" s="87"/>
    </row>
    <row r="43" spans="1:33" x14ac:dyDescent="0.25">
      <c r="A43" s="17"/>
      <c r="B43" s="19" t="s">
        <v>181</v>
      </c>
      <c r="C43" s="11">
        <f>Агрослужба!C72</f>
        <v>539</v>
      </c>
      <c r="D43" s="11">
        <f>Агрослужба!D72</f>
        <v>493</v>
      </c>
      <c r="E43" s="87">
        <f>Агрослужба!E72</f>
        <v>91.465677179962896</v>
      </c>
      <c r="F43" s="11">
        <f>Агрослужба!F72</f>
        <v>87</v>
      </c>
      <c r="G43" s="87">
        <f>Агрослужба!G72</f>
        <v>17.647058823529413</v>
      </c>
      <c r="H43" s="11">
        <f>Агрослужба!H72</f>
        <v>490</v>
      </c>
      <c r="I43" s="87">
        <f>Агрослужба!I72</f>
        <v>99.391480730223122</v>
      </c>
      <c r="J43" s="87">
        <f>Агрослужба!J72</f>
        <v>90.909090909090907</v>
      </c>
      <c r="K43" s="11">
        <f>Агрослужба!K72</f>
        <v>400</v>
      </c>
      <c r="L43" s="87">
        <f>Агрослужба!L72</f>
        <v>81.135902636916839</v>
      </c>
      <c r="M43" s="11">
        <f>Агрослужба!M72</f>
        <v>90</v>
      </c>
      <c r="N43" s="87">
        <f>Агрослужба!N72</f>
        <v>18.255578093306287</v>
      </c>
      <c r="O43" s="11">
        <f>Агрослужба!O72</f>
        <v>3</v>
      </c>
      <c r="P43" s="87">
        <f>Агрослужба!P72</f>
        <v>0.6085192697768762</v>
      </c>
      <c r="Q43" s="11">
        <f>Агрослужба!Q72</f>
        <v>4</v>
      </c>
      <c r="R43" s="87">
        <f>Агрослужба!R72</f>
        <v>133.33333333333331</v>
      </c>
      <c r="S43" s="11">
        <f>Агрослужба!S72</f>
        <v>62</v>
      </c>
      <c r="T43" s="87">
        <f>Агрослужба!T72</f>
        <v>12.57606490872211</v>
      </c>
      <c r="U43" s="11">
        <f>Агрослужба!U72</f>
        <v>40</v>
      </c>
      <c r="V43" s="87">
        <f>Агрослужба!V72</f>
        <v>8.1135902636916839</v>
      </c>
      <c r="W43" s="11">
        <f>Агрослужба!W72</f>
        <v>83</v>
      </c>
      <c r="X43" s="87">
        <f>Агрослужба!X72</f>
        <v>16.835699797160245</v>
      </c>
      <c r="Y43" s="11">
        <f>Агрослужба!Y72</f>
        <v>69</v>
      </c>
      <c r="Z43" s="87">
        <f>Агрослужба!Z72</f>
        <v>13.995943204868155</v>
      </c>
      <c r="AA43" s="11">
        <f>Агрослужба!AA72</f>
        <v>3</v>
      </c>
      <c r="AB43" s="87">
        <f>Агрослужба!AB72</f>
        <v>0.6085192697768762</v>
      </c>
      <c r="AC43" s="87">
        <f>Агрослужба!AC72</f>
        <v>4.3478260869565215</v>
      </c>
      <c r="AD43" s="11">
        <f>Агрослужба!AD72</f>
        <v>60</v>
      </c>
      <c r="AE43" s="87">
        <f>Агрослужба!AE72</f>
        <v>12.170385395537526</v>
      </c>
      <c r="AF43" s="11">
        <f>Агрослужба!AF72</f>
        <v>0</v>
      </c>
      <c r="AG43" s="87">
        <f>Агрослужба!AG72</f>
        <v>0</v>
      </c>
    </row>
    <row r="44" spans="1:33" x14ac:dyDescent="0.25">
      <c r="A44" s="17"/>
      <c r="B44" s="19" t="s">
        <v>182</v>
      </c>
      <c r="C44" s="11">
        <f>Зоот.служба!C72</f>
        <v>719.5</v>
      </c>
      <c r="D44" s="11">
        <f>Зоот.служба!D72</f>
        <v>678</v>
      </c>
      <c r="E44" s="87">
        <f>Зоот.служба!E72</f>
        <v>94.232105628908968</v>
      </c>
      <c r="F44" s="11">
        <f>Зоот.служба!F72</f>
        <v>468</v>
      </c>
      <c r="G44" s="87">
        <f>Зоот.служба!G72</f>
        <v>69.026548672566364</v>
      </c>
      <c r="H44" s="11">
        <f>Зоот.служба!H72</f>
        <v>629</v>
      </c>
      <c r="I44" s="87">
        <f>Зоот.служба!I72</f>
        <v>92.772861356932154</v>
      </c>
      <c r="J44" s="87">
        <f>Зоот.служба!J72</f>
        <v>87.421820708825564</v>
      </c>
      <c r="K44" s="11">
        <f>Зоот.служба!K72</f>
        <v>388</v>
      </c>
      <c r="L44" s="87">
        <f>Зоот.служба!L72</f>
        <v>57.227138643067846</v>
      </c>
      <c r="M44" s="11">
        <f>Зоот.служба!M72</f>
        <v>241</v>
      </c>
      <c r="N44" s="87">
        <f>Зоот.служба!N72</f>
        <v>35.545722713864308</v>
      </c>
      <c r="O44" s="11">
        <f>Зоот.служба!O72</f>
        <v>49</v>
      </c>
      <c r="P44" s="87">
        <f>Зоот.служба!P72</f>
        <v>7.227138643067847</v>
      </c>
      <c r="Q44" s="11">
        <f>Зоот.служба!Q72</f>
        <v>25</v>
      </c>
      <c r="R44" s="87">
        <f>Зоот.служба!R72</f>
        <v>51.020408163265309</v>
      </c>
      <c r="S44" s="11">
        <f>Зоот.служба!S72</f>
        <v>89</v>
      </c>
      <c r="T44" s="87">
        <f>Зоот.служба!T72</f>
        <v>13.126843657817108</v>
      </c>
      <c r="U44" s="11">
        <f>Зоот.служба!U72</f>
        <v>61</v>
      </c>
      <c r="V44" s="87">
        <f>Зоот.служба!V72</f>
        <v>8.9970501474926259</v>
      </c>
      <c r="W44" s="11">
        <f>Зоот.служба!W72</f>
        <v>71</v>
      </c>
      <c r="X44" s="87">
        <f>Зоот.служба!X72</f>
        <v>10.471976401179942</v>
      </c>
      <c r="Y44" s="11">
        <f>Зоот.служба!Y72</f>
        <v>101</v>
      </c>
      <c r="Z44" s="87">
        <f>Зоот.служба!Z72</f>
        <v>14.896755162241886</v>
      </c>
      <c r="AA44" s="11">
        <f>Зоот.служба!AA72</f>
        <v>4</v>
      </c>
      <c r="AB44" s="87">
        <f>Зоот.служба!AB72</f>
        <v>0.58997050147492625</v>
      </c>
      <c r="AC44" s="87">
        <f>Зоот.служба!AC72</f>
        <v>3.9603960396039604</v>
      </c>
      <c r="AD44" s="11">
        <f>Зоот.служба!AD72</f>
        <v>93</v>
      </c>
      <c r="AE44" s="87">
        <f>Зоот.служба!AE72</f>
        <v>13.716814159292035</v>
      </c>
      <c r="AF44" s="11">
        <f>Зоот.служба!AF72</f>
        <v>0</v>
      </c>
      <c r="AG44" s="87">
        <f>Зоот.служба!AG72</f>
        <v>0</v>
      </c>
    </row>
    <row r="45" spans="1:33" x14ac:dyDescent="0.25">
      <c r="A45" s="17"/>
      <c r="B45" s="19" t="s">
        <v>183</v>
      </c>
      <c r="C45" s="11">
        <f>Ветслужба!C72</f>
        <v>1185.2</v>
      </c>
      <c r="D45" s="11">
        <f>Ветслужба!D72</f>
        <v>1000</v>
      </c>
      <c r="E45" s="87">
        <f>Ветслужба!E72</f>
        <v>84.373945325683437</v>
      </c>
      <c r="F45" s="11">
        <f>Ветслужба!F72</f>
        <v>693</v>
      </c>
      <c r="G45" s="87">
        <f>Ветслужба!G72</f>
        <v>69.3</v>
      </c>
      <c r="H45" s="11">
        <f>Ветслужба!H72</f>
        <v>903</v>
      </c>
      <c r="I45" s="87">
        <f>Ветслужба!I72</f>
        <v>90.3</v>
      </c>
      <c r="J45" s="87">
        <f>Ветслужба!J72</f>
        <v>76.189672629092129</v>
      </c>
      <c r="K45" s="11">
        <f>Ветслужба!K72</f>
        <v>541</v>
      </c>
      <c r="L45" s="87">
        <f>Ветслужба!L72</f>
        <v>54.1</v>
      </c>
      <c r="M45" s="11">
        <f>Ветслужба!M72</f>
        <v>362</v>
      </c>
      <c r="N45" s="87">
        <f>Ветслужба!N72</f>
        <v>36.199999999999996</v>
      </c>
      <c r="O45" s="11">
        <f>Ветслужба!O72</f>
        <v>97</v>
      </c>
      <c r="P45" s="87">
        <f>Ветслужба!P72</f>
        <v>9.7000000000000011</v>
      </c>
      <c r="Q45" s="11">
        <f>Ветслужба!Q72</f>
        <v>19</v>
      </c>
      <c r="R45" s="87">
        <f>Ветслужба!R72</f>
        <v>19.587628865979383</v>
      </c>
      <c r="S45" s="11">
        <f>Ветслужба!S72</f>
        <v>159</v>
      </c>
      <c r="T45" s="87">
        <f>Ветслужба!T72</f>
        <v>15.9</v>
      </c>
      <c r="U45" s="11">
        <f>Ветслужба!U72</f>
        <v>72</v>
      </c>
      <c r="V45" s="87">
        <f>Ветслужба!V72</f>
        <v>7.1999999999999993</v>
      </c>
      <c r="W45" s="11">
        <f>Ветслужба!W72</f>
        <v>68</v>
      </c>
      <c r="X45" s="87">
        <f>Ветслужба!X72</f>
        <v>6.8000000000000007</v>
      </c>
      <c r="Y45" s="11">
        <f>Ветслужба!Y72</f>
        <v>176</v>
      </c>
      <c r="Z45" s="87">
        <f>Ветслужба!Z72</f>
        <v>17.599999999999998</v>
      </c>
      <c r="AA45" s="11">
        <f>Ветслужба!AA72</f>
        <v>19</v>
      </c>
      <c r="AB45" s="87">
        <f>Ветслужба!AB72</f>
        <v>1.9</v>
      </c>
      <c r="AC45" s="87">
        <f>Ветслужба!AC72</f>
        <v>10.795454545454545</v>
      </c>
      <c r="AD45" s="11">
        <f>Ветслужба!AD72</f>
        <v>189</v>
      </c>
      <c r="AE45" s="87">
        <f>Ветслужба!AE72</f>
        <v>18.899999999999999</v>
      </c>
      <c r="AF45" s="11">
        <f>Ветслужба!AF72</f>
        <v>1</v>
      </c>
      <c r="AG45" s="87">
        <f>Ветслужба!AG72</f>
        <v>0.1</v>
      </c>
    </row>
    <row r="46" spans="1:33" x14ac:dyDescent="0.25">
      <c r="A46" s="17"/>
      <c r="B46" s="19" t="s">
        <v>184</v>
      </c>
      <c r="C46" s="11">
        <f>'Инж-техн. служба'!C72</f>
        <v>1427.5</v>
      </c>
      <c r="D46" s="11">
        <f>'Инж-техн. служба'!D72</f>
        <v>1300</v>
      </c>
      <c r="E46" s="87">
        <f>'Инж-техн. служба'!E72</f>
        <v>91.068301225919441</v>
      </c>
      <c r="F46" s="11">
        <f>'Инж-техн. служба'!F72</f>
        <v>165</v>
      </c>
      <c r="G46" s="87">
        <f>'Инж-техн. служба'!G72</f>
        <v>12.692307692307692</v>
      </c>
      <c r="H46" s="11">
        <f>'Инж-техн. служба'!H72</f>
        <v>1157</v>
      </c>
      <c r="I46" s="87">
        <f>'Инж-техн. служба'!I72</f>
        <v>89</v>
      </c>
      <c r="J46" s="87">
        <f>'Инж-техн. служба'!J72</f>
        <v>81.050788091068299</v>
      </c>
      <c r="K46" s="11">
        <f>'Инж-техн. служба'!K72</f>
        <v>695</v>
      </c>
      <c r="L46" s="87">
        <f>'Инж-техн. служба'!L72</f>
        <v>53.46153846153846</v>
      </c>
      <c r="M46" s="11">
        <f>'Инж-техн. служба'!M72</f>
        <v>462</v>
      </c>
      <c r="N46" s="87">
        <f>'Инж-техн. служба'!N72</f>
        <v>35.53846153846154</v>
      </c>
      <c r="O46" s="11">
        <f>'Инж-техн. служба'!O72</f>
        <v>143</v>
      </c>
      <c r="P46" s="87">
        <f>'Инж-техн. служба'!P72</f>
        <v>11</v>
      </c>
      <c r="Q46" s="11">
        <f>'Инж-техн. служба'!Q72</f>
        <v>11</v>
      </c>
      <c r="R46" s="87">
        <f>'Инж-техн. служба'!R72</f>
        <v>7.6923076923076925</v>
      </c>
      <c r="S46" s="11">
        <f>'Инж-техн. служба'!S72</f>
        <v>107</v>
      </c>
      <c r="T46" s="87">
        <f>'Инж-техн. служба'!T72</f>
        <v>8.2307692307692299</v>
      </c>
      <c r="U46" s="11">
        <f>'Инж-техн. служба'!U72</f>
        <v>112</v>
      </c>
      <c r="V46" s="87">
        <f>'Инж-техн. служба'!V72</f>
        <v>8.615384615384615</v>
      </c>
      <c r="W46" s="11">
        <f>'Инж-техн. служба'!W72</f>
        <v>109</v>
      </c>
      <c r="X46" s="87">
        <f>'Инж-техн. служба'!X72</f>
        <v>8.384615384615385</v>
      </c>
      <c r="Y46" s="11">
        <f>'Инж-техн. служба'!Y72</f>
        <v>202</v>
      </c>
      <c r="Z46" s="87">
        <f>'Инж-техн. служба'!Z72</f>
        <v>15.538461538461537</v>
      </c>
      <c r="AA46" s="11">
        <f>'Инж-техн. служба'!AA72</f>
        <v>2</v>
      </c>
      <c r="AB46" s="87">
        <f>'Инж-техн. служба'!AB72</f>
        <v>0.15384615384615385</v>
      </c>
      <c r="AC46" s="87">
        <f>'Инж-техн. служба'!AC72</f>
        <v>0.99009900990099009</v>
      </c>
      <c r="AD46" s="11">
        <f>'Инж-техн. служба'!AD72</f>
        <v>157</v>
      </c>
      <c r="AE46" s="87">
        <f>'Инж-техн. служба'!AE72</f>
        <v>12.076923076923077</v>
      </c>
      <c r="AF46" s="11">
        <f>'Инж-техн. служба'!AF72</f>
        <v>2</v>
      </c>
      <c r="AG46" s="87">
        <f>'Инж-техн. служба'!AG72</f>
        <v>0.15384615384615385</v>
      </c>
    </row>
    <row r="47" spans="1:33" x14ac:dyDescent="0.25">
      <c r="A47" s="17"/>
      <c r="B47" s="19" t="s">
        <v>185</v>
      </c>
      <c r="C47" s="11">
        <f>'Служба энергоснаб.'!C72</f>
        <v>816</v>
      </c>
      <c r="D47" s="11">
        <f>'Служба энергоснаб.'!D72</f>
        <v>723</v>
      </c>
      <c r="E47" s="87">
        <f>'Служба энергоснаб.'!E72</f>
        <v>88.60294117647058</v>
      </c>
      <c r="F47" s="11">
        <f>'Служба энергоснаб.'!F72</f>
        <v>10</v>
      </c>
      <c r="G47" s="87">
        <f>'Служба энергоснаб.'!G72</f>
        <v>1.3831258644536653</v>
      </c>
      <c r="H47" s="11">
        <f>'Служба энергоснаб.'!H72</f>
        <v>589</v>
      </c>
      <c r="I47" s="87">
        <f>'Служба энергоснаб.'!I72</f>
        <v>81.46611341632088</v>
      </c>
      <c r="J47" s="87">
        <f>'Служба энергоснаб.'!J72</f>
        <v>72.181372549019613</v>
      </c>
      <c r="K47" s="11">
        <f>'Служба энергоснаб.'!K72</f>
        <v>180</v>
      </c>
      <c r="L47" s="87">
        <f>'Служба энергоснаб.'!L72</f>
        <v>24.896265560165975</v>
      </c>
      <c r="M47" s="11">
        <f>'Служба энергоснаб.'!M72</f>
        <v>409</v>
      </c>
      <c r="N47" s="87">
        <f>'Служба энергоснаб.'!N72</f>
        <v>56.569847856154908</v>
      </c>
      <c r="O47" s="11">
        <f>'Служба энергоснаб.'!O72</f>
        <v>134</v>
      </c>
      <c r="P47" s="87">
        <f>'Служба энергоснаб.'!P72</f>
        <v>18.533886583679116</v>
      </c>
      <c r="Q47" s="11">
        <f>'Служба энергоснаб.'!Q72</f>
        <v>19</v>
      </c>
      <c r="R47" s="87">
        <f>'Служба энергоснаб.'!R72</f>
        <v>14.17910447761194</v>
      </c>
      <c r="S47" s="11">
        <f>'Служба энергоснаб.'!S72</f>
        <v>83</v>
      </c>
      <c r="T47" s="87">
        <f>'Служба энергоснаб.'!T72</f>
        <v>11.479944674965422</v>
      </c>
      <c r="U47" s="11">
        <f>'Служба энергоснаб.'!U72</f>
        <v>66</v>
      </c>
      <c r="V47" s="87">
        <f>'Служба энергоснаб.'!V72</f>
        <v>9.1286307053941904</v>
      </c>
      <c r="W47" s="11">
        <f>'Служба энергоснаб.'!W72</f>
        <v>53</v>
      </c>
      <c r="X47" s="87">
        <f>'Служба энергоснаб.'!X72</f>
        <v>7.3305670816044266</v>
      </c>
      <c r="Y47" s="11">
        <f>'Служба энергоснаб.'!Y72</f>
        <v>123</v>
      </c>
      <c r="Z47" s="87">
        <f>'Служба энергоснаб.'!Z72</f>
        <v>17.012448132780083</v>
      </c>
      <c r="AA47" s="11">
        <f>'Служба энергоснаб.'!AA72</f>
        <v>3</v>
      </c>
      <c r="AB47" s="87">
        <f>'Служба энергоснаб.'!AB72</f>
        <v>0.41493775933609961</v>
      </c>
      <c r="AC47" s="87">
        <f>'Служба энергоснаб.'!AC72</f>
        <v>2.4390243902439024</v>
      </c>
      <c r="AD47" s="11">
        <f>'Служба энергоснаб.'!AD72</f>
        <v>108</v>
      </c>
      <c r="AE47" s="87">
        <f>'Служба энергоснаб.'!AE72</f>
        <v>14.937759336099585</v>
      </c>
      <c r="AF47" s="11">
        <f>'Служба энергоснаб.'!AF72</f>
        <v>0</v>
      </c>
      <c r="AG47" s="87">
        <f>'Служба энергоснаб.'!AG72</f>
        <v>0</v>
      </c>
    </row>
    <row r="48" spans="1:33" x14ac:dyDescent="0.25">
      <c r="A48" s="17"/>
      <c r="B48" s="19" t="s">
        <v>186</v>
      </c>
      <c r="C48" s="11">
        <f>'Мелиорационная служба'!C72</f>
        <v>7</v>
      </c>
      <c r="D48" s="11">
        <f>'Мелиорационная служба'!D72</f>
        <v>8</v>
      </c>
      <c r="E48" s="87">
        <f>'Мелиорационная служба'!E72</f>
        <v>114.28571428571428</v>
      </c>
      <c r="F48" s="11">
        <f>'Мелиорационная служба'!F72</f>
        <v>3</v>
      </c>
      <c r="G48" s="87">
        <f>'Мелиорационная служба'!G72</f>
        <v>37.5</v>
      </c>
      <c r="H48" s="11">
        <f>'Мелиорационная служба'!H72</f>
        <v>6</v>
      </c>
      <c r="I48" s="87">
        <f>'Мелиорационная служба'!I72</f>
        <v>75</v>
      </c>
      <c r="J48" s="87">
        <f>'Мелиорационная служба'!J72</f>
        <v>85.714285714285708</v>
      </c>
      <c r="K48" s="11">
        <f>'Мелиорационная служба'!K72</f>
        <v>4</v>
      </c>
      <c r="L48" s="87">
        <f>'Мелиорационная служба'!L72</f>
        <v>50</v>
      </c>
      <c r="M48" s="11">
        <f>'Мелиорационная служба'!M72</f>
        <v>2</v>
      </c>
      <c r="N48" s="87">
        <f>'Мелиорационная служба'!N72</f>
        <v>25</v>
      </c>
      <c r="O48" s="11">
        <f>'Мелиорационная служба'!O72</f>
        <v>2</v>
      </c>
      <c r="P48" s="87">
        <f>'Мелиорационная служба'!P72</f>
        <v>25</v>
      </c>
      <c r="Q48" s="11">
        <f>'Мелиорационная служба'!Q72</f>
        <v>0</v>
      </c>
      <c r="R48" s="87">
        <f>'Мелиорационная служба'!R72</f>
        <v>0</v>
      </c>
      <c r="S48" s="11">
        <f>'Мелиорационная служба'!S72</f>
        <v>1</v>
      </c>
      <c r="T48" s="87">
        <f>'Мелиорационная служба'!T72</f>
        <v>12.5</v>
      </c>
      <c r="U48" s="11">
        <f>'Мелиорационная служба'!U72</f>
        <v>0</v>
      </c>
      <c r="V48" s="87">
        <f>'Мелиорационная служба'!V72</f>
        <v>0</v>
      </c>
      <c r="W48" s="11">
        <f>'Мелиорационная служба'!W72</f>
        <v>0</v>
      </c>
      <c r="X48" s="87">
        <f>'Мелиорационная служба'!X72</f>
        <v>0</v>
      </c>
      <c r="Y48" s="11">
        <f>'Мелиорационная служба'!Y72</f>
        <v>1</v>
      </c>
      <c r="Z48" s="87">
        <f>'Мелиорационная служба'!Z72</f>
        <v>12.5</v>
      </c>
      <c r="AA48" s="11">
        <f>'Мелиорационная служба'!AA72</f>
        <v>0</v>
      </c>
      <c r="AB48" s="87">
        <f>'Мелиорационная служба'!AB72</f>
        <v>0</v>
      </c>
      <c r="AC48" s="87">
        <f>'Мелиорационная служба'!AC72</f>
        <v>0</v>
      </c>
      <c r="AD48" s="11">
        <f>'Мелиорационная служба'!AD72</f>
        <v>1</v>
      </c>
      <c r="AE48" s="87">
        <f>'Мелиорационная служба'!AE72</f>
        <v>12.5</v>
      </c>
      <c r="AF48" s="11">
        <f>'Мелиорационная служба'!AF72</f>
        <v>0</v>
      </c>
      <c r="AG48" s="87">
        <f>'Мелиорационная служба'!AG72</f>
        <v>0</v>
      </c>
    </row>
    <row r="49" spans="1:33" x14ac:dyDescent="0.25">
      <c r="A49" s="17"/>
      <c r="B49" s="19" t="s">
        <v>187</v>
      </c>
      <c r="C49" s="11">
        <f>Эконом.служба!C72</f>
        <v>490</v>
      </c>
      <c r="D49" s="11">
        <f>Эконом.служба!D72</f>
        <v>453</v>
      </c>
      <c r="E49" s="87">
        <f>Эконом.служба!E72</f>
        <v>92.448979591836732</v>
      </c>
      <c r="F49" s="11">
        <f>Эконом.служба!F72</f>
        <v>401</v>
      </c>
      <c r="G49" s="87">
        <f>Эконом.служба!G72</f>
        <v>88.520971302428251</v>
      </c>
      <c r="H49" s="11">
        <f>Эконом.служба!H72</f>
        <v>445</v>
      </c>
      <c r="I49" s="87">
        <f>Эконом.служба!I72</f>
        <v>98.233995584988961</v>
      </c>
      <c r="J49" s="87">
        <f>Эконом.служба!J72</f>
        <v>90.816326530612244</v>
      </c>
      <c r="K49" s="11">
        <f>Эконом.служба!K72</f>
        <v>381</v>
      </c>
      <c r="L49" s="87">
        <f>Эконом.служба!L72</f>
        <v>84.105960264900659</v>
      </c>
      <c r="M49" s="11">
        <f>Эконом.служба!M72</f>
        <v>64</v>
      </c>
      <c r="N49" s="87">
        <f>Эконом.служба!N72</f>
        <v>14.1280353200883</v>
      </c>
      <c r="O49" s="11">
        <f>Эконом.служба!O72</f>
        <v>8</v>
      </c>
      <c r="P49" s="87">
        <f>Эконом.служба!P72</f>
        <v>1.7660044150110374</v>
      </c>
      <c r="Q49" s="11">
        <f>Эконом.служба!Q72</f>
        <v>0</v>
      </c>
      <c r="R49" s="87">
        <f>Эконом.служба!R72</f>
        <v>0</v>
      </c>
      <c r="S49" s="11">
        <f>Эконом.служба!S72</f>
        <v>48</v>
      </c>
      <c r="T49" s="87">
        <f>Эконом.служба!T72</f>
        <v>10.596026490066226</v>
      </c>
      <c r="U49" s="11">
        <f>Эконом.служба!U72</f>
        <v>45</v>
      </c>
      <c r="V49" s="87">
        <f>Эконом.служба!V72</f>
        <v>9.9337748344370862</v>
      </c>
      <c r="W49" s="11">
        <f>Эконом.служба!W72</f>
        <v>44</v>
      </c>
      <c r="X49" s="87">
        <f>Эконом.служба!X72</f>
        <v>9.7130242825607063</v>
      </c>
      <c r="Y49" s="11">
        <f>Эконом.служба!Y72</f>
        <v>54</v>
      </c>
      <c r="Z49" s="87">
        <f>Эконом.служба!Z72</f>
        <v>11.920529801324504</v>
      </c>
      <c r="AA49" s="11">
        <f>Эконом.служба!AA72</f>
        <v>1</v>
      </c>
      <c r="AB49" s="87">
        <f>Эконом.служба!AB72</f>
        <v>0.22075055187637968</v>
      </c>
      <c r="AC49" s="87">
        <f>Эконом.служба!AC72</f>
        <v>1.8518518518518516</v>
      </c>
      <c r="AD49" s="11">
        <f>Эконом.служба!AD72</f>
        <v>65</v>
      </c>
      <c r="AE49" s="87">
        <f>Эконом.служба!AE72</f>
        <v>14.348785871964681</v>
      </c>
      <c r="AF49" s="11">
        <f>Эконом.служба!AF72</f>
        <v>0</v>
      </c>
      <c r="AG49" s="87">
        <f>Эконом.служба!AG72</f>
        <v>0</v>
      </c>
    </row>
    <row r="50" spans="1:33" x14ac:dyDescent="0.25">
      <c r="A50" s="17"/>
      <c r="B50" s="19" t="s">
        <v>188</v>
      </c>
      <c r="C50" s="11">
        <f>Бухгалт.служба!C72</f>
        <v>2437</v>
      </c>
      <c r="D50" s="11">
        <f>Бухгалт.служба!D72</f>
        <v>2330</v>
      </c>
      <c r="E50" s="87">
        <f>Бухгалт.служба!E72</f>
        <v>95.609355765285187</v>
      </c>
      <c r="F50" s="11">
        <f>Бухгалт.служба!F72</f>
        <v>2225</v>
      </c>
      <c r="G50" s="87">
        <f>Бухгалт.служба!G72</f>
        <v>95.493562231759654</v>
      </c>
      <c r="H50" s="11">
        <f>Бухгалт.служба!H72</f>
        <v>2234</v>
      </c>
      <c r="I50" s="87">
        <f>Бухгалт.служба!I72</f>
        <v>95.87982832618026</v>
      </c>
      <c r="J50" s="87">
        <f>Бухгалт.служба!J72</f>
        <v>91.670086171522357</v>
      </c>
      <c r="K50" s="11">
        <f>Бухгалт.служба!K72</f>
        <v>1350</v>
      </c>
      <c r="L50" s="87">
        <f>Бухгалт.служба!L72</f>
        <v>57.939914163090137</v>
      </c>
      <c r="M50" s="11">
        <f>Бухгалт.служба!M72</f>
        <v>884</v>
      </c>
      <c r="N50" s="87">
        <f>Бухгалт.служба!N72</f>
        <v>37.93991416309013</v>
      </c>
      <c r="O50" s="11">
        <f>Бухгалт.служба!O72</f>
        <v>96</v>
      </c>
      <c r="P50" s="87">
        <f>Бухгалт.служба!P72</f>
        <v>4.1201716738197423</v>
      </c>
      <c r="Q50" s="11">
        <f>Бухгалт.служба!Q72</f>
        <v>15</v>
      </c>
      <c r="R50" s="87">
        <f>Бухгалт.служба!R72</f>
        <v>15.625</v>
      </c>
      <c r="S50" s="11">
        <f>Бухгалт.служба!S72</f>
        <v>157</v>
      </c>
      <c r="T50" s="87">
        <f>Бухгалт.служба!T72</f>
        <v>6.7381974248927046</v>
      </c>
      <c r="U50" s="11">
        <f>Бухгалт.служба!U72</f>
        <v>308</v>
      </c>
      <c r="V50" s="87">
        <f>Бухгалт.служба!V72</f>
        <v>13.218884120171673</v>
      </c>
      <c r="W50" s="11">
        <f>Бухгалт.служба!W72</f>
        <v>133</v>
      </c>
      <c r="X50" s="87">
        <f>Бухгалт.служба!X72</f>
        <v>5.7081545064377686</v>
      </c>
      <c r="Y50" s="11">
        <f>Бухгалт.служба!Y72</f>
        <v>284</v>
      </c>
      <c r="Z50" s="87">
        <f>Бухгалт.служба!Z72</f>
        <v>12.188841201716738</v>
      </c>
      <c r="AA50" s="11">
        <f>Бухгалт.служба!AA72</f>
        <v>6</v>
      </c>
      <c r="AB50" s="87">
        <f>Бухгалт.служба!AB72</f>
        <v>0.25751072961373389</v>
      </c>
      <c r="AC50" s="87">
        <f>Бухгалт.служба!AC72</f>
        <v>2.112676056338028</v>
      </c>
      <c r="AD50" s="11">
        <f>Бухгалт.служба!AD72</f>
        <v>260</v>
      </c>
      <c r="AE50" s="87">
        <f>Бухгалт.служба!AE72</f>
        <v>11.158798283261802</v>
      </c>
      <c r="AF50" s="11">
        <f>Бухгалт.служба!AF72</f>
        <v>3</v>
      </c>
      <c r="AG50" s="87">
        <f>Бухгалт.служба!AG72</f>
        <v>0.12875536480686695</v>
      </c>
    </row>
  </sheetData>
  <mergeCells count="50">
    <mergeCell ref="K3:L4"/>
    <mergeCell ref="M3:N4"/>
    <mergeCell ref="K5:K6"/>
    <mergeCell ref="L5:L6"/>
    <mergeCell ref="M5:M6"/>
    <mergeCell ref="N5:N6"/>
    <mergeCell ref="AC3:AC6"/>
    <mergeCell ref="W5:W6"/>
    <mergeCell ref="AA3:AA6"/>
    <mergeCell ref="W2:X4"/>
    <mergeCell ref="Y2:AC2"/>
    <mergeCell ref="Y5:Y6"/>
    <mergeCell ref="AG5:AG6"/>
    <mergeCell ref="AD3:AE3"/>
    <mergeCell ref="AF3:AG4"/>
    <mergeCell ref="AF5:AF6"/>
    <mergeCell ref="AD4:AD6"/>
    <mergeCell ref="AE4:AE6"/>
    <mergeCell ref="A1:AG1"/>
    <mergeCell ref="A2:A6"/>
    <mergeCell ref="B2:B6"/>
    <mergeCell ref="C2:C6"/>
    <mergeCell ref="D2:D6"/>
    <mergeCell ref="E2:E6"/>
    <mergeCell ref="H2:N2"/>
    <mergeCell ref="O2:R2"/>
    <mergeCell ref="S2:V2"/>
    <mergeCell ref="AD2:AG2"/>
    <mergeCell ref="O3:R3"/>
    <mergeCell ref="S3:T4"/>
    <mergeCell ref="U3:V4"/>
    <mergeCell ref="AB3:AB6"/>
    <mergeCell ref="Z5:Z6"/>
    <mergeCell ref="O4:O6"/>
    <mergeCell ref="F2:G4"/>
    <mergeCell ref="F5:F6"/>
    <mergeCell ref="G5:G6"/>
    <mergeCell ref="Y3:Z4"/>
    <mergeCell ref="X5:X6"/>
    <mergeCell ref="H3:H6"/>
    <mergeCell ref="I3:I6"/>
    <mergeCell ref="J3:J6"/>
    <mergeCell ref="U5:U6"/>
    <mergeCell ref="P4:P6"/>
    <mergeCell ref="Q5:Q6"/>
    <mergeCell ref="R5:R6"/>
    <mergeCell ref="Q4:R4"/>
    <mergeCell ref="S5:S6"/>
    <mergeCell ref="V5:V6"/>
    <mergeCell ref="T5:T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40" firstPageNumber="24" fitToHeight="2" orientation="landscape" horizontalDpi="300" verticalDpi="0" r:id="rId1"/>
  <headerFooter scaleWithDoc="0">
    <oddHeader>&amp;R&amp;P</oddHead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0"/>
  <sheetViews>
    <sheetView zoomScale="80" zoomScaleNormal="80" workbookViewId="0">
      <selection activeCell="C52" sqref="C52"/>
    </sheetView>
  </sheetViews>
  <sheetFormatPr defaultRowHeight="15" x14ac:dyDescent="0.25"/>
  <cols>
    <col min="1" max="1" width="6.5703125" customWidth="1"/>
    <col min="2" max="2" width="43.28515625" customWidth="1"/>
  </cols>
  <sheetData>
    <row r="1" spans="1:35" ht="37.9" customHeight="1" thickBot="1" x14ac:dyDescent="0.3">
      <c r="A1" s="182" t="s">
        <v>251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2">
        <v>1</v>
      </c>
      <c r="B8" s="13" t="s">
        <v>141</v>
      </c>
      <c r="C8" s="66">
        <f>'Рук. и спец.'!C79</f>
        <v>34973.5</v>
      </c>
      <c r="D8" s="66">
        <f>'Рук. и спец.'!D79</f>
        <v>32489</v>
      </c>
      <c r="E8" s="86">
        <f>'Рук. и спец.'!E79</f>
        <v>92.89604986632736</v>
      </c>
      <c r="F8" s="66">
        <f>'Рук. и спец.'!F79</f>
        <v>16779</v>
      </c>
      <c r="G8" s="86">
        <f>'Рук. и спец.'!G79</f>
        <v>51.645172212133339</v>
      </c>
      <c r="H8" s="66">
        <f>'Рук. и спец.'!H79</f>
        <v>26776</v>
      </c>
      <c r="I8" s="86">
        <f>'Рук. и спец.'!I79</f>
        <v>82.415586813998587</v>
      </c>
      <c r="J8" s="86">
        <f>'Рук. и спец.'!J79</f>
        <v>76.560824624358446</v>
      </c>
      <c r="K8" s="66">
        <f>'Рук. и спец.'!K79</f>
        <v>14644</v>
      </c>
      <c r="L8" s="86">
        <f>'Рук. и спец.'!L79</f>
        <v>45.073717258148911</v>
      </c>
      <c r="M8" s="66">
        <f>'Рук. и спец.'!M79</f>
        <v>12132</v>
      </c>
      <c r="N8" s="86">
        <f>'Рук. и спец.'!N79</f>
        <v>37.341869555849669</v>
      </c>
      <c r="O8" s="66">
        <f>'Рук. и спец.'!O79</f>
        <v>5713</v>
      </c>
      <c r="P8" s="86">
        <f>'Рук. и спец.'!P79</f>
        <v>17.584413186001417</v>
      </c>
      <c r="Q8" s="66">
        <f>'Рук. и спец.'!Q79</f>
        <v>184</v>
      </c>
      <c r="R8" s="86">
        <f>'Рук. и спец.'!R79</f>
        <v>3.2207246630491864</v>
      </c>
      <c r="S8" s="66">
        <f>'Рук. и спец.'!S79</f>
        <v>2821</v>
      </c>
      <c r="T8" s="86">
        <f>'Рук. и спец.'!T79</f>
        <v>8.6829388408384371</v>
      </c>
      <c r="U8" s="66">
        <f>'Рук. и спец.'!U79</f>
        <v>3945</v>
      </c>
      <c r="V8" s="86">
        <f>'Рук. и спец.'!V79</f>
        <v>12.14257133183539</v>
      </c>
      <c r="W8" s="66">
        <f>'Рук. и спец.'!W79</f>
        <v>1591</v>
      </c>
      <c r="X8" s="86">
        <f>'Рук. и спец.'!X79</f>
        <v>4.8970420757794946</v>
      </c>
      <c r="Y8" s="66">
        <f>'Рук. и спец.'!Y79</f>
        <v>4270</v>
      </c>
      <c r="Z8" s="86">
        <f>'Рук. и спец.'!Z79</f>
        <v>13.14290990796885</v>
      </c>
      <c r="AA8" s="66">
        <f>'Рук. и спец.'!AA79</f>
        <v>258</v>
      </c>
      <c r="AB8" s="86">
        <f>'Рук. и спец.'!AB79</f>
        <v>0.79411493120748555</v>
      </c>
      <c r="AC8" s="86">
        <f>'Рук. и спец.'!AC79</f>
        <v>6.0421545667447303</v>
      </c>
      <c r="AD8" s="66">
        <f>'Рук. и спец.'!AD79</f>
        <v>4638</v>
      </c>
      <c r="AE8" s="86">
        <f>'Рук. и спец.'!AE79</f>
        <v>14.275600972636893</v>
      </c>
      <c r="AF8" s="66">
        <f>'Рук. и спец.'!AF79</f>
        <v>37</v>
      </c>
      <c r="AG8" s="86">
        <f>'Рук. и спец.'!AG79</f>
        <v>0.11388469943673243</v>
      </c>
    </row>
    <row r="9" spans="1:35" ht="28.5" x14ac:dyDescent="0.25">
      <c r="A9" s="12">
        <v>2</v>
      </c>
      <c r="B9" s="13" t="s">
        <v>135</v>
      </c>
      <c r="C9" s="11">
        <f>Руководители!C79</f>
        <v>2957.25</v>
      </c>
      <c r="D9" s="11">
        <f>Руководители!D79</f>
        <v>2951</v>
      </c>
      <c r="E9" s="87">
        <f>Руководители!E79</f>
        <v>99.788655000422693</v>
      </c>
      <c r="F9" s="11">
        <f>Руководители!F79</f>
        <v>429</v>
      </c>
      <c r="G9" s="87">
        <f>Руководители!G79</f>
        <v>14.537444933920703</v>
      </c>
      <c r="H9" s="11">
        <f>Руководители!H79</f>
        <v>2730</v>
      </c>
      <c r="I9" s="87">
        <f>Руководители!I79</f>
        <v>92.511013215859023</v>
      </c>
      <c r="J9" s="87">
        <f>Руководители!J79</f>
        <v>92.315495815369005</v>
      </c>
      <c r="K9" s="11">
        <f>Руководители!K79</f>
        <v>1847</v>
      </c>
      <c r="L9" s="87">
        <f>Руководители!L79</f>
        <v>62.588952897322933</v>
      </c>
      <c r="M9" s="11">
        <f>Руководители!M79</f>
        <v>883</v>
      </c>
      <c r="N9" s="87">
        <f>Руководители!N79</f>
        <v>29.922060318536086</v>
      </c>
      <c r="O9" s="11">
        <f>Руководители!O79</f>
        <v>221</v>
      </c>
      <c r="P9" s="87">
        <f>Руководители!P79</f>
        <v>7.4889867841409687</v>
      </c>
      <c r="Q9" s="11">
        <f>Руководители!Q79</f>
        <v>2</v>
      </c>
      <c r="R9" s="87">
        <f>Руководители!R79</f>
        <v>0.90497737556561098</v>
      </c>
      <c r="S9" s="11">
        <f>Руководители!S79</f>
        <v>78</v>
      </c>
      <c r="T9" s="87">
        <f>Руководители!T79</f>
        <v>2.643171806167401</v>
      </c>
      <c r="U9" s="11">
        <f>Руководители!U79</f>
        <v>629</v>
      </c>
      <c r="V9" s="87">
        <f>Руководители!V79</f>
        <v>21.314808539478143</v>
      </c>
      <c r="W9" s="11">
        <f>Руководители!W79</f>
        <v>117</v>
      </c>
      <c r="X9" s="87">
        <f>Руководители!X79</f>
        <v>3.9647577092511015</v>
      </c>
      <c r="Y9" s="11">
        <f>Руководители!Y79</f>
        <v>133</v>
      </c>
      <c r="Z9" s="87">
        <f>Руководители!Z79</f>
        <v>4.5069467976956963</v>
      </c>
      <c r="AA9" s="11">
        <f>Руководители!AA79</f>
        <v>1</v>
      </c>
      <c r="AB9" s="87">
        <f>Руководители!AB79</f>
        <v>3.3886818027787195E-2</v>
      </c>
      <c r="AC9" s="87">
        <f>Руководители!AC79</f>
        <v>0.75187969924812026</v>
      </c>
      <c r="AD9" s="11">
        <f>Руководители!AD79</f>
        <v>157</v>
      </c>
      <c r="AE9" s="87">
        <f>Руководители!AE79</f>
        <v>5.3202304303625887</v>
      </c>
      <c r="AF9" s="11">
        <f>Руководители!AF79</f>
        <v>2</v>
      </c>
      <c r="AG9" s="87">
        <f>Руководители!AG79</f>
        <v>6.7773636055574391E-2</v>
      </c>
    </row>
    <row r="10" spans="1:35" ht="28.5" x14ac:dyDescent="0.25">
      <c r="A10" s="12">
        <v>3</v>
      </c>
      <c r="B10" s="14" t="s">
        <v>136</v>
      </c>
      <c r="C10" s="11">
        <f>'Зам. рук.'!C79</f>
        <v>588</v>
      </c>
      <c r="D10" s="11">
        <f>'Зам. рук.'!D79</f>
        <v>568</v>
      </c>
      <c r="E10" s="87">
        <f>'Зам. рук.'!E79</f>
        <v>96.598639455782305</v>
      </c>
      <c r="F10" s="11">
        <f>'Зам. рук.'!F79</f>
        <v>110</v>
      </c>
      <c r="G10" s="87">
        <f>'Зам. рук.'!G79</f>
        <v>19.366197183098592</v>
      </c>
      <c r="H10" s="11">
        <f>'Зам. рук.'!H79</f>
        <v>521</v>
      </c>
      <c r="I10" s="87">
        <f>'Зам. рук.'!I79</f>
        <v>91.725352112676063</v>
      </c>
      <c r="J10" s="87">
        <f>'Зам. рук.'!J79</f>
        <v>88.605442176870753</v>
      </c>
      <c r="K10" s="11">
        <f>'Зам. рук.'!K79</f>
        <v>434</v>
      </c>
      <c r="L10" s="87">
        <f>'Зам. рук.'!L79</f>
        <v>76.408450704225345</v>
      </c>
      <c r="M10" s="11">
        <f>'Зам. рук.'!M79</f>
        <v>87</v>
      </c>
      <c r="N10" s="87">
        <f>'Зам. рук.'!N79</f>
        <v>15.316901408450704</v>
      </c>
      <c r="O10" s="11">
        <f>'Зам. рук.'!O79</f>
        <v>47</v>
      </c>
      <c r="P10" s="87">
        <f>'Зам. рук.'!P79</f>
        <v>8.274647887323944</v>
      </c>
      <c r="Q10" s="11">
        <f>'Зам. рук.'!Q79</f>
        <v>2</v>
      </c>
      <c r="R10" s="87">
        <f>'Зам. рук.'!R79</f>
        <v>4.2553191489361701</v>
      </c>
      <c r="S10" s="11">
        <f>'Зам. рук.'!S79</f>
        <v>18</v>
      </c>
      <c r="T10" s="87">
        <f>'Зам. рук.'!T79</f>
        <v>3.169014084507042</v>
      </c>
      <c r="U10" s="11">
        <f>'Зам. рук.'!U79</f>
        <v>103</v>
      </c>
      <c r="V10" s="87">
        <f>'Зам. рук.'!V79</f>
        <v>18.133802816901408</v>
      </c>
      <c r="W10" s="11">
        <f>'Зам. рук.'!W79</f>
        <v>33</v>
      </c>
      <c r="X10" s="87">
        <f>'Зам. рук.'!X79</f>
        <v>5.8098591549295771</v>
      </c>
      <c r="Y10" s="11">
        <f>'Зам. рук.'!Y79</f>
        <v>99</v>
      </c>
      <c r="Z10" s="87">
        <f>'Зам. рук.'!Z79</f>
        <v>17.429577464788732</v>
      </c>
      <c r="AA10" s="11">
        <f>'Зам. рук.'!AA79</f>
        <v>0</v>
      </c>
      <c r="AB10" s="87">
        <f>'Зам. рук.'!AB79</f>
        <v>0</v>
      </c>
      <c r="AC10" s="87">
        <f>'Зам. рук.'!AC79</f>
        <v>0</v>
      </c>
      <c r="AD10" s="11">
        <f>'Зам. рук.'!AD79</f>
        <v>76</v>
      </c>
      <c r="AE10" s="87">
        <f>'Зам. рук.'!AE79</f>
        <v>13.380281690140844</v>
      </c>
      <c r="AF10" s="11">
        <f>'Зам. рук.'!AF79</f>
        <v>1</v>
      </c>
      <c r="AG10" s="87">
        <f>'Зам. рук.'!AG79</f>
        <v>0.17605633802816903</v>
      </c>
    </row>
    <row r="11" spans="1:35" x14ac:dyDescent="0.25">
      <c r="A11" s="12">
        <v>4</v>
      </c>
      <c r="B11" s="13" t="s">
        <v>142</v>
      </c>
      <c r="C11" s="67">
        <f>Гл.спец!C79</f>
        <v>4952</v>
      </c>
      <c r="D11" s="67">
        <f>Гл.спец!D79</f>
        <v>4423</v>
      </c>
      <c r="E11" s="87">
        <f>Гл.спец!E79</f>
        <v>89.317447495961233</v>
      </c>
      <c r="F11" s="67">
        <f>Гл.спец!F79</f>
        <v>1928</v>
      </c>
      <c r="G11" s="87">
        <f>Гл.спец!G79</f>
        <v>43.590323309970607</v>
      </c>
      <c r="H11" s="67">
        <f>Гл.спец!H79</f>
        <v>4185</v>
      </c>
      <c r="I11" s="87">
        <f>Гл.спец!I79</f>
        <v>94.61903685281483</v>
      </c>
      <c r="J11" s="87">
        <f>Гл.спец!J79</f>
        <v>84.511308562197101</v>
      </c>
      <c r="K11" s="67">
        <f>Гл.спец!K79</f>
        <v>3077</v>
      </c>
      <c r="L11" s="87">
        <f>Гл.спец!L79</f>
        <v>69.568166402893965</v>
      </c>
      <c r="M11" s="67">
        <f>Гл.спец!M79</f>
        <v>1108</v>
      </c>
      <c r="N11" s="87">
        <f>Гл.спец!N79</f>
        <v>25.050870449920872</v>
      </c>
      <c r="O11" s="67">
        <f>Гл.спец!O79</f>
        <v>238</v>
      </c>
      <c r="P11" s="87">
        <f>Гл.спец!P79</f>
        <v>5.3809631471851684</v>
      </c>
      <c r="Q11" s="67">
        <f>Гл.спец!Q79</f>
        <v>23</v>
      </c>
      <c r="R11" s="87">
        <f>Гл.спец!R79</f>
        <v>9.6638655462184886</v>
      </c>
      <c r="S11" s="67">
        <f>Гл.спец!S79</f>
        <v>243</v>
      </c>
      <c r="T11" s="87">
        <f>Гл.спец!T79</f>
        <v>5.4940085914537651</v>
      </c>
      <c r="U11" s="67">
        <f>Гл.спец!U79</f>
        <v>698</v>
      </c>
      <c r="V11" s="87">
        <f>Гл.спец!V79</f>
        <v>15.781144019895999</v>
      </c>
      <c r="W11" s="67">
        <f>Гл.спец!W79</f>
        <v>390</v>
      </c>
      <c r="X11" s="87">
        <f>Гл.спец!X79</f>
        <v>8.8175446529504864</v>
      </c>
      <c r="Y11" s="67">
        <f>Гл.спец!Y79</f>
        <v>494</v>
      </c>
      <c r="Z11" s="87">
        <f>Гл.спец!Z79</f>
        <v>11.168889893737283</v>
      </c>
      <c r="AA11" s="67">
        <f>Гл.спец!AA79</f>
        <v>21</v>
      </c>
      <c r="AB11" s="87">
        <f>Гл.спец!AB79</f>
        <v>0.4747908659281031</v>
      </c>
      <c r="AC11" s="87">
        <f>Гл.спец!AC79</f>
        <v>4.2510121457489873</v>
      </c>
      <c r="AD11" s="67">
        <f>Гл.спец!AD79</f>
        <v>568</v>
      </c>
      <c r="AE11" s="87">
        <f>Гл.спец!AE79</f>
        <v>12.841962468912502</v>
      </c>
      <c r="AF11" s="67">
        <f>Гл.спец!AF79</f>
        <v>5</v>
      </c>
      <c r="AG11" s="87">
        <f>Гл.спец!AG79</f>
        <v>0.11304544426859599</v>
      </c>
    </row>
    <row r="12" spans="1:35" x14ac:dyDescent="0.25">
      <c r="A12" s="15">
        <v>5</v>
      </c>
      <c r="B12" s="16" t="s">
        <v>137</v>
      </c>
      <c r="C12" s="11">
        <f>Гл.агрон.!C79</f>
        <v>653</v>
      </c>
      <c r="D12" s="11">
        <f>Гл.агрон.!D79</f>
        <v>545</v>
      </c>
      <c r="E12" s="87">
        <f>Гл.агрон.!E79</f>
        <v>83.460949464012245</v>
      </c>
      <c r="F12" s="11">
        <f>Гл.агрон.!F79</f>
        <v>51</v>
      </c>
      <c r="G12" s="87">
        <f>Гл.агрон.!G79</f>
        <v>9.3577981651376145</v>
      </c>
      <c r="H12" s="11">
        <f>Гл.агрон.!H79</f>
        <v>533</v>
      </c>
      <c r="I12" s="87">
        <f>Гл.агрон.!I79</f>
        <v>97.798165137614674</v>
      </c>
      <c r="J12" s="87">
        <f>Гл.агрон.!J79</f>
        <v>81.623277182235825</v>
      </c>
      <c r="K12" s="11">
        <f>Гл.агрон.!K79</f>
        <v>449</v>
      </c>
      <c r="L12" s="87">
        <f>Гл.агрон.!L79</f>
        <v>82.385321100917423</v>
      </c>
      <c r="M12" s="11">
        <f>Гл.агрон.!M79</f>
        <v>84</v>
      </c>
      <c r="N12" s="87">
        <f>Гл.агрон.!N79</f>
        <v>15.412844036697248</v>
      </c>
      <c r="O12" s="11">
        <f>Гл.агрон.!O79</f>
        <v>12</v>
      </c>
      <c r="P12" s="87">
        <f>Гл.агрон.!P79</f>
        <v>2.2018348623853212</v>
      </c>
      <c r="Q12" s="11">
        <f>Гл.агрон.!Q79</f>
        <v>2</v>
      </c>
      <c r="R12" s="87">
        <f>Гл.агрон.!R79</f>
        <v>16.666666666666664</v>
      </c>
      <c r="S12" s="11">
        <f>Гл.агрон.!S79</f>
        <v>37</v>
      </c>
      <c r="T12" s="87">
        <f>Гл.агрон.!T79</f>
        <v>6.7889908256880735</v>
      </c>
      <c r="U12" s="11">
        <f>Гл.агрон.!U79</f>
        <v>70</v>
      </c>
      <c r="V12" s="87">
        <f>Гл.агрон.!V79</f>
        <v>12.844036697247708</v>
      </c>
      <c r="W12" s="11">
        <f>Гл.агрон.!W79</f>
        <v>69</v>
      </c>
      <c r="X12" s="87">
        <f>Гл.агрон.!X79</f>
        <v>12.660550458715598</v>
      </c>
      <c r="Y12" s="11">
        <f>Гл.агрон.!Y79</f>
        <v>58</v>
      </c>
      <c r="Z12" s="87">
        <f>Гл.агрон.!Z79</f>
        <v>10.642201834862385</v>
      </c>
      <c r="AA12" s="11">
        <f>Гл.агрон.!AA79</f>
        <v>4</v>
      </c>
      <c r="AB12" s="87">
        <f>Гл.агрон.!AB79</f>
        <v>0.73394495412844041</v>
      </c>
      <c r="AC12" s="87">
        <f>Гл.агрон.!AC79</f>
        <v>6.8965517241379306</v>
      </c>
      <c r="AD12" s="11">
        <f>Гл.агрон.!AD79</f>
        <v>73</v>
      </c>
      <c r="AE12" s="87">
        <f>Гл.агрон.!AE79</f>
        <v>13.394495412844037</v>
      </c>
      <c r="AF12" s="11">
        <f>Гл.агрон.!AF79</f>
        <v>1</v>
      </c>
      <c r="AG12" s="87">
        <f>Гл.агрон.!AG79</f>
        <v>0.1834862385321101</v>
      </c>
    </row>
    <row r="13" spans="1:35" x14ac:dyDescent="0.25">
      <c r="A13" s="15">
        <v>6</v>
      </c>
      <c r="B13" s="16" t="s">
        <v>143</v>
      </c>
      <c r="C13" s="11">
        <f>'Гл. зоот.'!C79</f>
        <v>528</v>
      </c>
      <c r="D13" s="11">
        <f>'Гл. зоот.'!D79</f>
        <v>446</v>
      </c>
      <c r="E13" s="87">
        <f>'Гл. зоот.'!E79</f>
        <v>84.469696969696969</v>
      </c>
      <c r="F13" s="11">
        <f>'Гл. зоот.'!F79</f>
        <v>211</v>
      </c>
      <c r="G13" s="87">
        <f>'Гл. зоот.'!G79</f>
        <v>47.309417040358746</v>
      </c>
      <c r="H13" s="11">
        <f>'Гл. зоот.'!H79</f>
        <v>422</v>
      </c>
      <c r="I13" s="87">
        <f>'Гл. зоот.'!I79</f>
        <v>94.618834080717491</v>
      </c>
      <c r="J13" s="87">
        <f>'Гл. зоот.'!J79</f>
        <v>79.924242424242422</v>
      </c>
      <c r="K13" s="11">
        <f>'Гл. зоот.'!K79</f>
        <v>311</v>
      </c>
      <c r="L13" s="87">
        <f>'Гл. зоот.'!L79</f>
        <v>69.730941704035871</v>
      </c>
      <c r="M13" s="11">
        <f>'Гл. зоот.'!M79</f>
        <v>111</v>
      </c>
      <c r="N13" s="87">
        <f>'Гл. зоот.'!N79</f>
        <v>24.887892376681613</v>
      </c>
      <c r="O13" s="11">
        <f>'Гл. зоот.'!O79</f>
        <v>24</v>
      </c>
      <c r="P13" s="87">
        <f>'Гл. зоот.'!P79</f>
        <v>5.3811659192825116</v>
      </c>
      <c r="Q13" s="11">
        <f>'Гл. зоот.'!Q79</f>
        <v>5</v>
      </c>
      <c r="R13" s="87">
        <f>'Гл. зоот.'!R79</f>
        <v>20.833333333333336</v>
      </c>
      <c r="S13" s="11">
        <f>'Гл. зоот.'!S79</f>
        <v>24</v>
      </c>
      <c r="T13" s="87">
        <f>'Гл. зоот.'!T79</f>
        <v>5.3811659192825116</v>
      </c>
      <c r="U13" s="11">
        <f>'Гл. зоот.'!U79</f>
        <v>76</v>
      </c>
      <c r="V13" s="87">
        <f>'Гл. зоот.'!V79</f>
        <v>17.040358744394617</v>
      </c>
      <c r="W13" s="11">
        <f>'Гл. зоот.'!W79</f>
        <v>46</v>
      </c>
      <c r="X13" s="87">
        <f>'Гл. зоот.'!X79</f>
        <v>10.31390134529148</v>
      </c>
      <c r="Y13" s="11">
        <f>'Гл. зоот.'!Y79</f>
        <v>51</v>
      </c>
      <c r="Z13" s="87">
        <f>'Гл. зоот.'!Z79</f>
        <v>11.434977578475337</v>
      </c>
      <c r="AA13" s="11">
        <f>'Гл. зоот.'!AA79</f>
        <v>3</v>
      </c>
      <c r="AB13" s="87">
        <f>'Гл. зоот.'!AB79</f>
        <v>0.67264573991031396</v>
      </c>
      <c r="AC13" s="87">
        <f>'Гл. зоот.'!AC79</f>
        <v>5.8823529411764701</v>
      </c>
      <c r="AD13" s="11">
        <f>'Гл. зоот.'!AD79</f>
        <v>63</v>
      </c>
      <c r="AE13" s="87">
        <f>'Гл. зоот.'!AE79</f>
        <v>14.125560538116591</v>
      </c>
      <c r="AF13" s="11">
        <f>'Гл. зоот.'!AF79</f>
        <v>1</v>
      </c>
      <c r="AG13" s="87">
        <f>'Гл. зоот.'!AG79</f>
        <v>0.22421524663677131</v>
      </c>
    </row>
    <row r="14" spans="1:35" x14ac:dyDescent="0.25">
      <c r="A14" s="15">
        <v>7</v>
      </c>
      <c r="B14" s="16" t="s">
        <v>138</v>
      </c>
      <c r="C14" s="11">
        <f>Гл.ветвр.!C79</f>
        <v>566</v>
      </c>
      <c r="D14" s="11">
        <f>Гл.ветвр.!D79</f>
        <v>494</v>
      </c>
      <c r="E14" s="87">
        <f>Гл.ветвр.!E79</f>
        <v>87.279151943462892</v>
      </c>
      <c r="F14" s="11">
        <f>Гл.ветвр.!F79</f>
        <v>160</v>
      </c>
      <c r="G14" s="87">
        <f>Гл.ветвр.!G79</f>
        <v>32.388663967611336</v>
      </c>
      <c r="H14" s="11">
        <f>Гл.ветвр.!H79</f>
        <v>475</v>
      </c>
      <c r="I14" s="87">
        <f>Гл.ветвр.!I79</f>
        <v>96.15384615384616</v>
      </c>
      <c r="J14" s="87">
        <f>Гл.ветвр.!J79</f>
        <v>83.922261484098939</v>
      </c>
      <c r="K14" s="11">
        <f>Гл.ветвр.!K79</f>
        <v>374</v>
      </c>
      <c r="L14" s="87">
        <f>Гл.ветвр.!L79</f>
        <v>75.708502024291505</v>
      </c>
      <c r="M14" s="11">
        <f>Гл.ветвр.!M79</f>
        <v>101</v>
      </c>
      <c r="N14" s="87">
        <f>Гл.ветвр.!N79</f>
        <v>20.445344129554655</v>
      </c>
      <c r="O14" s="11">
        <f>Гл.ветвр.!O79</f>
        <v>19</v>
      </c>
      <c r="P14" s="87">
        <f>Гл.ветвр.!P79</f>
        <v>3.8461538461538463</v>
      </c>
      <c r="Q14" s="11">
        <f>Гл.ветвр.!Q79</f>
        <v>5</v>
      </c>
      <c r="R14" s="87">
        <f>Гл.ветвр.!R79</f>
        <v>26.315789473684209</v>
      </c>
      <c r="S14" s="11">
        <f>Гл.ветвр.!S79</f>
        <v>37</v>
      </c>
      <c r="T14" s="87">
        <f>Гл.ветвр.!T79</f>
        <v>7.4898785425101213</v>
      </c>
      <c r="U14" s="11">
        <f>Гл.ветвр.!U79</f>
        <v>40</v>
      </c>
      <c r="V14" s="87">
        <f>Гл.ветвр.!V79</f>
        <v>8.097165991902834</v>
      </c>
      <c r="W14" s="11">
        <f>Гл.ветвр.!W79</f>
        <v>34</v>
      </c>
      <c r="X14" s="87">
        <f>Гл.ветвр.!X79</f>
        <v>6.8825910931174086</v>
      </c>
      <c r="Y14" s="11">
        <f>Гл.ветвр.!Y79</f>
        <v>85</v>
      </c>
      <c r="Z14" s="87">
        <f>Гл.ветвр.!Z79</f>
        <v>17.20647773279352</v>
      </c>
      <c r="AA14" s="11">
        <f>Гл.ветвр.!AA79</f>
        <v>6</v>
      </c>
      <c r="AB14" s="87">
        <f>Гл.ветвр.!AB79</f>
        <v>1.214574898785425</v>
      </c>
      <c r="AC14" s="87">
        <f>Гл.ветвр.!AC79</f>
        <v>7.0588235294117645</v>
      </c>
      <c r="AD14" s="11">
        <f>Гл.ветвр.!AD79</f>
        <v>106</v>
      </c>
      <c r="AE14" s="87">
        <f>Гл.ветвр.!AE79</f>
        <v>21.457489878542511</v>
      </c>
      <c r="AF14" s="11">
        <f>Гл.ветвр.!AF79</f>
        <v>1</v>
      </c>
      <c r="AG14" s="87">
        <f>Гл.ветвр.!AG79</f>
        <v>0.20242914979757085</v>
      </c>
    </row>
    <row r="15" spans="1:35" ht="60" x14ac:dyDescent="0.25">
      <c r="A15" s="15">
        <v>8</v>
      </c>
      <c r="B15" s="16" t="s">
        <v>144</v>
      </c>
      <c r="C15" s="11">
        <f>'Гл. инж.'!C79</f>
        <v>875</v>
      </c>
      <c r="D15" s="11">
        <f>'Гл. инж.'!D79</f>
        <v>780</v>
      </c>
      <c r="E15" s="87">
        <f>'Гл. инж.'!E79</f>
        <v>89.142857142857139</v>
      </c>
      <c r="F15" s="11">
        <f>'Гл. инж.'!F79</f>
        <v>16</v>
      </c>
      <c r="G15" s="87">
        <f>'Гл. инж.'!G79</f>
        <v>2.0512820512820511</v>
      </c>
      <c r="H15" s="11">
        <f>'Гл. инж.'!H79</f>
        <v>704</v>
      </c>
      <c r="I15" s="87">
        <f>'Гл. инж.'!I79</f>
        <v>90.256410256410263</v>
      </c>
      <c r="J15" s="87">
        <f>'Гл. инж.'!J79</f>
        <v>80.457142857142856</v>
      </c>
      <c r="K15" s="11">
        <f>'Гл. инж.'!K79</f>
        <v>489</v>
      </c>
      <c r="L15" s="87">
        <f>'Гл. инж.'!L79</f>
        <v>62.692307692307693</v>
      </c>
      <c r="M15" s="11">
        <f>'Гл. инж.'!M79</f>
        <v>215</v>
      </c>
      <c r="N15" s="87">
        <f>'Гл. инж.'!N79</f>
        <v>27.564102564102566</v>
      </c>
      <c r="O15" s="11">
        <f>'Гл. инж.'!O79</f>
        <v>76</v>
      </c>
      <c r="P15" s="87">
        <f>'Гл. инж.'!P79</f>
        <v>9.7435897435897445</v>
      </c>
      <c r="Q15" s="11">
        <f>'Гл. инж.'!Q79</f>
        <v>6</v>
      </c>
      <c r="R15" s="87">
        <f>'Гл. инж.'!R79</f>
        <v>7.8947368421052628</v>
      </c>
      <c r="S15" s="11">
        <f>'Гл. инж.'!S79</f>
        <v>55</v>
      </c>
      <c r="T15" s="87">
        <f>'Гл. инж.'!T79</f>
        <v>7.0512820512820511</v>
      </c>
      <c r="U15" s="11">
        <f>'Гл. инж.'!U79</f>
        <v>101</v>
      </c>
      <c r="V15" s="87">
        <f>'Гл. инж.'!V79</f>
        <v>12.948717948717951</v>
      </c>
      <c r="W15" s="11">
        <f>'Гл. инж.'!W79</f>
        <v>63</v>
      </c>
      <c r="X15" s="87">
        <f>'Гл. инж.'!X79</f>
        <v>8.0769230769230766</v>
      </c>
      <c r="Y15" s="11">
        <f>'Гл. инж.'!Y79</f>
        <v>93</v>
      </c>
      <c r="Z15" s="87">
        <f>'Гл. инж.'!Z79</f>
        <v>11.923076923076923</v>
      </c>
      <c r="AA15" s="11">
        <f>'Гл. инж.'!AA79</f>
        <v>4</v>
      </c>
      <c r="AB15" s="87">
        <f>'Гл. инж.'!AB79</f>
        <v>0.51282051282051277</v>
      </c>
      <c r="AC15" s="87">
        <f>'Гл. инж.'!AC79</f>
        <v>4.3010752688172049</v>
      </c>
      <c r="AD15" s="11">
        <f>'Гл. инж.'!AD79</f>
        <v>101</v>
      </c>
      <c r="AE15" s="87">
        <f>'Гл. инж.'!AE79</f>
        <v>12.948717948717951</v>
      </c>
      <c r="AF15" s="11">
        <f>'Гл. инж.'!AF79</f>
        <v>1</v>
      </c>
      <c r="AG15" s="87">
        <f>'Гл. инж.'!AG79</f>
        <v>0.12820512820512819</v>
      </c>
    </row>
    <row r="16" spans="1:35" x14ac:dyDescent="0.25">
      <c r="A16" s="15">
        <v>9</v>
      </c>
      <c r="B16" s="16" t="s">
        <v>145</v>
      </c>
      <c r="C16" s="11">
        <f>'Гл. энерг.'!C79</f>
        <v>446</v>
      </c>
      <c r="D16" s="11">
        <f>'Гл. энерг.'!D79</f>
        <v>391</v>
      </c>
      <c r="E16" s="87">
        <f>'Гл. энерг.'!E79</f>
        <v>87.668161434977577</v>
      </c>
      <c r="F16" s="11">
        <f>'Гл. энерг.'!F79</f>
        <v>3</v>
      </c>
      <c r="G16" s="87">
        <f>'Гл. энерг.'!G79</f>
        <v>0.76726342710997442</v>
      </c>
      <c r="H16" s="11">
        <f>'Гл. энерг.'!H79</f>
        <v>320</v>
      </c>
      <c r="I16" s="87">
        <f>'Гл. энерг.'!I79</f>
        <v>81.84143222506394</v>
      </c>
      <c r="J16" s="87">
        <f>'Гл. энерг.'!J79</f>
        <v>71.74887892376681</v>
      </c>
      <c r="K16" s="11">
        <f>'Гл. энерг.'!K79</f>
        <v>170</v>
      </c>
      <c r="L16" s="87">
        <f>'Гл. энерг.'!L79</f>
        <v>43.478260869565219</v>
      </c>
      <c r="M16" s="11">
        <f>'Гл. энерг.'!M79</f>
        <v>150</v>
      </c>
      <c r="N16" s="87">
        <f>'Гл. энерг.'!N79</f>
        <v>38.363171355498721</v>
      </c>
      <c r="O16" s="11">
        <f>'Гл. энерг.'!O79</f>
        <v>71</v>
      </c>
      <c r="P16" s="87">
        <f>'Гл. энерг.'!P79</f>
        <v>18.15856777493606</v>
      </c>
      <c r="Q16" s="11">
        <f>'Гл. энерг.'!Q79</f>
        <v>2</v>
      </c>
      <c r="R16" s="87">
        <f>'Гл. энерг.'!R79</f>
        <v>2.8169014084507045</v>
      </c>
      <c r="S16" s="11">
        <f>'Гл. энерг.'!S79</f>
        <v>23</v>
      </c>
      <c r="T16" s="87">
        <f>'Гл. энерг.'!T79</f>
        <v>5.8823529411764701</v>
      </c>
      <c r="U16" s="11">
        <f>'Гл. энерг.'!U79</f>
        <v>50</v>
      </c>
      <c r="V16" s="87">
        <f>'Гл. энерг.'!V79</f>
        <v>12.787723785166241</v>
      </c>
      <c r="W16" s="11">
        <f>'Гл. энерг.'!W79</f>
        <v>25</v>
      </c>
      <c r="X16" s="87">
        <f>'Гл. энерг.'!X79</f>
        <v>6.3938618925831205</v>
      </c>
      <c r="Y16" s="11">
        <f>'Гл. энерг.'!Y79</f>
        <v>43</v>
      </c>
      <c r="Z16" s="87">
        <f>'Гл. энерг.'!Z79</f>
        <v>10.997442455242968</v>
      </c>
      <c r="AA16" s="11">
        <f>'Гл. энерг.'!AA79</f>
        <v>1</v>
      </c>
      <c r="AB16" s="87">
        <f>'Гл. энерг.'!AB79</f>
        <v>0.25575447570332482</v>
      </c>
      <c r="AC16" s="87">
        <f>'Гл. энерг.'!AC79</f>
        <v>2.3255813953488373</v>
      </c>
      <c r="AD16" s="11">
        <f>'Гл. энерг.'!AD79</f>
        <v>41</v>
      </c>
      <c r="AE16" s="87">
        <f>'Гл. энерг.'!AE79</f>
        <v>10.485933503836318</v>
      </c>
      <c r="AF16" s="11">
        <f>'Гл. энерг.'!AF79</f>
        <v>0</v>
      </c>
      <c r="AG16" s="87">
        <f>'Гл. энерг.'!AG79</f>
        <v>0</v>
      </c>
    </row>
    <row r="17" spans="1:33" x14ac:dyDescent="0.25">
      <c r="A17" s="15">
        <v>10</v>
      </c>
      <c r="B17" s="16" t="s">
        <v>146</v>
      </c>
      <c r="C17" s="11">
        <f>Гл.мелиор!C79</f>
        <v>4</v>
      </c>
      <c r="D17" s="11">
        <f>Гл.мелиор!D79</f>
        <v>4</v>
      </c>
      <c r="E17" s="87">
        <f>Гл.мелиор!E79</f>
        <v>100</v>
      </c>
      <c r="F17" s="11">
        <f>Гл.мелиор!F79</f>
        <v>0</v>
      </c>
      <c r="G17" s="87">
        <f>Гл.мелиор!G79</f>
        <v>0</v>
      </c>
      <c r="H17" s="11">
        <f>Гл.мелиор!H79</f>
        <v>2</v>
      </c>
      <c r="I17" s="87">
        <f>Гл.мелиор!I79</f>
        <v>50</v>
      </c>
      <c r="J17" s="87">
        <f>Гл.мелиор!J79</f>
        <v>50</v>
      </c>
      <c r="K17" s="11">
        <f>Гл.мелиор!K79</f>
        <v>0</v>
      </c>
      <c r="L17" s="87">
        <f>Гл.мелиор!L79</f>
        <v>0</v>
      </c>
      <c r="M17" s="11">
        <f>Гл.мелиор!M79</f>
        <v>2</v>
      </c>
      <c r="N17" s="87">
        <f>Гл.мелиор!N79</f>
        <v>50</v>
      </c>
      <c r="O17" s="11">
        <f>Гл.мелиор!O79</f>
        <v>2</v>
      </c>
      <c r="P17" s="87">
        <f>Гл.мелиор!P79</f>
        <v>50</v>
      </c>
      <c r="Q17" s="11">
        <f>Гл.мелиор!Q79</f>
        <v>0</v>
      </c>
      <c r="R17" s="87">
        <f>Гл.мелиор!R79</f>
        <v>0</v>
      </c>
      <c r="S17" s="11">
        <f>Гл.мелиор!S79</f>
        <v>0</v>
      </c>
      <c r="T17" s="87">
        <f>Гл.мелиор!T79</f>
        <v>0</v>
      </c>
      <c r="U17" s="11">
        <f>Гл.мелиор!U79</f>
        <v>1</v>
      </c>
      <c r="V17" s="87">
        <f>Гл.мелиор!V79</f>
        <v>25</v>
      </c>
      <c r="W17" s="11">
        <f>Гл.мелиор!W79</f>
        <v>0</v>
      </c>
      <c r="X17" s="87">
        <f>Гл.мелиор!X79</f>
        <v>0</v>
      </c>
      <c r="Y17" s="11">
        <f>Гл.мелиор!Y79</f>
        <v>1</v>
      </c>
      <c r="Z17" s="87">
        <f>Гл.мелиор!Z79</f>
        <v>25</v>
      </c>
      <c r="AA17" s="11">
        <f>Гл.мелиор!AA79</f>
        <v>0</v>
      </c>
      <c r="AB17" s="87">
        <f>Гл.мелиор!AB79</f>
        <v>0</v>
      </c>
      <c r="AC17" s="87">
        <f>Гл.мелиор!AC79</f>
        <v>0</v>
      </c>
      <c r="AD17" s="11">
        <f>Гл.мелиор!AD79</f>
        <v>0</v>
      </c>
      <c r="AE17" s="87">
        <f>Гл.мелиор!AE79</f>
        <v>0</v>
      </c>
      <c r="AF17" s="11">
        <f>Гл.мелиор!AF79</f>
        <v>0</v>
      </c>
      <c r="AG17" s="87">
        <f>Гл.мелиор!AG79</f>
        <v>0</v>
      </c>
    </row>
    <row r="18" spans="1:33" ht="30" x14ac:dyDescent="0.25">
      <c r="A18" s="15">
        <v>11</v>
      </c>
      <c r="B18" s="16" t="s">
        <v>147</v>
      </c>
      <c r="C18" s="11">
        <f>'Гл. экон.'!C79</f>
        <v>395</v>
      </c>
      <c r="D18" s="11">
        <f>'Гл. экон.'!D79</f>
        <v>353</v>
      </c>
      <c r="E18" s="87">
        <f>'Гл. экон.'!E79</f>
        <v>89.367088607594937</v>
      </c>
      <c r="F18" s="11">
        <f>'Гл. экон.'!F79</f>
        <v>256</v>
      </c>
      <c r="G18" s="87">
        <f>'Гл. экон.'!G79</f>
        <v>72.521246458923514</v>
      </c>
      <c r="H18" s="11">
        <f>'Гл. экон.'!H79</f>
        <v>348</v>
      </c>
      <c r="I18" s="87">
        <f>'Гл. экон.'!I79</f>
        <v>98.583569405099141</v>
      </c>
      <c r="J18" s="87">
        <f>'Гл. экон.'!J79</f>
        <v>88.101265822784811</v>
      </c>
      <c r="K18" s="11">
        <f>'Гл. экон.'!K79</f>
        <v>286</v>
      </c>
      <c r="L18" s="87">
        <f>'Гл. экон.'!L79</f>
        <v>81.019830028328613</v>
      </c>
      <c r="M18" s="11">
        <f>'Гл. экон.'!M79</f>
        <v>62</v>
      </c>
      <c r="N18" s="87">
        <f>'Гл. экон.'!N79</f>
        <v>17.563739376770538</v>
      </c>
      <c r="O18" s="11">
        <f>'Гл. экон.'!O79</f>
        <v>5</v>
      </c>
      <c r="P18" s="87">
        <f>'Гл. экон.'!P79</f>
        <v>1.41643059490085</v>
      </c>
      <c r="Q18" s="11">
        <f>'Гл. экон.'!Q79</f>
        <v>0</v>
      </c>
      <c r="R18" s="87">
        <f>'Гл. экон.'!R79</f>
        <v>0</v>
      </c>
      <c r="S18" s="11">
        <f>'Гл. экон.'!S79</f>
        <v>14</v>
      </c>
      <c r="T18" s="87">
        <f>'Гл. экон.'!T79</f>
        <v>3.9660056657223794</v>
      </c>
      <c r="U18" s="11">
        <f>'Гл. экон.'!U79</f>
        <v>60</v>
      </c>
      <c r="V18" s="87">
        <f>'Гл. экон.'!V79</f>
        <v>16.997167138810198</v>
      </c>
      <c r="W18" s="11">
        <f>'Гл. экон.'!W79</f>
        <v>20</v>
      </c>
      <c r="X18" s="87">
        <f>'Гл. экон.'!X79</f>
        <v>5.6657223796034</v>
      </c>
      <c r="Y18" s="11">
        <f>'Гл. экон.'!Y79</f>
        <v>37</v>
      </c>
      <c r="Z18" s="87">
        <f>'Гл. экон.'!Z79</f>
        <v>10.48158640226629</v>
      </c>
      <c r="AA18" s="11">
        <f>'Гл. экон.'!AA79</f>
        <v>1</v>
      </c>
      <c r="AB18" s="87">
        <f>'Гл. экон.'!AB79</f>
        <v>0.28328611898016998</v>
      </c>
      <c r="AC18" s="87">
        <f>'Гл. экон.'!AC79</f>
        <v>2.7027027027027026</v>
      </c>
      <c r="AD18" s="11">
        <f>'Гл. экон.'!AD79</f>
        <v>51</v>
      </c>
      <c r="AE18" s="87">
        <f>'Гл. экон.'!AE79</f>
        <v>14.447592067988669</v>
      </c>
      <c r="AF18" s="11">
        <f>'Гл. экон.'!AF79</f>
        <v>1</v>
      </c>
      <c r="AG18" s="87">
        <f>'Гл. экон.'!AG79</f>
        <v>0.28328611898016998</v>
      </c>
    </row>
    <row r="19" spans="1:33" ht="30" x14ac:dyDescent="0.25">
      <c r="A19" s="15">
        <v>12</v>
      </c>
      <c r="B19" s="16" t="s">
        <v>148</v>
      </c>
      <c r="C19" s="11">
        <f>Гл.бухг.!C79</f>
        <v>1312</v>
      </c>
      <c r="D19" s="11">
        <f>Гл.бухг.!D79</f>
        <v>1253</v>
      </c>
      <c r="E19" s="87">
        <f>Гл.бухг.!E79</f>
        <v>95.503048780487802</v>
      </c>
      <c r="F19" s="11">
        <f>Гл.бухг.!F79</f>
        <v>1175</v>
      </c>
      <c r="G19" s="87">
        <f>Гл.бухг.!G79</f>
        <v>93.774940143655229</v>
      </c>
      <c r="H19" s="11">
        <f>Гл.бухг.!H79</f>
        <v>1229</v>
      </c>
      <c r="I19" s="87">
        <f>Гл.бухг.!I79</f>
        <v>98.084596967278543</v>
      </c>
      <c r="J19" s="87">
        <f>Гл.бухг.!J79</f>
        <v>93.673780487804876</v>
      </c>
      <c r="K19" s="11">
        <f>Гл.бухг.!K79</f>
        <v>883</v>
      </c>
      <c r="L19" s="87">
        <f>Гл.бухг.!L79</f>
        <v>70.470869912210702</v>
      </c>
      <c r="M19" s="11">
        <f>Гл.бухг.!M79</f>
        <v>346</v>
      </c>
      <c r="N19" s="87">
        <f>Гл.бухг.!N79</f>
        <v>27.613727055067837</v>
      </c>
      <c r="O19" s="11">
        <f>Гл.бухг.!O79</f>
        <v>24</v>
      </c>
      <c r="P19" s="87">
        <f>Гл.бухг.!P79</f>
        <v>1.9154030327214684</v>
      </c>
      <c r="Q19" s="11">
        <f>Гл.бухг.!Q79</f>
        <v>3</v>
      </c>
      <c r="R19" s="87">
        <f>Гл.бухг.!R79</f>
        <v>12.5</v>
      </c>
      <c r="S19" s="11">
        <f>Гл.бухг.!S79</f>
        <v>41</v>
      </c>
      <c r="T19" s="87">
        <f>Гл.бухг.!T79</f>
        <v>3.2721468475658417</v>
      </c>
      <c r="U19" s="11">
        <f>Гл.бухг.!U79</f>
        <v>252</v>
      </c>
      <c r="V19" s="87">
        <f>Гл.бухг.!V79</f>
        <v>20.11173184357542</v>
      </c>
      <c r="W19" s="11">
        <f>Гл.бухг.!W79</f>
        <v>128</v>
      </c>
      <c r="X19" s="87">
        <f>Гл.бухг.!X79</f>
        <v>10.215482841181165</v>
      </c>
      <c r="Y19" s="11">
        <f>Гл.бухг.!Y79</f>
        <v>104</v>
      </c>
      <c r="Z19" s="87">
        <f>Гл.бухг.!Z79</f>
        <v>8.3000798084596976</v>
      </c>
      <c r="AA19" s="11">
        <f>Гл.бухг.!AA79</f>
        <v>1</v>
      </c>
      <c r="AB19" s="87">
        <f>Гл.бухг.!AB79</f>
        <v>7.9808459696727854E-2</v>
      </c>
      <c r="AC19" s="87">
        <f>Гл.бухг.!AC79</f>
        <v>0.96153846153846156</v>
      </c>
      <c r="AD19" s="11">
        <f>Гл.бухг.!AD79</f>
        <v>109</v>
      </c>
      <c r="AE19" s="87">
        <f>Гл.бухг.!AE79</f>
        <v>8.6991221069433351</v>
      </c>
      <c r="AF19" s="11">
        <f>Гл.бухг.!AF79</f>
        <v>0</v>
      </c>
      <c r="AG19" s="87">
        <f>Гл.бухг.!AG79</f>
        <v>0</v>
      </c>
    </row>
    <row r="20" spans="1:33" x14ac:dyDescent="0.25">
      <c r="A20" s="15">
        <v>13</v>
      </c>
      <c r="B20" s="16" t="s">
        <v>139</v>
      </c>
      <c r="C20" s="11">
        <f>'Др. гл.спец.'!C79</f>
        <v>173</v>
      </c>
      <c r="D20" s="11">
        <f>'Др. гл.спец.'!D79</f>
        <v>157</v>
      </c>
      <c r="E20" s="87">
        <f>'Др. гл.спец.'!E79</f>
        <v>90.751445086705203</v>
      </c>
      <c r="F20" s="11">
        <f>'Др. гл.спец.'!F79</f>
        <v>56</v>
      </c>
      <c r="G20" s="87">
        <f>'Др. гл.спец.'!G79</f>
        <v>35.668789808917197</v>
      </c>
      <c r="H20" s="11">
        <f>'Др. гл.спец.'!H79</f>
        <v>152</v>
      </c>
      <c r="I20" s="87">
        <f>'Др. гл.спец.'!I79</f>
        <v>96.815286624203821</v>
      </c>
      <c r="J20" s="87">
        <f>'Др. гл.спец.'!J79</f>
        <v>87.861271676300575</v>
      </c>
      <c r="K20" s="11">
        <f>'Др. гл.спец.'!K79</f>
        <v>115</v>
      </c>
      <c r="L20" s="87">
        <f>'Др. гл.спец.'!L79</f>
        <v>73.248407643312092</v>
      </c>
      <c r="M20" s="11">
        <f>'Др. гл.спец.'!M79</f>
        <v>37</v>
      </c>
      <c r="N20" s="87">
        <f>'Др. гл.спец.'!N79</f>
        <v>23.566878980891719</v>
      </c>
      <c r="O20" s="11">
        <f>'Др. гл.спец.'!O79</f>
        <v>5</v>
      </c>
      <c r="P20" s="87">
        <f>'Др. гл.спец.'!P79</f>
        <v>3.1847133757961785</v>
      </c>
      <c r="Q20" s="11">
        <f>'Др. гл.спец.'!Q79</f>
        <v>0</v>
      </c>
      <c r="R20" s="87">
        <f>'Др. гл.спец.'!R79</f>
        <v>0</v>
      </c>
      <c r="S20" s="11">
        <f>'Др. гл.спец.'!S79</f>
        <v>12</v>
      </c>
      <c r="T20" s="87">
        <f>'Др. гл.спец.'!T79</f>
        <v>7.6433121019108281</v>
      </c>
      <c r="U20" s="11">
        <f>'Др. гл.спец.'!U79</f>
        <v>48</v>
      </c>
      <c r="V20" s="87">
        <f>'Др. гл.спец.'!V79</f>
        <v>30.573248407643312</v>
      </c>
      <c r="W20" s="11">
        <f>'Др. гл.спец.'!W79</f>
        <v>5</v>
      </c>
      <c r="X20" s="87">
        <f>'Др. гл.спец.'!X79</f>
        <v>3.1847133757961785</v>
      </c>
      <c r="Y20" s="11">
        <f>'Др. гл.спец.'!Y79</f>
        <v>22</v>
      </c>
      <c r="Z20" s="87">
        <f>'Др. гл.спец.'!Z79</f>
        <v>14.012738853503185</v>
      </c>
      <c r="AA20" s="11">
        <f>'Др. гл.спец.'!AA79</f>
        <v>1</v>
      </c>
      <c r="AB20" s="87">
        <f>'Др. гл.спец.'!AB79</f>
        <v>0.63694267515923575</v>
      </c>
      <c r="AC20" s="87">
        <f>'Др. гл.спец.'!AC79</f>
        <v>4.5454545454545459</v>
      </c>
      <c r="AD20" s="11">
        <f>'Др. гл.спец.'!AD79</f>
        <v>24</v>
      </c>
      <c r="AE20" s="87">
        <f>'Др. гл.спец.'!AE79</f>
        <v>15.286624203821656</v>
      </c>
      <c r="AF20" s="11">
        <f>'Др. гл.спец.'!AF79</f>
        <v>0</v>
      </c>
      <c r="AG20" s="87">
        <f>'Др. гл.спец.'!AG79</f>
        <v>0</v>
      </c>
    </row>
    <row r="21" spans="1:33" ht="85.5" x14ac:dyDescent="0.25">
      <c r="A21" s="12">
        <v>14</v>
      </c>
      <c r="B21" s="14" t="s">
        <v>149</v>
      </c>
      <c r="C21" s="11">
        <f>Рук.ср.зв.!C79</f>
        <v>6486.75</v>
      </c>
      <c r="D21" s="11">
        <f>Рук.ср.зв.!D79</f>
        <v>6053</v>
      </c>
      <c r="E21" s="87">
        <f>Рук.ср.зв.!E79</f>
        <v>93.313292480826306</v>
      </c>
      <c r="F21" s="11">
        <f>Рук.ср.зв.!F79</f>
        <v>2512</v>
      </c>
      <c r="G21" s="87">
        <f>Рук.ср.зв.!G79</f>
        <v>41.500082603667607</v>
      </c>
      <c r="H21" s="11">
        <f>Рук.ср.зв.!H79</f>
        <v>4168</v>
      </c>
      <c r="I21" s="87">
        <f>Рук.ср.зв.!I79</f>
        <v>68.858417313728722</v>
      </c>
      <c r="J21" s="87">
        <f>Рук.ср.зв.!J79</f>
        <v>64.254056345627632</v>
      </c>
      <c r="K21" s="11">
        <f>Рук.ср.зв.!K79</f>
        <v>1752</v>
      </c>
      <c r="L21" s="87">
        <f>Рук.ср.зв.!L79</f>
        <v>28.944325128035686</v>
      </c>
      <c r="M21" s="11">
        <f>Рук.ср.зв.!M79</f>
        <v>2416</v>
      </c>
      <c r="N21" s="87">
        <f>Рук.ср.зв.!N79</f>
        <v>39.914092185693043</v>
      </c>
      <c r="O21" s="11">
        <f>Рук.ср.зв.!O79</f>
        <v>1885</v>
      </c>
      <c r="P21" s="87">
        <f>Рук.ср.зв.!P79</f>
        <v>31.141582686271267</v>
      </c>
      <c r="Q21" s="11">
        <f>Рук.ср.зв.!Q79</f>
        <v>32</v>
      </c>
      <c r="R21" s="87">
        <f>Рук.ср.зв.!R79</f>
        <v>1.6976127320954906</v>
      </c>
      <c r="S21" s="11">
        <f>Рук.ср.зв.!S79</f>
        <v>293</v>
      </c>
      <c r="T21" s="87">
        <f>Рук.ср.зв.!T79</f>
        <v>4.8405749215265157</v>
      </c>
      <c r="U21" s="11">
        <f>Рук.ср.зв.!U79</f>
        <v>721</v>
      </c>
      <c r="V21" s="87">
        <f>Рук.ср.зв.!V79</f>
        <v>11.911448868329753</v>
      </c>
      <c r="W21" s="11">
        <f>Рук.ср.зв.!W79</f>
        <v>201</v>
      </c>
      <c r="X21" s="87">
        <f>Рук.ср.зв.!X79</f>
        <v>3.3206674376342309</v>
      </c>
      <c r="Y21" s="11">
        <f>Рук.ср.зв.!Y79</f>
        <v>684</v>
      </c>
      <c r="Z21" s="87">
        <f>Рук.ср.зв.!Z79</f>
        <v>11.300181728068726</v>
      </c>
      <c r="AA21" s="11">
        <f>Рук.ср.зв.!AA79</f>
        <v>20</v>
      </c>
      <c r="AB21" s="87">
        <f>Рук.ср.зв.!AB79</f>
        <v>0.3304146704113663</v>
      </c>
      <c r="AC21" s="87">
        <f>Рук.ср.зв.!AC79</f>
        <v>2.9239766081871341</v>
      </c>
      <c r="AD21" s="11">
        <f>Рук.ср.зв.!AD79</f>
        <v>788</v>
      </c>
      <c r="AE21" s="87">
        <f>Рук.ср.зв.!AE79</f>
        <v>13.018338014207831</v>
      </c>
      <c r="AF21" s="11">
        <f>Рук.ср.зв.!AF79</f>
        <v>7</v>
      </c>
      <c r="AG21" s="87">
        <f>Рук.ср.зв.!AG79</f>
        <v>0.1156451346439782</v>
      </c>
    </row>
    <row r="22" spans="1:33" ht="85.5" x14ac:dyDescent="0.25">
      <c r="A22" s="12">
        <v>15</v>
      </c>
      <c r="B22" s="13" t="s">
        <v>150</v>
      </c>
      <c r="C22" s="11">
        <f>'Кадр. служба'!C79</f>
        <v>910</v>
      </c>
      <c r="D22" s="11">
        <f>'Кадр. служба'!D79</f>
        <v>866</v>
      </c>
      <c r="E22" s="87">
        <f>'Кадр. служба'!E79</f>
        <v>95.164835164835154</v>
      </c>
      <c r="F22" s="11">
        <f>'Кадр. служба'!F79</f>
        <v>814</v>
      </c>
      <c r="G22" s="87">
        <f>'Кадр. служба'!G79</f>
        <v>93.995381062355648</v>
      </c>
      <c r="H22" s="11">
        <f>'Кадр. служба'!H79</f>
        <v>776</v>
      </c>
      <c r="I22" s="87">
        <f>'Кадр. служба'!I79</f>
        <v>89.607390300230946</v>
      </c>
      <c r="J22" s="87">
        <f>'Кадр. служба'!J79</f>
        <v>85.27472527472527</v>
      </c>
      <c r="K22" s="11">
        <f>'Кадр. служба'!K79</f>
        <v>457</v>
      </c>
      <c r="L22" s="87">
        <f>'Кадр. служба'!L79</f>
        <v>52.771362586605086</v>
      </c>
      <c r="M22" s="11">
        <f>'Кадр. служба'!M79</f>
        <v>319</v>
      </c>
      <c r="N22" s="87">
        <f>'Кадр. служба'!N79</f>
        <v>36.836027713625867</v>
      </c>
      <c r="O22" s="11">
        <f>'Кадр. служба'!O79</f>
        <v>90</v>
      </c>
      <c r="P22" s="87">
        <f>'Кадр. служба'!P79</f>
        <v>10.392609699769054</v>
      </c>
      <c r="Q22" s="11">
        <f>'Кадр. служба'!Q79</f>
        <v>4</v>
      </c>
      <c r="R22" s="87">
        <f>'Кадр. служба'!R79</f>
        <v>4.4444444444444446</v>
      </c>
      <c r="S22" s="11">
        <f>'Кадр. служба'!S79</f>
        <v>77</v>
      </c>
      <c r="T22" s="87">
        <f>'Кадр. служба'!T79</f>
        <v>8.8914549653579673</v>
      </c>
      <c r="U22" s="11">
        <f>'Кадр. служба'!U79</f>
        <v>111</v>
      </c>
      <c r="V22" s="87">
        <f>'Кадр. служба'!V79</f>
        <v>12.817551963048498</v>
      </c>
      <c r="W22" s="11">
        <f>'Кадр. служба'!W79</f>
        <v>88</v>
      </c>
      <c r="X22" s="87">
        <f>'Кадр. служба'!X79</f>
        <v>10.161662817551962</v>
      </c>
      <c r="Y22" s="11">
        <f>'Кадр. служба'!Y79</f>
        <v>126</v>
      </c>
      <c r="Z22" s="87">
        <f>'Кадр. служба'!Z79</f>
        <v>14.549653579676674</v>
      </c>
      <c r="AA22" s="11">
        <f>'Кадр. служба'!AA79</f>
        <v>2</v>
      </c>
      <c r="AB22" s="87">
        <f>'Кадр. служба'!AB79</f>
        <v>0.23094688221709006</v>
      </c>
      <c r="AC22" s="87">
        <f>'Кадр. служба'!AC79</f>
        <v>1.5873015873015872</v>
      </c>
      <c r="AD22" s="11">
        <f>'Кадр. служба'!AD79</f>
        <v>148</v>
      </c>
      <c r="AE22" s="87">
        <f>'Кадр. служба'!AE79</f>
        <v>17.090069284064665</v>
      </c>
      <c r="AF22" s="11">
        <f>'Кадр. служба'!AF79</f>
        <v>1</v>
      </c>
      <c r="AG22" s="87">
        <f>'Кадр. служба'!AG79</f>
        <v>0.11547344110854503</v>
      </c>
    </row>
    <row r="23" spans="1:33" ht="28.5" x14ac:dyDescent="0.25">
      <c r="A23" s="12">
        <v>16</v>
      </c>
      <c r="B23" s="13" t="s">
        <v>151</v>
      </c>
      <c r="C23" s="11">
        <f>'Др. рук.'!C79</f>
        <v>772</v>
      </c>
      <c r="D23" s="11">
        <f>'Др. рук.'!D79</f>
        <v>741</v>
      </c>
      <c r="E23" s="87">
        <f>'Др. рук.'!E79</f>
        <v>95.984455958549219</v>
      </c>
      <c r="F23" s="11">
        <f>'Др. рук.'!F79</f>
        <v>387</v>
      </c>
      <c r="G23" s="87">
        <f>'Др. рук.'!G79</f>
        <v>52.226720647773284</v>
      </c>
      <c r="H23" s="11">
        <f>'Др. рук.'!H79</f>
        <v>595</v>
      </c>
      <c r="I23" s="87">
        <f>'Др. рук.'!I79</f>
        <v>80.29689608636977</v>
      </c>
      <c r="J23" s="87">
        <f>'Др. рук.'!J79</f>
        <v>77.07253886010362</v>
      </c>
      <c r="K23" s="11">
        <f>'Др. рук.'!K79</f>
        <v>291</v>
      </c>
      <c r="L23" s="87">
        <f>'Др. рук.'!L79</f>
        <v>39.271255060728741</v>
      </c>
      <c r="M23" s="11">
        <f>'Др. рук.'!M79</f>
        <v>304</v>
      </c>
      <c r="N23" s="87">
        <f>'Др. рук.'!N79</f>
        <v>41.025641025641022</v>
      </c>
      <c r="O23" s="11">
        <f>'Др. рук.'!O79</f>
        <v>146</v>
      </c>
      <c r="P23" s="87">
        <f>'Др. рук.'!P79</f>
        <v>19.70310391363023</v>
      </c>
      <c r="Q23" s="11">
        <f>'Др. рук.'!Q79</f>
        <v>2</v>
      </c>
      <c r="R23" s="87">
        <f>'Др. рук.'!R79</f>
        <v>1.3698630136986301</v>
      </c>
      <c r="S23" s="11">
        <f>'Др. рук.'!S79</f>
        <v>24</v>
      </c>
      <c r="T23" s="87">
        <f>'Др. рук.'!T79</f>
        <v>3.2388663967611335</v>
      </c>
      <c r="U23" s="11">
        <f>'Др. рук.'!U79</f>
        <v>92</v>
      </c>
      <c r="V23" s="87">
        <f>'Др. рук.'!V79</f>
        <v>12.415654520917679</v>
      </c>
      <c r="W23" s="11">
        <f>'Др. рук.'!W79</f>
        <v>8</v>
      </c>
      <c r="X23" s="87">
        <f>'Др. рук.'!X79</f>
        <v>1.0796221322537112</v>
      </c>
      <c r="Y23" s="11">
        <f>'Др. рук.'!Y79</f>
        <v>119</v>
      </c>
      <c r="Z23" s="87">
        <f>'Др. рук.'!Z79</f>
        <v>16.059379217273953</v>
      </c>
      <c r="AA23" s="11">
        <f>'Др. рук.'!AA79</f>
        <v>1</v>
      </c>
      <c r="AB23" s="87">
        <f>'Др. рук.'!AB79</f>
        <v>0.1349527665317139</v>
      </c>
      <c r="AC23" s="87">
        <f>'Др. рук.'!AC79</f>
        <v>0.84033613445378152</v>
      </c>
      <c r="AD23" s="11">
        <f>'Др. рук.'!AD79</f>
        <v>135</v>
      </c>
      <c r="AE23" s="87">
        <f>'Др. рук.'!AE79</f>
        <v>18.218623481781375</v>
      </c>
      <c r="AF23" s="11">
        <f>'Др. рук.'!AF79</f>
        <v>0</v>
      </c>
      <c r="AG23" s="87">
        <f>'Др. рук.'!AG79</f>
        <v>0</v>
      </c>
    </row>
    <row r="24" spans="1:33" ht="28.5" x14ac:dyDescent="0.25">
      <c r="A24" s="12">
        <v>17</v>
      </c>
      <c r="B24" s="13" t="s">
        <v>152</v>
      </c>
      <c r="C24" s="11">
        <f>ОТиТБ!C79</f>
        <v>559.5</v>
      </c>
      <c r="D24" s="11">
        <f>ОТиТБ!D79</f>
        <v>499</v>
      </c>
      <c r="E24" s="87">
        <f>ОТиТБ!E79</f>
        <v>89.18677390527256</v>
      </c>
      <c r="F24" s="11">
        <f>ОТиТБ!F79</f>
        <v>248</v>
      </c>
      <c r="G24" s="87">
        <f>ОТиТБ!G79</f>
        <v>49.699398797595187</v>
      </c>
      <c r="H24" s="11">
        <f>ОТиТБ!H79</f>
        <v>455</v>
      </c>
      <c r="I24" s="87">
        <f>ОТиТБ!I79</f>
        <v>91.182364729458925</v>
      </c>
      <c r="J24" s="87">
        <f>ОТиТБ!J79</f>
        <v>81.322609472743522</v>
      </c>
      <c r="K24" s="11">
        <f>ОТиТБ!K79</f>
        <v>300</v>
      </c>
      <c r="L24" s="87">
        <f>ОТиТБ!L79</f>
        <v>60.120240480961925</v>
      </c>
      <c r="M24" s="11">
        <f>ОТиТБ!M79</f>
        <v>155</v>
      </c>
      <c r="N24" s="87">
        <f>ОТиТБ!N79</f>
        <v>31.062124248496993</v>
      </c>
      <c r="O24" s="11">
        <f>ОТиТБ!O79</f>
        <v>44</v>
      </c>
      <c r="P24" s="87">
        <f>ОТиТБ!P79</f>
        <v>8.8176352705410821</v>
      </c>
      <c r="Q24" s="11">
        <f>ОТиТБ!Q79</f>
        <v>1</v>
      </c>
      <c r="R24" s="87">
        <f>ОТиТБ!R79</f>
        <v>2.2727272727272729</v>
      </c>
      <c r="S24" s="11">
        <f>ОТиТБ!S79</f>
        <v>45</v>
      </c>
      <c r="T24" s="87">
        <f>ОТиТБ!T79</f>
        <v>9.0180360721442892</v>
      </c>
      <c r="U24" s="11">
        <f>ОТиТБ!U79</f>
        <v>68</v>
      </c>
      <c r="V24" s="87">
        <f>ОТиТБ!V79</f>
        <v>13.627254509018035</v>
      </c>
      <c r="W24" s="11">
        <f>ОТиТБ!W79</f>
        <v>41</v>
      </c>
      <c r="X24" s="87">
        <f>ОТиТБ!X79</f>
        <v>8.2164328657314627</v>
      </c>
      <c r="Y24" s="11">
        <f>ОТиТБ!Y79</f>
        <v>73</v>
      </c>
      <c r="Z24" s="87">
        <f>ОТиТБ!Z79</f>
        <v>14.629258517034069</v>
      </c>
      <c r="AA24" s="11">
        <f>ОТиТБ!AA79</f>
        <v>4</v>
      </c>
      <c r="AB24" s="87">
        <f>ОТиТБ!AB79</f>
        <v>0.80160320641282556</v>
      </c>
      <c r="AC24" s="87">
        <f>ОТиТБ!AC79</f>
        <v>5.4794520547945202</v>
      </c>
      <c r="AD24" s="11">
        <f>ОТиТБ!AD79</f>
        <v>99</v>
      </c>
      <c r="AE24" s="87">
        <f>ОТиТБ!AE79</f>
        <v>19.839679358717436</v>
      </c>
      <c r="AF24" s="11">
        <f>ОТиТБ!AF79</f>
        <v>2</v>
      </c>
      <c r="AG24" s="87">
        <f>ОТиТБ!AG79</f>
        <v>0.40080160320641278</v>
      </c>
    </row>
    <row r="25" spans="1:33" ht="57" x14ac:dyDescent="0.25">
      <c r="A25" s="12">
        <v>18</v>
      </c>
      <c r="B25" s="13" t="s">
        <v>153</v>
      </c>
      <c r="C25" s="11">
        <f>Юридич.служба!C79</f>
        <v>343.25</v>
      </c>
      <c r="D25" s="11">
        <f>Юридич.служба!D79</f>
        <v>317</v>
      </c>
      <c r="E25" s="87">
        <f>Юридич.служба!E79</f>
        <v>92.352512745812092</v>
      </c>
      <c r="F25" s="11">
        <f>Юридич.служба!F79</f>
        <v>209</v>
      </c>
      <c r="G25" s="87">
        <f>Юридич.служба!G79</f>
        <v>65.930599369085172</v>
      </c>
      <c r="H25" s="11">
        <f>Юридич.служба!H79</f>
        <v>310</v>
      </c>
      <c r="I25" s="87">
        <f>Юридич.служба!I79</f>
        <v>97.791798107255516</v>
      </c>
      <c r="J25" s="87">
        <f>Юридич.служба!J79</f>
        <v>90.313182811361983</v>
      </c>
      <c r="K25" s="11">
        <f>Юридич.служба!K79</f>
        <v>284</v>
      </c>
      <c r="L25" s="87">
        <f>Юридич.служба!L79</f>
        <v>89.589905362776022</v>
      </c>
      <c r="M25" s="11">
        <f>Юридич.служба!M79</f>
        <v>26</v>
      </c>
      <c r="N25" s="87">
        <f>Юридич.служба!N79</f>
        <v>8.2018927444794958</v>
      </c>
      <c r="O25" s="11">
        <f>Юридич.служба!O79</f>
        <v>7</v>
      </c>
      <c r="P25" s="87">
        <f>Юридич.служба!P79</f>
        <v>2.2082018927444795</v>
      </c>
      <c r="Q25" s="11">
        <f>Юридич.служба!Q79</f>
        <v>1</v>
      </c>
      <c r="R25" s="87">
        <f>Юридич.служба!R79</f>
        <v>14.285714285714285</v>
      </c>
      <c r="S25" s="11">
        <f>Юридич.служба!S79</f>
        <v>32</v>
      </c>
      <c r="T25" s="87">
        <f>Юридич.служба!T79</f>
        <v>10.094637223974763</v>
      </c>
      <c r="U25" s="11">
        <f>Юридич.служба!U79</f>
        <v>13</v>
      </c>
      <c r="V25" s="87">
        <f>Юридич.служба!V79</f>
        <v>4.1009463722397479</v>
      </c>
      <c r="W25" s="11">
        <f>Юридич.служба!W79</f>
        <v>12</v>
      </c>
      <c r="X25" s="87">
        <f>Юридич.служба!X79</f>
        <v>3.7854889589905363</v>
      </c>
      <c r="Y25" s="11">
        <f>Юридич.служба!Y79</f>
        <v>63</v>
      </c>
      <c r="Z25" s="87">
        <f>Юридич.служба!Z79</f>
        <v>19.873817034700316</v>
      </c>
      <c r="AA25" s="11">
        <f>Юридич.служба!AA79</f>
        <v>3</v>
      </c>
      <c r="AB25" s="87">
        <f>Юридич.служба!AB79</f>
        <v>0.94637223974763407</v>
      </c>
      <c r="AC25" s="87">
        <f>Юридич.служба!AC79</f>
        <v>4.7619047619047619</v>
      </c>
      <c r="AD25" s="11">
        <f>Юридич.служба!AD79</f>
        <v>44</v>
      </c>
      <c r="AE25" s="87">
        <f>Юридич.служба!AE79</f>
        <v>13.880126182965299</v>
      </c>
      <c r="AF25" s="11">
        <f>Юридич.служба!AF79</f>
        <v>0</v>
      </c>
      <c r="AG25" s="87">
        <f>Юридич.служба!AG79</f>
        <v>0</v>
      </c>
    </row>
    <row r="26" spans="1:33" ht="71.25" x14ac:dyDescent="0.25">
      <c r="A26" s="12">
        <v>19</v>
      </c>
      <c r="B26" s="13" t="s">
        <v>154</v>
      </c>
      <c r="C26" s="11">
        <f>'МарКомСнаб служба'!C79</f>
        <v>1150</v>
      </c>
      <c r="D26" s="11">
        <f>'МарКомСнаб служба'!D79</f>
        <v>1102</v>
      </c>
      <c r="E26" s="87">
        <f>'МарКомСнаб служба'!E79</f>
        <v>95.826086956521735</v>
      </c>
      <c r="F26" s="11">
        <f>'МарКомСнаб служба'!F79</f>
        <v>772</v>
      </c>
      <c r="G26" s="87">
        <f>'МарКомСнаб служба'!G79</f>
        <v>70.054446460980031</v>
      </c>
      <c r="H26" s="11">
        <f>'МарКомСнаб служба'!H79</f>
        <v>865</v>
      </c>
      <c r="I26" s="87">
        <f>'МарКомСнаб служба'!I79</f>
        <v>78.493647912885663</v>
      </c>
      <c r="J26" s="87">
        <f>'МарКомСнаб служба'!J79</f>
        <v>75.217391304347828</v>
      </c>
      <c r="K26" s="11">
        <f>'МарКомСнаб служба'!K79</f>
        <v>562</v>
      </c>
      <c r="L26" s="87">
        <f>'МарКомСнаб служба'!L79</f>
        <v>50.998185117967331</v>
      </c>
      <c r="M26" s="11">
        <f>'МарКомСнаб служба'!M79</f>
        <v>303</v>
      </c>
      <c r="N26" s="87">
        <f>'МарКомСнаб служба'!N79</f>
        <v>27.495462794918328</v>
      </c>
      <c r="O26" s="11">
        <f>'МарКомСнаб служба'!O79</f>
        <v>237</v>
      </c>
      <c r="P26" s="87">
        <f>'МарКомСнаб служба'!P79</f>
        <v>21.50635208711434</v>
      </c>
      <c r="Q26" s="11">
        <f>'МарКомСнаб служба'!Q79</f>
        <v>3</v>
      </c>
      <c r="R26" s="87">
        <f>'МарКомСнаб служба'!R79</f>
        <v>1.2658227848101267</v>
      </c>
      <c r="S26" s="11">
        <f>'МарКомСнаб служба'!S79</f>
        <v>160</v>
      </c>
      <c r="T26" s="87">
        <f>'МарКомСнаб служба'!T79</f>
        <v>14.519056261343014</v>
      </c>
      <c r="U26" s="11">
        <f>'МарКомСнаб служба'!U79</f>
        <v>87</v>
      </c>
      <c r="V26" s="87">
        <f>'МарКомСнаб служба'!V79</f>
        <v>7.8947368421052628</v>
      </c>
      <c r="W26" s="11">
        <f>'МарКомСнаб служба'!W79</f>
        <v>8</v>
      </c>
      <c r="X26" s="87">
        <f>'МарКомСнаб служба'!X79</f>
        <v>0.72595281306715065</v>
      </c>
      <c r="Y26" s="11">
        <f>'МарКомСнаб служба'!Y79</f>
        <v>209</v>
      </c>
      <c r="Z26" s="87">
        <f>'МарКомСнаб служба'!Z79</f>
        <v>18.96551724137931</v>
      </c>
      <c r="AA26" s="11">
        <f>'МарКомСнаб служба'!AA79</f>
        <v>4</v>
      </c>
      <c r="AB26" s="87">
        <f>'МарКомСнаб служба'!AB79</f>
        <v>0.36297640653357532</v>
      </c>
      <c r="AC26" s="87">
        <f>'МарКомСнаб служба'!AC79</f>
        <v>1.9138755980861244</v>
      </c>
      <c r="AD26" s="11">
        <f>'МарКомСнаб служба'!AD79</f>
        <v>204</v>
      </c>
      <c r="AE26" s="87">
        <f>'МарКомСнаб служба'!AE79</f>
        <v>18.511796733212339</v>
      </c>
      <c r="AF26" s="11">
        <f>'МарКомСнаб служба'!AF79</f>
        <v>0</v>
      </c>
      <c r="AG26" s="87">
        <f>'МарКомСнаб служба'!AG79</f>
        <v>0</v>
      </c>
    </row>
    <row r="27" spans="1:33" ht="57" x14ac:dyDescent="0.25">
      <c r="A27" s="12">
        <v>20</v>
      </c>
      <c r="B27" s="13" t="s">
        <v>155</v>
      </c>
      <c r="C27" s="11">
        <f>'Строй служба'!C79</f>
        <v>306</v>
      </c>
      <c r="D27" s="11">
        <f>'Строй служба'!D79</f>
        <v>284</v>
      </c>
      <c r="E27" s="87">
        <f>'Строй служба'!E79</f>
        <v>92.810457516339866</v>
      </c>
      <c r="F27" s="11">
        <f>'Строй служба'!F79</f>
        <v>47</v>
      </c>
      <c r="G27" s="87">
        <f>'Строй служба'!G79</f>
        <v>16.549295774647888</v>
      </c>
      <c r="H27" s="11">
        <f>'Строй служба'!H79</f>
        <v>226</v>
      </c>
      <c r="I27" s="87">
        <f>'Строй служба'!I79</f>
        <v>79.577464788732399</v>
      </c>
      <c r="J27" s="87">
        <f>'Строй служба'!J79</f>
        <v>73.856209150326805</v>
      </c>
      <c r="K27" s="11">
        <f>'Строй служба'!K79</f>
        <v>117</v>
      </c>
      <c r="L27" s="87">
        <f>'Строй служба'!L79</f>
        <v>41.197183098591552</v>
      </c>
      <c r="M27" s="11">
        <f>'Строй служба'!M79</f>
        <v>109</v>
      </c>
      <c r="N27" s="87">
        <f>'Строй служба'!N79</f>
        <v>38.380281690140841</v>
      </c>
      <c r="O27" s="11">
        <f>'Строй служба'!O79</f>
        <v>58</v>
      </c>
      <c r="P27" s="87">
        <f>'Строй служба'!P79</f>
        <v>20.422535211267608</v>
      </c>
      <c r="Q27" s="11">
        <f>'Строй служба'!Q79</f>
        <v>0</v>
      </c>
      <c r="R27" s="87">
        <f>'Строй служба'!R79</f>
        <v>0</v>
      </c>
      <c r="S27" s="11">
        <f>'Строй служба'!S79</f>
        <v>19</v>
      </c>
      <c r="T27" s="87">
        <f>'Строй служба'!T79</f>
        <v>6.6901408450704221</v>
      </c>
      <c r="U27" s="11">
        <f>'Строй служба'!U79</f>
        <v>48</v>
      </c>
      <c r="V27" s="87">
        <f>'Строй служба'!V79</f>
        <v>16.901408450704224</v>
      </c>
      <c r="W27" s="11">
        <f>'Строй служба'!W79</f>
        <v>3</v>
      </c>
      <c r="X27" s="87">
        <f>'Строй служба'!X79</f>
        <v>1.056338028169014</v>
      </c>
      <c r="Y27" s="11">
        <f>'Строй служба'!Y79</f>
        <v>43</v>
      </c>
      <c r="Z27" s="87">
        <f>'Строй служба'!Z79</f>
        <v>15.140845070422534</v>
      </c>
      <c r="AA27" s="11">
        <f>'Строй служба'!AA79</f>
        <v>2</v>
      </c>
      <c r="AB27" s="87">
        <f>'Строй служба'!AB79</f>
        <v>0.70422535211267612</v>
      </c>
      <c r="AC27" s="87">
        <f>'Строй служба'!AC79</f>
        <v>4.6511627906976747</v>
      </c>
      <c r="AD27" s="11">
        <f>'Строй служба'!AD79</f>
        <v>38</v>
      </c>
      <c r="AE27" s="87">
        <f>'Строй служба'!AE79</f>
        <v>13.380281690140844</v>
      </c>
      <c r="AF27" s="11">
        <f>'Строй служба'!AF79</f>
        <v>0</v>
      </c>
      <c r="AG27" s="87">
        <f>'Строй служба'!AG79</f>
        <v>0</v>
      </c>
    </row>
    <row r="28" spans="1:33" x14ac:dyDescent="0.25">
      <c r="A28" s="12">
        <v>21</v>
      </c>
      <c r="B28" s="13" t="s">
        <v>156</v>
      </c>
      <c r="C28" s="11">
        <f>'Землеустр. служба'!C79</f>
        <v>24</v>
      </c>
      <c r="D28" s="11">
        <f>'Землеустр. служба'!D79</f>
        <v>23</v>
      </c>
      <c r="E28" s="87">
        <f>'Землеустр. служба'!E79</f>
        <v>95.833333333333343</v>
      </c>
      <c r="F28" s="11">
        <f>'Землеустр. служба'!F79</f>
        <v>13</v>
      </c>
      <c r="G28" s="87">
        <f>'Землеустр. служба'!G79</f>
        <v>56.521739130434781</v>
      </c>
      <c r="H28" s="11">
        <f>'Землеустр. служба'!H79</f>
        <v>22</v>
      </c>
      <c r="I28" s="87">
        <f>'Землеустр. служба'!I79</f>
        <v>95.652173913043484</v>
      </c>
      <c r="J28" s="87">
        <f>'Землеустр. служба'!J79</f>
        <v>91.666666666666657</v>
      </c>
      <c r="K28" s="11">
        <f>'Землеустр. служба'!K79</f>
        <v>13</v>
      </c>
      <c r="L28" s="87">
        <f>'Землеустр. служба'!L79</f>
        <v>56.521739130434781</v>
      </c>
      <c r="M28" s="11">
        <f>'Землеустр. служба'!M79</f>
        <v>9</v>
      </c>
      <c r="N28" s="87">
        <f>'Землеустр. служба'!N79</f>
        <v>39.130434782608695</v>
      </c>
      <c r="O28" s="11">
        <f>'Землеустр. служба'!O79</f>
        <v>1</v>
      </c>
      <c r="P28" s="87">
        <f>'Землеустр. служба'!P79</f>
        <v>4.3478260869565215</v>
      </c>
      <c r="Q28" s="11">
        <f>'Землеустр. служба'!Q79</f>
        <v>0</v>
      </c>
      <c r="R28" s="87">
        <f>'Землеустр. служба'!R79</f>
        <v>0</v>
      </c>
      <c r="S28" s="11">
        <f>'Землеустр. служба'!S79</f>
        <v>5</v>
      </c>
      <c r="T28" s="87">
        <f>'Землеустр. служба'!T79</f>
        <v>21.739130434782609</v>
      </c>
      <c r="U28" s="11">
        <f>'Землеустр. служба'!U79</f>
        <v>1</v>
      </c>
      <c r="V28" s="87">
        <f>'Землеустр. служба'!V79</f>
        <v>4.3478260869565215</v>
      </c>
      <c r="W28" s="11">
        <f>'Землеустр. служба'!W79</f>
        <v>0</v>
      </c>
      <c r="X28" s="87">
        <f>'Землеустр. служба'!X79</f>
        <v>0</v>
      </c>
      <c r="Y28" s="11">
        <f>'Землеустр. служба'!Y79</f>
        <v>6</v>
      </c>
      <c r="Z28" s="87">
        <f>'Землеустр. служба'!Z79</f>
        <v>26.086956521739129</v>
      </c>
      <c r="AA28" s="11">
        <f>'Землеустр. служба'!AA79</f>
        <v>0</v>
      </c>
      <c r="AB28" s="87">
        <f>'Землеустр. служба'!AB79</f>
        <v>0</v>
      </c>
      <c r="AC28" s="87">
        <f>'Землеустр. служба'!AC79</f>
        <v>0</v>
      </c>
      <c r="AD28" s="11">
        <f>'Землеустр. служба'!AD79</f>
        <v>4</v>
      </c>
      <c r="AE28" s="87">
        <f>'Землеустр. служба'!AE79</f>
        <v>17.391304347826086</v>
      </c>
      <c r="AF28" s="11">
        <f>'Землеустр. служба'!AF79</f>
        <v>0</v>
      </c>
      <c r="AG28" s="87">
        <f>'Землеустр. служба'!AG79</f>
        <v>0</v>
      </c>
    </row>
    <row r="29" spans="1:33" ht="71.25" x14ac:dyDescent="0.25">
      <c r="A29" s="12">
        <v>22</v>
      </c>
      <c r="B29" s="13" t="s">
        <v>157</v>
      </c>
      <c r="C29" s="11">
        <f>'ИТ служба'!C79</f>
        <v>290</v>
      </c>
      <c r="D29" s="11">
        <f>'ИТ служба'!D79</f>
        <v>256</v>
      </c>
      <c r="E29" s="87">
        <f>'ИТ служба'!E79</f>
        <v>88.275862068965523</v>
      </c>
      <c r="F29" s="11">
        <f>'ИТ служба'!F79</f>
        <v>47</v>
      </c>
      <c r="G29" s="87">
        <f>'ИТ служба'!G79</f>
        <v>18.359375</v>
      </c>
      <c r="H29" s="11">
        <f>'ИТ служба'!H79</f>
        <v>232</v>
      </c>
      <c r="I29" s="87">
        <f>'ИТ служба'!I79</f>
        <v>90.625</v>
      </c>
      <c r="J29" s="87">
        <f>'ИТ служба'!J79</f>
        <v>80</v>
      </c>
      <c r="K29" s="11">
        <f>'ИТ служба'!K79</f>
        <v>169</v>
      </c>
      <c r="L29" s="87">
        <f>'ИТ служба'!L79</f>
        <v>66.015625</v>
      </c>
      <c r="M29" s="11">
        <f>'ИТ служба'!M79</f>
        <v>63</v>
      </c>
      <c r="N29" s="87">
        <f>'ИТ служба'!N79</f>
        <v>24.609375</v>
      </c>
      <c r="O29" s="11">
        <f>'ИТ служба'!O79</f>
        <v>24</v>
      </c>
      <c r="P29" s="87">
        <f>'ИТ служба'!P79</f>
        <v>9.375</v>
      </c>
      <c r="Q29" s="11">
        <f>'ИТ служба'!Q79</f>
        <v>3</v>
      </c>
      <c r="R29" s="87">
        <f>'ИТ служба'!R79</f>
        <v>12.5</v>
      </c>
      <c r="S29" s="11">
        <f>'ИТ служба'!S79</f>
        <v>54</v>
      </c>
      <c r="T29" s="87">
        <f>'ИТ служба'!T79</f>
        <v>21.09375</v>
      </c>
      <c r="U29" s="11">
        <f>'ИТ служба'!U79</f>
        <v>8</v>
      </c>
      <c r="V29" s="87">
        <f>'ИТ служба'!V79</f>
        <v>3.125</v>
      </c>
      <c r="W29" s="11">
        <f>'ИТ служба'!W79</f>
        <v>1</v>
      </c>
      <c r="X29" s="87">
        <f>'ИТ служба'!X79</f>
        <v>0.390625</v>
      </c>
      <c r="Y29" s="11">
        <f>'ИТ служба'!Y79</f>
        <v>44</v>
      </c>
      <c r="Z29" s="87">
        <f>'ИТ служба'!Z79</f>
        <v>17.1875</v>
      </c>
      <c r="AA29" s="11">
        <f>'ИТ служба'!AA79</f>
        <v>1</v>
      </c>
      <c r="AB29" s="87">
        <f>'ИТ служба'!AB79</f>
        <v>0.390625</v>
      </c>
      <c r="AC29" s="87">
        <f>'ИТ служба'!AC79</f>
        <v>2.2727272727272729</v>
      </c>
      <c r="AD29" s="11">
        <f>'ИТ служба'!AD79</f>
        <v>32</v>
      </c>
      <c r="AE29" s="87">
        <f>'ИТ служба'!AE79</f>
        <v>12.5</v>
      </c>
      <c r="AF29" s="11">
        <f>'ИТ служба'!AF79</f>
        <v>0</v>
      </c>
      <c r="AG29" s="87">
        <f>'ИТ служба'!AG79</f>
        <v>0</v>
      </c>
    </row>
    <row r="30" spans="1:33" ht="28.5" x14ac:dyDescent="0.25">
      <c r="A30" s="12">
        <v>23</v>
      </c>
      <c r="B30" s="13" t="s">
        <v>158</v>
      </c>
      <c r="C30" s="11">
        <f>Спец.!C79</f>
        <v>15634.75</v>
      </c>
      <c r="D30" s="11">
        <f>Спец.!D79</f>
        <v>14406</v>
      </c>
      <c r="E30" s="87">
        <f>Спец.!E79</f>
        <v>92.140904075856668</v>
      </c>
      <c r="F30" s="11">
        <f>Спец.!F79</f>
        <v>9263</v>
      </c>
      <c r="G30" s="87">
        <f>Спец.!G79</f>
        <v>64.299597389976398</v>
      </c>
      <c r="H30" s="11">
        <f>Спец.!H79</f>
        <v>11691</v>
      </c>
      <c r="I30" s="87">
        <f>Спец.!I79</f>
        <v>81.153685964181591</v>
      </c>
      <c r="J30" s="87">
        <f>Спец.!J79</f>
        <v>74.77573993827852</v>
      </c>
      <c r="K30" s="11">
        <f>Спец.!K79</f>
        <v>5341</v>
      </c>
      <c r="L30" s="87">
        <f>Спец.!L79</f>
        <v>37.074829931972793</v>
      </c>
      <c r="M30" s="11">
        <f>Спец.!M79</f>
        <v>6350</v>
      </c>
      <c r="N30" s="87">
        <f>Спец.!N79</f>
        <v>44.078856032208805</v>
      </c>
      <c r="O30" s="11">
        <f>Спец.!O79</f>
        <v>2715</v>
      </c>
      <c r="P30" s="87">
        <f>Спец.!P79</f>
        <v>18.846314035818409</v>
      </c>
      <c r="Q30" s="11">
        <f>Спец.!Q79</f>
        <v>111</v>
      </c>
      <c r="R30" s="87">
        <f>Спец.!R79</f>
        <v>4.0883977900552493</v>
      </c>
      <c r="S30" s="11">
        <f>Спец.!S79</f>
        <v>1773</v>
      </c>
      <c r="T30" s="87">
        <f>Спец.!T79</f>
        <v>12.307371928363182</v>
      </c>
      <c r="U30" s="11">
        <f>Спец.!U79</f>
        <v>1366</v>
      </c>
      <c r="V30" s="87">
        <f>Спец.!V79</f>
        <v>9.4821602110231851</v>
      </c>
      <c r="W30" s="11">
        <f>Спец.!W79</f>
        <v>689</v>
      </c>
      <c r="X30" s="87">
        <f>Спец.!X79</f>
        <v>4.7827294182979312</v>
      </c>
      <c r="Y30" s="11">
        <f>Спец.!Y79</f>
        <v>2177</v>
      </c>
      <c r="Z30" s="87">
        <f>Спец.!Z79</f>
        <v>15.111758989310008</v>
      </c>
      <c r="AA30" s="11">
        <f>Спец.!AA79</f>
        <v>199</v>
      </c>
      <c r="AB30" s="87">
        <f>Спец.!AB79</f>
        <v>1.3813688740802443</v>
      </c>
      <c r="AC30" s="87">
        <f>Спец.!AC79</f>
        <v>9.1410197519522285</v>
      </c>
      <c r="AD30" s="11">
        <f>Спец.!AD79</f>
        <v>2345</v>
      </c>
      <c r="AE30" s="87">
        <f>Спец.!AE79</f>
        <v>16.277939747327501</v>
      </c>
      <c r="AF30" s="11">
        <f>Спец.!AF79</f>
        <v>19</v>
      </c>
      <c r="AG30" s="87">
        <f>Спец.!AG79</f>
        <v>0.13188949049007359</v>
      </c>
    </row>
    <row r="31" spans="1:33" ht="30" x14ac:dyDescent="0.25">
      <c r="A31" s="15">
        <v>24</v>
      </c>
      <c r="B31" s="16" t="s">
        <v>159</v>
      </c>
      <c r="C31" s="11">
        <f>Агрономы!C79</f>
        <v>676</v>
      </c>
      <c r="D31" s="11">
        <f>Агрономы!D79</f>
        <v>560</v>
      </c>
      <c r="E31" s="87">
        <f>Агрономы!E79</f>
        <v>82.84023668639054</v>
      </c>
      <c r="F31" s="11">
        <f>Агрономы!F79</f>
        <v>142</v>
      </c>
      <c r="G31" s="87">
        <f>Агрономы!G79</f>
        <v>25.357142857142854</v>
      </c>
      <c r="H31" s="11">
        <f>Агрономы!H79</f>
        <v>524</v>
      </c>
      <c r="I31" s="87">
        <f>Агрономы!I79</f>
        <v>93.571428571428569</v>
      </c>
      <c r="J31" s="87">
        <f>Агрономы!J79</f>
        <v>77.514792899408278</v>
      </c>
      <c r="K31" s="11">
        <f>Агрономы!K79</f>
        <v>384</v>
      </c>
      <c r="L31" s="87">
        <f>Агрономы!L79</f>
        <v>68.571428571428569</v>
      </c>
      <c r="M31" s="11">
        <f>Агрономы!M79</f>
        <v>140</v>
      </c>
      <c r="N31" s="87">
        <f>Агрономы!N79</f>
        <v>25</v>
      </c>
      <c r="O31" s="11">
        <f>Агрономы!O79</f>
        <v>36</v>
      </c>
      <c r="P31" s="87">
        <f>Агрономы!P79</f>
        <v>6.4285714285714279</v>
      </c>
      <c r="Q31" s="11">
        <f>Агрономы!Q79</f>
        <v>12</v>
      </c>
      <c r="R31" s="87">
        <f>Агрономы!R79</f>
        <v>33.333333333333329</v>
      </c>
      <c r="S31" s="11">
        <f>Агрономы!S79</f>
        <v>107</v>
      </c>
      <c r="T31" s="87">
        <f>Агрономы!T79</f>
        <v>19.107142857142854</v>
      </c>
      <c r="U31" s="11">
        <f>Агрономы!U79</f>
        <v>51</v>
      </c>
      <c r="V31" s="87">
        <f>Агрономы!V79</f>
        <v>9.1071428571428559</v>
      </c>
      <c r="W31" s="11">
        <f>Агрономы!W79</f>
        <v>88</v>
      </c>
      <c r="X31" s="87">
        <f>Агрономы!X79</f>
        <v>15.714285714285714</v>
      </c>
      <c r="Y31" s="11">
        <f>Агрономы!Y79</f>
        <v>114</v>
      </c>
      <c r="Z31" s="87">
        <f>Агрономы!Z79</f>
        <v>20.357142857142858</v>
      </c>
      <c r="AA31" s="11">
        <f>Агрономы!AA79</f>
        <v>29</v>
      </c>
      <c r="AB31" s="87">
        <f>Агрономы!AB79</f>
        <v>5.1785714285714288</v>
      </c>
      <c r="AC31" s="87">
        <f>Агрономы!AC79</f>
        <v>25.438596491228072</v>
      </c>
      <c r="AD31" s="11">
        <f>Агрономы!AD79</f>
        <v>109</v>
      </c>
      <c r="AE31" s="87">
        <f>Агрономы!AE79</f>
        <v>19.464285714285715</v>
      </c>
      <c r="AF31" s="11">
        <f>Агрономы!AF79</f>
        <v>0</v>
      </c>
      <c r="AG31" s="87">
        <f>Агрономы!AG79</f>
        <v>0</v>
      </c>
    </row>
    <row r="32" spans="1:33" ht="45" x14ac:dyDescent="0.25">
      <c r="A32" s="15">
        <v>25</v>
      </c>
      <c r="B32" s="16" t="s">
        <v>160</v>
      </c>
      <c r="C32" s="11">
        <f>Зоотехники!C79</f>
        <v>965</v>
      </c>
      <c r="D32" s="11">
        <f>Зоотехники!D79</f>
        <v>885</v>
      </c>
      <c r="E32" s="87">
        <f>Зоотехники!E79</f>
        <v>91.709844559585491</v>
      </c>
      <c r="F32" s="11">
        <f>Зоотехники!F79</f>
        <v>660</v>
      </c>
      <c r="G32" s="87">
        <f>Зоотехники!G79</f>
        <v>74.576271186440678</v>
      </c>
      <c r="H32" s="11">
        <f>Зоотехники!H79</f>
        <v>735</v>
      </c>
      <c r="I32" s="87">
        <f>Зоотехники!I79</f>
        <v>83.050847457627114</v>
      </c>
      <c r="J32" s="87">
        <f>Зоотехники!J79</f>
        <v>76.165803108808291</v>
      </c>
      <c r="K32" s="11">
        <f>Зоотехники!K79</f>
        <v>401</v>
      </c>
      <c r="L32" s="87">
        <f>Зоотехники!L79</f>
        <v>45.310734463276837</v>
      </c>
      <c r="M32" s="11">
        <f>Зоотехники!M79</f>
        <v>334</v>
      </c>
      <c r="N32" s="87">
        <f>Зоотехники!N79</f>
        <v>37.740112994350284</v>
      </c>
      <c r="O32" s="11">
        <f>Зоотехники!O79</f>
        <v>150</v>
      </c>
      <c r="P32" s="87">
        <f>Зоотехники!P79</f>
        <v>16.949152542372879</v>
      </c>
      <c r="Q32" s="11">
        <f>Зоотехники!Q79</f>
        <v>17</v>
      </c>
      <c r="R32" s="87">
        <f>Зоотехники!R79</f>
        <v>11.333333333333332</v>
      </c>
      <c r="S32" s="11">
        <f>Зоотехники!S79</f>
        <v>118</v>
      </c>
      <c r="T32" s="87">
        <f>Зоотехники!T79</f>
        <v>13.333333333333334</v>
      </c>
      <c r="U32" s="11">
        <f>Зоотехники!U79</f>
        <v>77</v>
      </c>
      <c r="V32" s="87">
        <f>Зоотехники!V79</f>
        <v>8.7005649717514117</v>
      </c>
      <c r="W32" s="11">
        <f>Зоотехники!W79</f>
        <v>46</v>
      </c>
      <c r="X32" s="87">
        <f>Зоотехники!X79</f>
        <v>5.1977401129943503</v>
      </c>
      <c r="Y32" s="11">
        <f>Зоотехники!Y79</f>
        <v>124</v>
      </c>
      <c r="Z32" s="87">
        <f>Зоотехники!Z79</f>
        <v>14.011299435028249</v>
      </c>
      <c r="AA32" s="11">
        <f>Зоотехники!AA79</f>
        <v>23</v>
      </c>
      <c r="AB32" s="87">
        <f>Зоотехники!AB79</f>
        <v>2.5988700564971752</v>
      </c>
      <c r="AC32" s="87">
        <f>Зоотехники!AC79</f>
        <v>18.548387096774192</v>
      </c>
      <c r="AD32" s="11">
        <f>Зоотехники!AD79</f>
        <v>152</v>
      </c>
      <c r="AE32" s="87">
        <f>Зоотехники!AE79</f>
        <v>17.175141242937851</v>
      </c>
      <c r="AF32" s="11">
        <f>Зоотехники!AF79</f>
        <v>0</v>
      </c>
      <c r="AG32" s="87">
        <f>Зоотехники!AG79</f>
        <v>0</v>
      </c>
    </row>
    <row r="33" spans="1:33" ht="30" x14ac:dyDescent="0.25">
      <c r="A33" s="15">
        <v>26</v>
      </c>
      <c r="B33" s="16" t="s">
        <v>161</v>
      </c>
      <c r="C33" s="11">
        <f>Ветеринары!C79</f>
        <v>1993.25</v>
      </c>
      <c r="D33" s="11">
        <f>Ветеринары!D79</f>
        <v>1823</v>
      </c>
      <c r="E33" s="87">
        <f>Ветеринары!E79</f>
        <v>91.458673021447396</v>
      </c>
      <c r="F33" s="11">
        <f>Ветеринары!F79</f>
        <v>1169</v>
      </c>
      <c r="G33" s="87">
        <f>Ветеринары!G79</f>
        <v>64.125068568294026</v>
      </c>
      <c r="H33" s="11">
        <f>Ветеринары!H79</f>
        <v>1496</v>
      </c>
      <c r="I33" s="87">
        <f>Ветеринары!I79</f>
        <v>82.06253428414702</v>
      </c>
      <c r="J33" s="87">
        <f>Ветеринары!J79</f>
        <v>75.053304904051174</v>
      </c>
      <c r="K33" s="11">
        <f>Ветеринары!K79</f>
        <v>724</v>
      </c>
      <c r="L33" s="87">
        <f>Ветеринары!L79</f>
        <v>39.714755896873285</v>
      </c>
      <c r="M33" s="11">
        <f>Ветеринары!M79</f>
        <v>772</v>
      </c>
      <c r="N33" s="87">
        <f>Ветеринары!N79</f>
        <v>42.347778387273728</v>
      </c>
      <c r="O33" s="11">
        <f>Ветеринары!O79</f>
        <v>327</v>
      </c>
      <c r="P33" s="87">
        <f>Ветеринары!P79</f>
        <v>17.937465715852991</v>
      </c>
      <c r="Q33" s="11">
        <f>Ветеринары!Q79</f>
        <v>19</v>
      </c>
      <c r="R33" s="87">
        <f>Ветеринары!R79</f>
        <v>5.81039755351682</v>
      </c>
      <c r="S33" s="11">
        <f>Ветеринары!S79</f>
        <v>339</v>
      </c>
      <c r="T33" s="87">
        <f>Ветеринары!T79</f>
        <v>18.595721338453099</v>
      </c>
      <c r="U33" s="11">
        <f>Ветеринары!U79</f>
        <v>106</v>
      </c>
      <c r="V33" s="87">
        <f>Ветеринары!V79</f>
        <v>5.8145913329676358</v>
      </c>
      <c r="W33" s="11">
        <f>Ветеринары!W79</f>
        <v>73</v>
      </c>
      <c r="X33" s="87">
        <f>Ветеринары!X79</f>
        <v>4.0043883708173338</v>
      </c>
      <c r="Y33" s="11">
        <f>Ветеринары!Y79</f>
        <v>353</v>
      </c>
      <c r="Z33" s="87">
        <f>Ветеринары!Z79</f>
        <v>19.363686231486561</v>
      </c>
      <c r="AA33" s="11">
        <f>Ветеринары!AA79</f>
        <v>68</v>
      </c>
      <c r="AB33" s="87">
        <f>Ветеринары!AB79</f>
        <v>3.7301151947339553</v>
      </c>
      <c r="AC33" s="87">
        <f>Ветеринары!AC79</f>
        <v>19.263456090651555</v>
      </c>
      <c r="AD33" s="11">
        <f>Ветеринары!AD79</f>
        <v>309</v>
      </c>
      <c r="AE33" s="87">
        <f>Ветеринары!AE79</f>
        <v>16.950082281952824</v>
      </c>
      <c r="AF33" s="11">
        <f>Ветеринары!AF79</f>
        <v>4</v>
      </c>
      <c r="AG33" s="87">
        <f>Ветеринары!AG79</f>
        <v>0.21941854086670326</v>
      </c>
    </row>
    <row r="34" spans="1:33" ht="30" x14ac:dyDescent="0.25">
      <c r="A34" s="15">
        <v>27</v>
      </c>
      <c r="B34" s="16" t="s">
        <v>162</v>
      </c>
      <c r="C34" s="11">
        <f>Воспр.стада!C79</f>
        <v>1116</v>
      </c>
      <c r="D34" s="11">
        <f>Воспр.стада!D79</f>
        <v>992</v>
      </c>
      <c r="E34" s="87">
        <f>Воспр.стада!E79</f>
        <v>88.888888888888886</v>
      </c>
      <c r="F34" s="11">
        <f>Воспр.стада!F79</f>
        <v>780</v>
      </c>
      <c r="G34" s="87">
        <f>Воспр.стада!G79</f>
        <v>78.629032258064512</v>
      </c>
      <c r="H34" s="11">
        <f>Воспр.стада!H79</f>
        <v>549</v>
      </c>
      <c r="I34" s="87">
        <f>Воспр.стада!I79</f>
        <v>55.342741935483872</v>
      </c>
      <c r="J34" s="87">
        <f>Воспр.стада!J79</f>
        <v>49.193548387096776</v>
      </c>
      <c r="K34" s="11">
        <f>Воспр.стада!K79</f>
        <v>75</v>
      </c>
      <c r="L34" s="87">
        <f>Воспр.стада!L79</f>
        <v>7.560483870967742</v>
      </c>
      <c r="M34" s="11">
        <f>Воспр.стада!M79</f>
        <v>474</v>
      </c>
      <c r="N34" s="87">
        <f>Воспр.стада!N79</f>
        <v>47.782258064516128</v>
      </c>
      <c r="O34" s="11">
        <f>Воспр.стада!O79</f>
        <v>443</v>
      </c>
      <c r="P34" s="87">
        <f>Воспр.стада!P79</f>
        <v>44.657258064516128</v>
      </c>
      <c r="Q34" s="11">
        <f>Воспр.стада!Q79</f>
        <v>5</v>
      </c>
      <c r="R34" s="87">
        <f>Воспр.стада!R79</f>
        <v>1.1286681715575622</v>
      </c>
      <c r="S34" s="11">
        <f>Воспр.стада!S79</f>
        <v>62</v>
      </c>
      <c r="T34" s="87">
        <f>Воспр.стада!T79</f>
        <v>6.25</v>
      </c>
      <c r="U34" s="11">
        <f>Воспр.стада!U79</f>
        <v>49</v>
      </c>
      <c r="V34" s="87">
        <f>Воспр.стада!V79</f>
        <v>4.939516129032258</v>
      </c>
      <c r="W34" s="11">
        <f>Воспр.стада!W79</f>
        <v>82</v>
      </c>
      <c r="X34" s="87">
        <f>Воспр.стада!X79</f>
        <v>8.2661290322580641</v>
      </c>
      <c r="Y34" s="11">
        <f>Воспр.стада!Y79</f>
        <v>138</v>
      </c>
      <c r="Z34" s="87">
        <f>Воспр.стада!Z79</f>
        <v>13.911290322580644</v>
      </c>
      <c r="AA34" s="11">
        <f>Воспр.стада!AA79</f>
        <v>9</v>
      </c>
      <c r="AB34" s="87">
        <f>Воспр.стада!AB79</f>
        <v>0.90725806451612911</v>
      </c>
      <c r="AC34" s="87">
        <f>Воспр.стада!AC79</f>
        <v>6.5217391304347823</v>
      </c>
      <c r="AD34" s="11">
        <f>Воспр.стада!AD79</f>
        <v>169</v>
      </c>
      <c r="AE34" s="87">
        <f>Воспр.стада!AE79</f>
        <v>17.036290322580644</v>
      </c>
      <c r="AF34" s="11">
        <f>Воспр.стада!AF79</f>
        <v>1</v>
      </c>
      <c r="AG34" s="87">
        <f>Воспр.стада!AG79</f>
        <v>0.10080645161290322</v>
      </c>
    </row>
    <row r="35" spans="1:33" ht="45" x14ac:dyDescent="0.25">
      <c r="A35" s="15">
        <v>28</v>
      </c>
      <c r="B35" s="16" t="s">
        <v>163</v>
      </c>
      <c r="C35" s="11">
        <f>'Инж-техн.'!C79</f>
        <v>1677</v>
      </c>
      <c r="D35" s="11">
        <f>'Инж-техн.'!D79</f>
        <v>1532</v>
      </c>
      <c r="E35" s="87">
        <f>'Инж-техн.'!E79</f>
        <v>91.353607632677409</v>
      </c>
      <c r="F35" s="11">
        <f>'Инж-техн.'!F79</f>
        <v>122</v>
      </c>
      <c r="G35" s="87">
        <f>'Инж-техн.'!G79</f>
        <v>7.9634464751958216</v>
      </c>
      <c r="H35" s="11">
        <f>'Инж-техн.'!H79</f>
        <v>1279</v>
      </c>
      <c r="I35" s="87">
        <f>'Инж-техн.'!I79</f>
        <v>83.485639686684081</v>
      </c>
      <c r="J35" s="87">
        <f>'Инж-техн.'!J79</f>
        <v>76.267143709004174</v>
      </c>
      <c r="K35" s="11">
        <f>'Инж-техн.'!K79</f>
        <v>636</v>
      </c>
      <c r="L35" s="87">
        <f>'Инж-техн.'!L79</f>
        <v>41.514360313315926</v>
      </c>
      <c r="M35" s="11">
        <f>'Инж-техн.'!M79</f>
        <v>643</v>
      </c>
      <c r="N35" s="87">
        <f>'Инж-техн.'!N79</f>
        <v>41.971279373368148</v>
      </c>
      <c r="O35" s="11">
        <f>'Инж-техн.'!O79</f>
        <v>253</v>
      </c>
      <c r="P35" s="87">
        <f>'Инж-техн.'!P79</f>
        <v>16.514360313315926</v>
      </c>
      <c r="Q35" s="11">
        <f>'Инж-техн.'!Q79</f>
        <v>7</v>
      </c>
      <c r="R35" s="87">
        <f>'Инж-техн.'!R79</f>
        <v>2.766798418972332</v>
      </c>
      <c r="S35" s="11">
        <f>'Инж-техн.'!S79</f>
        <v>203</v>
      </c>
      <c r="T35" s="87">
        <f>'Инж-техн.'!T79</f>
        <v>13.25065274151436</v>
      </c>
      <c r="U35" s="11">
        <f>'Инж-техн.'!U79</f>
        <v>125</v>
      </c>
      <c r="V35" s="87">
        <f>'Инж-техн.'!V79</f>
        <v>8.1592689295039165</v>
      </c>
      <c r="W35" s="11">
        <f>'Инж-техн.'!W79</f>
        <v>40</v>
      </c>
      <c r="X35" s="87">
        <f>'Инж-техн.'!X79</f>
        <v>2.610966057441253</v>
      </c>
      <c r="Y35" s="11">
        <f>'Инж-техн.'!Y79</f>
        <v>225</v>
      </c>
      <c r="Z35" s="87">
        <f>'Инж-техн.'!Z79</f>
        <v>14.686684073107051</v>
      </c>
      <c r="AA35" s="11">
        <f>'Инж-техн.'!AA79</f>
        <v>29</v>
      </c>
      <c r="AB35" s="87">
        <f>'Инж-техн.'!AB79</f>
        <v>1.8929503916449086</v>
      </c>
      <c r="AC35" s="87">
        <f>'Инж-техн.'!AC79</f>
        <v>12.888888888888889</v>
      </c>
      <c r="AD35" s="11">
        <f>'Инж-техн.'!AD79</f>
        <v>220</v>
      </c>
      <c r="AE35" s="87">
        <f>'Инж-техн.'!AE79</f>
        <v>14.360313315926893</v>
      </c>
      <c r="AF35" s="11">
        <f>'Инж-техн.'!AF79</f>
        <v>0</v>
      </c>
      <c r="AG35" s="87">
        <f>'Инж-техн.'!AG79</f>
        <v>0</v>
      </c>
    </row>
    <row r="36" spans="1:33" x14ac:dyDescent="0.25">
      <c r="A36" s="15">
        <v>29</v>
      </c>
      <c r="B36" s="16" t="s">
        <v>164</v>
      </c>
      <c r="C36" s="11">
        <f>Энерг.электр.!C79</f>
        <v>1257</v>
      </c>
      <c r="D36" s="11">
        <f>Энерг.электр.!D79</f>
        <v>1121</v>
      </c>
      <c r="E36" s="87">
        <f>Энерг.электр.!E79</f>
        <v>89.180588703261733</v>
      </c>
      <c r="F36" s="11">
        <f>Энерг.электр.!F79</f>
        <v>6</v>
      </c>
      <c r="G36" s="87">
        <f>Энерг.электр.!G79</f>
        <v>0.53523639607493301</v>
      </c>
      <c r="H36" s="11">
        <f>Энерг.электр.!H79</f>
        <v>837</v>
      </c>
      <c r="I36" s="87">
        <f>Энерг.электр.!I79</f>
        <v>74.665477252453172</v>
      </c>
      <c r="J36" s="87">
        <f>Энерг.электр.!J79</f>
        <v>66.587112171837703</v>
      </c>
      <c r="K36" s="11">
        <f>Энерг.электр.!K79</f>
        <v>170</v>
      </c>
      <c r="L36" s="87">
        <f>Энерг.электр.!L79</f>
        <v>15.165031222123105</v>
      </c>
      <c r="M36" s="11">
        <f>Энерг.электр.!M79</f>
        <v>667</v>
      </c>
      <c r="N36" s="87">
        <f>Энерг.электр.!N79</f>
        <v>59.500446030330068</v>
      </c>
      <c r="O36" s="11">
        <f>Энерг.электр.!O79</f>
        <v>284</v>
      </c>
      <c r="P36" s="87">
        <f>Энерг.электр.!P79</f>
        <v>25.334522747546835</v>
      </c>
      <c r="Q36" s="11">
        <f>Энерг.электр.!Q79</f>
        <v>5</v>
      </c>
      <c r="R36" s="87">
        <f>Энерг.электр.!R79</f>
        <v>1.7605633802816902</v>
      </c>
      <c r="S36" s="11">
        <f>Энерг.электр.!S79</f>
        <v>107</v>
      </c>
      <c r="T36" s="87">
        <f>Энерг.электр.!T79</f>
        <v>9.5450490633363074</v>
      </c>
      <c r="U36" s="11">
        <f>Энерг.электр.!U79</f>
        <v>87</v>
      </c>
      <c r="V36" s="87">
        <f>Энерг.электр.!V79</f>
        <v>7.7609277430865289</v>
      </c>
      <c r="W36" s="11">
        <f>Энерг.электр.!W79</f>
        <v>50</v>
      </c>
      <c r="X36" s="87">
        <f>Энерг.электр.!X79</f>
        <v>4.4603033006244424</v>
      </c>
      <c r="Y36" s="11">
        <f>Энерг.электр.!Y79</f>
        <v>167</v>
      </c>
      <c r="Z36" s="87">
        <f>Энерг.электр.!Z79</f>
        <v>14.897413024085637</v>
      </c>
      <c r="AA36" s="11">
        <f>Энерг.электр.!AA79</f>
        <v>5</v>
      </c>
      <c r="AB36" s="87">
        <f>Энерг.электр.!AB79</f>
        <v>0.44603033006244425</v>
      </c>
      <c r="AC36" s="87">
        <f>Энерг.электр.!AC79</f>
        <v>2.9940119760479043</v>
      </c>
      <c r="AD36" s="11">
        <f>Энерг.электр.!AD79</f>
        <v>224</v>
      </c>
      <c r="AE36" s="87">
        <f>Энерг.электр.!AE79</f>
        <v>19.982158786797502</v>
      </c>
      <c r="AF36" s="11">
        <f>Энерг.электр.!AF79</f>
        <v>2</v>
      </c>
      <c r="AG36" s="87">
        <f>Энерг.электр.!AG79</f>
        <v>0.17841213202497772</v>
      </c>
    </row>
    <row r="37" spans="1:33" ht="30" x14ac:dyDescent="0.25">
      <c r="A37" s="15">
        <v>30</v>
      </c>
      <c r="B37" s="16" t="s">
        <v>140</v>
      </c>
      <c r="C37" s="11">
        <f>Мелиораторы!C79</f>
        <v>22</v>
      </c>
      <c r="D37" s="11">
        <f>Мелиораторы!D79</f>
        <v>18</v>
      </c>
      <c r="E37" s="87">
        <f>Мелиораторы!E79</f>
        <v>81.818181818181827</v>
      </c>
      <c r="F37" s="11">
        <f>Мелиораторы!F79</f>
        <v>5</v>
      </c>
      <c r="G37" s="87">
        <f>Мелиораторы!G79</f>
        <v>27.777777777777779</v>
      </c>
      <c r="H37" s="11">
        <f>Мелиораторы!H79</f>
        <v>16</v>
      </c>
      <c r="I37" s="87">
        <f>Мелиораторы!I79</f>
        <v>88.888888888888886</v>
      </c>
      <c r="J37" s="87">
        <f>Мелиораторы!J79</f>
        <v>72.727272727272734</v>
      </c>
      <c r="K37" s="11">
        <f>Мелиораторы!K79</f>
        <v>8</v>
      </c>
      <c r="L37" s="87">
        <f>Мелиораторы!L79</f>
        <v>44.444444444444443</v>
      </c>
      <c r="M37" s="11">
        <f>Мелиораторы!M79</f>
        <v>8</v>
      </c>
      <c r="N37" s="87">
        <f>Мелиораторы!N79</f>
        <v>44.444444444444443</v>
      </c>
      <c r="O37" s="11">
        <f>Мелиораторы!O79</f>
        <v>2</v>
      </c>
      <c r="P37" s="87">
        <f>Мелиораторы!P79</f>
        <v>11.111111111111111</v>
      </c>
      <c r="Q37" s="11">
        <f>Мелиораторы!Q79</f>
        <v>0</v>
      </c>
      <c r="R37" s="87">
        <f>Мелиораторы!R79</f>
        <v>0</v>
      </c>
      <c r="S37" s="11">
        <f>Мелиораторы!S79</f>
        <v>2</v>
      </c>
      <c r="T37" s="87">
        <f>Мелиораторы!T79</f>
        <v>11.111111111111111</v>
      </c>
      <c r="U37" s="11">
        <f>Мелиораторы!U79</f>
        <v>0</v>
      </c>
      <c r="V37" s="87">
        <f>Мелиораторы!V79</f>
        <v>0</v>
      </c>
      <c r="W37" s="11">
        <f>Мелиораторы!W79</f>
        <v>0</v>
      </c>
      <c r="X37" s="87">
        <f>Мелиораторы!X79</f>
        <v>0</v>
      </c>
      <c r="Y37" s="11">
        <f>Мелиораторы!Y79</f>
        <v>2</v>
      </c>
      <c r="Z37" s="87">
        <f>Мелиораторы!Z79</f>
        <v>11.111111111111111</v>
      </c>
      <c r="AA37" s="11">
        <f>Мелиораторы!AA79</f>
        <v>0</v>
      </c>
      <c r="AB37" s="87">
        <f>Мелиораторы!AB79</f>
        <v>0</v>
      </c>
      <c r="AC37" s="87">
        <f>Мелиораторы!AC79</f>
        <v>0</v>
      </c>
      <c r="AD37" s="11">
        <f>Мелиораторы!AD79</f>
        <v>2</v>
      </c>
      <c r="AE37" s="87">
        <f>Мелиораторы!AE79</f>
        <v>11.111111111111111</v>
      </c>
      <c r="AF37" s="11">
        <f>Мелиораторы!AF79</f>
        <v>0</v>
      </c>
      <c r="AG37" s="87">
        <f>Мелиораторы!AG79</f>
        <v>0</v>
      </c>
    </row>
    <row r="38" spans="1:33" ht="30" x14ac:dyDescent="0.25">
      <c r="A38" s="15">
        <v>31</v>
      </c>
      <c r="B38" s="16" t="s">
        <v>165</v>
      </c>
      <c r="C38" s="11">
        <f>Экономисты!C79</f>
        <v>453.25</v>
      </c>
      <c r="D38" s="11">
        <f>Экономисты!D79</f>
        <v>417</v>
      </c>
      <c r="E38" s="87">
        <f>Экономисты!E79</f>
        <v>92.002206287920572</v>
      </c>
      <c r="F38" s="11">
        <f>Экономисты!F79</f>
        <v>352</v>
      </c>
      <c r="G38" s="87">
        <f>Экономисты!G79</f>
        <v>84.412470023980816</v>
      </c>
      <c r="H38" s="11">
        <f>Экономисты!H79</f>
        <v>401</v>
      </c>
      <c r="I38" s="87">
        <f>Экономисты!I79</f>
        <v>96.163069544364504</v>
      </c>
      <c r="J38" s="87">
        <f>Экономисты!J79</f>
        <v>88.472145615002759</v>
      </c>
      <c r="K38" s="11">
        <f>Экономисты!K79</f>
        <v>339</v>
      </c>
      <c r="L38" s="87">
        <f>Экономисты!L79</f>
        <v>81.294964028776988</v>
      </c>
      <c r="M38" s="11">
        <f>Экономисты!M79</f>
        <v>62</v>
      </c>
      <c r="N38" s="87">
        <f>Экономисты!N79</f>
        <v>14.86810551558753</v>
      </c>
      <c r="O38" s="11">
        <f>Экономисты!O79</f>
        <v>16</v>
      </c>
      <c r="P38" s="87">
        <f>Экономисты!P79</f>
        <v>3.8369304556354913</v>
      </c>
      <c r="Q38" s="11">
        <f>Экономисты!Q79</f>
        <v>2</v>
      </c>
      <c r="R38" s="87">
        <f>Экономисты!R79</f>
        <v>12.5</v>
      </c>
      <c r="S38" s="11">
        <f>Экономисты!S79</f>
        <v>71</v>
      </c>
      <c r="T38" s="87">
        <f>Экономисты!T79</f>
        <v>17.026378896882495</v>
      </c>
      <c r="U38" s="11">
        <f>Экономисты!U79</f>
        <v>37</v>
      </c>
      <c r="V38" s="87">
        <f>Экономисты!V79</f>
        <v>8.8729016786570742</v>
      </c>
      <c r="W38" s="11">
        <f>Экономисты!W79</f>
        <v>16</v>
      </c>
      <c r="X38" s="87">
        <f>Экономисты!X79</f>
        <v>3.8369304556354913</v>
      </c>
      <c r="Y38" s="11">
        <f>Экономисты!Y79</f>
        <v>58</v>
      </c>
      <c r="Z38" s="87">
        <f>Экономисты!Z79</f>
        <v>13.908872901678656</v>
      </c>
      <c r="AA38" s="11">
        <f>Экономисты!AA79</f>
        <v>12</v>
      </c>
      <c r="AB38" s="87">
        <f>Экономисты!AB79</f>
        <v>2.877697841726619</v>
      </c>
      <c r="AC38" s="87">
        <f>Экономисты!AC79</f>
        <v>20.689655172413794</v>
      </c>
      <c r="AD38" s="11">
        <f>Экономисты!AD79</f>
        <v>80</v>
      </c>
      <c r="AE38" s="87">
        <f>Экономисты!AE79</f>
        <v>19.18465227817746</v>
      </c>
      <c r="AF38" s="11">
        <f>Экономисты!AF79</f>
        <v>1</v>
      </c>
      <c r="AG38" s="87">
        <f>Экономисты!AG79</f>
        <v>0.23980815347721821</v>
      </c>
    </row>
    <row r="39" spans="1:33" ht="30" x14ac:dyDescent="0.25">
      <c r="A39" s="15">
        <v>32</v>
      </c>
      <c r="B39" s="16" t="s">
        <v>166</v>
      </c>
      <c r="C39" s="11">
        <f>Бухгалтеры!C79</f>
        <v>3919.25</v>
      </c>
      <c r="D39" s="11">
        <f>Бухгалтеры!D79</f>
        <v>3714</v>
      </c>
      <c r="E39" s="87">
        <f>Бухгалтеры!E79</f>
        <v>94.7630286406838</v>
      </c>
      <c r="F39" s="11">
        <f>Бухгалтеры!F79</f>
        <v>3543</v>
      </c>
      <c r="G39" s="87">
        <f>Бухгалтеры!G79</f>
        <v>95.395799676898221</v>
      </c>
      <c r="H39" s="11">
        <f>Бухгалтеры!H79</f>
        <v>3451</v>
      </c>
      <c r="I39" s="87">
        <f>Бухгалтеры!I79</f>
        <v>92.918686052773296</v>
      </c>
      <c r="J39" s="87">
        <f>Бухгалтеры!J79</f>
        <v>88.052561076736623</v>
      </c>
      <c r="K39" s="11">
        <f>Бухгалтеры!K79</f>
        <v>1683</v>
      </c>
      <c r="L39" s="87">
        <f>Бухгалтеры!L79</f>
        <v>45.315024232633277</v>
      </c>
      <c r="M39" s="11">
        <f>Бухгалтеры!M79</f>
        <v>1768</v>
      </c>
      <c r="N39" s="87">
        <f>Бухгалтеры!N79</f>
        <v>47.603661820140012</v>
      </c>
      <c r="O39" s="11">
        <f>Бухгалтеры!O79</f>
        <v>263</v>
      </c>
      <c r="P39" s="87">
        <f>Бухгалтеры!P79</f>
        <v>7.0813139472267101</v>
      </c>
      <c r="Q39" s="11">
        <f>Бухгалтеры!Q79</f>
        <v>22</v>
      </c>
      <c r="R39" s="87">
        <f>Бухгалтеры!R79</f>
        <v>8.3650190114068437</v>
      </c>
      <c r="S39" s="11">
        <f>Бухгалтеры!S79</f>
        <v>403</v>
      </c>
      <c r="T39" s="87">
        <f>Бухгалтеры!T79</f>
        <v>10.850834679590736</v>
      </c>
      <c r="U39" s="11">
        <f>Бухгалтеры!U79</f>
        <v>465</v>
      </c>
      <c r="V39" s="87">
        <f>Бухгалтеры!V79</f>
        <v>12.520193861066236</v>
      </c>
      <c r="W39" s="11">
        <f>Бухгалтеры!W79</f>
        <v>200</v>
      </c>
      <c r="X39" s="87">
        <f>Бухгалтеры!X79</f>
        <v>5.3850296176628971</v>
      </c>
      <c r="Y39" s="11">
        <f>Бухгалтеры!Y79</f>
        <v>377</v>
      </c>
      <c r="Z39" s="87">
        <f>Бухгалтеры!Z79</f>
        <v>10.150780829294561</v>
      </c>
      <c r="AA39" s="11">
        <f>Бухгалтеры!AA79</f>
        <v>14</v>
      </c>
      <c r="AB39" s="87">
        <f>Бухгалтеры!AB79</f>
        <v>0.37695207323640278</v>
      </c>
      <c r="AC39" s="87">
        <f>Бухгалтеры!AC79</f>
        <v>3.7135278514588856</v>
      </c>
      <c r="AD39" s="11">
        <f>Бухгалтеры!AD79</f>
        <v>403</v>
      </c>
      <c r="AE39" s="87">
        <f>Бухгалтеры!AE79</f>
        <v>10.850834679590736</v>
      </c>
      <c r="AF39" s="11">
        <f>Бухгалтеры!AF79</f>
        <v>8</v>
      </c>
      <c r="AG39" s="87">
        <f>Бухгалтеры!AG79</f>
        <v>0.2154011847065159</v>
      </c>
    </row>
    <row r="40" spans="1:33" ht="30" x14ac:dyDescent="0.25">
      <c r="A40" s="15">
        <v>33</v>
      </c>
      <c r="B40" s="16" t="s">
        <v>167</v>
      </c>
      <c r="C40" s="11">
        <f>Экологи!C79</f>
        <v>74</v>
      </c>
      <c r="D40" s="11">
        <f>Экологи!D79</f>
        <v>65</v>
      </c>
      <c r="E40" s="87">
        <f>Экологи!E79</f>
        <v>87.837837837837839</v>
      </c>
      <c r="F40" s="11">
        <f>Экологи!F79</f>
        <v>51</v>
      </c>
      <c r="G40" s="87">
        <f>Экологи!G79</f>
        <v>78.461538461538467</v>
      </c>
      <c r="H40" s="11">
        <f>Экологи!H79</f>
        <v>63</v>
      </c>
      <c r="I40" s="87">
        <f>Экологи!I79</f>
        <v>96.92307692307692</v>
      </c>
      <c r="J40" s="87">
        <f>Экологи!J79</f>
        <v>85.13513513513513</v>
      </c>
      <c r="K40" s="11">
        <f>Экологи!K79</f>
        <v>58</v>
      </c>
      <c r="L40" s="87">
        <f>Экологи!L79</f>
        <v>89.230769230769241</v>
      </c>
      <c r="M40" s="11">
        <f>Экологи!M79</f>
        <v>5</v>
      </c>
      <c r="N40" s="87">
        <f>Экологи!N79</f>
        <v>7.6923076923076925</v>
      </c>
      <c r="O40" s="11">
        <f>Экологи!O79</f>
        <v>2</v>
      </c>
      <c r="P40" s="87">
        <f>Экологи!P79</f>
        <v>3.0769230769230771</v>
      </c>
      <c r="Q40" s="11">
        <f>Экологи!Q79</f>
        <v>1</v>
      </c>
      <c r="R40" s="87">
        <f>Экологи!R79</f>
        <v>50</v>
      </c>
      <c r="S40" s="11">
        <f>Экологи!S79</f>
        <v>16</v>
      </c>
      <c r="T40" s="87">
        <f>Экологи!T79</f>
        <v>24.615384615384617</v>
      </c>
      <c r="U40" s="11">
        <f>Экологи!U79</f>
        <v>3</v>
      </c>
      <c r="V40" s="87">
        <f>Экологи!V79</f>
        <v>4.6153846153846159</v>
      </c>
      <c r="W40" s="11">
        <f>Экологи!W79</f>
        <v>3</v>
      </c>
      <c r="X40" s="87">
        <f>Экологи!X79</f>
        <v>4.6153846153846159</v>
      </c>
      <c r="Y40" s="11">
        <f>Экологи!Y79</f>
        <v>9</v>
      </c>
      <c r="Z40" s="87">
        <f>Экологи!Z79</f>
        <v>13.846153846153847</v>
      </c>
      <c r="AA40" s="11">
        <f>Экологи!AA79</f>
        <v>2</v>
      </c>
      <c r="AB40" s="87">
        <f>Экологи!AB79</f>
        <v>3.0769230769230771</v>
      </c>
      <c r="AC40" s="87">
        <f>Экологи!AC79</f>
        <v>22.222222222222221</v>
      </c>
      <c r="AD40" s="11">
        <f>Экологи!AD79</f>
        <v>10</v>
      </c>
      <c r="AE40" s="87">
        <f>Экологи!AE79</f>
        <v>15.384615384615385</v>
      </c>
      <c r="AF40" s="11">
        <f>Экологи!AF79</f>
        <v>0</v>
      </c>
      <c r="AG40" s="87">
        <f>Экологи!AG79</f>
        <v>0</v>
      </c>
    </row>
    <row r="41" spans="1:33" ht="30" x14ac:dyDescent="0.25">
      <c r="A41" s="15">
        <v>34</v>
      </c>
      <c r="B41" s="16" t="s">
        <v>168</v>
      </c>
      <c r="C41" s="11">
        <f>'Др. специал.'!C79</f>
        <v>3482</v>
      </c>
      <c r="D41" s="11">
        <f>'Др. специал.'!D79</f>
        <v>3279</v>
      </c>
      <c r="E41" s="87">
        <f>'Др. специал.'!E79</f>
        <v>94.170017231476166</v>
      </c>
      <c r="F41" s="11">
        <f>'Др. специал.'!F79</f>
        <v>2433</v>
      </c>
      <c r="G41" s="87">
        <f>'Др. специал.'!G79</f>
        <v>74.199451052150039</v>
      </c>
      <c r="H41" s="11">
        <f>'Др. специал.'!H79</f>
        <v>2340</v>
      </c>
      <c r="I41" s="87">
        <f>'Др. специал.'!I79</f>
        <v>71.363220494053067</v>
      </c>
      <c r="J41" s="87">
        <f>'Др. специал.'!J79</f>
        <v>67.2027570361861</v>
      </c>
      <c r="K41" s="11">
        <f>'Др. специал.'!K79</f>
        <v>863</v>
      </c>
      <c r="L41" s="87">
        <f>'Др. специал.'!L79</f>
        <v>26.318999695028971</v>
      </c>
      <c r="M41" s="11">
        <f>'Др. специал.'!M79</f>
        <v>1477</v>
      </c>
      <c r="N41" s="87">
        <f>'Др. специал.'!N79</f>
        <v>45.044220799024096</v>
      </c>
      <c r="O41" s="11">
        <f>'Др. специал.'!O79</f>
        <v>939</v>
      </c>
      <c r="P41" s="87">
        <f>'Др. специал.'!P79</f>
        <v>28.636779505946937</v>
      </c>
      <c r="Q41" s="11">
        <f>'Др. специал.'!Q79</f>
        <v>21</v>
      </c>
      <c r="R41" s="87">
        <f>'Др. специал.'!R79</f>
        <v>2.2364217252396164</v>
      </c>
      <c r="S41" s="11">
        <f>'Др. специал.'!S79</f>
        <v>345</v>
      </c>
      <c r="T41" s="87">
        <f>'Др. специал.'!T79</f>
        <v>10.521500457456542</v>
      </c>
      <c r="U41" s="11">
        <f>'Др. специал.'!U79</f>
        <v>366</v>
      </c>
      <c r="V41" s="87">
        <f>'Др. специал.'!V79</f>
        <v>11.161939615736504</v>
      </c>
      <c r="W41" s="11">
        <f>'Др. специал.'!W79</f>
        <v>91</v>
      </c>
      <c r="X41" s="87">
        <f>'Др. специал.'!X79</f>
        <v>2.775236352546508</v>
      </c>
      <c r="Y41" s="11">
        <f>'Др. специал.'!Y79</f>
        <v>610</v>
      </c>
      <c r="Z41" s="87">
        <f>'Др. специал.'!Z79</f>
        <v>18.603232692894174</v>
      </c>
      <c r="AA41" s="11">
        <f>'Др. специал.'!AA79</f>
        <v>8</v>
      </c>
      <c r="AB41" s="87">
        <f>'Др. специал.'!AB79</f>
        <v>0.24397682220189082</v>
      </c>
      <c r="AC41" s="87">
        <f>'Др. специал.'!AC79</f>
        <v>1.3114754098360655</v>
      </c>
      <c r="AD41" s="11">
        <f>'Др. специал.'!AD79</f>
        <v>667</v>
      </c>
      <c r="AE41" s="87">
        <f>'Др. специал.'!AE79</f>
        <v>20.341567551082647</v>
      </c>
      <c r="AF41" s="11">
        <f>'Др. специал.'!AF79</f>
        <v>3</v>
      </c>
      <c r="AG41" s="87">
        <f>'Др. специал.'!AG79</f>
        <v>9.1491308325709064E-2</v>
      </c>
    </row>
    <row r="42" spans="1:33" x14ac:dyDescent="0.25">
      <c r="A42" s="17"/>
      <c r="B42" s="18" t="s">
        <v>180</v>
      </c>
      <c r="C42" s="11"/>
      <c r="D42" s="11"/>
      <c r="E42" s="87"/>
      <c r="F42" s="11"/>
      <c r="G42" s="87"/>
      <c r="H42" s="11"/>
      <c r="I42" s="87"/>
      <c r="J42" s="87"/>
      <c r="K42" s="11"/>
      <c r="L42" s="87"/>
      <c r="M42" s="11"/>
      <c r="N42" s="87"/>
      <c r="O42" s="11"/>
      <c r="P42" s="87"/>
      <c r="Q42" s="11"/>
      <c r="R42" s="87"/>
      <c r="S42" s="11"/>
      <c r="T42" s="87"/>
      <c r="U42" s="11"/>
      <c r="V42" s="87"/>
      <c r="W42" s="11"/>
      <c r="X42" s="87"/>
      <c r="Y42" s="11"/>
      <c r="Z42" s="87"/>
      <c r="AA42" s="11"/>
      <c r="AB42" s="87"/>
      <c r="AC42" s="87"/>
      <c r="AD42" s="11"/>
      <c r="AE42" s="87"/>
      <c r="AF42" s="11"/>
      <c r="AG42" s="87"/>
    </row>
    <row r="43" spans="1:33" x14ac:dyDescent="0.25">
      <c r="A43" s="17"/>
      <c r="B43" s="19" t="s">
        <v>181</v>
      </c>
      <c r="C43" s="11">
        <f>Агрослужба!C79</f>
        <v>1329</v>
      </c>
      <c r="D43" s="11">
        <f>Агрослужба!D79</f>
        <v>1105</v>
      </c>
      <c r="E43" s="87">
        <f>Агрослужба!E79</f>
        <v>83.145221971407068</v>
      </c>
      <c r="F43" s="11">
        <f>Агрослужба!F79</f>
        <v>193</v>
      </c>
      <c r="G43" s="87">
        <f>Агрослужба!G79</f>
        <v>17.466063348416288</v>
      </c>
      <c r="H43" s="11">
        <f>Агрослужба!H79</f>
        <v>1057</v>
      </c>
      <c r="I43" s="87">
        <f>Агрослужба!I79</f>
        <v>95.656108597285069</v>
      </c>
      <c r="J43" s="87">
        <f>Агрослужба!J79</f>
        <v>79.53348382242288</v>
      </c>
      <c r="K43" s="11">
        <f>Агрослужба!K79</f>
        <v>833</v>
      </c>
      <c r="L43" s="87">
        <f>Агрослужба!L79</f>
        <v>75.384615384615387</v>
      </c>
      <c r="M43" s="11">
        <f>Агрослужба!M79</f>
        <v>224</v>
      </c>
      <c r="N43" s="87">
        <f>Агрослужба!N79</f>
        <v>20.271493212669682</v>
      </c>
      <c r="O43" s="11">
        <f>Агрослужба!O79</f>
        <v>48</v>
      </c>
      <c r="P43" s="87">
        <f>Агрослужба!P79</f>
        <v>4.3438914027149318</v>
      </c>
      <c r="Q43" s="11">
        <f>Агрослужба!Q79</f>
        <v>14</v>
      </c>
      <c r="R43" s="87">
        <f>Агрослужба!R79</f>
        <v>29.166666666666668</v>
      </c>
      <c r="S43" s="11">
        <f>Агрослужба!S79</f>
        <v>144</v>
      </c>
      <c r="T43" s="87">
        <f>Агрослужба!T79</f>
        <v>13.031674208144798</v>
      </c>
      <c r="U43" s="11">
        <f>Агрослужба!U79</f>
        <v>121</v>
      </c>
      <c r="V43" s="87">
        <f>Агрослужба!V79</f>
        <v>10.950226244343892</v>
      </c>
      <c r="W43" s="11">
        <f>Агрослужба!W79</f>
        <v>157</v>
      </c>
      <c r="X43" s="87">
        <f>Агрослужба!X79</f>
        <v>14.20814479638009</v>
      </c>
      <c r="Y43" s="11">
        <f>Агрослужба!Y79</f>
        <v>172</v>
      </c>
      <c r="Z43" s="87">
        <f>Агрослужба!Z79</f>
        <v>15.565610859728507</v>
      </c>
      <c r="AA43" s="11">
        <f>Агрослужба!AA79</f>
        <v>33</v>
      </c>
      <c r="AB43" s="87">
        <f>Агрослужба!AB79</f>
        <v>2.9864253393665159</v>
      </c>
      <c r="AC43" s="87">
        <f>Агрослужба!AC79</f>
        <v>19.186046511627907</v>
      </c>
      <c r="AD43" s="11">
        <f>Агрослужба!AD79</f>
        <v>182</v>
      </c>
      <c r="AE43" s="87">
        <f>Агрослужба!AE79</f>
        <v>16.470588235294116</v>
      </c>
      <c r="AF43" s="11">
        <f>Агрослужба!AF79</f>
        <v>1</v>
      </c>
      <c r="AG43" s="87">
        <f>Агрослужба!AG79</f>
        <v>9.0497737556561084E-2</v>
      </c>
    </row>
    <row r="44" spans="1:33" x14ac:dyDescent="0.25">
      <c r="A44" s="17"/>
      <c r="B44" s="19" t="s">
        <v>182</v>
      </c>
      <c r="C44" s="11">
        <f>Зоот.служба!C79</f>
        <v>1493</v>
      </c>
      <c r="D44" s="11">
        <f>Зоот.служба!D79</f>
        <v>1331</v>
      </c>
      <c r="E44" s="87">
        <f>Зоот.служба!E79</f>
        <v>89.149363697253847</v>
      </c>
      <c r="F44" s="11">
        <f>Зоот.служба!F79</f>
        <v>871</v>
      </c>
      <c r="G44" s="87">
        <f>Зоот.служба!G79</f>
        <v>65.439519158527432</v>
      </c>
      <c r="H44" s="11">
        <f>Зоот.служба!H79</f>
        <v>1157</v>
      </c>
      <c r="I44" s="87">
        <f>Зоот.служба!I79</f>
        <v>86.927122464312546</v>
      </c>
      <c r="J44" s="87">
        <f>Зоот.служба!J79</f>
        <v>77.49497655726725</v>
      </c>
      <c r="K44" s="11">
        <f>Зоот.служба!K79</f>
        <v>712</v>
      </c>
      <c r="L44" s="87">
        <f>Зоот.служба!L79</f>
        <v>53.49361382419233</v>
      </c>
      <c r="M44" s="11">
        <f>Зоот.служба!M79</f>
        <v>445</v>
      </c>
      <c r="N44" s="87">
        <f>Зоот.служба!N79</f>
        <v>33.433508640120216</v>
      </c>
      <c r="O44" s="11">
        <f>Зоот.служба!O79</f>
        <v>174</v>
      </c>
      <c r="P44" s="87">
        <f>Зоот.служба!P79</f>
        <v>13.072877535687452</v>
      </c>
      <c r="Q44" s="11">
        <f>Зоот.служба!Q79</f>
        <v>22</v>
      </c>
      <c r="R44" s="87">
        <f>Зоот.служба!R79</f>
        <v>12.643678160919542</v>
      </c>
      <c r="S44" s="11">
        <f>Зоот.служба!S79</f>
        <v>142</v>
      </c>
      <c r="T44" s="87">
        <f>Зоот.служба!T79</f>
        <v>10.668670172802404</v>
      </c>
      <c r="U44" s="11">
        <f>Зоот.служба!U79</f>
        <v>153</v>
      </c>
      <c r="V44" s="87">
        <f>Зоот.служба!V79</f>
        <v>11.495116453794139</v>
      </c>
      <c r="W44" s="11">
        <f>Зоот.служба!W79</f>
        <v>92</v>
      </c>
      <c r="X44" s="87">
        <f>Зоот.служба!X79</f>
        <v>6.9120961682945152</v>
      </c>
      <c r="Y44" s="11">
        <f>Зоот.служба!Y79</f>
        <v>175</v>
      </c>
      <c r="Z44" s="87">
        <f>Зоот.служба!Z79</f>
        <v>13.148009015777612</v>
      </c>
      <c r="AA44" s="11">
        <f>Зоот.служба!AA79</f>
        <v>26</v>
      </c>
      <c r="AB44" s="87">
        <f>Зоот.служба!AB79</f>
        <v>1.9534184823441023</v>
      </c>
      <c r="AC44" s="87">
        <f>Зоот.служба!AC79</f>
        <v>14.857142857142858</v>
      </c>
      <c r="AD44" s="11">
        <f>Зоот.служба!AD79</f>
        <v>215</v>
      </c>
      <c r="AE44" s="87">
        <f>Зоот.служба!AE79</f>
        <v>16.153268219383921</v>
      </c>
      <c r="AF44" s="11">
        <f>Зоот.служба!AF79</f>
        <v>1</v>
      </c>
      <c r="AG44" s="87">
        <f>Зоот.служба!AG79</f>
        <v>7.5131480090157785E-2</v>
      </c>
    </row>
    <row r="45" spans="1:33" x14ac:dyDescent="0.25">
      <c r="A45" s="17"/>
      <c r="B45" s="19" t="s">
        <v>183</v>
      </c>
      <c r="C45" s="11">
        <f>Ветслужба!C79</f>
        <v>2559.25</v>
      </c>
      <c r="D45" s="11">
        <f>Ветслужба!D79</f>
        <v>2317</v>
      </c>
      <c r="E45" s="87">
        <f>Ветслужба!E79</f>
        <v>90.534336231317766</v>
      </c>
      <c r="F45" s="11">
        <f>Ветслужба!F79</f>
        <v>1329</v>
      </c>
      <c r="G45" s="87">
        <f>Ветслужба!G79</f>
        <v>57.358653431160988</v>
      </c>
      <c r="H45" s="11">
        <f>Ветслужба!H79</f>
        <v>1971</v>
      </c>
      <c r="I45" s="87">
        <f>Ветслужба!I79</f>
        <v>85.066896849374203</v>
      </c>
      <c r="J45" s="87">
        <f>Ветслужба!J79</f>
        <v>77.014750415160691</v>
      </c>
      <c r="K45" s="11">
        <f>Ветслужба!K79</f>
        <v>1098</v>
      </c>
      <c r="L45" s="87">
        <f>Ветслужба!L79</f>
        <v>47.38886491152352</v>
      </c>
      <c r="M45" s="11">
        <f>Ветслужба!M79</f>
        <v>873</v>
      </c>
      <c r="N45" s="87">
        <f>Ветслужба!N79</f>
        <v>37.678031937850669</v>
      </c>
      <c r="O45" s="11">
        <f>Ветслужба!O79</f>
        <v>346</v>
      </c>
      <c r="P45" s="87">
        <f>Ветслужба!P79</f>
        <v>14.93310315062581</v>
      </c>
      <c r="Q45" s="11">
        <f>Ветслужба!Q79</f>
        <v>24</v>
      </c>
      <c r="R45" s="87">
        <f>Ветслужба!R79</f>
        <v>6.9364161849710975</v>
      </c>
      <c r="S45" s="11">
        <f>Ветслужба!S79</f>
        <v>376</v>
      </c>
      <c r="T45" s="87">
        <f>Ветслужба!T79</f>
        <v>16.227880880448854</v>
      </c>
      <c r="U45" s="11">
        <f>Ветслужба!U79</f>
        <v>146</v>
      </c>
      <c r="V45" s="87">
        <f>Ветслужба!V79</f>
        <v>6.3012516184721621</v>
      </c>
      <c r="W45" s="11">
        <f>Ветслужба!W79</f>
        <v>107</v>
      </c>
      <c r="X45" s="87">
        <f>Ветслужба!X79</f>
        <v>4.6180405697022007</v>
      </c>
      <c r="Y45" s="11">
        <f>Ветслужба!Y79</f>
        <v>438</v>
      </c>
      <c r="Z45" s="87">
        <f>Ветслужба!Z79</f>
        <v>18.903754855416487</v>
      </c>
      <c r="AA45" s="11">
        <f>Ветслужба!AA79</f>
        <v>74</v>
      </c>
      <c r="AB45" s="87">
        <f>Ветслужба!AB79</f>
        <v>3.1937850668968495</v>
      </c>
      <c r="AC45" s="87">
        <f>Ветслужба!AC79</f>
        <v>16.894977168949772</v>
      </c>
      <c r="AD45" s="11">
        <f>Ветслужба!AD79</f>
        <v>415</v>
      </c>
      <c r="AE45" s="87">
        <f>Ветслужба!AE79</f>
        <v>17.911091929218816</v>
      </c>
      <c r="AF45" s="11">
        <f>Ветслужба!AF79</f>
        <v>5</v>
      </c>
      <c r="AG45" s="87">
        <f>Ветслужба!AG79</f>
        <v>0.21579628830384118</v>
      </c>
    </row>
    <row r="46" spans="1:33" x14ac:dyDescent="0.25">
      <c r="A46" s="17"/>
      <c r="B46" s="19" t="s">
        <v>184</v>
      </c>
      <c r="C46" s="11">
        <f>'Инж-техн. служба'!C79</f>
        <v>2552</v>
      </c>
      <c r="D46" s="11">
        <f>'Инж-техн. служба'!D79</f>
        <v>2312</v>
      </c>
      <c r="E46" s="87">
        <f>'Инж-техн. служба'!E79</f>
        <v>90.595611285266457</v>
      </c>
      <c r="F46" s="11">
        <f>'Инж-техн. служба'!F79</f>
        <v>138</v>
      </c>
      <c r="G46" s="87">
        <f>'Инж-техн. служба'!G79</f>
        <v>5.968858131487889</v>
      </c>
      <c r="H46" s="11">
        <f>'Инж-техн. служба'!H79</f>
        <v>1983</v>
      </c>
      <c r="I46" s="87">
        <f>'Инж-техн. служба'!I79</f>
        <v>85.769896193771615</v>
      </c>
      <c r="J46" s="87">
        <f>'Инж-техн. служба'!J79</f>
        <v>77.703761755485885</v>
      </c>
      <c r="K46" s="11">
        <f>'Инж-техн. служба'!K79</f>
        <v>1125</v>
      </c>
      <c r="L46" s="87">
        <f>'Инж-техн. служба'!L79</f>
        <v>48.659169550173011</v>
      </c>
      <c r="M46" s="11">
        <f>'Инж-техн. служба'!M79</f>
        <v>858</v>
      </c>
      <c r="N46" s="87">
        <f>'Инж-техн. служба'!N79</f>
        <v>37.110726643598618</v>
      </c>
      <c r="O46" s="11">
        <f>'Инж-техн. служба'!O79</f>
        <v>329</v>
      </c>
      <c r="P46" s="87">
        <f>'Инж-техн. служба'!P79</f>
        <v>14.230103806228373</v>
      </c>
      <c r="Q46" s="11">
        <f>'Инж-техн. служба'!Q79</f>
        <v>13</v>
      </c>
      <c r="R46" s="87">
        <f>'Инж-техн. служба'!R79</f>
        <v>3.9513677811550152</v>
      </c>
      <c r="S46" s="11">
        <f>'Инж-техн. служба'!S79</f>
        <v>258</v>
      </c>
      <c r="T46" s="87">
        <f>'Инж-техн. служба'!T79</f>
        <v>11.159169550173011</v>
      </c>
      <c r="U46" s="11">
        <f>'Инж-техн. служба'!U79</f>
        <v>226</v>
      </c>
      <c r="V46" s="87">
        <f>'Инж-техн. служба'!V79</f>
        <v>9.7750865051903109</v>
      </c>
      <c r="W46" s="11">
        <f>'Инж-техн. служба'!W79</f>
        <v>103</v>
      </c>
      <c r="X46" s="87">
        <f>'Инж-техн. служба'!X79</f>
        <v>4.4550173010380627</v>
      </c>
      <c r="Y46" s="11">
        <f>'Инж-техн. служба'!Y79</f>
        <v>318</v>
      </c>
      <c r="Z46" s="87">
        <f>'Инж-техн. служба'!Z79</f>
        <v>13.754325259515571</v>
      </c>
      <c r="AA46" s="11">
        <f>'Инж-техн. служба'!AA79</f>
        <v>33</v>
      </c>
      <c r="AB46" s="87">
        <f>'Инж-техн. служба'!AB79</f>
        <v>1.4273356401384083</v>
      </c>
      <c r="AC46" s="87">
        <f>'Инж-техн. служба'!AC79</f>
        <v>10.377358490566039</v>
      </c>
      <c r="AD46" s="11">
        <f>'Инж-техн. служба'!AD79</f>
        <v>321</v>
      </c>
      <c r="AE46" s="87">
        <f>'Инж-техн. служба'!AE79</f>
        <v>13.884083044982699</v>
      </c>
      <c r="AF46" s="11">
        <f>'Инж-техн. служба'!AF79</f>
        <v>1</v>
      </c>
      <c r="AG46" s="87">
        <f>'Инж-техн. служба'!AG79</f>
        <v>4.3252595155709346E-2</v>
      </c>
    </row>
    <row r="47" spans="1:33" x14ac:dyDescent="0.25">
      <c r="A47" s="17"/>
      <c r="B47" s="19" t="s">
        <v>185</v>
      </c>
      <c r="C47" s="11">
        <f>'Служба энергоснаб.'!C79</f>
        <v>1703</v>
      </c>
      <c r="D47" s="11">
        <f>'Служба энергоснаб.'!D79</f>
        <v>1512</v>
      </c>
      <c r="E47" s="87">
        <f>'Служба энергоснаб.'!E79</f>
        <v>88.784497944803292</v>
      </c>
      <c r="F47" s="11">
        <f>'Служба энергоснаб.'!F79</f>
        <v>9</v>
      </c>
      <c r="G47" s="87">
        <f>'Служба энергоснаб.'!G79</f>
        <v>0.59523809523809523</v>
      </c>
      <c r="H47" s="11">
        <f>'Служба энергоснаб.'!H79</f>
        <v>1157</v>
      </c>
      <c r="I47" s="87">
        <f>'Служба энергоснаб.'!I79</f>
        <v>76.521164021164026</v>
      </c>
      <c r="J47" s="87">
        <f>'Служба энергоснаб.'!J79</f>
        <v>67.938931297709928</v>
      </c>
      <c r="K47" s="11">
        <f>'Служба энергоснаб.'!K79</f>
        <v>340</v>
      </c>
      <c r="L47" s="87">
        <f>'Служба энергоснаб.'!L79</f>
        <v>22.486772486772484</v>
      </c>
      <c r="M47" s="11">
        <f>'Служба энергоснаб.'!M79</f>
        <v>817</v>
      </c>
      <c r="N47" s="87">
        <f>'Служба энергоснаб.'!N79</f>
        <v>54.034391534391531</v>
      </c>
      <c r="O47" s="11">
        <f>'Служба энергоснаб.'!O79</f>
        <v>355</v>
      </c>
      <c r="P47" s="87">
        <f>'Служба энергоснаб.'!P79</f>
        <v>23.478835978835981</v>
      </c>
      <c r="Q47" s="11">
        <f>'Служба энергоснаб.'!Q79</f>
        <v>7</v>
      </c>
      <c r="R47" s="87">
        <f>'Служба энергоснаб.'!R79</f>
        <v>1.971830985915493</v>
      </c>
      <c r="S47" s="11">
        <f>'Служба энергоснаб.'!S79</f>
        <v>130</v>
      </c>
      <c r="T47" s="87">
        <f>'Служба энергоснаб.'!T79</f>
        <v>8.5978835978835981</v>
      </c>
      <c r="U47" s="11">
        <f>'Служба энергоснаб.'!U79</f>
        <v>137</v>
      </c>
      <c r="V47" s="87">
        <f>'Служба энергоснаб.'!V79</f>
        <v>9.0608465608465618</v>
      </c>
      <c r="W47" s="11">
        <f>'Служба энергоснаб.'!W79</f>
        <v>75</v>
      </c>
      <c r="X47" s="87">
        <f>'Служба энергоснаб.'!X79</f>
        <v>4.9603174603174605</v>
      </c>
      <c r="Y47" s="11">
        <f>'Служба энергоснаб.'!Y79</f>
        <v>210</v>
      </c>
      <c r="Z47" s="87">
        <f>'Служба энергоснаб.'!Z79</f>
        <v>13.888888888888889</v>
      </c>
      <c r="AA47" s="11">
        <f>'Служба энергоснаб.'!AA79</f>
        <v>6</v>
      </c>
      <c r="AB47" s="87">
        <f>'Служба энергоснаб.'!AB79</f>
        <v>0.3968253968253968</v>
      </c>
      <c r="AC47" s="87">
        <f>'Служба энергоснаб.'!AC79</f>
        <v>2.8571428571428572</v>
      </c>
      <c r="AD47" s="11">
        <f>'Служба энергоснаб.'!AD79</f>
        <v>265</v>
      </c>
      <c r="AE47" s="87">
        <f>'Служба энергоснаб.'!AE79</f>
        <v>17.526455026455025</v>
      </c>
      <c r="AF47" s="11">
        <f>'Служба энергоснаб.'!AF79</f>
        <v>2</v>
      </c>
      <c r="AG47" s="87">
        <f>'Служба энергоснаб.'!AG79</f>
        <v>0.13227513227513227</v>
      </c>
    </row>
    <row r="48" spans="1:33" x14ac:dyDescent="0.25">
      <c r="A48" s="17"/>
      <c r="B48" s="19" t="s">
        <v>186</v>
      </c>
      <c r="C48" s="11">
        <f>'Мелиорационная служба'!C79</f>
        <v>26</v>
      </c>
      <c r="D48" s="11">
        <f>'Мелиорационная служба'!D79</f>
        <v>22</v>
      </c>
      <c r="E48" s="87">
        <f>'Мелиорационная служба'!E79</f>
        <v>84.615384615384613</v>
      </c>
      <c r="F48" s="11">
        <f>'Мелиорационная служба'!F79</f>
        <v>5</v>
      </c>
      <c r="G48" s="87">
        <f>'Мелиорационная служба'!G79</f>
        <v>22.727272727272727</v>
      </c>
      <c r="H48" s="11">
        <f>'Мелиорационная служба'!H79</f>
        <v>18</v>
      </c>
      <c r="I48" s="87">
        <f>'Мелиорационная служба'!I79</f>
        <v>81.818181818181827</v>
      </c>
      <c r="J48" s="87">
        <f>'Мелиорационная служба'!J79</f>
        <v>69.230769230769226</v>
      </c>
      <c r="K48" s="11">
        <f>'Мелиорационная служба'!K79</f>
        <v>8</v>
      </c>
      <c r="L48" s="87">
        <f>'Мелиорационная служба'!L79</f>
        <v>36.363636363636367</v>
      </c>
      <c r="M48" s="11">
        <f>'Мелиорационная служба'!M79</f>
        <v>10</v>
      </c>
      <c r="N48" s="87">
        <f>'Мелиорационная служба'!N79</f>
        <v>45.454545454545453</v>
      </c>
      <c r="O48" s="11">
        <f>'Мелиорационная служба'!O79</f>
        <v>4</v>
      </c>
      <c r="P48" s="87">
        <f>'Мелиорационная служба'!P79</f>
        <v>18.181818181818183</v>
      </c>
      <c r="Q48" s="11">
        <f>'Мелиорационная служба'!Q79</f>
        <v>0</v>
      </c>
      <c r="R48" s="87">
        <f>'Мелиорационная служба'!R79</f>
        <v>0</v>
      </c>
      <c r="S48" s="11">
        <f>'Мелиорационная служба'!S79</f>
        <v>2</v>
      </c>
      <c r="T48" s="87">
        <f>'Мелиорационная служба'!T79</f>
        <v>9.0909090909090917</v>
      </c>
      <c r="U48" s="11">
        <f>'Мелиорационная служба'!U79</f>
        <v>1</v>
      </c>
      <c r="V48" s="87">
        <f>'Мелиорационная служба'!V79</f>
        <v>4.5454545454545459</v>
      </c>
      <c r="W48" s="11">
        <f>'Мелиорационная служба'!W79</f>
        <v>0</v>
      </c>
      <c r="X48" s="87">
        <f>'Мелиорационная служба'!X79</f>
        <v>0</v>
      </c>
      <c r="Y48" s="11">
        <f>'Мелиорационная служба'!Y79</f>
        <v>3</v>
      </c>
      <c r="Z48" s="87">
        <f>'Мелиорационная служба'!Z79</f>
        <v>13.636363636363635</v>
      </c>
      <c r="AA48" s="11">
        <f>'Мелиорационная служба'!AA79</f>
        <v>0</v>
      </c>
      <c r="AB48" s="87">
        <f>'Мелиорационная служба'!AB79</f>
        <v>0</v>
      </c>
      <c r="AC48" s="87">
        <f>'Мелиорационная служба'!AC79</f>
        <v>0</v>
      </c>
      <c r="AD48" s="11">
        <f>'Мелиорационная служба'!AD79</f>
        <v>2</v>
      </c>
      <c r="AE48" s="87">
        <f>'Мелиорационная служба'!AE79</f>
        <v>9.0909090909090917</v>
      </c>
      <c r="AF48" s="11">
        <f>'Мелиорационная служба'!AF79</f>
        <v>0</v>
      </c>
      <c r="AG48" s="87">
        <f>'Мелиорационная служба'!AG79</f>
        <v>0</v>
      </c>
    </row>
    <row r="49" spans="1:33" x14ac:dyDescent="0.25">
      <c r="A49" s="17"/>
      <c r="B49" s="19" t="s">
        <v>187</v>
      </c>
      <c r="C49" s="11">
        <f>Эконом.служба!C79</f>
        <v>848.25</v>
      </c>
      <c r="D49" s="11">
        <f>Эконом.служба!D79</f>
        <v>770</v>
      </c>
      <c r="E49" s="87">
        <f>Эконом.служба!E79</f>
        <v>90.775125257883886</v>
      </c>
      <c r="F49" s="11">
        <f>Эконом.служба!F79</f>
        <v>608</v>
      </c>
      <c r="G49" s="87">
        <f>Эконом.служба!G79</f>
        <v>78.961038961038966</v>
      </c>
      <c r="H49" s="11">
        <f>Эконом.служба!H79</f>
        <v>749</v>
      </c>
      <c r="I49" s="87">
        <f>Эконом.служба!I79</f>
        <v>97.27272727272728</v>
      </c>
      <c r="J49" s="87">
        <f>Эконом.служба!J79</f>
        <v>88.299440023577958</v>
      </c>
      <c r="K49" s="11">
        <f>Эконом.служба!K79</f>
        <v>625</v>
      </c>
      <c r="L49" s="87">
        <f>Эконом.служба!L79</f>
        <v>81.168831168831161</v>
      </c>
      <c r="M49" s="11">
        <f>Эконом.служба!M79</f>
        <v>124</v>
      </c>
      <c r="N49" s="87">
        <f>Эконом.служба!N79</f>
        <v>16.103896103896105</v>
      </c>
      <c r="O49" s="11">
        <f>Эконом.служба!O79</f>
        <v>21</v>
      </c>
      <c r="P49" s="87">
        <f>Эконом.служба!P79</f>
        <v>2.7272727272727271</v>
      </c>
      <c r="Q49" s="11">
        <f>Эконом.служба!Q79</f>
        <v>2</v>
      </c>
      <c r="R49" s="87">
        <f>Эконом.служба!R79</f>
        <v>9.5238095238095237</v>
      </c>
      <c r="S49" s="11">
        <f>Эконом.служба!S79</f>
        <v>85</v>
      </c>
      <c r="T49" s="87">
        <f>Эконом.служба!T79</f>
        <v>11.038961038961039</v>
      </c>
      <c r="U49" s="11">
        <f>Эконом.служба!U79</f>
        <v>97</v>
      </c>
      <c r="V49" s="87">
        <f>Эконом.служба!V79</f>
        <v>12.597402597402596</v>
      </c>
      <c r="W49" s="11">
        <f>Эконом.служба!W79</f>
        <v>36</v>
      </c>
      <c r="X49" s="87">
        <f>Эконом.служба!X79</f>
        <v>4.6753246753246751</v>
      </c>
      <c r="Y49" s="11">
        <f>Эконом.служба!Y79</f>
        <v>95</v>
      </c>
      <c r="Z49" s="87">
        <f>Эконом.служба!Z79</f>
        <v>12.337662337662337</v>
      </c>
      <c r="AA49" s="11">
        <f>Эконом.служба!AA79</f>
        <v>13</v>
      </c>
      <c r="AB49" s="87">
        <f>Эконом.служба!AB79</f>
        <v>1.6883116883116882</v>
      </c>
      <c r="AC49" s="87">
        <f>Эконом.служба!AC79</f>
        <v>13.684210526315791</v>
      </c>
      <c r="AD49" s="11">
        <f>Эконом.служба!AD79</f>
        <v>131</v>
      </c>
      <c r="AE49" s="87">
        <f>Эконом.служба!AE79</f>
        <v>17.012987012987011</v>
      </c>
      <c r="AF49" s="11">
        <f>Эконом.служба!AF79</f>
        <v>2</v>
      </c>
      <c r="AG49" s="87">
        <f>Эконом.служба!AG79</f>
        <v>0.25974025974025972</v>
      </c>
    </row>
    <row r="50" spans="1:33" x14ac:dyDescent="0.25">
      <c r="A50" s="17"/>
      <c r="B50" s="19" t="s">
        <v>188</v>
      </c>
      <c r="C50" s="11">
        <f>Бухгалт.служба!C79</f>
        <v>5231.25</v>
      </c>
      <c r="D50" s="11">
        <f>Бухгалт.служба!D79</f>
        <v>4967</v>
      </c>
      <c r="E50" s="87">
        <f>Бухгалт.служба!E79</f>
        <v>94.948626045400246</v>
      </c>
      <c r="F50" s="11">
        <f>Бухгалт.служба!F79</f>
        <v>4718</v>
      </c>
      <c r="G50" s="87">
        <f>Бухгалт.служба!G79</f>
        <v>94.986913629957726</v>
      </c>
      <c r="H50" s="11">
        <f>Бухгалт.служба!H79</f>
        <v>4680</v>
      </c>
      <c r="I50" s="87">
        <f>Бухгалт.служба!I79</f>
        <v>94.221864304409095</v>
      </c>
      <c r="J50" s="87">
        <f>Бухгалт.служба!J79</f>
        <v>89.462365591397855</v>
      </c>
      <c r="K50" s="11">
        <f>Бухгалт.служба!K79</f>
        <v>2566</v>
      </c>
      <c r="L50" s="87">
        <f>Бухгалт.служба!L79</f>
        <v>51.660962351520034</v>
      </c>
      <c r="M50" s="11">
        <f>Бухгалт.служба!M79</f>
        <v>2114</v>
      </c>
      <c r="N50" s="87">
        <f>Бухгалт.служба!N79</f>
        <v>42.560901952889068</v>
      </c>
      <c r="O50" s="11">
        <f>Бухгалт.служба!O79</f>
        <v>287</v>
      </c>
      <c r="P50" s="87">
        <f>Бухгалт.служба!P79</f>
        <v>5.7781356955908993</v>
      </c>
      <c r="Q50" s="11">
        <f>Бухгалт.служба!Q79</f>
        <v>25</v>
      </c>
      <c r="R50" s="87">
        <f>Бухгалт.служба!R79</f>
        <v>8.7108013937282234</v>
      </c>
      <c r="S50" s="11">
        <f>Бухгалт.служба!S79</f>
        <v>444</v>
      </c>
      <c r="T50" s="87">
        <f>Бухгалт.служба!T79</f>
        <v>8.9389973827259919</v>
      </c>
      <c r="U50" s="11">
        <f>Бухгалт.служба!U79</f>
        <v>717</v>
      </c>
      <c r="V50" s="87">
        <f>Бухгалт.служба!V79</f>
        <v>14.43527280048319</v>
      </c>
      <c r="W50" s="11">
        <f>Бухгалт.служба!W79</f>
        <v>328</v>
      </c>
      <c r="X50" s="87">
        <f>Бухгалт.служба!X79</f>
        <v>6.6035836521038851</v>
      </c>
      <c r="Y50" s="11">
        <f>Бухгалт.служба!Y79</f>
        <v>481</v>
      </c>
      <c r="Z50" s="87">
        <f>Бухгалт.служба!Z79</f>
        <v>9.6839138312864907</v>
      </c>
      <c r="AA50" s="11">
        <f>Бухгалт.служба!AA79</f>
        <v>15</v>
      </c>
      <c r="AB50" s="87">
        <f>Бухгалт.служба!AB79</f>
        <v>0.30199315482182404</v>
      </c>
      <c r="AC50" s="87">
        <f>Бухгалт.служба!AC79</f>
        <v>3.1185031185031189</v>
      </c>
      <c r="AD50" s="11">
        <f>Бухгалт.служба!AD79</f>
        <v>512</v>
      </c>
      <c r="AE50" s="87">
        <f>Бухгалт.служба!AE79</f>
        <v>10.308033017918261</v>
      </c>
      <c r="AF50" s="11">
        <f>Бухгалт.служба!AF79</f>
        <v>8</v>
      </c>
      <c r="AG50" s="87">
        <f>Бухгалт.служба!AG79</f>
        <v>0.16106301590497282</v>
      </c>
    </row>
  </sheetData>
  <mergeCells count="50">
    <mergeCell ref="K3:L4"/>
    <mergeCell ref="M3:N4"/>
    <mergeCell ref="K5:K6"/>
    <mergeCell ref="L5:L6"/>
    <mergeCell ref="M5:M6"/>
    <mergeCell ref="N5:N6"/>
    <mergeCell ref="AC3:AC6"/>
    <mergeCell ref="W5:W6"/>
    <mergeCell ref="AA3:AA6"/>
    <mergeCell ref="W2:X4"/>
    <mergeCell ref="Y2:AC2"/>
    <mergeCell ref="Y5:Y6"/>
    <mergeCell ref="AG5:AG6"/>
    <mergeCell ref="AD3:AE3"/>
    <mergeCell ref="AF3:AG4"/>
    <mergeCell ref="AF5:AF6"/>
    <mergeCell ref="AD4:AD6"/>
    <mergeCell ref="AE4:AE6"/>
    <mergeCell ref="A1:AG1"/>
    <mergeCell ref="A2:A6"/>
    <mergeCell ref="B2:B6"/>
    <mergeCell ref="C2:C6"/>
    <mergeCell ref="D2:D6"/>
    <mergeCell ref="E2:E6"/>
    <mergeCell ref="H2:N2"/>
    <mergeCell ref="O2:R2"/>
    <mergeCell ref="S2:V2"/>
    <mergeCell ref="AD2:AG2"/>
    <mergeCell ref="O3:R3"/>
    <mergeCell ref="S3:T4"/>
    <mergeCell ref="U3:V4"/>
    <mergeCell ref="AB3:AB6"/>
    <mergeCell ref="Z5:Z6"/>
    <mergeCell ref="O4:O6"/>
    <mergeCell ref="F2:G4"/>
    <mergeCell ref="F5:F6"/>
    <mergeCell ref="G5:G6"/>
    <mergeCell ref="Y3:Z4"/>
    <mergeCell ref="X5:X6"/>
    <mergeCell ref="H3:H6"/>
    <mergeCell ref="I3:I6"/>
    <mergeCell ref="J3:J6"/>
    <mergeCell ref="U5:U6"/>
    <mergeCell ref="P4:P6"/>
    <mergeCell ref="Q5:Q6"/>
    <mergeCell ref="R5:R6"/>
    <mergeCell ref="Q4:R4"/>
    <mergeCell ref="S5:S6"/>
    <mergeCell ref="V5:V6"/>
    <mergeCell ref="T5:T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39" firstPageNumber="26" fitToHeight="2" orientation="landscape" horizontalDpi="300" verticalDpi="0" r:id="rId1"/>
  <headerFooter scaleWithDoc="0">
    <oddHeader>&amp;R&amp;P</oddHead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0"/>
  <sheetViews>
    <sheetView zoomScale="80" zoomScaleNormal="80" workbookViewId="0">
      <selection activeCell="AF28" sqref="AF28"/>
    </sheetView>
  </sheetViews>
  <sheetFormatPr defaultRowHeight="15" x14ac:dyDescent="0.25"/>
  <cols>
    <col min="1" max="1" width="5.42578125" customWidth="1"/>
    <col min="2" max="2" width="42.42578125" customWidth="1"/>
  </cols>
  <sheetData>
    <row r="1" spans="1:35" ht="37.9" customHeight="1" thickBot="1" x14ac:dyDescent="0.3">
      <c r="A1" s="182" t="s">
        <v>252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</row>
    <row r="2" spans="1:35" ht="14.45" customHeight="1" x14ac:dyDescent="0.25">
      <c r="A2" s="176" t="s">
        <v>0</v>
      </c>
      <c r="B2" s="183" t="s">
        <v>1</v>
      </c>
      <c r="C2" s="186" t="s">
        <v>2</v>
      </c>
      <c r="D2" s="187" t="s">
        <v>3</v>
      </c>
      <c r="E2" s="186" t="s">
        <v>4</v>
      </c>
      <c r="F2" s="169" t="s">
        <v>9</v>
      </c>
      <c r="G2" s="188"/>
      <c r="H2" s="175" t="s">
        <v>5</v>
      </c>
      <c r="I2" s="175"/>
      <c r="J2" s="175"/>
      <c r="K2" s="175"/>
      <c r="L2" s="175"/>
      <c r="M2" s="175"/>
      <c r="N2" s="175"/>
      <c r="O2" s="170" t="s">
        <v>6</v>
      </c>
      <c r="P2" s="170"/>
      <c r="Q2" s="170"/>
      <c r="R2" s="170"/>
      <c r="S2" s="189" t="s">
        <v>8</v>
      </c>
      <c r="T2" s="189"/>
      <c r="U2" s="189"/>
      <c r="V2" s="189"/>
      <c r="W2" s="169" t="s">
        <v>7</v>
      </c>
      <c r="X2" s="169"/>
      <c r="Y2" s="165" t="s">
        <v>10</v>
      </c>
      <c r="Z2" s="166"/>
      <c r="AA2" s="166"/>
      <c r="AB2" s="166"/>
      <c r="AC2" s="167"/>
      <c r="AD2" s="190" t="s">
        <v>11</v>
      </c>
      <c r="AE2" s="190"/>
      <c r="AF2" s="190"/>
      <c r="AG2" s="190"/>
      <c r="AH2" s="42"/>
      <c r="AI2" s="42"/>
    </row>
    <row r="3" spans="1:35" ht="15" customHeight="1" x14ac:dyDescent="0.25">
      <c r="A3" s="176"/>
      <c r="B3" s="184"/>
      <c r="C3" s="174"/>
      <c r="D3" s="187"/>
      <c r="E3" s="174"/>
      <c r="F3" s="188"/>
      <c r="G3" s="188"/>
      <c r="H3" s="176" t="s">
        <v>12</v>
      </c>
      <c r="I3" s="162" t="s">
        <v>13</v>
      </c>
      <c r="J3" s="162" t="s">
        <v>262</v>
      </c>
      <c r="K3" s="178" t="s">
        <v>261</v>
      </c>
      <c r="L3" s="179"/>
      <c r="M3" s="178" t="s">
        <v>16</v>
      </c>
      <c r="N3" s="197"/>
      <c r="O3" s="177" t="s">
        <v>17</v>
      </c>
      <c r="P3" s="177"/>
      <c r="Q3" s="177"/>
      <c r="R3" s="177"/>
      <c r="S3" s="171" t="s">
        <v>18</v>
      </c>
      <c r="T3" s="171"/>
      <c r="U3" s="169" t="s">
        <v>19</v>
      </c>
      <c r="V3" s="169"/>
      <c r="W3" s="169"/>
      <c r="X3" s="169"/>
      <c r="Y3" s="196" t="s">
        <v>20</v>
      </c>
      <c r="Z3" s="196"/>
      <c r="AA3" s="174" t="s">
        <v>21</v>
      </c>
      <c r="AB3" s="194" t="s">
        <v>22</v>
      </c>
      <c r="AC3" s="191" t="s">
        <v>23</v>
      </c>
      <c r="AD3" s="196" t="s">
        <v>20</v>
      </c>
      <c r="AE3" s="196"/>
      <c r="AF3" s="169" t="s">
        <v>24</v>
      </c>
      <c r="AG3" s="188"/>
      <c r="AH3" s="42"/>
      <c r="AI3" s="42"/>
    </row>
    <row r="4" spans="1:35" ht="80.25" customHeight="1" x14ac:dyDescent="0.25">
      <c r="A4" s="176"/>
      <c r="B4" s="184"/>
      <c r="C4" s="174"/>
      <c r="D4" s="187"/>
      <c r="E4" s="174"/>
      <c r="F4" s="188"/>
      <c r="G4" s="188"/>
      <c r="H4" s="176"/>
      <c r="I4" s="162"/>
      <c r="J4" s="162"/>
      <c r="K4" s="180"/>
      <c r="L4" s="181"/>
      <c r="M4" s="180"/>
      <c r="N4" s="181"/>
      <c r="O4" s="171" t="s">
        <v>25</v>
      </c>
      <c r="P4" s="168" t="s">
        <v>22</v>
      </c>
      <c r="Q4" s="170" t="s">
        <v>26</v>
      </c>
      <c r="R4" s="170"/>
      <c r="S4" s="171"/>
      <c r="T4" s="171"/>
      <c r="U4" s="169"/>
      <c r="V4" s="169"/>
      <c r="W4" s="169"/>
      <c r="X4" s="169"/>
      <c r="Y4" s="196"/>
      <c r="Z4" s="196"/>
      <c r="AA4" s="174"/>
      <c r="AB4" s="194"/>
      <c r="AC4" s="192"/>
      <c r="AD4" s="195" t="s">
        <v>27</v>
      </c>
      <c r="AE4" s="174" t="s">
        <v>13</v>
      </c>
      <c r="AF4" s="188"/>
      <c r="AG4" s="188"/>
      <c r="AH4" s="42"/>
      <c r="AI4" s="42"/>
    </row>
    <row r="5" spans="1:35" ht="14.45" customHeight="1" x14ac:dyDescent="0.25">
      <c r="A5" s="176"/>
      <c r="B5" s="184"/>
      <c r="C5" s="174"/>
      <c r="D5" s="187"/>
      <c r="E5" s="174"/>
      <c r="F5" s="188" t="s">
        <v>25</v>
      </c>
      <c r="G5" s="168" t="s">
        <v>22</v>
      </c>
      <c r="H5" s="176"/>
      <c r="I5" s="162"/>
      <c r="J5" s="162"/>
      <c r="K5" s="198" t="s">
        <v>25</v>
      </c>
      <c r="L5" s="200" t="s">
        <v>22</v>
      </c>
      <c r="M5" s="198" t="s">
        <v>25</v>
      </c>
      <c r="N5" s="200" t="s">
        <v>22</v>
      </c>
      <c r="O5" s="171"/>
      <c r="P5" s="168"/>
      <c r="Q5" s="171" t="s">
        <v>25</v>
      </c>
      <c r="R5" s="173" t="s">
        <v>28</v>
      </c>
      <c r="S5" s="171" t="s">
        <v>25</v>
      </c>
      <c r="T5" s="168" t="s">
        <v>22</v>
      </c>
      <c r="U5" s="171" t="s">
        <v>25</v>
      </c>
      <c r="V5" s="168" t="s">
        <v>22</v>
      </c>
      <c r="W5" s="171" t="s">
        <v>25</v>
      </c>
      <c r="X5" s="168" t="s">
        <v>22</v>
      </c>
      <c r="Y5" s="171" t="s">
        <v>25</v>
      </c>
      <c r="Z5" s="168" t="s">
        <v>22</v>
      </c>
      <c r="AA5" s="174"/>
      <c r="AB5" s="194"/>
      <c r="AC5" s="192"/>
      <c r="AD5" s="195"/>
      <c r="AE5" s="174"/>
      <c r="AF5" s="171" t="s">
        <v>25</v>
      </c>
      <c r="AG5" s="168" t="s">
        <v>22</v>
      </c>
      <c r="AH5" s="42"/>
      <c r="AI5" s="42"/>
    </row>
    <row r="6" spans="1:35" ht="54" customHeight="1" x14ac:dyDescent="0.25">
      <c r="A6" s="176"/>
      <c r="B6" s="185"/>
      <c r="C6" s="174"/>
      <c r="D6" s="187"/>
      <c r="E6" s="174"/>
      <c r="F6" s="188"/>
      <c r="G6" s="168"/>
      <c r="H6" s="176"/>
      <c r="I6" s="162"/>
      <c r="J6" s="162"/>
      <c r="K6" s="199"/>
      <c r="L6" s="201"/>
      <c r="M6" s="199"/>
      <c r="N6" s="201"/>
      <c r="O6" s="171"/>
      <c r="P6" s="168"/>
      <c r="Q6" s="172"/>
      <c r="R6" s="174"/>
      <c r="S6" s="172"/>
      <c r="T6" s="168"/>
      <c r="U6" s="172"/>
      <c r="V6" s="168"/>
      <c r="W6" s="172"/>
      <c r="X6" s="168"/>
      <c r="Y6" s="172"/>
      <c r="Z6" s="168"/>
      <c r="AA6" s="174"/>
      <c r="AB6" s="194"/>
      <c r="AC6" s="193"/>
      <c r="AD6" s="195"/>
      <c r="AE6" s="174"/>
      <c r="AF6" s="172"/>
      <c r="AG6" s="168"/>
      <c r="AH6" s="42"/>
      <c r="AI6" s="42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2">
        <v>1</v>
      </c>
      <c r="B8" s="13" t="s">
        <v>141</v>
      </c>
      <c r="C8" s="66">
        <f>'Рук. и спец.'!C90</f>
        <v>8806.4</v>
      </c>
      <c r="D8" s="66">
        <f>'Рук. и спец.'!D90</f>
        <v>7887.94</v>
      </c>
      <c r="E8" s="86">
        <f>'Рук. и спец.'!E90</f>
        <v>89.570539607558146</v>
      </c>
      <c r="F8" s="66">
        <f>'Рук. и спец.'!F90</f>
        <v>3334</v>
      </c>
      <c r="G8" s="86">
        <f>'Рук. и спец.'!G90</f>
        <v>42.267055783892879</v>
      </c>
      <c r="H8" s="66">
        <f>'Рук. и спец.'!H90</f>
        <v>6491</v>
      </c>
      <c r="I8" s="86">
        <f>'Рук. и спец.'!I90</f>
        <v>82.290179692036205</v>
      </c>
      <c r="J8" s="86">
        <f>'Рук. и спец.'!J90</f>
        <v>73.707757994186053</v>
      </c>
      <c r="K8" s="66">
        <f>'Рук. и спец.'!K90</f>
        <v>4034</v>
      </c>
      <c r="L8" s="86">
        <f>'Рук. и спец.'!L90</f>
        <v>51.141362637139743</v>
      </c>
      <c r="M8" s="66">
        <f>'Рук. и спец.'!M90</f>
        <v>2457</v>
      </c>
      <c r="N8" s="86">
        <f>'Рук. и спец.'!N90</f>
        <v>31.148817054896465</v>
      </c>
      <c r="O8" s="66">
        <f>'Рук. и спец.'!O90</f>
        <v>1396.94</v>
      </c>
      <c r="P8" s="86">
        <f>'Рук. и спец.'!P90</f>
        <v>17.709820307963806</v>
      </c>
      <c r="Q8" s="66">
        <f>'Рук. и спец.'!Q90</f>
        <v>64</v>
      </c>
      <c r="R8" s="86">
        <f>'Рук. и спец.'!R90</f>
        <v>4.5814422953025895</v>
      </c>
      <c r="S8" s="66">
        <f>'Рук. и спец.'!S90</f>
        <v>590</v>
      </c>
      <c r="T8" s="86">
        <f>'Рук. и спец.'!T90</f>
        <v>7.4797729191652076</v>
      </c>
      <c r="U8" s="66">
        <f>'Рук. и спец.'!U90</f>
        <v>1094</v>
      </c>
      <c r="V8" s="86">
        <f>'Рук. и спец.'!V90</f>
        <v>13.869273853502943</v>
      </c>
      <c r="W8" s="66">
        <f>'Рук. и спец.'!W90</f>
        <v>143</v>
      </c>
      <c r="X8" s="86">
        <f>'Рук. и спец.'!X90</f>
        <v>1.8128941143061432</v>
      </c>
      <c r="Y8" s="66">
        <f>'Рук. и спец.'!Y90</f>
        <v>1131</v>
      </c>
      <c r="Z8" s="86">
        <f>'Рук. и спец.'!Z90</f>
        <v>14.338344358603134</v>
      </c>
      <c r="AA8" s="66">
        <f>'Рук. и спец.'!AA90</f>
        <v>66</v>
      </c>
      <c r="AB8" s="86">
        <f>'Рук. и спец.'!AB90</f>
        <v>0.83672036044898923</v>
      </c>
      <c r="AC8" s="86">
        <f>'Рук. и спец.'!AC90</f>
        <v>5.8355437665782492</v>
      </c>
      <c r="AD8" s="66">
        <f>'Рук. и спец.'!AD90</f>
        <v>767</v>
      </c>
      <c r="AE8" s="86">
        <f>'Рук. и спец.'!AE90</f>
        <v>9.7237047949147701</v>
      </c>
      <c r="AF8" s="66">
        <f>'Рук. и спец.'!AF90</f>
        <v>22</v>
      </c>
      <c r="AG8" s="86">
        <f>'Рук. и спец.'!AG90</f>
        <v>0.27890678681632974</v>
      </c>
    </row>
    <row r="9" spans="1:35" ht="28.5" x14ac:dyDescent="0.25">
      <c r="A9" s="12">
        <v>2</v>
      </c>
      <c r="B9" s="13" t="s">
        <v>135</v>
      </c>
      <c r="C9" s="11">
        <f>Руководители!C90</f>
        <v>1880</v>
      </c>
      <c r="D9" s="11">
        <f>Руководители!D90</f>
        <v>1808</v>
      </c>
      <c r="E9" s="87">
        <f>Руководители!E90</f>
        <v>96.170212765957444</v>
      </c>
      <c r="F9" s="11">
        <f>Руководители!F90</f>
        <v>338</v>
      </c>
      <c r="G9" s="87">
        <f>Руководители!G90</f>
        <v>18.694690265486727</v>
      </c>
      <c r="H9" s="11">
        <f>Руководители!H90</f>
        <v>1416</v>
      </c>
      <c r="I9" s="87">
        <f>Руководители!I90</f>
        <v>78.318584070796462</v>
      </c>
      <c r="J9" s="87">
        <f>Руководители!J90</f>
        <v>75.319148936170208</v>
      </c>
      <c r="K9" s="11">
        <f>Руководители!K90</f>
        <v>882</v>
      </c>
      <c r="L9" s="87">
        <f>Руководители!L90</f>
        <v>48.783185840707965</v>
      </c>
      <c r="M9" s="11">
        <f>Руководители!M90</f>
        <v>534</v>
      </c>
      <c r="N9" s="87">
        <f>Руководители!N90</f>
        <v>29.535398230088493</v>
      </c>
      <c r="O9" s="11">
        <f>Руководители!O90</f>
        <v>392</v>
      </c>
      <c r="P9" s="87">
        <f>Руководители!P90</f>
        <v>21.681415929203538</v>
      </c>
      <c r="Q9" s="11">
        <f>Руководители!Q90</f>
        <v>8</v>
      </c>
      <c r="R9" s="87">
        <f>Руководители!R90</f>
        <v>2.0408163265306123</v>
      </c>
      <c r="S9" s="11">
        <f>Руководители!S90</f>
        <v>60</v>
      </c>
      <c r="T9" s="87">
        <f>Руководители!T90</f>
        <v>3.3185840707964607</v>
      </c>
      <c r="U9" s="11">
        <f>Руководители!U90</f>
        <v>308</v>
      </c>
      <c r="V9" s="87">
        <f>Руководители!V90</f>
        <v>17.035398230088493</v>
      </c>
      <c r="W9" s="11">
        <f>Руководители!W90</f>
        <v>12</v>
      </c>
      <c r="X9" s="87">
        <f>Руководители!X90</f>
        <v>0.66371681415929207</v>
      </c>
      <c r="Y9" s="11">
        <f>Руководители!Y90</f>
        <v>112</v>
      </c>
      <c r="Z9" s="87">
        <f>Руководители!Z90</f>
        <v>6.1946902654867255</v>
      </c>
      <c r="AA9" s="11">
        <f>Руководители!AA90</f>
        <v>0</v>
      </c>
      <c r="AB9" s="87">
        <f>Руководители!AB90</f>
        <v>0</v>
      </c>
      <c r="AC9" s="87">
        <f>Руководители!AC90</f>
        <v>0</v>
      </c>
      <c r="AD9" s="11">
        <f>Руководители!AD90</f>
        <v>75</v>
      </c>
      <c r="AE9" s="87">
        <f>Руководители!AE90</f>
        <v>4.1482300884955752</v>
      </c>
      <c r="AF9" s="11">
        <f>Руководители!AF90</f>
        <v>0</v>
      </c>
      <c r="AG9" s="87">
        <f>Руководители!AG90</f>
        <v>0</v>
      </c>
    </row>
    <row r="10" spans="1:35" ht="28.5" x14ac:dyDescent="0.25">
      <c r="A10" s="12">
        <v>3</v>
      </c>
      <c r="B10" s="14" t="s">
        <v>136</v>
      </c>
      <c r="C10" s="11">
        <f>'Зам. рук.'!C90</f>
        <v>120.5</v>
      </c>
      <c r="D10" s="11">
        <f>'Зам. рук.'!D90</f>
        <v>110</v>
      </c>
      <c r="E10" s="87">
        <f>'Зам. рук.'!E92</f>
        <v>85</v>
      </c>
      <c r="F10" s="11">
        <f>'Зам. рук.'!F90</f>
        <v>22</v>
      </c>
      <c r="G10" s="87">
        <f>'Зам. рук.'!G92</f>
        <v>5.8823529411764701</v>
      </c>
      <c r="H10" s="11">
        <f>'Зам. рук.'!H90</f>
        <v>98</v>
      </c>
      <c r="I10" s="87">
        <f>'Зам. рук.'!I92</f>
        <v>100</v>
      </c>
      <c r="J10" s="87">
        <f>'Зам. рук.'!J92</f>
        <v>85</v>
      </c>
      <c r="K10" s="11">
        <f>'Зам. рук.'!K90</f>
        <v>80</v>
      </c>
      <c r="L10" s="87">
        <f>'Зам. рук.'!L92</f>
        <v>76.470588235294116</v>
      </c>
      <c r="M10" s="11">
        <f>'Зам. рук.'!M90</f>
        <v>18</v>
      </c>
      <c r="N10" s="87">
        <f>'Зам. рук.'!N92</f>
        <v>23.52941176470588</v>
      </c>
      <c r="O10" s="11">
        <f>'Зам. рук.'!O90</f>
        <v>12</v>
      </c>
      <c r="P10" s="87">
        <f>'Зам. рук.'!P92</f>
        <v>0</v>
      </c>
      <c r="Q10" s="11">
        <f>'Зам. рук.'!Q90</f>
        <v>0</v>
      </c>
      <c r="R10" s="87">
        <f>'Зам. рук.'!R92</f>
        <v>0</v>
      </c>
      <c r="S10" s="11">
        <f>'Зам. рук.'!S90</f>
        <v>4</v>
      </c>
      <c r="T10" s="87">
        <f>'Зам. рук.'!T92</f>
        <v>0</v>
      </c>
      <c r="U10" s="11">
        <f>'Зам. рук.'!U90</f>
        <v>25</v>
      </c>
      <c r="V10" s="87">
        <f>'Зам. рук.'!V92</f>
        <v>23.52941176470588</v>
      </c>
      <c r="W10" s="11">
        <f>'Зам. рук.'!W90</f>
        <v>1</v>
      </c>
      <c r="X10" s="87">
        <f>'Зам. рук.'!X92</f>
        <v>5.8823529411764701</v>
      </c>
      <c r="Y10" s="11">
        <f>'Зам. рук.'!Y90</f>
        <v>12</v>
      </c>
      <c r="Z10" s="87">
        <f>'Зам. рук.'!Z92</f>
        <v>17.647058823529413</v>
      </c>
      <c r="AA10" s="11">
        <f>'Зам. рук.'!AA90</f>
        <v>0</v>
      </c>
      <c r="AB10" s="87">
        <f>'Зам. рук.'!AB92</f>
        <v>0</v>
      </c>
      <c r="AC10" s="87">
        <f>'Зам. рук.'!AC92</f>
        <v>0</v>
      </c>
      <c r="AD10" s="11">
        <f>'Зам. рук.'!AD90</f>
        <v>10</v>
      </c>
      <c r="AE10" s="87">
        <f>'Зам. рук.'!AE92</f>
        <v>5.8823529411764701</v>
      </c>
      <c r="AF10" s="11">
        <f>'Зам. рук.'!AF90</f>
        <v>0</v>
      </c>
      <c r="AG10" s="87">
        <f>'Зам. рук.'!AG92</f>
        <v>0</v>
      </c>
    </row>
    <row r="11" spans="1:35" x14ac:dyDescent="0.25">
      <c r="A11" s="12">
        <v>4</v>
      </c>
      <c r="B11" s="13" t="s">
        <v>142</v>
      </c>
      <c r="C11" s="67">
        <f>Гл.спец!C90</f>
        <v>1418.44</v>
      </c>
      <c r="D11" s="67">
        <f>Гл.спец!D90</f>
        <v>1264.44</v>
      </c>
      <c r="E11" s="87">
        <f>Гл.спец!E90</f>
        <v>89.143002171399559</v>
      </c>
      <c r="F11" s="67">
        <f>Гл.спец!F90</f>
        <v>614</v>
      </c>
      <c r="G11" s="87">
        <f>Гл.спец!G90</f>
        <v>48.559045901743062</v>
      </c>
      <c r="H11" s="67">
        <f>Гл.спец!H90</f>
        <v>1143</v>
      </c>
      <c r="I11" s="87">
        <f>Гл.спец!I90</f>
        <v>90.395748315459798</v>
      </c>
      <c r="J11" s="87">
        <f>Гл.спец!J90</f>
        <v>80.581483883703214</v>
      </c>
      <c r="K11" s="67">
        <f>Гл.спец!K90</f>
        <v>863</v>
      </c>
      <c r="L11" s="87">
        <f>Гл.спец!L90</f>
        <v>68.251558001961342</v>
      </c>
      <c r="M11" s="67">
        <f>Гл.спец!M90</f>
        <v>280</v>
      </c>
      <c r="N11" s="87">
        <f>Гл.спец!N90</f>
        <v>22.144190313498466</v>
      </c>
      <c r="O11" s="67">
        <f>Гл.спец!O90</f>
        <v>121.44</v>
      </c>
      <c r="P11" s="87">
        <f>Гл.спец!P90</f>
        <v>9.6042516845401913</v>
      </c>
      <c r="Q11" s="67">
        <f>Гл.спец!Q90</f>
        <v>9</v>
      </c>
      <c r="R11" s="87">
        <f>Гл.спец!R90</f>
        <v>7.4110671936758896</v>
      </c>
      <c r="S11" s="67">
        <f>Гл.спец!S90</f>
        <v>81</v>
      </c>
      <c r="T11" s="87">
        <f>Гл.спец!T90</f>
        <v>6.405997912119199</v>
      </c>
      <c r="U11" s="67">
        <f>Гл.спец!U90</f>
        <v>175</v>
      </c>
      <c r="V11" s="87">
        <f>Гл.спец!V90</f>
        <v>13.840118945936542</v>
      </c>
      <c r="W11" s="67">
        <f>Гл.спец!W90</f>
        <v>30</v>
      </c>
      <c r="X11" s="87">
        <f>Гл.спец!X90</f>
        <v>2.3725918193034068</v>
      </c>
      <c r="Y11" s="67">
        <f>Гл.спец!Y90</f>
        <v>131</v>
      </c>
      <c r="Z11" s="87">
        <f>Гл.спец!Z90</f>
        <v>10.36031761095821</v>
      </c>
      <c r="AA11" s="67">
        <f>Гл.спец!AA90</f>
        <v>2</v>
      </c>
      <c r="AB11" s="87">
        <f>Гл.спец!AB90</f>
        <v>0.15817278795356046</v>
      </c>
      <c r="AC11" s="87">
        <f>Гл.спец!AC90</f>
        <v>1.5267175572519083</v>
      </c>
      <c r="AD11" s="67">
        <f>Гл.спец!AD90</f>
        <v>108</v>
      </c>
      <c r="AE11" s="87">
        <f>Гл.спец!AE90</f>
        <v>8.5413305494922653</v>
      </c>
      <c r="AF11" s="67">
        <f>Гл.спец!AF90</f>
        <v>5</v>
      </c>
      <c r="AG11" s="87">
        <f>Гл.спец!AG90</f>
        <v>0.39543196988390111</v>
      </c>
    </row>
    <row r="12" spans="1:35" x14ac:dyDescent="0.25">
      <c r="A12" s="15">
        <v>5</v>
      </c>
      <c r="B12" s="16" t="s">
        <v>137</v>
      </c>
      <c r="C12" s="11">
        <f>Гл.агрон.!C90</f>
        <v>180.3</v>
      </c>
      <c r="D12" s="11">
        <f>Гл.агрон.!D90</f>
        <v>150.30000000000001</v>
      </c>
      <c r="E12" s="87">
        <f>Гл.агрон.!E92</f>
        <v>86.206896551724128</v>
      </c>
      <c r="F12" s="11">
        <f>Гл.агрон.!F90</f>
        <v>30</v>
      </c>
      <c r="G12" s="87">
        <f>Гл.агрон.!G92</f>
        <v>52</v>
      </c>
      <c r="H12" s="11">
        <f>Гл.агрон.!H90</f>
        <v>142</v>
      </c>
      <c r="I12" s="87">
        <f>Гл.агрон.!I92</f>
        <v>100</v>
      </c>
      <c r="J12" s="87">
        <f>Гл.агрон.!J92</f>
        <v>86.206896551724128</v>
      </c>
      <c r="K12" s="11">
        <f>Гл.агрон.!K90</f>
        <v>117</v>
      </c>
      <c r="L12" s="87">
        <f>Гл.агрон.!L92</f>
        <v>96</v>
      </c>
      <c r="M12" s="11">
        <f>Гл.агрон.!M90</f>
        <v>25</v>
      </c>
      <c r="N12" s="87">
        <f>Гл.агрон.!N92</f>
        <v>4</v>
      </c>
      <c r="O12" s="11">
        <f>Гл.агрон.!O90</f>
        <v>8.3000000000000007</v>
      </c>
      <c r="P12" s="87">
        <f>Гл.агрон.!P92</f>
        <v>0</v>
      </c>
      <c r="Q12" s="11">
        <f>Гл.агрон.!Q90</f>
        <v>0</v>
      </c>
      <c r="R12" s="87">
        <f>Гл.агрон.!R92</f>
        <v>0</v>
      </c>
      <c r="S12" s="11">
        <f>Гл.агрон.!S90</f>
        <v>13</v>
      </c>
      <c r="T12" s="87">
        <f>Гл.агрон.!T92</f>
        <v>8</v>
      </c>
      <c r="U12" s="11">
        <f>Гл.агрон.!U90</f>
        <v>23</v>
      </c>
      <c r="V12" s="87">
        <f>Гл.агрон.!V92</f>
        <v>20</v>
      </c>
      <c r="W12" s="11">
        <f>Гл.агрон.!W90</f>
        <v>0</v>
      </c>
      <c r="X12" s="87">
        <f>Гл.агрон.!X92</f>
        <v>0</v>
      </c>
      <c r="Y12" s="11">
        <f>Гл.агрон.!Y90</f>
        <v>11</v>
      </c>
      <c r="Z12" s="87">
        <f>Гл.агрон.!Z92</f>
        <v>12</v>
      </c>
      <c r="AA12" s="11">
        <f>Гл.агрон.!AA90</f>
        <v>0</v>
      </c>
      <c r="AB12" s="87">
        <f>Гл.агрон.!AB92</f>
        <v>0</v>
      </c>
      <c r="AC12" s="87">
        <f>Гл.агрон.!AC92</f>
        <v>0</v>
      </c>
      <c r="AD12" s="11">
        <f>Гл.агрон.!AD90</f>
        <v>17</v>
      </c>
      <c r="AE12" s="87">
        <f>Гл.агрон.!AE92</f>
        <v>16</v>
      </c>
      <c r="AF12" s="11">
        <f>Гл.агрон.!AF90</f>
        <v>0</v>
      </c>
      <c r="AG12" s="87">
        <f>Гл.агрон.!AG92</f>
        <v>0</v>
      </c>
    </row>
    <row r="13" spans="1:35" x14ac:dyDescent="0.25">
      <c r="A13" s="15">
        <v>6</v>
      </c>
      <c r="B13" s="16" t="s">
        <v>143</v>
      </c>
      <c r="C13" s="11">
        <f>'Гл. зоот.'!C90</f>
        <v>133</v>
      </c>
      <c r="D13" s="11">
        <f>'Гл. зоот.'!D90</f>
        <v>116</v>
      </c>
      <c r="E13" s="87">
        <f>'Гл. зоот.'!E92</f>
        <v>92.5</v>
      </c>
      <c r="F13" s="11">
        <f>'Гл. зоот.'!F90</f>
        <v>44</v>
      </c>
      <c r="G13" s="87">
        <f>'Гл. зоот.'!G92</f>
        <v>37.837837837837839</v>
      </c>
      <c r="H13" s="11">
        <f>'Гл. зоот.'!H90</f>
        <v>94</v>
      </c>
      <c r="I13" s="87">
        <f>'Гл. зоот.'!I92</f>
        <v>94.594594594594597</v>
      </c>
      <c r="J13" s="87">
        <f>'Гл. зоот.'!J92</f>
        <v>87.5</v>
      </c>
      <c r="K13" s="11">
        <f>'Гл. зоот.'!K90</f>
        <v>79</v>
      </c>
      <c r="L13" s="87">
        <f>'Гл. зоот.'!L92</f>
        <v>83.78378378378379</v>
      </c>
      <c r="M13" s="11">
        <f>'Гл. зоот.'!M90</f>
        <v>15</v>
      </c>
      <c r="N13" s="87">
        <f>'Гл. зоот.'!N92</f>
        <v>10.810810810810811</v>
      </c>
      <c r="O13" s="11">
        <f>'Гл. зоот.'!O90</f>
        <v>22</v>
      </c>
      <c r="P13" s="87">
        <f>'Гл. зоот.'!P92</f>
        <v>5.4054054054054053</v>
      </c>
      <c r="Q13" s="11">
        <f>'Гл. зоот.'!Q90</f>
        <v>4</v>
      </c>
      <c r="R13" s="87">
        <f>'Гл. зоот.'!R92</f>
        <v>50</v>
      </c>
      <c r="S13" s="11">
        <f>'Гл. зоот.'!S90</f>
        <v>14</v>
      </c>
      <c r="T13" s="87">
        <f>'Гл. зоот.'!T92</f>
        <v>18.918918918918919</v>
      </c>
      <c r="U13" s="11">
        <f>'Гл. зоот.'!U90</f>
        <v>23</v>
      </c>
      <c r="V13" s="87">
        <f>'Гл. зоот.'!V92</f>
        <v>24.324324324324326</v>
      </c>
      <c r="W13" s="11">
        <f>'Гл. зоот.'!W90</f>
        <v>4</v>
      </c>
      <c r="X13" s="87">
        <f>'Гл. зоот.'!X92</f>
        <v>10.810810810810811</v>
      </c>
      <c r="Y13" s="11">
        <f>'Гл. зоот.'!Y90</f>
        <v>14</v>
      </c>
      <c r="Z13" s="87">
        <f>'Гл. зоот.'!Z92</f>
        <v>24.324324324324326</v>
      </c>
      <c r="AA13" s="11">
        <f>'Гл. зоот.'!AA90</f>
        <v>1</v>
      </c>
      <c r="AB13" s="87">
        <f>'Гл. зоот.'!AB92</f>
        <v>2.7027027027027026</v>
      </c>
      <c r="AC13" s="87">
        <f>'Гл. зоот.'!AC92</f>
        <v>11.111111111111111</v>
      </c>
      <c r="AD13" s="11">
        <f>'Гл. зоот.'!AD90</f>
        <v>9</v>
      </c>
      <c r="AE13" s="87">
        <f>'Гл. зоот.'!AE92</f>
        <v>5.4054054054054053</v>
      </c>
      <c r="AF13" s="11">
        <f>'Гл. зоот.'!AF90</f>
        <v>0</v>
      </c>
      <c r="AG13" s="87">
        <f>'Гл. зоот.'!AG92</f>
        <v>0</v>
      </c>
    </row>
    <row r="14" spans="1:35" x14ac:dyDescent="0.25">
      <c r="A14" s="15">
        <v>7</v>
      </c>
      <c r="B14" s="16" t="s">
        <v>138</v>
      </c>
      <c r="C14" s="11">
        <f>Гл.ветвр.!C90</f>
        <v>90</v>
      </c>
      <c r="D14" s="11">
        <f>Гл.ветвр.!D90</f>
        <v>78</v>
      </c>
      <c r="E14" s="87">
        <f>Гл.ветвр.!E92</f>
        <v>85.714285714285708</v>
      </c>
      <c r="F14" s="11">
        <f>Гл.ветвр.!F90</f>
        <v>23</v>
      </c>
      <c r="G14" s="87">
        <f>Гл.ветвр.!G92</f>
        <v>50</v>
      </c>
      <c r="H14" s="11">
        <f>Гл.ветвр.!H90</f>
        <v>64</v>
      </c>
      <c r="I14" s="87">
        <f>Гл.ветвр.!I92</f>
        <v>100</v>
      </c>
      <c r="J14" s="87">
        <f>Гл.ветвр.!J92</f>
        <v>85.714285714285708</v>
      </c>
      <c r="K14" s="11">
        <f>Гл.ветвр.!K90</f>
        <v>47</v>
      </c>
      <c r="L14" s="87">
        <f>Гл.ветвр.!L92</f>
        <v>100</v>
      </c>
      <c r="M14" s="11">
        <f>Гл.ветвр.!M90</f>
        <v>17</v>
      </c>
      <c r="N14" s="87">
        <f>Гл.ветвр.!N92</f>
        <v>0</v>
      </c>
      <c r="O14" s="11">
        <f>Гл.ветвр.!O90</f>
        <v>14</v>
      </c>
      <c r="P14" s="87">
        <f>Гл.ветвр.!P92</f>
        <v>0</v>
      </c>
      <c r="Q14" s="11">
        <f>Гл.ветвр.!Q90</f>
        <v>1</v>
      </c>
      <c r="R14" s="87">
        <f>Гл.ветвр.!R92</f>
        <v>0</v>
      </c>
      <c r="S14" s="11">
        <f>Гл.ветвр.!S90</f>
        <v>8</v>
      </c>
      <c r="T14" s="87">
        <f>Гл.ветвр.!T92</f>
        <v>16.666666666666664</v>
      </c>
      <c r="U14" s="11">
        <f>Гл.ветвр.!U90</f>
        <v>7</v>
      </c>
      <c r="V14" s="87">
        <f>Гл.ветвр.!V92</f>
        <v>33.333333333333329</v>
      </c>
      <c r="W14" s="11">
        <f>Гл.ветвр.!W90</f>
        <v>2</v>
      </c>
      <c r="X14" s="87">
        <f>Гл.ветвр.!X92</f>
        <v>33.333333333333329</v>
      </c>
      <c r="Y14" s="11">
        <f>Гл.ветвр.!Y90</f>
        <v>15</v>
      </c>
      <c r="Z14" s="87">
        <f>Гл.ветвр.!Z92</f>
        <v>83.333333333333343</v>
      </c>
      <c r="AA14" s="11">
        <f>Гл.ветвр.!AA90</f>
        <v>0</v>
      </c>
      <c r="AB14" s="87">
        <f>Гл.ветвр.!AB92</f>
        <v>0</v>
      </c>
      <c r="AC14" s="87">
        <f>Гл.ветвр.!AC92</f>
        <v>0</v>
      </c>
      <c r="AD14" s="11">
        <f>Гл.ветвр.!AD90</f>
        <v>11</v>
      </c>
      <c r="AE14" s="87">
        <f>Гл.ветвр.!AE92</f>
        <v>16.666666666666664</v>
      </c>
      <c r="AF14" s="11">
        <f>Гл.ветвр.!AF90</f>
        <v>0</v>
      </c>
      <c r="AG14" s="87">
        <f>Гл.ветвр.!AG92</f>
        <v>0</v>
      </c>
    </row>
    <row r="15" spans="1:35" ht="60" x14ac:dyDescent="0.25">
      <c r="A15" s="15">
        <v>8</v>
      </c>
      <c r="B15" s="16" t="s">
        <v>144</v>
      </c>
      <c r="C15" s="11">
        <f>'Гл. инж.'!C90</f>
        <v>253</v>
      </c>
      <c r="D15" s="11">
        <f>'Гл. инж.'!D90</f>
        <v>232</v>
      </c>
      <c r="E15" s="87">
        <f>'Гл. инж.'!E92</f>
        <v>100</v>
      </c>
      <c r="F15" s="11">
        <f>'Гл. инж.'!F90</f>
        <v>28</v>
      </c>
      <c r="G15" s="87">
        <f>'Гл. инж.'!G92</f>
        <v>11.76470588235294</v>
      </c>
      <c r="H15" s="11">
        <f>'Гл. инж.'!H90</f>
        <v>219</v>
      </c>
      <c r="I15" s="87">
        <f>'Гл. инж.'!I92</f>
        <v>94.117647058823522</v>
      </c>
      <c r="J15" s="87">
        <f>'Гл. инж.'!J92</f>
        <v>94.117647058823522</v>
      </c>
      <c r="K15" s="11">
        <f>'Гл. инж.'!K90</f>
        <v>159</v>
      </c>
      <c r="L15" s="87">
        <f>'Гл. инж.'!L92</f>
        <v>88.235294117647058</v>
      </c>
      <c r="M15" s="11">
        <f>'Гл. инж.'!M90</f>
        <v>60</v>
      </c>
      <c r="N15" s="87">
        <f>'Гл. инж.'!N92</f>
        <v>5.8823529411764701</v>
      </c>
      <c r="O15" s="11">
        <f>'Гл. инж.'!O90</f>
        <v>13</v>
      </c>
      <c r="P15" s="87">
        <f>'Гл. инж.'!P92</f>
        <v>5.8823529411764701</v>
      </c>
      <c r="Q15" s="11">
        <f>'Гл. инж.'!Q90</f>
        <v>1</v>
      </c>
      <c r="R15" s="87">
        <f>'Гл. инж.'!R92</f>
        <v>0</v>
      </c>
      <c r="S15" s="11">
        <f>'Гл. инж.'!S90</f>
        <v>10</v>
      </c>
      <c r="T15" s="87">
        <f>'Гл. инж.'!T92</f>
        <v>5.8823529411764701</v>
      </c>
      <c r="U15" s="11">
        <f>'Гл. инж.'!U90</f>
        <v>23</v>
      </c>
      <c r="V15" s="87">
        <f>'Гл. инж.'!V92</f>
        <v>5.8823529411764701</v>
      </c>
      <c r="W15" s="11">
        <f>'Гл. инж.'!W90</f>
        <v>7</v>
      </c>
      <c r="X15" s="87">
        <f>'Гл. инж.'!X92</f>
        <v>0</v>
      </c>
      <c r="Y15" s="11">
        <f>'Гл. инж.'!Y90</f>
        <v>33</v>
      </c>
      <c r="Z15" s="87">
        <f>'Гл. инж.'!Z92</f>
        <v>5.8823529411764701</v>
      </c>
      <c r="AA15" s="11">
        <f>'Гл. инж.'!AA90</f>
        <v>1</v>
      </c>
      <c r="AB15" s="87">
        <f>'Гл. инж.'!AB92</f>
        <v>0</v>
      </c>
      <c r="AC15" s="87">
        <f>'Гл. инж.'!AC92</f>
        <v>0</v>
      </c>
      <c r="AD15" s="11">
        <f>'Гл. инж.'!AD90</f>
        <v>27</v>
      </c>
      <c r="AE15" s="87">
        <f>'Гл. инж.'!AE92</f>
        <v>0</v>
      </c>
      <c r="AF15" s="11">
        <f>'Гл. инж.'!AF90</f>
        <v>0</v>
      </c>
      <c r="AG15" s="87">
        <f>'Гл. инж.'!AG92</f>
        <v>0</v>
      </c>
    </row>
    <row r="16" spans="1:35" x14ac:dyDescent="0.25">
      <c r="A16" s="15">
        <v>9</v>
      </c>
      <c r="B16" s="16" t="s">
        <v>145</v>
      </c>
      <c r="C16" s="11">
        <f>'Гл. энерг.'!C90</f>
        <v>62</v>
      </c>
      <c r="D16" s="11">
        <f>'Гл. энерг.'!D90</f>
        <v>56</v>
      </c>
      <c r="E16" s="87">
        <f>'Гл. энерг.'!E92</f>
        <v>66.666666666666657</v>
      </c>
      <c r="F16" s="11">
        <f>'Гл. энерг.'!F90</f>
        <v>0</v>
      </c>
      <c r="G16" s="87">
        <f>'Гл. энерг.'!G92</f>
        <v>0</v>
      </c>
      <c r="H16" s="11">
        <f>'Гл. энерг.'!H90</f>
        <v>52</v>
      </c>
      <c r="I16" s="87">
        <f>'Гл. энерг.'!I92</f>
        <v>100</v>
      </c>
      <c r="J16" s="87">
        <f>'Гл. энерг.'!J92</f>
        <v>66.666666666666657</v>
      </c>
      <c r="K16" s="11">
        <f>'Гл. энерг.'!K90</f>
        <v>31</v>
      </c>
      <c r="L16" s="87">
        <f>'Гл. энерг.'!L92</f>
        <v>0</v>
      </c>
      <c r="M16" s="11">
        <f>'Гл. энерг.'!M90</f>
        <v>21</v>
      </c>
      <c r="N16" s="87">
        <f>'Гл. энерг.'!N92</f>
        <v>100</v>
      </c>
      <c r="O16" s="11">
        <f>'Гл. энерг.'!O90</f>
        <v>4</v>
      </c>
      <c r="P16" s="87">
        <f>'Гл. энерг.'!P92</f>
        <v>0</v>
      </c>
      <c r="Q16" s="11">
        <f>'Гл. энерг.'!Q90</f>
        <v>1</v>
      </c>
      <c r="R16" s="87">
        <f>'Гл. энерг.'!R92</f>
        <v>0</v>
      </c>
      <c r="S16" s="11">
        <f>'Гл. энерг.'!S90</f>
        <v>2</v>
      </c>
      <c r="T16" s="87">
        <f>'Гл. энерг.'!T92</f>
        <v>0</v>
      </c>
      <c r="U16" s="11">
        <f>'Гл. энерг.'!U90</f>
        <v>4</v>
      </c>
      <c r="V16" s="87">
        <f>'Гл. энерг.'!V92</f>
        <v>0</v>
      </c>
      <c r="W16" s="11">
        <f>'Гл. энерг.'!W90</f>
        <v>2</v>
      </c>
      <c r="X16" s="87">
        <f>'Гл. энерг.'!X92</f>
        <v>0</v>
      </c>
      <c r="Y16" s="11">
        <f>'Гл. энерг.'!Y90</f>
        <v>9</v>
      </c>
      <c r="Z16" s="87">
        <f>'Гл. энерг.'!Z92</f>
        <v>25</v>
      </c>
      <c r="AA16" s="11">
        <f>'Гл. энерг.'!AA90</f>
        <v>0</v>
      </c>
      <c r="AB16" s="87">
        <f>'Гл. энерг.'!AB92</f>
        <v>0</v>
      </c>
      <c r="AC16" s="87">
        <f>'Гл. энерг.'!AC92</f>
        <v>0</v>
      </c>
      <c r="AD16" s="11">
        <f>'Гл. энерг.'!AD90</f>
        <v>7</v>
      </c>
      <c r="AE16" s="87">
        <f>'Гл. энерг.'!AE92</f>
        <v>0</v>
      </c>
      <c r="AF16" s="11">
        <f>'Гл. энерг.'!AF90</f>
        <v>0</v>
      </c>
      <c r="AG16" s="87">
        <f>'Гл. энерг.'!AG92</f>
        <v>0</v>
      </c>
    </row>
    <row r="17" spans="1:33" x14ac:dyDescent="0.25">
      <c r="A17" s="15">
        <v>10</v>
      </c>
      <c r="B17" s="16" t="s">
        <v>146</v>
      </c>
      <c r="C17" s="11">
        <f>Гл.мелиор!C90</f>
        <v>2</v>
      </c>
      <c r="D17" s="11">
        <f>Гл.мелиор!D90</f>
        <v>2</v>
      </c>
      <c r="E17" s="87">
        <f>Гл.мелиор!E92</f>
        <v>100</v>
      </c>
      <c r="F17" s="11">
        <f>Гл.мелиор!F90</f>
        <v>0</v>
      </c>
      <c r="G17" s="87">
        <f>Гл.мелиор!G92</f>
        <v>0</v>
      </c>
      <c r="H17" s="11">
        <f>Гл.мелиор!H90</f>
        <v>2</v>
      </c>
      <c r="I17" s="87">
        <f>Гл.мелиор!I92</f>
        <v>100</v>
      </c>
      <c r="J17" s="87">
        <f>Гл.мелиор!J92</f>
        <v>100</v>
      </c>
      <c r="K17" s="11">
        <f>Гл.мелиор!K90</f>
        <v>1</v>
      </c>
      <c r="L17" s="87">
        <f>Гл.мелиор!L92</f>
        <v>100</v>
      </c>
      <c r="M17" s="11">
        <f>Гл.мелиор!M90</f>
        <v>1</v>
      </c>
      <c r="N17" s="87">
        <f>Гл.мелиор!N92</f>
        <v>0</v>
      </c>
      <c r="O17" s="11">
        <f>Гл.мелиор!O90</f>
        <v>0</v>
      </c>
      <c r="P17" s="87">
        <f>Гл.мелиор!P92</f>
        <v>0</v>
      </c>
      <c r="Q17" s="11">
        <f>Гл.мелиор!Q90</f>
        <v>0</v>
      </c>
      <c r="R17" s="87">
        <f>Гл.мелиор!R92</f>
        <v>0</v>
      </c>
      <c r="S17" s="11">
        <f>Гл.мелиор!S90</f>
        <v>1</v>
      </c>
      <c r="T17" s="87">
        <f>Гл.мелиор!T92</f>
        <v>100</v>
      </c>
      <c r="U17" s="11">
        <f>Гл.мелиор!U90</f>
        <v>1</v>
      </c>
      <c r="V17" s="87">
        <f>Гл.мелиор!V92</f>
        <v>0</v>
      </c>
      <c r="W17" s="11">
        <f>Гл.мелиор!W90</f>
        <v>0</v>
      </c>
      <c r="X17" s="87">
        <f>Гл.мелиор!X92</f>
        <v>0</v>
      </c>
      <c r="Y17" s="11">
        <f>Гл.мелиор!Y90</f>
        <v>0</v>
      </c>
      <c r="Z17" s="87">
        <f>Гл.мелиор!Z92</f>
        <v>0</v>
      </c>
      <c r="AA17" s="11">
        <f>Гл.мелиор!AA90</f>
        <v>0</v>
      </c>
      <c r="AB17" s="87">
        <f>Гл.мелиор!AB92</f>
        <v>0</v>
      </c>
      <c r="AC17" s="87">
        <f>Гл.мелиор!AC92</f>
        <v>0</v>
      </c>
      <c r="AD17" s="11">
        <f>Гл.мелиор!AD90</f>
        <v>0</v>
      </c>
      <c r="AE17" s="87">
        <f>Гл.мелиор!AE92</f>
        <v>0</v>
      </c>
      <c r="AF17" s="11">
        <f>Гл.мелиор!AF90</f>
        <v>0</v>
      </c>
      <c r="AG17" s="87">
        <f>Гл.мелиор!AG92</f>
        <v>0</v>
      </c>
    </row>
    <row r="18" spans="1:33" ht="30" x14ac:dyDescent="0.25">
      <c r="A18" s="15">
        <v>11</v>
      </c>
      <c r="B18" s="16" t="s">
        <v>147</v>
      </c>
      <c r="C18" s="11">
        <f>'Гл. экон.'!C90</f>
        <v>107</v>
      </c>
      <c r="D18" s="11">
        <f>'Гл. экон.'!D90</f>
        <v>85</v>
      </c>
      <c r="E18" s="87">
        <f>'Гл. экон.'!E92</f>
        <v>93.75</v>
      </c>
      <c r="F18" s="11">
        <f>'Гл. экон.'!F90</f>
        <v>60</v>
      </c>
      <c r="G18" s="87">
        <f>'Гл. экон.'!G92</f>
        <v>80</v>
      </c>
      <c r="H18" s="11">
        <f>'Гл. экон.'!H90</f>
        <v>72</v>
      </c>
      <c r="I18" s="87">
        <f>'Гл. экон.'!I92</f>
        <v>100</v>
      </c>
      <c r="J18" s="87">
        <f>'Гл. экон.'!J92</f>
        <v>93.75</v>
      </c>
      <c r="K18" s="11">
        <f>'Гл. экон.'!K90</f>
        <v>66</v>
      </c>
      <c r="L18" s="87">
        <f>'Гл. экон.'!L92</f>
        <v>93.333333333333329</v>
      </c>
      <c r="M18" s="11">
        <f>'Гл. экон.'!M90</f>
        <v>6</v>
      </c>
      <c r="N18" s="87">
        <f>'Гл. экон.'!N92</f>
        <v>6.666666666666667</v>
      </c>
      <c r="O18" s="11">
        <f>'Гл. экон.'!O90</f>
        <v>13</v>
      </c>
      <c r="P18" s="87">
        <f>'Гл. экон.'!P92</f>
        <v>0</v>
      </c>
      <c r="Q18" s="11">
        <f>'Гл. экон.'!Q90</f>
        <v>0</v>
      </c>
      <c r="R18" s="87">
        <f>'Гл. экон.'!R92</f>
        <v>0</v>
      </c>
      <c r="S18" s="11">
        <f>'Гл. экон.'!S90</f>
        <v>4</v>
      </c>
      <c r="T18" s="87">
        <f>'Гл. экон.'!T92</f>
        <v>20</v>
      </c>
      <c r="U18" s="11">
        <f>'Гл. экон.'!U90</f>
        <v>10</v>
      </c>
      <c r="V18" s="87">
        <f>'Гл. экон.'!V92</f>
        <v>6.666666666666667</v>
      </c>
      <c r="W18" s="11">
        <f>'Гл. экон.'!W90</f>
        <v>3</v>
      </c>
      <c r="X18" s="87">
        <f>'Гл. экон.'!X92</f>
        <v>13.333333333333334</v>
      </c>
      <c r="Y18" s="11">
        <f>'Гл. экон.'!Y90</f>
        <v>8</v>
      </c>
      <c r="Z18" s="87">
        <f>'Гл. экон.'!Z92</f>
        <v>26.666666666666668</v>
      </c>
      <c r="AA18" s="11">
        <f>'Гл. экон.'!AA90</f>
        <v>0</v>
      </c>
      <c r="AB18" s="87">
        <f>'Гл. экон.'!AB92</f>
        <v>0</v>
      </c>
      <c r="AC18" s="87">
        <f>'Гл. экон.'!AC92</f>
        <v>0</v>
      </c>
      <c r="AD18" s="11">
        <f>'Гл. экон.'!AD90</f>
        <v>12</v>
      </c>
      <c r="AE18" s="87">
        <f>'Гл. экон.'!AE92</f>
        <v>6.666666666666667</v>
      </c>
      <c r="AF18" s="11">
        <f>'Гл. экон.'!AF90</f>
        <v>5</v>
      </c>
      <c r="AG18" s="87">
        <f>'Гл. экон.'!AG92</f>
        <v>0</v>
      </c>
    </row>
    <row r="19" spans="1:33" ht="45" x14ac:dyDescent="0.25">
      <c r="A19" s="15">
        <v>12</v>
      </c>
      <c r="B19" s="16" t="s">
        <v>148</v>
      </c>
      <c r="C19" s="11">
        <f>Гл.бухг.!C90</f>
        <v>471.14</v>
      </c>
      <c r="D19" s="11">
        <f>Гл.бухг.!D90</f>
        <v>436.14</v>
      </c>
      <c r="E19" s="87">
        <f>Гл.бухг.!E92</f>
        <v>99.029126213592235</v>
      </c>
      <c r="F19" s="11">
        <f>Гл.бухг.!F90</f>
        <v>373</v>
      </c>
      <c r="G19" s="87">
        <f>Гл.бухг.!G92</f>
        <v>81.372549019607845</v>
      </c>
      <c r="H19" s="11">
        <f>Гл.бухг.!H90</f>
        <v>401</v>
      </c>
      <c r="I19" s="87">
        <f>Гл.бухг.!I92</f>
        <v>98.039215686274503</v>
      </c>
      <c r="J19" s="87">
        <f>Гл.бухг.!J92</f>
        <v>97.087378640776706</v>
      </c>
      <c r="K19" s="11">
        <f>Гл.бухг.!K90</f>
        <v>294</v>
      </c>
      <c r="L19" s="87">
        <f>Гл.бухг.!L92</f>
        <v>66.666666666666657</v>
      </c>
      <c r="M19" s="11">
        <f>Гл.бухг.!M90</f>
        <v>107</v>
      </c>
      <c r="N19" s="87">
        <f>Гл.бухг.!N92</f>
        <v>31.372549019607842</v>
      </c>
      <c r="O19" s="11">
        <f>Гл.бухг.!O90</f>
        <v>35.14</v>
      </c>
      <c r="P19" s="87">
        <f>Гл.бухг.!P92</f>
        <v>1.9607843137254901</v>
      </c>
      <c r="Q19" s="11">
        <f>Гл.бухг.!Q90</f>
        <v>2</v>
      </c>
      <c r="R19" s="87">
        <f>Гл.бухг.!R92</f>
        <v>50</v>
      </c>
      <c r="S19" s="11">
        <f>Гл.бухг.!S90</f>
        <v>29</v>
      </c>
      <c r="T19" s="87">
        <f>Гл.бухг.!T92</f>
        <v>10.784313725490197</v>
      </c>
      <c r="U19" s="11">
        <f>Гл.бухг.!U90</f>
        <v>79</v>
      </c>
      <c r="V19" s="87">
        <f>Гл.бухг.!V92</f>
        <v>19.607843137254903</v>
      </c>
      <c r="W19" s="11">
        <f>Гл.бухг.!W90</f>
        <v>11</v>
      </c>
      <c r="X19" s="87">
        <f>Гл.бухг.!X92</f>
        <v>2.9411764705882351</v>
      </c>
      <c r="Y19" s="11">
        <f>Гл.бухг.!Y90</f>
        <v>27</v>
      </c>
      <c r="Z19" s="87">
        <f>Гл.бухг.!Z92</f>
        <v>5.8823529411764701</v>
      </c>
      <c r="AA19" s="11">
        <f>Гл.бухг.!AA90</f>
        <v>0</v>
      </c>
      <c r="AB19" s="87">
        <f>Гл.бухг.!AB92</f>
        <v>0</v>
      </c>
      <c r="AC19" s="87">
        <f>Гл.бухг.!AC92</f>
        <v>0</v>
      </c>
      <c r="AD19" s="11">
        <f>Гл.бухг.!AD90</f>
        <v>15</v>
      </c>
      <c r="AE19" s="87">
        <f>Гл.бухг.!AE92</f>
        <v>2.9411764705882351</v>
      </c>
      <c r="AF19" s="11">
        <f>Гл.бухг.!AF90</f>
        <v>0</v>
      </c>
      <c r="AG19" s="87">
        <f>Гл.бухг.!AG92</f>
        <v>0</v>
      </c>
    </row>
    <row r="20" spans="1:33" x14ac:dyDescent="0.25">
      <c r="A20" s="15">
        <v>13</v>
      </c>
      <c r="B20" s="16" t="s">
        <v>139</v>
      </c>
      <c r="C20" s="11">
        <f>'Др. гл.спец.'!C90</f>
        <v>120</v>
      </c>
      <c r="D20" s="11">
        <f>'Др. гл.спец.'!D90</f>
        <v>109</v>
      </c>
      <c r="E20" s="87">
        <f>'Др. гл.спец.'!E92</f>
        <v>91.17647058823529</v>
      </c>
      <c r="F20" s="11">
        <f>'Др. гл.спец.'!F90</f>
        <v>56</v>
      </c>
      <c r="G20" s="87">
        <f>'Др. гл.спец.'!G92</f>
        <v>45.161290322580641</v>
      </c>
      <c r="H20" s="11">
        <f>'Др. гл.спец.'!H90</f>
        <v>97</v>
      </c>
      <c r="I20" s="87">
        <f>'Др. гл.спец.'!I92</f>
        <v>77.41935483870968</v>
      </c>
      <c r="J20" s="87">
        <f>'Др. гл.спец.'!J92</f>
        <v>70.588235294117652</v>
      </c>
      <c r="K20" s="11">
        <f>'Др. гл.спец.'!K90</f>
        <v>69</v>
      </c>
      <c r="L20" s="87">
        <f>'Др. гл.спец.'!L92</f>
        <v>51.612903225806448</v>
      </c>
      <c r="M20" s="11">
        <f>'Др. гл.спец.'!M90</f>
        <v>28</v>
      </c>
      <c r="N20" s="87">
        <f>'Др. гл.спец.'!N92</f>
        <v>25.806451612903224</v>
      </c>
      <c r="O20" s="11">
        <f>'Др. гл.спец.'!O90</f>
        <v>12</v>
      </c>
      <c r="P20" s="87">
        <f>'Др. гл.спец.'!P92</f>
        <v>22.58064516129032</v>
      </c>
      <c r="Q20" s="11">
        <f>'Др. гл.спец.'!Q90</f>
        <v>0</v>
      </c>
      <c r="R20" s="87">
        <f>'Др. гл.спец.'!R92</f>
        <v>0</v>
      </c>
      <c r="S20" s="11">
        <f>'Др. гл.спец.'!S90</f>
        <v>0</v>
      </c>
      <c r="T20" s="87">
        <f>'Др. гл.спец.'!T92</f>
        <v>0</v>
      </c>
      <c r="U20" s="11">
        <f>'Др. гл.спец.'!U90</f>
        <v>5</v>
      </c>
      <c r="V20" s="87">
        <f>'Др. гл.спец.'!V92</f>
        <v>9.67741935483871</v>
      </c>
      <c r="W20" s="11">
        <f>'Др. гл.спец.'!W90</f>
        <v>1</v>
      </c>
      <c r="X20" s="87">
        <f>'Др. гл.спец.'!X92</f>
        <v>0</v>
      </c>
      <c r="Y20" s="11">
        <f>'Др. гл.спец.'!Y90</f>
        <v>14</v>
      </c>
      <c r="Z20" s="87">
        <f>'Др. гл.спец.'!Z92</f>
        <v>9.67741935483871</v>
      </c>
      <c r="AA20" s="11">
        <f>'Др. гл.спец.'!AA90</f>
        <v>0</v>
      </c>
      <c r="AB20" s="87">
        <f>'Др. гл.спец.'!AB92</f>
        <v>0</v>
      </c>
      <c r="AC20" s="87">
        <f>'Др. гл.спец.'!AC92</f>
        <v>0</v>
      </c>
      <c r="AD20" s="11">
        <f>'Др. гл.спец.'!AD90</f>
        <v>10</v>
      </c>
      <c r="AE20" s="87">
        <f>'Др. гл.спец.'!AE92</f>
        <v>3.225806451612903</v>
      </c>
      <c r="AF20" s="11">
        <f>'Др. гл.спец.'!AF90</f>
        <v>0</v>
      </c>
      <c r="AG20" s="87">
        <f>'Др. гл.спец.'!AG92</f>
        <v>0</v>
      </c>
    </row>
    <row r="21" spans="1:33" ht="85.5" x14ac:dyDescent="0.25">
      <c r="A21" s="12">
        <v>14</v>
      </c>
      <c r="B21" s="14" t="s">
        <v>149</v>
      </c>
      <c r="C21" s="11">
        <f>Рук.ср.зв.!C90</f>
        <v>1263</v>
      </c>
      <c r="D21" s="11">
        <f>Рук.ср.зв.!D90</f>
        <v>1174.5</v>
      </c>
      <c r="E21" s="87">
        <f>Рук.ср.зв.!E92</f>
        <v>99.253731343283576</v>
      </c>
      <c r="F21" s="11">
        <f>Рук.ср.зв.!F90</f>
        <v>427</v>
      </c>
      <c r="G21" s="87">
        <f>Рук.ср.зв.!G92</f>
        <v>32.330827067669169</v>
      </c>
      <c r="H21" s="11">
        <f>Рук.ср.зв.!H90</f>
        <v>778</v>
      </c>
      <c r="I21" s="87">
        <f>Рук.ср.зв.!I92</f>
        <v>78.195488721804509</v>
      </c>
      <c r="J21" s="87">
        <f>Рук.ср.зв.!J92</f>
        <v>77.611940298507463</v>
      </c>
      <c r="K21" s="11">
        <f>Рук.ср.зв.!K90</f>
        <v>359</v>
      </c>
      <c r="L21" s="87">
        <f>Рук.ср.зв.!L92</f>
        <v>45.112781954887218</v>
      </c>
      <c r="M21" s="11">
        <f>Рук.ср.зв.!M90</f>
        <v>419</v>
      </c>
      <c r="N21" s="87">
        <f>Рук.ср.зв.!N92</f>
        <v>33.082706766917291</v>
      </c>
      <c r="O21" s="11">
        <f>Рук.ср.зв.!O90</f>
        <v>396.5</v>
      </c>
      <c r="P21" s="87">
        <f>Рук.ср.зв.!P92</f>
        <v>21.804511278195488</v>
      </c>
      <c r="Q21" s="11">
        <f>Рук.ср.зв.!Q90</f>
        <v>27</v>
      </c>
      <c r="R21" s="87">
        <f>Рук.ср.зв.!R92</f>
        <v>0</v>
      </c>
      <c r="S21" s="11">
        <f>Рук.ср.зв.!S90</f>
        <v>44</v>
      </c>
      <c r="T21" s="87">
        <f>Рук.ср.зв.!T92</f>
        <v>4.5112781954887211</v>
      </c>
      <c r="U21" s="11">
        <f>Рук.ср.зв.!U90</f>
        <v>181</v>
      </c>
      <c r="V21" s="87">
        <f>Рук.ср.зв.!V92</f>
        <v>19.548872180451127</v>
      </c>
      <c r="W21" s="11">
        <f>Рук.ср.зв.!W90</f>
        <v>29</v>
      </c>
      <c r="X21" s="87">
        <f>Рук.ср.зв.!X92</f>
        <v>4.5112781954887211</v>
      </c>
      <c r="Y21" s="11">
        <f>Рук.ср.зв.!Y90</f>
        <v>192</v>
      </c>
      <c r="Z21" s="87">
        <f>Рук.ср.зв.!Z92</f>
        <v>16.541353383458645</v>
      </c>
      <c r="AA21" s="11">
        <f>Рук.ср.зв.!AA90</f>
        <v>8</v>
      </c>
      <c r="AB21" s="87">
        <f>Рук.ср.зв.!AB92</f>
        <v>0</v>
      </c>
      <c r="AC21" s="87">
        <f>Рук.ср.зв.!AC92</f>
        <v>0</v>
      </c>
      <c r="AD21" s="11">
        <f>Рук.ср.зв.!AD90</f>
        <v>130</v>
      </c>
      <c r="AE21" s="87">
        <f>Рук.ср.зв.!AE92</f>
        <v>7.518796992481203</v>
      </c>
      <c r="AF21" s="11">
        <f>Рук.ср.зв.!AF90</f>
        <v>6</v>
      </c>
      <c r="AG21" s="87">
        <f>Рук.ср.зв.!AG92</f>
        <v>0</v>
      </c>
    </row>
    <row r="22" spans="1:33" ht="85.5" x14ac:dyDescent="0.25">
      <c r="A22" s="12">
        <v>15</v>
      </c>
      <c r="B22" s="13" t="s">
        <v>150</v>
      </c>
      <c r="C22" s="11">
        <f>'Кадр. служба'!C90</f>
        <v>263.25</v>
      </c>
      <c r="D22" s="11">
        <f>'Кадр. служба'!D90</f>
        <v>241</v>
      </c>
      <c r="E22" s="87">
        <f>'Кадр. служба'!E92</f>
        <v>100</v>
      </c>
      <c r="F22" s="11">
        <f>'Кадр. служба'!F90</f>
        <v>190</v>
      </c>
      <c r="G22" s="87">
        <f>'Кадр. служба'!G92</f>
        <v>91.666666666666657</v>
      </c>
      <c r="H22" s="11">
        <f>'Кадр. служба'!H90</f>
        <v>200</v>
      </c>
      <c r="I22" s="87">
        <f>'Кадр. служба'!I92</f>
        <v>100</v>
      </c>
      <c r="J22" s="87">
        <f>'Кадр. служба'!J92</f>
        <v>100</v>
      </c>
      <c r="K22" s="11">
        <f>'Кадр. служба'!K90</f>
        <v>130</v>
      </c>
      <c r="L22" s="87">
        <f>'Кадр. служба'!L92</f>
        <v>70.833333333333343</v>
      </c>
      <c r="M22" s="11">
        <f>'Кадр. служба'!M90</f>
        <v>70</v>
      </c>
      <c r="N22" s="87">
        <f>'Кадр. служба'!N92</f>
        <v>29.166666666666668</v>
      </c>
      <c r="O22" s="11">
        <f>'Кадр. служба'!O90</f>
        <v>41</v>
      </c>
      <c r="P22" s="87">
        <f>'Кадр. служба'!P92</f>
        <v>0</v>
      </c>
      <c r="Q22" s="11">
        <f>'Кадр. служба'!Q90</f>
        <v>2</v>
      </c>
      <c r="R22" s="87">
        <f>'Кадр. служба'!R92</f>
        <v>0</v>
      </c>
      <c r="S22" s="11">
        <f>'Кадр. служба'!S90</f>
        <v>22</v>
      </c>
      <c r="T22" s="87">
        <f>'Кадр. служба'!T92</f>
        <v>12.5</v>
      </c>
      <c r="U22" s="11">
        <f>'Кадр. служба'!U90</f>
        <v>41</v>
      </c>
      <c r="V22" s="87">
        <f>'Кадр. служба'!V92</f>
        <v>4.1666666666666661</v>
      </c>
      <c r="W22" s="11">
        <f>'Кадр. служба'!W90</f>
        <v>6</v>
      </c>
      <c r="X22" s="87">
        <f>'Кадр. служба'!X92</f>
        <v>4.1666666666666661</v>
      </c>
      <c r="Y22" s="11">
        <f>'Кадр. служба'!Y90</f>
        <v>47</v>
      </c>
      <c r="Z22" s="87">
        <f>'Кадр. служба'!Z92</f>
        <v>8.3333333333333321</v>
      </c>
      <c r="AA22" s="11">
        <f>'Кадр. служба'!AA90</f>
        <v>11</v>
      </c>
      <c r="AB22" s="87">
        <f>'Кадр. служба'!AB92</f>
        <v>0</v>
      </c>
      <c r="AC22" s="87">
        <f>'Кадр. служба'!AC92</f>
        <v>0</v>
      </c>
      <c r="AD22" s="11">
        <f>'Кадр. служба'!AD90</f>
        <v>30</v>
      </c>
      <c r="AE22" s="87">
        <f>'Кадр. служба'!AE92</f>
        <v>4.1666666666666661</v>
      </c>
      <c r="AF22" s="11">
        <f>'Кадр. служба'!AF90</f>
        <v>0</v>
      </c>
      <c r="AG22" s="87">
        <f>'Кадр. служба'!AG92</f>
        <v>0</v>
      </c>
    </row>
    <row r="23" spans="1:33" ht="28.5" x14ac:dyDescent="0.25">
      <c r="A23" s="12">
        <v>16</v>
      </c>
      <c r="B23" s="13" t="s">
        <v>151</v>
      </c>
      <c r="C23" s="11">
        <f>'Др. рук.'!C90</f>
        <v>234</v>
      </c>
      <c r="D23" s="11">
        <f>'Др. рук.'!D90</f>
        <v>150</v>
      </c>
      <c r="E23" s="87">
        <f>'Др. рук.'!E92</f>
        <v>100</v>
      </c>
      <c r="F23" s="11">
        <f>'Др. рук.'!F90</f>
        <v>58</v>
      </c>
      <c r="G23" s="87">
        <f>'Др. рук.'!G92</f>
        <v>50</v>
      </c>
      <c r="H23" s="11">
        <f>'Др. рук.'!H90</f>
        <v>121</v>
      </c>
      <c r="I23" s="87">
        <f>'Др. рук.'!I92</f>
        <v>100</v>
      </c>
      <c r="J23" s="87">
        <f>'Др. рук.'!J92</f>
        <v>100</v>
      </c>
      <c r="K23" s="11">
        <f>'Др. рук.'!K90</f>
        <v>59</v>
      </c>
      <c r="L23" s="87">
        <f>'Др. рук.'!L92</f>
        <v>75</v>
      </c>
      <c r="M23" s="11">
        <f>'Др. рук.'!M90</f>
        <v>62</v>
      </c>
      <c r="N23" s="87">
        <f>'Др. рук.'!N92</f>
        <v>25</v>
      </c>
      <c r="O23" s="11">
        <f>'Др. рук.'!O90</f>
        <v>29</v>
      </c>
      <c r="P23" s="87">
        <f>'Др. рук.'!P92</f>
        <v>0</v>
      </c>
      <c r="Q23" s="11">
        <f>'Др. рук.'!Q90</f>
        <v>0</v>
      </c>
      <c r="R23" s="87">
        <f>'Др. рук.'!R92</f>
        <v>0</v>
      </c>
      <c r="S23" s="11">
        <f>'Др. рук.'!S90</f>
        <v>6</v>
      </c>
      <c r="T23" s="87">
        <f>'Др. рук.'!T92</f>
        <v>0</v>
      </c>
      <c r="U23" s="11">
        <f>'Др. рук.'!U90</f>
        <v>5</v>
      </c>
      <c r="V23" s="87">
        <f>'Др. рук.'!V92</f>
        <v>12.5</v>
      </c>
      <c r="W23" s="11">
        <f>'Др. рук.'!W90</f>
        <v>0</v>
      </c>
      <c r="X23" s="87">
        <f>'Др. рук.'!X92</f>
        <v>0</v>
      </c>
      <c r="Y23" s="11">
        <f>'Др. рук.'!Y90</f>
        <v>31</v>
      </c>
      <c r="Z23" s="87">
        <f>'Др. рук.'!Z92</f>
        <v>50</v>
      </c>
      <c r="AA23" s="11">
        <f>'Др. рук.'!AA90</f>
        <v>0</v>
      </c>
      <c r="AB23" s="87">
        <f>'Др. рук.'!AB92</f>
        <v>0</v>
      </c>
      <c r="AC23" s="87">
        <f>'Др. рук.'!AC92</f>
        <v>0</v>
      </c>
      <c r="AD23" s="11">
        <f>'Др. рук.'!AD90</f>
        <v>11</v>
      </c>
      <c r="AE23" s="87">
        <f>'Др. рук.'!AE92</f>
        <v>50</v>
      </c>
      <c r="AF23" s="11">
        <f>'Др. рук.'!AF90</f>
        <v>0</v>
      </c>
      <c r="AG23" s="87">
        <f>'Др. рук.'!AG92</f>
        <v>0</v>
      </c>
    </row>
    <row r="24" spans="1:33" ht="28.5" x14ac:dyDescent="0.25">
      <c r="A24" s="12">
        <v>17</v>
      </c>
      <c r="B24" s="13" t="s">
        <v>152</v>
      </c>
      <c r="C24" s="11">
        <f>ОТиТБ!C90</f>
        <v>112</v>
      </c>
      <c r="D24" s="11">
        <f>ОТиТБ!D90</f>
        <v>95</v>
      </c>
      <c r="E24" s="87">
        <f>ОТиТБ!E92</f>
        <v>100</v>
      </c>
      <c r="F24" s="11">
        <f>ОТиТБ!F90</f>
        <v>47</v>
      </c>
      <c r="G24" s="87">
        <f>ОТиТБ!G92</f>
        <v>27.27272727272727</v>
      </c>
      <c r="H24" s="11">
        <f>ОТиТБ!H90</f>
        <v>87</v>
      </c>
      <c r="I24" s="87">
        <f>ОТиТБ!I92</f>
        <v>100</v>
      </c>
      <c r="J24" s="87">
        <f>ОТиТБ!J92</f>
        <v>100</v>
      </c>
      <c r="K24" s="11">
        <f>ОТиТБ!K90</f>
        <v>63</v>
      </c>
      <c r="L24" s="87">
        <f>ОТиТБ!L92</f>
        <v>90.909090909090907</v>
      </c>
      <c r="M24" s="11">
        <f>ОТиТБ!M90</f>
        <v>24</v>
      </c>
      <c r="N24" s="87">
        <f>ОТиТБ!N92</f>
        <v>9.0909090909090917</v>
      </c>
      <c r="O24" s="11">
        <f>ОТиТБ!O90</f>
        <v>8</v>
      </c>
      <c r="P24" s="87">
        <f>ОТиТБ!P92</f>
        <v>0</v>
      </c>
      <c r="Q24" s="11">
        <f>ОТиТБ!Q90</f>
        <v>0</v>
      </c>
      <c r="R24" s="87">
        <f>ОТиТБ!R92</f>
        <v>0</v>
      </c>
      <c r="S24" s="11">
        <f>ОТиТБ!S90</f>
        <v>6</v>
      </c>
      <c r="T24" s="87">
        <f>ОТиТБ!T92</f>
        <v>18.181818181818183</v>
      </c>
      <c r="U24" s="11">
        <f>ОТиТБ!U90</f>
        <v>16</v>
      </c>
      <c r="V24" s="87">
        <f>ОТиТБ!V92</f>
        <v>9.0909090909090917</v>
      </c>
      <c r="W24" s="11">
        <f>ОТиТБ!W90</f>
        <v>4</v>
      </c>
      <c r="X24" s="87">
        <f>ОТиТБ!X92</f>
        <v>9.0909090909090917</v>
      </c>
      <c r="Y24" s="11">
        <f>ОТиТБ!Y90</f>
        <v>12</v>
      </c>
      <c r="Z24" s="87">
        <f>ОТиТБ!Z92</f>
        <v>27.27272727272727</v>
      </c>
      <c r="AA24" s="11">
        <f>ОТиТБ!AA90</f>
        <v>0</v>
      </c>
      <c r="AB24" s="87">
        <f>ОТиТБ!AB92</f>
        <v>0</v>
      </c>
      <c r="AC24" s="87">
        <f>ОТиТБ!AC92</f>
        <v>0</v>
      </c>
      <c r="AD24" s="11">
        <f>ОТиТБ!AD90</f>
        <v>6</v>
      </c>
      <c r="AE24" s="87">
        <f>ОТиТБ!AE92</f>
        <v>9.0909090909090917</v>
      </c>
      <c r="AF24" s="11">
        <f>ОТиТБ!AF90</f>
        <v>1</v>
      </c>
      <c r="AG24" s="87">
        <f>ОТиТБ!AG92</f>
        <v>9.0909090909090917</v>
      </c>
    </row>
    <row r="25" spans="1:33" ht="57" x14ac:dyDescent="0.25">
      <c r="A25" s="12">
        <v>18</v>
      </c>
      <c r="B25" s="13" t="s">
        <v>153</v>
      </c>
      <c r="C25" s="11">
        <f>Юридич.служба!C90</f>
        <v>104.21000000000001</v>
      </c>
      <c r="D25" s="11">
        <f>Юридич.служба!D90</f>
        <v>97</v>
      </c>
      <c r="E25" s="87">
        <f>Юридич.служба!E92</f>
        <v>114.28571428571428</v>
      </c>
      <c r="F25" s="11">
        <f>Юридич.служба!F90</f>
        <v>49</v>
      </c>
      <c r="G25" s="87">
        <f>Юридич.служба!G92</f>
        <v>62.5</v>
      </c>
      <c r="H25" s="11">
        <f>Юридич.служба!H90</f>
        <v>97</v>
      </c>
      <c r="I25" s="87">
        <f>Юридич.служба!I92</f>
        <v>100</v>
      </c>
      <c r="J25" s="87">
        <f>Юридич.служба!J92</f>
        <v>114.28571428571428</v>
      </c>
      <c r="K25" s="11">
        <f>Юридич.служба!K90</f>
        <v>90</v>
      </c>
      <c r="L25" s="87">
        <f>Юридич.служба!L92</f>
        <v>100</v>
      </c>
      <c r="M25" s="11">
        <f>Юридич.служба!M90</f>
        <v>7</v>
      </c>
      <c r="N25" s="87">
        <f>Юридич.служба!N92</f>
        <v>0</v>
      </c>
      <c r="O25" s="11">
        <f>Юридич.служба!O90</f>
        <v>0</v>
      </c>
      <c r="P25" s="87">
        <f>Юридич.служба!P92</f>
        <v>0</v>
      </c>
      <c r="Q25" s="11">
        <f>Юридич.служба!Q90</f>
        <v>0</v>
      </c>
      <c r="R25" s="87">
        <f>Юридич.служба!R92</f>
        <v>0</v>
      </c>
      <c r="S25" s="11">
        <f>Юридич.служба!S90</f>
        <v>10</v>
      </c>
      <c r="T25" s="87">
        <f>Юридич.служба!T92</f>
        <v>37.5</v>
      </c>
      <c r="U25" s="11">
        <f>Юридич.служба!U90</f>
        <v>4</v>
      </c>
      <c r="V25" s="87">
        <f>Юридич.служба!V92</f>
        <v>0</v>
      </c>
      <c r="W25" s="11">
        <f>Юридич.служба!W90</f>
        <v>5</v>
      </c>
      <c r="X25" s="87">
        <f>Юридич.служба!X92</f>
        <v>12.5</v>
      </c>
      <c r="Y25" s="11">
        <f>Юридич.служба!Y90</f>
        <v>14</v>
      </c>
      <c r="Z25" s="87">
        <f>Юридич.служба!Z92</f>
        <v>12.5</v>
      </c>
      <c r="AA25" s="11">
        <f>Юридич.служба!AA90</f>
        <v>0</v>
      </c>
      <c r="AB25" s="87">
        <f>Юридич.служба!AB92</f>
        <v>0</v>
      </c>
      <c r="AC25" s="87">
        <f>Юридич.служба!AC92</f>
        <v>0</v>
      </c>
      <c r="AD25" s="11">
        <f>Юридич.служба!AD90</f>
        <v>13</v>
      </c>
      <c r="AE25" s="87">
        <f>Юридич.служба!AE92</f>
        <v>0</v>
      </c>
      <c r="AF25" s="11">
        <f>Юридич.служба!AF90</f>
        <v>2</v>
      </c>
      <c r="AG25" s="87">
        <f>Юридич.служба!AG92</f>
        <v>0</v>
      </c>
    </row>
    <row r="26" spans="1:33" ht="71.25" x14ac:dyDescent="0.25">
      <c r="A26" s="12">
        <v>19</v>
      </c>
      <c r="B26" s="13" t="s">
        <v>154</v>
      </c>
      <c r="C26" s="11">
        <f>'МарКомСнаб служба'!C90</f>
        <v>176</v>
      </c>
      <c r="D26" s="11">
        <f>'МарКомСнаб служба'!D90</f>
        <v>158</v>
      </c>
      <c r="E26" s="87">
        <f>'МарКомСнаб служба'!E92</f>
        <v>90</v>
      </c>
      <c r="F26" s="11">
        <f>'МарКомСнаб служба'!F90</f>
        <v>99</v>
      </c>
      <c r="G26" s="87">
        <f>'МарКомСнаб служба'!G92</f>
        <v>61.111111111111114</v>
      </c>
      <c r="H26" s="11">
        <f>'МарКомСнаб служба'!H90</f>
        <v>146</v>
      </c>
      <c r="I26" s="87">
        <f>'МарКомСнаб служба'!I92</f>
        <v>77.777777777777786</v>
      </c>
      <c r="J26" s="87">
        <f>'МарКомСнаб служба'!J92</f>
        <v>70</v>
      </c>
      <c r="K26" s="11">
        <f>'МарКомСнаб служба'!K90</f>
        <v>91</v>
      </c>
      <c r="L26" s="87">
        <f>'МарКомСнаб служба'!L92</f>
        <v>55.555555555555557</v>
      </c>
      <c r="M26" s="11">
        <f>'МарКомСнаб служба'!M90</f>
        <v>55</v>
      </c>
      <c r="N26" s="87">
        <f>'МарКомСнаб служба'!N92</f>
        <v>22.222222222222221</v>
      </c>
      <c r="O26" s="11">
        <f>'МарКомСнаб служба'!O90</f>
        <v>12</v>
      </c>
      <c r="P26" s="87">
        <f>'МарКомСнаб служба'!P92</f>
        <v>22.222222222222221</v>
      </c>
      <c r="Q26" s="11">
        <f>'МарКомСнаб служба'!Q90</f>
        <v>2</v>
      </c>
      <c r="R26" s="87">
        <f>'МарКомСнаб служба'!R92</f>
        <v>0</v>
      </c>
      <c r="S26" s="11">
        <f>'МарКомСнаб служба'!S90</f>
        <v>21</v>
      </c>
      <c r="T26" s="87">
        <f>'МарКомСнаб служба'!T92</f>
        <v>33.333333333333329</v>
      </c>
      <c r="U26" s="11">
        <f>'МарКомСнаб служба'!U90</f>
        <v>11</v>
      </c>
      <c r="V26" s="87">
        <f>'МарКомСнаб служба'!V92</f>
        <v>5.5555555555555554</v>
      </c>
      <c r="W26" s="11">
        <f>'МарКомСнаб служба'!W90</f>
        <v>3</v>
      </c>
      <c r="X26" s="87">
        <f>'МарКомСнаб служба'!X92</f>
        <v>0</v>
      </c>
      <c r="Y26" s="11">
        <f>'МарКомСнаб служба'!Y90</f>
        <v>38</v>
      </c>
      <c r="Z26" s="87">
        <f>'МарКомСнаб служба'!Z92</f>
        <v>72.222222222222214</v>
      </c>
      <c r="AA26" s="11">
        <f>'МарКомСнаб служба'!AA90</f>
        <v>0</v>
      </c>
      <c r="AB26" s="87">
        <f>'МарКомСнаб служба'!AB92</f>
        <v>0</v>
      </c>
      <c r="AC26" s="87">
        <f>'МарКомСнаб служба'!AC92</f>
        <v>0</v>
      </c>
      <c r="AD26" s="11">
        <f>'МарКомСнаб служба'!AD90</f>
        <v>25</v>
      </c>
      <c r="AE26" s="87">
        <f>'МарКомСнаб служба'!AE92</f>
        <v>33.333333333333329</v>
      </c>
      <c r="AF26" s="11">
        <f>'МарКомСнаб служба'!AF90</f>
        <v>0</v>
      </c>
      <c r="AG26" s="87">
        <f>'МарКомСнаб служба'!AG92</f>
        <v>0</v>
      </c>
    </row>
    <row r="27" spans="1:33" ht="57" x14ac:dyDescent="0.25">
      <c r="A27" s="12">
        <v>20</v>
      </c>
      <c r="B27" s="13" t="s">
        <v>155</v>
      </c>
      <c r="C27" s="11">
        <f>'Строй служба'!C90</f>
        <v>82</v>
      </c>
      <c r="D27" s="11">
        <f>'Строй служба'!D90</f>
        <v>75</v>
      </c>
      <c r="E27" s="87">
        <f>'Строй служба'!E92</f>
        <v>100</v>
      </c>
      <c r="F27" s="11">
        <f>'Строй служба'!F90</f>
        <v>15</v>
      </c>
      <c r="G27" s="87">
        <f>'Строй служба'!G92</f>
        <v>0</v>
      </c>
      <c r="H27" s="11">
        <f>'Строй служба'!H90</f>
        <v>73</v>
      </c>
      <c r="I27" s="87">
        <f>'Строй служба'!I92</f>
        <v>100</v>
      </c>
      <c r="J27" s="87">
        <f>'Строй служба'!J92</f>
        <v>100</v>
      </c>
      <c r="K27" s="11">
        <f>'Строй служба'!K90</f>
        <v>44</v>
      </c>
      <c r="L27" s="87">
        <f>'Строй служба'!L92</f>
        <v>100</v>
      </c>
      <c r="M27" s="11">
        <f>'Строй служба'!M90</f>
        <v>29</v>
      </c>
      <c r="N27" s="87">
        <f>'Строй служба'!N92</f>
        <v>0</v>
      </c>
      <c r="O27" s="11">
        <f>'Строй служба'!O90</f>
        <v>2</v>
      </c>
      <c r="P27" s="87">
        <f>'Строй служба'!P92</f>
        <v>0</v>
      </c>
      <c r="Q27" s="11">
        <f>'Строй служба'!Q90</f>
        <v>0</v>
      </c>
      <c r="R27" s="87">
        <f>'Строй служба'!R92</f>
        <v>0</v>
      </c>
      <c r="S27" s="11">
        <f>'Строй служба'!S90</f>
        <v>4</v>
      </c>
      <c r="T27" s="87">
        <f>'Строй служба'!T92</f>
        <v>33.333333333333329</v>
      </c>
      <c r="U27" s="11">
        <f>'Строй служба'!U90</f>
        <v>6</v>
      </c>
      <c r="V27" s="87">
        <f>'Строй служба'!V92</f>
        <v>33.333333333333329</v>
      </c>
      <c r="W27" s="11">
        <f>'Строй служба'!W90</f>
        <v>1</v>
      </c>
      <c r="X27" s="87">
        <f>'Строй служба'!X92</f>
        <v>0</v>
      </c>
      <c r="Y27" s="11">
        <f>'Строй служба'!Y90</f>
        <v>19</v>
      </c>
      <c r="Z27" s="87">
        <f>'Строй служба'!Z92</f>
        <v>66.666666666666657</v>
      </c>
      <c r="AA27" s="11">
        <f>'Строй служба'!AA90</f>
        <v>3</v>
      </c>
      <c r="AB27" s="87">
        <f>'Строй служба'!AB92</f>
        <v>33.333333333333329</v>
      </c>
      <c r="AC27" s="87">
        <f>'Строй служба'!AC92</f>
        <v>50</v>
      </c>
      <c r="AD27" s="11">
        <f>'Строй служба'!AD90</f>
        <v>14</v>
      </c>
      <c r="AE27" s="87">
        <f>'Строй служба'!AE92</f>
        <v>33.333333333333329</v>
      </c>
      <c r="AF27" s="11">
        <f>'Строй служба'!AF90</f>
        <v>0</v>
      </c>
      <c r="AG27" s="87">
        <f>'Строй служба'!AG92</f>
        <v>0</v>
      </c>
    </row>
    <row r="28" spans="1:33" x14ac:dyDescent="0.25">
      <c r="A28" s="12">
        <v>21</v>
      </c>
      <c r="B28" s="13" t="s">
        <v>156</v>
      </c>
      <c r="C28" s="11">
        <f>'Землеустр. служба'!C90</f>
        <v>1</v>
      </c>
      <c r="D28" s="11">
        <f>'Землеустр. служба'!D90</f>
        <v>1</v>
      </c>
      <c r="E28" s="87">
        <f>'Землеустр. служба'!E92</f>
        <v>0</v>
      </c>
      <c r="F28" s="11">
        <f>'Землеустр. служба'!F90</f>
        <v>1</v>
      </c>
      <c r="G28" s="87">
        <f>'Землеустр. служба'!G92</f>
        <v>0</v>
      </c>
      <c r="H28" s="11">
        <f>'Землеустр. служба'!H90</f>
        <v>1</v>
      </c>
      <c r="I28" s="87">
        <f>'Землеустр. служба'!I92</f>
        <v>0</v>
      </c>
      <c r="J28" s="87">
        <f>'Землеустр. служба'!J92</f>
        <v>0</v>
      </c>
      <c r="K28" s="11">
        <f>'Землеустр. служба'!K90</f>
        <v>1</v>
      </c>
      <c r="L28" s="87">
        <f>'Землеустр. служба'!L92</f>
        <v>0</v>
      </c>
      <c r="M28" s="11">
        <f>'Землеустр. служба'!M90</f>
        <v>0</v>
      </c>
      <c r="N28" s="87">
        <f>'Землеустр. служба'!N92</f>
        <v>0</v>
      </c>
      <c r="O28" s="11">
        <f>'Землеустр. служба'!O90</f>
        <v>0</v>
      </c>
      <c r="P28" s="87">
        <f>'Землеустр. служба'!P92</f>
        <v>0</v>
      </c>
      <c r="Q28" s="11">
        <f>'Землеустр. служба'!Q90</f>
        <v>0</v>
      </c>
      <c r="R28" s="87">
        <f>'Землеустр. служба'!R92</f>
        <v>0</v>
      </c>
      <c r="S28" s="11">
        <f>'Землеустр. служба'!S90</f>
        <v>0</v>
      </c>
      <c r="T28" s="87">
        <f>'Землеустр. служба'!T92</f>
        <v>0</v>
      </c>
      <c r="U28" s="11">
        <f>'Землеустр. служба'!U90</f>
        <v>0</v>
      </c>
      <c r="V28" s="87">
        <f>'Землеустр. служба'!V92</f>
        <v>0</v>
      </c>
      <c r="W28" s="11">
        <f>'Землеустр. служба'!W90</f>
        <v>0</v>
      </c>
      <c r="X28" s="87">
        <f>'Землеустр. служба'!X92</f>
        <v>0</v>
      </c>
      <c r="Y28" s="11">
        <f>'Землеустр. служба'!Y90</f>
        <v>0</v>
      </c>
      <c r="Z28" s="87">
        <f>'Землеустр. служба'!Z92</f>
        <v>0</v>
      </c>
      <c r="AA28" s="11">
        <f>'Землеустр. служба'!AA90</f>
        <v>0</v>
      </c>
      <c r="AB28" s="87">
        <f>'Землеустр. служба'!AB92</f>
        <v>0</v>
      </c>
      <c r="AC28" s="87">
        <f>'Землеустр. служба'!AC92</f>
        <v>0</v>
      </c>
      <c r="AD28" s="11">
        <f>'Землеустр. служба'!AD90</f>
        <v>0</v>
      </c>
      <c r="AE28" s="87">
        <f>'Землеустр. служба'!AE92</f>
        <v>0</v>
      </c>
      <c r="AF28" s="11">
        <f>'Землеустр. служба'!AF90</f>
        <v>0</v>
      </c>
      <c r="AG28" s="87">
        <f>'Землеустр. служба'!AG92</f>
        <v>0</v>
      </c>
    </row>
    <row r="29" spans="1:33" ht="71.25" x14ac:dyDescent="0.25">
      <c r="A29" s="12">
        <v>22</v>
      </c>
      <c r="B29" s="13" t="s">
        <v>157</v>
      </c>
      <c r="C29" s="11">
        <f>'ИТ служба'!C90</f>
        <v>46</v>
      </c>
      <c r="D29" s="11">
        <f>'ИТ служба'!D90</f>
        <v>42</v>
      </c>
      <c r="E29" s="87">
        <f>'ИТ служба'!E92</f>
        <v>100</v>
      </c>
      <c r="F29" s="11">
        <f>'ИТ служба'!F90</f>
        <v>6</v>
      </c>
      <c r="G29" s="87">
        <f>'ИТ служба'!G92</f>
        <v>0</v>
      </c>
      <c r="H29" s="11">
        <f>'ИТ служба'!H90</f>
        <v>38</v>
      </c>
      <c r="I29" s="87">
        <f>'ИТ служба'!I92</f>
        <v>0</v>
      </c>
      <c r="J29" s="87">
        <f>'ИТ служба'!J92</f>
        <v>0</v>
      </c>
      <c r="K29" s="11">
        <f>'ИТ служба'!K90</f>
        <v>32</v>
      </c>
      <c r="L29" s="87">
        <f>'ИТ служба'!L92</f>
        <v>0</v>
      </c>
      <c r="M29" s="11">
        <f>'ИТ служба'!M90</f>
        <v>6</v>
      </c>
      <c r="N29" s="87">
        <f>'ИТ служба'!N92</f>
        <v>0</v>
      </c>
      <c r="O29" s="11">
        <f>'ИТ служба'!O90</f>
        <v>4</v>
      </c>
      <c r="P29" s="87">
        <f>'ИТ служба'!P92</f>
        <v>100</v>
      </c>
      <c r="Q29" s="11">
        <f>'ИТ служба'!Q90</f>
        <v>1</v>
      </c>
      <c r="R29" s="87">
        <f>'ИТ служба'!R92</f>
        <v>0</v>
      </c>
      <c r="S29" s="11">
        <f>'ИТ служба'!S90</f>
        <v>5</v>
      </c>
      <c r="T29" s="87">
        <f>'ИТ служба'!T92</f>
        <v>0</v>
      </c>
      <c r="U29" s="11">
        <f>'ИТ служба'!U90</f>
        <v>1</v>
      </c>
      <c r="V29" s="87">
        <f>'ИТ служба'!V92</f>
        <v>0</v>
      </c>
      <c r="W29" s="11">
        <f>'ИТ служба'!W90</f>
        <v>0</v>
      </c>
      <c r="X29" s="87">
        <f>'ИТ служба'!X92</f>
        <v>0</v>
      </c>
      <c r="Y29" s="11">
        <f>'ИТ служба'!Y90</f>
        <v>5</v>
      </c>
      <c r="Z29" s="87">
        <f>'ИТ служба'!Z92</f>
        <v>0</v>
      </c>
      <c r="AA29" s="11">
        <f>'ИТ служба'!AA90</f>
        <v>0</v>
      </c>
      <c r="AB29" s="87">
        <f>'ИТ служба'!AB92</f>
        <v>0</v>
      </c>
      <c r="AC29" s="87">
        <f>'ИТ служба'!AC92</f>
        <v>0</v>
      </c>
      <c r="AD29" s="11">
        <f>'ИТ служба'!AD90</f>
        <v>6</v>
      </c>
      <c r="AE29" s="87">
        <f>'ИТ служба'!AE92</f>
        <v>0</v>
      </c>
      <c r="AF29" s="11">
        <f>'ИТ служба'!AF90</f>
        <v>0</v>
      </c>
      <c r="AG29" s="87">
        <f>'ИТ служба'!AG92</f>
        <v>0</v>
      </c>
    </row>
    <row r="30" spans="1:33" ht="28.5" x14ac:dyDescent="0.25">
      <c r="A30" s="12">
        <v>23</v>
      </c>
      <c r="B30" s="13" t="s">
        <v>158</v>
      </c>
      <c r="C30" s="11">
        <f>Спец.!C90</f>
        <v>3106</v>
      </c>
      <c r="D30" s="11">
        <f>Спец.!D90</f>
        <v>2672</v>
      </c>
      <c r="E30" s="87">
        <f>Спец.!E90</f>
        <v>86.02704443013522</v>
      </c>
      <c r="F30" s="11">
        <f>Спец.!F90</f>
        <v>1468</v>
      </c>
      <c r="G30" s="87">
        <f>Спец.!G90</f>
        <v>54.940119760479043</v>
      </c>
      <c r="H30" s="11">
        <f>Спец.!H90</f>
        <v>2293</v>
      </c>
      <c r="I30" s="87">
        <f>Спец.!I90</f>
        <v>85.81586826347305</v>
      </c>
      <c r="J30" s="87">
        <f>Спец.!J90</f>
        <v>73.82485511912428</v>
      </c>
      <c r="K30" s="11">
        <f>Спец.!K90</f>
        <v>1340</v>
      </c>
      <c r="L30" s="87">
        <f>Спец.!L90</f>
        <v>50.149700598802397</v>
      </c>
      <c r="M30" s="11">
        <f>Спец.!M90</f>
        <v>953</v>
      </c>
      <c r="N30" s="87">
        <f>Спец.!N90</f>
        <v>35.666167664670652</v>
      </c>
      <c r="O30" s="11">
        <f>Спец.!O90</f>
        <v>379</v>
      </c>
      <c r="P30" s="87">
        <f>Спец.!P90</f>
        <v>14.184131736526945</v>
      </c>
      <c r="Q30" s="11">
        <f>Спец.!Q90</f>
        <v>15</v>
      </c>
      <c r="R30" s="87">
        <f>Спец.!R90</f>
        <v>3.9577836411609502</v>
      </c>
      <c r="S30" s="11">
        <f>Спец.!S90</f>
        <v>327</v>
      </c>
      <c r="T30" s="87">
        <f>Спец.!T90</f>
        <v>12.238023952095809</v>
      </c>
      <c r="U30" s="11">
        <f>Спец.!U90</f>
        <v>321</v>
      </c>
      <c r="V30" s="87">
        <f>Спец.!V90</f>
        <v>12.013473053892215</v>
      </c>
      <c r="W30" s="11">
        <f>Спец.!W90</f>
        <v>52</v>
      </c>
      <c r="X30" s="87">
        <f>Спец.!X90</f>
        <v>1.9461077844311379</v>
      </c>
      <c r="Y30" s="11">
        <f>Спец.!Y90</f>
        <v>518</v>
      </c>
      <c r="Z30" s="87">
        <f>Спец.!Z90</f>
        <v>19.386227544910177</v>
      </c>
      <c r="AA30" s="11">
        <f>Спец.!AA90</f>
        <v>42</v>
      </c>
      <c r="AB30" s="87">
        <f>Спец.!AB90</f>
        <v>1.5718562874251496</v>
      </c>
      <c r="AC30" s="87">
        <f>Спец.!AC90</f>
        <v>8.1081081081081088</v>
      </c>
      <c r="AD30" s="11">
        <f>Спец.!AD90</f>
        <v>339</v>
      </c>
      <c r="AE30" s="87">
        <f>Спец.!AE90</f>
        <v>12.687125748502995</v>
      </c>
      <c r="AF30" s="11">
        <f>Спец.!AF90</f>
        <v>8</v>
      </c>
      <c r="AG30" s="87">
        <f>Спец.!AG90</f>
        <v>0.29940119760479045</v>
      </c>
    </row>
    <row r="31" spans="1:33" ht="30" x14ac:dyDescent="0.25">
      <c r="A31" s="15">
        <v>24</v>
      </c>
      <c r="B31" s="16" t="s">
        <v>159</v>
      </c>
      <c r="C31" s="11">
        <f>Агрономы!C88</f>
        <v>88</v>
      </c>
      <c r="D31" s="11">
        <f>Агрономы!D88</f>
        <v>78</v>
      </c>
      <c r="E31" s="87">
        <f>Агрономы!E90</f>
        <v>76.328502415458928</v>
      </c>
      <c r="F31" s="11">
        <f>Агрономы!F88</f>
        <v>18</v>
      </c>
      <c r="G31" s="87">
        <f>Агрономы!G90</f>
        <v>25.949367088607595</v>
      </c>
      <c r="H31" s="11">
        <f>Агрономы!H88</f>
        <v>73</v>
      </c>
      <c r="I31" s="87">
        <f>Агрономы!I90</f>
        <v>98.101265822784811</v>
      </c>
      <c r="J31" s="87">
        <f>Агрономы!J90</f>
        <v>74.879227053140099</v>
      </c>
      <c r="K31" s="11">
        <f>Агрономы!K88</f>
        <v>48</v>
      </c>
      <c r="L31" s="87">
        <f>Агрономы!L90</f>
        <v>70.886075949367083</v>
      </c>
      <c r="M31" s="11">
        <f>Агрономы!M88</f>
        <v>25</v>
      </c>
      <c r="N31" s="87">
        <f>Агрономы!N90</f>
        <v>27.215189873417721</v>
      </c>
      <c r="O31" s="11">
        <f>Агрономы!O88</f>
        <v>5</v>
      </c>
      <c r="P31" s="87">
        <f>Агрономы!P90</f>
        <v>1.89873417721519</v>
      </c>
      <c r="Q31" s="11">
        <f>Агрономы!Q88</f>
        <v>1</v>
      </c>
      <c r="R31" s="87">
        <f>Агрономы!R90</f>
        <v>33.333333333333329</v>
      </c>
      <c r="S31" s="11">
        <f>Агрономы!S88</f>
        <v>14</v>
      </c>
      <c r="T31" s="87">
        <f>Агрономы!T90</f>
        <v>24.050632911392405</v>
      </c>
      <c r="U31" s="11">
        <f>Агрономы!U88</f>
        <v>13</v>
      </c>
      <c r="V31" s="87">
        <f>Агрономы!V90</f>
        <v>10.126582278481013</v>
      </c>
      <c r="W31" s="11">
        <f>Агрономы!W88</f>
        <v>15</v>
      </c>
      <c r="X31" s="87">
        <f>Агрономы!X90</f>
        <v>1.89873417721519</v>
      </c>
      <c r="Y31" s="11">
        <f>Агрономы!Y88</f>
        <v>16</v>
      </c>
      <c r="Z31" s="87">
        <f>Агрономы!Z90</f>
        <v>20.88607594936709</v>
      </c>
      <c r="AA31" s="11">
        <f>Агрономы!AA88</f>
        <v>7</v>
      </c>
      <c r="AB31" s="87">
        <f>Агрономы!AB90</f>
        <v>1.89873417721519</v>
      </c>
      <c r="AC31" s="87">
        <f>Агрономы!AC90</f>
        <v>9.0909090909090917</v>
      </c>
      <c r="AD31" s="11">
        <f>Агрономы!AD88</f>
        <v>9</v>
      </c>
      <c r="AE31" s="87">
        <f>Агрономы!AE90</f>
        <v>16.455696202531644</v>
      </c>
      <c r="AF31" s="11">
        <f>Агрономы!AF88</f>
        <v>0</v>
      </c>
      <c r="AG31" s="87">
        <f>Агрономы!AG90</f>
        <v>0</v>
      </c>
    </row>
    <row r="32" spans="1:33" ht="45" x14ac:dyDescent="0.25">
      <c r="A32" s="15">
        <v>25</v>
      </c>
      <c r="B32" s="16" t="s">
        <v>160</v>
      </c>
      <c r="C32" s="11">
        <f>Зоотехники!C88</f>
        <v>75</v>
      </c>
      <c r="D32" s="11">
        <f>Зоотехники!D88</f>
        <v>73</v>
      </c>
      <c r="E32" s="87">
        <f>Зоотехники!E90</f>
        <v>84.10041841004184</v>
      </c>
      <c r="F32" s="11">
        <f>Зоотехники!F88</f>
        <v>51</v>
      </c>
      <c r="G32" s="87">
        <f>Зоотехники!G90</f>
        <v>50.746268656716417</v>
      </c>
      <c r="H32" s="11">
        <f>Зоотехники!H88</f>
        <v>65</v>
      </c>
      <c r="I32" s="87">
        <f>Зоотехники!I90</f>
        <v>82.587064676616919</v>
      </c>
      <c r="J32" s="87">
        <f>Зоотехники!J90</f>
        <v>69.456066945606693</v>
      </c>
      <c r="K32" s="11">
        <f>Зоотехники!K88</f>
        <v>40</v>
      </c>
      <c r="L32" s="87">
        <f>Зоотехники!L90</f>
        <v>59.203980099502488</v>
      </c>
      <c r="M32" s="11">
        <f>Зоотехники!M88</f>
        <v>25</v>
      </c>
      <c r="N32" s="87">
        <f>Зоотехники!N90</f>
        <v>23.383084577114428</v>
      </c>
      <c r="O32" s="11">
        <f>Зоотехники!O88</f>
        <v>8</v>
      </c>
      <c r="P32" s="87">
        <f>Зоотехники!P90</f>
        <v>17.412935323383085</v>
      </c>
      <c r="Q32" s="11">
        <f>Зоотехники!Q88</f>
        <v>1</v>
      </c>
      <c r="R32" s="87">
        <f>Зоотехники!R90</f>
        <v>5.7142857142857144</v>
      </c>
      <c r="S32" s="11">
        <f>Зоотехники!S88</f>
        <v>9</v>
      </c>
      <c r="T32" s="87">
        <f>Зоотехники!T90</f>
        <v>11.442786069651742</v>
      </c>
      <c r="U32" s="11">
        <f>Зоотехники!U88</f>
        <v>3</v>
      </c>
      <c r="V32" s="87">
        <f>Зоотехники!V90</f>
        <v>12.437810945273633</v>
      </c>
      <c r="W32" s="11">
        <f>Зоотехники!W88</f>
        <v>6</v>
      </c>
      <c r="X32" s="87">
        <f>Зоотехники!X90</f>
        <v>0.49751243781094528</v>
      </c>
      <c r="Y32" s="11">
        <f>Зоотехники!Y88</f>
        <v>11</v>
      </c>
      <c r="Z32" s="87">
        <f>Зоотехники!Z90</f>
        <v>20.398009950248756</v>
      </c>
      <c r="AA32" s="11">
        <f>Зоотехники!AA88</f>
        <v>0</v>
      </c>
      <c r="AB32" s="87">
        <f>Зоотехники!AB90</f>
        <v>2.9850746268656714</v>
      </c>
      <c r="AC32" s="87">
        <f>Зоотехники!AC90</f>
        <v>14.634146341463413</v>
      </c>
      <c r="AD32" s="11">
        <f>Зоотехники!AD88</f>
        <v>26</v>
      </c>
      <c r="AE32" s="87">
        <f>Зоотехники!AE90</f>
        <v>7.4626865671641784</v>
      </c>
      <c r="AF32" s="11">
        <f>Зоотехники!AF88</f>
        <v>0</v>
      </c>
      <c r="AG32" s="87">
        <f>Зоотехники!AG90</f>
        <v>0</v>
      </c>
    </row>
    <row r="33" spans="1:33" ht="30" x14ac:dyDescent="0.25">
      <c r="A33" s="15">
        <v>26</v>
      </c>
      <c r="B33" s="16" t="s">
        <v>161</v>
      </c>
      <c r="C33" s="11">
        <f>Ветеринары!C88</f>
        <v>310</v>
      </c>
      <c r="D33" s="11">
        <f>Ветеринары!D88</f>
        <v>298</v>
      </c>
      <c r="E33" s="87">
        <f>Ветеринары!E90</f>
        <v>83.647798742138363</v>
      </c>
      <c r="F33" s="11">
        <f>Ветеринары!F88</f>
        <v>144</v>
      </c>
      <c r="G33" s="87">
        <f>Ветеринары!G90</f>
        <v>55.26315789473685</v>
      </c>
      <c r="H33" s="11">
        <f>Ветеринары!H88</f>
        <v>233</v>
      </c>
      <c r="I33" s="87">
        <f>Ветеринары!I90</f>
        <v>80.075187969924812</v>
      </c>
      <c r="J33" s="87">
        <f>Ветеринары!J90</f>
        <v>66.981132075471692</v>
      </c>
      <c r="K33" s="11">
        <f>Ветеринары!K88</f>
        <v>162</v>
      </c>
      <c r="L33" s="87">
        <f>Ветеринары!L90</f>
        <v>46.616541353383454</v>
      </c>
      <c r="M33" s="11">
        <f>Ветеринары!M88</f>
        <v>71</v>
      </c>
      <c r="N33" s="87">
        <f>Ветеринары!N90</f>
        <v>33.458646616541351</v>
      </c>
      <c r="O33" s="11">
        <f>Ветеринары!O88</f>
        <v>65</v>
      </c>
      <c r="P33" s="87">
        <f>Ветеринары!P90</f>
        <v>19.924812030075188</v>
      </c>
      <c r="Q33" s="11">
        <f>Ветеринары!Q88</f>
        <v>1</v>
      </c>
      <c r="R33" s="87">
        <f>Ветеринары!R90</f>
        <v>1.8867924528301887</v>
      </c>
      <c r="S33" s="11">
        <f>Ветеринары!S88</f>
        <v>48</v>
      </c>
      <c r="T33" s="87">
        <f>Ветеринары!T90</f>
        <v>16.917293233082706</v>
      </c>
      <c r="U33" s="11">
        <f>Ветеринары!U88</f>
        <v>13</v>
      </c>
      <c r="V33" s="87">
        <f>Ветеринары!V90</f>
        <v>13.157894736842104</v>
      </c>
      <c r="W33" s="11">
        <f>Ветеринары!W88</f>
        <v>35</v>
      </c>
      <c r="X33" s="87">
        <f>Ветеринары!X90</f>
        <v>0.75187969924812026</v>
      </c>
      <c r="Y33" s="11">
        <f>Ветеринары!Y88</f>
        <v>36</v>
      </c>
      <c r="Z33" s="87">
        <f>Ветеринары!Z90</f>
        <v>24.060150375939848</v>
      </c>
      <c r="AA33" s="11">
        <f>Ветеринары!AA88</f>
        <v>2</v>
      </c>
      <c r="AB33" s="87">
        <f>Ветеринары!AB90</f>
        <v>6.0150375939849621</v>
      </c>
      <c r="AC33" s="87">
        <f>Ветеринары!AC90</f>
        <v>25</v>
      </c>
      <c r="AD33" s="11">
        <f>Ветеринары!AD88</f>
        <v>54</v>
      </c>
      <c r="AE33" s="87">
        <f>Ветеринары!AE90</f>
        <v>13.909774436090224</v>
      </c>
      <c r="AF33" s="11">
        <f>Ветеринары!AF88</f>
        <v>1</v>
      </c>
      <c r="AG33" s="87">
        <f>Ветеринары!AG90</f>
        <v>0.75187969924812026</v>
      </c>
    </row>
    <row r="34" spans="1:33" ht="30" x14ac:dyDescent="0.25">
      <c r="A34" s="15">
        <v>27</v>
      </c>
      <c r="B34" s="16" t="s">
        <v>162</v>
      </c>
      <c r="C34" s="11">
        <f>Воспр.стада!C88</f>
        <v>191</v>
      </c>
      <c r="D34" s="11">
        <f>Воспр.стада!D88</f>
        <v>169</v>
      </c>
      <c r="E34" s="87">
        <f>Воспр.стада!E90</f>
        <v>87.096774193548384</v>
      </c>
      <c r="F34" s="11">
        <f>Воспр.стада!F88</f>
        <v>114</v>
      </c>
      <c r="G34" s="87">
        <f>Воспр.стада!G90</f>
        <v>66.666666666666657</v>
      </c>
      <c r="H34" s="11">
        <f>Воспр.стада!H88</f>
        <v>85</v>
      </c>
      <c r="I34" s="87">
        <f>Воспр.стада!I90</f>
        <v>69.135802469135797</v>
      </c>
      <c r="J34" s="87">
        <f>Воспр.стада!J90</f>
        <v>60.215053763440864</v>
      </c>
      <c r="K34" s="11">
        <f>Воспр.стада!K88</f>
        <v>15</v>
      </c>
      <c r="L34" s="87">
        <f>Воспр.стада!L90</f>
        <v>19.753086419753085</v>
      </c>
      <c r="M34" s="11">
        <f>Воспр.стада!M88</f>
        <v>70</v>
      </c>
      <c r="N34" s="87">
        <f>Воспр.стада!N90</f>
        <v>49.382716049382715</v>
      </c>
      <c r="O34" s="11">
        <f>Воспр.стада!O88</f>
        <v>84</v>
      </c>
      <c r="P34" s="87">
        <f>Воспр.стада!P90</f>
        <v>30.864197530864196</v>
      </c>
      <c r="Q34" s="11">
        <f>Воспр.стада!Q88</f>
        <v>2</v>
      </c>
      <c r="R34" s="87">
        <f>Воспр.стада!R90</f>
        <v>0</v>
      </c>
      <c r="S34" s="11">
        <f>Воспр.стада!S88</f>
        <v>13</v>
      </c>
      <c r="T34" s="87">
        <f>Воспр.стада!T90</f>
        <v>7.4074074074074066</v>
      </c>
      <c r="U34" s="11">
        <f>Воспр.стада!U88</f>
        <v>9</v>
      </c>
      <c r="V34" s="87">
        <f>Воспр.стада!V90</f>
        <v>9.8765432098765427</v>
      </c>
      <c r="W34" s="11">
        <f>Воспр.стада!W88</f>
        <v>7</v>
      </c>
      <c r="X34" s="87">
        <f>Воспр.стада!X90</f>
        <v>1.2345679012345678</v>
      </c>
      <c r="Y34" s="11">
        <f>Воспр.стада!Y88</f>
        <v>21</v>
      </c>
      <c r="Z34" s="87">
        <f>Воспр.стада!Z90</f>
        <v>11.111111111111111</v>
      </c>
      <c r="AA34" s="11">
        <f>Воспр.стада!AA88</f>
        <v>0</v>
      </c>
      <c r="AB34" s="87">
        <f>Воспр.стада!AB90</f>
        <v>0</v>
      </c>
      <c r="AC34" s="87">
        <f>Воспр.стада!AC90</f>
        <v>0</v>
      </c>
      <c r="AD34" s="11">
        <f>Воспр.стада!AD88</f>
        <v>34</v>
      </c>
      <c r="AE34" s="87">
        <f>Воспр.стада!AE90</f>
        <v>7.4074074074074066</v>
      </c>
      <c r="AF34" s="11">
        <f>Воспр.стада!AF88</f>
        <v>1</v>
      </c>
      <c r="AG34" s="87">
        <f>Воспр.стада!AG90</f>
        <v>0</v>
      </c>
    </row>
    <row r="35" spans="1:33" ht="60" x14ac:dyDescent="0.25">
      <c r="A35" s="15">
        <v>28</v>
      </c>
      <c r="B35" s="16" t="s">
        <v>163</v>
      </c>
      <c r="C35" s="11">
        <f>'Инж-техн.'!C88</f>
        <v>244</v>
      </c>
      <c r="D35" s="11">
        <f>'Инж-техн.'!D88</f>
        <v>230</v>
      </c>
      <c r="E35" s="87">
        <f>'Инж-техн.'!E90</f>
        <v>80.833333333333329</v>
      </c>
      <c r="F35" s="11">
        <f>'Инж-техн.'!F88</f>
        <v>18</v>
      </c>
      <c r="G35" s="87">
        <f>'Инж-техн.'!G90</f>
        <v>9.0206185567010309</v>
      </c>
      <c r="H35" s="11">
        <f>'Инж-техн.'!H88</f>
        <v>199</v>
      </c>
      <c r="I35" s="87">
        <f>'Инж-техн.'!I90</f>
        <v>89.690721649484544</v>
      </c>
      <c r="J35" s="87">
        <f>'Инж-техн.'!J90</f>
        <v>72.5</v>
      </c>
      <c r="K35" s="11">
        <f>'Инж-техн.'!K88</f>
        <v>93</v>
      </c>
      <c r="L35" s="87">
        <f>'Инж-техн.'!L90</f>
        <v>51.030927835051543</v>
      </c>
      <c r="M35" s="11">
        <f>'Инж-техн.'!M88</f>
        <v>106</v>
      </c>
      <c r="N35" s="87">
        <f>'Инж-техн.'!N90</f>
        <v>38.659793814432994</v>
      </c>
      <c r="O35" s="11">
        <f>'Инж-техн.'!O88</f>
        <v>31</v>
      </c>
      <c r="P35" s="87">
        <f>'Инж-техн.'!P90</f>
        <v>10.309278350515463</v>
      </c>
      <c r="Q35" s="11">
        <f>'Инж-техн.'!Q88</f>
        <v>1</v>
      </c>
      <c r="R35" s="87">
        <f>'Инж-техн.'!R90</f>
        <v>17.5</v>
      </c>
      <c r="S35" s="11">
        <f>'Инж-техн.'!S88</f>
        <v>20</v>
      </c>
      <c r="T35" s="87">
        <f>'Инж-техн.'!T90</f>
        <v>10.56701030927835</v>
      </c>
      <c r="U35" s="11">
        <f>'Инж-техн.'!U88</f>
        <v>15</v>
      </c>
      <c r="V35" s="87">
        <f>'Инж-техн.'!V90</f>
        <v>7.731958762886598</v>
      </c>
      <c r="W35" s="11">
        <f>'Инж-техн.'!W88</f>
        <v>13</v>
      </c>
      <c r="X35" s="87">
        <f>'Инж-техн.'!X90</f>
        <v>5.1546391752577314</v>
      </c>
      <c r="Y35" s="11">
        <f>'Инж-техн.'!Y88</f>
        <v>27</v>
      </c>
      <c r="Z35" s="87">
        <f>'Инж-техн.'!Z90</f>
        <v>25.515463917525771</v>
      </c>
      <c r="AA35" s="11">
        <f>'Инж-техн.'!AA88</f>
        <v>3</v>
      </c>
      <c r="AB35" s="87">
        <f>'Инж-техн.'!AB90</f>
        <v>1.0309278350515463</v>
      </c>
      <c r="AC35" s="87">
        <f>'Инж-техн.'!AC90</f>
        <v>4.0404040404040407</v>
      </c>
      <c r="AD35" s="11">
        <f>'Инж-техн.'!AD88</f>
        <v>31</v>
      </c>
      <c r="AE35" s="87">
        <f>'Инж-техн.'!AE90</f>
        <v>17.010309278350515</v>
      </c>
      <c r="AF35" s="11">
        <f>'Инж-техн.'!AF88</f>
        <v>0</v>
      </c>
      <c r="AG35" s="87">
        <f>'Инж-техн.'!AG90</f>
        <v>0</v>
      </c>
    </row>
    <row r="36" spans="1:33" x14ac:dyDescent="0.25">
      <c r="A36" s="15">
        <v>29</v>
      </c>
      <c r="B36" s="16" t="s">
        <v>164</v>
      </c>
      <c r="C36" s="11">
        <f>Энерг.электр.!C88</f>
        <v>231</v>
      </c>
      <c r="D36" s="11">
        <f>Энерг.электр.!D88</f>
        <v>224</v>
      </c>
      <c r="E36" s="87">
        <f>Энерг.электр.!E90</f>
        <v>75.460122699386503</v>
      </c>
      <c r="F36" s="11">
        <f>Энерг.электр.!F88</f>
        <v>0</v>
      </c>
      <c r="G36" s="87">
        <f>Энерг.электр.!G90</f>
        <v>6.5040650406504072</v>
      </c>
      <c r="H36" s="11">
        <f>Энерг.электр.!H88</f>
        <v>190</v>
      </c>
      <c r="I36" s="87">
        <f>Энерг.электр.!I90</f>
        <v>80.487804878048792</v>
      </c>
      <c r="J36" s="87">
        <f>Энерг.электр.!J90</f>
        <v>60.736196319018411</v>
      </c>
      <c r="K36" s="11">
        <f>Энерг.электр.!K88</f>
        <v>25</v>
      </c>
      <c r="L36" s="87">
        <f>Энерг.электр.!L90</f>
        <v>29.268292682926827</v>
      </c>
      <c r="M36" s="11">
        <f>Энерг.электр.!M88</f>
        <v>165</v>
      </c>
      <c r="N36" s="87">
        <f>Энерг.электр.!N90</f>
        <v>51.219512195121951</v>
      </c>
      <c r="O36" s="11">
        <f>Энерг.электр.!O88</f>
        <v>34</v>
      </c>
      <c r="P36" s="87">
        <f>Энерг.электр.!P90</f>
        <v>19.512195121951219</v>
      </c>
      <c r="Q36" s="11">
        <f>Энерг.электр.!Q88</f>
        <v>1</v>
      </c>
      <c r="R36" s="87">
        <f>Энерг.электр.!R90</f>
        <v>8.3333333333333321</v>
      </c>
      <c r="S36" s="11">
        <f>Энерг.электр.!S88</f>
        <v>23</v>
      </c>
      <c r="T36" s="87">
        <f>Энерг.электр.!T90</f>
        <v>8.1300813008130071</v>
      </c>
      <c r="U36" s="11">
        <f>Энерг.электр.!U88</f>
        <v>13</v>
      </c>
      <c r="V36" s="87">
        <f>Энерг.электр.!V90</f>
        <v>13.821138211382115</v>
      </c>
      <c r="W36" s="11">
        <f>Энерг.электр.!W88</f>
        <v>33</v>
      </c>
      <c r="X36" s="87">
        <f>Энерг.электр.!X90</f>
        <v>0.81300813008130091</v>
      </c>
      <c r="Y36" s="11">
        <f>Энерг.электр.!Y88</f>
        <v>35</v>
      </c>
      <c r="Z36" s="87">
        <f>Энерг.электр.!Z90</f>
        <v>21.951219512195124</v>
      </c>
      <c r="AA36" s="11">
        <f>Энерг.электр.!AA88</f>
        <v>0</v>
      </c>
      <c r="AB36" s="87">
        <f>Энерг.электр.!AB90</f>
        <v>0</v>
      </c>
      <c r="AC36" s="87">
        <f>Энерг.электр.!AC90</f>
        <v>0</v>
      </c>
      <c r="AD36" s="11">
        <f>Энерг.электр.!AD88</f>
        <v>64</v>
      </c>
      <c r="AE36" s="87">
        <f>Энерг.электр.!AE90</f>
        <v>13.008130081300814</v>
      </c>
      <c r="AF36" s="11">
        <f>Энерг.электр.!AF88</f>
        <v>1</v>
      </c>
      <c r="AG36" s="87">
        <f>Энерг.электр.!AG90</f>
        <v>0</v>
      </c>
    </row>
    <row r="37" spans="1:33" ht="30" x14ac:dyDescent="0.25">
      <c r="A37" s="15">
        <v>30</v>
      </c>
      <c r="B37" s="16" t="s">
        <v>140</v>
      </c>
      <c r="C37" s="11">
        <f>Мелиораторы!C88</f>
        <v>6</v>
      </c>
      <c r="D37" s="11">
        <f>Мелиораторы!D88</f>
        <v>4</v>
      </c>
      <c r="E37" s="87">
        <f>Мелиораторы!E90</f>
        <v>92.592592592592595</v>
      </c>
      <c r="F37" s="11">
        <f>Мелиораторы!F88</f>
        <v>3</v>
      </c>
      <c r="G37" s="87">
        <f>Мелиораторы!G90</f>
        <v>20</v>
      </c>
      <c r="H37" s="11">
        <f>Мелиораторы!H88</f>
        <v>4</v>
      </c>
      <c r="I37" s="87">
        <f>Мелиораторы!I90</f>
        <v>100</v>
      </c>
      <c r="J37" s="87">
        <f>Мелиораторы!J90</f>
        <v>92.592592592592595</v>
      </c>
      <c r="K37" s="11">
        <f>Мелиораторы!K88</f>
        <v>2</v>
      </c>
      <c r="L37" s="87">
        <f>Мелиораторы!L90</f>
        <v>92</v>
      </c>
      <c r="M37" s="11">
        <f>Мелиораторы!M88</f>
        <v>2</v>
      </c>
      <c r="N37" s="87">
        <f>Мелиораторы!N90</f>
        <v>8</v>
      </c>
      <c r="O37" s="11">
        <f>Мелиораторы!O88</f>
        <v>0</v>
      </c>
      <c r="P37" s="87">
        <f>Мелиораторы!P90</f>
        <v>0</v>
      </c>
      <c r="Q37" s="11">
        <f>Мелиораторы!Q88</f>
        <v>0</v>
      </c>
      <c r="R37" s="87">
        <f>Мелиораторы!R90</f>
        <v>0</v>
      </c>
      <c r="S37" s="11">
        <f>Мелиораторы!S88</f>
        <v>0</v>
      </c>
      <c r="T37" s="87">
        <f>Мелиораторы!T90</f>
        <v>32</v>
      </c>
      <c r="U37" s="11">
        <f>Мелиораторы!U88</f>
        <v>0</v>
      </c>
      <c r="V37" s="87">
        <f>Мелиораторы!V90</f>
        <v>32</v>
      </c>
      <c r="W37" s="11">
        <f>Мелиораторы!W88</f>
        <v>0</v>
      </c>
      <c r="X37" s="87">
        <f>Мелиораторы!X90</f>
        <v>0</v>
      </c>
      <c r="Y37" s="11">
        <f>Мелиораторы!Y88</f>
        <v>0</v>
      </c>
      <c r="Z37" s="87">
        <f>Мелиораторы!Z90</f>
        <v>20</v>
      </c>
      <c r="AA37" s="11">
        <f>Мелиораторы!AA88</f>
        <v>0</v>
      </c>
      <c r="AB37" s="87">
        <f>Мелиораторы!AB90</f>
        <v>4</v>
      </c>
      <c r="AC37" s="87">
        <f>Мелиораторы!AC90</f>
        <v>20</v>
      </c>
      <c r="AD37" s="11">
        <f>Мелиораторы!AD88</f>
        <v>0</v>
      </c>
      <c r="AE37" s="87">
        <f>Мелиораторы!AE90</f>
        <v>20</v>
      </c>
      <c r="AF37" s="11">
        <f>Мелиораторы!AF88</f>
        <v>0</v>
      </c>
      <c r="AG37" s="87">
        <f>Мелиораторы!AG90</f>
        <v>0</v>
      </c>
    </row>
    <row r="38" spans="1:33" ht="30" x14ac:dyDescent="0.25">
      <c r="A38" s="15">
        <v>31</v>
      </c>
      <c r="B38" s="16" t="s">
        <v>165</v>
      </c>
      <c r="C38" s="11">
        <f>Экономисты!C88</f>
        <v>73</v>
      </c>
      <c r="D38" s="11">
        <f>Экономисты!D88</f>
        <v>70</v>
      </c>
      <c r="E38" s="87">
        <f>Экономисты!E90</f>
        <v>86.725663716814154</v>
      </c>
      <c r="F38" s="11">
        <f>Экономисты!F88</f>
        <v>56</v>
      </c>
      <c r="G38" s="87">
        <f>Экономисты!G90</f>
        <v>90.816326530612244</v>
      </c>
      <c r="H38" s="11">
        <f>Экономисты!H88</f>
        <v>70</v>
      </c>
      <c r="I38" s="87">
        <f>Экономисты!I90</f>
        <v>100</v>
      </c>
      <c r="J38" s="87">
        <f>Экономисты!J90</f>
        <v>86.725663716814154</v>
      </c>
      <c r="K38" s="11">
        <f>Экономисты!K88</f>
        <v>58</v>
      </c>
      <c r="L38" s="87">
        <f>Экономисты!L90</f>
        <v>86.734693877551024</v>
      </c>
      <c r="M38" s="11">
        <f>Экономисты!M88</f>
        <v>12</v>
      </c>
      <c r="N38" s="87">
        <f>Экономисты!N90</f>
        <v>13.26530612244898</v>
      </c>
      <c r="O38" s="11">
        <f>Экономисты!O88</f>
        <v>0</v>
      </c>
      <c r="P38" s="87">
        <f>Экономисты!P90</f>
        <v>0</v>
      </c>
      <c r="Q38" s="11">
        <f>Экономисты!Q88</f>
        <v>0</v>
      </c>
      <c r="R38" s="87">
        <f>Экономисты!R90</f>
        <v>0</v>
      </c>
      <c r="S38" s="11">
        <f>Экономисты!S88</f>
        <v>10</v>
      </c>
      <c r="T38" s="87">
        <f>Экономисты!T90</f>
        <v>25.510204081632654</v>
      </c>
      <c r="U38" s="11">
        <f>Экономисты!U88</f>
        <v>9</v>
      </c>
      <c r="V38" s="87">
        <f>Экономисты!V90</f>
        <v>8.1632653061224492</v>
      </c>
      <c r="W38" s="11">
        <f>Экономисты!W88</f>
        <v>3</v>
      </c>
      <c r="X38" s="87">
        <f>Экономисты!X90</f>
        <v>1.0204081632653061</v>
      </c>
      <c r="Y38" s="11">
        <f>Экономисты!Y88</f>
        <v>3</v>
      </c>
      <c r="Z38" s="87">
        <f>Экономисты!Z90</f>
        <v>35.714285714285715</v>
      </c>
      <c r="AA38" s="11">
        <f>Экономисты!AA88</f>
        <v>1</v>
      </c>
      <c r="AB38" s="87">
        <f>Экономисты!AB90</f>
        <v>1.0204081632653061</v>
      </c>
      <c r="AC38" s="87">
        <f>Экономисты!AC90</f>
        <v>2.8571428571428572</v>
      </c>
      <c r="AD38" s="11">
        <f>Экономисты!AD88</f>
        <v>6</v>
      </c>
      <c r="AE38" s="87">
        <f>Экономисты!AE90</f>
        <v>21.428571428571427</v>
      </c>
      <c r="AF38" s="11">
        <f>Экономисты!AF88</f>
        <v>1</v>
      </c>
      <c r="AG38" s="87">
        <f>Экономисты!AG90</f>
        <v>0</v>
      </c>
    </row>
    <row r="39" spans="1:33" ht="30" x14ac:dyDescent="0.25">
      <c r="A39" s="15">
        <v>32</v>
      </c>
      <c r="B39" s="16" t="s">
        <v>166</v>
      </c>
      <c r="C39" s="11">
        <f>Бухгалтеры!C88</f>
        <v>578</v>
      </c>
      <c r="D39" s="11">
        <f>Бухгалтеры!D88</f>
        <v>574</v>
      </c>
      <c r="E39" s="87">
        <f>Бухгалтеры!E90</f>
        <v>91.420534458509138</v>
      </c>
      <c r="F39" s="11">
        <f>Бухгалтеры!F88</f>
        <v>542</v>
      </c>
      <c r="G39" s="87">
        <f>Бухгалтеры!G90</f>
        <v>94.461538461538467</v>
      </c>
      <c r="H39" s="11">
        <f>Бухгалтеры!H88</f>
        <v>532</v>
      </c>
      <c r="I39" s="87">
        <f>Бухгалтеры!I90</f>
        <v>95.384615384615387</v>
      </c>
      <c r="J39" s="87">
        <f>Бухгалтеры!J90</f>
        <v>87.201125175808727</v>
      </c>
      <c r="K39" s="11">
        <f>Бухгалтеры!K88</f>
        <v>242</v>
      </c>
      <c r="L39" s="87">
        <f>Бухгалтеры!L90</f>
        <v>59.38461538461538</v>
      </c>
      <c r="M39" s="11">
        <f>Бухгалтеры!M88</f>
        <v>290</v>
      </c>
      <c r="N39" s="87">
        <f>Бухгалтеры!N90</f>
        <v>36</v>
      </c>
      <c r="O39" s="11">
        <f>Бухгалтеры!O88</f>
        <v>42</v>
      </c>
      <c r="P39" s="87">
        <f>Бухгалтеры!P90</f>
        <v>4.6153846153846159</v>
      </c>
      <c r="Q39" s="11">
        <f>Бухгалтеры!Q88</f>
        <v>0</v>
      </c>
      <c r="R39" s="87">
        <f>Бухгалтеры!R90</f>
        <v>3.3333333333333335</v>
      </c>
      <c r="S39" s="11">
        <f>Бухгалтеры!S88</f>
        <v>51</v>
      </c>
      <c r="T39" s="87">
        <f>Бухгалтеры!T90</f>
        <v>8.9230769230769234</v>
      </c>
      <c r="U39" s="11">
        <f>Бухгалтеры!U88</f>
        <v>83</v>
      </c>
      <c r="V39" s="87">
        <f>Бухгалтеры!V90</f>
        <v>14.461538461538462</v>
      </c>
      <c r="W39" s="11">
        <f>Бухгалтеры!W88</f>
        <v>18</v>
      </c>
      <c r="X39" s="87">
        <f>Бухгалтеры!X90</f>
        <v>2.3076923076923079</v>
      </c>
      <c r="Y39" s="11">
        <f>Бухгалтеры!Y88</f>
        <v>46</v>
      </c>
      <c r="Z39" s="87">
        <f>Бухгалтеры!Z90</f>
        <v>13.384615384615383</v>
      </c>
      <c r="AA39" s="11">
        <f>Бухгалтеры!AA88</f>
        <v>3</v>
      </c>
      <c r="AB39" s="87">
        <f>Бухгалтеры!AB90</f>
        <v>0.92307692307692313</v>
      </c>
      <c r="AC39" s="87">
        <f>Бухгалтеры!AC90</f>
        <v>6.8965517241379306</v>
      </c>
      <c r="AD39" s="11">
        <f>Бухгалтеры!AD88</f>
        <v>57</v>
      </c>
      <c r="AE39" s="87">
        <f>Бухгалтеры!AE90</f>
        <v>9.5384615384615383</v>
      </c>
      <c r="AF39" s="11">
        <f>Бухгалтеры!AF88</f>
        <v>3</v>
      </c>
      <c r="AG39" s="87">
        <f>Бухгалтеры!AG90</f>
        <v>0.61538461538461542</v>
      </c>
    </row>
    <row r="40" spans="1:33" ht="30" x14ac:dyDescent="0.25">
      <c r="A40" s="15">
        <v>33</v>
      </c>
      <c r="B40" s="16" t="s">
        <v>167</v>
      </c>
      <c r="C40" s="11">
        <f>Экологи!C88</f>
        <v>13</v>
      </c>
      <c r="D40" s="11">
        <f>Экологи!D88</f>
        <v>13</v>
      </c>
      <c r="E40" s="87">
        <f>Экологи!E90</f>
        <v>86.666666666666671</v>
      </c>
      <c r="F40" s="11">
        <f>Экологи!F88</f>
        <v>9</v>
      </c>
      <c r="G40" s="87">
        <f>Экологи!G90</f>
        <v>84.615384615384613</v>
      </c>
      <c r="H40" s="11">
        <f>Экологи!H88</f>
        <v>13</v>
      </c>
      <c r="I40" s="87">
        <f>Экологи!I90</f>
        <v>92.307692307692307</v>
      </c>
      <c r="J40" s="87">
        <f>Экологи!J90</f>
        <v>80</v>
      </c>
      <c r="K40" s="11">
        <f>Экологи!K88</f>
        <v>10</v>
      </c>
      <c r="L40" s="87">
        <f>Экологи!L90</f>
        <v>92.307692307692307</v>
      </c>
      <c r="M40" s="11">
        <f>Экологи!M88</f>
        <v>3</v>
      </c>
      <c r="N40" s="87">
        <f>Экологи!N90</f>
        <v>0</v>
      </c>
      <c r="O40" s="11">
        <f>Экологи!O88</f>
        <v>0</v>
      </c>
      <c r="P40" s="87">
        <f>Экологи!P90</f>
        <v>7.6923076923076925</v>
      </c>
      <c r="Q40" s="11">
        <f>Экологи!Q88</f>
        <v>0</v>
      </c>
      <c r="R40" s="87">
        <f>Экологи!R90</f>
        <v>0</v>
      </c>
      <c r="S40" s="11">
        <f>Экологи!S88</f>
        <v>3</v>
      </c>
      <c r="T40" s="87">
        <f>Экологи!T90</f>
        <v>7.6923076923076925</v>
      </c>
      <c r="U40" s="11">
        <f>Экологи!U88</f>
        <v>0</v>
      </c>
      <c r="V40" s="87">
        <f>Экологи!V90</f>
        <v>7.6923076923076925</v>
      </c>
      <c r="W40" s="11">
        <f>Экологи!W88</f>
        <v>2</v>
      </c>
      <c r="X40" s="87">
        <f>Экологи!X90</f>
        <v>7.6923076923076925</v>
      </c>
      <c r="Y40" s="11">
        <f>Экологи!Y88</f>
        <v>1</v>
      </c>
      <c r="Z40" s="87">
        <f>Экологи!Z90</f>
        <v>38.461538461538467</v>
      </c>
      <c r="AA40" s="11">
        <f>Экологи!AA88</f>
        <v>0</v>
      </c>
      <c r="AB40" s="87">
        <f>Экологи!AB90</f>
        <v>0</v>
      </c>
      <c r="AC40" s="87">
        <f>Экологи!AC90</f>
        <v>0</v>
      </c>
      <c r="AD40" s="11">
        <f>Экологи!AD88</f>
        <v>1</v>
      </c>
      <c r="AE40" s="87">
        <f>Экологи!AE90</f>
        <v>7.6923076923076925</v>
      </c>
      <c r="AF40" s="11">
        <f>Экологи!AF88</f>
        <v>0</v>
      </c>
      <c r="AG40" s="87">
        <f>Экологи!AG90</f>
        <v>0</v>
      </c>
    </row>
    <row r="41" spans="1:33" ht="30" x14ac:dyDescent="0.25">
      <c r="A41" s="15">
        <v>34</v>
      </c>
      <c r="B41" s="16" t="s">
        <v>168</v>
      </c>
      <c r="C41" s="11">
        <f>'Др. специал.'!C88</f>
        <v>988</v>
      </c>
      <c r="D41" s="11">
        <f>'Др. специал.'!D88</f>
        <v>927</v>
      </c>
      <c r="E41" s="87">
        <f>'Др. специал.'!E90</f>
        <v>90.405405405405403</v>
      </c>
      <c r="F41" s="11">
        <f>'Др. специал.'!F88</f>
        <v>659</v>
      </c>
      <c r="G41" s="87">
        <f>'Др. специал.'!G90</f>
        <v>54.110612855007481</v>
      </c>
      <c r="H41" s="11">
        <f>'Др. специал.'!H88</f>
        <v>656</v>
      </c>
      <c r="I41" s="87">
        <f>'Др. специал.'!I90</f>
        <v>74.88789237668162</v>
      </c>
      <c r="J41" s="87">
        <f>'Др. специал.'!J90</f>
        <v>67.702702702702695</v>
      </c>
      <c r="K41" s="11">
        <f>'Др. специал.'!K88</f>
        <v>202</v>
      </c>
      <c r="L41" s="87">
        <f>'Др. специал.'!L90</f>
        <v>34.230194319880418</v>
      </c>
      <c r="M41" s="11">
        <f>'Др. специал.'!M88</f>
        <v>454</v>
      </c>
      <c r="N41" s="87">
        <f>'Др. специал.'!N90</f>
        <v>40.657698056801195</v>
      </c>
      <c r="O41" s="11">
        <f>'Др. специал.'!O88</f>
        <v>271</v>
      </c>
      <c r="P41" s="87">
        <f>'Др. специал.'!P90</f>
        <v>25.112107623318387</v>
      </c>
      <c r="Q41" s="11">
        <f>'Др. специал.'!Q88</f>
        <v>12</v>
      </c>
      <c r="R41" s="87">
        <f>'Др. специал.'!R90</f>
        <v>0.59523809523809523</v>
      </c>
      <c r="S41" s="11">
        <f>'Др. специал.'!S88</f>
        <v>94</v>
      </c>
      <c r="T41" s="87">
        <f>'Др. специал.'!T90</f>
        <v>10.762331838565023</v>
      </c>
      <c r="U41" s="11">
        <f>'Др. специал.'!U88</f>
        <v>93</v>
      </c>
      <c r="V41" s="87">
        <f>'Др. специал.'!V90</f>
        <v>11.808669656203289</v>
      </c>
      <c r="W41" s="11">
        <f>'Др. специал.'!W88</f>
        <v>53</v>
      </c>
      <c r="X41" s="87">
        <f>'Др. специал.'!X90</f>
        <v>1.0463378176382661</v>
      </c>
      <c r="Y41" s="11">
        <f>'Др. специал.'!Y88</f>
        <v>165</v>
      </c>
      <c r="Z41" s="87">
        <f>'Др. специал.'!Z90</f>
        <v>16.890881913303438</v>
      </c>
      <c r="AA41" s="11">
        <f>'Др. специал.'!AA88</f>
        <v>1</v>
      </c>
      <c r="AB41" s="87">
        <f>'Др. специал.'!AB90</f>
        <v>0.74738415545590431</v>
      </c>
      <c r="AC41" s="87">
        <f>'Др. специал.'!AC90</f>
        <v>4.4247787610619467</v>
      </c>
      <c r="AD41" s="11">
        <f>'Др. специал.'!AD88</f>
        <v>222</v>
      </c>
      <c r="AE41" s="87">
        <f>'Др. специал.'!AE90</f>
        <v>12.556053811659194</v>
      </c>
      <c r="AF41" s="11">
        <f>'Др. специал.'!AF88</f>
        <v>3</v>
      </c>
      <c r="AG41" s="87">
        <f>'Др. специал.'!AG90</f>
        <v>0.29895366218236175</v>
      </c>
    </row>
    <row r="42" spans="1:33" x14ac:dyDescent="0.25">
      <c r="A42" s="17"/>
      <c r="B42" s="18" t="s">
        <v>180</v>
      </c>
      <c r="C42" s="11"/>
      <c r="D42" s="11"/>
      <c r="E42" s="87"/>
      <c r="F42" s="11"/>
      <c r="G42" s="87"/>
      <c r="H42" s="11"/>
      <c r="I42" s="87"/>
      <c r="J42" s="87"/>
      <c r="K42" s="11"/>
      <c r="L42" s="87"/>
      <c r="M42" s="11"/>
      <c r="N42" s="87"/>
      <c r="O42" s="11"/>
      <c r="P42" s="87"/>
      <c r="Q42" s="11"/>
      <c r="R42" s="87"/>
      <c r="S42" s="11"/>
      <c r="T42" s="87"/>
      <c r="U42" s="11"/>
      <c r="V42" s="87"/>
      <c r="W42" s="11"/>
      <c r="X42" s="87"/>
      <c r="Y42" s="11"/>
      <c r="Z42" s="87"/>
      <c r="AA42" s="11"/>
      <c r="AB42" s="87"/>
      <c r="AC42" s="87"/>
      <c r="AD42" s="11"/>
      <c r="AE42" s="87"/>
      <c r="AF42" s="11"/>
      <c r="AG42" s="87"/>
    </row>
    <row r="43" spans="1:33" x14ac:dyDescent="0.25">
      <c r="A43" s="17"/>
      <c r="B43" s="19" t="s">
        <v>181</v>
      </c>
      <c r="C43" s="11">
        <f>Агрослужба!C90</f>
        <v>387.3</v>
      </c>
      <c r="D43" s="11">
        <f>Агрослужба!D90</f>
        <v>308.3</v>
      </c>
      <c r="E43" s="87">
        <f>Агрослужба!E90</f>
        <v>79.602375419571388</v>
      </c>
      <c r="F43" s="11">
        <f>Агрослужба!F90</f>
        <v>71</v>
      </c>
      <c r="G43" s="87">
        <f>Агрослужба!G90</f>
        <v>23.029516704508595</v>
      </c>
      <c r="H43" s="11">
        <f>Агрослужба!H90</f>
        <v>297</v>
      </c>
      <c r="I43" s="87">
        <f>Агрослужба!I90</f>
        <v>96.334738890690886</v>
      </c>
      <c r="J43" s="87">
        <f>Агрослужба!J90</f>
        <v>76.684740511231595</v>
      </c>
      <c r="K43" s="11">
        <f>Агрослужба!K90</f>
        <v>229</v>
      </c>
      <c r="L43" s="87">
        <f>Агрослужба!L90</f>
        <v>74.278300356795327</v>
      </c>
      <c r="M43" s="11">
        <f>Агрослужба!M90</f>
        <v>68</v>
      </c>
      <c r="N43" s="87">
        <f>Агрослужба!N90</f>
        <v>22.056438533895555</v>
      </c>
      <c r="O43" s="11">
        <f>Агрослужба!O90</f>
        <v>11.3</v>
      </c>
      <c r="P43" s="87">
        <f>Агрослужба!P90</f>
        <v>3.6652611093091148</v>
      </c>
      <c r="Q43" s="11">
        <f>Агрослужба!Q90</f>
        <v>1</v>
      </c>
      <c r="R43" s="87">
        <f>Агрослужба!R90</f>
        <v>8.8495575221238933</v>
      </c>
      <c r="S43" s="11">
        <f>Агрослужба!S90</f>
        <v>51</v>
      </c>
      <c r="T43" s="87">
        <f>Агрослужба!T90</f>
        <v>16.542328900421666</v>
      </c>
      <c r="U43" s="11">
        <f>Агрослужба!U90</f>
        <v>39</v>
      </c>
      <c r="V43" s="87">
        <f>Агрослужба!V90</f>
        <v>12.65001621796951</v>
      </c>
      <c r="W43" s="11">
        <f>Агрослужба!W90</f>
        <v>3</v>
      </c>
      <c r="X43" s="87">
        <f>Агрослужба!X90</f>
        <v>0.97307817061303925</v>
      </c>
      <c r="Y43" s="11">
        <f>Агрослужба!Y90</f>
        <v>44</v>
      </c>
      <c r="Z43" s="87">
        <f>Агрослужба!Z90</f>
        <v>14.271813168991244</v>
      </c>
      <c r="AA43" s="11">
        <f>Агрослужба!AA90</f>
        <v>3</v>
      </c>
      <c r="AB43" s="87">
        <f>Агрослужба!AB90</f>
        <v>0.97307817061303925</v>
      </c>
      <c r="AC43" s="87">
        <f>Агрослужба!AC90</f>
        <v>6.8181818181818175</v>
      </c>
      <c r="AD43" s="11">
        <f>Агрослужба!AD90</f>
        <v>43</v>
      </c>
      <c r="AE43" s="87">
        <f>Агрослужба!AE90</f>
        <v>13.947453778786894</v>
      </c>
      <c r="AF43" s="11">
        <f>Агрослужба!AF90</f>
        <v>0</v>
      </c>
      <c r="AG43" s="87">
        <f>Агрослужба!AG90</f>
        <v>0</v>
      </c>
    </row>
    <row r="44" spans="1:33" x14ac:dyDescent="0.25">
      <c r="A44" s="17"/>
      <c r="B44" s="19" t="s">
        <v>182</v>
      </c>
      <c r="C44" s="11">
        <f>Зоот.служба!C90</f>
        <v>372</v>
      </c>
      <c r="D44" s="11">
        <f>Зоот.служба!D90</f>
        <v>317</v>
      </c>
      <c r="E44" s="87">
        <f>Зоот.служба!E90</f>
        <v>85.215053763440864</v>
      </c>
      <c r="F44" s="11">
        <f>Зоот.служба!F90</f>
        <v>146</v>
      </c>
      <c r="G44" s="87">
        <f>Зоот.служба!G90</f>
        <v>46.056782334384863</v>
      </c>
      <c r="H44" s="11">
        <f>Зоот.служба!H90</f>
        <v>260</v>
      </c>
      <c r="I44" s="87">
        <f>Зоот.служба!I90</f>
        <v>82.018927444794954</v>
      </c>
      <c r="J44" s="87">
        <f>Зоот.служба!J90</f>
        <v>69.892473118279568</v>
      </c>
      <c r="K44" s="11">
        <f>Зоот.служба!K90</f>
        <v>198</v>
      </c>
      <c r="L44" s="87">
        <f>Зоот.служба!L90</f>
        <v>62.460567823343851</v>
      </c>
      <c r="M44" s="11">
        <f>Зоот.служба!M90</f>
        <v>62</v>
      </c>
      <c r="N44" s="87">
        <f>Зоот.служба!N90</f>
        <v>19.558359621451103</v>
      </c>
      <c r="O44" s="11">
        <f>Зоот.служба!O90</f>
        <v>57</v>
      </c>
      <c r="P44" s="87">
        <f>Зоот.служба!P90</f>
        <v>17.981072555205046</v>
      </c>
      <c r="Q44" s="11">
        <f>Зоот.служба!Q90</f>
        <v>6</v>
      </c>
      <c r="R44" s="87">
        <f>Зоот.служба!R90</f>
        <v>10.526315789473683</v>
      </c>
      <c r="S44" s="11">
        <f>Зоот.служба!S90</f>
        <v>37</v>
      </c>
      <c r="T44" s="87">
        <f>Зоот.служба!T90</f>
        <v>11.67192429022082</v>
      </c>
      <c r="U44" s="11">
        <f>Зоот.служба!U90</f>
        <v>48</v>
      </c>
      <c r="V44" s="87">
        <f>Зоот.служба!V90</f>
        <v>15.141955835962145</v>
      </c>
      <c r="W44" s="11">
        <f>Зоот.служба!W90</f>
        <v>5</v>
      </c>
      <c r="X44" s="87">
        <f>Зоот.служба!X90</f>
        <v>1.5772870662460567</v>
      </c>
      <c r="Y44" s="11">
        <f>Зоот.служба!Y90</f>
        <v>55</v>
      </c>
      <c r="Z44" s="87">
        <f>Зоот.служба!Z90</f>
        <v>17.350157728706623</v>
      </c>
      <c r="AA44" s="11">
        <f>Зоот.служба!AA90</f>
        <v>7</v>
      </c>
      <c r="AB44" s="87">
        <f>Зоот.служба!AB90</f>
        <v>2.2082018927444795</v>
      </c>
      <c r="AC44" s="87">
        <f>Зоот.служба!AC90</f>
        <v>12.727272727272727</v>
      </c>
      <c r="AD44" s="11">
        <f>Зоот.служба!AD90</f>
        <v>24</v>
      </c>
      <c r="AE44" s="87">
        <f>Зоот.служба!AE90</f>
        <v>7.5709779179810726</v>
      </c>
      <c r="AF44" s="11">
        <f>Зоот.служба!AF90</f>
        <v>0</v>
      </c>
      <c r="AG44" s="87">
        <f>Зоот.служба!AG90</f>
        <v>0</v>
      </c>
    </row>
    <row r="45" spans="1:33" x14ac:dyDescent="0.25">
      <c r="A45" s="17"/>
      <c r="B45" s="19" t="s">
        <v>183</v>
      </c>
      <c r="C45" s="11">
        <f>Ветслужба!C90</f>
        <v>408</v>
      </c>
      <c r="D45" s="11">
        <f>Ветслужба!D90</f>
        <v>344</v>
      </c>
      <c r="E45" s="87">
        <f>Ветслужба!E90</f>
        <v>84.313725490196077</v>
      </c>
      <c r="F45" s="11">
        <f>Ветслужба!F90</f>
        <v>170</v>
      </c>
      <c r="G45" s="87">
        <f>Ветслужба!G90</f>
        <v>49.418604651162788</v>
      </c>
      <c r="H45" s="11">
        <f>Ветслужба!H90</f>
        <v>277</v>
      </c>
      <c r="I45" s="87">
        <f>Ветслужба!I90</f>
        <v>80.523255813953483</v>
      </c>
      <c r="J45" s="87">
        <f>Ветслужба!J90</f>
        <v>67.892156862745097</v>
      </c>
      <c r="K45" s="11">
        <f>Ветслужба!K90</f>
        <v>171</v>
      </c>
      <c r="L45" s="87">
        <f>Ветслужба!L90</f>
        <v>49.709302325581397</v>
      </c>
      <c r="M45" s="11">
        <f>Ветслужба!M90</f>
        <v>106</v>
      </c>
      <c r="N45" s="87">
        <f>Ветслужба!N90</f>
        <v>30.813953488372093</v>
      </c>
      <c r="O45" s="11">
        <f>Ветслужба!O90</f>
        <v>67</v>
      </c>
      <c r="P45" s="87">
        <f>Ветслужба!P90</f>
        <v>19.476744186046513</v>
      </c>
      <c r="Q45" s="11">
        <f>Ветслужба!Q90</f>
        <v>2</v>
      </c>
      <c r="R45" s="87">
        <f>Ветслужба!R90</f>
        <v>2.9850746268656714</v>
      </c>
      <c r="S45" s="11">
        <f>Ветслужба!S90</f>
        <v>53</v>
      </c>
      <c r="T45" s="87">
        <f>Ветслужба!T90</f>
        <v>15.406976744186046</v>
      </c>
      <c r="U45" s="11">
        <f>Ветслужба!U90</f>
        <v>42</v>
      </c>
      <c r="V45" s="87">
        <f>Ветслужба!V90</f>
        <v>12.209302325581394</v>
      </c>
      <c r="W45" s="11">
        <f>Ветслужба!W90</f>
        <v>4</v>
      </c>
      <c r="X45" s="87">
        <f>Ветслужба!X90</f>
        <v>1.1627906976744187</v>
      </c>
      <c r="Y45" s="11">
        <f>Ветслужба!Y90</f>
        <v>79</v>
      </c>
      <c r="Z45" s="87">
        <f>Ветслужба!Z90</f>
        <v>22.965116279069768</v>
      </c>
      <c r="AA45" s="11">
        <f>Ветслужба!AA90</f>
        <v>16</v>
      </c>
      <c r="AB45" s="87">
        <f>Ветслужба!AB90</f>
        <v>4.6511627906976747</v>
      </c>
      <c r="AC45" s="87">
        <f>Ветслужба!AC90</f>
        <v>20.253164556962027</v>
      </c>
      <c r="AD45" s="11">
        <f>Ветслужба!AD90</f>
        <v>48</v>
      </c>
      <c r="AE45" s="87">
        <f>Ветслужба!AE90</f>
        <v>13.953488372093023</v>
      </c>
      <c r="AF45" s="11">
        <f>Ветслужба!AF90</f>
        <v>2</v>
      </c>
      <c r="AG45" s="87">
        <f>Ветслужба!AG90</f>
        <v>0.58139534883720934</v>
      </c>
    </row>
    <row r="46" spans="1:33" x14ac:dyDescent="0.25">
      <c r="A46" s="17"/>
      <c r="B46" s="19" t="s">
        <v>184</v>
      </c>
      <c r="C46" s="11">
        <f>'Инж-техн. служба'!C90</f>
        <v>733</v>
      </c>
      <c r="D46" s="11">
        <f>'Инж-техн. служба'!D90</f>
        <v>620</v>
      </c>
      <c r="E46" s="87">
        <f>'Инж-техн. служба'!E90</f>
        <v>84.583901773533427</v>
      </c>
      <c r="F46" s="11">
        <f>'Инж-техн. служба'!F90</f>
        <v>63</v>
      </c>
      <c r="G46" s="87">
        <f>'Инж-техн. служба'!G90</f>
        <v>10.161290322580644</v>
      </c>
      <c r="H46" s="11">
        <f>'Инж-техн. служба'!H90</f>
        <v>567</v>
      </c>
      <c r="I46" s="87">
        <f>'Инж-техн. служба'!I90</f>
        <v>91.451612903225808</v>
      </c>
      <c r="J46" s="87">
        <f>'Инж-техн. служба'!J90</f>
        <v>77.353342428376536</v>
      </c>
      <c r="K46" s="11">
        <f>'Инж-техн. служба'!K90</f>
        <v>357</v>
      </c>
      <c r="L46" s="87">
        <f>'Инж-техн. служба'!L90</f>
        <v>57.58064516129032</v>
      </c>
      <c r="M46" s="11">
        <f>'Инж-техн. служба'!M90</f>
        <v>210</v>
      </c>
      <c r="N46" s="87">
        <f>'Инж-техн. служба'!N90</f>
        <v>33.87096774193548</v>
      </c>
      <c r="O46" s="11">
        <f>'Инж-техн. служба'!O90</f>
        <v>53</v>
      </c>
      <c r="P46" s="87">
        <f>'Инж-техн. служба'!P90</f>
        <v>8.5483870967741939</v>
      </c>
      <c r="Q46" s="11">
        <f>'Инж-техн. служба'!Q90</f>
        <v>8</v>
      </c>
      <c r="R46" s="87">
        <f>'Инж-техн. служба'!R90</f>
        <v>15.09433962264151</v>
      </c>
      <c r="S46" s="11">
        <f>'Инж-техн. служба'!S90</f>
        <v>51</v>
      </c>
      <c r="T46" s="87">
        <f>'Инж-техн. служба'!T90</f>
        <v>8.2258064516129039</v>
      </c>
      <c r="U46" s="11">
        <f>'Инж-техн. служба'!U90</f>
        <v>53</v>
      </c>
      <c r="V46" s="87">
        <f>'Инж-техн. служба'!V90</f>
        <v>8.5483870967741939</v>
      </c>
      <c r="W46" s="11">
        <f>'Инж-техн. служба'!W90</f>
        <v>27</v>
      </c>
      <c r="X46" s="87">
        <f>'Инж-техн. служба'!X90</f>
        <v>4.354838709677419</v>
      </c>
      <c r="Y46" s="11">
        <f>'Инж-техн. служба'!Y90</f>
        <v>132</v>
      </c>
      <c r="Z46" s="87">
        <f>'Инж-техн. служба'!Z90</f>
        <v>21.29032258064516</v>
      </c>
      <c r="AA46" s="11">
        <f>'Инж-техн. служба'!AA90</f>
        <v>5</v>
      </c>
      <c r="AB46" s="87">
        <f>'Инж-техн. служба'!AB90</f>
        <v>0.80645161290322576</v>
      </c>
      <c r="AC46" s="87">
        <f>'Инж-техн. служба'!AC90</f>
        <v>3.7878787878787881</v>
      </c>
      <c r="AD46" s="11">
        <f>'Инж-техн. служба'!AD90</f>
        <v>93</v>
      </c>
      <c r="AE46" s="87">
        <f>'Инж-техн. служба'!AE90</f>
        <v>15</v>
      </c>
      <c r="AF46" s="11">
        <f>'Инж-техн. служба'!AF90</f>
        <v>0</v>
      </c>
      <c r="AG46" s="87">
        <f>'Инж-техн. служба'!AG90</f>
        <v>0</v>
      </c>
    </row>
    <row r="47" spans="1:33" x14ac:dyDescent="0.25">
      <c r="A47" s="17"/>
      <c r="B47" s="19" t="s">
        <v>185</v>
      </c>
      <c r="C47" s="11">
        <f>'Служба энергоснаб.'!C90</f>
        <v>489</v>
      </c>
      <c r="D47" s="11">
        <f>'Служба энергоснаб.'!D90</f>
        <v>396</v>
      </c>
      <c r="E47" s="87">
        <f>'Служба энергоснаб.'!E90</f>
        <v>80.981595092024534</v>
      </c>
      <c r="F47" s="11">
        <f>'Служба энергоснаб.'!F90</f>
        <v>17</v>
      </c>
      <c r="G47" s="87">
        <f>'Служба энергоснаб.'!G90</f>
        <v>4.2929292929292924</v>
      </c>
      <c r="H47" s="11">
        <f>'Служба энергоснаб.'!H90</f>
        <v>312</v>
      </c>
      <c r="I47" s="87">
        <f>'Служба энергоснаб.'!I90</f>
        <v>78.787878787878782</v>
      </c>
      <c r="J47" s="87">
        <f>'Служба энергоснаб.'!J90</f>
        <v>63.803680981595093</v>
      </c>
      <c r="K47" s="11">
        <f>'Служба энергоснаб.'!K90</f>
        <v>67</v>
      </c>
      <c r="L47" s="87">
        <f>'Служба энергоснаб.'!L90</f>
        <v>16.91919191919192</v>
      </c>
      <c r="M47" s="11">
        <f>'Служба энергоснаб.'!M90</f>
        <v>9709.6683893195514</v>
      </c>
      <c r="N47" s="87">
        <f>'Служба энергоснаб.'!N90</f>
        <v>2451.9364619493817</v>
      </c>
      <c r="O47" s="11">
        <f>'Служба энергоснаб.'!O90</f>
        <v>3397.4759235532774</v>
      </c>
      <c r="P47" s="87">
        <f>'Служба энергоснаб.'!P90</f>
        <v>857.94846554375704</v>
      </c>
      <c r="Q47" s="11">
        <f>'Служба энергоснаб.'!Q90</f>
        <v>783.94902896254086</v>
      </c>
      <c r="R47" s="87">
        <f>'Служба энергоснаб.'!R90</f>
        <v>23.074454289072385</v>
      </c>
      <c r="S47" s="11">
        <f>'Служба энергоснаб.'!S90</f>
        <v>12</v>
      </c>
      <c r="T47" s="87">
        <f>'Служба энергоснаб.'!T90</f>
        <v>3.0303030303030303</v>
      </c>
      <c r="U47" s="11">
        <f>'Служба энергоснаб.'!U90</f>
        <v>21</v>
      </c>
      <c r="V47" s="87">
        <f>'Служба энергоснаб.'!V90</f>
        <v>5.3030303030303028</v>
      </c>
      <c r="W47" s="11">
        <f>'Служба энергоснаб.'!W90</f>
        <v>3</v>
      </c>
      <c r="X47" s="87">
        <f>'Служба энергоснаб.'!X90</f>
        <v>0.75757575757575757</v>
      </c>
      <c r="Y47" s="11">
        <f>'Служба энергоснаб.'!Y90</f>
        <v>36</v>
      </c>
      <c r="Z47" s="87">
        <f>'Служба энергоснаб.'!Z90</f>
        <v>9.0909090909090917</v>
      </c>
      <c r="AA47" s="11">
        <f>'Служба энергоснаб.'!AA90</f>
        <v>0</v>
      </c>
      <c r="AB47" s="87">
        <f>'Служба энергоснаб.'!AB90</f>
        <v>0</v>
      </c>
      <c r="AC47" s="87">
        <f>'Служба энергоснаб.'!AC90</f>
        <v>0</v>
      </c>
      <c r="AD47" s="11">
        <f>'Служба энергоснаб.'!AD90</f>
        <v>0</v>
      </c>
      <c r="AE47" s="87">
        <f>'Служба энергоснаб.'!AE90</f>
        <v>0</v>
      </c>
      <c r="AF47" s="11">
        <f>'Служба энергоснаб.'!AF90</f>
        <v>715.55849826359611</v>
      </c>
      <c r="AG47" s="87">
        <f>'Служба энергоснаб.'!AG90</f>
        <v>180.69659047060506</v>
      </c>
    </row>
    <row r="48" spans="1:33" x14ac:dyDescent="0.25">
      <c r="A48" s="17"/>
      <c r="B48" s="19" t="s">
        <v>186</v>
      </c>
      <c r="C48" s="11">
        <f>'Мелиорационная служба'!C90</f>
        <v>29</v>
      </c>
      <c r="D48" s="11">
        <f>'Мелиорационная служба'!D90</f>
        <v>27</v>
      </c>
      <c r="E48" s="87">
        <f>'Мелиорационная служба'!E90</f>
        <v>93.103448275862064</v>
      </c>
      <c r="F48" s="11">
        <f>'Мелиорационная служба'!F90</f>
        <v>5</v>
      </c>
      <c r="G48" s="87">
        <f>'Мелиорационная служба'!G90</f>
        <v>18.518518518518519</v>
      </c>
      <c r="H48" s="11">
        <f>'Мелиорационная служба'!H90</f>
        <v>27</v>
      </c>
      <c r="I48" s="87">
        <f>'Мелиорационная служба'!I90</f>
        <v>100</v>
      </c>
      <c r="J48" s="87">
        <f>'Мелиорационная служба'!J90</f>
        <v>93.103448275862064</v>
      </c>
      <c r="K48" s="11">
        <f>'Мелиорационная служба'!K90</f>
        <v>24</v>
      </c>
      <c r="L48" s="87">
        <f>'Мелиорационная служба'!L90</f>
        <v>88.888888888888886</v>
      </c>
      <c r="M48" s="11">
        <f>'Мелиорационная служба'!M90</f>
        <v>3</v>
      </c>
      <c r="N48" s="87">
        <f>'Мелиорационная служба'!N90</f>
        <v>11.111111111111111</v>
      </c>
      <c r="O48" s="11">
        <f>'Мелиорационная служба'!O90</f>
        <v>0</v>
      </c>
      <c r="P48" s="87">
        <f>'Мелиорационная служба'!P90</f>
        <v>0</v>
      </c>
      <c r="Q48" s="11">
        <f>'Мелиорационная служба'!Q90</f>
        <v>0</v>
      </c>
      <c r="R48" s="87">
        <f>'Мелиорационная служба'!R90</f>
        <v>0</v>
      </c>
      <c r="S48" s="11">
        <f>'Мелиорационная служба'!S90</f>
        <v>9</v>
      </c>
      <c r="T48" s="87">
        <f>'Мелиорационная служба'!T90</f>
        <v>33.333333333333329</v>
      </c>
      <c r="U48" s="11">
        <f>'Мелиорационная служба'!U90</f>
        <v>9</v>
      </c>
      <c r="V48" s="87">
        <f>'Мелиорационная служба'!V90</f>
        <v>33.333333333333329</v>
      </c>
      <c r="W48" s="11">
        <f>'Мелиорационная служба'!W90</f>
        <v>0</v>
      </c>
      <c r="X48" s="87">
        <f>'Мелиорационная служба'!X90</f>
        <v>0</v>
      </c>
      <c r="Y48" s="11">
        <f>'Мелиорационная служба'!Y90</f>
        <v>5</v>
      </c>
      <c r="Z48" s="87">
        <f>'Мелиорационная служба'!Z90</f>
        <v>18.518518518518519</v>
      </c>
      <c r="AA48" s="11">
        <f>'Мелиорационная служба'!AA90</f>
        <v>1</v>
      </c>
      <c r="AB48" s="87">
        <f>'Мелиорационная служба'!AB90</f>
        <v>3.7037037037037033</v>
      </c>
      <c r="AC48" s="87">
        <f>'Мелиорационная служба'!AC90</f>
        <v>20</v>
      </c>
      <c r="AD48" s="11">
        <f>'Мелиорационная служба'!AD90</f>
        <v>5</v>
      </c>
      <c r="AE48" s="87">
        <f>'Мелиорационная служба'!AE90</f>
        <v>18.518518518518519</v>
      </c>
      <c r="AF48" s="11">
        <f>'Мелиорационная служба'!AF90</f>
        <v>0</v>
      </c>
      <c r="AG48" s="87">
        <f>'Мелиорационная служба'!AG90</f>
        <v>0</v>
      </c>
    </row>
    <row r="49" spans="1:33" x14ac:dyDescent="0.25">
      <c r="A49" s="17"/>
      <c r="B49" s="19" t="s">
        <v>187</v>
      </c>
      <c r="C49" s="11">
        <f>Эконом.служба!C90</f>
        <v>220</v>
      </c>
      <c r="D49" s="11">
        <f>Эконом.служба!D90</f>
        <v>183</v>
      </c>
      <c r="E49" s="87">
        <f>Эконом.служба!E90</f>
        <v>83.181818181818173</v>
      </c>
      <c r="F49" s="11">
        <f>Эконом.служба!F90</f>
        <v>149</v>
      </c>
      <c r="G49" s="87">
        <f>Эконом.служба!G90</f>
        <v>81.420765027322403</v>
      </c>
      <c r="H49" s="11">
        <f>Эконом.служба!H90</f>
        <v>170</v>
      </c>
      <c r="I49" s="87">
        <f>Эконом.служба!I90</f>
        <v>92.896174863387984</v>
      </c>
      <c r="J49" s="87">
        <f>Эконом.служба!J90</f>
        <v>77.272727272727266</v>
      </c>
      <c r="K49" s="11">
        <f>Эконом.служба!K90</f>
        <v>151</v>
      </c>
      <c r="L49" s="87">
        <f>Эконом.служба!L90</f>
        <v>82.513661202185801</v>
      </c>
      <c r="M49" s="11">
        <f>Эконом.служба!M90</f>
        <v>19</v>
      </c>
      <c r="N49" s="87">
        <f>Эконом.служба!N90</f>
        <v>10.382513661202186</v>
      </c>
      <c r="O49" s="11">
        <f>Эконом.служба!O90</f>
        <v>13</v>
      </c>
      <c r="P49" s="87">
        <f>Эконом.служба!P90</f>
        <v>7.1038251366120218</v>
      </c>
      <c r="Q49" s="11">
        <f>Эконом.служба!Q90</f>
        <v>0</v>
      </c>
      <c r="R49" s="87">
        <f>Эконом.служба!R90</f>
        <v>0</v>
      </c>
      <c r="S49" s="11">
        <f>Эконом.служба!S90</f>
        <v>29</v>
      </c>
      <c r="T49" s="87">
        <f>Эконом.служба!T90</f>
        <v>15.846994535519126</v>
      </c>
      <c r="U49" s="11">
        <f>Эконом.служба!U90</f>
        <v>18</v>
      </c>
      <c r="V49" s="87">
        <f>Эконом.служба!V90</f>
        <v>9.8360655737704921</v>
      </c>
      <c r="W49" s="11">
        <f>Эконом.служба!W90</f>
        <v>4</v>
      </c>
      <c r="X49" s="87">
        <f>Эконом.служба!X90</f>
        <v>2.1857923497267762</v>
      </c>
      <c r="Y49" s="11">
        <f>Эконом.служба!Y90</f>
        <v>43</v>
      </c>
      <c r="Z49" s="87">
        <f>Эконом.служба!Z90</f>
        <v>23.497267759562842</v>
      </c>
      <c r="AA49" s="11">
        <f>Эконом.служба!AA90</f>
        <v>1</v>
      </c>
      <c r="AB49" s="87">
        <f>Эконом.служба!AB90</f>
        <v>0.54644808743169404</v>
      </c>
      <c r="AC49" s="87">
        <f>Эконом.служба!AC90</f>
        <v>2.3255813953488373</v>
      </c>
      <c r="AD49" s="11">
        <f>Эконом.служба!AD90</f>
        <v>33</v>
      </c>
      <c r="AE49" s="87">
        <f>Эконом.служба!AE90</f>
        <v>18.032786885245901</v>
      </c>
      <c r="AF49" s="11">
        <f>Эконом.служба!AF90</f>
        <v>5</v>
      </c>
      <c r="AG49" s="87">
        <f>Эконом.служба!AG90</f>
        <v>2.7322404371584699</v>
      </c>
    </row>
    <row r="50" spans="1:33" x14ac:dyDescent="0.25">
      <c r="A50" s="17"/>
      <c r="B50" s="19" t="s">
        <v>188</v>
      </c>
      <c r="C50" s="11">
        <f>Бухгалт.служба!C90</f>
        <v>1182.1399999999999</v>
      </c>
      <c r="D50" s="11">
        <f>Бухгалт.служба!D90</f>
        <v>1086.1399999999999</v>
      </c>
      <c r="E50" s="87">
        <f>Бухгалт.служба!E90</f>
        <v>91.879134451080247</v>
      </c>
      <c r="F50" s="11">
        <f>Бухгалт.служба!F90</f>
        <v>987</v>
      </c>
      <c r="G50" s="87">
        <f>Бухгалт.служба!G90</f>
        <v>90.872263244149025</v>
      </c>
      <c r="H50" s="11">
        <f>Бухгалт.служба!H90</f>
        <v>1021</v>
      </c>
      <c r="I50" s="87">
        <f>Бухгалт.служба!I90</f>
        <v>94.00261476421089</v>
      </c>
      <c r="J50" s="87">
        <f>Бухгалт.служба!J90</f>
        <v>86.368788806740326</v>
      </c>
      <c r="K50" s="11">
        <f>Бухгалт.служба!K90</f>
        <v>680</v>
      </c>
      <c r="L50" s="87">
        <f>Бухгалт.служба!L90</f>
        <v>62.607030401237417</v>
      </c>
      <c r="M50" s="11">
        <f>Бухгалт.служба!M90</f>
        <v>341</v>
      </c>
      <c r="N50" s="87">
        <f>Бухгалт.служба!N90</f>
        <v>31.395584362973473</v>
      </c>
      <c r="O50" s="11">
        <f>Бухгалт.служба!O90</f>
        <v>65.14</v>
      </c>
      <c r="P50" s="87">
        <f>Бухгалт.служба!P90</f>
        <v>5.9973852357891255</v>
      </c>
      <c r="Q50" s="11">
        <f>Бухгалт.служба!Q90</f>
        <v>3</v>
      </c>
      <c r="R50" s="87">
        <f>Бухгалт.служба!R90</f>
        <v>4.6054651519803498</v>
      </c>
      <c r="S50" s="11">
        <f>Бухгалт.служба!S90</f>
        <v>87</v>
      </c>
      <c r="T50" s="87">
        <f>Бухгалт.служба!T90</f>
        <v>8.0100171248641985</v>
      </c>
      <c r="U50" s="11">
        <f>Бухгалт.служба!U90</f>
        <v>173</v>
      </c>
      <c r="V50" s="87">
        <f>Бухгалт.служба!V90</f>
        <v>15.927965087373636</v>
      </c>
      <c r="W50" s="11">
        <f>Бухгалт.служба!W90</f>
        <v>26</v>
      </c>
      <c r="X50" s="87">
        <f>Бухгалт.служба!X90</f>
        <v>2.3937982212237836</v>
      </c>
      <c r="Y50" s="11">
        <f>Бухгалт.служба!Y90</f>
        <v>114</v>
      </c>
      <c r="Z50" s="87">
        <f>Бухгалт.служба!Z90</f>
        <v>10.495884508442742</v>
      </c>
      <c r="AA50" s="11">
        <f>Бухгалт.служба!AA90</f>
        <v>6</v>
      </c>
      <c r="AB50" s="87">
        <f>Бухгалт.служба!AB90</f>
        <v>0.55241497412856544</v>
      </c>
      <c r="AC50" s="87">
        <f>Бухгалт.служба!AC90</f>
        <v>5.2631578947368416</v>
      </c>
      <c r="AD50" s="11">
        <f>Бухгалт.служба!AD90</f>
        <v>77</v>
      </c>
      <c r="AE50" s="87">
        <f>Бухгалт.служба!AE90</f>
        <v>7.0893255013165906</v>
      </c>
      <c r="AF50" s="11">
        <f>Бухгалт.служба!AF90</f>
        <v>4</v>
      </c>
      <c r="AG50" s="87">
        <f>Бухгалт.служба!AG90</f>
        <v>0.36827664941904364</v>
      </c>
    </row>
  </sheetData>
  <mergeCells count="50">
    <mergeCell ref="K3:L4"/>
    <mergeCell ref="M3:N4"/>
    <mergeCell ref="K5:K6"/>
    <mergeCell ref="L5:L6"/>
    <mergeCell ref="M5:M6"/>
    <mergeCell ref="N5:N6"/>
    <mergeCell ref="AC3:AC6"/>
    <mergeCell ref="W5:W6"/>
    <mergeCell ref="AA3:AA6"/>
    <mergeCell ref="W2:X4"/>
    <mergeCell ref="Y2:AC2"/>
    <mergeCell ref="Y5:Y6"/>
    <mergeCell ref="AG5:AG6"/>
    <mergeCell ref="AD3:AE3"/>
    <mergeCell ref="AF3:AG4"/>
    <mergeCell ref="AF5:AF6"/>
    <mergeCell ref="AD4:AD6"/>
    <mergeCell ref="AE4:AE6"/>
    <mergeCell ref="A1:AG1"/>
    <mergeCell ref="A2:A6"/>
    <mergeCell ref="B2:B6"/>
    <mergeCell ref="C2:C6"/>
    <mergeCell ref="D2:D6"/>
    <mergeCell ref="E2:E6"/>
    <mergeCell ref="H2:N2"/>
    <mergeCell ref="O2:R2"/>
    <mergeCell ref="S2:V2"/>
    <mergeCell ref="AD2:AG2"/>
    <mergeCell ref="O3:R3"/>
    <mergeCell ref="S3:T4"/>
    <mergeCell ref="U3:V4"/>
    <mergeCell ref="AB3:AB6"/>
    <mergeCell ref="Z5:Z6"/>
    <mergeCell ref="O4:O6"/>
    <mergeCell ref="F2:G4"/>
    <mergeCell ref="F5:F6"/>
    <mergeCell ref="G5:G6"/>
    <mergeCell ref="Y3:Z4"/>
    <mergeCell ref="X5:X6"/>
    <mergeCell ref="H3:H6"/>
    <mergeCell ref="I3:I6"/>
    <mergeCell ref="J3:J6"/>
    <mergeCell ref="U5:U6"/>
    <mergeCell ref="P4:P6"/>
    <mergeCell ref="Q5:Q6"/>
    <mergeCell ref="R5:R6"/>
    <mergeCell ref="Q4:R4"/>
    <mergeCell ref="S5:S6"/>
    <mergeCell ref="V5:V6"/>
    <mergeCell ref="T5:T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39" firstPageNumber="28" fitToHeight="2" orientation="landscape" horizontalDpi="300" verticalDpi="0" r:id="rId1"/>
  <headerFooter scaleWithDoc="0">
    <oddHeader>&amp;R&amp;P</oddHead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53</vt:i4>
      </vt:variant>
      <vt:variant>
        <vt:lpstr>Именованные диапазоны</vt:lpstr>
      </vt:variant>
      <vt:variant>
        <vt:i4>54</vt:i4>
      </vt:variant>
    </vt:vector>
  </HeadingPairs>
  <TitlesOfParts>
    <vt:vector size="107" baseType="lpstr">
      <vt:lpstr>2000-2020</vt:lpstr>
      <vt:lpstr>СЗФО</vt:lpstr>
      <vt:lpstr>ЦФО</vt:lpstr>
      <vt:lpstr>ПФО</vt:lpstr>
      <vt:lpstr>ЮФО</vt:lpstr>
      <vt:lpstr>СКФО</vt:lpstr>
      <vt:lpstr>УФО</vt:lpstr>
      <vt:lpstr>СФО</vt:lpstr>
      <vt:lpstr>ДФО</vt:lpstr>
      <vt:lpstr>РФ</vt:lpstr>
      <vt:lpstr>Рук. и спец.</vt:lpstr>
      <vt:lpstr>Руководители</vt:lpstr>
      <vt:lpstr>Зам. рук.</vt:lpstr>
      <vt:lpstr>Гл.спец</vt:lpstr>
      <vt:lpstr>Гл.агрон.</vt:lpstr>
      <vt:lpstr>Гл. зоот.</vt:lpstr>
      <vt:lpstr>Гл.ветвр.</vt:lpstr>
      <vt:lpstr>Гл. инж.</vt:lpstr>
      <vt:lpstr>Гл. энерг.</vt:lpstr>
      <vt:lpstr>Гл.мелиор</vt:lpstr>
      <vt:lpstr>Гл. экон.</vt:lpstr>
      <vt:lpstr>Гл.бухг.</vt:lpstr>
      <vt:lpstr>Др. гл.спец.</vt:lpstr>
      <vt:lpstr>Агрослужба</vt:lpstr>
      <vt:lpstr>Зоот.служба</vt:lpstr>
      <vt:lpstr>Ветслужба</vt:lpstr>
      <vt:lpstr>Инж-техн. служба</vt:lpstr>
      <vt:lpstr>Служба энергоснаб.</vt:lpstr>
      <vt:lpstr>Мелиорационная служба</vt:lpstr>
      <vt:lpstr>Эконом.служба</vt:lpstr>
      <vt:lpstr>Бухгалт.служба</vt:lpstr>
      <vt:lpstr>Рук.ср.зв.</vt:lpstr>
      <vt:lpstr>Кадр. служба</vt:lpstr>
      <vt:lpstr>Др. рук.</vt:lpstr>
      <vt:lpstr>ОТиТБ</vt:lpstr>
      <vt:lpstr>Юридич.служба</vt:lpstr>
      <vt:lpstr>МарКомСнаб служба</vt:lpstr>
      <vt:lpstr>Строй служба</vt:lpstr>
      <vt:lpstr>Землеустр. служба</vt:lpstr>
      <vt:lpstr>ИТ служба</vt:lpstr>
      <vt:lpstr>Спец.</vt:lpstr>
      <vt:lpstr>Агрономы</vt:lpstr>
      <vt:lpstr>Зоотехники</vt:lpstr>
      <vt:lpstr>Ветеринары</vt:lpstr>
      <vt:lpstr>Воспр.стада</vt:lpstr>
      <vt:lpstr>Инж-техн.</vt:lpstr>
      <vt:lpstr>Энерг.электр.</vt:lpstr>
      <vt:lpstr>Мелиораторы</vt:lpstr>
      <vt:lpstr>Экономисты</vt:lpstr>
      <vt:lpstr>Бухгалтеры</vt:lpstr>
      <vt:lpstr>Экологи</vt:lpstr>
      <vt:lpstr>Др. специал.</vt:lpstr>
      <vt:lpstr>КФО</vt:lpstr>
      <vt:lpstr>'2000-2020'!Заголовки_для_печати</vt:lpstr>
      <vt:lpstr>Агрономы!Заголовки_для_печати</vt:lpstr>
      <vt:lpstr>Агрослужба!Заголовки_для_печати</vt:lpstr>
      <vt:lpstr>Бухгалт.служба!Заголовки_для_печати</vt:lpstr>
      <vt:lpstr>Бухгалтеры!Заголовки_для_печати</vt:lpstr>
      <vt:lpstr>Ветеринары!Заголовки_для_печати</vt:lpstr>
      <vt:lpstr>Ветслужба!Заголовки_для_печати</vt:lpstr>
      <vt:lpstr>Воспр.стада!Заголовки_для_печати</vt:lpstr>
      <vt:lpstr>'Гл. зоот.'!Заголовки_для_печати</vt:lpstr>
      <vt:lpstr>'Гл. инж.'!Заголовки_для_печати</vt:lpstr>
      <vt:lpstr>'Гл. экон.'!Заголовки_для_печати</vt:lpstr>
      <vt:lpstr>'Гл. энерг.'!Заголовки_для_печати</vt:lpstr>
      <vt:lpstr>Гл.агрон.!Заголовки_для_печати</vt:lpstr>
      <vt:lpstr>Гл.бухг.!Заголовки_для_печати</vt:lpstr>
      <vt:lpstr>Гл.ветвр.!Заголовки_для_печати</vt:lpstr>
      <vt:lpstr>Гл.мелиор!Заголовки_для_печати</vt:lpstr>
      <vt:lpstr>Гл.спец!Заголовки_для_печати</vt:lpstr>
      <vt:lpstr>'Др. гл.спец.'!Заголовки_для_печати</vt:lpstr>
      <vt:lpstr>'Др. рук.'!Заголовки_для_печати</vt:lpstr>
      <vt:lpstr>'Др. специал.'!Заголовки_для_печати</vt:lpstr>
      <vt:lpstr>ДФО!Заголовки_для_печати</vt:lpstr>
      <vt:lpstr>'Зам. рук.'!Заголовки_для_печати</vt:lpstr>
      <vt:lpstr>'Землеустр. служба'!Заголовки_для_печати</vt:lpstr>
      <vt:lpstr>Зоот.служба!Заголовки_для_печати</vt:lpstr>
      <vt:lpstr>Зоотехники!Заголовки_для_печати</vt:lpstr>
      <vt:lpstr>'Инж-техн.'!Заголовки_для_печати</vt:lpstr>
      <vt:lpstr>'Инж-техн. служба'!Заголовки_для_печати</vt:lpstr>
      <vt:lpstr>'ИТ служба'!Заголовки_для_печати</vt:lpstr>
      <vt:lpstr>'Кадр. служба'!Заголовки_для_печати</vt:lpstr>
      <vt:lpstr>КФО!Заголовки_для_печати</vt:lpstr>
      <vt:lpstr>'МарКомСнаб служба'!Заголовки_для_печати</vt:lpstr>
      <vt:lpstr>Мелиораторы!Заголовки_для_печати</vt:lpstr>
      <vt:lpstr>'Мелиорационная служба'!Заголовки_для_печати</vt:lpstr>
      <vt:lpstr>ОТиТБ!Заголовки_для_печати</vt:lpstr>
      <vt:lpstr>ПФО!Заголовки_для_печати</vt:lpstr>
      <vt:lpstr>'Рук. и спец.'!Заголовки_для_печати</vt:lpstr>
      <vt:lpstr>Рук.ср.зв.!Заголовки_для_печати</vt:lpstr>
      <vt:lpstr>Руководители!Заголовки_для_печати</vt:lpstr>
      <vt:lpstr>РФ!Заголовки_для_печати</vt:lpstr>
      <vt:lpstr>СЗФО!Заголовки_для_печати</vt:lpstr>
      <vt:lpstr>СКФО!Заголовки_для_печати</vt:lpstr>
      <vt:lpstr>'Служба энергоснаб.'!Заголовки_для_печати</vt:lpstr>
      <vt:lpstr>Спец.!Заголовки_для_печати</vt:lpstr>
      <vt:lpstr>'Строй служба'!Заголовки_для_печати</vt:lpstr>
      <vt:lpstr>СФО!Заголовки_для_печати</vt:lpstr>
      <vt:lpstr>УФО!Заголовки_для_печати</vt:lpstr>
      <vt:lpstr>ЦФО!Заголовки_для_печати</vt:lpstr>
      <vt:lpstr>Экологи!Заголовки_для_печати</vt:lpstr>
      <vt:lpstr>Эконом.служба!Заголовки_для_печати</vt:lpstr>
      <vt:lpstr>Экономисты!Заголовки_для_печати</vt:lpstr>
      <vt:lpstr>Энерг.электр.!Заголовки_для_печати</vt:lpstr>
      <vt:lpstr>Юридич.служба!Заголовки_для_печати</vt:lpstr>
      <vt:lpstr>ЮФО!Заголовки_для_печати</vt:lpstr>
      <vt:lpstr>'2000-2020'!Область_печати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Яковлев</dc:creator>
  <cp:lastModifiedBy>User</cp:lastModifiedBy>
  <cp:lastPrinted>2020-02-20T07:40:12Z</cp:lastPrinted>
  <dcterms:created xsi:type="dcterms:W3CDTF">2011-04-21T16:42:02Z</dcterms:created>
  <dcterms:modified xsi:type="dcterms:W3CDTF">2022-02-07T15:23:32Z</dcterms:modified>
</cp:coreProperties>
</file>